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S:\USERDATA\Swapnil\Jobs Clock in System\"/>
    </mc:Choice>
  </mc:AlternateContent>
  <xr:revisionPtr revIDLastSave="0" documentId="14_{26824AED-3DBA-4F4A-8A02-79D1ED741EE0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ORIGINAL" sheetId="1" r:id="rId1"/>
    <sheet name="JOB DOWN" sheetId="8" r:id="rId2"/>
    <sheet name="JOB CANCEL" sheetId="5" r:id="rId3"/>
    <sheet name="SAVE RECORD" sheetId="10" r:id="rId4"/>
    <sheet name="NOT IN PLAN " sheetId="13" r:id="rId5"/>
    <sheet name="S$-LOSE" sheetId="15" r:id="rId6"/>
    <sheet name="STRUCTURE" sheetId="6" r:id="rId7"/>
    <sheet name="check-plan-0501" sheetId="14" r:id="rId8"/>
  </sheets>
  <definedNames>
    <definedName name="_xlnm._FilterDatabase" localSheetId="2" hidden="1">'JOB CANCEL'!$A$1:$X$1</definedName>
    <definedName name="_xlnm._FilterDatabase" localSheetId="1" hidden="1">'JOB DOWN'!$A$1:$AH$3062</definedName>
    <definedName name="_xlnm._FilterDatabase" localSheetId="4" hidden="1">'NOT IN PLAN '!$A$1:$G$1</definedName>
    <definedName name="_xlnm._FilterDatabase" localSheetId="0" hidden="1">ORIGINAL!$A$1:$AH$123</definedName>
    <definedName name="_xlnm._FilterDatabase" localSheetId="5" hidden="1">'S$-LOSE'!$A$1:$AA$1</definedName>
    <definedName name="_xlnm._FilterDatabase" localSheetId="3" hidden="1">'SAVE RECORD'!$A$1:$AH$1</definedName>
  </definedNames>
  <calcPr calcId="191029"/>
</workbook>
</file>

<file path=xl/calcChain.xml><?xml version="1.0" encoding="utf-8"?>
<calcChain xmlns="http://schemas.openxmlformats.org/spreadsheetml/2006/main">
  <c r="O175" i="1" l="1"/>
  <c r="Y175" i="1"/>
  <c r="Z175" i="1"/>
  <c r="AA175" i="1"/>
  <c r="AB175" i="1"/>
  <c r="AC175" i="1"/>
  <c r="AD175" i="1"/>
  <c r="O176" i="1"/>
  <c r="Y176" i="1"/>
  <c r="Z176" i="1"/>
  <c r="AA176" i="1"/>
  <c r="AB176" i="1"/>
  <c r="AC176" i="1"/>
  <c r="AD176" i="1"/>
  <c r="O177" i="1"/>
  <c r="Y177" i="1"/>
  <c r="Z177" i="1"/>
  <c r="AA177" i="1"/>
  <c r="AB177" i="1"/>
  <c r="AC177" i="1"/>
  <c r="AD177" i="1"/>
  <c r="O178" i="1"/>
  <c r="Y178" i="1"/>
  <c r="Z178" i="1"/>
  <c r="AA178" i="1"/>
  <c r="AB178" i="1"/>
  <c r="AC178" i="1"/>
  <c r="AD178" i="1"/>
  <c r="O179" i="1"/>
  <c r="Y179" i="1"/>
  <c r="Z179" i="1"/>
  <c r="AA179" i="1"/>
  <c r="AB179" i="1"/>
  <c r="AC179" i="1"/>
  <c r="AD179" i="1"/>
  <c r="O180" i="1"/>
  <c r="Y180" i="1"/>
  <c r="Z180" i="1"/>
  <c r="AA180" i="1"/>
  <c r="AB180" i="1"/>
  <c r="AC180" i="1"/>
  <c r="AD180" i="1"/>
  <c r="O181" i="1"/>
  <c r="Y181" i="1"/>
  <c r="Z181" i="1"/>
  <c r="AA181" i="1"/>
  <c r="AB181" i="1"/>
  <c r="AC181" i="1"/>
  <c r="AD181" i="1"/>
  <c r="O182" i="1"/>
  <c r="Y182" i="1"/>
  <c r="Z182" i="1"/>
  <c r="AA182" i="1"/>
  <c r="AB182" i="1"/>
  <c r="AC182" i="1"/>
  <c r="AD182" i="1"/>
  <c r="O183" i="1"/>
  <c r="Y183" i="1"/>
  <c r="Z183" i="1"/>
  <c r="AA183" i="1"/>
  <c r="AB183" i="1"/>
  <c r="AC183" i="1"/>
  <c r="AD183" i="1"/>
  <c r="O184" i="1"/>
  <c r="Y184" i="1"/>
  <c r="Z184" i="1"/>
  <c r="AA184" i="1"/>
  <c r="AB184" i="1"/>
  <c r="AC184" i="1"/>
  <c r="AD184" i="1"/>
  <c r="O185" i="1"/>
  <c r="Y185" i="1"/>
  <c r="Z185" i="1"/>
  <c r="AA185" i="1"/>
  <c r="AB185" i="1"/>
  <c r="AC185" i="1"/>
  <c r="AD185" i="1"/>
  <c r="O186" i="1"/>
  <c r="Y186" i="1"/>
  <c r="Z186" i="1"/>
  <c r="AA186" i="1"/>
  <c r="AB186" i="1"/>
  <c r="AC186" i="1"/>
  <c r="AD186" i="1"/>
  <c r="O187" i="1"/>
  <c r="Y187" i="1"/>
  <c r="Z187" i="1"/>
  <c r="AA187" i="1"/>
  <c r="AB187" i="1"/>
  <c r="AC187" i="1"/>
  <c r="AD187" i="1"/>
  <c r="O188" i="1"/>
  <c r="Y188" i="1"/>
  <c r="Z188" i="1"/>
  <c r="AA188" i="1"/>
  <c r="AB188" i="1"/>
  <c r="AC188" i="1"/>
  <c r="AD188" i="1"/>
  <c r="O189" i="1"/>
  <c r="Y189" i="1"/>
  <c r="Z189" i="1"/>
  <c r="AA189" i="1"/>
  <c r="AB189" i="1"/>
  <c r="AC189" i="1"/>
  <c r="AD189" i="1"/>
  <c r="O190" i="1"/>
  <c r="Y190" i="1"/>
  <c r="Z190" i="1"/>
  <c r="AA190" i="1"/>
  <c r="AB190" i="1"/>
  <c r="AC190" i="1"/>
  <c r="AD190" i="1"/>
  <c r="O191" i="1"/>
  <c r="Y191" i="1"/>
  <c r="Z191" i="1"/>
  <c r="AA191" i="1"/>
  <c r="AB191" i="1"/>
  <c r="AC191" i="1"/>
  <c r="AD191" i="1"/>
  <c r="O192" i="1"/>
  <c r="Y192" i="1"/>
  <c r="Z192" i="1"/>
  <c r="AA192" i="1"/>
  <c r="AB192" i="1"/>
  <c r="AC192" i="1"/>
  <c r="AD192" i="1"/>
  <c r="O193" i="1"/>
  <c r="Y193" i="1"/>
  <c r="Z193" i="1"/>
  <c r="AA193" i="1"/>
  <c r="AB193" i="1"/>
  <c r="AC193" i="1"/>
  <c r="AD193" i="1"/>
  <c r="O194" i="1"/>
  <c r="Y194" i="1"/>
  <c r="Z194" i="1"/>
  <c r="AA194" i="1"/>
  <c r="AB194" i="1"/>
  <c r="AC194" i="1"/>
  <c r="AD194" i="1"/>
  <c r="O195" i="1"/>
  <c r="Y195" i="1"/>
  <c r="Z195" i="1"/>
  <c r="AA195" i="1"/>
  <c r="AB195" i="1"/>
  <c r="AC195" i="1"/>
  <c r="AD195" i="1"/>
  <c r="AD4047" i="8"/>
  <c r="AC4047" i="8"/>
  <c r="AB4047" i="8"/>
  <c r="AA4047" i="8"/>
  <c r="Z4047" i="8"/>
  <c r="Y4047" i="8"/>
  <c r="O4047" i="8"/>
  <c r="AD4046" i="8" l="1"/>
  <c r="AC4046" i="8"/>
  <c r="AB4046" i="8"/>
  <c r="AA4046" i="8"/>
  <c r="Z4046" i="8"/>
  <c r="Y4046" i="8"/>
  <c r="O4046" i="8"/>
  <c r="AD4045" i="8" l="1"/>
  <c r="AC4045" i="8"/>
  <c r="AB4045" i="8"/>
  <c r="AA4045" i="8"/>
  <c r="Z4045" i="8"/>
  <c r="Y4045" i="8"/>
  <c r="O4045" i="8"/>
  <c r="AD4044" i="8" l="1"/>
  <c r="AC4044" i="8"/>
  <c r="AB4044" i="8"/>
  <c r="AA4044" i="8"/>
  <c r="Z4044" i="8"/>
  <c r="Y4044" i="8"/>
  <c r="O4044" i="8"/>
  <c r="AD4043" i="8" l="1"/>
  <c r="AC4043" i="8"/>
  <c r="AB4043" i="8"/>
  <c r="AA4043" i="8"/>
  <c r="Z4043" i="8"/>
  <c r="Y4043" i="8"/>
  <c r="O4043" i="8"/>
  <c r="AD4042" i="8" l="1"/>
  <c r="AC4042" i="8"/>
  <c r="AB4042" i="8"/>
  <c r="AA4042" i="8"/>
  <c r="Z4042" i="8"/>
  <c r="Y4042" i="8"/>
  <c r="O4042" i="8"/>
  <c r="AD4041" i="8" l="1"/>
  <c r="AC4041" i="8"/>
  <c r="AB4041" i="8"/>
  <c r="AA4041" i="8"/>
  <c r="Z4041" i="8"/>
  <c r="Y4041" i="8"/>
  <c r="O4041" i="8"/>
  <c r="AD4040" i="8" l="1"/>
  <c r="AC4040" i="8"/>
  <c r="AB4040" i="8"/>
  <c r="AA4040" i="8"/>
  <c r="Z4040" i="8"/>
  <c r="Y4040" i="8"/>
  <c r="O4040" i="8"/>
  <c r="AD4039" i="8" l="1"/>
  <c r="AC4039" i="8"/>
  <c r="AB4039" i="8"/>
  <c r="AA4039" i="8"/>
  <c r="Z4039" i="8"/>
  <c r="Y4039" i="8"/>
  <c r="O4039" i="8"/>
  <c r="AD4038" i="8" l="1"/>
  <c r="AC4038" i="8"/>
  <c r="AB4038" i="8"/>
  <c r="AA4038" i="8"/>
  <c r="Z4038" i="8"/>
  <c r="Y4038" i="8"/>
  <c r="O4038" i="8"/>
  <c r="AD4037" i="8" l="1"/>
  <c r="AC4037" i="8"/>
  <c r="AB4037" i="8"/>
  <c r="AA4037" i="8"/>
  <c r="Z4037" i="8"/>
  <c r="Y4037" i="8"/>
  <c r="O4037" i="8"/>
  <c r="AD4036" i="8" l="1"/>
  <c r="AC4036" i="8"/>
  <c r="AB4036" i="8"/>
  <c r="AA4036" i="8"/>
  <c r="Z4036" i="8"/>
  <c r="Y4036" i="8"/>
  <c r="O4036" i="8"/>
  <c r="AD4035" i="8" l="1"/>
  <c r="AC4035" i="8"/>
  <c r="AB4035" i="8"/>
  <c r="AA4035" i="8"/>
  <c r="Z4035" i="8"/>
  <c r="Y4035" i="8"/>
  <c r="O4035" i="8"/>
  <c r="AD4034" i="8" l="1"/>
  <c r="AC4034" i="8"/>
  <c r="AB4034" i="8"/>
  <c r="AA4034" i="8"/>
  <c r="Z4034" i="8"/>
  <c r="Y4034" i="8"/>
  <c r="O4034" i="8"/>
  <c r="AD4033" i="8" l="1"/>
  <c r="AC4033" i="8"/>
  <c r="AB4033" i="8"/>
  <c r="AA4033" i="8"/>
  <c r="Z4033" i="8"/>
  <c r="Y4033" i="8"/>
  <c r="AD4032" i="8" l="1"/>
  <c r="AC4032" i="8"/>
  <c r="AB4032" i="8"/>
  <c r="AA4032" i="8"/>
  <c r="Z4032" i="8"/>
  <c r="Y4032" i="8"/>
  <c r="O4032" i="8"/>
  <c r="AD4031" i="8" l="1"/>
  <c r="AC4031" i="8"/>
  <c r="AB4031" i="8"/>
  <c r="AA4031" i="8"/>
  <c r="Z4031" i="8"/>
  <c r="Y4031" i="8"/>
  <c r="O4031" i="8"/>
  <c r="AD4030" i="8" l="1"/>
  <c r="AC4030" i="8"/>
  <c r="AB4030" i="8"/>
  <c r="AA4030" i="8"/>
  <c r="Z4030" i="8"/>
  <c r="Y4030" i="8"/>
  <c r="O4030" i="8"/>
  <c r="AD4029" i="8" l="1"/>
  <c r="AC4029" i="8"/>
  <c r="AB4029" i="8"/>
  <c r="AA4029" i="8"/>
  <c r="Z4029" i="8"/>
  <c r="Y4029" i="8"/>
  <c r="O4029" i="8"/>
  <c r="AD4028" i="8" l="1"/>
  <c r="AC4028" i="8"/>
  <c r="AB4028" i="8"/>
  <c r="AA4028" i="8"/>
  <c r="Z4028" i="8"/>
  <c r="Y4028" i="8"/>
  <c r="O4028" i="8"/>
  <c r="AD4027" i="8" l="1"/>
  <c r="AC4027" i="8"/>
  <c r="AB4027" i="8"/>
  <c r="AA4027" i="8"/>
  <c r="Z4027" i="8"/>
  <c r="Y4027" i="8"/>
  <c r="O4027" i="8"/>
  <c r="AD4026" i="8" l="1"/>
  <c r="AC4026" i="8"/>
  <c r="AB4026" i="8"/>
  <c r="AA4026" i="8"/>
  <c r="Z4026" i="8"/>
  <c r="Y4026" i="8"/>
  <c r="AD4025" i="8" l="1"/>
  <c r="AC4025" i="8"/>
  <c r="AB4025" i="8"/>
  <c r="AA4025" i="8"/>
  <c r="Z4025" i="8"/>
  <c r="Y4025" i="8"/>
  <c r="O4025" i="8"/>
  <c r="AD4024" i="8" l="1"/>
  <c r="AC4024" i="8"/>
  <c r="AB4024" i="8"/>
  <c r="AA4024" i="8"/>
  <c r="Z4024" i="8"/>
  <c r="Y4024" i="8"/>
  <c r="O4024" i="8"/>
  <c r="AD4023" i="8" l="1"/>
  <c r="AC4023" i="8"/>
  <c r="AB4023" i="8"/>
  <c r="AA4023" i="8"/>
  <c r="Z4023" i="8"/>
  <c r="Y4023" i="8"/>
  <c r="O4023" i="8"/>
  <c r="AD4022" i="8" l="1"/>
  <c r="AC4022" i="8"/>
  <c r="AB4022" i="8"/>
  <c r="AA4022" i="8"/>
  <c r="Z4022" i="8"/>
  <c r="Y4022" i="8"/>
  <c r="O4022" i="8"/>
  <c r="AD4021" i="8" l="1"/>
  <c r="AC4021" i="8"/>
  <c r="AB4021" i="8"/>
  <c r="AA4021" i="8"/>
  <c r="Z4021" i="8"/>
  <c r="Y4021" i="8"/>
  <c r="O4021" i="8"/>
  <c r="AD4020" i="8" l="1"/>
  <c r="AC4020" i="8"/>
  <c r="AB4020" i="8"/>
  <c r="AA4020" i="8"/>
  <c r="Z4020" i="8"/>
  <c r="Y4020" i="8"/>
  <c r="O4020" i="8"/>
  <c r="AD4019" i="8" l="1"/>
  <c r="AC4019" i="8"/>
  <c r="AB4019" i="8"/>
  <c r="AA4019" i="8"/>
  <c r="Z4019" i="8"/>
  <c r="Y4019" i="8"/>
  <c r="O4019" i="8"/>
  <c r="AD4018" i="8" l="1"/>
  <c r="AC4018" i="8"/>
  <c r="AB4018" i="8"/>
  <c r="AA4018" i="8"/>
  <c r="Z4018" i="8"/>
  <c r="Y4018" i="8"/>
  <c r="O4018" i="8"/>
  <c r="AD92" i="5" l="1"/>
  <c r="AC92" i="5"/>
  <c r="AB92" i="5"/>
  <c r="AA92" i="5"/>
  <c r="Z92" i="5"/>
  <c r="Y92" i="5"/>
  <c r="AD4017" i="8"/>
  <c r="AC4017" i="8"/>
  <c r="AB4017" i="8"/>
  <c r="AA4017" i="8"/>
  <c r="Z4017" i="8"/>
  <c r="Y4017" i="8"/>
  <c r="O4017" i="8"/>
  <c r="AD4016" i="8" l="1"/>
  <c r="AC4016" i="8"/>
  <c r="AB4016" i="8"/>
  <c r="AA4016" i="8"/>
  <c r="Z4016" i="8"/>
  <c r="Y4016" i="8"/>
  <c r="O4016" i="8"/>
  <c r="AD4015" i="8" l="1"/>
  <c r="AC4015" i="8"/>
  <c r="AB4015" i="8"/>
  <c r="AA4015" i="8"/>
  <c r="Z4015" i="8"/>
  <c r="Y4015" i="8"/>
  <c r="O4015" i="8"/>
  <c r="AD4014" i="8" l="1"/>
  <c r="AC4014" i="8"/>
  <c r="AB4014" i="8"/>
  <c r="AA4014" i="8"/>
  <c r="Z4014" i="8"/>
  <c r="Y4014" i="8"/>
  <c r="AD4013" i="8" l="1"/>
  <c r="AC4013" i="8"/>
  <c r="AB4013" i="8"/>
  <c r="AA4013" i="8"/>
  <c r="Z4013" i="8"/>
  <c r="Y4013" i="8"/>
  <c r="O4013" i="8"/>
  <c r="AD4012" i="8" l="1"/>
  <c r="AC4012" i="8"/>
  <c r="AB4012" i="8"/>
  <c r="AA4012" i="8"/>
  <c r="Z4012" i="8"/>
  <c r="Y4012" i="8"/>
  <c r="O4012" i="8"/>
  <c r="AD4011" i="8" l="1"/>
  <c r="AC4011" i="8"/>
  <c r="AB4011" i="8"/>
  <c r="AA4011" i="8"/>
  <c r="Z4011" i="8"/>
  <c r="Y4011" i="8"/>
  <c r="O4011" i="8"/>
  <c r="AD4010" i="8" l="1"/>
  <c r="AC4010" i="8"/>
  <c r="AB4010" i="8"/>
  <c r="AA4010" i="8"/>
  <c r="Z4010" i="8"/>
  <c r="Y4010" i="8"/>
  <c r="O4010" i="8"/>
  <c r="AD4009" i="8" l="1"/>
  <c r="AC4009" i="8"/>
  <c r="AB4009" i="8"/>
  <c r="AA4009" i="8"/>
  <c r="Z4009" i="8"/>
  <c r="Y4009" i="8"/>
  <c r="O4009" i="8"/>
  <c r="AD4008" i="8" l="1"/>
  <c r="AC4008" i="8"/>
  <c r="AB4008" i="8"/>
  <c r="AA4008" i="8"/>
  <c r="Z4008" i="8"/>
  <c r="Y4008" i="8"/>
  <c r="O4008" i="8"/>
  <c r="AD4007" i="8" l="1"/>
  <c r="AC4007" i="8"/>
  <c r="AB4007" i="8"/>
  <c r="AA4007" i="8"/>
  <c r="Z4007" i="8"/>
  <c r="Y4007" i="8"/>
  <c r="AD4006" i="8" l="1"/>
  <c r="AC4006" i="8"/>
  <c r="AB4006" i="8"/>
  <c r="AA4006" i="8"/>
  <c r="Z4006" i="8"/>
  <c r="Y4006" i="8"/>
  <c r="O4006" i="8"/>
  <c r="AD4005" i="8" l="1"/>
  <c r="AC4005" i="8"/>
  <c r="AB4005" i="8"/>
  <c r="AA4005" i="8"/>
  <c r="Z4005" i="8"/>
  <c r="Y4005" i="8"/>
  <c r="O4005" i="8"/>
  <c r="AD4004" i="8" l="1"/>
  <c r="AC4004" i="8"/>
  <c r="AB4004" i="8"/>
  <c r="AA4004" i="8"/>
  <c r="Z4004" i="8"/>
  <c r="Y4004" i="8"/>
  <c r="O4004" i="8"/>
  <c r="AD4003" i="8" l="1"/>
  <c r="AC4003" i="8"/>
  <c r="AB4003" i="8"/>
  <c r="AA4003" i="8"/>
  <c r="Z4003" i="8"/>
  <c r="Y4003" i="8"/>
  <c r="O4003" i="8"/>
  <c r="AD4002" i="8" l="1"/>
  <c r="AC4002" i="8"/>
  <c r="AB4002" i="8"/>
  <c r="AA4002" i="8"/>
  <c r="Z4002" i="8"/>
  <c r="Y4002" i="8"/>
  <c r="O4002" i="8"/>
  <c r="AD4001" i="8" l="1"/>
  <c r="AC4001" i="8"/>
  <c r="AB4001" i="8"/>
  <c r="AA4001" i="8"/>
  <c r="Z4001" i="8"/>
  <c r="Y4001" i="8"/>
  <c r="O4001" i="8"/>
  <c r="AD4000" i="8" l="1"/>
  <c r="AC4000" i="8"/>
  <c r="AB4000" i="8"/>
  <c r="AA4000" i="8"/>
  <c r="Z4000" i="8"/>
  <c r="Y4000" i="8"/>
  <c r="O4000" i="8"/>
  <c r="AD3999" i="8" l="1"/>
  <c r="AC3999" i="8"/>
  <c r="AB3999" i="8"/>
  <c r="AA3999" i="8"/>
  <c r="Z3999" i="8"/>
  <c r="Y3999" i="8"/>
  <c r="O3999" i="8"/>
  <c r="AD3998" i="8" l="1"/>
  <c r="AC3998" i="8"/>
  <c r="AB3998" i="8"/>
  <c r="AA3998" i="8"/>
  <c r="Z3998" i="8"/>
  <c r="Y3998" i="8"/>
  <c r="O3998" i="8"/>
  <c r="AD3997" i="8" l="1"/>
  <c r="AC3997" i="8"/>
  <c r="AB3997" i="8"/>
  <c r="AA3997" i="8"/>
  <c r="Z3997" i="8"/>
  <c r="Y3997" i="8"/>
  <c r="O3997" i="8"/>
  <c r="AD3996" i="8" l="1"/>
  <c r="AC3996" i="8"/>
  <c r="AB3996" i="8"/>
  <c r="AA3996" i="8"/>
  <c r="Z3996" i="8"/>
  <c r="Y3996" i="8"/>
  <c r="O3996" i="8"/>
  <c r="AD91" i="5" l="1"/>
  <c r="AC91" i="5"/>
  <c r="AB91" i="5"/>
  <c r="AA91" i="5"/>
  <c r="Z91" i="5"/>
  <c r="Y91" i="5"/>
  <c r="O91" i="5"/>
  <c r="AD3995" i="8"/>
  <c r="AC3995" i="8"/>
  <c r="AB3995" i="8"/>
  <c r="AA3995" i="8"/>
  <c r="Z3995" i="8"/>
  <c r="Y3995" i="8"/>
  <c r="O3995" i="8"/>
  <c r="AD3994" i="8" l="1"/>
  <c r="AC3994" i="8"/>
  <c r="AB3994" i="8"/>
  <c r="AA3994" i="8"/>
  <c r="Z3994" i="8"/>
  <c r="Y3994" i="8"/>
  <c r="O3994" i="8"/>
  <c r="AD3993" i="8" l="1"/>
  <c r="AC3993" i="8"/>
  <c r="AB3993" i="8"/>
  <c r="AA3993" i="8"/>
  <c r="Z3993" i="8"/>
  <c r="Y3993" i="8"/>
  <c r="O3993" i="8"/>
  <c r="AD3992" i="8" l="1"/>
  <c r="AC3992" i="8"/>
  <c r="AB3992" i="8"/>
  <c r="AA3992" i="8"/>
  <c r="Z3992" i="8"/>
  <c r="Y3992" i="8"/>
  <c r="O3992" i="8"/>
  <c r="AD3991" i="8" l="1"/>
  <c r="AC3991" i="8"/>
  <c r="AB3991" i="8"/>
  <c r="AA3991" i="8"/>
  <c r="Z3991" i="8"/>
  <c r="Y3991" i="8"/>
  <c r="O3991" i="8"/>
  <c r="AD3990" i="8" l="1"/>
  <c r="AC3990" i="8"/>
  <c r="AB3990" i="8"/>
  <c r="AA3990" i="8"/>
  <c r="Z3990" i="8"/>
  <c r="Y3990" i="8"/>
  <c r="O3990" i="8"/>
  <c r="AD3989" i="8" l="1"/>
  <c r="AC3989" i="8"/>
  <c r="AB3989" i="8"/>
  <c r="AA3989" i="8"/>
  <c r="Z3989" i="8"/>
  <c r="Y3989" i="8"/>
  <c r="O3989" i="8"/>
  <c r="AD3988" i="8" l="1"/>
  <c r="AC3988" i="8"/>
  <c r="AB3988" i="8"/>
  <c r="AA3988" i="8"/>
  <c r="Z3988" i="8"/>
  <c r="Y3988" i="8"/>
  <c r="O3988" i="8"/>
  <c r="AD3987" i="8" l="1"/>
  <c r="AC3987" i="8"/>
  <c r="AB3987" i="8"/>
  <c r="AA3987" i="8"/>
  <c r="Z3987" i="8"/>
  <c r="Y3987" i="8"/>
  <c r="O3987" i="8"/>
  <c r="O131" i="1" l="1"/>
  <c r="Y131" i="1"/>
  <c r="Z131" i="1"/>
  <c r="AA131" i="1"/>
  <c r="AB131" i="1"/>
  <c r="AC131" i="1"/>
  <c r="AD131" i="1"/>
  <c r="O132" i="1"/>
  <c r="Y132" i="1"/>
  <c r="Z132" i="1"/>
  <c r="AA132" i="1"/>
  <c r="AB132" i="1"/>
  <c r="AC132" i="1"/>
  <c r="AD132" i="1"/>
  <c r="O133" i="1"/>
  <c r="Y133" i="1"/>
  <c r="Z133" i="1"/>
  <c r="AA133" i="1"/>
  <c r="AB133" i="1"/>
  <c r="AC133" i="1"/>
  <c r="AD133" i="1"/>
  <c r="O134" i="1"/>
  <c r="Y134" i="1"/>
  <c r="Z134" i="1"/>
  <c r="AA134" i="1"/>
  <c r="AB134" i="1"/>
  <c r="AC134" i="1"/>
  <c r="AD134" i="1"/>
  <c r="O135" i="1"/>
  <c r="Y135" i="1"/>
  <c r="Z135" i="1"/>
  <c r="AA135" i="1"/>
  <c r="AB135" i="1"/>
  <c r="AC135" i="1"/>
  <c r="AD135" i="1"/>
  <c r="O136" i="1"/>
  <c r="Y136" i="1"/>
  <c r="Z136" i="1"/>
  <c r="AA136" i="1"/>
  <c r="AB136" i="1"/>
  <c r="AC136" i="1"/>
  <c r="AD136" i="1"/>
  <c r="O137" i="1"/>
  <c r="Y137" i="1"/>
  <c r="Z137" i="1"/>
  <c r="AA137" i="1"/>
  <c r="AB137" i="1"/>
  <c r="AC137" i="1"/>
  <c r="AD137" i="1"/>
  <c r="O138" i="1"/>
  <c r="Y138" i="1"/>
  <c r="Z138" i="1"/>
  <c r="AA138" i="1"/>
  <c r="AB138" i="1"/>
  <c r="AC138" i="1"/>
  <c r="AD138" i="1"/>
  <c r="O139" i="1"/>
  <c r="Y139" i="1"/>
  <c r="Z139" i="1"/>
  <c r="AA139" i="1"/>
  <c r="AB139" i="1"/>
  <c r="AC139" i="1"/>
  <c r="AD139" i="1"/>
  <c r="O140" i="1"/>
  <c r="Y140" i="1"/>
  <c r="Z140" i="1"/>
  <c r="AA140" i="1"/>
  <c r="AB140" i="1"/>
  <c r="AC140" i="1"/>
  <c r="AD140" i="1"/>
  <c r="O141" i="1"/>
  <c r="Y141" i="1"/>
  <c r="Z141" i="1"/>
  <c r="AA141" i="1"/>
  <c r="AB141" i="1"/>
  <c r="AC141" i="1"/>
  <c r="AD141" i="1"/>
  <c r="O142" i="1"/>
  <c r="Y142" i="1"/>
  <c r="Z142" i="1"/>
  <c r="AA142" i="1"/>
  <c r="AB142" i="1"/>
  <c r="AC142" i="1"/>
  <c r="AD142" i="1"/>
  <c r="O143" i="1"/>
  <c r="Y143" i="1"/>
  <c r="Z143" i="1"/>
  <c r="AA143" i="1"/>
  <c r="AB143" i="1"/>
  <c r="AC143" i="1"/>
  <c r="AD143" i="1"/>
  <c r="O144" i="1"/>
  <c r="Y144" i="1"/>
  <c r="Z144" i="1"/>
  <c r="AA144" i="1"/>
  <c r="AB144" i="1"/>
  <c r="AC144" i="1"/>
  <c r="AD144" i="1"/>
  <c r="O145" i="1"/>
  <c r="Y145" i="1"/>
  <c r="Z145" i="1"/>
  <c r="AA145" i="1"/>
  <c r="AB145" i="1"/>
  <c r="AC145" i="1"/>
  <c r="AD145" i="1"/>
  <c r="O146" i="1"/>
  <c r="Y146" i="1"/>
  <c r="Z146" i="1"/>
  <c r="AA146" i="1"/>
  <c r="AB146" i="1"/>
  <c r="AC146" i="1"/>
  <c r="AD146" i="1"/>
  <c r="O147" i="1"/>
  <c r="Y147" i="1"/>
  <c r="Z147" i="1"/>
  <c r="AA147" i="1"/>
  <c r="AB147" i="1"/>
  <c r="AC147" i="1"/>
  <c r="AD147" i="1"/>
  <c r="O148" i="1"/>
  <c r="Y148" i="1"/>
  <c r="Z148" i="1"/>
  <c r="AA148" i="1"/>
  <c r="AB148" i="1"/>
  <c r="AC148" i="1"/>
  <c r="AD148" i="1"/>
  <c r="O149" i="1"/>
  <c r="Y149" i="1"/>
  <c r="Z149" i="1"/>
  <c r="AA149" i="1"/>
  <c r="AB149" i="1"/>
  <c r="AC149" i="1"/>
  <c r="AD149" i="1"/>
  <c r="O150" i="1"/>
  <c r="Y150" i="1"/>
  <c r="Z150" i="1"/>
  <c r="AA150" i="1"/>
  <c r="AB150" i="1"/>
  <c r="AC150" i="1"/>
  <c r="AD150" i="1"/>
  <c r="O151" i="1"/>
  <c r="Y151" i="1"/>
  <c r="Z151" i="1"/>
  <c r="AA151" i="1"/>
  <c r="AB151" i="1"/>
  <c r="AC151" i="1"/>
  <c r="AD151" i="1"/>
  <c r="O152" i="1"/>
  <c r="Y152" i="1"/>
  <c r="Z152" i="1"/>
  <c r="AA152" i="1"/>
  <c r="AB152" i="1"/>
  <c r="AC152" i="1"/>
  <c r="AD152" i="1"/>
  <c r="O153" i="1"/>
  <c r="Y153" i="1"/>
  <c r="Z153" i="1"/>
  <c r="AA153" i="1"/>
  <c r="AB153" i="1"/>
  <c r="AC153" i="1"/>
  <c r="AD153" i="1"/>
  <c r="O154" i="1"/>
  <c r="Y154" i="1"/>
  <c r="Z154" i="1"/>
  <c r="AA154" i="1"/>
  <c r="AB154" i="1"/>
  <c r="AC154" i="1"/>
  <c r="AD154" i="1"/>
  <c r="O155" i="1"/>
  <c r="Y155" i="1"/>
  <c r="Z155" i="1"/>
  <c r="AA155" i="1"/>
  <c r="AB155" i="1"/>
  <c r="AC155" i="1"/>
  <c r="AD155" i="1"/>
  <c r="O156" i="1"/>
  <c r="Y156" i="1"/>
  <c r="Z156" i="1"/>
  <c r="AA156" i="1"/>
  <c r="AB156" i="1"/>
  <c r="AC156" i="1"/>
  <c r="AD156" i="1"/>
  <c r="O157" i="1"/>
  <c r="Y157" i="1"/>
  <c r="Z157" i="1"/>
  <c r="AA157" i="1"/>
  <c r="AB157" i="1"/>
  <c r="AC157" i="1"/>
  <c r="AD157" i="1"/>
  <c r="O158" i="1"/>
  <c r="Y158" i="1"/>
  <c r="Z158" i="1"/>
  <c r="AA158" i="1"/>
  <c r="AB158" i="1"/>
  <c r="AC158" i="1"/>
  <c r="AD158" i="1"/>
  <c r="O159" i="1"/>
  <c r="Y159" i="1"/>
  <c r="Z159" i="1"/>
  <c r="AA159" i="1"/>
  <c r="AB159" i="1"/>
  <c r="AC159" i="1"/>
  <c r="AD159" i="1"/>
  <c r="O160" i="1"/>
  <c r="Y160" i="1"/>
  <c r="Z160" i="1"/>
  <c r="AA160" i="1"/>
  <c r="AB160" i="1"/>
  <c r="AC160" i="1"/>
  <c r="AD160" i="1"/>
  <c r="O161" i="1"/>
  <c r="Y161" i="1"/>
  <c r="Z161" i="1"/>
  <c r="AA161" i="1"/>
  <c r="AB161" i="1"/>
  <c r="AC161" i="1"/>
  <c r="AD161" i="1"/>
  <c r="O162" i="1"/>
  <c r="Y162" i="1"/>
  <c r="Z162" i="1"/>
  <c r="AA162" i="1"/>
  <c r="AB162" i="1"/>
  <c r="AC162" i="1"/>
  <c r="AD162" i="1"/>
  <c r="O163" i="1"/>
  <c r="Y163" i="1"/>
  <c r="Z163" i="1"/>
  <c r="AA163" i="1"/>
  <c r="AB163" i="1"/>
  <c r="AC163" i="1"/>
  <c r="AD163" i="1"/>
  <c r="O164" i="1"/>
  <c r="Y164" i="1"/>
  <c r="Z164" i="1"/>
  <c r="AA164" i="1"/>
  <c r="AB164" i="1"/>
  <c r="AC164" i="1"/>
  <c r="AD164" i="1"/>
  <c r="O165" i="1"/>
  <c r="Y165" i="1"/>
  <c r="Z165" i="1"/>
  <c r="AA165" i="1"/>
  <c r="AB165" i="1"/>
  <c r="AC165" i="1"/>
  <c r="AD165" i="1"/>
  <c r="Y166" i="1"/>
  <c r="Z166" i="1"/>
  <c r="AA166" i="1"/>
  <c r="AB166" i="1"/>
  <c r="AC166" i="1"/>
  <c r="AD166" i="1"/>
  <c r="O167" i="1"/>
  <c r="Y167" i="1"/>
  <c r="Z167" i="1"/>
  <c r="AA167" i="1"/>
  <c r="AB167" i="1"/>
  <c r="AC167" i="1"/>
  <c r="AD167" i="1"/>
  <c r="O168" i="1"/>
  <c r="Y168" i="1"/>
  <c r="Z168" i="1"/>
  <c r="AA168" i="1"/>
  <c r="AB168" i="1"/>
  <c r="AC168" i="1"/>
  <c r="AD168" i="1"/>
  <c r="O169" i="1"/>
  <c r="Y169" i="1"/>
  <c r="Z169" i="1"/>
  <c r="AA169" i="1"/>
  <c r="AB169" i="1"/>
  <c r="AC169" i="1"/>
  <c r="AD169" i="1"/>
  <c r="O170" i="1"/>
  <c r="Y170" i="1"/>
  <c r="Z170" i="1"/>
  <c r="AA170" i="1"/>
  <c r="AB170" i="1"/>
  <c r="AC170" i="1"/>
  <c r="AD170" i="1"/>
  <c r="O171" i="1"/>
  <c r="Y171" i="1"/>
  <c r="Z171" i="1"/>
  <c r="AA171" i="1"/>
  <c r="AB171" i="1"/>
  <c r="AC171" i="1"/>
  <c r="AD171" i="1"/>
  <c r="O172" i="1"/>
  <c r="Y172" i="1"/>
  <c r="Z172" i="1"/>
  <c r="AA172" i="1"/>
  <c r="AB172" i="1"/>
  <c r="AC172" i="1"/>
  <c r="AD172" i="1"/>
  <c r="O173" i="1"/>
  <c r="Y173" i="1"/>
  <c r="Z173" i="1"/>
  <c r="AA173" i="1"/>
  <c r="AB173" i="1"/>
  <c r="AC173" i="1"/>
  <c r="AD173" i="1"/>
  <c r="O174" i="1"/>
  <c r="Y174" i="1"/>
  <c r="Z174" i="1"/>
  <c r="AA174" i="1"/>
  <c r="AB174" i="1"/>
  <c r="AC174" i="1"/>
  <c r="AD174" i="1"/>
  <c r="AD3986" i="8"/>
  <c r="AC3986" i="8"/>
  <c r="AA3986" i="8"/>
  <c r="Z3986" i="8"/>
  <c r="Y3986" i="8"/>
  <c r="AD3985" i="8" l="1"/>
  <c r="AC3985" i="8"/>
  <c r="AA3985" i="8"/>
  <c r="Z3985" i="8"/>
  <c r="Y3985" i="8"/>
  <c r="O3985" i="8"/>
  <c r="AD3984" i="8" l="1"/>
  <c r="AC3984" i="8"/>
  <c r="AB3984" i="8"/>
  <c r="AA3984" i="8"/>
  <c r="Z3984" i="8"/>
  <c r="AD3983" i="8" l="1"/>
  <c r="AC3983" i="8"/>
  <c r="AB3983" i="8"/>
  <c r="AA3983" i="8"/>
  <c r="Z3983" i="8"/>
  <c r="Y3983" i="8"/>
  <c r="O3983" i="8"/>
  <c r="AD3982" i="8" l="1"/>
  <c r="AC3982" i="8"/>
  <c r="AB3982" i="8"/>
  <c r="AA3982" i="8"/>
  <c r="Z3982" i="8"/>
  <c r="Y3982" i="8"/>
  <c r="AD3981" i="8" l="1"/>
  <c r="AC3981" i="8"/>
  <c r="AB3981" i="8"/>
  <c r="AA3981" i="8"/>
  <c r="Z3981" i="8"/>
  <c r="Y3981" i="8"/>
  <c r="O3981" i="8"/>
  <c r="AD3980" i="8" l="1"/>
  <c r="AC3980" i="8"/>
  <c r="AB3980" i="8"/>
  <c r="AA3980" i="8"/>
  <c r="Z3980" i="8"/>
  <c r="Y3980" i="8"/>
  <c r="O3980" i="8"/>
  <c r="AD3979" i="8" l="1"/>
  <c r="AC3979" i="8"/>
  <c r="AB3979" i="8"/>
  <c r="AA3979" i="8"/>
  <c r="Z3979" i="8"/>
  <c r="Y3979" i="8"/>
  <c r="O3979" i="8"/>
  <c r="AD3978" i="8" l="1"/>
  <c r="AC3978" i="8"/>
  <c r="AB3978" i="8"/>
  <c r="AA3978" i="8"/>
  <c r="Z3978" i="8"/>
  <c r="Y3978" i="8"/>
  <c r="AD3977" i="8" l="1"/>
  <c r="AC3977" i="8"/>
  <c r="AB3977" i="8"/>
  <c r="AA3977" i="8"/>
  <c r="Z3977" i="8"/>
  <c r="Y3977" i="8"/>
  <c r="AD3976" i="8" l="1"/>
  <c r="AC3976" i="8"/>
  <c r="AB3976" i="8"/>
  <c r="AA3976" i="8"/>
  <c r="Z3976" i="8"/>
  <c r="Y3976" i="8"/>
  <c r="AD3975" i="8" l="1"/>
  <c r="AC3975" i="8"/>
  <c r="AB3975" i="8"/>
  <c r="AA3975" i="8"/>
  <c r="Z3975" i="8"/>
  <c r="Y3975" i="8"/>
  <c r="O3975" i="8"/>
  <c r="AD3974" i="8" l="1"/>
  <c r="AC3974" i="8"/>
  <c r="AB3974" i="8"/>
  <c r="AA3974" i="8"/>
  <c r="Z3974" i="8"/>
  <c r="Y3974" i="8"/>
  <c r="O3974" i="8"/>
  <c r="AD3973" i="8" l="1"/>
  <c r="AC3973" i="8"/>
  <c r="AB3973" i="8"/>
  <c r="AA3973" i="8"/>
  <c r="Z3973" i="8"/>
  <c r="Y3973" i="8"/>
  <c r="O3973" i="8"/>
  <c r="AD3972" i="8" l="1"/>
  <c r="AC3972" i="8"/>
  <c r="AB3972" i="8"/>
  <c r="AA3972" i="8"/>
  <c r="Z3972" i="8"/>
  <c r="Y3972" i="8"/>
  <c r="O3972" i="8"/>
  <c r="AD3971" i="8" l="1"/>
  <c r="AC3971" i="8"/>
  <c r="AB3971" i="8"/>
  <c r="AA3971" i="8"/>
  <c r="Z3971" i="8"/>
  <c r="Y3971" i="8"/>
  <c r="O3971" i="8"/>
  <c r="O127" i="1" l="1"/>
  <c r="Y127" i="1"/>
  <c r="Z127" i="1"/>
  <c r="AA127" i="1"/>
  <c r="AB127" i="1"/>
  <c r="AC127" i="1"/>
  <c r="AD127" i="1"/>
  <c r="O128" i="1"/>
  <c r="Y128" i="1"/>
  <c r="Z128" i="1"/>
  <c r="AA128" i="1"/>
  <c r="AB128" i="1"/>
  <c r="AC128" i="1"/>
  <c r="AD128" i="1"/>
  <c r="O129" i="1"/>
  <c r="Y129" i="1"/>
  <c r="Z129" i="1"/>
  <c r="AA129" i="1"/>
  <c r="AB129" i="1"/>
  <c r="AC129" i="1"/>
  <c r="AD129" i="1"/>
  <c r="O130" i="1"/>
  <c r="Y130" i="1"/>
  <c r="Z130" i="1"/>
  <c r="AA130" i="1"/>
  <c r="AB130" i="1"/>
  <c r="AC130" i="1"/>
  <c r="AD130" i="1"/>
  <c r="AD3970" i="8"/>
  <c r="AC3970" i="8"/>
  <c r="AB3970" i="8"/>
  <c r="AA3970" i="8"/>
  <c r="Z3970" i="8"/>
  <c r="Y3970" i="8"/>
  <c r="O3970" i="8"/>
  <c r="AD3969" i="8" l="1"/>
  <c r="AC3969" i="8"/>
  <c r="AB3969" i="8"/>
  <c r="AA3969" i="8"/>
  <c r="Z3969" i="8"/>
  <c r="Y3969" i="8"/>
  <c r="O3969" i="8"/>
  <c r="AD3968" i="8" l="1"/>
  <c r="AC3968" i="8"/>
  <c r="AB3968" i="8"/>
  <c r="AA3968" i="8"/>
  <c r="Z3968" i="8"/>
  <c r="Y3968" i="8"/>
  <c r="AD3967" i="8" l="1"/>
  <c r="AC3967" i="8"/>
  <c r="AB3967" i="8"/>
  <c r="AA3967" i="8"/>
  <c r="Z3967" i="8"/>
  <c r="Y3967" i="8"/>
  <c r="O3967" i="8"/>
  <c r="AD3966" i="8" l="1"/>
  <c r="AC3966" i="8"/>
  <c r="AB3966" i="8"/>
  <c r="AA3966" i="8"/>
  <c r="Z3966" i="8"/>
  <c r="Y3966" i="8"/>
  <c r="O3966" i="8"/>
  <c r="AD3965" i="8" l="1"/>
  <c r="AC3965" i="8"/>
  <c r="AB3965" i="8"/>
  <c r="AA3965" i="8"/>
  <c r="Z3965" i="8"/>
  <c r="Y3965" i="8"/>
  <c r="O3965" i="8"/>
  <c r="AD3964" i="8" l="1"/>
  <c r="AC3964" i="8"/>
  <c r="AB3964" i="8"/>
  <c r="AA3964" i="8"/>
  <c r="Z3964" i="8"/>
  <c r="Y3964" i="8"/>
  <c r="O3964" i="8"/>
  <c r="AD3963" i="8" l="1"/>
  <c r="AC3963" i="8"/>
  <c r="AB3963" i="8"/>
  <c r="AA3963" i="8"/>
  <c r="Z3963" i="8"/>
  <c r="Y3963" i="8"/>
  <c r="AD3962" i="8" l="1"/>
  <c r="AC3962" i="8"/>
  <c r="AB3962" i="8"/>
  <c r="AA3962" i="8"/>
  <c r="Z3962" i="8"/>
  <c r="Y3962" i="8"/>
  <c r="O3962" i="8"/>
  <c r="AD3961" i="8" l="1"/>
  <c r="AC3961" i="8"/>
  <c r="AB3961" i="8"/>
  <c r="AA3961" i="8"/>
  <c r="Z3961" i="8"/>
  <c r="Y3961" i="8"/>
  <c r="O3961" i="8"/>
  <c r="AD3960" i="8" l="1"/>
  <c r="AC3960" i="8"/>
  <c r="AB3960" i="8"/>
  <c r="AA3960" i="8"/>
  <c r="Z3960" i="8"/>
  <c r="Y3960" i="8"/>
  <c r="O3960" i="8"/>
  <c r="AD3959" i="8" l="1"/>
  <c r="AC3959" i="8"/>
  <c r="AB3959" i="8"/>
  <c r="AA3959" i="8"/>
  <c r="Z3959" i="8"/>
  <c r="Y3959" i="8"/>
  <c r="O3959" i="8"/>
  <c r="AD3958" i="8" l="1"/>
  <c r="AC3958" i="8"/>
  <c r="AB3958" i="8"/>
  <c r="AA3958" i="8"/>
  <c r="Z3958" i="8"/>
  <c r="Y3958" i="8"/>
  <c r="O3958" i="8"/>
  <c r="AD90" i="5" l="1"/>
  <c r="AC90" i="5"/>
  <c r="AB90" i="5"/>
  <c r="AA90" i="5"/>
  <c r="Z90" i="5"/>
  <c r="Y90" i="5"/>
  <c r="O90" i="5"/>
  <c r="AD3957" i="8"/>
  <c r="AC3957" i="8"/>
  <c r="AB3957" i="8"/>
  <c r="AA3957" i="8"/>
  <c r="Z3957" i="8"/>
  <c r="Y3957" i="8"/>
  <c r="O3957" i="8"/>
  <c r="AD3956" i="8" l="1"/>
  <c r="AC3956" i="8"/>
  <c r="AB3956" i="8"/>
  <c r="AA3956" i="8"/>
  <c r="Z3956" i="8"/>
  <c r="Y3956" i="8"/>
  <c r="O3956" i="8"/>
  <c r="AD3955" i="8" l="1"/>
  <c r="AC3955" i="8"/>
  <c r="AB3955" i="8"/>
  <c r="AA3955" i="8"/>
  <c r="Z3955" i="8"/>
  <c r="Y3955" i="8"/>
  <c r="O3955" i="8"/>
  <c r="AD3954" i="8" l="1"/>
  <c r="AC3954" i="8"/>
  <c r="AB3954" i="8"/>
  <c r="AA3954" i="8"/>
  <c r="Z3954" i="8"/>
  <c r="Y3954" i="8"/>
  <c r="O3954" i="8"/>
  <c r="AD3953" i="8" l="1"/>
  <c r="AC3953" i="8"/>
  <c r="AB3953" i="8"/>
  <c r="AA3953" i="8"/>
  <c r="Z3953" i="8"/>
  <c r="Y3953" i="8"/>
  <c r="O3953" i="8"/>
  <c r="AD3952" i="8" l="1"/>
  <c r="AC3952" i="8"/>
  <c r="AB3952" i="8"/>
  <c r="AA3952" i="8"/>
  <c r="Z3952" i="8"/>
  <c r="Y3952" i="8"/>
  <c r="O3952" i="8"/>
  <c r="AD3951" i="8" l="1"/>
  <c r="AC3951" i="8"/>
  <c r="AB3951" i="8"/>
  <c r="AA3951" i="8"/>
  <c r="Z3951" i="8"/>
  <c r="Y3951" i="8"/>
  <c r="O3951" i="8"/>
  <c r="AD3950" i="8" l="1"/>
  <c r="AC3950" i="8"/>
  <c r="AB3950" i="8"/>
  <c r="AA3950" i="8"/>
  <c r="Z3950" i="8"/>
  <c r="Y3950" i="8"/>
  <c r="O3950" i="8"/>
  <c r="O125" i="1" l="1"/>
  <c r="Y125" i="1"/>
  <c r="Z125" i="1"/>
  <c r="AA125" i="1"/>
  <c r="AB125" i="1"/>
  <c r="AC125" i="1"/>
  <c r="AD125" i="1"/>
  <c r="O126" i="1"/>
  <c r="Y126" i="1"/>
  <c r="Z126" i="1"/>
  <c r="AA126" i="1"/>
  <c r="AB126" i="1"/>
  <c r="AC126" i="1"/>
  <c r="AD126" i="1"/>
  <c r="AD3949" i="8"/>
  <c r="AC3949" i="8"/>
  <c r="AB3949" i="8"/>
  <c r="AA3949" i="8"/>
  <c r="Z3949" i="8"/>
  <c r="Y3949" i="8"/>
  <c r="O3949" i="8"/>
  <c r="AD3948" i="8"/>
  <c r="AC3948" i="8"/>
  <c r="AB3948" i="8"/>
  <c r="AA3948" i="8"/>
  <c r="Z3948" i="8"/>
  <c r="Y3948" i="8"/>
  <c r="O3948" i="8"/>
  <c r="AD3947" i="8"/>
  <c r="AC3947" i="8"/>
  <c r="AB3947" i="8"/>
  <c r="AA3947" i="8"/>
  <c r="Z3947" i="8"/>
  <c r="Y3947" i="8"/>
  <c r="O3947" i="8"/>
  <c r="AD3946" i="8" l="1"/>
  <c r="AC3946" i="8"/>
  <c r="AB3946" i="8"/>
  <c r="AA3946" i="8"/>
  <c r="Z3946" i="8"/>
  <c r="Y3946" i="8"/>
  <c r="O3946" i="8"/>
  <c r="AD3945" i="8" l="1"/>
  <c r="AC3945" i="8"/>
  <c r="AB3945" i="8"/>
  <c r="AA3945" i="8"/>
  <c r="Z3945" i="8"/>
  <c r="Y3945" i="8"/>
  <c r="O3945" i="8"/>
  <c r="AD3944" i="8" l="1"/>
  <c r="AC3944" i="8"/>
  <c r="AB3944" i="8"/>
  <c r="AA3944" i="8"/>
  <c r="Z3944" i="8"/>
  <c r="Y3944" i="8"/>
  <c r="O3944" i="8"/>
  <c r="AD3943" i="8" l="1"/>
  <c r="AC3943" i="8"/>
  <c r="AB3943" i="8"/>
  <c r="AA3943" i="8"/>
  <c r="Z3943" i="8"/>
  <c r="Y3943" i="8"/>
  <c r="O3943" i="8"/>
  <c r="AD3942" i="8" l="1"/>
  <c r="AC3942" i="8"/>
  <c r="AB3942" i="8"/>
  <c r="AA3942" i="8"/>
  <c r="Z3942" i="8"/>
  <c r="Y3942" i="8"/>
  <c r="O3942" i="8"/>
  <c r="AD3941" i="8" l="1"/>
  <c r="AC3941" i="8"/>
  <c r="AB3941" i="8"/>
  <c r="AA3941" i="8"/>
  <c r="Z3941" i="8"/>
  <c r="Y3941" i="8"/>
  <c r="O3941" i="8"/>
  <c r="AD3940" i="8" l="1"/>
  <c r="AC3940" i="8"/>
  <c r="AB3940" i="8"/>
  <c r="AA3940" i="8"/>
  <c r="Z3940" i="8"/>
  <c r="Y3940" i="8"/>
  <c r="O3940" i="8"/>
  <c r="AD3939" i="8" l="1"/>
  <c r="AC3939" i="8"/>
  <c r="AB3939" i="8"/>
  <c r="AA3939" i="8"/>
  <c r="Z3939" i="8"/>
  <c r="Y3939" i="8"/>
  <c r="O3939" i="8"/>
  <c r="O124" i="1" l="1"/>
  <c r="Y124" i="1"/>
  <c r="Z124" i="1"/>
  <c r="AA124" i="1"/>
  <c r="AB124" i="1"/>
  <c r="AC124" i="1"/>
  <c r="AD124" i="1"/>
  <c r="AD3938" i="8"/>
  <c r="AC3938" i="8"/>
  <c r="AB3938" i="8"/>
  <c r="AA3938" i="8"/>
  <c r="Z3938" i="8"/>
  <c r="Y3938" i="8"/>
  <c r="O3938" i="8"/>
  <c r="AD3937" i="8" l="1"/>
  <c r="AC3937" i="8"/>
  <c r="AB3937" i="8"/>
  <c r="AA3937" i="8"/>
  <c r="Z3937" i="8"/>
  <c r="Y3937" i="8"/>
  <c r="O3937" i="8"/>
  <c r="AD3936" i="8" l="1"/>
  <c r="AC3936" i="8"/>
  <c r="AB3936" i="8"/>
  <c r="AA3936" i="8"/>
  <c r="Z3936" i="8"/>
  <c r="Y3936" i="8"/>
  <c r="O3936" i="8"/>
  <c r="AD3935" i="8" l="1"/>
  <c r="AC3935" i="8"/>
  <c r="AB3935" i="8"/>
  <c r="AA3935" i="8"/>
  <c r="Z3935" i="8"/>
  <c r="Y3935" i="8"/>
  <c r="O3935" i="8"/>
  <c r="AD3934" i="8" l="1"/>
  <c r="AC3934" i="8"/>
  <c r="AB3934" i="8"/>
  <c r="AA3934" i="8"/>
  <c r="Z3934" i="8"/>
  <c r="Y3934" i="8"/>
  <c r="O3934" i="8"/>
  <c r="AD3933" i="8" l="1"/>
  <c r="AC3933" i="8"/>
  <c r="AB3933" i="8"/>
  <c r="AA3933" i="8"/>
  <c r="Z3933" i="8"/>
  <c r="Y3933" i="8"/>
  <c r="O3933" i="8"/>
  <c r="AD3932" i="8" l="1"/>
  <c r="AC3932" i="8"/>
  <c r="AB3932" i="8"/>
  <c r="AA3932" i="8"/>
  <c r="Z3932" i="8"/>
  <c r="Y3932" i="8"/>
  <c r="O3932" i="8"/>
  <c r="AD3931" i="8" l="1"/>
  <c r="AC3931" i="8"/>
  <c r="AB3931" i="8"/>
  <c r="AA3931" i="8"/>
  <c r="Z3931" i="8"/>
  <c r="Y3931" i="8"/>
  <c r="O3931" i="8"/>
  <c r="AD3930" i="8" l="1"/>
  <c r="AC3930" i="8"/>
  <c r="AB3930" i="8"/>
  <c r="AA3930" i="8"/>
  <c r="Z3930" i="8"/>
  <c r="Y3930" i="8"/>
  <c r="O3930" i="8"/>
  <c r="AD3929" i="8" l="1"/>
  <c r="AC3929" i="8"/>
  <c r="AB3929" i="8"/>
  <c r="AA3929" i="8"/>
  <c r="Z3929" i="8"/>
  <c r="Y3929" i="8"/>
  <c r="O3929" i="8"/>
  <c r="AD3928" i="8" l="1"/>
  <c r="AC3928" i="8"/>
  <c r="AB3928" i="8"/>
  <c r="AA3928" i="8"/>
  <c r="Z3928" i="8"/>
  <c r="Y3928" i="8"/>
  <c r="O3928" i="8"/>
  <c r="AD3927" i="8" l="1"/>
  <c r="AC3927" i="8"/>
  <c r="AB3927" i="8"/>
  <c r="AA3927" i="8"/>
  <c r="Z3927" i="8"/>
  <c r="Y3927" i="8"/>
  <c r="O3927" i="8"/>
  <c r="AD3926" i="8" l="1"/>
  <c r="AC3926" i="8"/>
  <c r="AB3926" i="8"/>
  <c r="AA3926" i="8"/>
  <c r="Z3926" i="8"/>
  <c r="Y3926" i="8"/>
  <c r="O3926" i="8"/>
  <c r="O119" i="1"/>
  <c r="Y119" i="1"/>
  <c r="Z119" i="1"/>
  <c r="AA119" i="1"/>
  <c r="AB119" i="1"/>
  <c r="AC119" i="1"/>
  <c r="AD119" i="1"/>
  <c r="O120" i="1"/>
  <c r="Y120" i="1"/>
  <c r="Z120" i="1"/>
  <c r="AA120" i="1"/>
  <c r="AB120" i="1"/>
  <c r="AC120" i="1"/>
  <c r="AD120" i="1"/>
  <c r="O121" i="1"/>
  <c r="Y121" i="1"/>
  <c r="Z121" i="1"/>
  <c r="AA121" i="1"/>
  <c r="AB121" i="1"/>
  <c r="AC121" i="1"/>
  <c r="AD121" i="1"/>
  <c r="O122" i="1"/>
  <c r="Y122" i="1"/>
  <c r="Z122" i="1"/>
  <c r="AA122" i="1"/>
  <c r="AB122" i="1"/>
  <c r="AC122" i="1"/>
  <c r="AD122" i="1"/>
  <c r="O123" i="1"/>
  <c r="Y123" i="1"/>
  <c r="Z123" i="1"/>
  <c r="AA123" i="1"/>
  <c r="AB123" i="1"/>
  <c r="AC123" i="1"/>
  <c r="AD123" i="1"/>
  <c r="AD3925" i="8"/>
  <c r="AC3925" i="8"/>
  <c r="AB3925" i="8"/>
  <c r="AA3925" i="8"/>
  <c r="Z3925" i="8"/>
  <c r="Y3925" i="8"/>
  <c r="O3925" i="8"/>
  <c r="AD3924" i="8" l="1"/>
  <c r="AC3924" i="8"/>
  <c r="AB3924" i="8"/>
  <c r="AA3924" i="8"/>
  <c r="Z3924" i="8"/>
  <c r="Y3924" i="8"/>
  <c r="AD3923" i="8" l="1"/>
  <c r="AC3923" i="8"/>
  <c r="AB3923" i="8"/>
  <c r="AA3923" i="8"/>
  <c r="Z3923" i="8"/>
  <c r="Y3923" i="8"/>
  <c r="O3923" i="8"/>
  <c r="AD3922" i="8" l="1"/>
  <c r="AC3922" i="8"/>
  <c r="AB3922" i="8"/>
  <c r="AA3922" i="8"/>
  <c r="Z3922" i="8"/>
  <c r="Y3922" i="8"/>
  <c r="O3922" i="8"/>
  <c r="AD3921" i="8" l="1"/>
  <c r="AC3921" i="8"/>
  <c r="AB3921" i="8"/>
  <c r="AA3921" i="8"/>
  <c r="Z3921" i="8"/>
  <c r="Y3921" i="8"/>
  <c r="O3921" i="8"/>
  <c r="AD3920" i="8" l="1"/>
  <c r="AC3920" i="8"/>
  <c r="AB3920" i="8"/>
  <c r="AA3920" i="8"/>
  <c r="Z3920" i="8"/>
  <c r="Y3920" i="8"/>
  <c r="O3920" i="8"/>
  <c r="AD3919" i="8" l="1"/>
  <c r="AC3919" i="8"/>
  <c r="AB3919" i="8"/>
  <c r="AA3919" i="8"/>
  <c r="Z3919" i="8"/>
  <c r="Y3919" i="8"/>
  <c r="O3919" i="8"/>
  <c r="AD3918" i="8" l="1"/>
  <c r="AC3918" i="8"/>
  <c r="AB3918" i="8"/>
  <c r="AA3918" i="8"/>
  <c r="Z3918" i="8"/>
  <c r="Y3918" i="8"/>
  <c r="O3918" i="8"/>
  <c r="AD3917" i="8" l="1"/>
  <c r="AC3917" i="8"/>
  <c r="AB3917" i="8"/>
  <c r="AA3917" i="8"/>
  <c r="Z3917" i="8"/>
  <c r="Y3917" i="8"/>
  <c r="O3917" i="8"/>
  <c r="AD3916" i="8" l="1"/>
  <c r="AB3916" i="8"/>
  <c r="AA3916" i="8"/>
  <c r="Z3916" i="8"/>
  <c r="Y3916" i="8"/>
  <c r="O3916" i="8"/>
  <c r="AD3915" i="8" l="1"/>
  <c r="AC3915" i="8"/>
  <c r="AB3915" i="8"/>
  <c r="AA3915" i="8"/>
  <c r="Z3915" i="8"/>
  <c r="Y3915" i="8"/>
  <c r="O3915" i="8"/>
  <c r="AD3914" i="8" l="1"/>
  <c r="AC3914" i="8"/>
  <c r="AB3914" i="8"/>
  <c r="AA3914" i="8"/>
  <c r="Z3914" i="8"/>
  <c r="Y3914" i="8"/>
  <c r="O3914" i="8"/>
  <c r="AD3913" i="8" l="1"/>
  <c r="AC3913" i="8"/>
  <c r="AB3913" i="8"/>
  <c r="AA3913" i="8"/>
  <c r="Z3913" i="8"/>
  <c r="Y3913" i="8"/>
  <c r="O3913" i="8"/>
  <c r="AD3912" i="8" l="1"/>
  <c r="AC3912" i="8"/>
  <c r="AB3912" i="8"/>
  <c r="AA3912" i="8"/>
  <c r="Z3912" i="8"/>
  <c r="Y3912" i="8"/>
  <c r="O3912" i="8"/>
  <c r="AD3911" i="8" l="1"/>
  <c r="AC3911" i="8"/>
  <c r="AB3911" i="8"/>
  <c r="AA3911" i="8"/>
  <c r="Z3911" i="8"/>
  <c r="Y3911" i="8"/>
  <c r="O3911" i="8"/>
  <c r="AD3910" i="8" l="1"/>
  <c r="AC3910" i="8"/>
  <c r="AB3910" i="8"/>
  <c r="AA3910" i="8"/>
  <c r="Z3910" i="8"/>
  <c r="Y3910" i="8"/>
  <c r="O3910" i="8"/>
  <c r="AD3909" i="8" l="1"/>
  <c r="AC3909" i="8"/>
  <c r="AB3909" i="8"/>
  <c r="AA3909" i="8"/>
  <c r="Z3909" i="8"/>
  <c r="Y3909" i="8"/>
  <c r="O3909" i="8"/>
  <c r="AD3908" i="8" l="1"/>
  <c r="AC3908" i="8"/>
  <c r="AB3908" i="8"/>
  <c r="AA3908" i="8"/>
  <c r="Z3908" i="8"/>
  <c r="Y3908" i="8"/>
  <c r="O3908" i="8"/>
  <c r="AD3907" i="8" l="1"/>
  <c r="AC3907" i="8"/>
  <c r="AB3907" i="8"/>
  <c r="AA3907" i="8"/>
  <c r="Z3907" i="8"/>
  <c r="Y3907" i="8"/>
  <c r="O3907" i="8"/>
  <c r="AD89" i="5" l="1"/>
  <c r="AC89" i="5"/>
  <c r="AB89" i="5"/>
  <c r="AA89" i="5"/>
  <c r="Z89" i="5"/>
  <c r="Y89" i="5"/>
  <c r="O89" i="5"/>
  <c r="O116" i="1"/>
  <c r="Y116" i="1"/>
  <c r="Z116" i="1"/>
  <c r="AA116" i="1"/>
  <c r="AB116" i="1"/>
  <c r="AC116" i="1"/>
  <c r="AD116" i="1"/>
  <c r="O117" i="1"/>
  <c r="Y117" i="1"/>
  <c r="Z117" i="1"/>
  <c r="AA117" i="1"/>
  <c r="AB117" i="1"/>
  <c r="AC117" i="1"/>
  <c r="AD117" i="1"/>
  <c r="O118" i="1"/>
  <c r="Y118" i="1"/>
  <c r="Z118" i="1"/>
  <c r="AA118" i="1"/>
  <c r="AB118" i="1"/>
  <c r="AC118" i="1"/>
  <c r="AD118" i="1"/>
  <c r="AD88" i="5"/>
  <c r="AC88" i="5"/>
  <c r="AB88" i="5"/>
  <c r="AA88" i="5"/>
  <c r="Z88" i="5"/>
  <c r="Y88" i="5"/>
  <c r="O88" i="5"/>
  <c r="AD3906" i="8"/>
  <c r="AC3906" i="8"/>
  <c r="AB3906" i="8"/>
  <c r="AA3906" i="8"/>
  <c r="Z3906" i="8"/>
  <c r="Y3906" i="8"/>
  <c r="O3906" i="8"/>
  <c r="AD3905" i="8" l="1"/>
  <c r="AC3905" i="8"/>
  <c r="AB3905" i="8"/>
  <c r="AA3905" i="8"/>
  <c r="Z3905" i="8"/>
  <c r="Y3905" i="8"/>
  <c r="O3905" i="8"/>
  <c r="AD3904" i="8" l="1"/>
  <c r="AC3904" i="8"/>
  <c r="AB3904" i="8"/>
  <c r="AA3904" i="8"/>
  <c r="Z3904" i="8"/>
  <c r="Y3904" i="8"/>
  <c r="O3904" i="8"/>
  <c r="AD3903" i="8" l="1"/>
  <c r="AC3903" i="8"/>
  <c r="AB3903" i="8"/>
  <c r="AA3903" i="8"/>
  <c r="Z3903" i="8"/>
  <c r="Y3903" i="8"/>
  <c r="O3903" i="8"/>
  <c r="AD3902" i="8" l="1"/>
  <c r="AC3902" i="8"/>
  <c r="AB3902" i="8"/>
  <c r="AA3902" i="8"/>
  <c r="Z3902" i="8"/>
  <c r="Y3902" i="8"/>
  <c r="O3902" i="8"/>
  <c r="AD3901" i="8" l="1"/>
  <c r="AC3901" i="8"/>
  <c r="AB3901" i="8"/>
  <c r="AA3901" i="8"/>
  <c r="Z3901" i="8"/>
  <c r="Y3901" i="8"/>
  <c r="O3901" i="8"/>
  <c r="AD3900" i="8" l="1"/>
  <c r="AC3900" i="8"/>
  <c r="AB3900" i="8"/>
  <c r="AA3900" i="8"/>
  <c r="Z3900" i="8"/>
  <c r="Y3900" i="8"/>
  <c r="O3900" i="8"/>
  <c r="AD3899" i="8" l="1"/>
  <c r="AC3899" i="8"/>
  <c r="AB3899" i="8"/>
  <c r="AA3899" i="8"/>
  <c r="Z3899" i="8"/>
  <c r="Y3899" i="8"/>
  <c r="O3899" i="8"/>
  <c r="O112" i="1" l="1"/>
  <c r="Y112" i="1"/>
  <c r="Z112" i="1"/>
  <c r="AA112" i="1"/>
  <c r="AB112" i="1"/>
  <c r="AC112" i="1"/>
  <c r="AD112" i="1"/>
  <c r="O113" i="1"/>
  <c r="Y113" i="1"/>
  <c r="Z113" i="1"/>
  <c r="AA113" i="1"/>
  <c r="AB113" i="1"/>
  <c r="AC113" i="1"/>
  <c r="AD113" i="1"/>
  <c r="O114" i="1"/>
  <c r="Y114" i="1"/>
  <c r="Z114" i="1"/>
  <c r="AA114" i="1"/>
  <c r="AB114" i="1"/>
  <c r="AC114" i="1"/>
  <c r="AD114" i="1"/>
  <c r="O115" i="1"/>
  <c r="Y115" i="1"/>
  <c r="Z115" i="1"/>
  <c r="AA115" i="1"/>
  <c r="AB115" i="1"/>
  <c r="AC115" i="1"/>
  <c r="AD115" i="1"/>
  <c r="AD3898" i="8"/>
  <c r="AC3898" i="8"/>
  <c r="AB3898" i="8"/>
  <c r="AA3898" i="8"/>
  <c r="Z3898" i="8"/>
  <c r="Y3898" i="8"/>
  <c r="O3898" i="8"/>
  <c r="AD3897" i="8" l="1"/>
  <c r="AC3897" i="8"/>
  <c r="AB3897" i="8"/>
  <c r="AA3897" i="8"/>
  <c r="Z3897" i="8"/>
  <c r="Y3897" i="8"/>
  <c r="O3897" i="8"/>
  <c r="AD3896" i="8" l="1"/>
  <c r="AC3896" i="8"/>
  <c r="AB3896" i="8"/>
  <c r="AA3896" i="8"/>
  <c r="Z3896" i="8"/>
  <c r="Y3896" i="8"/>
  <c r="O3896" i="8"/>
  <c r="AD3895" i="8" l="1"/>
  <c r="AC3895" i="8"/>
  <c r="AB3895" i="8"/>
  <c r="AA3895" i="8"/>
  <c r="Z3895" i="8"/>
  <c r="Y3895" i="8"/>
  <c r="AD3894" i="8" l="1"/>
  <c r="AC3894" i="8"/>
  <c r="AB3894" i="8"/>
  <c r="AA3894" i="8"/>
  <c r="Z3894" i="8"/>
  <c r="Y3894" i="8"/>
  <c r="O3894" i="8"/>
  <c r="AD3893" i="8" l="1"/>
  <c r="AC3893" i="8"/>
  <c r="AB3893" i="8"/>
  <c r="AA3893" i="8"/>
  <c r="Z3893" i="8"/>
  <c r="Y3893" i="8"/>
  <c r="O3893" i="8"/>
  <c r="AD3892" i="8" l="1"/>
  <c r="AC3892" i="8"/>
  <c r="AB3892" i="8"/>
  <c r="AA3892" i="8"/>
  <c r="Z3892" i="8"/>
  <c r="Y3892" i="8"/>
  <c r="O3892" i="8"/>
  <c r="AD3891" i="8" l="1"/>
  <c r="AC3891" i="8"/>
  <c r="AB3891" i="8"/>
  <c r="AA3891" i="8"/>
  <c r="Z3891" i="8"/>
  <c r="Y3891" i="8"/>
  <c r="O3891" i="8"/>
  <c r="AD3890" i="8" l="1"/>
  <c r="AC3890" i="8"/>
  <c r="AB3890" i="8"/>
  <c r="AA3890" i="8"/>
  <c r="Z3890" i="8"/>
  <c r="Y3890" i="8"/>
  <c r="O3890" i="8"/>
  <c r="AD3889" i="8" l="1"/>
  <c r="AC3889" i="8"/>
  <c r="AB3889" i="8"/>
  <c r="AA3889" i="8"/>
  <c r="Z3889" i="8"/>
  <c r="Y3889" i="8"/>
  <c r="O3889" i="8"/>
  <c r="AD3888" i="8" l="1"/>
  <c r="AC3888" i="8"/>
  <c r="AB3888" i="8"/>
  <c r="AA3888" i="8"/>
  <c r="Z3888" i="8"/>
  <c r="Y3888" i="8"/>
  <c r="O3888" i="8"/>
  <c r="AD3887" i="8" l="1"/>
  <c r="AC3887" i="8"/>
  <c r="AB3887" i="8"/>
  <c r="AA3887" i="8"/>
  <c r="Z3887" i="8"/>
  <c r="Y3887" i="8"/>
  <c r="O3887" i="8"/>
  <c r="AD3886" i="8" l="1"/>
  <c r="AC3886" i="8"/>
  <c r="AB3886" i="8"/>
  <c r="AA3886" i="8"/>
  <c r="Z3886" i="8"/>
  <c r="Y3886" i="8"/>
  <c r="O3886" i="8"/>
  <c r="AD3885" i="8" l="1"/>
  <c r="AC3885" i="8"/>
  <c r="AB3885" i="8"/>
  <c r="AA3885" i="8"/>
  <c r="Z3885" i="8"/>
  <c r="Y3885" i="8"/>
  <c r="O3885" i="8"/>
  <c r="AD3884" i="8" l="1"/>
  <c r="AC3884" i="8"/>
  <c r="AB3884" i="8"/>
  <c r="AA3884" i="8"/>
  <c r="Z3884" i="8"/>
  <c r="Y3884" i="8"/>
  <c r="O3884" i="8"/>
  <c r="AD3883" i="8" l="1"/>
  <c r="AC3883" i="8"/>
  <c r="AB3883" i="8"/>
  <c r="AA3883" i="8"/>
  <c r="Z3883" i="8"/>
  <c r="Y3883" i="8"/>
  <c r="O3883" i="8"/>
  <c r="AD3882" i="8" l="1"/>
  <c r="AC3882" i="8"/>
  <c r="AB3882" i="8"/>
  <c r="AA3882" i="8"/>
  <c r="Z3882" i="8"/>
  <c r="Y3882" i="8"/>
  <c r="O3882" i="8"/>
  <c r="AD3881" i="8" l="1"/>
  <c r="AC3881" i="8"/>
  <c r="AB3881" i="8"/>
  <c r="AA3881" i="8"/>
  <c r="Z3881" i="8"/>
  <c r="Y3881" i="8"/>
  <c r="O3881" i="8"/>
  <c r="AD3880" i="8" l="1"/>
  <c r="AC3880" i="8"/>
  <c r="AB3880" i="8"/>
  <c r="AA3880" i="8"/>
  <c r="Z3880" i="8"/>
  <c r="Y3880" i="8"/>
  <c r="O3880" i="8"/>
  <c r="AD3879" i="8" l="1"/>
  <c r="AC3879" i="8"/>
  <c r="AB3879" i="8"/>
  <c r="AA3879" i="8"/>
  <c r="Z3879" i="8"/>
  <c r="Y3879" i="8"/>
  <c r="O3879" i="8"/>
  <c r="AD3878" i="8" l="1"/>
  <c r="AC3878" i="8"/>
  <c r="AB3878" i="8"/>
  <c r="AA3878" i="8"/>
  <c r="Z3878" i="8"/>
  <c r="Y3878" i="8"/>
  <c r="O3878" i="8"/>
  <c r="AD3877" i="8" l="1"/>
  <c r="AC3877" i="8"/>
  <c r="AB3877" i="8"/>
  <c r="AA3877" i="8"/>
  <c r="Z3877" i="8"/>
  <c r="Y3877" i="8"/>
  <c r="O3877" i="8"/>
  <c r="AD3876" i="8" l="1"/>
  <c r="AC3876" i="8"/>
  <c r="AB3876" i="8"/>
  <c r="AA3876" i="8"/>
  <c r="Z3876" i="8"/>
  <c r="Y3876" i="8"/>
  <c r="O3876" i="8"/>
  <c r="AD3875" i="8" l="1"/>
  <c r="AC3875" i="8"/>
  <c r="AB3875" i="8"/>
  <c r="AA3875" i="8"/>
  <c r="Z3875" i="8"/>
  <c r="Y3875" i="8"/>
  <c r="O3875" i="8"/>
  <c r="AD3874" i="8" l="1"/>
  <c r="AC3874" i="8"/>
  <c r="AB3874" i="8"/>
  <c r="AA3874" i="8"/>
  <c r="Z3874" i="8"/>
  <c r="Y3874" i="8"/>
  <c r="O3874" i="8"/>
  <c r="O110" i="1" l="1"/>
  <c r="Y110" i="1"/>
  <c r="Z110" i="1"/>
  <c r="AA110" i="1"/>
  <c r="AB110" i="1"/>
  <c r="AC110" i="1"/>
  <c r="AD110" i="1"/>
  <c r="O111" i="1"/>
  <c r="Y111" i="1"/>
  <c r="Z111" i="1"/>
  <c r="AA111" i="1"/>
  <c r="AB111" i="1"/>
  <c r="AC111" i="1"/>
  <c r="AD111" i="1"/>
  <c r="AD3873" i="8"/>
  <c r="AC3873" i="8"/>
  <c r="AB3873" i="8"/>
  <c r="AA3873" i="8"/>
  <c r="Z3873" i="8"/>
  <c r="Y3873" i="8"/>
  <c r="O3873" i="8"/>
  <c r="AD3872" i="8" l="1"/>
  <c r="AC3872" i="8"/>
  <c r="AB3872" i="8"/>
  <c r="AA3872" i="8"/>
  <c r="Z3872" i="8"/>
  <c r="Y3872" i="8"/>
  <c r="O3872" i="8"/>
  <c r="AD3871" i="8" l="1"/>
  <c r="AC3871" i="8"/>
  <c r="AB3871" i="8"/>
  <c r="AA3871" i="8"/>
  <c r="Z3871" i="8"/>
  <c r="Y3871" i="8"/>
  <c r="O3871" i="8"/>
  <c r="AD3870" i="8" l="1"/>
  <c r="AC3870" i="8"/>
  <c r="AB3870" i="8"/>
  <c r="AA3870" i="8"/>
  <c r="Z3870" i="8"/>
  <c r="Y3870" i="8"/>
  <c r="O3870" i="8"/>
  <c r="AD3869" i="8" l="1"/>
  <c r="AC3869" i="8"/>
  <c r="AB3869" i="8"/>
  <c r="AA3869" i="8"/>
  <c r="Z3869" i="8"/>
  <c r="Y3869" i="8"/>
  <c r="O3869" i="8"/>
  <c r="AD3868" i="8" l="1"/>
  <c r="AC3868" i="8"/>
  <c r="AB3868" i="8"/>
  <c r="AA3868" i="8"/>
  <c r="Z3868" i="8"/>
  <c r="Y3868" i="8"/>
  <c r="O3868" i="8"/>
  <c r="AD3867" i="8" l="1"/>
  <c r="AC3867" i="8"/>
  <c r="AB3867" i="8"/>
  <c r="AA3867" i="8"/>
  <c r="Z3867" i="8"/>
  <c r="Y3867" i="8"/>
  <c r="O3867" i="8"/>
  <c r="AD3866" i="8" l="1"/>
  <c r="AC3866" i="8"/>
  <c r="AB3866" i="8"/>
  <c r="AA3866" i="8"/>
  <c r="Z3866" i="8"/>
  <c r="Y3866" i="8"/>
  <c r="O3866" i="8"/>
  <c r="AD3865" i="8" l="1"/>
  <c r="AC3865" i="8"/>
  <c r="AB3865" i="8"/>
  <c r="AA3865" i="8"/>
  <c r="Z3865" i="8"/>
  <c r="Y3865" i="8"/>
  <c r="O3865" i="8"/>
  <c r="AD3864" i="8" l="1"/>
  <c r="AC3864" i="8"/>
  <c r="AB3864" i="8"/>
  <c r="AA3864" i="8"/>
  <c r="Z3864" i="8"/>
  <c r="Y3864" i="8"/>
  <c r="O3864" i="8"/>
  <c r="AD3863" i="8" l="1"/>
  <c r="AC3863" i="8"/>
  <c r="AB3863" i="8"/>
  <c r="AA3863" i="8"/>
  <c r="Z3863" i="8"/>
  <c r="Y3863" i="8"/>
  <c r="O3863" i="8"/>
  <c r="AD3862" i="8" l="1"/>
  <c r="AC3862" i="8"/>
  <c r="AB3862" i="8"/>
  <c r="AA3862" i="8"/>
  <c r="Z3862" i="8"/>
  <c r="Y3862" i="8"/>
  <c r="O3862" i="8"/>
  <c r="AD3861" i="8" l="1"/>
  <c r="AC3861" i="8"/>
  <c r="AB3861" i="8"/>
  <c r="AA3861" i="8"/>
  <c r="Z3861" i="8"/>
  <c r="Y3861" i="8"/>
  <c r="O3861" i="8"/>
  <c r="AD3860" i="8" l="1"/>
  <c r="AC3860" i="8"/>
  <c r="AB3860" i="8"/>
  <c r="AA3860" i="8"/>
  <c r="Z3860" i="8"/>
  <c r="Y3860" i="8"/>
  <c r="O3860" i="8"/>
  <c r="AD3859" i="8" l="1"/>
  <c r="AC3859" i="8"/>
  <c r="AB3859" i="8"/>
  <c r="AA3859" i="8"/>
  <c r="Z3859" i="8"/>
  <c r="Y3859" i="8"/>
  <c r="O3859" i="8"/>
  <c r="AD3858" i="8" l="1"/>
  <c r="AC3858" i="8"/>
  <c r="AB3858" i="8"/>
  <c r="AA3858" i="8"/>
  <c r="Z3858" i="8"/>
  <c r="Y3858" i="8"/>
  <c r="AD3857" i="8" l="1"/>
  <c r="AC3857" i="8"/>
  <c r="AB3857" i="8"/>
  <c r="AA3857" i="8"/>
  <c r="Z3857" i="8"/>
  <c r="Y3857" i="8"/>
  <c r="O3857" i="8"/>
  <c r="AD3856" i="8" l="1"/>
  <c r="AC3856" i="8"/>
  <c r="AB3856" i="8"/>
  <c r="AA3856" i="8"/>
  <c r="Z3856" i="8"/>
  <c r="Y3856" i="8"/>
  <c r="O3856" i="8"/>
  <c r="AD3855" i="8" l="1"/>
  <c r="AC3855" i="8"/>
  <c r="AB3855" i="8"/>
  <c r="AA3855" i="8"/>
  <c r="Z3855" i="8"/>
  <c r="Y3855" i="8"/>
  <c r="O3855" i="8"/>
  <c r="AD3854" i="8" l="1"/>
  <c r="AC3854" i="8"/>
  <c r="AB3854" i="8"/>
  <c r="AA3854" i="8"/>
  <c r="Z3854" i="8"/>
  <c r="Y3854" i="8"/>
  <c r="O3854" i="8"/>
  <c r="AD3853" i="8" l="1"/>
  <c r="AC3853" i="8"/>
  <c r="AB3853" i="8"/>
  <c r="AA3853" i="8"/>
  <c r="Z3853" i="8"/>
  <c r="Y3853" i="8"/>
  <c r="O3853" i="8"/>
  <c r="AD3852" i="8" l="1"/>
  <c r="AC3852" i="8"/>
  <c r="AB3852" i="8"/>
  <c r="AA3852" i="8"/>
  <c r="Z3852" i="8"/>
  <c r="Y3852" i="8"/>
  <c r="O3852" i="8"/>
  <c r="AD3851" i="8" l="1"/>
  <c r="AC3851" i="8"/>
  <c r="AB3851" i="8"/>
  <c r="AA3851" i="8"/>
  <c r="Z3851" i="8"/>
  <c r="Y3851" i="8"/>
  <c r="O3851" i="8"/>
  <c r="AD3850" i="8" l="1"/>
  <c r="AC3850" i="8"/>
  <c r="AB3850" i="8"/>
  <c r="AA3850" i="8"/>
  <c r="Z3850" i="8"/>
  <c r="Y3850" i="8"/>
  <c r="O3850" i="8"/>
  <c r="AD3849" i="8" l="1"/>
  <c r="AC3849" i="8"/>
  <c r="AB3849" i="8"/>
  <c r="AA3849" i="8"/>
  <c r="Z3849" i="8"/>
  <c r="Y3849" i="8"/>
  <c r="O3849" i="8"/>
  <c r="AD3848" i="8" l="1"/>
  <c r="AC3848" i="8"/>
  <c r="AB3848" i="8"/>
  <c r="AA3848" i="8"/>
  <c r="Z3848" i="8"/>
  <c r="Y3848" i="8"/>
  <c r="O3848" i="8"/>
  <c r="AD3847" i="8" l="1"/>
  <c r="AC3847" i="8"/>
  <c r="AB3847" i="8"/>
  <c r="AA3847" i="8"/>
  <c r="Z3847" i="8"/>
  <c r="Y3847" i="8"/>
  <c r="O3847" i="8"/>
  <c r="AD3846" i="8" l="1"/>
  <c r="AC3846" i="8"/>
  <c r="AB3846" i="8"/>
  <c r="AA3846" i="8"/>
  <c r="Z3846" i="8"/>
  <c r="Y3846" i="8"/>
  <c r="O3846" i="8"/>
  <c r="AD3845" i="8" l="1"/>
  <c r="AC3845" i="8"/>
  <c r="AB3845" i="8"/>
  <c r="AA3845" i="8"/>
  <c r="Z3845" i="8"/>
  <c r="Y3845" i="8"/>
  <c r="O3845" i="8"/>
  <c r="AD3844" i="8" l="1"/>
  <c r="AC3844" i="8"/>
  <c r="AB3844" i="8"/>
  <c r="AA3844" i="8"/>
  <c r="Z3844" i="8"/>
  <c r="Y3844" i="8"/>
  <c r="O3844" i="8"/>
  <c r="AD3843" i="8" l="1"/>
  <c r="AC3843" i="8"/>
  <c r="AB3843" i="8"/>
  <c r="AA3843" i="8"/>
  <c r="Z3843" i="8"/>
  <c r="Y3843" i="8"/>
  <c r="O3843" i="8"/>
  <c r="AD3842" i="8" l="1"/>
  <c r="AC3842" i="8"/>
  <c r="AB3842" i="8"/>
  <c r="AA3842" i="8"/>
  <c r="Z3842" i="8"/>
  <c r="Y3842" i="8"/>
  <c r="O3842" i="8"/>
  <c r="AD3841" i="8" l="1"/>
  <c r="AC3841" i="8"/>
  <c r="AB3841" i="8"/>
  <c r="AA3841" i="8"/>
  <c r="Z3841" i="8"/>
  <c r="Y3841" i="8"/>
  <c r="O3841" i="8"/>
  <c r="AD3840" i="8" l="1"/>
  <c r="AC3840" i="8"/>
  <c r="AB3840" i="8"/>
  <c r="AA3840" i="8"/>
  <c r="Z3840" i="8"/>
  <c r="Y3840" i="8"/>
  <c r="O3840" i="8"/>
  <c r="AD3839" i="8" l="1"/>
  <c r="AC3839" i="8"/>
  <c r="AB3839" i="8"/>
  <c r="AA3839" i="8"/>
  <c r="Z3839" i="8"/>
  <c r="Y3839" i="8"/>
  <c r="O3839" i="8"/>
  <c r="AD3838" i="8" l="1"/>
  <c r="AC3838" i="8"/>
  <c r="AB3838" i="8"/>
  <c r="AA3838" i="8"/>
  <c r="Z3838" i="8"/>
  <c r="Y3838" i="8"/>
  <c r="O3838" i="8"/>
  <c r="AD3837" i="8" l="1"/>
  <c r="AC3837" i="8"/>
  <c r="AB3837" i="8"/>
  <c r="AA3837" i="8"/>
  <c r="Z3837" i="8"/>
  <c r="Y3837" i="8"/>
  <c r="O3837" i="8"/>
  <c r="AD3836" i="8" l="1"/>
  <c r="AC3836" i="8"/>
  <c r="AB3836" i="8"/>
  <c r="AA3836" i="8"/>
  <c r="Z3836" i="8"/>
  <c r="Y3836" i="8"/>
  <c r="O3836" i="8"/>
  <c r="AD3835" i="8" l="1"/>
  <c r="AC3835" i="8"/>
  <c r="AB3835" i="8"/>
  <c r="AA3835" i="8"/>
  <c r="Z3835" i="8"/>
  <c r="Y3835" i="8"/>
  <c r="O3835" i="8"/>
  <c r="AD3834" i="8" l="1"/>
  <c r="AC3834" i="8"/>
  <c r="AB3834" i="8"/>
  <c r="AA3834" i="8"/>
  <c r="Z3834" i="8"/>
  <c r="Y3834" i="8"/>
  <c r="O3834" i="8"/>
  <c r="AD3833" i="8" l="1"/>
  <c r="AC3833" i="8"/>
  <c r="AB3833" i="8"/>
  <c r="AA3833" i="8"/>
  <c r="Z3833" i="8"/>
  <c r="Y3833" i="8"/>
  <c r="O3833" i="8"/>
  <c r="AD3832" i="8" l="1"/>
  <c r="AC3832" i="8"/>
  <c r="AB3832" i="8"/>
  <c r="AA3832" i="8"/>
  <c r="Z3832" i="8"/>
  <c r="Y3832" i="8"/>
  <c r="O3832" i="8"/>
  <c r="AD3831" i="8" l="1"/>
  <c r="AC3831" i="8"/>
  <c r="AB3831" i="8"/>
  <c r="AA3831" i="8"/>
  <c r="Z3831" i="8"/>
  <c r="Y3831" i="8"/>
  <c r="O3831" i="8"/>
  <c r="AD3830" i="8" l="1"/>
  <c r="AC3830" i="8"/>
  <c r="AB3830" i="8"/>
  <c r="AA3830" i="8"/>
  <c r="Z3830" i="8"/>
  <c r="Y3830" i="8"/>
  <c r="O3830" i="8"/>
  <c r="AD3829" i="8" l="1"/>
  <c r="AC3829" i="8"/>
  <c r="AB3829" i="8"/>
  <c r="AA3829" i="8"/>
  <c r="Z3829" i="8"/>
  <c r="Y3829" i="8"/>
  <c r="O3829" i="8"/>
  <c r="AD3828" i="8" l="1"/>
  <c r="AC3828" i="8"/>
  <c r="AB3828" i="8"/>
  <c r="AA3828" i="8"/>
  <c r="Z3828" i="8"/>
  <c r="Y3828" i="8"/>
  <c r="O3828" i="8"/>
  <c r="AD3827" i="8" l="1"/>
  <c r="AC3827" i="8"/>
  <c r="AB3827" i="8"/>
  <c r="AA3827" i="8"/>
  <c r="Z3827" i="8"/>
  <c r="Y3827" i="8"/>
  <c r="O3827" i="8"/>
  <c r="AD3826" i="8" l="1"/>
  <c r="AC3826" i="8"/>
  <c r="AB3826" i="8"/>
  <c r="AA3826" i="8"/>
  <c r="Z3826" i="8"/>
  <c r="Y3826" i="8"/>
  <c r="O3826" i="8"/>
  <c r="AD3825" i="8" l="1"/>
  <c r="AC3825" i="8"/>
  <c r="AB3825" i="8"/>
  <c r="AA3825" i="8"/>
  <c r="Z3825" i="8"/>
  <c r="Y3825" i="8"/>
  <c r="O3825" i="8"/>
  <c r="AD3824" i="8"/>
  <c r="AC3824" i="8"/>
  <c r="AB3824" i="8"/>
  <c r="AA3824" i="8"/>
  <c r="Z3824" i="8"/>
  <c r="Y3824" i="8"/>
  <c r="O3824" i="8"/>
  <c r="AD3823" i="8" l="1"/>
  <c r="AC3823" i="8"/>
  <c r="AB3823" i="8"/>
  <c r="AA3823" i="8"/>
  <c r="Z3823" i="8"/>
  <c r="Y3823" i="8"/>
  <c r="O3823" i="8"/>
  <c r="AD3822" i="8" l="1"/>
  <c r="AC3822" i="8"/>
  <c r="AB3822" i="8"/>
  <c r="AA3822" i="8"/>
  <c r="Z3822" i="8"/>
  <c r="Y3822" i="8"/>
  <c r="O3822" i="8"/>
  <c r="AD3821" i="8" l="1"/>
  <c r="AC3821" i="8"/>
  <c r="AB3821" i="8"/>
  <c r="AA3821" i="8"/>
  <c r="Z3821" i="8"/>
  <c r="Y3821" i="8"/>
  <c r="O3821" i="8"/>
  <c r="AD3820" i="8" l="1"/>
  <c r="AC3820" i="8"/>
  <c r="AB3820" i="8"/>
  <c r="AA3820" i="8"/>
  <c r="Z3820" i="8"/>
  <c r="Y3820" i="8"/>
  <c r="O3820" i="8"/>
  <c r="AD3819" i="8" l="1"/>
  <c r="AC3819" i="8"/>
  <c r="AB3819" i="8"/>
  <c r="AA3819" i="8"/>
  <c r="Z3819" i="8"/>
  <c r="Y3819" i="8"/>
  <c r="O3819" i="8"/>
  <c r="AD3818" i="8" l="1"/>
  <c r="AC3818" i="8"/>
  <c r="AB3818" i="8"/>
  <c r="AA3818" i="8"/>
  <c r="Z3818" i="8"/>
  <c r="Y3818" i="8"/>
  <c r="O3818" i="8"/>
  <c r="AD3817" i="8" l="1"/>
  <c r="AC3817" i="8"/>
  <c r="AB3817" i="8"/>
  <c r="AA3817" i="8"/>
  <c r="Z3817" i="8"/>
  <c r="Y3817" i="8"/>
  <c r="O3817" i="8"/>
  <c r="AD3816" i="8" l="1"/>
  <c r="AC3816" i="8"/>
  <c r="AB3816" i="8"/>
  <c r="AA3816" i="8"/>
  <c r="Z3816" i="8"/>
  <c r="Y3816" i="8"/>
  <c r="O3816" i="8"/>
  <c r="AD3815" i="8" l="1"/>
  <c r="AC3815" i="8"/>
  <c r="AB3815" i="8"/>
  <c r="AA3815" i="8"/>
  <c r="Z3815" i="8"/>
  <c r="Y3815" i="8"/>
  <c r="O3815" i="8"/>
  <c r="AD3814" i="8" l="1"/>
  <c r="AC3814" i="8"/>
  <c r="AB3814" i="8"/>
  <c r="AA3814" i="8"/>
  <c r="Z3814" i="8"/>
  <c r="Y3814" i="8"/>
  <c r="O3814" i="8"/>
  <c r="AD3813" i="8" l="1"/>
  <c r="AC3813" i="8"/>
  <c r="AB3813" i="8"/>
  <c r="AA3813" i="8"/>
  <c r="Z3813" i="8"/>
  <c r="Y3813" i="8"/>
  <c r="O3813" i="8"/>
  <c r="AD3812" i="8" l="1"/>
  <c r="AC3812" i="8"/>
  <c r="AB3812" i="8"/>
  <c r="AA3812" i="8"/>
  <c r="Z3812" i="8"/>
  <c r="Y3812" i="8"/>
  <c r="O3812" i="8"/>
  <c r="AD3811" i="8" l="1"/>
  <c r="AC3811" i="8"/>
  <c r="AB3811" i="8"/>
  <c r="AA3811" i="8"/>
  <c r="Z3811" i="8"/>
  <c r="Y3811" i="8"/>
  <c r="O3811" i="8"/>
  <c r="AD3810" i="8" l="1"/>
  <c r="AC3810" i="8"/>
  <c r="AB3810" i="8"/>
  <c r="AA3810" i="8"/>
  <c r="Z3810" i="8"/>
  <c r="Y3810" i="8"/>
  <c r="O3810" i="8"/>
  <c r="AD3809" i="8" l="1"/>
  <c r="AC3809" i="8"/>
  <c r="AB3809" i="8"/>
  <c r="AA3809" i="8"/>
  <c r="Z3809" i="8"/>
  <c r="Y3809" i="8"/>
  <c r="O3809" i="8"/>
  <c r="AD3808" i="8" l="1"/>
  <c r="AC3808" i="8"/>
  <c r="AB3808" i="8"/>
  <c r="AA3808" i="8"/>
  <c r="Z3808" i="8"/>
  <c r="Y3808" i="8"/>
  <c r="O3808" i="8"/>
  <c r="AD3807" i="8" l="1"/>
  <c r="AC3807" i="8"/>
  <c r="AB3807" i="8"/>
  <c r="AA3807" i="8"/>
  <c r="Z3807" i="8"/>
  <c r="Y3807" i="8"/>
  <c r="O3807" i="8"/>
  <c r="AD3806" i="8" l="1"/>
  <c r="AC3806" i="8"/>
  <c r="AB3806" i="8"/>
  <c r="AA3806" i="8"/>
  <c r="Z3806" i="8"/>
  <c r="Y3806" i="8"/>
  <c r="O3806" i="8"/>
  <c r="AD3805" i="8" l="1"/>
  <c r="AC3805" i="8"/>
  <c r="AB3805" i="8"/>
  <c r="AA3805" i="8"/>
  <c r="Z3805" i="8"/>
  <c r="Y3805" i="8"/>
  <c r="O3805" i="8"/>
  <c r="AD3804" i="8" l="1"/>
  <c r="AC3804" i="8"/>
  <c r="AB3804" i="8"/>
  <c r="AA3804" i="8"/>
  <c r="Z3804" i="8"/>
  <c r="Y3804" i="8"/>
  <c r="O3804" i="8"/>
  <c r="AD3803" i="8" l="1"/>
  <c r="AC3803" i="8"/>
  <c r="AB3803" i="8"/>
  <c r="AA3803" i="8"/>
  <c r="Z3803" i="8"/>
  <c r="Y3803" i="8"/>
  <c r="O3803" i="8"/>
  <c r="AD3802" i="8" l="1"/>
  <c r="AC3802" i="8"/>
  <c r="AB3802" i="8"/>
  <c r="AA3802" i="8"/>
  <c r="Z3802" i="8"/>
  <c r="Y3802" i="8"/>
  <c r="O3802" i="8"/>
  <c r="AD3801" i="8" l="1"/>
  <c r="AC3801" i="8"/>
  <c r="AB3801" i="8"/>
  <c r="AA3801" i="8"/>
  <c r="Z3801" i="8"/>
  <c r="Y3801" i="8"/>
  <c r="O3801" i="8"/>
  <c r="AD3800" i="8" l="1"/>
  <c r="AC3800" i="8"/>
  <c r="AB3800" i="8"/>
  <c r="AA3800" i="8"/>
  <c r="Z3800" i="8"/>
  <c r="Y3800" i="8"/>
  <c r="O3800" i="8"/>
  <c r="AD3799" i="8" l="1"/>
  <c r="AC3799" i="8"/>
  <c r="AB3799" i="8"/>
  <c r="AA3799" i="8"/>
  <c r="Z3799" i="8"/>
  <c r="Y3799" i="8"/>
  <c r="O3799" i="8"/>
  <c r="AD3798" i="8" l="1"/>
  <c r="AC3798" i="8"/>
  <c r="AB3798" i="8"/>
  <c r="AA3798" i="8"/>
  <c r="Z3798" i="8"/>
  <c r="Y3798" i="8"/>
  <c r="O3798" i="8"/>
  <c r="AD3797" i="8" l="1"/>
  <c r="AC3797" i="8"/>
  <c r="AB3797" i="8"/>
  <c r="AA3797" i="8"/>
  <c r="Z3797" i="8"/>
  <c r="Y3797" i="8"/>
  <c r="O3797" i="8"/>
  <c r="AD3796" i="8" l="1"/>
  <c r="AC3796" i="8"/>
  <c r="AB3796" i="8"/>
  <c r="AA3796" i="8"/>
  <c r="Z3796" i="8"/>
  <c r="Y3796" i="8"/>
  <c r="O3796" i="8"/>
  <c r="AD3795" i="8" l="1"/>
  <c r="AC3795" i="8"/>
  <c r="AB3795" i="8"/>
  <c r="AA3795" i="8"/>
  <c r="Z3795" i="8"/>
  <c r="Y3795" i="8"/>
  <c r="O3795" i="8"/>
  <c r="AD3794" i="8" l="1"/>
  <c r="AC3794" i="8"/>
  <c r="AB3794" i="8"/>
  <c r="AA3794" i="8"/>
  <c r="Z3794" i="8"/>
  <c r="Y3794" i="8"/>
  <c r="O3794" i="8"/>
  <c r="AD3793" i="8" l="1"/>
  <c r="AC3793" i="8"/>
  <c r="AB3793" i="8"/>
  <c r="AA3793" i="8"/>
  <c r="Z3793" i="8"/>
  <c r="Y3793" i="8"/>
  <c r="O3793" i="8"/>
  <c r="AD3792" i="8" l="1"/>
  <c r="AC3792" i="8"/>
  <c r="AB3792" i="8"/>
  <c r="AA3792" i="8"/>
  <c r="Z3792" i="8"/>
  <c r="Y3792" i="8"/>
  <c r="O3792" i="8"/>
  <c r="AD3791" i="8" l="1"/>
  <c r="AC3791" i="8"/>
  <c r="AB3791" i="8"/>
  <c r="AA3791" i="8"/>
  <c r="Z3791" i="8"/>
  <c r="Y3791" i="8"/>
  <c r="O3791" i="8"/>
  <c r="AD3790" i="8" l="1"/>
  <c r="AC3790" i="8"/>
  <c r="AB3790" i="8"/>
  <c r="AA3790" i="8"/>
  <c r="Z3790" i="8"/>
  <c r="Y3790" i="8"/>
  <c r="AD3789" i="8" l="1"/>
  <c r="AC3789" i="8"/>
  <c r="AB3789" i="8"/>
  <c r="AA3789" i="8"/>
  <c r="Z3789" i="8"/>
  <c r="Y3789" i="8"/>
  <c r="O3789" i="8"/>
  <c r="AD3788" i="8" l="1"/>
  <c r="AC3788" i="8"/>
  <c r="AB3788" i="8"/>
  <c r="AA3788" i="8"/>
  <c r="Z3788" i="8"/>
  <c r="Y3788" i="8"/>
  <c r="O3788" i="8"/>
  <c r="AD3787" i="8" l="1"/>
  <c r="AC3787" i="8"/>
  <c r="AB3787" i="8"/>
  <c r="AA3787" i="8"/>
  <c r="Z3787" i="8"/>
  <c r="Y3787" i="8"/>
  <c r="O3787" i="8"/>
  <c r="AD3786" i="8" l="1"/>
  <c r="AC3786" i="8"/>
  <c r="AB3786" i="8"/>
  <c r="AA3786" i="8"/>
  <c r="Z3786" i="8"/>
  <c r="Y3786" i="8"/>
  <c r="O3786" i="8"/>
  <c r="AD3785" i="8" l="1"/>
  <c r="AC3785" i="8"/>
  <c r="AB3785" i="8"/>
  <c r="AA3785" i="8"/>
  <c r="Z3785" i="8"/>
  <c r="Y3785" i="8"/>
  <c r="O3785" i="8"/>
  <c r="AD3784" i="8" l="1"/>
  <c r="AC3784" i="8"/>
  <c r="AB3784" i="8"/>
  <c r="AA3784" i="8"/>
  <c r="Z3784" i="8"/>
  <c r="Y3784" i="8"/>
  <c r="O3784" i="8"/>
  <c r="AD3783" i="8" l="1"/>
  <c r="AC3783" i="8"/>
  <c r="AB3783" i="8"/>
  <c r="AA3783" i="8"/>
  <c r="Z3783" i="8"/>
  <c r="Y3783" i="8"/>
  <c r="O3783" i="8"/>
  <c r="AD3782" i="8" l="1"/>
  <c r="AC3782" i="8"/>
  <c r="AB3782" i="8"/>
  <c r="AA3782" i="8"/>
  <c r="Z3782" i="8"/>
  <c r="Y3782" i="8"/>
  <c r="O3782" i="8"/>
  <c r="AD3781" i="8"/>
  <c r="AC3781" i="8"/>
  <c r="AB3781" i="8"/>
  <c r="AA3781" i="8"/>
  <c r="Z3781" i="8"/>
  <c r="Y3781" i="8"/>
  <c r="AD3780" i="8" l="1"/>
  <c r="AC3780" i="8"/>
  <c r="AB3780" i="8"/>
  <c r="AA3780" i="8"/>
  <c r="Z3780" i="8"/>
  <c r="Y3780" i="8"/>
  <c r="O3780" i="8"/>
  <c r="AD3779" i="8" l="1"/>
  <c r="AC3779" i="8"/>
  <c r="AB3779" i="8"/>
  <c r="AA3779" i="8"/>
  <c r="Z3779" i="8"/>
  <c r="Y3779" i="8"/>
  <c r="O3779" i="8"/>
  <c r="AD3778" i="8" l="1"/>
  <c r="AC3778" i="8"/>
  <c r="AB3778" i="8"/>
  <c r="AA3778" i="8"/>
  <c r="Z3778" i="8"/>
  <c r="Y3778" i="8"/>
  <c r="O3778" i="8"/>
  <c r="AD3777" i="8" l="1"/>
  <c r="AC3777" i="8"/>
  <c r="AB3777" i="8"/>
  <c r="AA3777" i="8"/>
  <c r="Z3777" i="8"/>
  <c r="Y3777" i="8"/>
  <c r="O3777" i="8"/>
  <c r="AD3776" i="8" l="1"/>
  <c r="AC3776" i="8"/>
  <c r="AB3776" i="8"/>
  <c r="AA3776" i="8"/>
  <c r="Z3776" i="8"/>
  <c r="Y3776" i="8"/>
  <c r="O3776" i="8"/>
  <c r="AD3775" i="8" l="1"/>
  <c r="AC3775" i="8"/>
  <c r="AB3775" i="8"/>
  <c r="AA3775" i="8"/>
  <c r="Z3775" i="8"/>
  <c r="Y3775" i="8"/>
  <c r="O3775" i="8"/>
  <c r="AD3774" i="8" l="1"/>
  <c r="AC3774" i="8"/>
  <c r="AB3774" i="8"/>
  <c r="AA3774" i="8"/>
  <c r="Z3774" i="8"/>
  <c r="Y3774" i="8"/>
  <c r="O3774" i="8"/>
  <c r="AD3773" i="8" l="1"/>
  <c r="AC3773" i="8"/>
  <c r="AB3773" i="8"/>
  <c r="AA3773" i="8"/>
  <c r="Z3773" i="8"/>
  <c r="Y3773" i="8"/>
  <c r="O3773" i="8"/>
  <c r="AD3772" i="8" l="1"/>
  <c r="AC3772" i="8"/>
  <c r="AB3772" i="8"/>
  <c r="AA3772" i="8"/>
  <c r="Z3772" i="8"/>
  <c r="Y3772" i="8"/>
  <c r="O3772" i="8"/>
  <c r="AD3771" i="8" l="1"/>
  <c r="AC3771" i="8"/>
  <c r="AB3771" i="8"/>
  <c r="AA3771" i="8"/>
  <c r="Z3771" i="8"/>
  <c r="Y3771" i="8"/>
  <c r="O3771" i="8"/>
  <c r="AD3770" i="8" l="1"/>
  <c r="AC3770" i="8"/>
  <c r="AB3770" i="8"/>
  <c r="AA3770" i="8"/>
  <c r="Z3770" i="8"/>
  <c r="Y3770" i="8"/>
  <c r="O3770" i="8"/>
  <c r="AD3769" i="8" l="1"/>
  <c r="AC3769" i="8"/>
  <c r="AB3769" i="8"/>
  <c r="AA3769" i="8"/>
  <c r="Z3769" i="8"/>
  <c r="Y3769" i="8"/>
  <c r="O3769" i="8"/>
  <c r="AD3768" i="8" l="1"/>
  <c r="AC3768" i="8"/>
  <c r="AB3768" i="8"/>
  <c r="AA3768" i="8"/>
  <c r="Z3768" i="8"/>
  <c r="Y3768" i="8"/>
  <c r="O3768" i="8"/>
  <c r="AD3767" i="8" l="1"/>
  <c r="AC3767" i="8"/>
  <c r="AB3767" i="8"/>
  <c r="AA3767" i="8"/>
  <c r="Z3767" i="8"/>
  <c r="Y3767" i="8"/>
  <c r="O3767" i="8"/>
  <c r="AD3766" i="8" l="1"/>
  <c r="AC3766" i="8"/>
  <c r="AB3766" i="8"/>
  <c r="AA3766" i="8"/>
  <c r="Z3766" i="8"/>
  <c r="Y3766" i="8"/>
  <c r="O3766" i="8"/>
  <c r="AD3765" i="8" l="1"/>
  <c r="AC3765" i="8"/>
  <c r="AB3765" i="8"/>
  <c r="AA3765" i="8"/>
  <c r="Z3765" i="8"/>
  <c r="Y3765" i="8"/>
  <c r="O3765" i="8"/>
  <c r="AD3764" i="8" l="1"/>
  <c r="AC3764" i="8"/>
  <c r="AB3764" i="8"/>
  <c r="AA3764" i="8"/>
  <c r="Z3764" i="8"/>
  <c r="Y3764" i="8"/>
  <c r="O3764" i="8"/>
  <c r="AD3763" i="8" l="1"/>
  <c r="AC3763" i="8"/>
  <c r="AB3763" i="8"/>
  <c r="AA3763" i="8"/>
  <c r="Z3763" i="8"/>
  <c r="Y3763" i="8"/>
  <c r="O3763" i="8"/>
  <c r="AD3762" i="8" l="1"/>
  <c r="AC3762" i="8"/>
  <c r="AB3762" i="8"/>
  <c r="AA3762" i="8"/>
  <c r="Z3762" i="8"/>
  <c r="Y3762" i="8"/>
  <c r="O3762" i="8"/>
  <c r="AD3761" i="8" l="1"/>
  <c r="AC3761" i="8"/>
  <c r="AB3761" i="8"/>
  <c r="AA3761" i="8"/>
  <c r="Z3761" i="8"/>
  <c r="Y3761" i="8"/>
  <c r="O3761" i="8"/>
  <c r="AD3760" i="8" l="1"/>
  <c r="AC3760" i="8"/>
  <c r="AB3760" i="8"/>
  <c r="AA3760" i="8"/>
  <c r="Z3760" i="8"/>
  <c r="Y3760" i="8"/>
  <c r="O3760" i="8"/>
  <c r="AD3759" i="8" l="1"/>
  <c r="AC3759" i="8"/>
  <c r="AB3759" i="8"/>
  <c r="AA3759" i="8"/>
  <c r="Z3759" i="8"/>
  <c r="Y3759" i="8"/>
  <c r="O3759" i="8"/>
  <c r="AD3758" i="8" l="1"/>
  <c r="AC3758" i="8"/>
  <c r="AB3758" i="8"/>
  <c r="AA3758" i="8"/>
  <c r="Z3758" i="8"/>
  <c r="Y3758" i="8"/>
  <c r="O3758" i="8"/>
  <c r="AD3757" i="8" l="1"/>
  <c r="AC3757" i="8"/>
  <c r="AB3757" i="8"/>
  <c r="AA3757" i="8"/>
  <c r="Z3757" i="8"/>
  <c r="Y3757" i="8"/>
  <c r="O3757" i="8"/>
  <c r="AD3756" i="8" l="1"/>
  <c r="AC3756" i="8"/>
  <c r="AB3756" i="8"/>
  <c r="AA3756" i="8"/>
  <c r="Z3756" i="8"/>
  <c r="Y3756" i="8"/>
  <c r="AD3755" i="8" l="1"/>
  <c r="AC3755" i="8"/>
  <c r="AB3755" i="8"/>
  <c r="AA3755" i="8"/>
  <c r="Z3755" i="8"/>
  <c r="Y3755" i="8"/>
  <c r="O3755" i="8"/>
  <c r="AD3754" i="8" l="1"/>
  <c r="AC3754" i="8"/>
  <c r="AB3754" i="8"/>
  <c r="AA3754" i="8"/>
  <c r="Z3754" i="8"/>
  <c r="Y3754" i="8"/>
  <c r="O3754" i="8"/>
  <c r="AD3753" i="8" l="1"/>
  <c r="AC3753" i="8"/>
  <c r="AB3753" i="8"/>
  <c r="AA3753" i="8"/>
  <c r="Z3753" i="8"/>
  <c r="Y3753" i="8"/>
  <c r="O3753" i="8"/>
  <c r="AD3752" i="8" l="1"/>
  <c r="AC3752" i="8"/>
  <c r="AB3752" i="8"/>
  <c r="AA3752" i="8"/>
  <c r="Z3752" i="8"/>
  <c r="Y3752" i="8"/>
  <c r="O3752" i="8"/>
  <c r="AD3751" i="8" l="1"/>
  <c r="AC3751" i="8"/>
  <c r="AB3751" i="8"/>
  <c r="AA3751" i="8"/>
  <c r="Z3751" i="8"/>
  <c r="Y3751" i="8"/>
  <c r="O3751" i="8"/>
  <c r="AD3750" i="8" l="1"/>
  <c r="AC3750" i="8"/>
  <c r="AB3750" i="8"/>
  <c r="AA3750" i="8"/>
  <c r="Z3750" i="8"/>
  <c r="Y3750" i="8"/>
  <c r="O3750" i="8"/>
  <c r="AD3749" i="8" l="1"/>
  <c r="AC3749" i="8"/>
  <c r="AB3749" i="8"/>
  <c r="AA3749" i="8"/>
  <c r="Z3749" i="8"/>
  <c r="Y3749" i="8"/>
  <c r="O3749" i="8"/>
  <c r="AD3748" i="8" l="1"/>
  <c r="AC3748" i="8"/>
  <c r="AB3748" i="8"/>
  <c r="AA3748" i="8"/>
  <c r="Z3748" i="8"/>
  <c r="Y3748" i="8"/>
  <c r="O3748" i="8"/>
  <c r="AD3747" i="8" l="1"/>
  <c r="AC3747" i="8"/>
  <c r="AB3747" i="8"/>
  <c r="AA3747" i="8"/>
  <c r="Z3747" i="8"/>
  <c r="Y3747" i="8"/>
  <c r="O3747" i="8"/>
  <c r="AD3746" i="8" l="1"/>
  <c r="AC3746" i="8"/>
  <c r="AB3746" i="8"/>
  <c r="AA3746" i="8"/>
  <c r="Z3746" i="8"/>
  <c r="Y3746" i="8"/>
  <c r="O3746" i="8"/>
  <c r="AD3745" i="8" l="1"/>
  <c r="AC3745" i="8"/>
  <c r="AB3745" i="8"/>
  <c r="AA3745" i="8"/>
  <c r="Z3745" i="8"/>
  <c r="Y3745" i="8"/>
  <c r="O3745" i="8"/>
  <c r="AD3744" i="8" l="1"/>
  <c r="AC3744" i="8"/>
  <c r="AB3744" i="8"/>
  <c r="AA3744" i="8"/>
  <c r="Z3744" i="8"/>
  <c r="Y3744" i="8"/>
  <c r="O3744" i="8"/>
  <c r="AD3743" i="8" l="1"/>
  <c r="AC3743" i="8"/>
  <c r="AB3743" i="8"/>
  <c r="AA3743" i="8"/>
  <c r="Z3743" i="8"/>
  <c r="Y3743" i="8"/>
  <c r="O3743" i="8"/>
  <c r="AD3742" i="8" l="1"/>
  <c r="AC3742" i="8"/>
  <c r="AB3742" i="8"/>
  <c r="AA3742" i="8"/>
  <c r="Z3742" i="8"/>
  <c r="Y3742" i="8"/>
  <c r="O3742" i="8"/>
  <c r="AD3741" i="8" l="1"/>
  <c r="AC3741" i="8"/>
  <c r="AB3741" i="8"/>
  <c r="AA3741" i="8"/>
  <c r="Z3741" i="8"/>
  <c r="Y3741" i="8"/>
  <c r="O3741" i="8"/>
  <c r="AD3740" i="8" l="1"/>
  <c r="AC3740" i="8"/>
  <c r="AB3740" i="8"/>
  <c r="AA3740" i="8"/>
  <c r="Z3740" i="8"/>
  <c r="Y3740" i="8"/>
  <c r="O3740" i="8"/>
  <c r="AD3739" i="8" l="1"/>
  <c r="AC3739" i="8"/>
  <c r="AB3739" i="8"/>
  <c r="AA3739" i="8"/>
  <c r="Z3739" i="8"/>
  <c r="Y3739" i="8"/>
  <c r="O3739" i="8"/>
  <c r="AD3738" i="8" l="1"/>
  <c r="AC3738" i="8"/>
  <c r="AB3738" i="8"/>
  <c r="AA3738" i="8"/>
  <c r="Z3738" i="8"/>
  <c r="Y3738" i="8"/>
  <c r="O3738" i="8"/>
  <c r="AD3737" i="8" l="1"/>
  <c r="AC3737" i="8"/>
  <c r="AB3737" i="8"/>
  <c r="AA3737" i="8"/>
  <c r="Z3737" i="8"/>
  <c r="Y3737" i="8"/>
  <c r="O3737" i="8"/>
  <c r="AD3736" i="8" l="1"/>
  <c r="AC3736" i="8"/>
  <c r="AB3736" i="8"/>
  <c r="AA3736" i="8"/>
  <c r="Z3736" i="8"/>
  <c r="Y3736" i="8"/>
  <c r="O3736" i="8"/>
  <c r="AD3735" i="8" l="1"/>
  <c r="AC3735" i="8"/>
  <c r="AB3735" i="8"/>
  <c r="AA3735" i="8"/>
  <c r="Z3735" i="8"/>
  <c r="Y3735" i="8"/>
  <c r="AD87" i="5" l="1"/>
  <c r="AC87" i="5"/>
  <c r="AB87" i="5"/>
  <c r="AA87" i="5"/>
  <c r="Z87" i="5"/>
  <c r="Y87" i="5"/>
  <c r="O87" i="5"/>
  <c r="AD86" i="5"/>
  <c r="AC86" i="5"/>
  <c r="AB86" i="5"/>
  <c r="AA86" i="5"/>
  <c r="Z86" i="5"/>
  <c r="Y86" i="5"/>
  <c r="O86" i="5"/>
  <c r="AD3734" i="8"/>
  <c r="AC3734" i="8"/>
  <c r="AB3734" i="8"/>
  <c r="AA3734" i="8"/>
  <c r="Z3734" i="8"/>
  <c r="Y3734" i="8"/>
  <c r="O3734" i="8"/>
  <c r="AD3733" i="8" l="1"/>
  <c r="AC3733" i="8"/>
  <c r="AB3733" i="8"/>
  <c r="AA3733" i="8"/>
  <c r="Z3733" i="8"/>
  <c r="Y3733" i="8"/>
  <c r="O3733" i="8"/>
  <c r="AD3732" i="8" l="1"/>
  <c r="AC3732" i="8"/>
  <c r="AB3732" i="8"/>
  <c r="AA3732" i="8"/>
  <c r="Z3732" i="8"/>
  <c r="Y3732" i="8"/>
  <c r="O3732" i="8"/>
  <c r="AD3731" i="8" l="1"/>
  <c r="AC3731" i="8"/>
  <c r="AB3731" i="8"/>
  <c r="AA3731" i="8"/>
  <c r="Z3731" i="8"/>
  <c r="Y3731" i="8"/>
  <c r="O3731" i="8"/>
  <c r="AD3730" i="8" l="1"/>
  <c r="AC3730" i="8"/>
  <c r="AB3730" i="8"/>
  <c r="AA3730" i="8"/>
  <c r="Z3730" i="8"/>
  <c r="Y3730" i="8"/>
  <c r="O3730" i="8"/>
  <c r="AD3729" i="8" l="1"/>
  <c r="AC3729" i="8"/>
  <c r="AB3729" i="8"/>
  <c r="AA3729" i="8"/>
  <c r="Z3729" i="8"/>
  <c r="Y3729" i="8"/>
  <c r="AD3728" i="8" l="1"/>
  <c r="AC3728" i="8"/>
  <c r="AB3728" i="8"/>
  <c r="AA3728" i="8"/>
  <c r="Z3728" i="8"/>
  <c r="Y3728" i="8"/>
  <c r="O3728" i="8"/>
  <c r="AD3727" i="8" l="1"/>
  <c r="AC3727" i="8"/>
  <c r="AB3727" i="8"/>
  <c r="AA3727" i="8"/>
  <c r="Z3727" i="8"/>
  <c r="Y3727" i="8"/>
  <c r="O3727" i="8"/>
  <c r="AD3726" i="8" l="1"/>
  <c r="AC3726" i="8"/>
  <c r="AB3726" i="8"/>
  <c r="AA3726" i="8"/>
  <c r="Z3726" i="8"/>
  <c r="Y3726" i="8"/>
  <c r="O3726" i="8"/>
  <c r="AD3725" i="8" l="1"/>
  <c r="AC3725" i="8"/>
  <c r="AB3725" i="8"/>
  <c r="AA3725" i="8"/>
  <c r="Z3725" i="8"/>
  <c r="Y3725" i="8"/>
  <c r="O3725" i="8"/>
  <c r="AD3724" i="8" l="1"/>
  <c r="AC3724" i="8"/>
  <c r="AB3724" i="8"/>
  <c r="AA3724" i="8"/>
  <c r="Z3724" i="8"/>
  <c r="Y3724" i="8"/>
  <c r="O3724" i="8"/>
  <c r="AD3723" i="8" l="1"/>
  <c r="AC3723" i="8"/>
  <c r="AB3723" i="8"/>
  <c r="AA3723" i="8"/>
  <c r="Z3723" i="8"/>
  <c r="Y3723" i="8"/>
  <c r="O3723" i="8"/>
  <c r="AD3722" i="8" l="1"/>
  <c r="AC3722" i="8"/>
  <c r="AB3722" i="8"/>
  <c r="AA3722" i="8"/>
  <c r="Z3722" i="8"/>
  <c r="Y3722" i="8"/>
  <c r="O3722" i="8"/>
  <c r="AD3721" i="8" l="1"/>
  <c r="AC3721" i="8"/>
  <c r="AB3721" i="8"/>
  <c r="AA3721" i="8"/>
  <c r="Z3721" i="8"/>
  <c r="Y3721" i="8"/>
  <c r="O3721" i="8"/>
  <c r="AD3720" i="8" l="1"/>
  <c r="AC3720" i="8"/>
  <c r="AB3720" i="8"/>
  <c r="AA3720" i="8"/>
  <c r="Z3720" i="8"/>
  <c r="Y3720" i="8"/>
  <c r="O3720" i="8"/>
  <c r="AD3719" i="8" l="1"/>
  <c r="AC3719" i="8"/>
  <c r="AB3719" i="8"/>
  <c r="AA3719" i="8"/>
  <c r="Z3719" i="8"/>
  <c r="Y3719" i="8"/>
  <c r="O3719" i="8"/>
  <c r="AD3718" i="8" l="1"/>
  <c r="AC3718" i="8"/>
  <c r="AB3718" i="8"/>
  <c r="AA3718" i="8"/>
  <c r="Z3718" i="8"/>
  <c r="Y3718" i="8"/>
  <c r="O3718" i="8"/>
  <c r="AD3717" i="8" l="1"/>
  <c r="AC3717" i="8"/>
  <c r="AB3717" i="8"/>
  <c r="AA3717" i="8"/>
  <c r="Z3717" i="8"/>
  <c r="Y3717" i="8"/>
  <c r="O3717" i="8"/>
  <c r="AD3716" i="8" l="1"/>
  <c r="AC3716" i="8"/>
  <c r="AB3716" i="8"/>
  <c r="AA3716" i="8"/>
  <c r="Z3716" i="8"/>
  <c r="Y3716" i="8"/>
  <c r="AD3715" i="8" l="1"/>
  <c r="AC3715" i="8"/>
  <c r="AB3715" i="8"/>
  <c r="AA3715" i="8"/>
  <c r="Z3715" i="8"/>
  <c r="Y3715" i="8"/>
  <c r="O3715" i="8"/>
  <c r="AD3714" i="8" l="1"/>
  <c r="AC3714" i="8"/>
  <c r="AB3714" i="8"/>
  <c r="AA3714" i="8"/>
  <c r="Z3714" i="8"/>
  <c r="Y3714" i="8"/>
  <c r="O3714" i="8"/>
  <c r="AD3713" i="8" l="1"/>
  <c r="AC3713" i="8"/>
  <c r="AB3713" i="8"/>
  <c r="AA3713" i="8"/>
  <c r="Z3713" i="8"/>
  <c r="Y3713" i="8"/>
  <c r="O3713" i="8"/>
  <c r="AD3712" i="8" l="1"/>
  <c r="AC3712" i="8"/>
  <c r="AB3712" i="8"/>
  <c r="AA3712" i="8"/>
  <c r="Z3712" i="8"/>
  <c r="Y3712" i="8"/>
  <c r="O3712" i="8"/>
  <c r="AD3711" i="8" l="1"/>
  <c r="AC3711" i="8"/>
  <c r="AB3711" i="8"/>
  <c r="AA3711" i="8"/>
  <c r="Z3711" i="8"/>
  <c r="Y3711" i="8"/>
  <c r="O3711" i="8"/>
  <c r="AD3710" i="8" l="1"/>
  <c r="AC3710" i="8"/>
  <c r="AB3710" i="8"/>
  <c r="AA3710" i="8"/>
  <c r="Z3710" i="8"/>
  <c r="Y3710" i="8"/>
  <c r="O3710" i="8"/>
  <c r="AD3709" i="8" l="1"/>
  <c r="AC3709" i="8"/>
  <c r="AB3709" i="8"/>
  <c r="AA3709" i="8"/>
  <c r="Z3709" i="8"/>
  <c r="Y3709" i="8"/>
  <c r="O3709" i="8"/>
  <c r="AD3708" i="8" l="1"/>
  <c r="AC3708" i="8"/>
  <c r="AB3708" i="8"/>
  <c r="AA3708" i="8"/>
  <c r="Z3708" i="8"/>
  <c r="Y3708" i="8"/>
  <c r="O3708" i="8"/>
  <c r="AD3707" i="8" l="1"/>
  <c r="AC3707" i="8"/>
  <c r="AB3707" i="8"/>
  <c r="AA3707" i="8"/>
  <c r="Z3707" i="8"/>
  <c r="Y3707" i="8"/>
  <c r="O3707" i="8"/>
  <c r="AD3706" i="8" l="1"/>
  <c r="AC3706" i="8"/>
  <c r="AB3706" i="8"/>
  <c r="AA3706" i="8"/>
  <c r="Z3706" i="8"/>
  <c r="Y3706" i="8"/>
  <c r="O3706" i="8"/>
  <c r="AD3705" i="8" l="1"/>
  <c r="AC3705" i="8"/>
  <c r="AB3705" i="8"/>
  <c r="AA3705" i="8"/>
  <c r="Z3705" i="8"/>
  <c r="Y3705" i="8"/>
  <c r="O3705" i="8"/>
  <c r="AD3704" i="8" l="1"/>
  <c r="AC3704" i="8"/>
  <c r="AB3704" i="8"/>
  <c r="AA3704" i="8"/>
  <c r="Z3704" i="8"/>
  <c r="Y3704" i="8"/>
  <c r="O3704" i="8"/>
  <c r="AD3703" i="8" l="1"/>
  <c r="AC3703" i="8"/>
  <c r="AB3703" i="8"/>
  <c r="AA3703" i="8"/>
  <c r="Z3703" i="8"/>
  <c r="Y3703" i="8"/>
  <c r="O3703" i="8"/>
  <c r="AD3702" i="8" l="1"/>
  <c r="AC3702" i="8"/>
  <c r="AB3702" i="8"/>
  <c r="AA3702" i="8"/>
  <c r="Z3702" i="8"/>
  <c r="Y3702" i="8"/>
  <c r="O3702" i="8"/>
  <c r="AD3701" i="8" l="1"/>
  <c r="AC3701" i="8"/>
  <c r="AB3701" i="8"/>
  <c r="AA3701" i="8"/>
  <c r="Z3701" i="8"/>
  <c r="Y3701" i="8"/>
  <c r="O3701" i="8"/>
  <c r="AD3700" i="8" l="1"/>
  <c r="AC3700" i="8"/>
  <c r="AB3700" i="8"/>
  <c r="AA3700" i="8"/>
  <c r="Z3700" i="8"/>
  <c r="Y3700" i="8"/>
  <c r="O3700" i="8"/>
  <c r="AD3699" i="8" l="1"/>
  <c r="AC3699" i="8"/>
  <c r="AB3699" i="8"/>
  <c r="AA3699" i="8"/>
  <c r="Z3699" i="8"/>
  <c r="Y3699" i="8"/>
  <c r="O3699" i="8"/>
  <c r="AD3698" i="8" l="1"/>
  <c r="AC3698" i="8"/>
  <c r="AB3698" i="8"/>
  <c r="AA3698" i="8"/>
  <c r="Z3698" i="8"/>
  <c r="Y3698" i="8"/>
  <c r="O3698" i="8"/>
  <c r="AD3697" i="8" l="1"/>
  <c r="AC3697" i="8"/>
  <c r="AB3697" i="8"/>
  <c r="AA3697" i="8"/>
  <c r="Z3697" i="8"/>
  <c r="Y3697" i="8"/>
  <c r="O3697" i="8"/>
  <c r="AD3696" i="8" l="1"/>
  <c r="AC3696" i="8"/>
  <c r="AB3696" i="8"/>
  <c r="AA3696" i="8"/>
  <c r="Z3696" i="8"/>
  <c r="Y3696" i="8"/>
  <c r="O3696" i="8"/>
  <c r="AD3695" i="8" l="1"/>
  <c r="AC3695" i="8"/>
  <c r="AB3695" i="8"/>
  <c r="AA3695" i="8"/>
  <c r="Z3695" i="8"/>
  <c r="Y3695" i="8"/>
  <c r="O3695" i="8"/>
  <c r="AD3694" i="8" l="1"/>
  <c r="AC3694" i="8"/>
  <c r="AB3694" i="8"/>
  <c r="AA3694" i="8"/>
  <c r="Z3694" i="8"/>
  <c r="Y3694" i="8"/>
  <c r="O3694" i="8"/>
  <c r="AD3693" i="8" l="1"/>
  <c r="AC3693" i="8"/>
  <c r="AB3693" i="8"/>
  <c r="AA3693" i="8"/>
  <c r="Z3693" i="8"/>
  <c r="Y3693" i="8"/>
  <c r="O3693" i="8"/>
  <c r="AD3692" i="8" l="1"/>
  <c r="AC3692" i="8"/>
  <c r="AB3692" i="8"/>
  <c r="AA3692" i="8"/>
  <c r="Z3692" i="8"/>
  <c r="Y3692" i="8"/>
  <c r="O3692" i="8"/>
  <c r="AD3691" i="8" l="1"/>
  <c r="AC3691" i="8"/>
  <c r="AB3691" i="8"/>
  <c r="AA3691" i="8"/>
  <c r="Z3691" i="8"/>
  <c r="Y3691" i="8"/>
  <c r="O3691" i="8"/>
  <c r="AD3690" i="8" l="1"/>
  <c r="AC3690" i="8"/>
  <c r="AB3690" i="8"/>
  <c r="AA3690" i="8"/>
  <c r="Z3690" i="8"/>
  <c r="Y3690" i="8"/>
  <c r="O3690" i="8"/>
  <c r="AD3689" i="8" l="1"/>
  <c r="AC3689" i="8"/>
  <c r="AB3689" i="8"/>
  <c r="AA3689" i="8"/>
  <c r="Z3689" i="8"/>
  <c r="Y3689" i="8"/>
  <c r="O3689" i="8"/>
  <c r="AD3688" i="8" l="1"/>
  <c r="AC3688" i="8"/>
  <c r="AB3688" i="8"/>
  <c r="AA3688" i="8"/>
  <c r="Z3688" i="8"/>
  <c r="Y3688" i="8"/>
  <c r="O3688" i="8"/>
  <c r="AD3687" i="8" l="1"/>
  <c r="AC3687" i="8"/>
  <c r="AB3687" i="8"/>
  <c r="AA3687" i="8"/>
  <c r="Z3687" i="8"/>
  <c r="Y3687" i="8"/>
  <c r="O3687" i="8"/>
  <c r="AD3686" i="8" l="1"/>
  <c r="AC3686" i="8"/>
  <c r="AB3686" i="8"/>
  <c r="AA3686" i="8"/>
  <c r="Z3686" i="8"/>
  <c r="Y3686" i="8"/>
  <c r="O3686" i="8"/>
  <c r="AD3685" i="8" l="1"/>
  <c r="AC3685" i="8"/>
  <c r="AB3685" i="8"/>
  <c r="AA3685" i="8"/>
  <c r="Z3685" i="8"/>
  <c r="Y3685" i="8"/>
  <c r="O3685" i="8"/>
  <c r="AD3684" i="8" l="1"/>
  <c r="AC3684" i="8"/>
  <c r="AB3684" i="8"/>
  <c r="AA3684" i="8"/>
  <c r="Z3684" i="8"/>
  <c r="Y3684" i="8"/>
  <c r="O3684" i="8"/>
  <c r="AD3683" i="8" l="1"/>
  <c r="AC3683" i="8"/>
  <c r="AB3683" i="8"/>
  <c r="AA3683" i="8"/>
  <c r="Z3683" i="8"/>
  <c r="Y3683" i="8"/>
  <c r="O3683" i="8"/>
  <c r="AD3682" i="8" l="1"/>
  <c r="AC3682" i="8"/>
  <c r="AB3682" i="8"/>
  <c r="AA3682" i="8"/>
  <c r="Z3682" i="8"/>
  <c r="Y3682" i="8"/>
  <c r="O3682" i="8"/>
  <c r="AD3681" i="8" l="1"/>
  <c r="AC3681" i="8"/>
  <c r="AB3681" i="8"/>
  <c r="AA3681" i="8"/>
  <c r="Z3681" i="8"/>
  <c r="Y3681" i="8"/>
  <c r="O3681" i="8"/>
  <c r="AD3680" i="8" l="1"/>
  <c r="AC3680" i="8"/>
  <c r="AB3680" i="8"/>
  <c r="AA3680" i="8"/>
  <c r="Z3680" i="8"/>
  <c r="Y3680" i="8"/>
  <c r="O3680" i="8"/>
  <c r="AD3679" i="8" l="1"/>
  <c r="AC3679" i="8"/>
  <c r="AB3679" i="8"/>
  <c r="AA3679" i="8"/>
  <c r="Z3679" i="8"/>
  <c r="Y3679" i="8"/>
  <c r="O3679" i="8"/>
  <c r="AD3678" i="8" l="1"/>
  <c r="AC3678" i="8"/>
  <c r="AB3678" i="8"/>
  <c r="AA3678" i="8"/>
  <c r="Z3678" i="8"/>
  <c r="Y3678" i="8"/>
  <c r="O3678" i="8"/>
  <c r="AD3677" i="8" l="1"/>
  <c r="AC3677" i="8"/>
  <c r="AB3677" i="8"/>
  <c r="AA3677" i="8"/>
  <c r="Z3677" i="8"/>
  <c r="Y3677" i="8"/>
  <c r="O3677" i="8"/>
  <c r="AD3676" i="8" l="1"/>
  <c r="AC3676" i="8"/>
  <c r="AB3676" i="8"/>
  <c r="AA3676" i="8"/>
  <c r="Z3676" i="8"/>
  <c r="Y3676" i="8"/>
  <c r="O3676" i="8"/>
  <c r="AD3675" i="8" l="1"/>
  <c r="AC3675" i="8"/>
  <c r="AB3675" i="8"/>
  <c r="AA3675" i="8"/>
  <c r="Z3675" i="8"/>
  <c r="Y3675" i="8"/>
  <c r="O3675" i="8"/>
  <c r="AD3674" i="8" l="1"/>
  <c r="AC3674" i="8"/>
  <c r="AB3674" i="8"/>
  <c r="AA3674" i="8"/>
  <c r="Z3674" i="8"/>
  <c r="Y3674" i="8"/>
  <c r="O3674" i="8"/>
  <c r="AD3673" i="8" l="1"/>
  <c r="AC3673" i="8"/>
  <c r="AB3673" i="8"/>
  <c r="AA3673" i="8"/>
  <c r="Z3673" i="8"/>
  <c r="Y3673" i="8"/>
  <c r="O3673" i="8"/>
  <c r="AD3672" i="8" l="1"/>
  <c r="AC3672" i="8"/>
  <c r="AB3672" i="8"/>
  <c r="AA3672" i="8"/>
  <c r="Z3672" i="8"/>
  <c r="Y3672" i="8"/>
  <c r="O3672" i="8"/>
  <c r="AD3671" i="8" l="1"/>
  <c r="AC3671" i="8"/>
  <c r="AB3671" i="8"/>
  <c r="AA3671" i="8"/>
  <c r="Z3671" i="8"/>
  <c r="Y3671" i="8"/>
  <c r="O3671" i="8"/>
  <c r="AD3670" i="8" l="1"/>
  <c r="AC3670" i="8"/>
  <c r="AB3670" i="8"/>
  <c r="AA3670" i="8"/>
  <c r="Z3670" i="8"/>
  <c r="Y3670" i="8"/>
  <c r="O3670" i="8"/>
  <c r="AD3669" i="8" l="1"/>
  <c r="AC3669" i="8"/>
  <c r="AB3669" i="8"/>
  <c r="AA3669" i="8"/>
  <c r="Z3669" i="8"/>
  <c r="Y3669" i="8"/>
  <c r="O3669" i="8"/>
  <c r="AD3668" i="8" l="1"/>
  <c r="AC3668" i="8"/>
  <c r="AB3668" i="8"/>
  <c r="AA3668" i="8"/>
  <c r="Z3668" i="8"/>
  <c r="Y3668" i="8"/>
  <c r="O3668" i="8"/>
  <c r="AD3667" i="8" l="1"/>
  <c r="AC3667" i="8"/>
  <c r="AB3667" i="8"/>
  <c r="AA3667" i="8"/>
  <c r="Z3667" i="8"/>
  <c r="Y3667" i="8"/>
  <c r="O3667" i="8"/>
  <c r="AD3666" i="8" l="1"/>
  <c r="AC3666" i="8"/>
  <c r="AB3666" i="8"/>
  <c r="AA3666" i="8"/>
  <c r="Z3666" i="8"/>
  <c r="Y3666" i="8"/>
  <c r="AD3665" i="8" l="1"/>
  <c r="AC3665" i="8"/>
  <c r="AB3665" i="8"/>
  <c r="AA3665" i="8"/>
  <c r="Z3665" i="8"/>
  <c r="Y3665" i="8"/>
  <c r="O3665" i="8"/>
  <c r="AD3664" i="8" l="1"/>
  <c r="AC3664" i="8"/>
  <c r="AB3664" i="8"/>
  <c r="AA3664" i="8"/>
  <c r="Z3664" i="8"/>
  <c r="Y3664" i="8"/>
  <c r="O3664" i="8"/>
  <c r="AD3663" i="8" l="1"/>
  <c r="AC3663" i="8"/>
  <c r="AB3663" i="8"/>
  <c r="AA3663" i="8"/>
  <c r="Z3663" i="8"/>
  <c r="Y3663" i="8"/>
  <c r="O3663" i="8"/>
  <c r="AD3662" i="8" l="1"/>
  <c r="AC3662" i="8"/>
  <c r="AB3662" i="8"/>
  <c r="AA3662" i="8"/>
  <c r="Z3662" i="8"/>
  <c r="Y3662" i="8"/>
  <c r="O3662" i="8"/>
  <c r="AD3661" i="8" l="1"/>
  <c r="AC3661" i="8"/>
  <c r="AB3661" i="8"/>
  <c r="AA3661" i="8"/>
  <c r="Z3661" i="8"/>
  <c r="Y3661" i="8"/>
  <c r="O3661" i="8"/>
  <c r="AD3660" i="8" l="1"/>
  <c r="AC3660" i="8"/>
  <c r="AB3660" i="8"/>
  <c r="AA3660" i="8"/>
  <c r="Z3660" i="8"/>
  <c r="Y3660" i="8"/>
  <c r="O3660" i="8"/>
  <c r="AD3659" i="8" l="1"/>
  <c r="AC3659" i="8"/>
  <c r="AB3659" i="8"/>
  <c r="AA3659" i="8"/>
  <c r="Z3659" i="8"/>
  <c r="Y3659" i="8"/>
  <c r="O3659" i="8"/>
  <c r="AD3658" i="8" l="1"/>
  <c r="AC3658" i="8"/>
  <c r="AB3658" i="8"/>
  <c r="AA3658" i="8"/>
  <c r="Z3658" i="8"/>
  <c r="Y3658" i="8"/>
  <c r="O3658" i="8"/>
  <c r="AD3657" i="8" l="1"/>
  <c r="AC3657" i="8"/>
  <c r="AB3657" i="8"/>
  <c r="AA3657" i="8"/>
  <c r="Z3657" i="8"/>
  <c r="Y3657" i="8"/>
  <c r="O3657" i="8"/>
  <c r="AD3656" i="8" l="1"/>
  <c r="AC3656" i="8"/>
  <c r="AB3656" i="8"/>
  <c r="AA3656" i="8"/>
  <c r="Z3656" i="8"/>
  <c r="Y3656" i="8"/>
  <c r="O3656" i="8"/>
  <c r="AD3655" i="8" l="1"/>
  <c r="AC3655" i="8"/>
  <c r="AB3655" i="8"/>
  <c r="AA3655" i="8"/>
  <c r="Z3655" i="8"/>
  <c r="Y3655" i="8"/>
  <c r="O3655" i="8"/>
  <c r="AD3654" i="8" l="1"/>
  <c r="AC3654" i="8"/>
  <c r="AB3654" i="8"/>
  <c r="AA3654" i="8"/>
  <c r="Z3654" i="8"/>
  <c r="Y3654" i="8"/>
  <c r="AD3653" i="8" l="1"/>
  <c r="AC3653" i="8"/>
  <c r="AB3653" i="8"/>
  <c r="AA3653" i="8"/>
  <c r="Z3653" i="8"/>
  <c r="Y3653" i="8"/>
  <c r="O3653" i="8"/>
  <c r="AD3652" i="8" l="1"/>
  <c r="AC3652" i="8"/>
  <c r="AB3652" i="8"/>
  <c r="AA3652" i="8"/>
  <c r="Z3652" i="8"/>
  <c r="Y3652" i="8"/>
  <c r="O3652" i="8"/>
  <c r="AD3651" i="8" l="1"/>
  <c r="AC3651" i="8"/>
  <c r="AB3651" i="8"/>
  <c r="AA3651" i="8"/>
  <c r="Z3651" i="8"/>
  <c r="Y3651" i="8"/>
  <c r="O3651" i="8"/>
  <c r="AD3650" i="8" l="1"/>
  <c r="AC3650" i="8"/>
  <c r="AB3650" i="8"/>
  <c r="AA3650" i="8"/>
  <c r="Z3650" i="8"/>
  <c r="Y3650" i="8"/>
  <c r="O3650" i="8"/>
  <c r="AD3649" i="8" l="1"/>
  <c r="AC3649" i="8"/>
  <c r="AB3649" i="8"/>
  <c r="AA3649" i="8"/>
  <c r="Z3649" i="8"/>
  <c r="Y3649" i="8"/>
  <c r="AD3648" i="8" l="1"/>
  <c r="AC3648" i="8"/>
  <c r="AB3648" i="8"/>
  <c r="AA3648" i="8"/>
  <c r="Z3648" i="8"/>
  <c r="Y3648" i="8"/>
  <c r="O3648" i="8"/>
  <c r="AD3647" i="8" l="1"/>
  <c r="AC3647" i="8"/>
  <c r="AB3647" i="8"/>
  <c r="AA3647" i="8"/>
  <c r="Z3647" i="8"/>
  <c r="Y3647" i="8"/>
  <c r="AD3646" i="8" l="1"/>
  <c r="AC3646" i="8"/>
  <c r="AB3646" i="8"/>
  <c r="AA3646" i="8"/>
  <c r="Z3646" i="8"/>
  <c r="Y3646" i="8"/>
  <c r="O3646" i="8"/>
  <c r="AD3645" i="8" l="1"/>
  <c r="AC3645" i="8"/>
  <c r="AB3645" i="8"/>
  <c r="AA3645" i="8"/>
  <c r="Z3645" i="8"/>
  <c r="Y3645" i="8"/>
  <c r="O3645" i="8"/>
  <c r="AD3644" i="8" l="1"/>
  <c r="AC3644" i="8"/>
  <c r="AB3644" i="8"/>
  <c r="AA3644" i="8"/>
  <c r="Z3644" i="8"/>
  <c r="Y3644" i="8"/>
  <c r="O3644" i="8"/>
  <c r="AD3643" i="8" l="1"/>
  <c r="AC3643" i="8"/>
  <c r="AB3643" i="8"/>
  <c r="AA3643" i="8"/>
  <c r="Z3643" i="8"/>
  <c r="Y3643" i="8"/>
  <c r="O3643" i="8"/>
  <c r="AD3642" i="8" l="1"/>
  <c r="AC3642" i="8"/>
  <c r="AB3642" i="8"/>
  <c r="AA3642" i="8"/>
  <c r="Z3642" i="8"/>
  <c r="Y3642" i="8"/>
  <c r="O3642" i="8"/>
  <c r="AD3641" i="8" l="1"/>
  <c r="AC3641" i="8"/>
  <c r="AB3641" i="8"/>
  <c r="AA3641" i="8"/>
  <c r="Z3641" i="8"/>
  <c r="Y3641" i="8"/>
  <c r="O3641" i="8"/>
  <c r="AD3640" i="8" l="1"/>
  <c r="AC3640" i="8"/>
  <c r="AB3640" i="8"/>
  <c r="AA3640" i="8"/>
  <c r="Z3640" i="8"/>
  <c r="Y3640" i="8"/>
  <c r="O3640" i="8"/>
  <c r="AD3639" i="8" l="1"/>
  <c r="AC3639" i="8"/>
  <c r="AB3639" i="8"/>
  <c r="AA3639" i="8"/>
  <c r="Z3639" i="8"/>
  <c r="Y3639" i="8"/>
  <c r="O3639" i="8"/>
  <c r="O103" i="1" l="1"/>
  <c r="Y103" i="1"/>
  <c r="Z103" i="1"/>
  <c r="AA103" i="1"/>
  <c r="AB103" i="1"/>
  <c r="AC103" i="1"/>
  <c r="AD103" i="1"/>
  <c r="O104" i="1"/>
  <c r="Y104" i="1"/>
  <c r="Z104" i="1"/>
  <c r="AA104" i="1"/>
  <c r="AB104" i="1"/>
  <c r="AC104" i="1"/>
  <c r="AD104" i="1"/>
  <c r="O105" i="1"/>
  <c r="Y105" i="1"/>
  <c r="Z105" i="1"/>
  <c r="AA105" i="1"/>
  <c r="AB105" i="1"/>
  <c r="AC105" i="1"/>
  <c r="AD105" i="1"/>
  <c r="O106" i="1"/>
  <c r="Y106" i="1"/>
  <c r="Z106" i="1"/>
  <c r="AA106" i="1"/>
  <c r="AB106" i="1"/>
  <c r="AC106" i="1"/>
  <c r="AD106" i="1"/>
  <c r="O107" i="1"/>
  <c r="Y107" i="1"/>
  <c r="Z107" i="1"/>
  <c r="AA107" i="1"/>
  <c r="AB107" i="1"/>
  <c r="AC107" i="1"/>
  <c r="AD107" i="1"/>
  <c r="O108" i="1"/>
  <c r="Y108" i="1"/>
  <c r="Z108" i="1"/>
  <c r="AA108" i="1"/>
  <c r="AB108" i="1"/>
  <c r="AC108" i="1"/>
  <c r="AD108" i="1"/>
  <c r="O109" i="1"/>
  <c r="Y109" i="1"/>
  <c r="Z109" i="1"/>
  <c r="AA109" i="1"/>
  <c r="AB109" i="1"/>
  <c r="AC109" i="1"/>
  <c r="AD109" i="1"/>
  <c r="AD85" i="5"/>
  <c r="AC85" i="5"/>
  <c r="AB85" i="5"/>
  <c r="AA85" i="5"/>
  <c r="Z85" i="5"/>
  <c r="Y85" i="5"/>
  <c r="O85" i="5"/>
  <c r="O3637" i="8"/>
  <c r="Y3637" i="8"/>
  <c r="Z3637" i="8"/>
  <c r="AA3637" i="8"/>
  <c r="AB3637" i="8"/>
  <c r="AC3637" i="8"/>
  <c r="AD3637" i="8"/>
  <c r="O3638" i="8"/>
  <c r="Y3638" i="8"/>
  <c r="Z3638" i="8"/>
  <c r="AA3638" i="8"/>
  <c r="AB3638" i="8"/>
  <c r="AC3638" i="8"/>
  <c r="AD3638" i="8"/>
  <c r="AD3636" i="8"/>
  <c r="AC3636" i="8"/>
  <c r="AB3636" i="8"/>
  <c r="AA3636" i="8"/>
  <c r="Z3636" i="8"/>
  <c r="Y3636" i="8"/>
  <c r="AD3635" i="8"/>
  <c r="AC3635" i="8"/>
  <c r="AB3635" i="8"/>
  <c r="AA3635" i="8"/>
  <c r="Z3635" i="8"/>
  <c r="Y3635" i="8"/>
  <c r="O3635" i="8"/>
  <c r="AD3634" i="8" l="1"/>
  <c r="AC3634" i="8"/>
  <c r="AB3634" i="8"/>
  <c r="AA3634" i="8"/>
  <c r="Z3634" i="8"/>
  <c r="Y3634" i="8"/>
  <c r="O3634" i="8"/>
  <c r="AD3633" i="8" l="1"/>
  <c r="AC3633" i="8"/>
  <c r="AB3633" i="8"/>
  <c r="AA3633" i="8"/>
  <c r="Z3633" i="8"/>
  <c r="Y3633" i="8"/>
  <c r="O3633" i="8"/>
  <c r="AD3632" i="8" l="1"/>
  <c r="AC3632" i="8"/>
  <c r="AB3632" i="8"/>
  <c r="AA3632" i="8"/>
  <c r="Z3632" i="8"/>
  <c r="Y3632" i="8"/>
  <c r="O3632" i="8"/>
  <c r="AD3631" i="8" l="1"/>
  <c r="AC3631" i="8"/>
  <c r="AB3631" i="8"/>
  <c r="AA3631" i="8"/>
  <c r="Z3631" i="8"/>
  <c r="Y3631" i="8"/>
  <c r="O3631" i="8"/>
  <c r="AD3630" i="8" l="1"/>
  <c r="AC3630" i="8"/>
  <c r="AB3630" i="8"/>
  <c r="AA3630" i="8"/>
  <c r="Z3630" i="8"/>
  <c r="Y3630" i="8"/>
  <c r="O3630" i="8"/>
  <c r="AD3629" i="8" l="1"/>
  <c r="AC3629" i="8"/>
  <c r="AB3629" i="8"/>
  <c r="AA3629" i="8"/>
  <c r="Z3629" i="8"/>
  <c r="Y3629" i="8"/>
  <c r="O3629" i="8"/>
  <c r="AD3628" i="8" l="1"/>
  <c r="AC3628" i="8"/>
  <c r="AB3628" i="8"/>
  <c r="AA3628" i="8"/>
  <c r="Z3628" i="8"/>
  <c r="Y3628" i="8"/>
  <c r="O3628" i="8"/>
  <c r="AD3627" i="8" l="1"/>
  <c r="AC3627" i="8"/>
  <c r="AB3627" i="8"/>
  <c r="AA3627" i="8"/>
  <c r="Z3627" i="8"/>
  <c r="Y3627" i="8"/>
  <c r="O3627" i="8"/>
  <c r="AD3626" i="8" l="1"/>
  <c r="AC3626" i="8"/>
  <c r="AB3626" i="8"/>
  <c r="AA3626" i="8"/>
  <c r="Z3626" i="8"/>
  <c r="Y3626" i="8"/>
  <c r="O3626" i="8"/>
  <c r="AD3625" i="8" l="1"/>
  <c r="AC3625" i="8"/>
  <c r="AB3625" i="8"/>
  <c r="AA3625" i="8"/>
  <c r="Z3625" i="8"/>
  <c r="Y3625" i="8"/>
  <c r="O3625" i="8"/>
  <c r="AD3624" i="8" l="1"/>
  <c r="AC3624" i="8"/>
  <c r="AB3624" i="8"/>
  <c r="AA3624" i="8"/>
  <c r="Z3624" i="8"/>
  <c r="Y3624" i="8"/>
  <c r="O3624" i="8"/>
  <c r="AD3623" i="8" l="1"/>
  <c r="AC3623" i="8"/>
  <c r="AB3623" i="8"/>
  <c r="AA3623" i="8"/>
  <c r="Z3623" i="8"/>
  <c r="Y3623" i="8"/>
  <c r="O3623" i="8"/>
  <c r="AD3622" i="8" l="1"/>
  <c r="AC3622" i="8"/>
  <c r="AB3622" i="8"/>
  <c r="AA3622" i="8"/>
  <c r="Z3622" i="8"/>
  <c r="Y3622" i="8"/>
  <c r="O3622" i="8"/>
  <c r="AD3621" i="8" l="1"/>
  <c r="AC3621" i="8"/>
  <c r="AB3621" i="8"/>
  <c r="AA3621" i="8"/>
  <c r="Z3621" i="8"/>
  <c r="Y3621" i="8"/>
  <c r="O3621" i="8"/>
  <c r="AD3620" i="8" l="1"/>
  <c r="AC3620" i="8"/>
  <c r="AB3620" i="8"/>
  <c r="AA3620" i="8"/>
  <c r="Z3620" i="8"/>
  <c r="Y3620" i="8"/>
  <c r="O3620" i="8"/>
  <c r="AD3619" i="8" l="1"/>
  <c r="AC3619" i="8"/>
  <c r="AB3619" i="8"/>
  <c r="AA3619" i="8"/>
  <c r="Z3619" i="8"/>
  <c r="Y3619" i="8"/>
  <c r="O3619" i="8"/>
  <c r="AD3618" i="8" l="1"/>
  <c r="AC3618" i="8"/>
  <c r="AB3618" i="8"/>
  <c r="AA3618" i="8"/>
  <c r="Z3618" i="8"/>
  <c r="Y3618" i="8"/>
  <c r="O3618" i="8"/>
  <c r="AD3617" i="8" l="1"/>
  <c r="AC3617" i="8"/>
  <c r="AB3617" i="8"/>
  <c r="AA3617" i="8"/>
  <c r="Z3617" i="8"/>
  <c r="Y3617" i="8"/>
  <c r="O3617" i="8"/>
  <c r="AD3616" i="8" l="1"/>
  <c r="AC3616" i="8"/>
  <c r="AB3616" i="8"/>
  <c r="AA3616" i="8"/>
  <c r="Z3616" i="8"/>
  <c r="Y3616" i="8"/>
  <c r="O3616" i="8"/>
  <c r="AD3615" i="8" l="1"/>
  <c r="AC3615" i="8"/>
  <c r="AB3615" i="8"/>
  <c r="AA3615" i="8"/>
  <c r="Z3615" i="8"/>
  <c r="Y3615" i="8"/>
  <c r="O3615" i="8"/>
  <c r="AD3614" i="8" l="1"/>
  <c r="AC3614" i="8"/>
  <c r="AB3614" i="8"/>
  <c r="AA3614" i="8"/>
  <c r="Z3614" i="8"/>
  <c r="Y3614" i="8"/>
  <c r="O3614" i="8"/>
  <c r="AD3613" i="8" l="1"/>
  <c r="AC3613" i="8"/>
  <c r="AB3613" i="8"/>
  <c r="AA3613" i="8"/>
  <c r="Z3613" i="8"/>
  <c r="Y3613" i="8"/>
  <c r="O3613" i="8"/>
  <c r="AD3612" i="8" l="1"/>
  <c r="AC3612" i="8"/>
  <c r="AB3612" i="8"/>
  <c r="AA3612" i="8"/>
  <c r="Z3612" i="8"/>
  <c r="Y3612" i="8"/>
  <c r="O3612" i="8"/>
  <c r="AD3611" i="8" l="1"/>
  <c r="AC3611" i="8"/>
  <c r="AB3611" i="8"/>
  <c r="AA3611" i="8"/>
  <c r="Z3611" i="8"/>
  <c r="Y3611" i="8"/>
  <c r="O3611" i="8"/>
  <c r="AD3610" i="8" l="1"/>
  <c r="AC3610" i="8"/>
  <c r="AB3610" i="8"/>
  <c r="AA3610" i="8"/>
  <c r="Z3610" i="8"/>
  <c r="Y3610" i="8"/>
  <c r="O3610" i="8"/>
  <c r="AD3609" i="8" l="1"/>
  <c r="AC3609" i="8"/>
  <c r="AB3609" i="8"/>
  <c r="AA3609" i="8"/>
  <c r="Z3609" i="8"/>
  <c r="Y3609" i="8"/>
  <c r="AD3608" i="8" l="1"/>
  <c r="AC3608" i="8"/>
  <c r="AB3608" i="8"/>
  <c r="AA3608" i="8"/>
  <c r="Z3608" i="8"/>
  <c r="Y3608" i="8"/>
  <c r="O3608" i="8"/>
  <c r="AD3607" i="8" l="1"/>
  <c r="AC3607" i="8"/>
  <c r="AB3607" i="8"/>
  <c r="AA3607" i="8"/>
  <c r="Z3607" i="8"/>
  <c r="Y3607" i="8"/>
  <c r="O3607" i="8"/>
  <c r="AD3606" i="8" l="1"/>
  <c r="AC3606" i="8"/>
  <c r="AB3606" i="8"/>
  <c r="AA3606" i="8"/>
  <c r="Z3606" i="8"/>
  <c r="Y3606" i="8"/>
  <c r="O3606" i="8"/>
  <c r="AD3605" i="8" l="1"/>
  <c r="AC3605" i="8"/>
  <c r="AB3605" i="8"/>
  <c r="AA3605" i="8"/>
  <c r="Z3605" i="8"/>
  <c r="Y3605" i="8"/>
  <c r="O3605" i="8"/>
  <c r="AD3604" i="8" l="1"/>
  <c r="AC3604" i="8"/>
  <c r="AB3604" i="8"/>
  <c r="AA3604" i="8"/>
  <c r="Z3604" i="8"/>
  <c r="Y3604" i="8"/>
  <c r="O3604" i="8"/>
  <c r="AD3603" i="8" l="1"/>
  <c r="AC3603" i="8"/>
  <c r="AB3603" i="8"/>
  <c r="AA3603" i="8"/>
  <c r="Z3603" i="8"/>
  <c r="Y3603" i="8"/>
  <c r="O3603" i="8"/>
  <c r="AD3602" i="8" l="1"/>
  <c r="AC3602" i="8"/>
  <c r="AB3602" i="8"/>
  <c r="AA3602" i="8"/>
  <c r="Z3602" i="8"/>
  <c r="Y3602" i="8"/>
  <c r="O102" i="1" l="1"/>
  <c r="Y102" i="1"/>
  <c r="Z102" i="1"/>
  <c r="AA102" i="1"/>
  <c r="AB102" i="1"/>
  <c r="AC102" i="1"/>
  <c r="AD102" i="1"/>
  <c r="AD3601" i="8"/>
  <c r="AC3601" i="8"/>
  <c r="AB3601" i="8"/>
  <c r="AA3601" i="8"/>
  <c r="Z3601" i="8"/>
  <c r="Y3601" i="8"/>
  <c r="O3601" i="8"/>
  <c r="AD3600" i="8" l="1"/>
  <c r="AC3600" i="8"/>
  <c r="AB3600" i="8"/>
  <c r="AA3600" i="8"/>
  <c r="Z3600" i="8"/>
  <c r="Y3600" i="8"/>
  <c r="O3600" i="8"/>
  <c r="AD3599" i="8" l="1"/>
  <c r="AC3599" i="8"/>
  <c r="AB3599" i="8"/>
  <c r="AA3599" i="8"/>
  <c r="Z3599" i="8"/>
  <c r="Y3599" i="8"/>
  <c r="O3599" i="8"/>
  <c r="AD3598" i="8" l="1"/>
  <c r="AC3598" i="8"/>
  <c r="AB3598" i="8"/>
  <c r="AA3598" i="8"/>
  <c r="Z3598" i="8"/>
  <c r="Y3598" i="8"/>
  <c r="O3598" i="8"/>
  <c r="AD3597" i="8" l="1"/>
  <c r="AC3597" i="8"/>
  <c r="AB3597" i="8"/>
  <c r="AA3597" i="8"/>
  <c r="Z3597" i="8"/>
  <c r="Y3597" i="8"/>
  <c r="AD3596" i="8" l="1"/>
  <c r="AC3596" i="8"/>
  <c r="AB3596" i="8"/>
  <c r="AA3596" i="8"/>
  <c r="Z3596" i="8"/>
  <c r="Y3596" i="8"/>
  <c r="O3596" i="8"/>
  <c r="AD3595" i="8" l="1"/>
  <c r="AC3595" i="8"/>
  <c r="AB3595" i="8"/>
  <c r="AA3595" i="8"/>
  <c r="Z3595" i="8"/>
  <c r="Y3595" i="8"/>
  <c r="O3595" i="8"/>
  <c r="AD3594" i="8" l="1"/>
  <c r="AC3594" i="8"/>
  <c r="AB3594" i="8"/>
  <c r="AA3594" i="8"/>
  <c r="Z3594" i="8"/>
  <c r="Y3594" i="8"/>
  <c r="O3594" i="8"/>
  <c r="AD3593" i="8" l="1"/>
  <c r="AC3593" i="8"/>
  <c r="AB3593" i="8"/>
  <c r="AA3593" i="8"/>
  <c r="Z3593" i="8"/>
  <c r="Y3593" i="8"/>
  <c r="O3593" i="8"/>
  <c r="AD3592" i="8" l="1"/>
  <c r="AC3592" i="8"/>
  <c r="AB3592" i="8"/>
  <c r="AA3592" i="8"/>
  <c r="Z3592" i="8"/>
  <c r="Y3592" i="8"/>
  <c r="O3592" i="8"/>
  <c r="AD3591" i="8" l="1"/>
  <c r="AC3591" i="8"/>
  <c r="AB3591" i="8"/>
  <c r="AA3591" i="8"/>
  <c r="Z3591" i="8"/>
  <c r="Y3591" i="8"/>
  <c r="O3591" i="8"/>
  <c r="AD3590" i="8" l="1"/>
  <c r="AC3590" i="8"/>
  <c r="AB3590" i="8"/>
  <c r="AA3590" i="8"/>
  <c r="Z3590" i="8"/>
  <c r="Y3590" i="8"/>
  <c r="O3590" i="8"/>
  <c r="AD3589" i="8" l="1"/>
  <c r="AC3589" i="8"/>
  <c r="AB3589" i="8"/>
  <c r="AA3589" i="8"/>
  <c r="Z3589" i="8"/>
  <c r="Y3589" i="8"/>
  <c r="O3589" i="8"/>
  <c r="AD3588" i="8" l="1"/>
  <c r="AC3588" i="8"/>
  <c r="AB3588" i="8"/>
  <c r="AA3588" i="8"/>
  <c r="Z3588" i="8"/>
  <c r="Y3588" i="8"/>
  <c r="O3588" i="8"/>
  <c r="AD3587" i="8" l="1"/>
  <c r="AC3587" i="8"/>
  <c r="AB3587" i="8"/>
  <c r="AA3587" i="8"/>
  <c r="Z3587" i="8"/>
  <c r="Y3587" i="8"/>
  <c r="O3587" i="8"/>
  <c r="AD3586" i="8" l="1"/>
  <c r="AC3586" i="8"/>
  <c r="AB3586" i="8"/>
  <c r="AA3586" i="8"/>
  <c r="Z3586" i="8"/>
  <c r="Y3586" i="8"/>
  <c r="O3586" i="8"/>
  <c r="AD3585" i="8" l="1"/>
  <c r="AC3585" i="8"/>
  <c r="AB3585" i="8"/>
  <c r="AA3585" i="8"/>
  <c r="Z3585" i="8"/>
  <c r="Y3585" i="8"/>
  <c r="O3585" i="8"/>
  <c r="AD3584" i="8" l="1"/>
  <c r="AC3584" i="8"/>
  <c r="AB3584" i="8"/>
  <c r="AA3584" i="8"/>
  <c r="Z3584" i="8"/>
  <c r="Y3584" i="8"/>
  <c r="O3584" i="8"/>
  <c r="AD3583" i="8" l="1"/>
  <c r="AC3583" i="8"/>
  <c r="AB3583" i="8"/>
  <c r="AA3583" i="8"/>
  <c r="Z3583" i="8"/>
  <c r="Y3583" i="8"/>
  <c r="O3583" i="8"/>
  <c r="AD3582" i="8" l="1"/>
  <c r="AC3582" i="8"/>
  <c r="AB3582" i="8"/>
  <c r="AA3582" i="8"/>
  <c r="Z3582" i="8"/>
  <c r="Y3582" i="8"/>
  <c r="O3582" i="8"/>
  <c r="AD3581" i="8" l="1"/>
  <c r="AC3581" i="8"/>
  <c r="AB3581" i="8"/>
  <c r="AA3581" i="8"/>
  <c r="Z3581" i="8"/>
  <c r="Y3581" i="8"/>
  <c r="O3581" i="8"/>
  <c r="AD3580" i="8" l="1"/>
  <c r="AC3580" i="8"/>
  <c r="AB3580" i="8"/>
  <c r="AA3580" i="8"/>
  <c r="Z3580" i="8"/>
  <c r="Y3580" i="8"/>
  <c r="O3580" i="8"/>
  <c r="AD3579" i="8" l="1"/>
  <c r="AC3579" i="8"/>
  <c r="AB3579" i="8"/>
  <c r="AA3579" i="8"/>
  <c r="Z3579" i="8"/>
  <c r="Y3579" i="8"/>
  <c r="O3579" i="8"/>
  <c r="AD3578" i="8" l="1"/>
  <c r="AC3578" i="8"/>
  <c r="AB3578" i="8"/>
  <c r="AA3578" i="8"/>
  <c r="Z3578" i="8"/>
  <c r="Y3578" i="8"/>
  <c r="O3578" i="8"/>
  <c r="AD3577" i="8" l="1"/>
  <c r="AC3577" i="8"/>
  <c r="AB3577" i="8"/>
  <c r="AA3577" i="8"/>
  <c r="Z3577" i="8"/>
  <c r="Y3577" i="8"/>
  <c r="O3577" i="8"/>
  <c r="AD3576" i="8" l="1"/>
  <c r="AC3576" i="8"/>
  <c r="AB3576" i="8"/>
  <c r="AA3576" i="8"/>
  <c r="Z3576" i="8"/>
  <c r="Y3576" i="8"/>
  <c r="O3576" i="8"/>
  <c r="AD3575" i="8" l="1"/>
  <c r="AC3575" i="8"/>
  <c r="AB3575" i="8"/>
  <c r="AA3575" i="8"/>
  <c r="Z3575" i="8"/>
  <c r="Y3575" i="8"/>
  <c r="AD3574" i="8" l="1"/>
  <c r="AC3574" i="8"/>
  <c r="AB3574" i="8"/>
  <c r="AA3574" i="8"/>
  <c r="Z3574" i="8"/>
  <c r="Y3574" i="8"/>
  <c r="AD3573" i="8" l="1"/>
  <c r="AC3573" i="8"/>
  <c r="AB3573" i="8"/>
  <c r="AA3573" i="8"/>
  <c r="Z3573" i="8"/>
  <c r="Y3573" i="8"/>
  <c r="O3573" i="8"/>
  <c r="AD3572" i="8" l="1"/>
  <c r="AC3572" i="8"/>
  <c r="AB3572" i="8"/>
  <c r="AA3572" i="8"/>
  <c r="Z3572" i="8"/>
  <c r="Y3572" i="8"/>
  <c r="O3572" i="8"/>
  <c r="AD3571" i="8" l="1"/>
  <c r="AC3571" i="8"/>
  <c r="AB3571" i="8"/>
  <c r="AA3571" i="8"/>
  <c r="Z3571" i="8"/>
  <c r="Y3571" i="8"/>
  <c r="O3571" i="8"/>
  <c r="AD3570" i="8" l="1"/>
  <c r="AC3570" i="8"/>
  <c r="AB3570" i="8"/>
  <c r="AA3570" i="8"/>
  <c r="Z3570" i="8"/>
  <c r="Y3570" i="8"/>
  <c r="O3570" i="8"/>
  <c r="AD3569" i="8" l="1"/>
  <c r="AC3569" i="8"/>
  <c r="AB3569" i="8"/>
  <c r="AA3569" i="8"/>
  <c r="Z3569" i="8"/>
  <c r="Y3569" i="8"/>
  <c r="O3569" i="8"/>
  <c r="AD3568" i="8" l="1"/>
  <c r="AC3568" i="8"/>
  <c r="AB3568" i="8"/>
  <c r="AA3568" i="8"/>
  <c r="Z3568" i="8"/>
  <c r="Y3568" i="8"/>
  <c r="O3568" i="8"/>
  <c r="AD3567" i="8" l="1"/>
  <c r="AC3567" i="8"/>
  <c r="AB3567" i="8"/>
  <c r="AA3567" i="8"/>
  <c r="Z3567" i="8"/>
  <c r="Y3567" i="8"/>
  <c r="O3567" i="8"/>
  <c r="AD3566" i="8" l="1"/>
  <c r="AC3566" i="8"/>
  <c r="AB3566" i="8"/>
  <c r="AA3566" i="8"/>
  <c r="Z3566" i="8"/>
  <c r="Y3566" i="8"/>
  <c r="O3566" i="8"/>
  <c r="AD3565" i="8" l="1"/>
  <c r="AC3565" i="8"/>
  <c r="AB3565" i="8"/>
  <c r="AA3565" i="8"/>
  <c r="Z3565" i="8"/>
  <c r="Y3565" i="8"/>
  <c r="O3565" i="8"/>
  <c r="AD3564" i="8" l="1"/>
  <c r="AC3564" i="8"/>
  <c r="AB3564" i="8"/>
  <c r="AA3564" i="8"/>
  <c r="Z3564" i="8"/>
  <c r="Y3564" i="8"/>
  <c r="O3564" i="8"/>
  <c r="AD3563" i="8" l="1"/>
  <c r="AC3563" i="8"/>
  <c r="AB3563" i="8"/>
  <c r="AA3563" i="8"/>
  <c r="Z3563" i="8"/>
  <c r="Y3563" i="8"/>
  <c r="O3563" i="8"/>
  <c r="AD3562" i="8" l="1"/>
  <c r="AC3562" i="8"/>
  <c r="AB3562" i="8"/>
  <c r="AA3562" i="8"/>
  <c r="Z3562" i="8"/>
  <c r="Y3562" i="8"/>
  <c r="O3562" i="8"/>
  <c r="AD3561" i="8" l="1"/>
  <c r="AC3561" i="8"/>
  <c r="AB3561" i="8"/>
  <c r="AA3561" i="8"/>
  <c r="Z3561" i="8"/>
  <c r="Y3561" i="8"/>
  <c r="O3561" i="8"/>
  <c r="AD3560" i="8" l="1"/>
  <c r="AC3560" i="8"/>
  <c r="AB3560" i="8"/>
  <c r="AA3560" i="8"/>
  <c r="Z3560" i="8"/>
  <c r="Y3560" i="8"/>
  <c r="O3560" i="8"/>
  <c r="AD84" i="5" l="1"/>
  <c r="AC84" i="5"/>
  <c r="AB84" i="5"/>
  <c r="AA84" i="5"/>
  <c r="Z84" i="5"/>
  <c r="Y84" i="5"/>
  <c r="O84" i="5"/>
  <c r="AD3559" i="8"/>
  <c r="AC3559" i="8"/>
  <c r="AB3559" i="8"/>
  <c r="AA3559" i="8"/>
  <c r="Z3559" i="8"/>
  <c r="Y3559" i="8"/>
  <c r="O3559" i="8"/>
  <c r="AD3558" i="8" l="1"/>
  <c r="AC3558" i="8"/>
  <c r="AB3558" i="8"/>
  <c r="AA3558" i="8"/>
  <c r="Z3558" i="8"/>
  <c r="Y3558" i="8"/>
  <c r="O3558" i="8"/>
  <c r="AD3557" i="8" l="1"/>
  <c r="AC3557" i="8"/>
  <c r="AB3557" i="8"/>
  <c r="AA3557" i="8"/>
  <c r="Z3557" i="8"/>
  <c r="Y3557" i="8"/>
  <c r="O3557" i="8"/>
  <c r="AD3556" i="8" l="1"/>
  <c r="AC3556" i="8"/>
  <c r="AB3556" i="8"/>
  <c r="AA3556" i="8"/>
  <c r="Z3556" i="8"/>
  <c r="Y3556" i="8"/>
  <c r="O3556" i="8"/>
  <c r="AD3555" i="8" l="1"/>
  <c r="AC3555" i="8"/>
  <c r="AB3555" i="8"/>
  <c r="AA3555" i="8"/>
  <c r="Z3555" i="8"/>
  <c r="Y3555" i="8"/>
  <c r="O3555" i="8"/>
  <c r="AD3554" i="8" l="1"/>
  <c r="AC3554" i="8"/>
  <c r="AB3554" i="8"/>
  <c r="AA3554" i="8"/>
  <c r="Z3554" i="8"/>
  <c r="Y3554" i="8"/>
  <c r="O3554" i="8"/>
  <c r="AD3553" i="8" l="1"/>
  <c r="AC3553" i="8"/>
  <c r="AB3553" i="8"/>
  <c r="AA3553" i="8"/>
  <c r="Z3553" i="8"/>
  <c r="Y3553" i="8"/>
  <c r="O3553" i="8"/>
  <c r="AD3552" i="8" l="1"/>
  <c r="AC3552" i="8"/>
  <c r="AB3552" i="8"/>
  <c r="AA3552" i="8"/>
  <c r="Z3552" i="8"/>
  <c r="Y3552" i="8"/>
  <c r="O3552" i="8"/>
  <c r="AD3551" i="8" l="1"/>
  <c r="AC3551" i="8"/>
  <c r="AB3551" i="8"/>
  <c r="AA3551" i="8"/>
  <c r="Z3551" i="8"/>
  <c r="Y3551" i="8"/>
  <c r="O3551" i="8"/>
  <c r="AD3550" i="8" l="1"/>
  <c r="AC3550" i="8"/>
  <c r="AB3550" i="8"/>
  <c r="AA3550" i="8"/>
  <c r="Z3550" i="8"/>
  <c r="Y3550" i="8"/>
  <c r="O3550" i="8"/>
  <c r="AD3549" i="8" l="1"/>
  <c r="AC3549" i="8"/>
  <c r="AB3549" i="8"/>
  <c r="AA3549" i="8"/>
  <c r="Z3549" i="8"/>
  <c r="Y3549" i="8"/>
  <c r="O3549" i="8"/>
  <c r="AD3548" i="8" l="1"/>
  <c r="AC3548" i="8"/>
  <c r="AB3548" i="8"/>
  <c r="AA3548" i="8"/>
  <c r="Z3548" i="8"/>
  <c r="Y3548" i="8"/>
  <c r="O3548" i="8"/>
  <c r="AD3547" i="8" l="1"/>
  <c r="AC3547" i="8"/>
  <c r="AB3547" i="8"/>
  <c r="AA3547" i="8"/>
  <c r="Z3547" i="8"/>
  <c r="Y3547" i="8"/>
  <c r="O3547" i="8"/>
  <c r="AD3546" i="8" l="1"/>
  <c r="AC3546" i="8"/>
  <c r="AB3546" i="8"/>
  <c r="AA3546" i="8"/>
  <c r="Z3546" i="8"/>
  <c r="Y3546" i="8"/>
  <c r="O3546" i="8"/>
  <c r="AD3545" i="8" l="1"/>
  <c r="AC3545" i="8"/>
  <c r="AB3545" i="8"/>
  <c r="AA3545" i="8"/>
  <c r="Z3545" i="8"/>
  <c r="Y3545" i="8"/>
  <c r="O3545" i="8"/>
  <c r="AD3544" i="8" l="1"/>
  <c r="AC3544" i="8"/>
  <c r="AB3544" i="8"/>
  <c r="AA3544" i="8"/>
  <c r="Z3544" i="8"/>
  <c r="Y3544" i="8"/>
  <c r="O3544" i="8"/>
  <c r="AD3543" i="8" l="1"/>
  <c r="AC3543" i="8"/>
  <c r="AB3543" i="8"/>
  <c r="AA3543" i="8"/>
  <c r="Z3543" i="8"/>
  <c r="Y3543" i="8"/>
  <c r="O3543" i="8"/>
  <c r="AD3542" i="8" l="1"/>
  <c r="AC3542" i="8"/>
  <c r="AB3542" i="8"/>
  <c r="AA3542" i="8"/>
  <c r="Z3542" i="8"/>
  <c r="Y3542" i="8"/>
  <c r="O3542" i="8"/>
  <c r="O101" i="1" l="1"/>
  <c r="Y101" i="1"/>
  <c r="Z101" i="1"/>
  <c r="AA101" i="1"/>
  <c r="AB101" i="1"/>
  <c r="AC101" i="1"/>
  <c r="AD101" i="1"/>
  <c r="AD3541" i="8" l="1"/>
  <c r="AC3541" i="8"/>
  <c r="AB3541" i="8"/>
  <c r="AA3541" i="8"/>
  <c r="Z3541" i="8"/>
  <c r="Y3541" i="8"/>
  <c r="O3541" i="8"/>
  <c r="AD3540" i="8" l="1"/>
  <c r="AC3540" i="8"/>
  <c r="AB3540" i="8"/>
  <c r="AA3540" i="8"/>
  <c r="Z3540" i="8"/>
  <c r="Y3540" i="8"/>
  <c r="O3540" i="8"/>
  <c r="AD3539" i="8" l="1"/>
  <c r="AC3539" i="8"/>
  <c r="AB3539" i="8"/>
  <c r="AA3539" i="8"/>
  <c r="Z3539" i="8"/>
  <c r="Y3539" i="8"/>
  <c r="O3539" i="8"/>
  <c r="AD3538" i="8" l="1"/>
  <c r="AC3538" i="8"/>
  <c r="AB3538" i="8"/>
  <c r="AA3538" i="8"/>
  <c r="Z3538" i="8"/>
  <c r="Y3538" i="8"/>
  <c r="O3538" i="8"/>
  <c r="AD3537" i="8" l="1"/>
  <c r="AC3537" i="8"/>
  <c r="AB3537" i="8"/>
  <c r="AA3537" i="8"/>
  <c r="Z3537" i="8"/>
  <c r="Y3537" i="8"/>
  <c r="O3537" i="8"/>
  <c r="AD3536" i="8" l="1"/>
  <c r="AC3536" i="8"/>
  <c r="AB3536" i="8"/>
  <c r="AA3536" i="8"/>
  <c r="Z3536" i="8"/>
  <c r="Y3536" i="8"/>
  <c r="O3536" i="8"/>
  <c r="AD3535" i="8" l="1"/>
  <c r="AC3535" i="8"/>
  <c r="AB3535" i="8"/>
  <c r="AA3535" i="8"/>
  <c r="Z3535" i="8"/>
  <c r="Y3535" i="8"/>
  <c r="O3535" i="8"/>
  <c r="AD3534" i="8" l="1"/>
  <c r="AC3534" i="8"/>
  <c r="AB3534" i="8"/>
  <c r="AA3534" i="8"/>
  <c r="Z3534" i="8"/>
  <c r="Y3534" i="8"/>
  <c r="O3534" i="8"/>
  <c r="AD3533" i="8" l="1"/>
  <c r="AC3533" i="8"/>
  <c r="AB3533" i="8"/>
  <c r="AA3533" i="8"/>
  <c r="Z3533" i="8"/>
  <c r="Y3533" i="8"/>
  <c r="O3533" i="8"/>
  <c r="AD3532" i="8" l="1"/>
  <c r="AC3532" i="8"/>
  <c r="AB3532" i="8"/>
  <c r="AA3532" i="8"/>
  <c r="Z3532" i="8"/>
  <c r="Y3532" i="8"/>
  <c r="O3532" i="8"/>
  <c r="AD3531" i="8" l="1"/>
  <c r="AC3531" i="8"/>
  <c r="AB3531" i="8"/>
  <c r="AA3531" i="8"/>
  <c r="Z3531" i="8"/>
  <c r="Y3531" i="8"/>
  <c r="O3531" i="8"/>
  <c r="AD3530" i="8" l="1"/>
  <c r="AC3530" i="8"/>
  <c r="AB3530" i="8"/>
  <c r="AA3530" i="8"/>
  <c r="Z3530" i="8"/>
  <c r="Y3530" i="8"/>
  <c r="O3530" i="8"/>
  <c r="AD3529" i="8" l="1"/>
  <c r="AC3529" i="8"/>
  <c r="AB3529" i="8"/>
  <c r="AA3529" i="8"/>
  <c r="Z3529" i="8"/>
  <c r="Y3529" i="8"/>
  <c r="O3529" i="8"/>
  <c r="AD3528" i="8" l="1"/>
  <c r="AC3528" i="8"/>
  <c r="AB3528" i="8"/>
  <c r="AA3528" i="8"/>
  <c r="Z3528" i="8"/>
  <c r="Y3528" i="8"/>
  <c r="O3528" i="8"/>
  <c r="AD3527" i="8" l="1"/>
  <c r="AC3527" i="8"/>
  <c r="AB3527" i="8"/>
  <c r="AA3527" i="8"/>
  <c r="Z3527" i="8"/>
  <c r="Y3527" i="8"/>
  <c r="O3527" i="8"/>
  <c r="AD3526" i="8" l="1"/>
  <c r="AC3526" i="8"/>
  <c r="AB3526" i="8"/>
  <c r="AA3526" i="8"/>
  <c r="Z3526" i="8"/>
  <c r="Y3526" i="8"/>
  <c r="AD3525" i="8" l="1"/>
  <c r="AC3525" i="8"/>
  <c r="AB3525" i="8"/>
  <c r="AA3525" i="8"/>
  <c r="Z3525" i="8"/>
  <c r="Y3525" i="8"/>
  <c r="O3525" i="8"/>
  <c r="AD3524" i="8" l="1"/>
  <c r="AC3524" i="8"/>
  <c r="AB3524" i="8"/>
  <c r="AA3524" i="8"/>
  <c r="Z3524" i="8"/>
  <c r="Y3524" i="8"/>
  <c r="O3524" i="8"/>
  <c r="AD3523" i="8" l="1"/>
  <c r="AC3523" i="8"/>
  <c r="AB3523" i="8"/>
  <c r="AA3523" i="8"/>
  <c r="Z3523" i="8"/>
  <c r="Y3523" i="8"/>
  <c r="O3523" i="8"/>
  <c r="AD3522" i="8" l="1"/>
  <c r="AC3522" i="8"/>
  <c r="AB3522" i="8"/>
  <c r="AA3522" i="8"/>
  <c r="Z3522" i="8"/>
  <c r="Y3522" i="8"/>
  <c r="O3522" i="8"/>
  <c r="AD3521" i="8" l="1"/>
  <c r="AC3521" i="8"/>
  <c r="AB3521" i="8"/>
  <c r="AA3521" i="8"/>
  <c r="Z3521" i="8"/>
  <c r="Y3521" i="8"/>
  <c r="O3521" i="8"/>
  <c r="AD3520" i="8" l="1"/>
  <c r="AC3520" i="8"/>
  <c r="AB3520" i="8"/>
  <c r="AA3520" i="8"/>
  <c r="Z3520" i="8"/>
  <c r="Y3520" i="8"/>
  <c r="O3520" i="8"/>
  <c r="AD3519" i="8" l="1"/>
  <c r="AC3519" i="8"/>
  <c r="AB3519" i="8"/>
  <c r="AA3519" i="8"/>
  <c r="Z3519" i="8"/>
  <c r="Y3519" i="8"/>
  <c r="O3519" i="8"/>
  <c r="AD3518" i="8" l="1"/>
  <c r="AC3518" i="8"/>
  <c r="AB3518" i="8"/>
  <c r="AA3518" i="8"/>
  <c r="Z3518" i="8"/>
  <c r="Y3518" i="8"/>
  <c r="O3518" i="8"/>
  <c r="AD3517" i="8" l="1"/>
  <c r="AC3517" i="8"/>
  <c r="AB3517" i="8"/>
  <c r="AA3517" i="8"/>
  <c r="Z3517" i="8"/>
  <c r="Y3517" i="8"/>
  <c r="O3517" i="8"/>
  <c r="AD3516" i="8" l="1"/>
  <c r="AC3516" i="8"/>
  <c r="AB3516" i="8"/>
  <c r="AA3516" i="8"/>
  <c r="Z3516" i="8"/>
  <c r="Y3516" i="8"/>
  <c r="O3516" i="8"/>
  <c r="AD3515" i="8" l="1"/>
  <c r="AC3515" i="8"/>
  <c r="AB3515" i="8"/>
  <c r="AA3515" i="8"/>
  <c r="Z3515" i="8"/>
  <c r="Y3515" i="8"/>
  <c r="O3515" i="8"/>
  <c r="AD3514" i="8" l="1"/>
  <c r="AC3514" i="8"/>
  <c r="AB3514" i="8"/>
  <c r="AA3514" i="8"/>
  <c r="Z3514" i="8"/>
  <c r="Y3514" i="8"/>
  <c r="O3514" i="8"/>
  <c r="AD3513" i="8" l="1"/>
  <c r="AC3513" i="8"/>
  <c r="AB3513" i="8"/>
  <c r="AA3513" i="8"/>
  <c r="Z3513" i="8"/>
  <c r="Y3513" i="8"/>
  <c r="O3513" i="8"/>
  <c r="AD3512" i="8" l="1"/>
  <c r="AC3512" i="8"/>
  <c r="AB3512" i="8"/>
  <c r="AA3512" i="8"/>
  <c r="Z3512" i="8"/>
  <c r="Y3512" i="8"/>
  <c r="O3512" i="8"/>
  <c r="AD3511" i="8" l="1"/>
  <c r="AC3511" i="8"/>
  <c r="AB3511" i="8"/>
  <c r="AA3511" i="8"/>
  <c r="Z3511" i="8"/>
  <c r="Y3511" i="8"/>
  <c r="O3511" i="8"/>
  <c r="AD3510" i="8" l="1"/>
  <c r="AC3510" i="8"/>
  <c r="AB3510" i="8"/>
  <c r="AA3510" i="8"/>
  <c r="Z3510" i="8"/>
  <c r="Y3510" i="8"/>
  <c r="O3510" i="8"/>
  <c r="AD3509" i="8" l="1"/>
  <c r="AC3509" i="8"/>
  <c r="AB3509" i="8"/>
  <c r="AA3509" i="8"/>
  <c r="Z3509" i="8"/>
  <c r="Y3509" i="8"/>
  <c r="O3509" i="8"/>
  <c r="AD3508" i="8" l="1"/>
  <c r="AC3508" i="8"/>
  <c r="AB3508" i="8"/>
  <c r="AA3508" i="8"/>
  <c r="Z3508" i="8"/>
  <c r="Y3508" i="8"/>
  <c r="O3508" i="8"/>
  <c r="AD3507" i="8" l="1"/>
  <c r="AC3507" i="8"/>
  <c r="AB3507" i="8"/>
  <c r="AA3507" i="8"/>
  <c r="Z3507" i="8"/>
  <c r="Y3507" i="8"/>
  <c r="O3507" i="8"/>
  <c r="AD3506" i="8" l="1"/>
  <c r="AC3506" i="8"/>
  <c r="AB3506" i="8"/>
  <c r="AA3506" i="8"/>
  <c r="Z3506" i="8"/>
  <c r="Y3506" i="8"/>
  <c r="O3506" i="8"/>
  <c r="AD3505" i="8" l="1"/>
  <c r="AC3505" i="8"/>
  <c r="AB3505" i="8"/>
  <c r="AA3505" i="8"/>
  <c r="Z3505" i="8"/>
  <c r="Y3505" i="8"/>
  <c r="AD3504" i="8" l="1"/>
  <c r="AC3504" i="8"/>
  <c r="AB3504" i="8"/>
  <c r="AA3504" i="8"/>
  <c r="Z3504" i="8"/>
  <c r="Y3504" i="8"/>
  <c r="O3504" i="8"/>
  <c r="AD3503" i="8" l="1"/>
  <c r="AC3503" i="8"/>
  <c r="AB3503" i="8"/>
  <c r="AA3503" i="8"/>
  <c r="Z3503" i="8"/>
  <c r="Y3503" i="8"/>
  <c r="O3503" i="8"/>
  <c r="AD3502" i="8" l="1"/>
  <c r="AC3502" i="8"/>
  <c r="AB3502" i="8"/>
  <c r="AA3502" i="8"/>
  <c r="Z3502" i="8"/>
  <c r="Y3502" i="8"/>
  <c r="O3502" i="8"/>
  <c r="AD3501" i="8"/>
  <c r="AC3501" i="8"/>
  <c r="AB3501" i="8"/>
  <c r="AA3501" i="8"/>
  <c r="Z3501" i="8"/>
  <c r="Y3501" i="8"/>
  <c r="O3501" i="8"/>
  <c r="AD3500" i="8" l="1"/>
  <c r="AC3500" i="8"/>
  <c r="AB3500" i="8"/>
  <c r="AA3500" i="8"/>
  <c r="Z3500" i="8"/>
  <c r="Y3500" i="8"/>
  <c r="O3500" i="8"/>
  <c r="AD3499" i="8" l="1"/>
  <c r="AC3499" i="8"/>
  <c r="AB3499" i="8"/>
  <c r="AA3499" i="8"/>
  <c r="Z3499" i="8"/>
  <c r="Y3499" i="8"/>
  <c r="O3499" i="8"/>
  <c r="AD3498" i="8" l="1"/>
  <c r="AC3498" i="8"/>
  <c r="AB3498" i="8"/>
  <c r="AA3498" i="8"/>
  <c r="Z3498" i="8"/>
  <c r="Y3498" i="8"/>
  <c r="O3498" i="8"/>
  <c r="AD3497" i="8" l="1"/>
  <c r="AC3497" i="8"/>
  <c r="AB3497" i="8"/>
  <c r="AA3497" i="8"/>
  <c r="Z3497" i="8"/>
  <c r="Y3497" i="8"/>
  <c r="O3497" i="8"/>
  <c r="AD3496" i="8" l="1"/>
  <c r="AC3496" i="8"/>
  <c r="AB3496" i="8"/>
  <c r="AA3496" i="8"/>
  <c r="Z3496" i="8"/>
  <c r="Y3496" i="8"/>
  <c r="O3496" i="8"/>
  <c r="AD3495" i="8" l="1"/>
  <c r="AC3495" i="8"/>
  <c r="AB3495" i="8"/>
  <c r="AA3495" i="8"/>
  <c r="Z3495" i="8"/>
  <c r="Y3495" i="8"/>
  <c r="O3495" i="8"/>
  <c r="AD3494" i="8" l="1"/>
  <c r="AC3494" i="8"/>
  <c r="AB3494" i="8"/>
  <c r="AA3494" i="8"/>
  <c r="Z3494" i="8"/>
  <c r="Y3494" i="8"/>
  <c r="O3494" i="8"/>
  <c r="AD3493" i="8" l="1"/>
  <c r="AC3493" i="8"/>
  <c r="AB3493" i="8"/>
  <c r="AA3493" i="8"/>
  <c r="Z3493" i="8"/>
  <c r="Y3493" i="8"/>
  <c r="O3493" i="8"/>
  <c r="AD3492" i="8" l="1"/>
  <c r="AC3492" i="8"/>
  <c r="AB3492" i="8"/>
  <c r="AA3492" i="8"/>
  <c r="Z3492" i="8"/>
  <c r="Y3492" i="8"/>
  <c r="O3492" i="8"/>
  <c r="AD3491" i="8" l="1"/>
  <c r="AC3491" i="8"/>
  <c r="AB3491" i="8"/>
  <c r="AA3491" i="8"/>
  <c r="Z3491" i="8"/>
  <c r="Y3491" i="8"/>
  <c r="O3491" i="8"/>
  <c r="AD3490" i="8" l="1"/>
  <c r="AC3490" i="8"/>
  <c r="AB3490" i="8"/>
  <c r="AA3490" i="8"/>
  <c r="Z3490" i="8"/>
  <c r="Y3490" i="8"/>
  <c r="O3490" i="8"/>
  <c r="AD3489" i="8" l="1"/>
  <c r="AC3489" i="8"/>
  <c r="AB3489" i="8"/>
  <c r="AA3489" i="8"/>
  <c r="Z3489" i="8"/>
  <c r="Y3489" i="8"/>
  <c r="O3489" i="8"/>
  <c r="AD3488" i="8" l="1"/>
  <c r="AC3488" i="8"/>
  <c r="AB3488" i="8"/>
  <c r="AA3488" i="8"/>
  <c r="Z3488" i="8"/>
  <c r="Y3488" i="8"/>
  <c r="O3488" i="8"/>
  <c r="AD3487" i="8" l="1"/>
  <c r="AC3487" i="8"/>
  <c r="AB3487" i="8"/>
  <c r="AA3487" i="8"/>
  <c r="Z3487" i="8"/>
  <c r="Y3487" i="8"/>
  <c r="O3487" i="8"/>
  <c r="AD3486" i="8" l="1"/>
  <c r="AC3486" i="8"/>
  <c r="AB3486" i="8"/>
  <c r="AA3486" i="8"/>
  <c r="Z3486" i="8"/>
  <c r="Y3486" i="8"/>
  <c r="O3486" i="8"/>
  <c r="AD3485" i="8" l="1"/>
  <c r="AC3485" i="8"/>
  <c r="AB3485" i="8"/>
  <c r="AA3485" i="8"/>
  <c r="Z3485" i="8"/>
  <c r="Y3485" i="8"/>
  <c r="O3485" i="8"/>
  <c r="AD3484" i="8" l="1"/>
  <c r="AC3484" i="8"/>
  <c r="AB3484" i="8"/>
  <c r="AA3484" i="8"/>
  <c r="Z3484" i="8"/>
  <c r="Y3484" i="8"/>
  <c r="O3484" i="8"/>
  <c r="AD3483" i="8" l="1"/>
  <c r="AC3483" i="8"/>
  <c r="AB3483" i="8"/>
  <c r="AA3483" i="8"/>
  <c r="Z3483" i="8"/>
  <c r="Y3483" i="8"/>
  <c r="O3483" i="8"/>
  <c r="AD3482" i="8" l="1"/>
  <c r="AC3482" i="8"/>
  <c r="AB3482" i="8"/>
  <c r="AA3482" i="8"/>
  <c r="Z3482" i="8"/>
  <c r="Y3482" i="8"/>
  <c r="O3482" i="8"/>
  <c r="AD3481" i="8"/>
  <c r="AC3481" i="8"/>
  <c r="AB3481" i="8"/>
  <c r="AA3481" i="8"/>
  <c r="Z3481" i="8"/>
  <c r="Y3481" i="8"/>
  <c r="O3481" i="8"/>
  <c r="AD3480" i="8" l="1"/>
  <c r="AC3480" i="8"/>
  <c r="AB3480" i="8"/>
  <c r="AA3480" i="8"/>
  <c r="Z3480" i="8"/>
  <c r="Y3480" i="8"/>
  <c r="AD3479" i="8" l="1"/>
  <c r="AC3479" i="8"/>
  <c r="AB3479" i="8"/>
  <c r="AA3479" i="8"/>
  <c r="Z3479" i="8"/>
  <c r="Y3479" i="8"/>
  <c r="AD3478" i="8"/>
  <c r="AC3478" i="8"/>
  <c r="AB3478" i="8"/>
  <c r="AA3478" i="8"/>
  <c r="Z3478" i="8"/>
  <c r="Y3478" i="8"/>
  <c r="O3478" i="8"/>
  <c r="AD3477" i="8" l="1"/>
  <c r="AC3477" i="8"/>
  <c r="AB3477" i="8"/>
  <c r="AA3477" i="8"/>
  <c r="Z3477" i="8"/>
  <c r="Y3477" i="8"/>
  <c r="O3477" i="8"/>
  <c r="AD3476" i="8" l="1"/>
  <c r="AC3476" i="8"/>
  <c r="AB3476" i="8"/>
  <c r="AA3476" i="8"/>
  <c r="Z3476" i="8"/>
  <c r="Y3476" i="8"/>
  <c r="O3476" i="8"/>
  <c r="AD3475" i="8" l="1"/>
  <c r="AC3475" i="8"/>
  <c r="AB3475" i="8"/>
  <c r="AA3475" i="8"/>
  <c r="Z3475" i="8"/>
  <c r="Y3475" i="8"/>
  <c r="O3475" i="8"/>
  <c r="AD3474" i="8" l="1"/>
  <c r="AC3474" i="8"/>
  <c r="AB3474" i="8"/>
  <c r="AA3474" i="8"/>
  <c r="Z3474" i="8"/>
  <c r="Y3474" i="8"/>
  <c r="O3474" i="8"/>
  <c r="AD3473" i="8" l="1"/>
  <c r="AC3473" i="8"/>
  <c r="AB3473" i="8"/>
  <c r="AA3473" i="8"/>
  <c r="Z3473" i="8"/>
  <c r="Y3473" i="8"/>
  <c r="O3473" i="8"/>
  <c r="AD3472" i="8" l="1"/>
  <c r="AC3472" i="8"/>
  <c r="AB3472" i="8"/>
  <c r="AA3472" i="8"/>
  <c r="Z3472" i="8"/>
  <c r="Y3472" i="8"/>
  <c r="O3472" i="8"/>
  <c r="AD3471" i="8" l="1"/>
  <c r="AC3471" i="8"/>
  <c r="AB3471" i="8"/>
  <c r="AA3471" i="8"/>
  <c r="Z3471" i="8"/>
  <c r="Y3471" i="8"/>
  <c r="O3471" i="8"/>
  <c r="AD3470" i="8" l="1"/>
  <c r="AC3470" i="8"/>
  <c r="AB3470" i="8"/>
  <c r="AA3470" i="8"/>
  <c r="Z3470" i="8"/>
  <c r="Y3470" i="8"/>
  <c r="O3470" i="8"/>
  <c r="AD3469" i="8" l="1"/>
  <c r="AC3469" i="8"/>
  <c r="AB3469" i="8"/>
  <c r="AA3469" i="8"/>
  <c r="Z3469" i="8"/>
  <c r="Y3469" i="8"/>
  <c r="O3469" i="8"/>
  <c r="AD3468" i="8" l="1"/>
  <c r="AC3468" i="8"/>
  <c r="AB3468" i="8"/>
  <c r="AA3468" i="8"/>
  <c r="Z3468" i="8"/>
  <c r="Y3468" i="8"/>
  <c r="O3468" i="8"/>
  <c r="AD3467" i="8" l="1"/>
  <c r="AC3467" i="8"/>
  <c r="AB3467" i="8"/>
  <c r="AA3467" i="8"/>
  <c r="Z3467" i="8"/>
  <c r="Y3467" i="8"/>
  <c r="O3467" i="8"/>
  <c r="AD3466" i="8" l="1"/>
  <c r="AC3466" i="8"/>
  <c r="AB3466" i="8"/>
  <c r="AA3466" i="8"/>
  <c r="Z3466" i="8"/>
  <c r="Y3466" i="8"/>
  <c r="O3466" i="8"/>
  <c r="AD3465" i="8" l="1"/>
  <c r="AC3465" i="8"/>
  <c r="AB3465" i="8"/>
  <c r="AA3465" i="8"/>
  <c r="Z3465" i="8"/>
  <c r="Y3465" i="8"/>
  <c r="O3465" i="8"/>
  <c r="AD3464" i="8" l="1"/>
  <c r="AC3464" i="8"/>
  <c r="AB3464" i="8"/>
  <c r="AA3464" i="8"/>
  <c r="Z3464" i="8"/>
  <c r="Y3464" i="8"/>
  <c r="O3464" i="8"/>
  <c r="AD3463" i="8" l="1"/>
  <c r="AC3463" i="8"/>
  <c r="AB3463" i="8"/>
  <c r="AA3463" i="8"/>
  <c r="Z3463" i="8"/>
  <c r="Y3463" i="8"/>
  <c r="O3463" i="8"/>
  <c r="AD3462" i="8" l="1"/>
  <c r="AC3462" i="8"/>
  <c r="AB3462" i="8"/>
  <c r="AA3462" i="8"/>
  <c r="Z3462" i="8"/>
  <c r="Y3462" i="8"/>
  <c r="O3462" i="8"/>
  <c r="AD3461" i="8" l="1"/>
  <c r="AC3461" i="8"/>
  <c r="AB3461" i="8"/>
  <c r="AA3461" i="8"/>
  <c r="Z3461" i="8"/>
  <c r="Y3461" i="8"/>
  <c r="O3461" i="8"/>
  <c r="AD3460" i="8" l="1"/>
  <c r="AC3460" i="8"/>
  <c r="AB3460" i="8"/>
  <c r="AA3460" i="8"/>
  <c r="Z3460" i="8"/>
  <c r="Y3460" i="8"/>
  <c r="O3460" i="8"/>
  <c r="AD3459" i="8" l="1"/>
  <c r="AC3459" i="8"/>
  <c r="AB3459" i="8"/>
  <c r="AA3459" i="8"/>
  <c r="Z3459" i="8"/>
  <c r="Y3459" i="8"/>
  <c r="O3459" i="8"/>
  <c r="AD3458" i="8" l="1"/>
  <c r="AC3458" i="8"/>
  <c r="AB3458" i="8"/>
  <c r="AA3458" i="8"/>
  <c r="Z3458" i="8"/>
  <c r="Y3458" i="8"/>
  <c r="O3458" i="8"/>
  <c r="AD3457" i="8" l="1"/>
  <c r="AC3457" i="8"/>
  <c r="AB3457" i="8"/>
  <c r="AA3457" i="8"/>
  <c r="Z3457" i="8"/>
  <c r="Y3457" i="8"/>
  <c r="O3457" i="8"/>
  <c r="AD3456" i="8" l="1"/>
  <c r="AC3456" i="8"/>
  <c r="AB3456" i="8"/>
  <c r="AA3456" i="8"/>
  <c r="Z3456" i="8"/>
  <c r="Y3456" i="8"/>
  <c r="O3456" i="8"/>
  <c r="AD3455" i="8" l="1"/>
  <c r="AC3455" i="8"/>
  <c r="AB3455" i="8"/>
  <c r="AA3455" i="8"/>
  <c r="Z3455" i="8"/>
  <c r="Y3455" i="8"/>
  <c r="O3455" i="8"/>
  <c r="AD3454" i="8" l="1"/>
  <c r="AC3454" i="8"/>
  <c r="AB3454" i="8"/>
  <c r="AA3454" i="8"/>
  <c r="Z3454" i="8"/>
  <c r="Y3454" i="8"/>
  <c r="O3454" i="8"/>
  <c r="AD3453" i="8" l="1"/>
  <c r="AC3453" i="8"/>
  <c r="AB3453" i="8"/>
  <c r="AA3453" i="8"/>
  <c r="Z3453" i="8"/>
  <c r="Y3453" i="8"/>
  <c r="O3453" i="8"/>
  <c r="AD3452" i="8" l="1"/>
  <c r="AC3452" i="8"/>
  <c r="AB3452" i="8"/>
  <c r="AA3452" i="8"/>
  <c r="Z3452" i="8"/>
  <c r="Y3452" i="8"/>
  <c r="O3452" i="8"/>
  <c r="AD3451" i="8" l="1"/>
  <c r="AC3451" i="8"/>
  <c r="AB3451" i="8"/>
  <c r="AA3451" i="8"/>
  <c r="Z3451" i="8"/>
  <c r="Y3451" i="8"/>
  <c r="O3451" i="8"/>
  <c r="AD3450" i="8" l="1"/>
  <c r="AC3450" i="8"/>
  <c r="AB3450" i="8"/>
  <c r="AA3450" i="8"/>
  <c r="Z3450" i="8"/>
  <c r="Y3450" i="8"/>
  <c r="O3450" i="8"/>
  <c r="AD3449" i="8" l="1"/>
  <c r="AC3449" i="8"/>
  <c r="AB3449" i="8"/>
  <c r="AA3449" i="8"/>
  <c r="Z3449" i="8"/>
  <c r="Y3449" i="8"/>
  <c r="O3449" i="8"/>
  <c r="AD3448" i="8" l="1"/>
  <c r="AC3448" i="8"/>
  <c r="AB3448" i="8"/>
  <c r="AA3448" i="8"/>
  <c r="Z3448" i="8"/>
  <c r="Y3448" i="8"/>
  <c r="O3448" i="8"/>
  <c r="AD3447" i="8" l="1"/>
  <c r="AC3447" i="8"/>
  <c r="AB3447" i="8"/>
  <c r="AA3447" i="8"/>
  <c r="Z3447" i="8"/>
  <c r="Y3447" i="8"/>
  <c r="O3447" i="8"/>
  <c r="AD3446" i="8" l="1"/>
  <c r="AC3446" i="8"/>
  <c r="AB3446" i="8"/>
  <c r="AA3446" i="8"/>
  <c r="Z3446" i="8"/>
  <c r="Y3446" i="8"/>
  <c r="O3446" i="8"/>
  <c r="AD3445" i="8" l="1"/>
  <c r="AC3445" i="8"/>
  <c r="AB3445" i="8"/>
  <c r="AA3445" i="8"/>
  <c r="Z3445" i="8"/>
  <c r="Y3445" i="8"/>
  <c r="O3445" i="8"/>
  <c r="AD3444" i="8" l="1"/>
  <c r="AC3444" i="8"/>
  <c r="AB3444" i="8"/>
  <c r="AA3444" i="8"/>
  <c r="Z3444" i="8"/>
  <c r="Y3444" i="8"/>
  <c r="O3444" i="8"/>
  <c r="AD3443" i="8" l="1"/>
  <c r="AC3443" i="8"/>
  <c r="AB3443" i="8"/>
  <c r="AA3443" i="8"/>
  <c r="Z3443" i="8"/>
  <c r="Y3443" i="8"/>
  <c r="O3443" i="8"/>
  <c r="AD3442" i="8" l="1"/>
  <c r="AC3442" i="8"/>
  <c r="AB3442" i="8"/>
  <c r="AA3442" i="8"/>
  <c r="Z3442" i="8"/>
  <c r="Y3442" i="8"/>
  <c r="O3442" i="8"/>
  <c r="AD3441" i="8" l="1"/>
  <c r="AC3441" i="8"/>
  <c r="AB3441" i="8"/>
  <c r="AA3441" i="8"/>
  <c r="Z3441" i="8"/>
  <c r="Y3441" i="8"/>
  <c r="O3441" i="8"/>
  <c r="AD3440" i="8" l="1"/>
  <c r="AC3440" i="8"/>
  <c r="AB3440" i="8"/>
  <c r="AA3440" i="8"/>
  <c r="Z3440" i="8"/>
  <c r="Y3440" i="8"/>
  <c r="O3440" i="8"/>
  <c r="AD83" i="5" l="1"/>
  <c r="AC83" i="5"/>
  <c r="AB83" i="5"/>
  <c r="AA83" i="5"/>
  <c r="Z83" i="5"/>
  <c r="Y83" i="5"/>
  <c r="AD3439" i="8"/>
  <c r="AC3439" i="8"/>
  <c r="AB3439" i="8"/>
  <c r="AA3439" i="8"/>
  <c r="Z3439" i="8"/>
  <c r="Y3439" i="8"/>
  <c r="O3439" i="8"/>
  <c r="AD3438" i="8" l="1"/>
  <c r="AC3438" i="8"/>
  <c r="AB3438" i="8"/>
  <c r="AA3438" i="8"/>
  <c r="Z3438" i="8"/>
  <c r="Y3438" i="8"/>
  <c r="O3438" i="8"/>
  <c r="AD3437" i="8" l="1"/>
  <c r="AC3437" i="8"/>
  <c r="AB3437" i="8"/>
  <c r="AA3437" i="8"/>
  <c r="Z3437" i="8"/>
  <c r="Y3437" i="8"/>
  <c r="AD3436" i="8" l="1"/>
  <c r="AC3436" i="8"/>
  <c r="AB3436" i="8"/>
  <c r="AA3436" i="8"/>
  <c r="Z3436" i="8"/>
  <c r="Y3436" i="8"/>
  <c r="O3436" i="8"/>
  <c r="AD3435" i="8" l="1"/>
  <c r="AC3435" i="8"/>
  <c r="AB3435" i="8"/>
  <c r="AA3435" i="8"/>
  <c r="Z3435" i="8"/>
  <c r="Y3435" i="8"/>
  <c r="O3435" i="8"/>
  <c r="AD3434" i="8" l="1"/>
  <c r="AC3434" i="8"/>
  <c r="AB3434" i="8"/>
  <c r="AA3434" i="8"/>
  <c r="Z3434" i="8"/>
  <c r="Y3434" i="8"/>
  <c r="O3434" i="8"/>
  <c r="AD3433" i="8" l="1"/>
  <c r="AC3433" i="8"/>
  <c r="AB3433" i="8"/>
  <c r="AA3433" i="8"/>
  <c r="Z3433" i="8"/>
  <c r="Y3433" i="8"/>
  <c r="O3433" i="8"/>
  <c r="AD3432" i="8" l="1"/>
  <c r="AC3432" i="8"/>
  <c r="AB3432" i="8"/>
  <c r="AA3432" i="8"/>
  <c r="Z3432" i="8"/>
  <c r="Y3432" i="8"/>
  <c r="O3432" i="8"/>
  <c r="AD3431" i="8" l="1"/>
  <c r="AC3431" i="8"/>
  <c r="AB3431" i="8"/>
  <c r="AA3431" i="8"/>
  <c r="Z3431" i="8"/>
  <c r="Y3431" i="8"/>
  <c r="O3431" i="8"/>
  <c r="AD3430" i="8" l="1"/>
  <c r="AC3430" i="8"/>
  <c r="AB3430" i="8"/>
  <c r="AA3430" i="8"/>
  <c r="Z3430" i="8"/>
  <c r="Y3430" i="8"/>
  <c r="O3430" i="8"/>
  <c r="AD3429" i="8" l="1"/>
  <c r="AC3429" i="8"/>
  <c r="AB3429" i="8"/>
  <c r="AA3429" i="8"/>
  <c r="Z3429" i="8"/>
  <c r="Y3429" i="8"/>
  <c r="O3429" i="8"/>
  <c r="AD3428" i="8" l="1"/>
  <c r="AC3428" i="8"/>
  <c r="AB3428" i="8"/>
  <c r="AA3428" i="8"/>
  <c r="Z3428" i="8"/>
  <c r="Y3428" i="8"/>
  <c r="O3428" i="8"/>
  <c r="AD3427" i="8" l="1"/>
  <c r="AC3427" i="8"/>
  <c r="AB3427" i="8"/>
  <c r="AA3427" i="8"/>
  <c r="Z3427" i="8"/>
  <c r="Y3427" i="8"/>
  <c r="O3427" i="8"/>
  <c r="AD3426" i="8" l="1"/>
  <c r="AC3426" i="8"/>
  <c r="AB3426" i="8"/>
  <c r="AA3426" i="8"/>
  <c r="Z3426" i="8"/>
  <c r="Y3426" i="8"/>
  <c r="O3426" i="8"/>
  <c r="AD3425" i="8" l="1"/>
  <c r="AC3425" i="8"/>
  <c r="AB3425" i="8"/>
  <c r="AA3425" i="8"/>
  <c r="Z3425" i="8"/>
  <c r="Y3425" i="8"/>
  <c r="O3425" i="8"/>
  <c r="AD3424" i="8" l="1"/>
  <c r="AC3424" i="8"/>
  <c r="AB3424" i="8"/>
  <c r="AA3424" i="8"/>
  <c r="Z3424" i="8"/>
  <c r="Y3424" i="8"/>
  <c r="O3424" i="8"/>
  <c r="AD3423" i="8" l="1"/>
  <c r="AC3423" i="8"/>
  <c r="AB3423" i="8"/>
  <c r="AA3423" i="8"/>
  <c r="Z3423" i="8"/>
  <c r="Y3423" i="8"/>
  <c r="O3423" i="8"/>
  <c r="AD3422" i="8" l="1"/>
  <c r="AC3422" i="8"/>
  <c r="AB3422" i="8"/>
  <c r="AA3422" i="8"/>
  <c r="Z3422" i="8"/>
  <c r="Y3422" i="8"/>
  <c r="O3422" i="8"/>
  <c r="AD3421" i="8" l="1"/>
  <c r="AC3421" i="8"/>
  <c r="AB3421" i="8"/>
  <c r="AA3421" i="8"/>
  <c r="Z3421" i="8"/>
  <c r="Y3421" i="8"/>
  <c r="O3421" i="8"/>
  <c r="AD3420" i="8" l="1"/>
  <c r="AC3420" i="8"/>
  <c r="AB3420" i="8"/>
  <c r="AA3420" i="8"/>
  <c r="Z3420" i="8"/>
  <c r="Y3420" i="8"/>
  <c r="AD3419" i="8" l="1"/>
  <c r="AC3419" i="8"/>
  <c r="AB3419" i="8"/>
  <c r="AA3419" i="8"/>
  <c r="Z3419" i="8"/>
  <c r="Y3419" i="8"/>
  <c r="O3419" i="8"/>
  <c r="AD3418" i="8" l="1"/>
  <c r="AC3418" i="8"/>
  <c r="AB3418" i="8"/>
  <c r="AA3418" i="8"/>
  <c r="Z3418" i="8"/>
  <c r="Y3418" i="8"/>
  <c r="O3418" i="8"/>
  <c r="AD3417" i="8" l="1"/>
  <c r="AC3417" i="8"/>
  <c r="AB3417" i="8"/>
  <c r="AA3417" i="8"/>
  <c r="Z3417" i="8"/>
  <c r="Y3417" i="8"/>
  <c r="O3417" i="8"/>
  <c r="AD3416" i="8" l="1"/>
  <c r="AC3416" i="8"/>
  <c r="AB3416" i="8"/>
  <c r="AA3416" i="8"/>
  <c r="Z3416" i="8"/>
  <c r="Y3416" i="8"/>
  <c r="O3416" i="8"/>
  <c r="AD3415" i="8" l="1"/>
  <c r="AC3415" i="8"/>
  <c r="AB3415" i="8"/>
  <c r="AA3415" i="8"/>
  <c r="Z3415" i="8"/>
  <c r="Y3415" i="8"/>
  <c r="O3415" i="8"/>
  <c r="AD3414" i="8" l="1"/>
  <c r="AC3414" i="8"/>
  <c r="AB3414" i="8"/>
  <c r="AA3414" i="8"/>
  <c r="Z3414" i="8"/>
  <c r="Y3414" i="8"/>
  <c r="O3414" i="8"/>
  <c r="AD3413" i="8" l="1"/>
  <c r="AC3413" i="8"/>
  <c r="AB3413" i="8"/>
  <c r="AA3413" i="8"/>
  <c r="Z3413" i="8"/>
  <c r="Y3413" i="8"/>
  <c r="O3413" i="8"/>
  <c r="AD3412" i="8" l="1"/>
  <c r="AC3412" i="8"/>
  <c r="AB3412" i="8"/>
  <c r="AA3412" i="8"/>
  <c r="Z3412" i="8"/>
  <c r="Y3412" i="8"/>
  <c r="O3412" i="8"/>
  <c r="AD3411" i="8" l="1"/>
  <c r="AC3411" i="8"/>
  <c r="AB3411" i="8"/>
  <c r="AA3411" i="8"/>
  <c r="Z3411" i="8"/>
  <c r="Y3411" i="8"/>
  <c r="O3411" i="8"/>
  <c r="AD3410" i="8" l="1"/>
  <c r="AC3410" i="8"/>
  <c r="AB3410" i="8"/>
  <c r="AA3410" i="8"/>
  <c r="Z3410" i="8"/>
  <c r="Y3410" i="8"/>
  <c r="O3410" i="8"/>
  <c r="AD3409" i="8" l="1"/>
  <c r="AC3409" i="8"/>
  <c r="AB3409" i="8"/>
  <c r="AA3409" i="8"/>
  <c r="Z3409" i="8"/>
  <c r="Y3409" i="8"/>
  <c r="O3409" i="8"/>
  <c r="AD3408" i="8" l="1"/>
  <c r="AC3408" i="8"/>
  <c r="AB3408" i="8"/>
  <c r="AA3408" i="8"/>
  <c r="Z3408" i="8"/>
  <c r="Y3408" i="8"/>
  <c r="O3408" i="8"/>
  <c r="AD3407" i="8" l="1"/>
  <c r="AC3407" i="8"/>
  <c r="AB3407" i="8"/>
  <c r="AA3407" i="8"/>
  <c r="Z3407" i="8"/>
  <c r="Y3407" i="8"/>
  <c r="O3407" i="8"/>
  <c r="AD3406" i="8" l="1"/>
  <c r="AC3406" i="8"/>
  <c r="AB3406" i="8"/>
  <c r="AA3406" i="8"/>
  <c r="Z3406" i="8"/>
  <c r="Y3406" i="8"/>
  <c r="O3406" i="8"/>
  <c r="AD3405" i="8" l="1"/>
  <c r="AC3405" i="8"/>
  <c r="AB3405" i="8"/>
  <c r="AA3405" i="8"/>
  <c r="Z3405" i="8"/>
  <c r="Y3405" i="8"/>
  <c r="O3405" i="8"/>
  <c r="AD3404" i="8" l="1"/>
  <c r="AC3404" i="8"/>
  <c r="AB3404" i="8"/>
  <c r="AA3404" i="8"/>
  <c r="Z3404" i="8"/>
  <c r="Y3404" i="8"/>
  <c r="O3404" i="8"/>
  <c r="AD3403" i="8" l="1"/>
  <c r="AC3403" i="8"/>
  <c r="AB3403" i="8"/>
  <c r="AA3403" i="8"/>
  <c r="Z3403" i="8"/>
  <c r="Y3403" i="8"/>
  <c r="O3403" i="8"/>
  <c r="AD3402" i="8" l="1"/>
  <c r="AC3402" i="8"/>
  <c r="AB3402" i="8"/>
  <c r="AA3402" i="8"/>
  <c r="Z3402" i="8"/>
  <c r="Y3402" i="8"/>
  <c r="O3402" i="8"/>
  <c r="AD3401" i="8" l="1"/>
  <c r="AC3401" i="8"/>
  <c r="AB3401" i="8"/>
  <c r="AA3401" i="8"/>
  <c r="Z3401" i="8"/>
  <c r="Y3401" i="8"/>
  <c r="O3401" i="8"/>
  <c r="AD3400" i="8" l="1"/>
  <c r="AC3400" i="8"/>
  <c r="AB3400" i="8"/>
  <c r="AA3400" i="8"/>
  <c r="Z3400" i="8"/>
  <c r="Y3400" i="8"/>
  <c r="O3400" i="8"/>
  <c r="AD3399" i="8"/>
  <c r="AC3399" i="8"/>
  <c r="AB3399" i="8"/>
  <c r="AA3399" i="8"/>
  <c r="Z3399" i="8"/>
  <c r="Y3399" i="8"/>
  <c r="O3399" i="8"/>
  <c r="AD3398" i="8" l="1"/>
  <c r="AC3398" i="8"/>
  <c r="AB3398" i="8"/>
  <c r="AA3398" i="8"/>
  <c r="Z3398" i="8"/>
  <c r="Y3398" i="8"/>
  <c r="O3398" i="8"/>
  <c r="AD3397" i="8" l="1"/>
  <c r="AC3397" i="8"/>
  <c r="AB3397" i="8"/>
  <c r="AA3397" i="8"/>
  <c r="Z3397" i="8"/>
  <c r="Y3397" i="8"/>
  <c r="O3397" i="8"/>
  <c r="AD3396" i="8" l="1"/>
  <c r="AC3396" i="8"/>
  <c r="AB3396" i="8"/>
  <c r="AA3396" i="8"/>
  <c r="Z3396" i="8"/>
  <c r="Y3396" i="8"/>
  <c r="O3396" i="8"/>
  <c r="AD3395" i="8" l="1"/>
  <c r="AC3395" i="8"/>
  <c r="AB3395" i="8"/>
  <c r="AA3395" i="8"/>
  <c r="Z3395" i="8"/>
  <c r="Y3395" i="8"/>
  <c r="O3395" i="8"/>
  <c r="AD3393" i="8" l="1"/>
  <c r="AC3393" i="8"/>
  <c r="AB3393" i="8"/>
  <c r="AA3393" i="8"/>
  <c r="Z3393" i="8"/>
  <c r="Y3393" i="8"/>
  <c r="O3393" i="8"/>
  <c r="AD3392" i="8" l="1"/>
  <c r="AC3392" i="8"/>
  <c r="AB3392" i="8"/>
  <c r="AA3392" i="8"/>
  <c r="Z3392" i="8"/>
  <c r="Y3392" i="8"/>
  <c r="O3392" i="8"/>
  <c r="AD3391" i="8" l="1"/>
  <c r="AC3391" i="8"/>
  <c r="AB3391" i="8"/>
  <c r="AA3391" i="8"/>
  <c r="Z3391" i="8"/>
  <c r="Y3391" i="8"/>
  <c r="AD3390" i="8" l="1"/>
  <c r="AC3390" i="8"/>
  <c r="AB3390" i="8"/>
  <c r="AA3390" i="8"/>
  <c r="Z3390" i="8"/>
  <c r="Y3390" i="8"/>
  <c r="O3390" i="8"/>
  <c r="AD3389" i="8" l="1"/>
  <c r="AC3389" i="8"/>
  <c r="AB3389" i="8"/>
  <c r="AA3389" i="8"/>
  <c r="Z3389" i="8"/>
  <c r="Y3389" i="8"/>
  <c r="O3389" i="8"/>
  <c r="AD3388" i="8" l="1"/>
  <c r="AC3388" i="8"/>
  <c r="AB3388" i="8"/>
  <c r="AA3388" i="8"/>
  <c r="Z3388" i="8"/>
  <c r="Y3388" i="8"/>
  <c r="O3388" i="8"/>
  <c r="AD3387" i="8" l="1"/>
  <c r="AC3387" i="8"/>
  <c r="AB3387" i="8"/>
  <c r="AA3387" i="8"/>
  <c r="Z3387" i="8"/>
  <c r="Y3387" i="8"/>
  <c r="O3387" i="8"/>
  <c r="AD3386" i="8" l="1"/>
  <c r="AC3386" i="8"/>
  <c r="AB3386" i="8"/>
  <c r="AA3386" i="8"/>
  <c r="Z3386" i="8"/>
  <c r="Y3386" i="8"/>
  <c r="O3386" i="8"/>
  <c r="AD3385" i="8" l="1"/>
  <c r="AC3385" i="8"/>
  <c r="AB3385" i="8"/>
  <c r="AA3385" i="8"/>
  <c r="Z3385" i="8"/>
  <c r="Y3385" i="8"/>
  <c r="O3385" i="8"/>
  <c r="AD3384" i="8" l="1"/>
  <c r="AC3384" i="8"/>
  <c r="AB3384" i="8"/>
  <c r="AA3384" i="8"/>
  <c r="Z3384" i="8"/>
  <c r="Y3384" i="8"/>
  <c r="O3384" i="8"/>
  <c r="AD3383" i="8" l="1"/>
  <c r="AC3383" i="8"/>
  <c r="AB3383" i="8"/>
  <c r="AA3383" i="8"/>
  <c r="Z3383" i="8"/>
  <c r="Y3383" i="8"/>
  <c r="O3383" i="8"/>
  <c r="AD3382" i="8" l="1"/>
  <c r="AC3382" i="8"/>
  <c r="AB3382" i="8"/>
  <c r="AA3382" i="8"/>
  <c r="Z3382" i="8"/>
  <c r="Y3382" i="8"/>
  <c r="O3382" i="8"/>
  <c r="AD3381" i="8" l="1"/>
  <c r="AC3381" i="8"/>
  <c r="AB3381" i="8"/>
  <c r="AA3381" i="8"/>
  <c r="Z3381" i="8"/>
  <c r="Y3381" i="8"/>
  <c r="O3381" i="8"/>
  <c r="AD3380" i="8" l="1"/>
  <c r="AC3380" i="8"/>
  <c r="AB3380" i="8"/>
  <c r="AA3380" i="8"/>
  <c r="Z3380" i="8"/>
  <c r="Y3380" i="8"/>
  <c r="O3380" i="8"/>
  <c r="AD3379" i="8" l="1"/>
  <c r="AC3379" i="8"/>
  <c r="AB3379" i="8"/>
  <c r="AA3379" i="8"/>
  <c r="Z3379" i="8"/>
  <c r="Y3379" i="8"/>
  <c r="AD3378" i="8" l="1"/>
  <c r="AC3378" i="8"/>
  <c r="AB3378" i="8"/>
  <c r="AA3378" i="8"/>
  <c r="Z3378" i="8"/>
  <c r="Y3378" i="8"/>
  <c r="O3378" i="8"/>
  <c r="AD3377" i="8" l="1"/>
  <c r="AC3377" i="8"/>
  <c r="AB3377" i="8"/>
  <c r="AA3377" i="8"/>
  <c r="Z3377" i="8"/>
  <c r="Y3377" i="8"/>
  <c r="O3377" i="8"/>
  <c r="AD3376" i="8" l="1"/>
  <c r="AC3376" i="8"/>
  <c r="AB3376" i="8"/>
  <c r="AA3376" i="8"/>
  <c r="Z3376" i="8"/>
  <c r="Y3376" i="8"/>
  <c r="O3376" i="8"/>
  <c r="AD3375" i="8" l="1"/>
  <c r="AC3375" i="8"/>
  <c r="AB3375" i="8"/>
  <c r="AA3375" i="8"/>
  <c r="Z3375" i="8"/>
  <c r="Y3375" i="8"/>
  <c r="O3375" i="8"/>
  <c r="AD3374" i="8" l="1"/>
  <c r="AC3374" i="8"/>
  <c r="AB3374" i="8"/>
  <c r="AA3374" i="8"/>
  <c r="Z3374" i="8"/>
  <c r="Y3374" i="8"/>
  <c r="O3374" i="8"/>
  <c r="AD3373" i="8" l="1"/>
  <c r="AC3373" i="8"/>
  <c r="AB3373" i="8"/>
  <c r="AA3373" i="8"/>
  <c r="Z3373" i="8"/>
  <c r="Y3373" i="8"/>
  <c r="O3373" i="8"/>
  <c r="AD3372" i="8" l="1"/>
  <c r="AC3372" i="8"/>
  <c r="AB3372" i="8"/>
  <c r="AA3372" i="8"/>
  <c r="Z3372" i="8"/>
  <c r="Y3372" i="8"/>
  <c r="O3372" i="8"/>
  <c r="AD3371" i="8" l="1"/>
  <c r="AC3371" i="8"/>
  <c r="AB3371" i="8"/>
  <c r="AA3371" i="8"/>
  <c r="Z3371" i="8"/>
  <c r="Y3371" i="8"/>
  <c r="O3371" i="8"/>
  <c r="AD3370" i="8" l="1"/>
  <c r="AC3370" i="8"/>
  <c r="AB3370" i="8"/>
  <c r="AA3370" i="8"/>
  <c r="Z3370" i="8"/>
  <c r="Y3370" i="8"/>
  <c r="O3370" i="8"/>
  <c r="AD3369" i="8" l="1"/>
  <c r="AC3369" i="8"/>
  <c r="AB3369" i="8"/>
  <c r="AA3369" i="8"/>
  <c r="Z3369" i="8"/>
  <c r="Y3369" i="8"/>
  <c r="O3369" i="8"/>
  <c r="AD3368" i="8" l="1"/>
  <c r="AC3368" i="8"/>
  <c r="AB3368" i="8"/>
  <c r="AA3368" i="8"/>
  <c r="Z3368" i="8"/>
  <c r="Y3368" i="8"/>
  <c r="O3368" i="8"/>
  <c r="AD3367" i="8" l="1"/>
  <c r="AC3367" i="8"/>
  <c r="AB3367" i="8"/>
  <c r="AA3367" i="8"/>
  <c r="Z3367" i="8"/>
  <c r="Y3367" i="8"/>
  <c r="O3367" i="8"/>
  <c r="AD3366" i="8" l="1"/>
  <c r="AC3366" i="8"/>
  <c r="AB3366" i="8"/>
  <c r="AA3366" i="8"/>
  <c r="Z3366" i="8"/>
  <c r="Y3366" i="8"/>
  <c r="O3366" i="8"/>
  <c r="AD3365" i="8" l="1"/>
  <c r="AC3365" i="8"/>
  <c r="AB3365" i="8"/>
  <c r="AA3365" i="8"/>
  <c r="Z3365" i="8"/>
  <c r="Y3365" i="8"/>
  <c r="O3365" i="8"/>
  <c r="AD3364" i="8" l="1"/>
  <c r="AC3364" i="8"/>
  <c r="AB3364" i="8"/>
  <c r="AA3364" i="8"/>
  <c r="Z3364" i="8"/>
  <c r="Y3364" i="8"/>
  <c r="O3364" i="8"/>
  <c r="AD3363" i="8" l="1"/>
  <c r="AC3363" i="8"/>
  <c r="AB3363" i="8"/>
  <c r="AA3363" i="8"/>
  <c r="Z3363" i="8"/>
  <c r="Y3363" i="8"/>
  <c r="O3363" i="8"/>
  <c r="AD3362" i="8" l="1"/>
  <c r="AC3362" i="8"/>
  <c r="AB3362" i="8"/>
  <c r="AA3362" i="8"/>
  <c r="Z3362" i="8"/>
  <c r="Y3362" i="8"/>
  <c r="O3362" i="8"/>
  <c r="AD3361" i="8" l="1"/>
  <c r="AC3361" i="8"/>
  <c r="AB3361" i="8"/>
  <c r="AA3361" i="8"/>
  <c r="Z3361" i="8"/>
  <c r="Y3361" i="8"/>
  <c r="AD3360" i="8" l="1"/>
  <c r="AC3360" i="8"/>
  <c r="AB3360" i="8"/>
  <c r="AA3360" i="8"/>
  <c r="Z3360" i="8"/>
  <c r="Y3360" i="8"/>
  <c r="O3360" i="8"/>
  <c r="AD3359" i="8" l="1"/>
  <c r="AC3359" i="8"/>
  <c r="AB3359" i="8"/>
  <c r="AA3359" i="8"/>
  <c r="Z3359" i="8"/>
  <c r="Y3359" i="8"/>
  <c r="O3359" i="8"/>
  <c r="AD3358" i="8" l="1"/>
  <c r="AC3358" i="8"/>
  <c r="AB3358" i="8"/>
  <c r="AA3358" i="8"/>
  <c r="Z3358" i="8"/>
  <c r="Y3358" i="8"/>
  <c r="O3358" i="8"/>
  <c r="AD3357" i="8" l="1"/>
  <c r="AC3357" i="8"/>
  <c r="AB3357" i="8"/>
  <c r="AA3357" i="8"/>
  <c r="Z3357" i="8"/>
  <c r="Y3357" i="8"/>
  <c r="O3357" i="8"/>
  <c r="AD3356" i="8" l="1"/>
  <c r="AC3356" i="8"/>
  <c r="AB3356" i="8"/>
  <c r="AA3356" i="8"/>
  <c r="Z3356" i="8"/>
  <c r="Y3356" i="8"/>
  <c r="O3356" i="8"/>
  <c r="AD3355" i="8" l="1"/>
  <c r="AC3355" i="8"/>
  <c r="AB3355" i="8"/>
  <c r="AA3355" i="8"/>
  <c r="Z3355" i="8"/>
  <c r="Y3355" i="8"/>
  <c r="O3355" i="8"/>
  <c r="AD3354" i="8" l="1"/>
  <c r="AC3354" i="8"/>
  <c r="AB3354" i="8"/>
  <c r="AA3354" i="8"/>
  <c r="Z3354" i="8"/>
  <c r="Y3354" i="8"/>
  <c r="O3354" i="8"/>
  <c r="O90" i="1" l="1"/>
  <c r="Y90" i="1"/>
  <c r="Z90" i="1"/>
  <c r="AA90" i="1"/>
  <c r="AB90" i="1"/>
  <c r="AC90" i="1"/>
  <c r="AD90" i="1"/>
  <c r="O91" i="1"/>
  <c r="Y91" i="1"/>
  <c r="Z91" i="1"/>
  <c r="AA91" i="1"/>
  <c r="AB91" i="1"/>
  <c r="AC91" i="1"/>
  <c r="AD91" i="1"/>
  <c r="O92" i="1"/>
  <c r="Y92" i="1"/>
  <c r="Z92" i="1"/>
  <c r="AA92" i="1"/>
  <c r="AB92" i="1"/>
  <c r="AC92" i="1"/>
  <c r="AD92" i="1"/>
  <c r="O93" i="1"/>
  <c r="Y93" i="1"/>
  <c r="Z93" i="1"/>
  <c r="AA93" i="1"/>
  <c r="AB93" i="1"/>
  <c r="AC93" i="1"/>
  <c r="AD93" i="1"/>
  <c r="O94" i="1"/>
  <c r="Y94" i="1"/>
  <c r="Z94" i="1"/>
  <c r="AA94" i="1"/>
  <c r="AB94" i="1"/>
  <c r="AC94" i="1"/>
  <c r="AD94" i="1"/>
  <c r="O95" i="1"/>
  <c r="Y95" i="1"/>
  <c r="Z95" i="1"/>
  <c r="AA95" i="1"/>
  <c r="AB95" i="1"/>
  <c r="AC95" i="1"/>
  <c r="AD95" i="1"/>
  <c r="O96" i="1"/>
  <c r="Y96" i="1"/>
  <c r="Z96" i="1"/>
  <c r="AA96" i="1"/>
  <c r="AB96" i="1"/>
  <c r="AC96" i="1"/>
  <c r="AD96" i="1"/>
  <c r="O97" i="1"/>
  <c r="Y97" i="1"/>
  <c r="Z97" i="1"/>
  <c r="AA97" i="1"/>
  <c r="AB97" i="1"/>
  <c r="AC97" i="1"/>
  <c r="AD97" i="1"/>
  <c r="O98" i="1"/>
  <c r="Y98" i="1"/>
  <c r="Z98" i="1"/>
  <c r="AA98" i="1"/>
  <c r="AB98" i="1"/>
  <c r="AC98" i="1"/>
  <c r="AD98" i="1"/>
  <c r="O99" i="1"/>
  <c r="Y99" i="1"/>
  <c r="Z99" i="1"/>
  <c r="AA99" i="1"/>
  <c r="AB99" i="1"/>
  <c r="AC99" i="1"/>
  <c r="AD99" i="1"/>
  <c r="O100" i="1"/>
  <c r="Y100" i="1"/>
  <c r="Z100" i="1"/>
  <c r="AA100" i="1"/>
  <c r="AB100" i="1"/>
  <c r="AC100" i="1"/>
  <c r="AD100" i="1"/>
  <c r="AD3353" i="8"/>
  <c r="AC3353" i="8"/>
  <c r="AB3353" i="8"/>
  <c r="AA3353" i="8"/>
  <c r="Z3353" i="8"/>
  <c r="Y3353" i="8"/>
  <c r="O3353" i="8"/>
  <c r="AD3352" i="8" l="1"/>
  <c r="AC3352" i="8"/>
  <c r="AB3352" i="8"/>
  <c r="AA3352" i="8"/>
  <c r="Z3352" i="8"/>
  <c r="Y3352" i="8"/>
  <c r="O3352" i="8"/>
  <c r="AD3351" i="8" l="1"/>
  <c r="AC3351" i="8"/>
  <c r="AB3351" i="8"/>
  <c r="AA3351" i="8"/>
  <c r="Z3351" i="8"/>
  <c r="Y3351" i="8"/>
  <c r="O3351" i="8"/>
  <c r="AD3350" i="8" l="1"/>
  <c r="AC3350" i="8"/>
  <c r="AB3350" i="8"/>
  <c r="AA3350" i="8"/>
  <c r="Z3350" i="8"/>
  <c r="Y3350" i="8"/>
  <c r="O3350" i="8"/>
  <c r="AD3349" i="8" l="1"/>
  <c r="AC3349" i="8"/>
  <c r="AB3349" i="8"/>
  <c r="AA3349" i="8"/>
  <c r="Z3349" i="8"/>
  <c r="Y3349" i="8"/>
  <c r="O3349" i="8"/>
  <c r="AD3348" i="8" l="1"/>
  <c r="AC3348" i="8"/>
  <c r="AB3348" i="8"/>
  <c r="AA3348" i="8"/>
  <c r="Z3348" i="8"/>
  <c r="Y3348" i="8"/>
  <c r="O3348" i="8"/>
  <c r="AD3347" i="8" l="1"/>
  <c r="AC3347" i="8"/>
  <c r="AB3347" i="8"/>
  <c r="AA3347" i="8"/>
  <c r="Z3347" i="8"/>
  <c r="Y3347" i="8"/>
  <c r="O3347" i="8"/>
  <c r="AD3346" i="8" l="1"/>
  <c r="AC3346" i="8"/>
  <c r="AB3346" i="8"/>
  <c r="AA3346" i="8"/>
  <c r="Z3346" i="8"/>
  <c r="Y3346" i="8"/>
  <c r="O3346" i="8"/>
  <c r="AD3345" i="8" l="1"/>
  <c r="AC3345" i="8"/>
  <c r="AB3345" i="8"/>
  <c r="AA3345" i="8"/>
  <c r="Z3345" i="8"/>
  <c r="Y3345" i="8"/>
  <c r="O3345" i="8"/>
  <c r="AD3344" i="8" l="1"/>
  <c r="AC3344" i="8"/>
  <c r="AB3344" i="8"/>
  <c r="AA3344" i="8"/>
  <c r="Z3344" i="8"/>
  <c r="Y3344" i="8"/>
  <c r="O3344" i="8"/>
  <c r="AD3343" i="8" l="1"/>
  <c r="AC3343" i="8"/>
  <c r="AB3343" i="8"/>
  <c r="AA3343" i="8"/>
  <c r="Z3343" i="8"/>
  <c r="Y3343" i="8"/>
  <c r="O3343" i="8"/>
  <c r="AD3342" i="8" l="1"/>
  <c r="AC3342" i="8"/>
  <c r="AB3342" i="8"/>
  <c r="AA3342" i="8"/>
  <c r="Z3342" i="8"/>
  <c r="Y3342" i="8"/>
  <c r="O3342" i="8"/>
  <c r="AD3341" i="8" l="1"/>
  <c r="AC3341" i="8"/>
  <c r="AB3341" i="8"/>
  <c r="AA3341" i="8"/>
  <c r="Z3341" i="8"/>
  <c r="Y3341" i="8"/>
  <c r="O3341" i="8"/>
  <c r="AD3340" i="8" l="1"/>
  <c r="AC3340" i="8"/>
  <c r="AB3340" i="8"/>
  <c r="AA3340" i="8"/>
  <c r="Z3340" i="8"/>
  <c r="Y3340" i="8"/>
  <c r="O3340" i="8"/>
  <c r="AD3339" i="8" l="1"/>
  <c r="AC3339" i="8"/>
  <c r="AB3339" i="8"/>
  <c r="AA3339" i="8"/>
  <c r="Z3339" i="8"/>
  <c r="Y3339" i="8"/>
  <c r="O3339" i="8"/>
  <c r="AD3338" i="8" l="1"/>
  <c r="AC3338" i="8"/>
  <c r="AB3338" i="8"/>
  <c r="AA3338" i="8"/>
  <c r="Z3338" i="8"/>
  <c r="Y3338" i="8"/>
  <c r="O3338" i="8"/>
  <c r="AD3337" i="8" l="1"/>
  <c r="AC3337" i="8"/>
  <c r="AB3337" i="8"/>
  <c r="AA3337" i="8"/>
  <c r="Z3337" i="8"/>
  <c r="Y3337" i="8"/>
  <c r="O3337" i="8"/>
  <c r="AD3336" i="8" l="1"/>
  <c r="AC3336" i="8"/>
  <c r="AB3336" i="8"/>
  <c r="AA3336" i="8"/>
  <c r="Z3336" i="8"/>
  <c r="Y3336" i="8"/>
  <c r="O3336" i="8"/>
  <c r="AD3335" i="8" l="1"/>
  <c r="AC3335" i="8"/>
  <c r="AB3335" i="8"/>
  <c r="AA3335" i="8"/>
  <c r="Z3335" i="8"/>
  <c r="Y3335" i="8"/>
  <c r="O3335" i="8"/>
  <c r="AD3334" i="8" l="1"/>
  <c r="AC3334" i="8"/>
  <c r="AB3334" i="8"/>
  <c r="AA3334" i="8"/>
  <c r="Z3334" i="8"/>
  <c r="Y3334" i="8"/>
  <c r="AD3333" i="8" l="1"/>
  <c r="AC3333" i="8"/>
  <c r="AB3333" i="8"/>
  <c r="AA3333" i="8"/>
  <c r="Z3333" i="8"/>
  <c r="Y3333" i="8"/>
  <c r="O3333" i="8"/>
  <c r="AD3332" i="8" l="1"/>
  <c r="AC3332" i="8"/>
  <c r="AB3332" i="8"/>
  <c r="AA3332" i="8"/>
  <c r="Z3332" i="8"/>
  <c r="Y3332" i="8"/>
  <c r="O3332" i="8"/>
  <c r="AD3331" i="8" l="1"/>
  <c r="AC3331" i="8"/>
  <c r="AB3331" i="8"/>
  <c r="AA3331" i="8"/>
  <c r="Z3331" i="8"/>
  <c r="Y3331" i="8"/>
  <c r="O3331" i="8"/>
  <c r="AD3330" i="8" l="1"/>
  <c r="AC3330" i="8"/>
  <c r="AB3330" i="8"/>
  <c r="AA3330" i="8"/>
  <c r="Z3330" i="8"/>
  <c r="Y3330" i="8"/>
  <c r="O3330" i="8"/>
  <c r="AD3329" i="8" l="1"/>
  <c r="AC3329" i="8"/>
  <c r="AB3329" i="8"/>
  <c r="AA3329" i="8"/>
  <c r="Z3329" i="8"/>
  <c r="Y3329" i="8"/>
  <c r="O3329" i="8"/>
  <c r="AD3328" i="8" l="1"/>
  <c r="AC3328" i="8"/>
  <c r="AB3328" i="8"/>
  <c r="AA3328" i="8"/>
  <c r="Z3328" i="8"/>
  <c r="Y3328" i="8"/>
  <c r="O3328" i="8"/>
  <c r="AD3327" i="8" l="1"/>
  <c r="AC3327" i="8"/>
  <c r="AB3327" i="8"/>
  <c r="AA3327" i="8"/>
  <c r="Z3327" i="8"/>
  <c r="Y3327" i="8"/>
  <c r="O3327" i="8"/>
  <c r="AD3326" i="8" l="1"/>
  <c r="AC3326" i="8"/>
  <c r="AB3326" i="8"/>
  <c r="AA3326" i="8"/>
  <c r="Z3326" i="8"/>
  <c r="Y3326" i="8"/>
  <c r="O3326" i="8"/>
  <c r="AD3325" i="8" l="1"/>
  <c r="AC3325" i="8"/>
  <c r="AB3325" i="8"/>
  <c r="AA3325" i="8"/>
  <c r="Z3325" i="8"/>
  <c r="Y3325" i="8"/>
  <c r="O3325" i="8"/>
  <c r="AD3324" i="8" l="1"/>
  <c r="AC3324" i="8"/>
  <c r="AB3324" i="8"/>
  <c r="AA3324" i="8"/>
  <c r="Z3324" i="8"/>
  <c r="Y3324" i="8"/>
  <c r="O3324" i="8"/>
  <c r="AD3323" i="8" l="1"/>
  <c r="AC3323" i="8"/>
  <c r="AB3323" i="8"/>
  <c r="AA3323" i="8"/>
  <c r="Z3323" i="8"/>
  <c r="Y3323" i="8"/>
  <c r="O3323" i="8"/>
  <c r="AD3322" i="8" l="1"/>
  <c r="AC3322" i="8"/>
  <c r="AB3322" i="8"/>
  <c r="AA3322" i="8"/>
  <c r="Z3322" i="8"/>
  <c r="Y3322" i="8"/>
  <c r="O3322" i="8"/>
  <c r="AD3321" i="8" l="1"/>
  <c r="AC3321" i="8"/>
  <c r="AB3321" i="8"/>
  <c r="AA3321" i="8"/>
  <c r="Z3321" i="8"/>
  <c r="Y3321" i="8"/>
  <c r="O3321" i="8"/>
  <c r="AD3320" i="8" l="1"/>
  <c r="AC3320" i="8"/>
  <c r="AB3320" i="8"/>
  <c r="AA3320" i="8"/>
  <c r="Z3320" i="8"/>
  <c r="Y3320" i="8"/>
  <c r="O3320" i="8"/>
  <c r="AD3319" i="8" l="1"/>
  <c r="AC3319" i="8"/>
  <c r="AB3319" i="8"/>
  <c r="AA3319" i="8"/>
  <c r="Z3319" i="8"/>
  <c r="Y3319" i="8"/>
  <c r="O3319" i="8"/>
  <c r="O89" i="1" l="1"/>
  <c r="Y89" i="1"/>
  <c r="Z89" i="1"/>
  <c r="AA89" i="1"/>
  <c r="AB89" i="1"/>
  <c r="AC89" i="1"/>
  <c r="AD89" i="1"/>
  <c r="AD3318" i="8"/>
  <c r="AC3318" i="8"/>
  <c r="AB3318" i="8"/>
  <c r="AA3318" i="8"/>
  <c r="Z3318" i="8"/>
  <c r="Y3318" i="8"/>
  <c r="O3318" i="8"/>
  <c r="AD3317" i="8" l="1"/>
  <c r="AC3317" i="8"/>
  <c r="AB3317" i="8"/>
  <c r="AA3317" i="8"/>
  <c r="Z3317" i="8"/>
  <c r="Y3317" i="8"/>
  <c r="AD3316" i="8" l="1"/>
  <c r="AC3316" i="8"/>
  <c r="AB3316" i="8"/>
  <c r="AA3316" i="8"/>
  <c r="Z3316" i="8"/>
  <c r="Y3316" i="8"/>
  <c r="O3316" i="8"/>
  <c r="AD3315" i="8" l="1"/>
  <c r="AC3315" i="8"/>
  <c r="AB3315" i="8"/>
  <c r="AA3315" i="8"/>
  <c r="Z3315" i="8"/>
  <c r="Y3315" i="8"/>
  <c r="O3315" i="8"/>
  <c r="AD3314" i="8" l="1"/>
  <c r="AC3314" i="8"/>
  <c r="AB3314" i="8"/>
  <c r="AA3314" i="8"/>
  <c r="Z3314" i="8"/>
  <c r="Y3314" i="8"/>
  <c r="O3314" i="8"/>
  <c r="AD3313" i="8" l="1"/>
  <c r="AC3313" i="8"/>
  <c r="AB3313" i="8"/>
  <c r="AA3313" i="8"/>
  <c r="Z3313" i="8"/>
  <c r="Y3313" i="8"/>
  <c r="O3313" i="8"/>
  <c r="AD3312" i="8" l="1"/>
  <c r="AC3312" i="8"/>
  <c r="AB3312" i="8"/>
  <c r="AA3312" i="8"/>
  <c r="Z3312" i="8"/>
  <c r="Y3312" i="8"/>
  <c r="O3312" i="8"/>
  <c r="AD3311" i="8" l="1"/>
  <c r="AC3311" i="8"/>
  <c r="AB3311" i="8"/>
  <c r="AA3311" i="8"/>
  <c r="Z3311" i="8"/>
  <c r="Y3311" i="8"/>
  <c r="O3311" i="8"/>
  <c r="AD3310" i="8" l="1"/>
  <c r="AC3310" i="8"/>
  <c r="AB3310" i="8"/>
  <c r="AA3310" i="8"/>
  <c r="Z3310" i="8"/>
  <c r="Y3310" i="8"/>
  <c r="O3310" i="8"/>
  <c r="O87" i="1" l="1"/>
  <c r="Y87" i="1"/>
  <c r="Z87" i="1"/>
  <c r="AA87" i="1"/>
  <c r="AB87" i="1"/>
  <c r="AC87" i="1"/>
  <c r="AD87" i="1"/>
  <c r="O88" i="1"/>
  <c r="Y88" i="1"/>
  <c r="Z88" i="1"/>
  <c r="AA88" i="1"/>
  <c r="AB88" i="1"/>
  <c r="AC88" i="1"/>
  <c r="AD88" i="1"/>
  <c r="AD3309" i="8"/>
  <c r="AC3309" i="8"/>
  <c r="AB3309" i="8"/>
  <c r="AA3309" i="8"/>
  <c r="Z3309" i="8"/>
  <c r="Y3309" i="8"/>
  <c r="O3309" i="8"/>
  <c r="AD3308" i="8" l="1"/>
  <c r="AC3308" i="8"/>
  <c r="AB3308" i="8"/>
  <c r="AA3308" i="8"/>
  <c r="Z3308" i="8"/>
  <c r="Y3308" i="8"/>
  <c r="O3308" i="8"/>
  <c r="AD3307" i="8" l="1"/>
  <c r="AC3307" i="8"/>
  <c r="AB3307" i="8"/>
  <c r="AA3307" i="8"/>
  <c r="Z3307" i="8"/>
  <c r="Y3307" i="8"/>
  <c r="O3307" i="8"/>
  <c r="AD3306" i="8" l="1"/>
  <c r="AC3306" i="8"/>
  <c r="AB3306" i="8"/>
  <c r="AA3306" i="8"/>
  <c r="Z3306" i="8"/>
  <c r="Y3306" i="8"/>
  <c r="O3306" i="8"/>
  <c r="AD3305" i="8" l="1"/>
  <c r="AC3305" i="8"/>
  <c r="AB3305" i="8"/>
  <c r="AA3305" i="8"/>
  <c r="Z3305" i="8"/>
  <c r="Y3305" i="8"/>
  <c r="O3305" i="8"/>
  <c r="AD3304" i="8" l="1"/>
  <c r="AC3304" i="8"/>
  <c r="AB3304" i="8"/>
  <c r="AA3304" i="8"/>
  <c r="Z3304" i="8"/>
  <c r="Y3304" i="8"/>
  <c r="O3304" i="8"/>
  <c r="AD3303" i="8" l="1"/>
  <c r="AC3303" i="8"/>
  <c r="AB3303" i="8"/>
  <c r="AA3303" i="8"/>
  <c r="Z3303" i="8"/>
  <c r="Y3303" i="8"/>
  <c r="O3303" i="8"/>
  <c r="AD3302" i="8"/>
  <c r="AC3302" i="8"/>
  <c r="AB3302" i="8"/>
  <c r="AA3302" i="8"/>
  <c r="Z3302" i="8"/>
  <c r="Y3302" i="8"/>
  <c r="O3302" i="8"/>
  <c r="AD3301" i="8" l="1"/>
  <c r="AC3301" i="8"/>
  <c r="AB3301" i="8"/>
  <c r="AA3301" i="8"/>
  <c r="Z3301" i="8"/>
  <c r="Y3301" i="8"/>
  <c r="O3301" i="8"/>
  <c r="AD3300" i="8" l="1"/>
  <c r="AC3300" i="8"/>
  <c r="AB3300" i="8"/>
  <c r="AA3300" i="8"/>
  <c r="Z3300" i="8"/>
  <c r="Y3300" i="8"/>
  <c r="O3300" i="8"/>
  <c r="AD3299" i="8" l="1"/>
  <c r="AC3299" i="8"/>
  <c r="AB3299" i="8"/>
  <c r="AA3299" i="8"/>
  <c r="Z3299" i="8"/>
  <c r="Y3299" i="8"/>
  <c r="O3299" i="8"/>
  <c r="AD3298" i="8" l="1"/>
  <c r="AC3298" i="8"/>
  <c r="AB3298" i="8"/>
  <c r="AA3298" i="8"/>
  <c r="Z3298" i="8"/>
  <c r="Y3298" i="8"/>
  <c r="O3298" i="8"/>
  <c r="AD3297" i="8" l="1"/>
  <c r="AC3297" i="8"/>
  <c r="AB3297" i="8"/>
  <c r="AA3297" i="8"/>
  <c r="Z3297" i="8"/>
  <c r="Y3297" i="8"/>
  <c r="O3297" i="8"/>
  <c r="AD3296" i="8" l="1"/>
  <c r="AC3296" i="8"/>
  <c r="AB3296" i="8"/>
  <c r="AA3296" i="8"/>
  <c r="Z3296" i="8"/>
  <c r="Y3296" i="8"/>
  <c r="O3296" i="8"/>
  <c r="AD3295" i="8" l="1"/>
  <c r="AC3295" i="8"/>
  <c r="AB3295" i="8"/>
  <c r="AA3295" i="8"/>
  <c r="Z3295" i="8"/>
  <c r="Y3295" i="8"/>
  <c r="O3295" i="8"/>
  <c r="AD3294" i="8" l="1"/>
  <c r="AC3294" i="8"/>
  <c r="AB3294" i="8"/>
  <c r="AA3294" i="8"/>
  <c r="Z3294" i="8"/>
  <c r="Y3294" i="8"/>
  <c r="O3294" i="8"/>
  <c r="AD3293" i="8" l="1"/>
  <c r="AC3293" i="8"/>
  <c r="AB3293" i="8"/>
  <c r="AA3293" i="8"/>
  <c r="Z3293" i="8"/>
  <c r="Y3293" i="8"/>
  <c r="AD3292" i="8" l="1"/>
  <c r="AC3292" i="8"/>
  <c r="AB3292" i="8"/>
  <c r="AA3292" i="8"/>
  <c r="Z3292" i="8"/>
  <c r="Y3292" i="8"/>
  <c r="O3292" i="8"/>
  <c r="AD3291" i="8" l="1"/>
  <c r="AC3291" i="8"/>
  <c r="AB3291" i="8"/>
  <c r="AA3291" i="8"/>
  <c r="Z3291" i="8"/>
  <c r="Y3291" i="8"/>
  <c r="O3291" i="8"/>
  <c r="AD3290" i="8" l="1"/>
  <c r="AC3290" i="8"/>
  <c r="AB3290" i="8"/>
  <c r="AA3290" i="8"/>
  <c r="Z3290" i="8"/>
  <c r="Y3290" i="8"/>
  <c r="O3290" i="8"/>
  <c r="AD3289" i="8" l="1"/>
  <c r="AC3289" i="8"/>
  <c r="AB3289" i="8"/>
  <c r="AA3289" i="8"/>
  <c r="Z3289" i="8"/>
  <c r="Y3289" i="8"/>
  <c r="O3289" i="8"/>
  <c r="AD3288" i="8" l="1"/>
  <c r="AC3288" i="8"/>
  <c r="AB3288" i="8"/>
  <c r="AA3288" i="8"/>
  <c r="Z3288" i="8"/>
  <c r="Y3288" i="8"/>
  <c r="O3288" i="8"/>
  <c r="AD3287" i="8" l="1"/>
  <c r="AC3287" i="8"/>
  <c r="AB3287" i="8"/>
  <c r="AA3287" i="8"/>
  <c r="Z3287" i="8"/>
  <c r="Y3287" i="8"/>
  <c r="O3287" i="8"/>
  <c r="AD3286" i="8"/>
  <c r="AC3286" i="8"/>
  <c r="AB3286" i="8"/>
  <c r="AA3286" i="8"/>
  <c r="Z3286" i="8"/>
  <c r="Y3286" i="8"/>
  <c r="O3286" i="8"/>
  <c r="AD3285" i="8" l="1"/>
  <c r="AC3285" i="8"/>
  <c r="AB3285" i="8"/>
  <c r="AA3285" i="8"/>
  <c r="Z3285" i="8"/>
  <c r="Y3285" i="8"/>
  <c r="O3285" i="8"/>
  <c r="AD3284" i="8" l="1"/>
  <c r="AC3284" i="8"/>
  <c r="AB3284" i="8"/>
  <c r="AA3284" i="8"/>
  <c r="Z3284" i="8"/>
  <c r="Y3284" i="8"/>
  <c r="O3284" i="8"/>
  <c r="AD3283" i="8" l="1"/>
  <c r="AC3283" i="8"/>
  <c r="AB3283" i="8"/>
  <c r="AA3283" i="8"/>
  <c r="Z3283" i="8"/>
  <c r="Y3283" i="8"/>
  <c r="O3283" i="8"/>
  <c r="AD3282" i="8" l="1"/>
  <c r="AC3282" i="8"/>
  <c r="AB3282" i="8"/>
  <c r="AA3282" i="8"/>
  <c r="Z3282" i="8"/>
  <c r="Y3282" i="8"/>
  <c r="O3282" i="8"/>
  <c r="AD3281" i="8" l="1"/>
  <c r="AC3281" i="8"/>
  <c r="AB3281" i="8"/>
  <c r="AA3281" i="8"/>
  <c r="Z3281" i="8"/>
  <c r="Y3281" i="8"/>
  <c r="O3281" i="8"/>
  <c r="AD3280" i="8" l="1"/>
  <c r="AC3280" i="8"/>
  <c r="AB3280" i="8"/>
  <c r="AA3280" i="8"/>
  <c r="Z3280" i="8"/>
  <c r="Y3280" i="8"/>
  <c r="O3280" i="8"/>
  <c r="AD3279" i="8" l="1"/>
  <c r="AC3279" i="8"/>
  <c r="AB3279" i="8"/>
  <c r="AA3279" i="8"/>
  <c r="Z3279" i="8"/>
  <c r="Y3279" i="8"/>
  <c r="O3279" i="8"/>
  <c r="AD3278" i="8" l="1"/>
  <c r="AC3278" i="8"/>
  <c r="AB3278" i="8"/>
  <c r="AA3278" i="8"/>
  <c r="Z3278" i="8"/>
  <c r="Y3278" i="8"/>
  <c r="AD3277" i="8" l="1"/>
  <c r="AC3277" i="8"/>
  <c r="AB3277" i="8"/>
  <c r="AA3277" i="8"/>
  <c r="Z3277" i="8"/>
  <c r="Y3277" i="8"/>
  <c r="O3277" i="8"/>
  <c r="AD3276" i="8" l="1"/>
  <c r="AC3276" i="8"/>
  <c r="AB3276" i="8"/>
  <c r="AA3276" i="8"/>
  <c r="Z3276" i="8"/>
  <c r="Y3276" i="8"/>
  <c r="O3276" i="8"/>
  <c r="AD3275" i="8" l="1"/>
  <c r="AC3275" i="8"/>
  <c r="AB3275" i="8"/>
  <c r="AA3275" i="8"/>
  <c r="Z3275" i="8"/>
  <c r="Y3275" i="8"/>
  <c r="O3275" i="8"/>
  <c r="AD3274" i="8" l="1"/>
  <c r="AC3274" i="8"/>
  <c r="AB3274" i="8"/>
  <c r="AA3274" i="8"/>
  <c r="Z3274" i="8"/>
  <c r="Y3274" i="8"/>
  <c r="O3274" i="8"/>
  <c r="AD3273" i="8" l="1"/>
  <c r="AC3273" i="8"/>
  <c r="AB3273" i="8"/>
  <c r="AA3273" i="8"/>
  <c r="Z3273" i="8"/>
  <c r="Y3273" i="8"/>
  <c r="O3273" i="8"/>
  <c r="AD3272" i="8"/>
  <c r="AC3272" i="8"/>
  <c r="AB3272" i="8"/>
  <c r="AA3272" i="8"/>
  <c r="Z3272" i="8"/>
  <c r="Y3272" i="8"/>
  <c r="O3272" i="8"/>
  <c r="AD3271" i="8" l="1"/>
  <c r="AC3271" i="8"/>
  <c r="AB3271" i="8"/>
  <c r="AA3271" i="8"/>
  <c r="Z3271" i="8"/>
  <c r="Y3271" i="8"/>
  <c r="O3271" i="8"/>
  <c r="AD3270" i="8" l="1"/>
  <c r="AC3270" i="8"/>
  <c r="AB3270" i="8"/>
  <c r="AA3270" i="8"/>
  <c r="Z3270" i="8"/>
  <c r="Y3270" i="8"/>
  <c r="AD3269" i="8" l="1"/>
  <c r="AC3269" i="8"/>
  <c r="AB3269" i="8"/>
  <c r="AA3269" i="8"/>
  <c r="Z3269" i="8"/>
  <c r="Y3269" i="8"/>
  <c r="O3269" i="8"/>
  <c r="AD3268" i="8" l="1"/>
  <c r="AC3268" i="8"/>
  <c r="AB3268" i="8"/>
  <c r="AA3268" i="8"/>
  <c r="Z3268" i="8"/>
  <c r="Y3268" i="8"/>
  <c r="O3268" i="8"/>
  <c r="AD3267" i="8" l="1"/>
  <c r="AC3267" i="8"/>
  <c r="AB3267" i="8"/>
  <c r="AA3267" i="8"/>
  <c r="Z3267" i="8"/>
  <c r="Y3267" i="8"/>
  <c r="O3267" i="8"/>
  <c r="AD3266" i="8" l="1"/>
  <c r="AC3266" i="8"/>
  <c r="AB3266" i="8"/>
  <c r="AA3266" i="8"/>
  <c r="Z3266" i="8"/>
  <c r="Y3266" i="8"/>
  <c r="O3266" i="8"/>
  <c r="AD3265" i="8" l="1"/>
  <c r="AC3265" i="8"/>
  <c r="AB3265" i="8"/>
  <c r="AA3265" i="8"/>
  <c r="Z3265" i="8"/>
  <c r="Y3265" i="8"/>
  <c r="O3265" i="8"/>
  <c r="AD3264" i="8" l="1"/>
  <c r="AC3264" i="8"/>
  <c r="AB3264" i="8"/>
  <c r="AA3264" i="8"/>
  <c r="Z3264" i="8"/>
  <c r="Y3264" i="8"/>
  <c r="O3264" i="8"/>
  <c r="AD3263" i="8" l="1"/>
  <c r="AC3263" i="8"/>
  <c r="AB3263" i="8"/>
  <c r="AA3263" i="8"/>
  <c r="Z3263" i="8"/>
  <c r="Y3263" i="8"/>
  <c r="O3263" i="8"/>
  <c r="AD3262" i="8" l="1"/>
  <c r="AC3262" i="8"/>
  <c r="AB3262" i="8"/>
  <c r="AA3262" i="8"/>
  <c r="Z3262" i="8"/>
  <c r="Y3262" i="8"/>
  <c r="O3262" i="8"/>
  <c r="AD3261" i="8" l="1"/>
  <c r="AC3261" i="8"/>
  <c r="AB3261" i="8"/>
  <c r="AA3261" i="8"/>
  <c r="Z3261" i="8"/>
  <c r="Y3261" i="8"/>
  <c r="O3261" i="8"/>
  <c r="O86" i="1" l="1"/>
  <c r="Y86" i="1"/>
  <c r="Z86" i="1"/>
  <c r="AA86" i="1"/>
  <c r="AB86" i="1"/>
  <c r="AC86" i="1"/>
  <c r="AD86" i="1"/>
  <c r="AD82" i="5"/>
  <c r="AC82" i="5"/>
  <c r="AB82" i="5"/>
  <c r="AA82" i="5"/>
  <c r="Z82" i="5"/>
  <c r="Y82" i="5"/>
  <c r="O82" i="5"/>
  <c r="AD3260" i="8"/>
  <c r="AC3260" i="8"/>
  <c r="AB3260" i="8"/>
  <c r="AA3260" i="8"/>
  <c r="Z3260" i="8"/>
  <c r="Y3260" i="8"/>
  <c r="O3260" i="8"/>
  <c r="AD3259" i="8" l="1"/>
  <c r="AC3259" i="8"/>
  <c r="AB3259" i="8"/>
  <c r="AA3259" i="8"/>
  <c r="Z3259" i="8"/>
  <c r="Y3259" i="8"/>
  <c r="O3259" i="8"/>
  <c r="AD3258" i="8" l="1"/>
  <c r="AC3258" i="8"/>
  <c r="AB3258" i="8"/>
  <c r="AA3258" i="8"/>
  <c r="Z3258" i="8"/>
  <c r="Y3258" i="8"/>
  <c r="O3258" i="8"/>
  <c r="AD3257" i="8" l="1"/>
  <c r="AC3257" i="8"/>
  <c r="AB3257" i="8"/>
  <c r="AA3257" i="8"/>
  <c r="Z3257" i="8"/>
  <c r="Y3257" i="8"/>
  <c r="AD3256" i="8" l="1"/>
  <c r="AC3256" i="8"/>
  <c r="AB3256" i="8"/>
  <c r="AA3256" i="8"/>
  <c r="Z3256" i="8"/>
  <c r="Y3256" i="8"/>
  <c r="O3256" i="8"/>
  <c r="AD3255" i="8" l="1"/>
  <c r="AC3255" i="8"/>
  <c r="AB3255" i="8"/>
  <c r="AA3255" i="8"/>
  <c r="Z3255" i="8"/>
  <c r="Y3255" i="8"/>
  <c r="O3255" i="8"/>
  <c r="AD3254" i="8" l="1"/>
  <c r="AC3254" i="8"/>
  <c r="AB3254" i="8"/>
  <c r="AA3254" i="8"/>
  <c r="Z3254" i="8"/>
  <c r="Y3254" i="8"/>
  <c r="O3254" i="8"/>
  <c r="AD3253" i="8" l="1"/>
  <c r="AC3253" i="8"/>
  <c r="AB3253" i="8"/>
  <c r="AA3253" i="8"/>
  <c r="Z3253" i="8"/>
  <c r="Y3253" i="8"/>
  <c r="O3253" i="8"/>
  <c r="AD3252" i="8" l="1"/>
  <c r="AC3252" i="8"/>
  <c r="AB3252" i="8"/>
  <c r="AA3252" i="8"/>
  <c r="Z3252" i="8"/>
  <c r="Y3252" i="8"/>
  <c r="O3252" i="8"/>
  <c r="AD3251" i="8" l="1"/>
  <c r="AC3251" i="8"/>
  <c r="AB3251" i="8"/>
  <c r="AA3251" i="8"/>
  <c r="Z3251" i="8"/>
  <c r="Y3251" i="8"/>
  <c r="O3251" i="8"/>
  <c r="AD3250" i="8" l="1"/>
  <c r="AC3250" i="8"/>
  <c r="AB3250" i="8"/>
  <c r="AA3250" i="8"/>
  <c r="Z3250" i="8"/>
  <c r="Y3250" i="8"/>
  <c r="O3250" i="8"/>
  <c r="AD3249" i="8" l="1"/>
  <c r="AC3249" i="8"/>
  <c r="AB3249" i="8"/>
  <c r="AA3249" i="8"/>
  <c r="Z3249" i="8"/>
  <c r="Y3249" i="8"/>
  <c r="O3249" i="8"/>
  <c r="AD3248" i="8" l="1"/>
  <c r="AC3248" i="8"/>
  <c r="AB3248" i="8"/>
  <c r="AA3248" i="8"/>
  <c r="Z3248" i="8"/>
  <c r="Y3248" i="8"/>
  <c r="O3248" i="8"/>
  <c r="AD3247" i="8" l="1"/>
  <c r="AC3247" i="8"/>
  <c r="AB3247" i="8"/>
  <c r="AA3247" i="8"/>
  <c r="Z3247" i="8"/>
  <c r="Y3247" i="8"/>
  <c r="O3247" i="8"/>
  <c r="AD3246" i="8" l="1"/>
  <c r="AC3246" i="8"/>
  <c r="AB3246" i="8"/>
  <c r="AA3246" i="8"/>
  <c r="Z3246" i="8"/>
  <c r="Y3246" i="8"/>
  <c r="O3246" i="8"/>
  <c r="AD3245" i="8" l="1"/>
  <c r="AC3245" i="8"/>
  <c r="AB3245" i="8"/>
  <c r="AA3245" i="8"/>
  <c r="Z3245" i="8"/>
  <c r="Y3245" i="8"/>
  <c r="AD3244" i="8" l="1"/>
  <c r="AC3244" i="8"/>
  <c r="AB3244" i="8"/>
  <c r="AA3244" i="8"/>
  <c r="Z3244" i="8"/>
  <c r="Y3244" i="8"/>
  <c r="O3244" i="8"/>
  <c r="AD3243" i="8" l="1"/>
  <c r="AC3243" i="8"/>
  <c r="AB3243" i="8"/>
  <c r="AA3243" i="8"/>
  <c r="Z3243" i="8"/>
  <c r="Y3243" i="8"/>
  <c r="O3243" i="8"/>
  <c r="AD3242" i="8" l="1"/>
  <c r="AC3242" i="8"/>
  <c r="AB3242" i="8"/>
  <c r="AA3242" i="8"/>
  <c r="Z3242" i="8"/>
  <c r="Y3242" i="8"/>
  <c r="O3242" i="8"/>
  <c r="AD3241" i="8" l="1"/>
  <c r="AC3241" i="8"/>
  <c r="AB3241" i="8"/>
  <c r="AA3241" i="8"/>
  <c r="Z3241" i="8"/>
  <c r="Y3241" i="8"/>
  <c r="O3241" i="8"/>
  <c r="AD3240" i="8" l="1"/>
  <c r="AC3240" i="8"/>
  <c r="AB3240" i="8"/>
  <c r="AA3240" i="8"/>
  <c r="Z3240" i="8"/>
  <c r="Y3240" i="8"/>
  <c r="O3240" i="8"/>
  <c r="AD3239" i="8" l="1"/>
  <c r="AC3239" i="8"/>
  <c r="AB3239" i="8"/>
  <c r="AA3239" i="8"/>
  <c r="Z3239" i="8"/>
  <c r="Y3239" i="8"/>
  <c r="O3239" i="8"/>
  <c r="AD3238" i="8" l="1"/>
  <c r="AC3238" i="8"/>
  <c r="AB3238" i="8"/>
  <c r="AA3238" i="8"/>
  <c r="Z3238" i="8"/>
  <c r="Y3238" i="8"/>
  <c r="O3238" i="8"/>
  <c r="AD3237" i="8" l="1"/>
  <c r="AC3237" i="8"/>
  <c r="AB3237" i="8"/>
  <c r="AA3237" i="8"/>
  <c r="Z3237" i="8"/>
  <c r="Y3237" i="8"/>
  <c r="O3237" i="8"/>
  <c r="AD3236" i="8" l="1"/>
  <c r="AC3236" i="8"/>
  <c r="AB3236" i="8"/>
  <c r="AA3236" i="8"/>
  <c r="Z3236" i="8"/>
  <c r="Y3236" i="8"/>
  <c r="O3236" i="8"/>
  <c r="AD3235" i="8" l="1"/>
  <c r="AC3235" i="8"/>
  <c r="AB3235" i="8"/>
  <c r="AA3235" i="8"/>
  <c r="Z3235" i="8"/>
  <c r="Y3235" i="8"/>
  <c r="O3235" i="8"/>
  <c r="AD3234" i="8" l="1"/>
  <c r="AC3234" i="8"/>
  <c r="AB3234" i="8"/>
  <c r="AA3234" i="8"/>
  <c r="Z3234" i="8"/>
  <c r="Y3234" i="8"/>
  <c r="O3234" i="8"/>
  <c r="AD3233" i="8" l="1"/>
  <c r="AC3233" i="8"/>
  <c r="AB3233" i="8"/>
  <c r="AA3233" i="8"/>
  <c r="Z3233" i="8"/>
  <c r="Y3233" i="8"/>
  <c r="O3233" i="8"/>
  <c r="AD3232" i="8" l="1"/>
  <c r="AC3232" i="8"/>
  <c r="AB3232" i="8"/>
  <c r="AA3232" i="8"/>
  <c r="Z3232" i="8"/>
  <c r="Y3232" i="8"/>
  <c r="AD3231" i="8" l="1"/>
  <c r="AC3231" i="8"/>
  <c r="AB3231" i="8"/>
  <c r="AA3231" i="8"/>
  <c r="Z3231" i="8"/>
  <c r="Y3231" i="8"/>
  <c r="O3231" i="8"/>
  <c r="AD3230" i="8" l="1"/>
  <c r="AC3230" i="8"/>
  <c r="AB3230" i="8"/>
  <c r="AA3230" i="8"/>
  <c r="Z3230" i="8"/>
  <c r="Y3230" i="8"/>
  <c r="O3230" i="8"/>
  <c r="AD3229" i="8" l="1"/>
  <c r="AC3229" i="8"/>
  <c r="AB3229" i="8"/>
  <c r="AA3229" i="8"/>
  <c r="Z3229" i="8"/>
  <c r="Y3229" i="8"/>
  <c r="O3229" i="8"/>
  <c r="AD3228" i="8" l="1"/>
  <c r="AC3228" i="8"/>
  <c r="AB3228" i="8"/>
  <c r="AA3228" i="8"/>
  <c r="Z3228" i="8"/>
  <c r="Y3228" i="8"/>
  <c r="O3228" i="8"/>
  <c r="AD3227" i="8" l="1"/>
  <c r="AC3227" i="8"/>
  <c r="AB3227" i="8"/>
  <c r="AA3227" i="8"/>
  <c r="Z3227" i="8"/>
  <c r="Y3227" i="8"/>
  <c r="O3227" i="8"/>
  <c r="AD3226" i="8" l="1"/>
  <c r="AC3226" i="8"/>
  <c r="AB3226" i="8"/>
  <c r="AA3226" i="8"/>
  <c r="Z3226" i="8"/>
  <c r="Y3226" i="8"/>
  <c r="O3226" i="8"/>
  <c r="AD3225" i="8" l="1"/>
  <c r="AB3225" i="8"/>
  <c r="AA3225" i="8"/>
  <c r="Z3225" i="8"/>
  <c r="Y3225" i="8"/>
  <c r="O3225" i="8"/>
  <c r="AD3224" i="8" l="1"/>
  <c r="AC3224" i="8"/>
  <c r="AB3224" i="8"/>
  <c r="AA3224" i="8"/>
  <c r="Z3224" i="8"/>
  <c r="Y3224" i="8"/>
  <c r="O3224" i="8"/>
  <c r="AD3223" i="8" l="1"/>
  <c r="AC3223" i="8"/>
  <c r="AB3223" i="8"/>
  <c r="AA3223" i="8"/>
  <c r="Z3223" i="8"/>
  <c r="Y3223" i="8"/>
  <c r="O3223" i="8"/>
  <c r="AD3222" i="8" l="1"/>
  <c r="AC3222" i="8"/>
  <c r="AB3222" i="8"/>
  <c r="AA3222" i="8"/>
  <c r="Z3222" i="8"/>
  <c r="Y3222" i="8"/>
  <c r="O3222" i="8"/>
  <c r="AD3221" i="8" l="1"/>
  <c r="AC3221" i="8"/>
  <c r="AB3221" i="8"/>
  <c r="AA3221" i="8"/>
  <c r="Z3221" i="8"/>
  <c r="Y3221" i="8"/>
  <c r="O3221" i="8"/>
  <c r="AD3220" i="8" l="1"/>
  <c r="AC3220" i="8"/>
  <c r="AB3220" i="8"/>
  <c r="AA3220" i="8"/>
  <c r="Z3220" i="8"/>
  <c r="Y3220" i="8"/>
  <c r="O3220" i="8"/>
  <c r="AD3219" i="8" l="1"/>
  <c r="AC3219" i="8"/>
  <c r="AB3219" i="8"/>
  <c r="AA3219" i="8"/>
  <c r="Z3219" i="8"/>
  <c r="Y3219" i="8"/>
  <c r="O3219" i="8"/>
  <c r="AD3218" i="8" l="1"/>
  <c r="AC3218" i="8"/>
  <c r="AB3218" i="8"/>
  <c r="AA3218" i="8"/>
  <c r="Z3218" i="8"/>
  <c r="Y3218" i="8"/>
  <c r="O3218" i="8"/>
  <c r="AD3217" i="8" l="1"/>
  <c r="AC3217" i="8"/>
  <c r="AB3217" i="8"/>
  <c r="AA3217" i="8"/>
  <c r="Z3217" i="8"/>
  <c r="Y3217" i="8"/>
  <c r="O3217" i="8"/>
  <c r="AD3216" i="8" l="1"/>
  <c r="AC3216" i="8"/>
  <c r="AB3216" i="8"/>
  <c r="AA3216" i="8"/>
  <c r="Z3216" i="8"/>
  <c r="Y3216" i="8"/>
  <c r="O3216" i="8"/>
  <c r="AD3215" i="8" l="1"/>
  <c r="AC3215" i="8"/>
  <c r="AB3215" i="8"/>
  <c r="AA3215" i="8"/>
  <c r="Z3215" i="8"/>
  <c r="Y3215" i="8"/>
  <c r="O3215" i="8"/>
  <c r="AD3214" i="8" l="1"/>
  <c r="AC3214" i="8"/>
  <c r="AB3214" i="8"/>
  <c r="AA3214" i="8"/>
  <c r="Z3214" i="8"/>
  <c r="Y3214" i="8"/>
  <c r="O3214" i="8"/>
  <c r="AD3213" i="8" l="1"/>
  <c r="AC3213" i="8"/>
  <c r="AB3213" i="8"/>
  <c r="AA3213" i="8"/>
  <c r="Z3213" i="8"/>
  <c r="Y3213" i="8"/>
  <c r="O3213" i="8"/>
  <c r="AD3212" i="8" l="1"/>
  <c r="AC3212" i="8"/>
  <c r="AB3212" i="8"/>
  <c r="AA3212" i="8"/>
  <c r="Z3212" i="8"/>
  <c r="Y3212" i="8"/>
  <c r="O3212" i="8"/>
  <c r="AD3211" i="8" l="1"/>
  <c r="AC3211" i="8"/>
  <c r="AB3211" i="8"/>
  <c r="AA3211" i="8"/>
  <c r="Z3211" i="8"/>
  <c r="Y3211" i="8"/>
  <c r="O3211" i="8"/>
  <c r="AD3210" i="8" l="1"/>
  <c r="AC3210" i="8"/>
  <c r="AB3210" i="8"/>
  <c r="AA3210" i="8"/>
  <c r="Z3210" i="8"/>
  <c r="Y3210" i="8"/>
  <c r="O3210" i="8"/>
  <c r="O85" i="1" l="1"/>
  <c r="Y85" i="1"/>
  <c r="Z85" i="1"/>
  <c r="AA85" i="1"/>
  <c r="AB85" i="1"/>
  <c r="AC85" i="1"/>
  <c r="AD85" i="1"/>
  <c r="O3192" i="8"/>
  <c r="AA3192" i="8"/>
  <c r="AB3192" i="8"/>
  <c r="AC3192" i="8"/>
  <c r="AD3192" i="8"/>
  <c r="AD3209" i="8"/>
  <c r="AC3209" i="8"/>
  <c r="AB3209" i="8"/>
  <c r="AA3209" i="8"/>
  <c r="Z3209" i="8"/>
  <c r="Y3209" i="8"/>
  <c r="O3209" i="8"/>
  <c r="AD3208" i="8" l="1"/>
  <c r="AC3208" i="8"/>
  <c r="AB3208" i="8"/>
  <c r="AA3208" i="8"/>
  <c r="Z3208" i="8"/>
  <c r="Y3208" i="8"/>
  <c r="O3208" i="8"/>
  <c r="AD3207" i="8" l="1"/>
  <c r="AC3207" i="8"/>
  <c r="AB3207" i="8"/>
  <c r="AA3207" i="8"/>
  <c r="Z3207" i="8"/>
  <c r="Y3207" i="8"/>
  <c r="O3207" i="8"/>
  <c r="AD3206" i="8" l="1"/>
  <c r="AC3206" i="8"/>
  <c r="AB3206" i="8"/>
  <c r="AA3206" i="8"/>
  <c r="Z3206" i="8"/>
  <c r="Y3206" i="8"/>
  <c r="O3206" i="8"/>
  <c r="AD3205" i="8" l="1"/>
  <c r="AC3205" i="8"/>
  <c r="AB3205" i="8"/>
  <c r="AA3205" i="8"/>
  <c r="Z3205" i="8"/>
  <c r="Y3205" i="8"/>
  <c r="O3205" i="8"/>
  <c r="AD3204" i="8" l="1"/>
  <c r="AC3204" i="8"/>
  <c r="AB3204" i="8"/>
  <c r="AA3204" i="8"/>
  <c r="Z3204" i="8"/>
  <c r="Y3204" i="8"/>
  <c r="AD3202" i="8" l="1"/>
  <c r="AC3202" i="8"/>
  <c r="AB3202" i="8"/>
  <c r="AA3202" i="8"/>
  <c r="Z3202" i="8"/>
  <c r="Y3202" i="8"/>
  <c r="O3202" i="8"/>
  <c r="AD3201" i="8" l="1"/>
  <c r="AC3201" i="8"/>
  <c r="AB3201" i="8"/>
  <c r="AA3201" i="8"/>
  <c r="Z3201" i="8"/>
  <c r="Y3201" i="8"/>
  <c r="O3201" i="8"/>
  <c r="AD3200" i="8" l="1"/>
  <c r="AC3200" i="8"/>
  <c r="AB3200" i="8"/>
  <c r="AA3200" i="8"/>
  <c r="Z3200" i="8"/>
  <c r="Y3200" i="8"/>
  <c r="O3200" i="8"/>
  <c r="AD3199" i="8" l="1"/>
  <c r="AC3199" i="8"/>
  <c r="AB3199" i="8"/>
  <c r="AA3199" i="8"/>
  <c r="Z3199" i="8"/>
  <c r="Y3199" i="8"/>
  <c r="O3199" i="8"/>
  <c r="AD3198" i="8" l="1"/>
  <c r="AC3198" i="8"/>
  <c r="AB3198" i="8"/>
  <c r="AA3198" i="8"/>
  <c r="Z3198" i="8"/>
  <c r="Y3198" i="8"/>
  <c r="O3198" i="8"/>
  <c r="AD3197" i="8" l="1"/>
  <c r="AC3197" i="8"/>
  <c r="AB3197" i="8"/>
  <c r="AA3197" i="8"/>
  <c r="Z3197" i="8"/>
  <c r="Y3197" i="8"/>
  <c r="O3197" i="8"/>
  <c r="AD3196" i="8" l="1"/>
  <c r="AC3196" i="8"/>
  <c r="AB3196" i="8"/>
  <c r="AA3196" i="8"/>
  <c r="Z3196" i="8"/>
  <c r="Y3196" i="8"/>
  <c r="O3196" i="8"/>
  <c r="AD3195" i="8" l="1"/>
  <c r="AC3195" i="8"/>
  <c r="AB3195" i="8"/>
  <c r="AA3195" i="8"/>
  <c r="Z3195" i="8"/>
  <c r="Y3195" i="8"/>
  <c r="O3195" i="8"/>
  <c r="AD3194" i="8" l="1"/>
  <c r="AC3194" i="8"/>
  <c r="AB3194" i="8"/>
  <c r="AA3194" i="8"/>
  <c r="Z3194" i="8"/>
  <c r="Y3194" i="8"/>
  <c r="O3194" i="8"/>
  <c r="AD3193" i="8" l="1"/>
  <c r="AC3193" i="8"/>
  <c r="AB3193" i="8"/>
  <c r="AA3193" i="8"/>
  <c r="Z3193" i="8"/>
  <c r="Y3193" i="8"/>
  <c r="O3193" i="8"/>
  <c r="AD3191" i="8" l="1"/>
  <c r="AC3191" i="8"/>
  <c r="AB3191" i="8"/>
  <c r="AA3191" i="8"/>
  <c r="Z3191" i="8"/>
  <c r="Y3191" i="8"/>
  <c r="O3191" i="8"/>
  <c r="AD3190" i="8" l="1"/>
  <c r="AC3190" i="8"/>
  <c r="AB3190" i="8"/>
  <c r="AA3190" i="8"/>
  <c r="Z3190" i="8"/>
  <c r="Y3190" i="8"/>
  <c r="O3190" i="8"/>
  <c r="AD3189" i="8" l="1"/>
  <c r="AC3189" i="8"/>
  <c r="AB3189" i="8"/>
  <c r="AA3189" i="8"/>
  <c r="Z3189" i="8"/>
  <c r="Y3189" i="8"/>
  <c r="O3189" i="8"/>
  <c r="AD3188" i="8" l="1"/>
  <c r="AC3188" i="8"/>
  <c r="AB3188" i="8"/>
  <c r="AA3188" i="8"/>
  <c r="Z3188" i="8"/>
  <c r="Y3188" i="8"/>
  <c r="O3188" i="8"/>
  <c r="AD3187" i="8" l="1"/>
  <c r="AC3187" i="8"/>
  <c r="AB3187" i="8"/>
  <c r="AA3187" i="8"/>
  <c r="Z3187" i="8"/>
  <c r="Y3187" i="8"/>
  <c r="O3187" i="8"/>
  <c r="AD3186" i="8" l="1"/>
  <c r="AC3186" i="8"/>
  <c r="AB3186" i="8"/>
  <c r="AA3186" i="8"/>
  <c r="Z3186" i="8"/>
  <c r="Y3186" i="8"/>
  <c r="O3186" i="8"/>
  <c r="AD3185" i="8" l="1"/>
  <c r="AC3185" i="8"/>
  <c r="AB3185" i="8"/>
  <c r="AA3185" i="8"/>
  <c r="Z3185" i="8"/>
  <c r="Y3185" i="8"/>
  <c r="O3185" i="8"/>
  <c r="AD3184" i="8" l="1"/>
  <c r="AC3184" i="8"/>
  <c r="AB3184" i="8"/>
  <c r="AA3184" i="8"/>
  <c r="Z3184" i="8"/>
  <c r="Y3184" i="8"/>
  <c r="O3184" i="8"/>
  <c r="AD3183" i="8" l="1"/>
  <c r="AC3183" i="8"/>
  <c r="AB3183" i="8"/>
  <c r="AA3183" i="8"/>
  <c r="Z3183" i="8"/>
  <c r="Y3183" i="8"/>
  <c r="O3183" i="8"/>
  <c r="AD3182" i="8" l="1"/>
  <c r="AC3182" i="8"/>
  <c r="AB3182" i="8"/>
  <c r="AA3182" i="8"/>
  <c r="Z3182" i="8"/>
  <c r="Y3182" i="8"/>
  <c r="O3182" i="8"/>
  <c r="AD3181" i="8" l="1"/>
  <c r="AC3181" i="8"/>
  <c r="AB3181" i="8"/>
  <c r="AA3181" i="8"/>
  <c r="Z3181" i="8"/>
  <c r="Y3181" i="8"/>
  <c r="O3181" i="8"/>
  <c r="AD3180" i="8" l="1"/>
  <c r="AC3180" i="8"/>
  <c r="AB3180" i="8"/>
  <c r="AA3180" i="8"/>
  <c r="Z3180" i="8"/>
  <c r="Y3180" i="8"/>
  <c r="O3180" i="8"/>
  <c r="AD3179" i="8" l="1"/>
  <c r="AC3179" i="8"/>
  <c r="AB3179" i="8"/>
  <c r="AA3179" i="8"/>
  <c r="Z3179" i="8"/>
  <c r="Y3179" i="8"/>
  <c r="O3179" i="8"/>
  <c r="AD3178" i="8" l="1"/>
  <c r="AC3178" i="8"/>
  <c r="AB3178" i="8"/>
  <c r="AA3178" i="8"/>
  <c r="Z3178" i="8"/>
  <c r="Y3178" i="8"/>
  <c r="O3178" i="8"/>
  <c r="O83" i="1" l="1"/>
  <c r="Y83" i="1"/>
  <c r="Z83" i="1"/>
  <c r="AA83" i="1"/>
  <c r="AB83" i="1"/>
  <c r="AC83" i="1"/>
  <c r="AD83" i="1"/>
  <c r="O84" i="1"/>
  <c r="Y84" i="1"/>
  <c r="Z84" i="1"/>
  <c r="AA84" i="1"/>
  <c r="AB84" i="1"/>
  <c r="AC84" i="1"/>
  <c r="AD84" i="1"/>
  <c r="O81" i="5"/>
  <c r="Y81" i="5"/>
  <c r="Z81" i="5"/>
  <c r="AA81" i="5"/>
  <c r="AB81" i="5"/>
  <c r="AC81" i="5"/>
  <c r="AD81" i="5"/>
  <c r="AD80" i="5"/>
  <c r="AC80" i="5"/>
  <c r="AB80" i="5"/>
  <c r="AA80" i="5"/>
  <c r="Z80" i="5"/>
  <c r="Y80" i="5"/>
  <c r="O80" i="5"/>
  <c r="O80" i="1" l="1"/>
  <c r="Y80" i="1"/>
  <c r="Z80" i="1"/>
  <c r="AA80" i="1"/>
  <c r="AB80" i="1"/>
  <c r="AC80" i="1"/>
  <c r="AD80" i="1"/>
  <c r="O81" i="1"/>
  <c r="Y81" i="1"/>
  <c r="Z81" i="1"/>
  <c r="AA81" i="1"/>
  <c r="AB81" i="1"/>
  <c r="AC81" i="1"/>
  <c r="AD81" i="1"/>
  <c r="O79" i="1"/>
  <c r="Y79" i="1"/>
  <c r="Z79" i="1"/>
  <c r="AA79" i="1"/>
  <c r="AB79" i="1"/>
  <c r="AC79" i="1"/>
  <c r="AD79" i="1"/>
  <c r="AD3177" i="8"/>
  <c r="AC3177" i="8"/>
  <c r="AB3177" i="8"/>
  <c r="AA3177" i="8"/>
  <c r="Z3177" i="8"/>
  <c r="Y3177" i="8"/>
  <c r="O3177" i="8"/>
  <c r="AD3176" i="8" l="1"/>
  <c r="AC3176" i="8"/>
  <c r="AB3176" i="8"/>
  <c r="AA3176" i="8"/>
  <c r="Z3176" i="8"/>
  <c r="Y3176" i="8"/>
  <c r="O3176" i="8"/>
  <c r="AD3175" i="8" l="1"/>
  <c r="AC3175" i="8"/>
  <c r="AB3175" i="8"/>
  <c r="AA3175" i="8"/>
  <c r="Z3175" i="8"/>
  <c r="Y3175" i="8"/>
  <c r="O3175" i="8"/>
  <c r="AD3174" i="8" l="1"/>
  <c r="AC3174" i="8"/>
  <c r="AB3174" i="8"/>
  <c r="AA3174" i="8"/>
  <c r="Z3174" i="8"/>
  <c r="Y3174" i="8"/>
  <c r="O3174" i="8"/>
  <c r="AD79" i="5" l="1"/>
  <c r="AC79" i="5"/>
  <c r="AB79" i="5"/>
  <c r="AA79" i="5"/>
  <c r="Z79" i="5"/>
  <c r="Y79" i="5"/>
  <c r="O79" i="5"/>
  <c r="O78" i="1"/>
  <c r="Y78" i="1"/>
  <c r="Z78" i="1"/>
  <c r="AA78" i="1"/>
  <c r="AB78" i="1"/>
  <c r="AC78" i="1"/>
  <c r="AD78" i="1"/>
  <c r="AD3173" i="8"/>
  <c r="AC3173" i="8"/>
  <c r="AB3173" i="8"/>
  <c r="AA3173" i="8"/>
  <c r="Z3173" i="8"/>
  <c r="Y3173" i="8"/>
  <c r="O3173" i="8"/>
  <c r="AD3172" i="8" l="1"/>
  <c r="AC3172" i="8"/>
  <c r="AB3172" i="8"/>
  <c r="AA3172" i="8"/>
  <c r="Z3172" i="8"/>
  <c r="Y3172" i="8"/>
  <c r="O3172" i="8"/>
  <c r="AD3171" i="8" l="1"/>
  <c r="AC3171" i="8"/>
  <c r="AB3171" i="8"/>
  <c r="AA3171" i="8"/>
  <c r="Z3171" i="8"/>
  <c r="Y3171" i="8"/>
  <c r="AD3170" i="8" l="1"/>
  <c r="AC3170" i="8"/>
  <c r="AB3170" i="8"/>
  <c r="AA3170" i="8"/>
  <c r="Z3170" i="8"/>
  <c r="Y3170" i="8"/>
  <c r="O3170" i="8"/>
  <c r="AD3169" i="8" l="1"/>
  <c r="AC3169" i="8"/>
  <c r="AB3169" i="8"/>
  <c r="AA3169" i="8"/>
  <c r="Z3169" i="8"/>
  <c r="Y3169" i="8"/>
  <c r="O3169" i="8"/>
  <c r="AD3168" i="8" l="1"/>
  <c r="AC3168" i="8"/>
  <c r="AB3168" i="8"/>
  <c r="AA3168" i="8"/>
  <c r="Z3168" i="8"/>
  <c r="Y3168" i="8"/>
  <c r="O3168" i="8"/>
  <c r="AD3167" i="8" l="1"/>
  <c r="AC3167" i="8"/>
  <c r="AB3167" i="8"/>
  <c r="AA3167" i="8"/>
  <c r="Z3167" i="8"/>
  <c r="Y3167" i="8"/>
  <c r="O3167" i="8"/>
  <c r="AD3166" i="8" l="1"/>
  <c r="AC3166" i="8"/>
  <c r="AB3166" i="8"/>
  <c r="AA3166" i="8"/>
  <c r="Z3166" i="8"/>
  <c r="Y3166" i="8"/>
  <c r="O3166" i="8"/>
  <c r="AD3165" i="8" l="1"/>
  <c r="AC3165" i="8"/>
  <c r="AB3165" i="8"/>
  <c r="AA3165" i="8"/>
  <c r="Z3165" i="8"/>
  <c r="Y3165" i="8"/>
  <c r="O3165" i="8"/>
  <c r="AD3164" i="8" l="1"/>
  <c r="AC3164" i="8"/>
  <c r="AB3164" i="8"/>
  <c r="AA3164" i="8"/>
  <c r="Z3164" i="8"/>
  <c r="Y3164" i="8"/>
  <c r="O3164" i="8"/>
  <c r="AD3163" i="8" l="1"/>
  <c r="AC3163" i="8"/>
  <c r="AB3163" i="8"/>
  <c r="AA3163" i="8"/>
  <c r="Z3163" i="8"/>
  <c r="Y3163" i="8"/>
  <c r="O3163" i="8"/>
  <c r="AD3162" i="8" l="1"/>
  <c r="AC3162" i="8"/>
  <c r="AB3162" i="8"/>
  <c r="AA3162" i="8"/>
  <c r="Z3162" i="8"/>
  <c r="Y3162" i="8"/>
  <c r="O3162" i="8"/>
  <c r="AD3161" i="8" l="1"/>
  <c r="AC3161" i="8"/>
  <c r="AB3161" i="8"/>
  <c r="AA3161" i="8"/>
  <c r="Z3161" i="8"/>
  <c r="Y3161" i="8"/>
  <c r="O3161" i="8"/>
  <c r="AD3160" i="8" l="1"/>
  <c r="AC3160" i="8"/>
  <c r="AB3160" i="8"/>
  <c r="AA3160" i="8"/>
  <c r="Z3160" i="8"/>
  <c r="Y3160" i="8"/>
  <c r="O3160" i="8"/>
  <c r="AD3159" i="8" l="1"/>
  <c r="AC3159" i="8"/>
  <c r="AB3159" i="8"/>
  <c r="AA3159" i="8"/>
  <c r="Z3159" i="8"/>
  <c r="Y3159" i="8"/>
  <c r="AD3158" i="8" l="1"/>
  <c r="AC3158" i="8"/>
  <c r="AB3158" i="8"/>
  <c r="AA3158" i="8"/>
  <c r="Z3158" i="8"/>
  <c r="Y3158" i="8"/>
  <c r="O3158" i="8"/>
  <c r="AD3157" i="8" l="1"/>
  <c r="AC3157" i="8"/>
  <c r="AB3157" i="8"/>
  <c r="AA3157" i="8"/>
  <c r="Z3157" i="8"/>
  <c r="Y3157" i="8"/>
  <c r="O3157" i="8"/>
  <c r="AD3156" i="8" l="1"/>
  <c r="AC3156" i="8"/>
  <c r="AB3156" i="8"/>
  <c r="AA3156" i="8"/>
  <c r="Z3156" i="8"/>
  <c r="Y3156" i="8"/>
  <c r="O3156" i="8"/>
  <c r="AD3155" i="8" l="1"/>
  <c r="AC3155" i="8"/>
  <c r="AB3155" i="8"/>
  <c r="AA3155" i="8"/>
  <c r="Z3155" i="8"/>
  <c r="Y3155" i="8"/>
  <c r="O3155" i="8"/>
  <c r="AD3154" i="8" l="1"/>
  <c r="AC3154" i="8"/>
  <c r="AB3154" i="8"/>
  <c r="AA3154" i="8"/>
  <c r="Z3154" i="8"/>
  <c r="Y3154" i="8"/>
  <c r="O3154" i="8"/>
  <c r="AD3153" i="8" l="1"/>
  <c r="AC3153" i="8"/>
  <c r="AB3153" i="8"/>
  <c r="AA3153" i="8"/>
  <c r="Z3153" i="8"/>
  <c r="Y3153" i="8"/>
  <c r="O3153" i="8"/>
  <c r="AD3152" i="8" l="1"/>
  <c r="AC3152" i="8"/>
  <c r="AB3152" i="8"/>
  <c r="AA3152" i="8"/>
  <c r="Z3152" i="8"/>
  <c r="Y3152" i="8"/>
  <c r="O3152" i="8"/>
  <c r="AD3151" i="8" l="1"/>
  <c r="AC3151" i="8"/>
  <c r="AB3151" i="8"/>
  <c r="AA3151" i="8"/>
  <c r="Z3151" i="8"/>
  <c r="Y3151" i="8"/>
  <c r="O3151" i="8"/>
  <c r="AD3150" i="8" l="1"/>
  <c r="AC3150" i="8"/>
  <c r="AB3150" i="8"/>
  <c r="AA3150" i="8"/>
  <c r="Z3150" i="8"/>
  <c r="Y3150" i="8"/>
  <c r="O3150" i="8"/>
  <c r="AD3149" i="8" l="1"/>
  <c r="AC3149" i="8"/>
  <c r="AB3149" i="8"/>
  <c r="AA3149" i="8"/>
  <c r="Z3149" i="8"/>
  <c r="Y3149" i="8"/>
  <c r="O3149" i="8"/>
  <c r="AD3148" i="8" l="1"/>
  <c r="AC3148" i="8"/>
  <c r="AB3148" i="8"/>
  <c r="AA3148" i="8"/>
  <c r="Z3148" i="8"/>
  <c r="Y3148" i="8"/>
  <c r="O3148" i="8"/>
  <c r="AD3147" i="8" l="1"/>
  <c r="AC3147" i="8"/>
  <c r="AB3147" i="8"/>
  <c r="AA3147" i="8"/>
  <c r="Z3147" i="8"/>
  <c r="Y3147" i="8"/>
  <c r="O3147" i="8"/>
  <c r="AD3146" i="8" l="1"/>
  <c r="AC3146" i="8"/>
  <c r="AB3146" i="8"/>
  <c r="AA3146" i="8"/>
  <c r="Z3146" i="8"/>
  <c r="Y3146" i="8"/>
  <c r="O3146" i="8"/>
  <c r="AD3145" i="8" l="1"/>
  <c r="AC3145" i="8"/>
  <c r="AB3145" i="8"/>
  <c r="AA3145" i="8"/>
  <c r="Z3145" i="8"/>
  <c r="Y3145" i="8"/>
  <c r="O3145" i="8"/>
  <c r="AD3144" i="8" l="1"/>
  <c r="AC3144" i="8"/>
  <c r="AB3144" i="8"/>
  <c r="AA3144" i="8"/>
  <c r="Z3144" i="8"/>
  <c r="Y3144" i="8"/>
  <c r="O3144" i="8"/>
  <c r="AD78" i="5" l="1"/>
  <c r="AC78" i="5"/>
  <c r="AB78" i="5"/>
  <c r="AA78" i="5"/>
  <c r="Z78" i="5"/>
  <c r="Y78" i="5"/>
  <c r="O78" i="5"/>
  <c r="O77" i="1"/>
  <c r="Y77" i="1"/>
  <c r="Z77" i="1"/>
  <c r="AA77" i="1"/>
  <c r="AB77" i="1"/>
  <c r="AC77" i="1"/>
  <c r="AD77" i="1"/>
  <c r="AD77" i="5"/>
  <c r="AC77" i="5"/>
  <c r="AB77" i="5"/>
  <c r="AA77" i="5"/>
  <c r="Z77" i="5"/>
  <c r="Y77" i="5"/>
  <c r="O77" i="5"/>
  <c r="AD3143" i="8"/>
  <c r="AC3143" i="8"/>
  <c r="AB3143" i="8"/>
  <c r="AA3143" i="8"/>
  <c r="Z3143" i="8"/>
  <c r="Y3143" i="8"/>
  <c r="O3143" i="8"/>
  <c r="AD3142" i="8" l="1"/>
  <c r="AC3142" i="8"/>
  <c r="AB3142" i="8"/>
  <c r="AA3142" i="8"/>
  <c r="Z3142" i="8"/>
  <c r="Y3142" i="8"/>
  <c r="O3142" i="8"/>
  <c r="AD3141" i="8" l="1"/>
  <c r="AC3141" i="8"/>
  <c r="AB3141" i="8"/>
  <c r="AA3141" i="8"/>
  <c r="Z3141" i="8"/>
  <c r="Y3141" i="8"/>
  <c r="O3141" i="8"/>
  <c r="AD3140" i="8" l="1"/>
  <c r="AC3140" i="8"/>
  <c r="AB3140" i="8"/>
  <c r="AA3140" i="8"/>
  <c r="Z3140" i="8"/>
  <c r="Y3140" i="8"/>
  <c r="O3140" i="8"/>
  <c r="AD3139" i="8" l="1"/>
  <c r="AC3139" i="8"/>
  <c r="AB3139" i="8"/>
  <c r="AA3139" i="8"/>
  <c r="Z3139" i="8"/>
  <c r="Y3139" i="8"/>
  <c r="O3139" i="8"/>
  <c r="AD3138" i="8" l="1"/>
  <c r="AC3138" i="8"/>
  <c r="AB3138" i="8"/>
  <c r="AA3138" i="8"/>
  <c r="Z3138" i="8"/>
  <c r="Y3138" i="8"/>
  <c r="O3138" i="8"/>
  <c r="AD3137" i="8" l="1"/>
  <c r="AC3137" i="8"/>
  <c r="AB3137" i="8"/>
  <c r="AA3137" i="8"/>
  <c r="Z3137" i="8"/>
  <c r="Y3137" i="8"/>
  <c r="O3137" i="8"/>
  <c r="AD3136" i="8" l="1"/>
  <c r="AC3136" i="8"/>
  <c r="AB3136" i="8"/>
  <c r="AA3136" i="8"/>
  <c r="Z3136" i="8"/>
  <c r="Y3136" i="8"/>
  <c r="O3136" i="8"/>
  <c r="AD3135" i="8" l="1"/>
  <c r="AC3135" i="8"/>
  <c r="AB3135" i="8"/>
  <c r="AA3135" i="8"/>
  <c r="Z3135" i="8"/>
  <c r="Y3135" i="8"/>
  <c r="O3135" i="8"/>
  <c r="AD3134" i="8" l="1"/>
  <c r="AC3134" i="8"/>
  <c r="AB3134" i="8"/>
  <c r="AA3134" i="8"/>
  <c r="Z3134" i="8"/>
  <c r="Y3134" i="8"/>
  <c r="O3134" i="8"/>
  <c r="AD3133" i="8" l="1"/>
  <c r="AC3133" i="8"/>
  <c r="AB3133" i="8"/>
  <c r="AA3133" i="8"/>
  <c r="Z3133" i="8"/>
  <c r="Y3133" i="8"/>
  <c r="O3133" i="8"/>
  <c r="AD3132" i="8" l="1"/>
  <c r="AC3132" i="8"/>
  <c r="AB3132" i="8"/>
  <c r="AA3132" i="8"/>
  <c r="Z3132" i="8"/>
  <c r="Y3132" i="8"/>
  <c r="O3132" i="8"/>
  <c r="AD3131" i="8" l="1"/>
  <c r="AC3131" i="8"/>
  <c r="AB3131" i="8"/>
  <c r="AA3131" i="8"/>
  <c r="Z3131" i="8"/>
  <c r="Y3131" i="8"/>
  <c r="O3131" i="8"/>
  <c r="AD3130" i="8" l="1"/>
  <c r="AC3130" i="8"/>
  <c r="AB3130" i="8"/>
  <c r="AA3130" i="8"/>
  <c r="Z3130" i="8"/>
  <c r="Y3130" i="8"/>
  <c r="O3130" i="8"/>
  <c r="AD3129" i="8" l="1"/>
  <c r="AC3129" i="8"/>
  <c r="AB3129" i="8"/>
  <c r="AA3129" i="8"/>
  <c r="Z3129" i="8"/>
  <c r="Y3129" i="8"/>
  <c r="AD3128" i="8" l="1"/>
  <c r="AC3128" i="8"/>
  <c r="AB3128" i="8"/>
  <c r="AA3128" i="8"/>
  <c r="Z3128" i="8"/>
  <c r="Y3128" i="8"/>
  <c r="AD3127" i="8" l="1"/>
  <c r="AC3127" i="8"/>
  <c r="AB3127" i="8"/>
  <c r="AA3127" i="8"/>
  <c r="Z3127" i="8"/>
  <c r="Y3127" i="8"/>
  <c r="O3127" i="8"/>
  <c r="AD3126" i="8" l="1"/>
  <c r="AC3126" i="8"/>
  <c r="AB3126" i="8"/>
  <c r="AA3126" i="8"/>
  <c r="Z3126" i="8"/>
  <c r="Y3126" i="8"/>
  <c r="O3126" i="8"/>
  <c r="AD3125" i="8" l="1"/>
  <c r="AC3125" i="8"/>
  <c r="AB3125" i="8"/>
  <c r="AA3125" i="8"/>
  <c r="Z3125" i="8"/>
  <c r="Y3125" i="8"/>
  <c r="O3125" i="8"/>
  <c r="AD3124" i="8" l="1"/>
  <c r="AC3124" i="8"/>
  <c r="AB3124" i="8"/>
  <c r="AA3124" i="8"/>
  <c r="Z3124" i="8"/>
  <c r="Y3124" i="8"/>
  <c r="O3124" i="8"/>
  <c r="AD3123" i="8" l="1"/>
  <c r="AC3123" i="8"/>
  <c r="AB3123" i="8"/>
  <c r="AA3123" i="8"/>
  <c r="Z3123" i="8"/>
  <c r="Y3123" i="8"/>
  <c r="O3123" i="8"/>
  <c r="AD3122" i="8" l="1"/>
  <c r="AC3122" i="8"/>
  <c r="AB3122" i="8"/>
  <c r="AA3122" i="8"/>
  <c r="Z3122" i="8"/>
  <c r="Y3122" i="8"/>
  <c r="O3122" i="8"/>
  <c r="AD3121" i="8" l="1"/>
  <c r="AC3121" i="8"/>
  <c r="AB3121" i="8"/>
  <c r="AA3121" i="8"/>
  <c r="Z3121" i="8"/>
  <c r="Y3121" i="8"/>
  <c r="O3121" i="8"/>
  <c r="AD3120" i="8" l="1"/>
  <c r="AC3120" i="8"/>
  <c r="AB3120" i="8"/>
  <c r="AA3120" i="8"/>
  <c r="Z3120" i="8"/>
  <c r="Y3120" i="8"/>
  <c r="O3120" i="8"/>
  <c r="AD3119" i="8" l="1"/>
  <c r="AC3119" i="8"/>
  <c r="AB3119" i="8"/>
  <c r="AA3119" i="8"/>
  <c r="Z3119" i="8"/>
  <c r="Y3119" i="8"/>
  <c r="O3119" i="8"/>
  <c r="AD3118" i="8" l="1"/>
  <c r="AC3118" i="8"/>
  <c r="AB3118" i="8"/>
  <c r="AA3118" i="8"/>
  <c r="Z3118" i="8"/>
  <c r="Y3118" i="8"/>
  <c r="O3118" i="8"/>
  <c r="AD76" i="5" l="1"/>
  <c r="AC76" i="5"/>
  <c r="AB76" i="5"/>
  <c r="AA76" i="5"/>
  <c r="Z76" i="5"/>
  <c r="Y76" i="5"/>
  <c r="O76" i="5"/>
  <c r="AD75" i="5"/>
  <c r="AC75" i="5"/>
  <c r="AB75" i="5"/>
  <c r="AA75" i="5"/>
  <c r="Z75" i="5"/>
  <c r="Y75" i="5"/>
  <c r="O75" i="5"/>
  <c r="AD74" i="5"/>
  <c r="AC74" i="5"/>
  <c r="AB74" i="5"/>
  <c r="AA74" i="5"/>
  <c r="Z74" i="5"/>
  <c r="Y74" i="5"/>
  <c r="O74" i="5"/>
  <c r="AD73" i="5"/>
  <c r="AC73" i="5"/>
  <c r="AB73" i="5"/>
  <c r="AA73" i="5"/>
  <c r="Z73" i="5"/>
  <c r="Y73" i="5"/>
  <c r="O73" i="5"/>
  <c r="AD72" i="5"/>
  <c r="AC72" i="5"/>
  <c r="AB72" i="5"/>
  <c r="AA72" i="5"/>
  <c r="Z72" i="5"/>
  <c r="Y72" i="5"/>
  <c r="O72" i="5"/>
  <c r="AD3117" i="8"/>
  <c r="AC3117" i="8"/>
  <c r="AB3117" i="8"/>
  <c r="AA3117" i="8"/>
  <c r="Z3117" i="8"/>
  <c r="Y3117" i="8"/>
  <c r="O3117" i="8"/>
  <c r="AD3116" i="8" l="1"/>
  <c r="AC3116" i="8"/>
  <c r="AB3116" i="8"/>
  <c r="AA3116" i="8"/>
  <c r="Z3116" i="8"/>
  <c r="Y3116" i="8"/>
  <c r="O3116" i="8"/>
  <c r="AD3115" i="8" l="1"/>
  <c r="AC3115" i="8"/>
  <c r="AB3115" i="8"/>
  <c r="AA3115" i="8"/>
  <c r="Z3115" i="8"/>
  <c r="Y3115" i="8"/>
  <c r="O3115" i="8"/>
  <c r="AD3114" i="8" l="1"/>
  <c r="AC3114" i="8"/>
  <c r="AB3114" i="8"/>
  <c r="AA3114" i="8"/>
  <c r="Z3114" i="8"/>
  <c r="Y3114" i="8"/>
  <c r="O3114" i="8"/>
  <c r="AD3113" i="8" l="1"/>
  <c r="AC3113" i="8"/>
  <c r="AB3113" i="8"/>
  <c r="AA3113" i="8"/>
  <c r="Z3113" i="8"/>
  <c r="Y3113" i="8"/>
  <c r="O3113" i="8"/>
  <c r="AD3112" i="8"/>
  <c r="AC3112" i="8"/>
  <c r="AB3112" i="8"/>
  <c r="AA3112" i="8"/>
  <c r="Z3112" i="8"/>
  <c r="Y3112" i="8"/>
  <c r="O3112" i="8"/>
  <c r="AD3111" i="8"/>
  <c r="AC3111" i="8"/>
  <c r="AB3111" i="8"/>
  <c r="AA3111" i="8"/>
  <c r="Z3111" i="8"/>
  <c r="Y3111" i="8"/>
  <c r="O3111" i="8"/>
  <c r="AD3110" i="8" l="1"/>
  <c r="AC3110" i="8"/>
  <c r="AB3110" i="8"/>
  <c r="AA3110" i="8"/>
  <c r="Z3110" i="8"/>
  <c r="Y3110" i="8"/>
  <c r="O3110" i="8"/>
  <c r="AD3109" i="8" l="1"/>
  <c r="AC3109" i="8"/>
  <c r="AB3109" i="8"/>
  <c r="AA3109" i="8"/>
  <c r="Z3109" i="8"/>
  <c r="Y3109" i="8"/>
  <c r="O3109" i="8"/>
  <c r="AD3108" i="8" l="1"/>
  <c r="AC3108" i="8"/>
  <c r="AB3108" i="8"/>
  <c r="AA3108" i="8"/>
  <c r="Z3108" i="8"/>
  <c r="Y3108" i="8"/>
  <c r="O3108" i="8"/>
  <c r="AD3107" i="8" l="1"/>
  <c r="AC3107" i="8"/>
  <c r="AB3107" i="8"/>
  <c r="AA3107" i="8"/>
  <c r="Z3107" i="8"/>
  <c r="Y3107" i="8"/>
  <c r="O3107" i="8"/>
  <c r="AD3106" i="8"/>
  <c r="AC3106" i="8"/>
  <c r="AB3106" i="8"/>
  <c r="AA3106" i="8"/>
  <c r="Z3106" i="8"/>
  <c r="Y3106" i="8"/>
  <c r="O3106" i="8"/>
  <c r="AD3105" i="8" l="1"/>
  <c r="AC3105" i="8"/>
  <c r="AB3105" i="8"/>
  <c r="AA3105" i="8"/>
  <c r="Z3105" i="8"/>
  <c r="Y3105" i="8"/>
  <c r="O3105" i="8"/>
  <c r="AD3104" i="8" l="1"/>
  <c r="AC3104" i="8"/>
  <c r="AB3104" i="8"/>
  <c r="AA3104" i="8"/>
  <c r="Z3104" i="8"/>
  <c r="Y3104" i="8"/>
  <c r="O3104" i="8"/>
  <c r="AD3103" i="8"/>
  <c r="AC3103" i="8"/>
  <c r="AB3103" i="8"/>
  <c r="AA3103" i="8"/>
  <c r="Z3103" i="8"/>
  <c r="Y3103" i="8"/>
  <c r="O3103" i="8"/>
  <c r="AD3102" i="8" l="1"/>
  <c r="AC3102" i="8"/>
  <c r="AB3102" i="8"/>
  <c r="AA3102" i="8"/>
  <c r="Z3102" i="8"/>
  <c r="Y3102" i="8"/>
  <c r="O3102" i="8"/>
  <c r="AD3101" i="8" l="1"/>
  <c r="AC3101" i="8"/>
  <c r="AB3101" i="8"/>
  <c r="AA3101" i="8"/>
  <c r="Z3101" i="8"/>
  <c r="Y3101" i="8"/>
  <c r="O3101" i="8"/>
  <c r="AD3100" i="8" l="1"/>
  <c r="AC3100" i="8"/>
  <c r="AB3100" i="8"/>
  <c r="AA3100" i="8"/>
  <c r="Z3100" i="8"/>
  <c r="Y3100" i="8"/>
  <c r="O3100" i="8"/>
  <c r="AD3099" i="8" l="1"/>
  <c r="AC3099" i="8"/>
  <c r="AB3099" i="8"/>
  <c r="AA3099" i="8"/>
  <c r="Z3099" i="8"/>
  <c r="Y3099" i="8"/>
  <c r="O3099" i="8"/>
  <c r="AD3098" i="8" l="1"/>
  <c r="AC3098" i="8"/>
  <c r="AB3098" i="8"/>
  <c r="AA3098" i="8"/>
  <c r="Z3098" i="8"/>
  <c r="Y3098" i="8"/>
  <c r="O3098" i="8"/>
  <c r="AD3097" i="8" l="1"/>
  <c r="AC3097" i="8"/>
  <c r="AB3097" i="8"/>
  <c r="AA3097" i="8"/>
  <c r="Z3097" i="8"/>
  <c r="Y3097" i="8"/>
  <c r="O3097" i="8"/>
  <c r="AD3096" i="8" l="1"/>
  <c r="AC3096" i="8"/>
  <c r="AB3096" i="8"/>
  <c r="AA3096" i="8"/>
  <c r="Z3096" i="8"/>
  <c r="Y3096" i="8"/>
  <c r="O3096" i="8"/>
  <c r="AD3095" i="8" l="1"/>
  <c r="AC3095" i="8"/>
  <c r="AB3095" i="8"/>
  <c r="AA3095" i="8"/>
  <c r="Z3095" i="8"/>
  <c r="Y3095" i="8"/>
  <c r="O3095" i="8"/>
  <c r="O76" i="1" l="1"/>
  <c r="Y76" i="1"/>
  <c r="Z76" i="1"/>
  <c r="AA76" i="1"/>
  <c r="AB76" i="1"/>
  <c r="AC76" i="1"/>
  <c r="AD76" i="1"/>
  <c r="AD3094" i="8"/>
  <c r="AC3094" i="8"/>
  <c r="AB3094" i="8"/>
  <c r="AA3094" i="8"/>
  <c r="Z3094" i="8"/>
  <c r="Y3094" i="8"/>
  <c r="O3094" i="8"/>
  <c r="AD3093" i="8" l="1"/>
  <c r="AC3093" i="8"/>
  <c r="AB3093" i="8"/>
  <c r="AA3093" i="8"/>
  <c r="Z3093" i="8"/>
  <c r="Y3093" i="8"/>
  <c r="O3093" i="8"/>
  <c r="AD3092" i="8" l="1"/>
  <c r="AC3092" i="8"/>
  <c r="AB3092" i="8"/>
  <c r="AA3092" i="8"/>
  <c r="Z3092" i="8"/>
  <c r="Y3092" i="8"/>
  <c r="O3092" i="8"/>
  <c r="AD3091" i="8" l="1"/>
  <c r="AC3091" i="8"/>
  <c r="AB3091" i="8"/>
  <c r="AA3091" i="8"/>
  <c r="Z3091" i="8"/>
  <c r="Y3091" i="8"/>
  <c r="O3091" i="8"/>
  <c r="AD3090" i="8" l="1"/>
  <c r="AC3090" i="8"/>
  <c r="AB3090" i="8"/>
  <c r="AA3090" i="8"/>
  <c r="Z3090" i="8"/>
  <c r="Y3090" i="8"/>
  <c r="O3090" i="8"/>
  <c r="AD3089" i="8" l="1"/>
  <c r="AC3089" i="8"/>
  <c r="AB3089" i="8"/>
  <c r="AA3089" i="8"/>
  <c r="Z3089" i="8"/>
  <c r="Y3089" i="8"/>
  <c r="O3089" i="8"/>
  <c r="AD3088" i="8" l="1"/>
  <c r="AC3088" i="8"/>
  <c r="AB3088" i="8"/>
  <c r="AA3088" i="8"/>
  <c r="Z3088" i="8"/>
  <c r="Y3088" i="8"/>
  <c r="O3088" i="8"/>
  <c r="AC3087" i="8" l="1"/>
  <c r="AB3087" i="8"/>
  <c r="AA3087" i="8"/>
  <c r="Z3087" i="8"/>
  <c r="Y3087" i="8"/>
  <c r="O3087" i="8"/>
  <c r="AD3086" i="8" l="1"/>
  <c r="AC3086" i="8"/>
  <c r="AB3086" i="8"/>
  <c r="AA3086" i="8"/>
  <c r="Z3086" i="8"/>
  <c r="Y3086" i="8"/>
  <c r="O3086" i="8"/>
  <c r="AD3085" i="8" l="1"/>
  <c r="AC3085" i="8"/>
  <c r="AB3085" i="8"/>
  <c r="AA3085" i="8"/>
  <c r="Z3085" i="8"/>
  <c r="Y3085" i="8"/>
  <c r="O3085" i="8"/>
  <c r="AD3084" i="8" l="1"/>
  <c r="AC3084" i="8"/>
  <c r="AB3084" i="8"/>
  <c r="AA3084" i="8"/>
  <c r="Z3084" i="8"/>
  <c r="Y3084" i="8"/>
  <c r="O3084" i="8"/>
  <c r="AD3083" i="8" l="1"/>
  <c r="AC3083" i="8"/>
  <c r="AB3083" i="8"/>
  <c r="AA3083" i="8"/>
  <c r="Z3083" i="8"/>
  <c r="Y3083" i="8"/>
  <c r="O3083" i="8"/>
  <c r="AD3082" i="8" l="1"/>
  <c r="AC3082" i="8"/>
  <c r="AB3082" i="8"/>
  <c r="AA3082" i="8"/>
  <c r="Z3082" i="8"/>
  <c r="Y3082" i="8"/>
  <c r="O3082" i="8"/>
  <c r="AD3081" i="8" l="1"/>
  <c r="AC3081" i="8"/>
  <c r="AB3081" i="8"/>
  <c r="AA3081" i="8"/>
  <c r="Z3081" i="8"/>
  <c r="Y3081" i="8"/>
  <c r="O3081" i="8"/>
  <c r="AD3080" i="8" l="1"/>
  <c r="AC3080" i="8"/>
  <c r="AB3080" i="8"/>
  <c r="AA3080" i="8"/>
  <c r="Z3080" i="8"/>
  <c r="Y3080" i="8"/>
  <c r="O3080" i="8"/>
  <c r="AD3079" i="8" l="1"/>
  <c r="AC3079" i="8"/>
  <c r="AB3079" i="8"/>
  <c r="AA3079" i="8"/>
  <c r="Z3079" i="8"/>
  <c r="Y3079" i="8"/>
  <c r="O3079" i="8"/>
  <c r="AD3078" i="8" l="1"/>
  <c r="AC3078" i="8"/>
  <c r="AB3078" i="8"/>
  <c r="AA3078" i="8"/>
  <c r="Z3078" i="8"/>
  <c r="Y3078" i="8"/>
  <c r="O3078" i="8"/>
  <c r="AD3077" i="8" l="1"/>
  <c r="AC3077" i="8"/>
  <c r="AB3077" i="8"/>
  <c r="AA3077" i="8"/>
  <c r="Z3077" i="8"/>
  <c r="Y3077" i="8"/>
  <c r="O3077" i="8"/>
  <c r="AD3076" i="8" l="1"/>
  <c r="AC3076" i="8"/>
  <c r="AB3076" i="8"/>
  <c r="AA3076" i="8"/>
  <c r="Z3076" i="8"/>
  <c r="Y3076" i="8"/>
  <c r="O3076" i="8"/>
  <c r="AD3075" i="8" l="1"/>
  <c r="AC3075" i="8"/>
  <c r="AB3075" i="8"/>
  <c r="AA3075" i="8"/>
  <c r="Z3075" i="8"/>
  <c r="Y3075" i="8"/>
  <c r="O3075" i="8"/>
  <c r="AD3074" i="8" l="1"/>
  <c r="AB3074" i="8"/>
  <c r="AA3074" i="8"/>
  <c r="Z3074" i="8"/>
  <c r="Y3074" i="8"/>
  <c r="O3074" i="8"/>
  <c r="AD3073" i="8" l="1"/>
  <c r="AC3073" i="8"/>
  <c r="AB3073" i="8"/>
  <c r="AA3073" i="8"/>
  <c r="Z3073" i="8"/>
  <c r="Y3073" i="8"/>
  <c r="O3073" i="8"/>
  <c r="AD3072" i="8" l="1"/>
  <c r="AC3072" i="8"/>
  <c r="AB3072" i="8"/>
  <c r="AA3072" i="8"/>
  <c r="Z3072" i="8"/>
  <c r="Y3072" i="8"/>
  <c r="O3072" i="8"/>
  <c r="AD3071" i="8" l="1"/>
  <c r="AC3071" i="8"/>
  <c r="AB3071" i="8"/>
  <c r="AA3071" i="8"/>
  <c r="Z3071" i="8"/>
  <c r="Y3071" i="8"/>
  <c r="O3071" i="8"/>
  <c r="AD3070" i="8" l="1"/>
  <c r="AC3070" i="8"/>
  <c r="AB3070" i="8"/>
  <c r="AA3070" i="8"/>
  <c r="Z3070" i="8"/>
  <c r="Y3070" i="8"/>
  <c r="O3070" i="8"/>
  <c r="AD3069" i="8" l="1"/>
  <c r="AC3069" i="8"/>
  <c r="AB3069" i="8"/>
  <c r="AA3069" i="8"/>
  <c r="Z3069" i="8"/>
  <c r="Y3069" i="8"/>
  <c r="O3069" i="8"/>
  <c r="AD3068" i="8" l="1"/>
  <c r="AC3068" i="8"/>
  <c r="AB3068" i="8"/>
  <c r="AA3068" i="8"/>
  <c r="Z3068" i="8"/>
  <c r="Y3068" i="8"/>
  <c r="O3068" i="8"/>
  <c r="AD3067" i="8" l="1"/>
  <c r="AC3067" i="8"/>
  <c r="AB3067" i="8"/>
  <c r="AA3067" i="8"/>
  <c r="Z3067" i="8"/>
  <c r="Y3067" i="8"/>
  <c r="O3067" i="8"/>
  <c r="AD3066" i="8" l="1"/>
  <c r="AC3066" i="8"/>
  <c r="AB3066" i="8"/>
  <c r="AA3066" i="8"/>
  <c r="Z3066" i="8"/>
  <c r="Y3066" i="8"/>
  <c r="O3066" i="8"/>
  <c r="AD3065" i="8" l="1"/>
  <c r="AC3065" i="8"/>
  <c r="AB3065" i="8"/>
  <c r="AA3065" i="8"/>
  <c r="Z3065" i="8"/>
  <c r="Y3065" i="8"/>
  <c r="O3065" i="8"/>
  <c r="AD3064" i="8" l="1"/>
  <c r="AC3064" i="8"/>
  <c r="AB3064" i="8"/>
  <c r="AA3064" i="8"/>
  <c r="Z3064" i="8"/>
  <c r="Y3064" i="8"/>
  <c r="O3064" i="8"/>
  <c r="AD3062" i="8" l="1"/>
  <c r="AC3062" i="8"/>
  <c r="AB3062" i="8"/>
  <c r="AA3062" i="8"/>
  <c r="Z3062" i="8"/>
  <c r="Y3062" i="8"/>
  <c r="O3062" i="8"/>
  <c r="AD3061" i="8" l="1"/>
  <c r="AC3061" i="8"/>
  <c r="AB3061" i="8"/>
  <c r="AA3061" i="8"/>
  <c r="Z3061" i="8"/>
  <c r="Y3061" i="8"/>
  <c r="O3061" i="8"/>
  <c r="AD3060" i="8" l="1"/>
  <c r="AC3060" i="8"/>
  <c r="AB3060" i="8"/>
  <c r="AA3060" i="8"/>
  <c r="Z3060" i="8"/>
  <c r="Y3060" i="8"/>
  <c r="O3060" i="8"/>
  <c r="AD3059" i="8" l="1"/>
  <c r="AC3059" i="8"/>
  <c r="AB3059" i="8"/>
  <c r="AA3059" i="8"/>
  <c r="Z3059" i="8"/>
  <c r="Y3059" i="8"/>
  <c r="O3059" i="8"/>
  <c r="AD3058" i="8" l="1"/>
  <c r="AC3058" i="8"/>
  <c r="AB3058" i="8"/>
  <c r="AA3058" i="8"/>
  <c r="Z3058" i="8"/>
  <c r="Y3058" i="8"/>
  <c r="O3058" i="8"/>
  <c r="AD3057" i="8" l="1"/>
  <c r="AC3057" i="8"/>
  <c r="AB3057" i="8"/>
  <c r="AA3057" i="8"/>
  <c r="Z3057" i="8"/>
  <c r="Y3057" i="8"/>
  <c r="O3057" i="8"/>
  <c r="AD3056" i="8" l="1"/>
  <c r="AC3056" i="8"/>
  <c r="AB3056" i="8"/>
  <c r="AA3056" i="8"/>
  <c r="Z3056" i="8"/>
  <c r="Y3056" i="8"/>
  <c r="O3056" i="8"/>
  <c r="AD3055" i="8" l="1"/>
  <c r="AC3055" i="8"/>
  <c r="AB3055" i="8"/>
  <c r="AA3055" i="8"/>
  <c r="Z3055" i="8"/>
  <c r="Y3055" i="8"/>
  <c r="O3055" i="8"/>
  <c r="AD3054" i="8" l="1"/>
  <c r="AC3054" i="8"/>
  <c r="AB3054" i="8"/>
  <c r="AA3054" i="8"/>
  <c r="Z3054" i="8"/>
  <c r="Y3054" i="8"/>
  <c r="O3054" i="8"/>
  <c r="AD3053" i="8" l="1"/>
  <c r="AC3053" i="8"/>
  <c r="AB3053" i="8"/>
  <c r="AA3053" i="8"/>
  <c r="Z3053" i="8"/>
  <c r="Y3053" i="8"/>
  <c r="O3053" i="8"/>
  <c r="AD3052" i="8" l="1"/>
  <c r="AC3052" i="8"/>
  <c r="AB3052" i="8"/>
  <c r="AA3052" i="8"/>
  <c r="Z3052" i="8"/>
  <c r="Y3052" i="8"/>
  <c r="O3052" i="8"/>
  <c r="AD3051" i="8" l="1"/>
  <c r="AC3051" i="8"/>
  <c r="AB3051" i="8"/>
  <c r="AA3051" i="8"/>
  <c r="Z3051" i="8"/>
  <c r="Y3051" i="8"/>
  <c r="O3051" i="8"/>
  <c r="AD3050" i="8" l="1"/>
  <c r="AC3050" i="8"/>
  <c r="AB3050" i="8"/>
  <c r="AA3050" i="8"/>
  <c r="Z3050" i="8"/>
  <c r="Y3050" i="8"/>
  <c r="O3050" i="8"/>
  <c r="AD3049" i="8" l="1"/>
  <c r="AC3049" i="8"/>
  <c r="AB3049" i="8"/>
  <c r="AA3049" i="8"/>
  <c r="Z3049" i="8"/>
  <c r="Y3049" i="8"/>
  <c r="O3049" i="8"/>
  <c r="AD3048" i="8" l="1"/>
  <c r="AC3048" i="8"/>
  <c r="AB3048" i="8"/>
  <c r="AA3048" i="8"/>
  <c r="Z3048" i="8"/>
  <c r="Y3048" i="8"/>
  <c r="O3048" i="8"/>
  <c r="AD3047" i="8" l="1"/>
  <c r="AC3047" i="8"/>
  <c r="AB3047" i="8"/>
  <c r="AA3047" i="8"/>
  <c r="Z3047" i="8"/>
  <c r="Y3047" i="8"/>
  <c r="O3047" i="8"/>
  <c r="AD3046" i="8" l="1"/>
  <c r="AC3046" i="8"/>
  <c r="AB3046" i="8"/>
  <c r="AA3046" i="8"/>
  <c r="Z3046" i="8"/>
  <c r="Y3046" i="8"/>
  <c r="O3046" i="8"/>
  <c r="AD3045" i="8" l="1"/>
  <c r="AC3045" i="8"/>
  <c r="AB3045" i="8"/>
  <c r="AA3045" i="8"/>
  <c r="Z3045" i="8"/>
  <c r="Y3045" i="8"/>
  <c r="O3045" i="8"/>
  <c r="AD3044" i="8" l="1"/>
  <c r="AC3044" i="8"/>
  <c r="AB3044" i="8"/>
  <c r="AA3044" i="8"/>
  <c r="Z3044" i="8"/>
  <c r="Y3044" i="8"/>
  <c r="O3044" i="8"/>
  <c r="AD3043" i="8" l="1"/>
  <c r="AC3043" i="8"/>
  <c r="AB3043" i="8"/>
  <c r="AA3043" i="8"/>
  <c r="Z3043" i="8"/>
  <c r="Y3043" i="8"/>
  <c r="O3043" i="8"/>
  <c r="AD3042" i="8" l="1"/>
  <c r="AC3042" i="8"/>
  <c r="AB3042" i="8"/>
  <c r="AA3042" i="8"/>
  <c r="Z3042" i="8"/>
  <c r="Y3042" i="8"/>
  <c r="O3042" i="8"/>
  <c r="AD3041" i="8" l="1"/>
  <c r="AC3041" i="8"/>
  <c r="AB3041" i="8"/>
  <c r="AA3041" i="8"/>
  <c r="Z3041" i="8"/>
  <c r="Y3041" i="8"/>
  <c r="O3041" i="8"/>
  <c r="AD3040" i="8" l="1"/>
  <c r="AC3040" i="8"/>
  <c r="AB3040" i="8"/>
  <c r="AA3040" i="8"/>
  <c r="Z3040" i="8"/>
  <c r="Y3040" i="8"/>
  <c r="O3040" i="8"/>
  <c r="AD3039" i="8" l="1"/>
  <c r="AC3039" i="8"/>
  <c r="AB3039" i="8"/>
  <c r="AA3039" i="8"/>
  <c r="Z3039" i="8"/>
  <c r="Y3039" i="8"/>
  <c r="O3039" i="8"/>
  <c r="AD3038" i="8" l="1"/>
  <c r="AC3038" i="8"/>
  <c r="AB3038" i="8"/>
  <c r="AA3038" i="8"/>
  <c r="Z3038" i="8"/>
  <c r="Y3038" i="8"/>
  <c r="O3038" i="8"/>
  <c r="AD3037" i="8" l="1"/>
  <c r="AC3037" i="8"/>
  <c r="AB3037" i="8"/>
  <c r="AA3037" i="8"/>
  <c r="Z3037" i="8"/>
  <c r="Y3037" i="8"/>
  <c r="O3037" i="8"/>
  <c r="AD3036" i="8" l="1"/>
  <c r="AC3036" i="8"/>
  <c r="AB3036" i="8"/>
  <c r="AA3036" i="8"/>
  <c r="Z3036" i="8"/>
  <c r="Y3036" i="8"/>
  <c r="O3036" i="8"/>
  <c r="AD3035" i="8" l="1"/>
  <c r="AC3035" i="8"/>
  <c r="AB3035" i="8"/>
  <c r="AA3035" i="8"/>
  <c r="Z3035" i="8"/>
  <c r="Y3035" i="8"/>
  <c r="O3035" i="8"/>
  <c r="AD3034" i="8" l="1"/>
  <c r="AC3034" i="8"/>
  <c r="AB3034" i="8"/>
  <c r="AA3034" i="8"/>
  <c r="Z3034" i="8"/>
  <c r="Y3034" i="8"/>
  <c r="O3034" i="8"/>
  <c r="AD3033" i="8" l="1"/>
  <c r="AC3033" i="8"/>
  <c r="AB3033" i="8"/>
  <c r="AA3033" i="8"/>
  <c r="Z3033" i="8"/>
  <c r="Y3033" i="8"/>
  <c r="O3033" i="8"/>
  <c r="AD3032" i="8" l="1"/>
  <c r="AC3032" i="8"/>
  <c r="AB3032" i="8"/>
  <c r="AA3032" i="8"/>
  <c r="Z3032" i="8"/>
  <c r="Y3032" i="8"/>
  <c r="O3032" i="8"/>
  <c r="AD3031" i="8" l="1"/>
  <c r="AC3031" i="8"/>
  <c r="AB3031" i="8"/>
  <c r="AA3031" i="8"/>
  <c r="Z3031" i="8"/>
  <c r="Y3031" i="8"/>
  <c r="O3031" i="8"/>
  <c r="AD3030" i="8" l="1"/>
  <c r="AC3030" i="8"/>
  <c r="AB3030" i="8"/>
  <c r="AA3030" i="8"/>
  <c r="Z3030" i="8"/>
  <c r="Y3030" i="8"/>
  <c r="O3030" i="8"/>
  <c r="AD3029" i="8" l="1"/>
  <c r="AC3029" i="8"/>
  <c r="AB3029" i="8"/>
  <c r="AA3029" i="8"/>
  <c r="Z3029" i="8"/>
  <c r="Y3029" i="8"/>
  <c r="O3029" i="8"/>
  <c r="AD3028" i="8" l="1"/>
  <c r="AC3028" i="8"/>
  <c r="AB3028" i="8"/>
  <c r="AA3028" i="8"/>
  <c r="Z3028" i="8"/>
  <c r="Y3028" i="8"/>
  <c r="O3028" i="8"/>
  <c r="AD3027" i="8" l="1"/>
  <c r="AC3027" i="8"/>
  <c r="AB3027" i="8"/>
  <c r="AA3027" i="8"/>
  <c r="Z3027" i="8"/>
  <c r="Y3027" i="8"/>
  <c r="O3027" i="8"/>
  <c r="AD3026" i="8" l="1"/>
  <c r="AC3026" i="8"/>
  <c r="AB3026" i="8"/>
  <c r="AA3026" i="8"/>
  <c r="Z3026" i="8"/>
  <c r="Y3026" i="8"/>
  <c r="O3026" i="8"/>
  <c r="AD3025" i="8" l="1"/>
  <c r="AC3025" i="8"/>
  <c r="AB3025" i="8"/>
  <c r="AA3025" i="8"/>
  <c r="Z3025" i="8"/>
  <c r="Y3025" i="8"/>
  <c r="O3025" i="8"/>
  <c r="AD3024" i="8" l="1"/>
  <c r="AC3024" i="8"/>
  <c r="AB3024" i="8"/>
  <c r="AA3024" i="8"/>
  <c r="Z3024" i="8"/>
  <c r="Y3024" i="8"/>
  <c r="O3024" i="8"/>
  <c r="AD3023" i="8" l="1"/>
  <c r="AC3023" i="8"/>
  <c r="AB3023" i="8"/>
  <c r="AA3023" i="8"/>
  <c r="Z3023" i="8"/>
  <c r="Y3023" i="8"/>
  <c r="O3023" i="8"/>
  <c r="AD3022" i="8" l="1"/>
  <c r="AC3022" i="8"/>
  <c r="AB3022" i="8"/>
  <c r="AA3022" i="8"/>
  <c r="Z3022" i="8"/>
  <c r="Y3022" i="8"/>
  <c r="AD3021" i="8" l="1"/>
  <c r="AC3021" i="8"/>
  <c r="AB3021" i="8"/>
  <c r="AA3021" i="8"/>
  <c r="Z3021" i="8"/>
  <c r="Y3021" i="8"/>
  <c r="O3021" i="8"/>
  <c r="AD3020" i="8" l="1"/>
  <c r="AC3020" i="8"/>
  <c r="AB3020" i="8"/>
  <c r="AA3020" i="8"/>
  <c r="Z3020" i="8"/>
  <c r="Y3020" i="8"/>
  <c r="O3020" i="8"/>
  <c r="AD3019" i="8" l="1"/>
  <c r="AC3019" i="8"/>
  <c r="AB3019" i="8"/>
  <c r="AA3019" i="8"/>
  <c r="Z3019" i="8"/>
  <c r="Y3019" i="8"/>
  <c r="O3019" i="8"/>
  <c r="AD3018" i="8" l="1"/>
  <c r="AC3018" i="8"/>
  <c r="AB3018" i="8"/>
  <c r="AA3018" i="8"/>
  <c r="Z3018" i="8"/>
  <c r="Y3018" i="8"/>
  <c r="O3018" i="8"/>
  <c r="AD3017" i="8" l="1"/>
  <c r="AC3017" i="8"/>
  <c r="AB3017" i="8"/>
  <c r="AA3017" i="8"/>
  <c r="Z3017" i="8"/>
  <c r="Y3017" i="8"/>
  <c r="O3017" i="8"/>
  <c r="AD3016" i="8" l="1"/>
  <c r="AC3016" i="8"/>
  <c r="AB3016" i="8"/>
  <c r="AA3016" i="8"/>
  <c r="Z3016" i="8"/>
  <c r="Y3016" i="8"/>
  <c r="O3016" i="8"/>
  <c r="AD3015" i="8" l="1"/>
  <c r="AC3015" i="8"/>
  <c r="AB3015" i="8"/>
  <c r="AA3015" i="8"/>
  <c r="Z3015" i="8"/>
  <c r="Y3015" i="8"/>
  <c r="AD3014" i="8" l="1"/>
  <c r="AC3014" i="8"/>
  <c r="AB3014" i="8"/>
  <c r="AA3014" i="8"/>
  <c r="Z3014" i="8"/>
  <c r="Y3014" i="8"/>
  <c r="O3014" i="8"/>
  <c r="AD3013" i="8" l="1"/>
  <c r="AC3013" i="8"/>
  <c r="AB3013" i="8"/>
  <c r="AA3013" i="8"/>
  <c r="Z3013" i="8"/>
  <c r="Y3013" i="8"/>
  <c r="O3013" i="8"/>
  <c r="AD3012" i="8" l="1"/>
  <c r="AC3012" i="8"/>
  <c r="AB3012" i="8"/>
  <c r="AA3012" i="8"/>
  <c r="Z3012" i="8"/>
  <c r="Y3012" i="8"/>
  <c r="O3012" i="8"/>
  <c r="AD3011" i="8" l="1"/>
  <c r="AC3011" i="8"/>
  <c r="AB3011" i="8"/>
  <c r="AA3011" i="8"/>
  <c r="Z3011" i="8"/>
  <c r="Y3011" i="8"/>
  <c r="O3011" i="8"/>
  <c r="AD3010" i="8" l="1"/>
  <c r="AC3010" i="8"/>
  <c r="AB3010" i="8"/>
  <c r="AA3010" i="8"/>
  <c r="Z3010" i="8"/>
  <c r="Y3010" i="8"/>
  <c r="O3010" i="8"/>
  <c r="AD3009" i="8" l="1"/>
  <c r="AC3009" i="8"/>
  <c r="AB3009" i="8"/>
  <c r="AA3009" i="8"/>
  <c r="Z3009" i="8"/>
  <c r="Y3009" i="8"/>
  <c r="O3009" i="8"/>
  <c r="AD3008" i="8" l="1"/>
  <c r="AC3008" i="8"/>
  <c r="AB3008" i="8"/>
  <c r="AA3008" i="8"/>
  <c r="Z3008" i="8"/>
  <c r="Y3008" i="8"/>
  <c r="O3008" i="8"/>
  <c r="AD3007" i="8" l="1"/>
  <c r="AC3007" i="8"/>
  <c r="AB3007" i="8"/>
  <c r="AA3007" i="8"/>
  <c r="Z3007" i="8"/>
  <c r="Y3007" i="8"/>
  <c r="AD3006" i="8" l="1"/>
  <c r="AC3006" i="8"/>
  <c r="AB3006" i="8"/>
  <c r="AA3006" i="8"/>
  <c r="Z3006" i="8"/>
  <c r="Y3006" i="8"/>
  <c r="O3006" i="8"/>
  <c r="AD3005" i="8" l="1"/>
  <c r="AC3005" i="8"/>
  <c r="AB3005" i="8"/>
  <c r="AA3005" i="8"/>
  <c r="Z3005" i="8"/>
  <c r="Y3005" i="8"/>
  <c r="O3005" i="8"/>
  <c r="AD3004" i="8" l="1"/>
  <c r="AC3004" i="8"/>
  <c r="AB3004" i="8"/>
  <c r="AA3004" i="8"/>
  <c r="Z3004" i="8"/>
  <c r="Y3004" i="8"/>
  <c r="O3004" i="8"/>
  <c r="AD3003" i="8" l="1"/>
  <c r="AC3003" i="8"/>
  <c r="AB3003" i="8"/>
  <c r="AA3003" i="8"/>
  <c r="Z3003" i="8"/>
  <c r="Y3003" i="8"/>
  <c r="O3003" i="8"/>
  <c r="AD3002" i="8" l="1"/>
  <c r="AC3002" i="8"/>
  <c r="AB3002" i="8"/>
  <c r="AA3002" i="8"/>
  <c r="Z3002" i="8"/>
  <c r="Y3002" i="8"/>
  <c r="O3002" i="8"/>
  <c r="AD3001" i="8" l="1"/>
  <c r="AC3001" i="8"/>
  <c r="AB3001" i="8"/>
  <c r="AA3001" i="8"/>
  <c r="Z3001" i="8"/>
  <c r="Y3001" i="8"/>
  <c r="O3001" i="8"/>
  <c r="AD3000" i="8" l="1"/>
  <c r="AC3000" i="8"/>
  <c r="AB3000" i="8"/>
  <c r="AA3000" i="8"/>
  <c r="Z3000" i="8"/>
  <c r="Y3000" i="8"/>
  <c r="O3000" i="8"/>
  <c r="AD2999" i="8" l="1"/>
  <c r="AC2999" i="8"/>
  <c r="AB2999" i="8"/>
  <c r="AA2999" i="8"/>
  <c r="Z2999" i="8"/>
  <c r="Y2999" i="8"/>
  <c r="O2999" i="8"/>
  <c r="O75" i="1" l="1"/>
  <c r="Y75" i="1"/>
  <c r="Z75" i="1"/>
  <c r="AA75" i="1"/>
  <c r="AB75" i="1"/>
  <c r="AC75" i="1"/>
  <c r="AD75" i="1"/>
  <c r="AD2998" i="8"/>
  <c r="AC2998" i="8"/>
  <c r="AB2998" i="8"/>
  <c r="AA2998" i="8"/>
  <c r="Z2998" i="8"/>
  <c r="Y2998" i="8"/>
  <c r="O2998" i="8"/>
  <c r="AD2997" i="8" l="1"/>
  <c r="AC2997" i="8"/>
  <c r="AB2997" i="8"/>
  <c r="AA2997" i="8"/>
  <c r="Z2997" i="8"/>
  <c r="Y2997" i="8"/>
  <c r="O2997" i="8"/>
  <c r="AD2996" i="8" l="1"/>
  <c r="AC2996" i="8"/>
  <c r="AB2996" i="8"/>
  <c r="AA2996" i="8"/>
  <c r="Z2996" i="8"/>
  <c r="Y2996" i="8"/>
  <c r="O2996" i="8"/>
  <c r="AD2995" i="8" l="1"/>
  <c r="AC2995" i="8"/>
  <c r="AB2995" i="8"/>
  <c r="AA2995" i="8"/>
  <c r="Z2995" i="8"/>
  <c r="Y2995" i="8"/>
  <c r="O2995" i="8"/>
  <c r="AD2994" i="8" l="1"/>
  <c r="AC2994" i="8"/>
  <c r="AB2994" i="8"/>
  <c r="AA2994" i="8"/>
  <c r="Z2994" i="8"/>
  <c r="Y2994" i="8"/>
  <c r="O2994" i="8"/>
  <c r="AD2993" i="8" l="1"/>
  <c r="AC2993" i="8"/>
  <c r="AB2993" i="8"/>
  <c r="AA2993" i="8"/>
  <c r="Z2993" i="8"/>
  <c r="Y2993" i="8"/>
  <c r="O2993" i="8"/>
  <c r="AD2992" i="8" l="1"/>
  <c r="AC2992" i="8"/>
  <c r="AB2992" i="8"/>
  <c r="AA2992" i="8"/>
  <c r="Z2992" i="8"/>
  <c r="Y2992" i="8"/>
  <c r="O2992" i="8"/>
  <c r="AD2991" i="8" l="1"/>
  <c r="AC2991" i="8"/>
  <c r="AB2991" i="8"/>
  <c r="AA2991" i="8"/>
  <c r="Z2991" i="8"/>
  <c r="Y2991" i="8"/>
  <c r="O2991" i="8"/>
  <c r="AD2990" i="8" l="1"/>
  <c r="AC2990" i="8"/>
  <c r="AB2990" i="8"/>
  <c r="AA2990" i="8"/>
  <c r="Z2990" i="8"/>
  <c r="Y2990" i="8"/>
  <c r="O2990" i="8"/>
  <c r="AD2989" i="8" l="1"/>
  <c r="AC2989" i="8"/>
  <c r="AB2989" i="8"/>
  <c r="AA2989" i="8"/>
  <c r="Z2989" i="8"/>
  <c r="Y2989" i="8"/>
  <c r="O2989" i="8"/>
  <c r="AD71" i="5" l="1"/>
  <c r="AC71" i="5"/>
  <c r="AB71" i="5"/>
  <c r="AA71" i="5"/>
  <c r="Z71" i="5"/>
  <c r="Y71" i="5"/>
  <c r="O71" i="5"/>
  <c r="AD70" i="5"/>
  <c r="AC70" i="5"/>
  <c r="AB70" i="5"/>
  <c r="AA70" i="5"/>
  <c r="Z70" i="5"/>
  <c r="Y70" i="5"/>
  <c r="O70" i="5"/>
  <c r="AD2988" i="8"/>
  <c r="AC2988" i="8"/>
  <c r="AB2988" i="8"/>
  <c r="AA2988" i="8"/>
  <c r="Z2988" i="8"/>
  <c r="Y2988" i="8"/>
  <c r="O2988" i="8"/>
  <c r="AD2987" i="8" l="1"/>
  <c r="AC2987" i="8"/>
  <c r="AB2987" i="8"/>
  <c r="AA2987" i="8"/>
  <c r="Z2987" i="8"/>
  <c r="Y2987" i="8"/>
  <c r="O2987" i="8"/>
  <c r="AD2986" i="8" l="1"/>
  <c r="AC2986" i="8"/>
  <c r="AB2986" i="8"/>
  <c r="AA2986" i="8"/>
  <c r="Z2986" i="8"/>
  <c r="Y2986" i="8"/>
  <c r="O2986" i="8"/>
  <c r="AD2985" i="8" l="1"/>
  <c r="AC2985" i="8"/>
  <c r="AB2985" i="8"/>
  <c r="AA2985" i="8"/>
  <c r="Z2985" i="8"/>
  <c r="Y2985" i="8"/>
  <c r="O2985" i="8"/>
  <c r="AD2984" i="8" l="1"/>
  <c r="AC2984" i="8"/>
  <c r="AB2984" i="8"/>
  <c r="AA2984" i="8"/>
  <c r="Z2984" i="8"/>
  <c r="Y2984" i="8"/>
  <c r="O2984" i="8"/>
  <c r="AD2983" i="8" l="1"/>
  <c r="AC2983" i="8"/>
  <c r="AB2983" i="8"/>
  <c r="AA2983" i="8"/>
  <c r="Z2983" i="8"/>
  <c r="Y2983" i="8"/>
  <c r="O2983" i="8"/>
  <c r="AD2982" i="8" l="1"/>
  <c r="AC2982" i="8"/>
  <c r="AB2982" i="8"/>
  <c r="AA2982" i="8"/>
  <c r="Z2982" i="8"/>
  <c r="Y2982" i="8"/>
  <c r="O2982" i="8"/>
  <c r="AD2981" i="8" l="1"/>
  <c r="AC2981" i="8"/>
  <c r="AB2981" i="8"/>
  <c r="AA2981" i="8"/>
  <c r="Z2981" i="8"/>
  <c r="Y2981" i="8"/>
  <c r="O2981" i="8"/>
  <c r="AD2980" i="8" l="1"/>
  <c r="AC2980" i="8"/>
  <c r="AB2980" i="8"/>
  <c r="AA2980" i="8"/>
  <c r="Z2980" i="8"/>
  <c r="Y2980" i="8"/>
  <c r="O2980" i="8"/>
  <c r="AD2979" i="8" l="1"/>
  <c r="AC2979" i="8"/>
  <c r="AB2979" i="8"/>
  <c r="AA2979" i="8"/>
  <c r="Z2979" i="8"/>
  <c r="Y2979" i="8"/>
  <c r="O2979" i="8"/>
  <c r="AD2978" i="8" l="1"/>
  <c r="AC2978" i="8"/>
  <c r="AB2978" i="8"/>
  <c r="AA2978" i="8"/>
  <c r="Z2978" i="8"/>
  <c r="Y2978" i="8"/>
  <c r="O2978" i="8"/>
  <c r="AD2977" i="8" l="1"/>
  <c r="AC2977" i="8"/>
  <c r="AB2977" i="8"/>
  <c r="AA2977" i="8"/>
  <c r="Z2977" i="8"/>
  <c r="Y2977" i="8"/>
  <c r="O2977" i="8"/>
  <c r="AD2976" i="8" l="1"/>
  <c r="AC2976" i="8"/>
  <c r="AB2976" i="8"/>
  <c r="AA2976" i="8"/>
  <c r="Z2976" i="8"/>
  <c r="Y2976" i="8"/>
  <c r="O2976" i="8"/>
  <c r="AD2975" i="8" l="1"/>
  <c r="AC2975" i="8"/>
  <c r="AB2975" i="8"/>
  <c r="AA2975" i="8"/>
  <c r="Z2975" i="8"/>
  <c r="Y2975" i="8"/>
  <c r="O2975" i="8"/>
  <c r="AD2974" i="8" l="1"/>
  <c r="AC2974" i="8"/>
  <c r="AB2974" i="8"/>
  <c r="AA2974" i="8"/>
  <c r="Z2974" i="8"/>
  <c r="Y2974" i="8"/>
  <c r="O2974" i="8"/>
  <c r="AD2973" i="8" l="1"/>
  <c r="AC2973" i="8"/>
  <c r="AB2973" i="8"/>
  <c r="AA2973" i="8"/>
  <c r="Z2973" i="8"/>
  <c r="Y2973" i="8"/>
  <c r="O2973" i="8"/>
  <c r="AD2972" i="8" l="1"/>
  <c r="AC2972" i="8"/>
  <c r="AB2972" i="8"/>
  <c r="AA2972" i="8"/>
  <c r="Z2972" i="8"/>
  <c r="Y2972" i="8"/>
  <c r="O2972" i="8"/>
  <c r="AD2971" i="8" l="1"/>
  <c r="AC2971" i="8"/>
  <c r="AB2971" i="8"/>
  <c r="AA2971" i="8"/>
  <c r="Z2971" i="8"/>
  <c r="Y2971" i="8"/>
  <c r="O2971" i="8"/>
  <c r="AD2970" i="8" l="1"/>
  <c r="AC2970" i="8"/>
  <c r="AB2970" i="8"/>
  <c r="AA2970" i="8"/>
  <c r="Z2970" i="8"/>
  <c r="Y2970" i="8"/>
  <c r="O2970" i="8"/>
  <c r="AD2969" i="8" l="1"/>
  <c r="AC2969" i="8"/>
  <c r="AB2969" i="8"/>
  <c r="AA2969" i="8"/>
  <c r="Z2969" i="8"/>
  <c r="Y2969" i="8"/>
  <c r="O2969" i="8"/>
  <c r="AD2968" i="8" l="1"/>
  <c r="AC2968" i="8"/>
  <c r="AB2968" i="8"/>
  <c r="AA2968" i="8"/>
  <c r="Z2968" i="8"/>
  <c r="Y2968" i="8"/>
  <c r="O2968" i="8"/>
  <c r="AD2967" i="8" l="1"/>
  <c r="AC2967" i="8"/>
  <c r="AB2967" i="8"/>
  <c r="AA2967" i="8"/>
  <c r="Z2967" i="8"/>
  <c r="Y2967" i="8"/>
  <c r="O2967" i="8"/>
  <c r="AD2966" i="8" l="1"/>
  <c r="AC2966" i="8"/>
  <c r="AB2966" i="8"/>
  <c r="AA2966" i="8"/>
  <c r="Z2966" i="8"/>
  <c r="Y2966" i="8"/>
  <c r="O2966" i="8"/>
  <c r="AD2965" i="8" l="1"/>
  <c r="AC2965" i="8"/>
  <c r="AB2965" i="8"/>
  <c r="AA2965" i="8"/>
  <c r="Z2965" i="8"/>
  <c r="Y2965" i="8"/>
  <c r="O2965" i="8"/>
  <c r="AD2964" i="8" l="1"/>
  <c r="AC2964" i="8"/>
  <c r="AB2964" i="8"/>
  <c r="AA2964" i="8"/>
  <c r="Z2964" i="8"/>
  <c r="Y2964" i="8"/>
  <c r="O2964" i="8"/>
  <c r="AD2963" i="8" l="1"/>
  <c r="AC2963" i="8"/>
  <c r="AB2963" i="8"/>
  <c r="AA2963" i="8"/>
  <c r="Z2963" i="8"/>
  <c r="Y2963" i="8"/>
  <c r="O2963" i="8"/>
  <c r="AD2962" i="8" l="1"/>
  <c r="AC2962" i="8"/>
  <c r="AB2962" i="8"/>
  <c r="AA2962" i="8"/>
  <c r="Z2962" i="8"/>
  <c r="Y2962" i="8"/>
  <c r="O2962" i="8"/>
  <c r="AD2961" i="8" l="1"/>
  <c r="AC2961" i="8"/>
  <c r="AB2961" i="8"/>
  <c r="AA2961" i="8"/>
  <c r="Z2961" i="8"/>
  <c r="Y2961" i="8"/>
  <c r="O2961" i="8"/>
  <c r="AD2960" i="8" l="1"/>
  <c r="AC2960" i="8"/>
  <c r="AB2960" i="8"/>
  <c r="AA2960" i="8"/>
  <c r="Z2960" i="8"/>
  <c r="Y2960" i="8"/>
  <c r="O2960" i="8"/>
  <c r="AD2959" i="8" l="1"/>
  <c r="AC2959" i="8"/>
  <c r="AB2959" i="8"/>
  <c r="AA2959" i="8"/>
  <c r="Z2959" i="8"/>
  <c r="Y2959" i="8"/>
  <c r="O2959" i="8"/>
  <c r="AD2958" i="8" l="1"/>
  <c r="AC2958" i="8"/>
  <c r="AB2958" i="8"/>
  <c r="AA2958" i="8"/>
  <c r="Z2958" i="8"/>
  <c r="Y2958" i="8"/>
  <c r="O2958" i="8"/>
  <c r="AD2957" i="8" l="1"/>
  <c r="AC2957" i="8"/>
  <c r="AB2957" i="8"/>
  <c r="AA2957" i="8"/>
  <c r="Z2957" i="8"/>
  <c r="Y2957" i="8"/>
  <c r="O2957" i="8"/>
  <c r="AD2956" i="8" l="1"/>
  <c r="AC2956" i="8"/>
  <c r="AB2956" i="8"/>
  <c r="AA2956" i="8"/>
  <c r="Z2956" i="8"/>
  <c r="Y2956" i="8"/>
  <c r="AD2955" i="8" l="1"/>
  <c r="AC2955" i="8"/>
  <c r="AB2955" i="8"/>
  <c r="AA2955" i="8"/>
  <c r="Z2955" i="8"/>
  <c r="Y2955" i="8"/>
  <c r="O2955" i="8"/>
  <c r="AD2954" i="8" l="1"/>
  <c r="AC2954" i="8"/>
  <c r="AB2954" i="8"/>
  <c r="AA2954" i="8"/>
  <c r="Z2954" i="8"/>
  <c r="Y2954" i="8"/>
  <c r="O2954" i="8"/>
  <c r="AD2953" i="8" l="1"/>
  <c r="AC2953" i="8"/>
  <c r="AB2953" i="8"/>
  <c r="AA2953" i="8"/>
  <c r="Z2953" i="8"/>
  <c r="Y2953" i="8"/>
  <c r="O2953" i="8"/>
  <c r="AD2952" i="8" l="1"/>
  <c r="AC2952" i="8"/>
  <c r="AB2952" i="8"/>
  <c r="AA2952" i="8"/>
  <c r="Z2952" i="8"/>
  <c r="Y2952" i="8"/>
  <c r="O2952" i="8"/>
  <c r="AD2951" i="8" l="1"/>
  <c r="AC2951" i="8"/>
  <c r="AB2951" i="8"/>
  <c r="AA2951" i="8"/>
  <c r="Z2951" i="8"/>
  <c r="Y2951" i="8"/>
  <c r="O2951" i="8"/>
  <c r="AD2950" i="8" l="1"/>
  <c r="AC2950" i="8"/>
  <c r="AB2950" i="8"/>
  <c r="AA2950" i="8"/>
  <c r="Z2950" i="8"/>
  <c r="Y2950" i="8"/>
  <c r="O2950" i="8"/>
  <c r="O71" i="1" l="1"/>
  <c r="Y71" i="1"/>
  <c r="Z71" i="1"/>
  <c r="AA71" i="1"/>
  <c r="AB71" i="1"/>
  <c r="AC71" i="1"/>
  <c r="AD71" i="1"/>
  <c r="Y72" i="1"/>
  <c r="Z72" i="1"/>
  <c r="AA72" i="1"/>
  <c r="AB72" i="1"/>
  <c r="AC72" i="1"/>
  <c r="AD72" i="1"/>
  <c r="O73" i="1"/>
  <c r="Y73" i="1"/>
  <c r="Z73" i="1"/>
  <c r="AA73" i="1"/>
  <c r="AB73" i="1"/>
  <c r="AC73" i="1"/>
  <c r="AD73" i="1"/>
  <c r="O74" i="1"/>
  <c r="Y74" i="1"/>
  <c r="Z74" i="1"/>
  <c r="AA74" i="1"/>
  <c r="AB74" i="1"/>
  <c r="AC74" i="1"/>
  <c r="AD74" i="1"/>
  <c r="AD2949" i="8"/>
  <c r="AC2949" i="8"/>
  <c r="AB2949" i="8"/>
  <c r="AA2949" i="8"/>
  <c r="Z2949" i="8"/>
  <c r="Y2949" i="8"/>
  <c r="O2949" i="8"/>
  <c r="AD2948" i="8" l="1"/>
  <c r="AC2948" i="8"/>
  <c r="AB2948" i="8"/>
  <c r="AA2948" i="8"/>
  <c r="Z2948" i="8"/>
  <c r="Y2948" i="8"/>
  <c r="O2948" i="8"/>
  <c r="AD2947" i="8" l="1"/>
  <c r="AC2947" i="8"/>
  <c r="AB2947" i="8"/>
  <c r="AA2947" i="8"/>
  <c r="Z2947" i="8"/>
  <c r="Y2947" i="8"/>
  <c r="O2947" i="8"/>
  <c r="AD2946" i="8" l="1"/>
  <c r="AC2946" i="8"/>
  <c r="AB2946" i="8"/>
  <c r="AA2946" i="8"/>
  <c r="Z2946" i="8"/>
  <c r="Y2946" i="8"/>
  <c r="O2946" i="8"/>
  <c r="AD2945" i="8" l="1"/>
  <c r="AC2945" i="8"/>
  <c r="AB2945" i="8"/>
  <c r="AA2945" i="8"/>
  <c r="Z2945" i="8"/>
  <c r="Y2945" i="8"/>
  <c r="O2945" i="8"/>
  <c r="AD2944" i="8" l="1"/>
  <c r="AC2944" i="8"/>
  <c r="AB2944" i="8"/>
  <c r="AA2944" i="8"/>
  <c r="Z2944" i="8"/>
  <c r="Y2944" i="8"/>
  <c r="O2944" i="8"/>
  <c r="AD2943" i="8" l="1"/>
  <c r="AC2943" i="8"/>
  <c r="AB2943" i="8"/>
  <c r="AA2943" i="8"/>
  <c r="Z2943" i="8"/>
  <c r="Y2943" i="8"/>
  <c r="O2943" i="8"/>
  <c r="AD2942" i="8" l="1"/>
  <c r="AC2942" i="8"/>
  <c r="AB2942" i="8"/>
  <c r="AA2942" i="8"/>
  <c r="Z2942" i="8"/>
  <c r="Y2942" i="8"/>
  <c r="O2942" i="8"/>
  <c r="AD2941" i="8" l="1"/>
  <c r="AC2941" i="8"/>
  <c r="AB2941" i="8"/>
  <c r="AA2941" i="8"/>
  <c r="Z2941" i="8"/>
  <c r="Y2941" i="8"/>
  <c r="O2941" i="8"/>
  <c r="AD2940" i="8" l="1"/>
  <c r="AC2940" i="8"/>
  <c r="AB2940" i="8"/>
  <c r="AA2940" i="8"/>
  <c r="Z2940" i="8"/>
  <c r="Y2940" i="8"/>
  <c r="O2940" i="8"/>
  <c r="AD2939" i="8" l="1"/>
  <c r="AC2939" i="8"/>
  <c r="AB2939" i="8"/>
  <c r="AA2939" i="8"/>
  <c r="Z2939" i="8"/>
  <c r="Y2939" i="8"/>
  <c r="O2939" i="8"/>
  <c r="AD2938" i="8" l="1"/>
  <c r="AC2938" i="8"/>
  <c r="AB2938" i="8"/>
  <c r="AA2938" i="8"/>
  <c r="Z2938" i="8"/>
  <c r="Y2938" i="8"/>
  <c r="O2938" i="8"/>
  <c r="AD2937" i="8" l="1"/>
  <c r="AC2937" i="8"/>
  <c r="AB2937" i="8"/>
  <c r="AA2937" i="8"/>
  <c r="Z2937" i="8"/>
  <c r="Y2937" i="8"/>
  <c r="O2937" i="8"/>
  <c r="AD2936" i="8" l="1"/>
  <c r="AC2936" i="8"/>
  <c r="AB2936" i="8"/>
  <c r="AA2936" i="8"/>
  <c r="Z2936" i="8"/>
  <c r="Y2936" i="8"/>
  <c r="O2936" i="8"/>
  <c r="AD2935" i="8" l="1"/>
  <c r="AC2935" i="8"/>
  <c r="AB2935" i="8"/>
  <c r="AA2935" i="8"/>
  <c r="Z2935" i="8"/>
  <c r="Y2935" i="8"/>
  <c r="O2935" i="8"/>
  <c r="AD2934" i="8" l="1"/>
  <c r="AC2934" i="8"/>
  <c r="AB2934" i="8"/>
  <c r="AA2934" i="8"/>
  <c r="Z2934" i="8"/>
  <c r="Y2934" i="8"/>
  <c r="O2934" i="8"/>
  <c r="AD2933" i="8" l="1"/>
  <c r="AC2933" i="8"/>
  <c r="AB2933" i="8"/>
  <c r="AA2933" i="8"/>
  <c r="Z2933" i="8"/>
  <c r="Y2933" i="8"/>
  <c r="O2933" i="8"/>
  <c r="AD2932" i="8" l="1"/>
  <c r="AC2932" i="8"/>
  <c r="AB2932" i="8"/>
  <c r="AA2932" i="8"/>
  <c r="Z2932" i="8"/>
  <c r="Y2932" i="8"/>
  <c r="O2932" i="8"/>
  <c r="AD2931" i="8" l="1"/>
  <c r="AC2931" i="8"/>
  <c r="AB2931" i="8"/>
  <c r="AA2931" i="8"/>
  <c r="Z2931" i="8"/>
  <c r="Y2931" i="8"/>
  <c r="O2931" i="8"/>
  <c r="AD2930" i="8" l="1"/>
  <c r="AC2930" i="8"/>
  <c r="AB2930" i="8"/>
  <c r="AA2930" i="8"/>
  <c r="Z2930" i="8"/>
  <c r="Y2930" i="8"/>
  <c r="O2930" i="8"/>
  <c r="AD2929" i="8" l="1"/>
  <c r="AC2929" i="8"/>
  <c r="AB2929" i="8"/>
  <c r="AA2929" i="8"/>
  <c r="Z2929" i="8"/>
  <c r="Y2929" i="8"/>
  <c r="O2929" i="8"/>
  <c r="AD2928" i="8" l="1"/>
  <c r="AC2928" i="8"/>
  <c r="AB2928" i="8"/>
  <c r="AA2928" i="8"/>
  <c r="Z2928" i="8"/>
  <c r="Y2928" i="8"/>
  <c r="O2928" i="8"/>
  <c r="AD2927" i="8" l="1"/>
  <c r="AC2927" i="8"/>
  <c r="AB2927" i="8"/>
  <c r="AA2927" i="8"/>
  <c r="Z2927" i="8"/>
  <c r="Y2927" i="8"/>
  <c r="O2927" i="8"/>
  <c r="AD2926" i="8" l="1"/>
  <c r="AC2926" i="8"/>
  <c r="AB2926" i="8"/>
  <c r="AA2926" i="8"/>
  <c r="Z2926" i="8"/>
  <c r="Y2926" i="8"/>
  <c r="O2926" i="8"/>
  <c r="AD2925" i="8" l="1"/>
  <c r="AC2925" i="8"/>
  <c r="AB2925" i="8"/>
  <c r="AA2925" i="8"/>
  <c r="Z2925" i="8"/>
  <c r="Y2925" i="8"/>
  <c r="O2925" i="8"/>
  <c r="AD2924" i="8" l="1"/>
  <c r="AC2924" i="8"/>
  <c r="AB2924" i="8"/>
  <c r="AA2924" i="8"/>
  <c r="Z2924" i="8"/>
  <c r="Y2924" i="8"/>
  <c r="O2924" i="8"/>
  <c r="AD2923" i="8" l="1"/>
  <c r="AC2923" i="8"/>
  <c r="AB2923" i="8"/>
  <c r="AA2923" i="8"/>
  <c r="Z2923" i="8"/>
  <c r="Y2923" i="8"/>
  <c r="O2923" i="8"/>
  <c r="AD2922" i="8" l="1"/>
  <c r="AC2922" i="8"/>
  <c r="AB2922" i="8"/>
  <c r="AA2922" i="8"/>
  <c r="Z2922" i="8"/>
  <c r="Y2922" i="8"/>
  <c r="O2922" i="8"/>
  <c r="AD2921" i="8" l="1"/>
  <c r="AC2921" i="8"/>
  <c r="AB2921" i="8"/>
  <c r="AA2921" i="8"/>
  <c r="Z2921" i="8"/>
  <c r="Y2921" i="8"/>
  <c r="O2921" i="8"/>
  <c r="AD2920" i="8" l="1"/>
  <c r="AC2920" i="8"/>
  <c r="AB2920" i="8"/>
  <c r="AA2920" i="8"/>
  <c r="Z2920" i="8"/>
  <c r="Y2920" i="8"/>
  <c r="O2920" i="8"/>
  <c r="AD2919" i="8" l="1"/>
  <c r="AC2919" i="8"/>
  <c r="AB2919" i="8"/>
  <c r="AA2919" i="8"/>
  <c r="Z2919" i="8"/>
  <c r="Y2919" i="8"/>
  <c r="O2919" i="8"/>
  <c r="AD2918" i="8" l="1"/>
  <c r="AC2918" i="8"/>
  <c r="AB2918" i="8"/>
  <c r="AA2918" i="8"/>
  <c r="Z2918" i="8"/>
  <c r="Y2918" i="8"/>
  <c r="O2918" i="8"/>
  <c r="AD2917" i="8" l="1"/>
  <c r="AC2917" i="8"/>
  <c r="AB2917" i="8"/>
  <c r="AA2917" i="8"/>
  <c r="Z2917" i="8"/>
  <c r="Y2917" i="8"/>
  <c r="O2917" i="8"/>
  <c r="AD2916" i="8" l="1"/>
  <c r="AC2916" i="8"/>
  <c r="AB2916" i="8"/>
  <c r="AA2916" i="8"/>
  <c r="Z2916" i="8"/>
  <c r="Y2916" i="8"/>
  <c r="O2916" i="8"/>
  <c r="AD2915" i="8" l="1"/>
  <c r="AC2915" i="8"/>
  <c r="AB2915" i="8"/>
  <c r="AA2915" i="8"/>
  <c r="Z2915" i="8"/>
  <c r="Y2915" i="8"/>
  <c r="O2915" i="8"/>
  <c r="AD2914" i="8" l="1"/>
  <c r="AC2914" i="8"/>
  <c r="AB2914" i="8"/>
  <c r="AA2914" i="8"/>
  <c r="Z2914" i="8"/>
  <c r="Y2914" i="8"/>
  <c r="O2914" i="8"/>
  <c r="AD2913" i="8" l="1"/>
  <c r="AC2913" i="8"/>
  <c r="AB2913" i="8"/>
  <c r="AA2913" i="8"/>
  <c r="Z2913" i="8"/>
  <c r="Y2913" i="8"/>
  <c r="O2913" i="8"/>
  <c r="AD2912" i="8" l="1"/>
  <c r="AC2912" i="8"/>
  <c r="AB2912" i="8"/>
  <c r="AA2912" i="8"/>
  <c r="Z2912" i="8"/>
  <c r="Y2912" i="8"/>
  <c r="AD2911" i="8" l="1"/>
  <c r="AC2911" i="8"/>
  <c r="AB2911" i="8"/>
  <c r="AA2911" i="8"/>
  <c r="Z2911" i="8"/>
  <c r="Y2911" i="8"/>
  <c r="O2911" i="8"/>
  <c r="AD2910" i="8" l="1"/>
  <c r="AC2910" i="8"/>
  <c r="AB2910" i="8"/>
  <c r="AA2910" i="8"/>
  <c r="Z2910" i="8"/>
  <c r="Y2910" i="8"/>
  <c r="O2910" i="8"/>
  <c r="AD2909" i="8" l="1"/>
  <c r="AC2909" i="8"/>
  <c r="AB2909" i="8"/>
  <c r="AA2909" i="8"/>
  <c r="Z2909" i="8"/>
  <c r="Y2909" i="8"/>
  <c r="O2909" i="8"/>
  <c r="AD2908" i="8" l="1"/>
  <c r="AC2908" i="8"/>
  <c r="AB2908" i="8"/>
  <c r="AA2908" i="8"/>
  <c r="Z2908" i="8"/>
  <c r="Y2908" i="8"/>
  <c r="O2908" i="8"/>
  <c r="AD2907" i="8" l="1"/>
  <c r="AC2907" i="8"/>
  <c r="AB2907" i="8"/>
  <c r="AA2907" i="8"/>
  <c r="Z2907" i="8"/>
  <c r="Y2907" i="8"/>
  <c r="O2907" i="8"/>
  <c r="AD2906" i="8" l="1"/>
  <c r="AC2906" i="8"/>
  <c r="AB2906" i="8"/>
  <c r="AA2906" i="8"/>
  <c r="Z2906" i="8"/>
  <c r="Y2906" i="8"/>
  <c r="O2906" i="8"/>
  <c r="AD2905" i="8" l="1"/>
  <c r="AC2905" i="8"/>
  <c r="AB2905" i="8"/>
  <c r="AA2905" i="8"/>
  <c r="Z2905" i="8"/>
  <c r="Y2905" i="8"/>
  <c r="O2905" i="8"/>
  <c r="AD2904" i="8" l="1"/>
  <c r="AC2904" i="8"/>
  <c r="AB2904" i="8"/>
  <c r="AA2904" i="8"/>
  <c r="Z2904" i="8"/>
  <c r="Y2904" i="8"/>
  <c r="O2904" i="8"/>
  <c r="AD2903" i="8" l="1"/>
  <c r="AC2903" i="8"/>
  <c r="AB2903" i="8"/>
  <c r="AA2903" i="8"/>
  <c r="Z2903" i="8"/>
  <c r="Y2903" i="8"/>
  <c r="O2903" i="8"/>
  <c r="AD2902" i="8" l="1"/>
  <c r="AC2902" i="8"/>
  <c r="AB2902" i="8"/>
  <c r="AA2902" i="8"/>
  <c r="Z2902" i="8"/>
  <c r="Y2902" i="8"/>
  <c r="AD2901" i="8" l="1"/>
  <c r="AC2901" i="8"/>
  <c r="AB2901" i="8"/>
  <c r="AA2901" i="8"/>
  <c r="Z2901" i="8"/>
  <c r="Y2901" i="8"/>
  <c r="O2901" i="8"/>
  <c r="AD2900" i="8" l="1"/>
  <c r="AC2900" i="8"/>
  <c r="AB2900" i="8"/>
  <c r="AA2900" i="8"/>
  <c r="Z2900" i="8"/>
  <c r="Y2900" i="8"/>
  <c r="O2900" i="8"/>
  <c r="AD2899" i="8" l="1"/>
  <c r="AC2899" i="8"/>
  <c r="AB2899" i="8"/>
  <c r="AA2899" i="8"/>
  <c r="Z2899" i="8"/>
  <c r="Y2899" i="8"/>
  <c r="AD2898" i="8" l="1"/>
  <c r="AC2898" i="8"/>
  <c r="AB2898" i="8"/>
  <c r="AA2898" i="8"/>
  <c r="Z2898" i="8"/>
  <c r="Y2898" i="8"/>
  <c r="O2898" i="8"/>
  <c r="AD2897" i="8" l="1"/>
  <c r="AC2897" i="8"/>
  <c r="AB2897" i="8"/>
  <c r="AA2897" i="8"/>
  <c r="Z2897" i="8"/>
  <c r="Y2897" i="8"/>
  <c r="O2897" i="8"/>
  <c r="AD2896" i="8" l="1"/>
  <c r="AC2896" i="8"/>
  <c r="AB2896" i="8"/>
  <c r="AA2896" i="8"/>
  <c r="Z2896" i="8"/>
  <c r="Y2896" i="8"/>
  <c r="O2896" i="8"/>
  <c r="AD2895" i="8" l="1"/>
  <c r="AC2895" i="8"/>
  <c r="AB2895" i="8"/>
  <c r="AA2895" i="8"/>
  <c r="Y2895" i="8"/>
  <c r="O2895" i="8"/>
  <c r="AD2894" i="8" l="1"/>
  <c r="AC2894" i="8"/>
  <c r="AB2894" i="8"/>
  <c r="AA2894" i="8"/>
  <c r="Z2894" i="8"/>
  <c r="Y2894" i="8"/>
  <c r="O2894" i="8"/>
  <c r="AD2893" i="8" l="1"/>
  <c r="AC2893" i="8"/>
  <c r="AB2893" i="8"/>
  <c r="AA2893" i="8"/>
  <c r="Z2893" i="8"/>
  <c r="Y2893" i="8"/>
  <c r="O2893" i="8"/>
  <c r="AD2892" i="8" l="1"/>
  <c r="AC2892" i="8"/>
  <c r="AB2892" i="8"/>
  <c r="AA2892" i="8"/>
  <c r="Z2892" i="8"/>
  <c r="Y2892" i="8"/>
  <c r="O2892" i="8"/>
  <c r="AD2891" i="8" l="1"/>
  <c r="AC2891" i="8"/>
  <c r="AB2891" i="8"/>
  <c r="AA2891" i="8"/>
  <c r="Z2891" i="8"/>
  <c r="Y2891" i="8"/>
  <c r="O2891" i="8"/>
  <c r="AD2890" i="8" l="1"/>
  <c r="AC2890" i="8"/>
  <c r="AB2890" i="8"/>
  <c r="AA2890" i="8"/>
  <c r="Z2890" i="8"/>
  <c r="Y2890" i="8"/>
  <c r="O2890" i="8"/>
  <c r="AD2889" i="8" l="1"/>
  <c r="AC2889" i="8"/>
  <c r="AB2889" i="8"/>
  <c r="AA2889" i="8"/>
  <c r="Z2889" i="8"/>
  <c r="Y2889" i="8"/>
  <c r="O2889" i="8"/>
  <c r="AD2888" i="8" l="1"/>
  <c r="AC2888" i="8"/>
  <c r="AB2888" i="8"/>
  <c r="AA2888" i="8"/>
  <c r="Z2888" i="8"/>
  <c r="Y2888" i="8"/>
  <c r="O2888" i="8"/>
  <c r="AD2887" i="8" l="1"/>
  <c r="AC2887" i="8"/>
  <c r="AB2887" i="8"/>
  <c r="AA2887" i="8"/>
  <c r="Z2887" i="8"/>
  <c r="Y2887" i="8"/>
  <c r="O2887" i="8"/>
  <c r="AD2886" i="8" l="1"/>
  <c r="AC2886" i="8"/>
  <c r="AB2886" i="8"/>
  <c r="AA2886" i="8"/>
  <c r="Z2886" i="8"/>
  <c r="Y2886" i="8"/>
  <c r="O2886" i="8"/>
  <c r="AD2885" i="8" l="1"/>
  <c r="AC2885" i="8"/>
  <c r="AB2885" i="8"/>
  <c r="AA2885" i="8"/>
  <c r="Z2885" i="8"/>
  <c r="Y2885" i="8"/>
  <c r="O2885" i="8"/>
  <c r="AD2884" i="8" l="1"/>
  <c r="AC2884" i="8"/>
  <c r="AB2884" i="8"/>
  <c r="AA2884" i="8"/>
  <c r="Z2884" i="8"/>
  <c r="Y2884" i="8"/>
  <c r="O2884" i="8"/>
  <c r="AD2883" i="8" l="1"/>
  <c r="AC2883" i="8"/>
  <c r="AB2883" i="8"/>
  <c r="AA2883" i="8"/>
  <c r="Z2883" i="8"/>
  <c r="Y2883" i="8"/>
  <c r="O2883" i="8"/>
  <c r="AD2882" i="8" l="1"/>
  <c r="AC2882" i="8"/>
  <c r="AB2882" i="8"/>
  <c r="AA2882" i="8"/>
  <c r="Z2882" i="8"/>
  <c r="Y2882" i="8"/>
  <c r="O2882" i="8"/>
  <c r="AD2881" i="8" l="1"/>
  <c r="AC2881" i="8"/>
  <c r="AB2881" i="8"/>
  <c r="AA2881" i="8"/>
  <c r="Z2881" i="8"/>
  <c r="Y2881" i="8"/>
  <c r="O2881" i="8"/>
  <c r="AD2880" i="8" l="1"/>
  <c r="AC2880" i="8"/>
  <c r="AB2880" i="8"/>
  <c r="AA2880" i="8"/>
  <c r="Z2880" i="8"/>
  <c r="Y2880" i="8"/>
  <c r="O2880" i="8"/>
  <c r="AD2879" i="8" l="1"/>
  <c r="AC2879" i="8"/>
  <c r="AB2879" i="8"/>
  <c r="AA2879" i="8"/>
  <c r="Z2879" i="8"/>
  <c r="Y2879" i="8"/>
  <c r="O2879" i="8"/>
  <c r="AD2878" i="8" l="1"/>
  <c r="AC2878" i="8"/>
  <c r="AB2878" i="8"/>
  <c r="AA2878" i="8"/>
  <c r="Z2878" i="8"/>
  <c r="Y2878" i="8"/>
  <c r="O2878" i="8"/>
  <c r="AD2877" i="8" l="1"/>
  <c r="AC2877" i="8"/>
  <c r="AB2877" i="8"/>
  <c r="AA2877" i="8"/>
  <c r="Z2877" i="8"/>
  <c r="Y2877" i="8"/>
  <c r="O2877" i="8"/>
  <c r="AD2876" i="8" l="1"/>
  <c r="AC2876" i="8"/>
  <c r="AB2876" i="8"/>
  <c r="AA2876" i="8"/>
  <c r="Z2876" i="8"/>
  <c r="Y2876" i="8"/>
  <c r="O2876" i="8"/>
  <c r="AD2875" i="8" l="1"/>
  <c r="AC2875" i="8"/>
  <c r="AB2875" i="8"/>
  <c r="AA2875" i="8"/>
  <c r="Z2875" i="8"/>
  <c r="Y2875" i="8"/>
  <c r="O2875" i="8"/>
  <c r="AD2874" i="8" l="1"/>
  <c r="AC2874" i="8"/>
  <c r="AB2874" i="8"/>
  <c r="AA2874" i="8"/>
  <c r="Z2874" i="8"/>
  <c r="Y2874" i="8"/>
  <c r="O2874" i="8"/>
  <c r="AD2873" i="8" l="1"/>
  <c r="AC2873" i="8"/>
  <c r="AB2873" i="8"/>
  <c r="AA2873" i="8"/>
  <c r="Z2873" i="8"/>
  <c r="Y2873" i="8"/>
  <c r="O2873" i="8"/>
  <c r="AD2872" i="8" l="1"/>
  <c r="AC2872" i="8"/>
  <c r="AB2872" i="8"/>
  <c r="AA2872" i="8"/>
  <c r="Z2872" i="8"/>
  <c r="Y2872" i="8"/>
  <c r="O2872" i="8"/>
  <c r="AD2871" i="8" l="1"/>
  <c r="AC2871" i="8"/>
  <c r="AB2871" i="8"/>
  <c r="AA2871" i="8"/>
  <c r="Z2871" i="8"/>
  <c r="Y2871" i="8"/>
  <c r="O2871" i="8"/>
  <c r="AD2870" i="8" l="1"/>
  <c r="AC2870" i="8"/>
  <c r="AB2870" i="8"/>
  <c r="AA2870" i="8"/>
  <c r="Z2870" i="8"/>
  <c r="Y2870" i="8"/>
  <c r="O2870" i="8"/>
  <c r="AD2869" i="8" l="1"/>
  <c r="AC2869" i="8"/>
  <c r="AB2869" i="8"/>
  <c r="AA2869" i="8"/>
  <c r="Z2869" i="8"/>
  <c r="Y2869" i="8"/>
  <c r="O2869" i="8"/>
  <c r="AD2868" i="8" l="1"/>
  <c r="AC2868" i="8"/>
  <c r="AB2868" i="8"/>
  <c r="AA2868" i="8"/>
  <c r="Z2868" i="8"/>
  <c r="Y2868" i="8"/>
  <c r="O2868" i="8"/>
  <c r="AD2867" i="8" l="1"/>
  <c r="AC2867" i="8"/>
  <c r="AB2867" i="8"/>
  <c r="AA2867" i="8"/>
  <c r="Z2867" i="8"/>
  <c r="Y2867" i="8"/>
  <c r="O2867" i="8"/>
  <c r="AD2866" i="8" l="1"/>
  <c r="AC2866" i="8"/>
  <c r="AB2866" i="8"/>
  <c r="AA2866" i="8"/>
  <c r="Z2866" i="8"/>
  <c r="Y2866" i="8"/>
  <c r="O2866" i="8"/>
  <c r="AD2865" i="8" l="1"/>
  <c r="AC2865" i="8"/>
  <c r="AB2865" i="8"/>
  <c r="AA2865" i="8"/>
  <c r="Z2865" i="8"/>
  <c r="Y2865" i="8"/>
  <c r="O2865" i="8"/>
  <c r="AD2864" i="8" l="1"/>
  <c r="AC2864" i="8"/>
  <c r="AB2864" i="8"/>
  <c r="AA2864" i="8"/>
  <c r="Z2864" i="8"/>
  <c r="Y2864" i="8"/>
  <c r="O2864" i="8"/>
  <c r="AD2863" i="8" l="1"/>
  <c r="AC2863" i="8"/>
  <c r="AB2863" i="8"/>
  <c r="AA2863" i="8"/>
  <c r="Z2863" i="8"/>
  <c r="Y2863" i="8"/>
  <c r="O2863" i="8"/>
  <c r="AD2862" i="8" l="1"/>
  <c r="AC2862" i="8"/>
  <c r="AB2862" i="8"/>
  <c r="AA2862" i="8"/>
  <c r="Z2862" i="8"/>
  <c r="Y2862" i="8"/>
  <c r="O2862" i="8"/>
  <c r="AD2861" i="8" l="1"/>
  <c r="AC2861" i="8"/>
  <c r="AB2861" i="8"/>
  <c r="AA2861" i="8"/>
  <c r="Z2861" i="8"/>
  <c r="Y2861" i="8"/>
  <c r="O2861" i="8"/>
  <c r="AD2860" i="8" l="1"/>
  <c r="AC2860" i="8"/>
  <c r="AB2860" i="8"/>
  <c r="AA2860" i="8"/>
  <c r="Z2860" i="8"/>
  <c r="Y2860" i="8"/>
  <c r="O2860" i="8"/>
  <c r="AD2859" i="8" l="1"/>
  <c r="AC2859" i="8"/>
  <c r="AA2859" i="8"/>
  <c r="Z2859" i="8"/>
  <c r="Y2859" i="8"/>
  <c r="J2859" i="8"/>
  <c r="AB2859" i="8" s="1"/>
  <c r="AD2858" i="8" l="1"/>
  <c r="AC2858" i="8"/>
  <c r="AB2858" i="8"/>
  <c r="AA2858" i="8"/>
  <c r="Z2858" i="8"/>
  <c r="Y2858" i="8"/>
  <c r="O2858" i="8"/>
  <c r="AD2857" i="8" l="1"/>
  <c r="AC2857" i="8"/>
  <c r="AB2857" i="8"/>
  <c r="AA2857" i="8"/>
  <c r="Z2857" i="8"/>
  <c r="Y2857" i="8"/>
  <c r="O2857" i="8"/>
  <c r="AD2856" i="8" l="1"/>
  <c r="AC2856" i="8"/>
  <c r="AB2856" i="8"/>
  <c r="AA2856" i="8"/>
  <c r="Z2856" i="8"/>
  <c r="Y2856" i="8"/>
  <c r="O2856" i="8"/>
  <c r="AD2855" i="8" l="1"/>
  <c r="AC2855" i="8"/>
  <c r="AB2855" i="8"/>
  <c r="AA2855" i="8"/>
  <c r="Z2855" i="8"/>
  <c r="Y2855" i="8"/>
  <c r="O2855" i="8"/>
  <c r="AD2854" i="8" l="1"/>
  <c r="AC2854" i="8"/>
  <c r="AB2854" i="8"/>
  <c r="AA2854" i="8"/>
  <c r="Z2854" i="8"/>
  <c r="Y2854" i="8"/>
  <c r="O2854" i="8"/>
  <c r="AD2853" i="8" l="1"/>
  <c r="AC2853" i="8"/>
  <c r="AB2853" i="8"/>
  <c r="AA2853" i="8"/>
  <c r="Z2853" i="8"/>
  <c r="Y2853" i="8"/>
  <c r="O2853" i="8"/>
  <c r="AD2852" i="8" l="1"/>
  <c r="AC2852" i="8"/>
  <c r="AB2852" i="8"/>
  <c r="AA2852" i="8"/>
  <c r="Z2852" i="8"/>
  <c r="Y2852" i="8"/>
  <c r="O2852" i="8"/>
  <c r="AD2851" i="8" l="1"/>
  <c r="AC2851" i="8"/>
  <c r="AB2851" i="8"/>
  <c r="AA2851" i="8"/>
  <c r="Z2851" i="8"/>
  <c r="Y2851" i="8"/>
  <c r="O2851" i="8"/>
  <c r="AD2850" i="8" l="1"/>
  <c r="AC2850" i="8"/>
  <c r="AB2850" i="8"/>
  <c r="AA2850" i="8"/>
  <c r="Z2850" i="8"/>
  <c r="Y2850" i="8"/>
  <c r="O2850" i="8"/>
  <c r="AD2849" i="8" l="1"/>
  <c r="AC2849" i="8"/>
  <c r="AB2849" i="8"/>
  <c r="AA2849" i="8"/>
  <c r="Z2849" i="8"/>
  <c r="Y2849" i="8"/>
  <c r="O2849" i="8"/>
  <c r="AD2848" i="8" l="1"/>
  <c r="AC2848" i="8"/>
  <c r="AB2848" i="8"/>
  <c r="AA2848" i="8"/>
  <c r="Z2848" i="8"/>
  <c r="Y2848" i="8"/>
  <c r="O2848" i="8"/>
  <c r="AD2847" i="8" l="1"/>
  <c r="AC2847" i="8"/>
  <c r="AB2847" i="8"/>
  <c r="AA2847" i="8"/>
  <c r="Z2847" i="8"/>
  <c r="Y2847" i="8"/>
  <c r="O2847" i="8"/>
  <c r="AD2846" i="8" l="1"/>
  <c r="AC2846" i="8"/>
  <c r="AB2846" i="8"/>
  <c r="AA2846" i="8"/>
  <c r="Z2846" i="8"/>
  <c r="Y2846" i="8"/>
  <c r="O2846" i="8"/>
  <c r="AD2845" i="8" l="1"/>
  <c r="AC2845" i="8"/>
  <c r="AB2845" i="8"/>
  <c r="AA2845" i="8"/>
  <c r="Z2845" i="8"/>
  <c r="Y2845" i="8"/>
  <c r="O2845" i="8"/>
  <c r="AD2844" i="8" l="1"/>
  <c r="AC2844" i="8"/>
  <c r="AB2844" i="8"/>
  <c r="AA2844" i="8"/>
  <c r="Z2844" i="8"/>
  <c r="Y2844" i="8"/>
  <c r="O2844" i="8"/>
  <c r="AD2843" i="8" l="1"/>
  <c r="AC2843" i="8"/>
  <c r="AB2843" i="8"/>
  <c r="AA2843" i="8"/>
  <c r="Z2843" i="8"/>
  <c r="Y2843" i="8"/>
  <c r="O2843" i="8"/>
  <c r="AD69" i="5" l="1"/>
  <c r="AC69" i="5"/>
  <c r="AB69" i="5"/>
  <c r="AA69" i="5"/>
  <c r="Z69" i="5"/>
  <c r="Y69" i="5"/>
  <c r="O69" i="5"/>
  <c r="AD2842" i="8"/>
  <c r="AC2842" i="8"/>
  <c r="AB2842" i="8"/>
  <c r="AA2842" i="8"/>
  <c r="Z2842" i="8"/>
  <c r="Y2842" i="8"/>
  <c r="O2842" i="8"/>
  <c r="AD2841" i="8" l="1"/>
  <c r="AC2841" i="8"/>
  <c r="AB2841" i="8"/>
  <c r="AA2841" i="8"/>
  <c r="Z2841" i="8"/>
  <c r="Y2841" i="8"/>
  <c r="O2841" i="8"/>
  <c r="AD2840" i="8" l="1"/>
  <c r="AC2840" i="8"/>
  <c r="AB2840" i="8"/>
  <c r="AA2840" i="8"/>
  <c r="Z2840" i="8"/>
  <c r="Y2840" i="8"/>
  <c r="AD2839" i="8" l="1"/>
  <c r="AC2839" i="8"/>
  <c r="AB2839" i="8"/>
  <c r="AA2839" i="8"/>
  <c r="Z2839" i="8"/>
  <c r="Y2839" i="8"/>
  <c r="O2839" i="8"/>
  <c r="AD2838" i="8" l="1"/>
  <c r="AC2838" i="8"/>
  <c r="AB2838" i="8"/>
  <c r="AA2838" i="8"/>
  <c r="Z2838" i="8"/>
  <c r="Y2838" i="8"/>
  <c r="O2838" i="8"/>
  <c r="AD2837" i="8" l="1"/>
  <c r="AC2837" i="8"/>
  <c r="AB2837" i="8"/>
  <c r="AA2837" i="8"/>
  <c r="Z2837" i="8"/>
  <c r="Y2837" i="8"/>
  <c r="O2837" i="8"/>
  <c r="AD2836" i="8" l="1"/>
  <c r="AC2836" i="8"/>
  <c r="AB2836" i="8"/>
  <c r="AA2836" i="8"/>
  <c r="Z2836" i="8"/>
  <c r="Y2836" i="8"/>
  <c r="AD2835" i="8" l="1"/>
  <c r="AC2835" i="8"/>
  <c r="AB2835" i="8"/>
  <c r="AA2835" i="8"/>
  <c r="Z2835" i="8"/>
  <c r="Y2835" i="8"/>
  <c r="O2835" i="8"/>
  <c r="AD2834" i="8" l="1"/>
  <c r="AC2834" i="8"/>
  <c r="AB2834" i="8"/>
  <c r="AA2834" i="8"/>
  <c r="Z2834" i="8"/>
  <c r="Y2834" i="8"/>
  <c r="O2834" i="8"/>
  <c r="AD2833" i="8" l="1"/>
  <c r="AC2833" i="8"/>
  <c r="AB2833" i="8"/>
  <c r="AA2833" i="8"/>
  <c r="Z2833" i="8"/>
  <c r="Y2833" i="8"/>
  <c r="O2833" i="8"/>
  <c r="AD2832" i="8" l="1"/>
  <c r="AC2832" i="8"/>
  <c r="AB2832" i="8"/>
  <c r="AA2832" i="8"/>
  <c r="Z2832" i="8"/>
  <c r="Y2832" i="8"/>
  <c r="O2832" i="8"/>
  <c r="AD2831" i="8" l="1"/>
  <c r="AC2831" i="8"/>
  <c r="AB2831" i="8"/>
  <c r="AA2831" i="8"/>
  <c r="Z2831" i="8"/>
  <c r="Y2831" i="8"/>
  <c r="O2831" i="8"/>
  <c r="AD2830" i="8" l="1"/>
  <c r="AC2830" i="8"/>
  <c r="AB2830" i="8"/>
  <c r="AA2830" i="8"/>
  <c r="Z2830" i="8"/>
  <c r="Y2830" i="8"/>
  <c r="O2830" i="8"/>
  <c r="AD2829" i="8" l="1"/>
  <c r="AC2829" i="8"/>
  <c r="AB2829" i="8"/>
  <c r="AA2829" i="8"/>
  <c r="Z2829" i="8"/>
  <c r="Y2829" i="8"/>
  <c r="O2829" i="8"/>
  <c r="AD2828" i="8" l="1"/>
  <c r="AC2828" i="8"/>
  <c r="AB2828" i="8"/>
  <c r="AA2828" i="8"/>
  <c r="Z2828" i="8"/>
  <c r="Y2828" i="8"/>
  <c r="O2828" i="8"/>
  <c r="AD2827" i="8" l="1"/>
  <c r="AC2827" i="8"/>
  <c r="AB2827" i="8"/>
  <c r="AA2827" i="8"/>
  <c r="Z2827" i="8"/>
  <c r="Y2827" i="8"/>
  <c r="O2827" i="8"/>
  <c r="AD2826" i="8" l="1"/>
  <c r="AC2826" i="8"/>
  <c r="AB2826" i="8"/>
  <c r="AA2826" i="8"/>
  <c r="Z2826" i="8"/>
  <c r="Y2826" i="8"/>
  <c r="O2826" i="8"/>
  <c r="AD2825" i="8" l="1"/>
  <c r="AC2825" i="8"/>
  <c r="AB2825" i="8"/>
  <c r="AA2825" i="8"/>
  <c r="Z2825" i="8"/>
  <c r="Y2825" i="8"/>
  <c r="O2825" i="8"/>
  <c r="AD2824" i="8" l="1"/>
  <c r="AC2824" i="8"/>
  <c r="AB2824" i="8"/>
  <c r="AA2824" i="8"/>
  <c r="Z2824" i="8"/>
  <c r="Y2824" i="8"/>
  <c r="O2824" i="8"/>
  <c r="AD2823" i="8" l="1"/>
  <c r="AC2823" i="8"/>
  <c r="AB2823" i="8"/>
  <c r="AA2823" i="8"/>
  <c r="Z2823" i="8"/>
  <c r="Y2823" i="8"/>
  <c r="O2823" i="8"/>
  <c r="AD2822" i="8" l="1"/>
  <c r="AC2822" i="8"/>
  <c r="AB2822" i="8"/>
  <c r="AA2822" i="8"/>
  <c r="Z2822" i="8"/>
  <c r="Y2822" i="8"/>
  <c r="O2822" i="8"/>
  <c r="AD68" i="5" l="1"/>
  <c r="AC68" i="5"/>
  <c r="AB68" i="5"/>
  <c r="AA68" i="5"/>
  <c r="Z68" i="5"/>
  <c r="Y68" i="5"/>
  <c r="O68" i="5"/>
  <c r="Y82" i="1"/>
  <c r="Z82" i="1"/>
  <c r="AA82" i="1"/>
  <c r="AB82" i="1"/>
  <c r="AC82" i="1"/>
  <c r="AD82" i="1"/>
  <c r="O65" i="1"/>
  <c r="Y65" i="1"/>
  <c r="Z65" i="1"/>
  <c r="AA65" i="1"/>
  <c r="AB65" i="1"/>
  <c r="AC65" i="1"/>
  <c r="AD65" i="1"/>
  <c r="O67" i="1"/>
  <c r="Y67" i="1"/>
  <c r="Z67" i="1"/>
  <c r="AA67" i="1"/>
  <c r="AB67" i="1"/>
  <c r="AC67" i="1"/>
  <c r="AD67" i="1"/>
  <c r="O66" i="1"/>
  <c r="Y66" i="1"/>
  <c r="Z66" i="1"/>
  <c r="AA66" i="1"/>
  <c r="AB66" i="1"/>
  <c r="AC66" i="1"/>
  <c r="AD66" i="1"/>
  <c r="O68" i="1"/>
  <c r="Y68" i="1"/>
  <c r="Z68" i="1"/>
  <c r="AA68" i="1"/>
  <c r="AB68" i="1"/>
  <c r="AC68" i="1"/>
  <c r="AD68" i="1"/>
  <c r="O69" i="1"/>
  <c r="Y69" i="1"/>
  <c r="Z69" i="1"/>
  <c r="AA69" i="1"/>
  <c r="AB69" i="1"/>
  <c r="AC69" i="1"/>
  <c r="AD69" i="1"/>
  <c r="O70" i="1"/>
  <c r="Y70" i="1"/>
  <c r="Z70" i="1"/>
  <c r="AA70" i="1"/>
  <c r="AB70" i="1"/>
  <c r="AC70" i="1"/>
  <c r="AD70" i="1"/>
  <c r="AD2821" i="8"/>
  <c r="AC2821" i="8"/>
  <c r="AB2821" i="8"/>
  <c r="AA2821" i="8"/>
  <c r="Z2821" i="8"/>
  <c r="Y2821" i="8"/>
  <c r="O2821" i="8"/>
  <c r="AD2820" i="8" l="1"/>
  <c r="AC2820" i="8"/>
  <c r="AB2820" i="8"/>
  <c r="AA2820" i="8"/>
  <c r="Z2820" i="8"/>
  <c r="Y2820" i="8"/>
  <c r="O2820" i="8"/>
  <c r="AD2819" i="8" l="1"/>
  <c r="AC2819" i="8"/>
  <c r="AB2819" i="8"/>
  <c r="AA2819" i="8"/>
  <c r="Z2819" i="8"/>
  <c r="Y2819" i="8"/>
  <c r="O2819" i="8"/>
  <c r="AD2818" i="8" l="1"/>
  <c r="AC2818" i="8"/>
  <c r="AB2818" i="8"/>
  <c r="AA2818" i="8"/>
  <c r="Z2818" i="8"/>
  <c r="Y2818" i="8"/>
  <c r="O2818" i="8"/>
  <c r="AD2817" i="8" l="1"/>
  <c r="AC2817" i="8"/>
  <c r="AB2817" i="8"/>
  <c r="AA2817" i="8"/>
  <c r="Z2817" i="8"/>
  <c r="Y2817" i="8"/>
  <c r="O2817" i="8"/>
  <c r="AD2816" i="8" l="1"/>
  <c r="AC2816" i="8"/>
  <c r="AB2816" i="8"/>
  <c r="AA2816" i="8"/>
  <c r="Z2816" i="8"/>
  <c r="Y2816" i="8"/>
  <c r="O2816" i="8"/>
  <c r="AD2815" i="8" l="1"/>
  <c r="AC2815" i="8"/>
  <c r="AB2815" i="8"/>
  <c r="AA2815" i="8"/>
  <c r="Z2815" i="8"/>
  <c r="Y2815" i="8"/>
  <c r="O2815" i="8"/>
  <c r="AD2814" i="8" l="1"/>
  <c r="AC2814" i="8"/>
  <c r="AB2814" i="8"/>
  <c r="AA2814" i="8"/>
  <c r="Z2814" i="8"/>
  <c r="Y2814" i="8"/>
  <c r="O2814" i="8"/>
  <c r="AD2813" i="8" l="1"/>
  <c r="AC2813" i="8"/>
  <c r="AB2813" i="8"/>
  <c r="AA2813" i="8"/>
  <c r="Z2813" i="8"/>
  <c r="Y2813" i="8"/>
  <c r="O2813" i="8"/>
  <c r="AD2812" i="8" l="1"/>
  <c r="AC2812" i="8"/>
  <c r="AB2812" i="8"/>
  <c r="AA2812" i="8"/>
  <c r="Z2812" i="8"/>
  <c r="Y2812" i="8"/>
  <c r="O2812" i="8"/>
  <c r="AD2811" i="8" l="1"/>
  <c r="AC2811" i="8"/>
  <c r="AB2811" i="8"/>
  <c r="AA2811" i="8"/>
  <c r="Z2811" i="8"/>
  <c r="Y2811" i="8"/>
  <c r="O2811" i="8"/>
  <c r="AD2810" i="8" l="1"/>
  <c r="AC2810" i="8"/>
  <c r="AB2810" i="8"/>
  <c r="AA2810" i="8"/>
  <c r="Z2810" i="8"/>
  <c r="Y2810" i="8"/>
  <c r="O2810" i="8"/>
  <c r="AD2809" i="8" l="1"/>
  <c r="AC2809" i="8"/>
  <c r="AB2809" i="8"/>
  <c r="AA2809" i="8"/>
  <c r="Z2809" i="8"/>
  <c r="Y2809" i="8"/>
  <c r="O2809" i="8"/>
  <c r="AD2808" i="8" l="1"/>
  <c r="AC2808" i="8"/>
  <c r="AB2808" i="8"/>
  <c r="AA2808" i="8"/>
  <c r="Z2808" i="8"/>
  <c r="Y2808" i="8"/>
  <c r="O2808" i="8"/>
  <c r="AD2807" i="8" l="1"/>
  <c r="AC2807" i="8"/>
  <c r="AB2807" i="8"/>
  <c r="AA2807" i="8"/>
  <c r="Z2807" i="8"/>
  <c r="Y2807" i="8"/>
  <c r="O2807" i="8"/>
  <c r="AD2806" i="8" l="1"/>
  <c r="AC2806" i="8"/>
  <c r="AB2806" i="8"/>
  <c r="AA2806" i="8"/>
  <c r="Z2806" i="8"/>
  <c r="Y2806" i="8"/>
  <c r="O2806" i="8"/>
  <c r="AD2805" i="8" l="1"/>
  <c r="AC2805" i="8"/>
  <c r="AB2805" i="8"/>
  <c r="AA2805" i="8"/>
  <c r="Z2805" i="8"/>
  <c r="Y2805" i="8"/>
  <c r="O2805" i="8"/>
  <c r="AD2804" i="8" l="1"/>
  <c r="AC2804" i="8"/>
  <c r="AB2804" i="8"/>
  <c r="AA2804" i="8"/>
  <c r="Z2804" i="8"/>
  <c r="Y2804" i="8"/>
  <c r="O2804" i="8"/>
  <c r="AD2803" i="8" l="1"/>
  <c r="AC2803" i="8"/>
  <c r="AB2803" i="8"/>
  <c r="AA2803" i="8"/>
  <c r="Z2803" i="8"/>
  <c r="Y2803" i="8"/>
  <c r="O2803" i="8"/>
  <c r="AD2802" i="8" l="1"/>
  <c r="AC2802" i="8"/>
  <c r="AB2802" i="8"/>
  <c r="AA2802" i="8"/>
  <c r="Z2802" i="8"/>
  <c r="Y2802" i="8"/>
  <c r="O2802" i="8"/>
  <c r="AD2801" i="8" l="1"/>
  <c r="AC2801" i="8"/>
  <c r="AB2801" i="8"/>
  <c r="AA2801" i="8"/>
  <c r="Z2801" i="8"/>
  <c r="Y2801" i="8"/>
  <c r="O2801" i="8"/>
  <c r="AD2800" i="8" l="1"/>
  <c r="AC2800" i="8"/>
  <c r="AB2800" i="8"/>
  <c r="AA2800" i="8"/>
  <c r="Z2800" i="8"/>
  <c r="Y2800" i="8"/>
  <c r="O2800" i="8"/>
  <c r="AD2799" i="8" l="1"/>
  <c r="AC2799" i="8"/>
  <c r="AB2799" i="8"/>
  <c r="AA2799" i="8"/>
  <c r="Z2799" i="8"/>
  <c r="Y2799" i="8"/>
  <c r="O2799" i="8"/>
  <c r="AD2798" i="8" l="1"/>
  <c r="AC2798" i="8"/>
  <c r="AB2798" i="8"/>
  <c r="AA2798" i="8"/>
  <c r="Z2798" i="8"/>
  <c r="Y2798" i="8"/>
  <c r="O2798" i="8"/>
  <c r="AD2797" i="8" l="1"/>
  <c r="AC2797" i="8"/>
  <c r="AB2797" i="8"/>
  <c r="AA2797" i="8"/>
  <c r="Z2797" i="8"/>
  <c r="Y2797" i="8"/>
  <c r="O2797" i="8"/>
  <c r="AD2796" i="8" l="1"/>
  <c r="AC2796" i="8"/>
  <c r="AB2796" i="8"/>
  <c r="AA2796" i="8"/>
  <c r="Z2796" i="8"/>
  <c r="Y2796" i="8"/>
  <c r="AD2795" i="8" l="1"/>
  <c r="AC2795" i="8"/>
  <c r="AB2795" i="8"/>
  <c r="AA2795" i="8"/>
  <c r="Z2795" i="8"/>
  <c r="Y2795" i="8"/>
  <c r="O2795" i="8"/>
  <c r="AD2794" i="8" l="1"/>
  <c r="AC2794" i="8"/>
  <c r="AB2794" i="8"/>
  <c r="AA2794" i="8"/>
  <c r="Z2794" i="8"/>
  <c r="Y2794" i="8"/>
  <c r="O2794" i="8"/>
  <c r="AD2793" i="8" l="1"/>
  <c r="AC2793" i="8"/>
  <c r="AB2793" i="8"/>
  <c r="AA2793" i="8"/>
  <c r="Z2793" i="8"/>
  <c r="Y2793" i="8"/>
  <c r="AD2792" i="8" l="1"/>
  <c r="AC2792" i="8"/>
  <c r="AB2792" i="8"/>
  <c r="AA2792" i="8"/>
  <c r="Z2792" i="8"/>
  <c r="Y2792" i="8"/>
  <c r="O2792" i="8"/>
  <c r="AD2791" i="8" l="1"/>
  <c r="AC2791" i="8"/>
  <c r="AB2791" i="8"/>
  <c r="AA2791" i="8"/>
  <c r="Z2791" i="8"/>
  <c r="Y2791" i="8"/>
  <c r="AD2790" i="8" l="1"/>
  <c r="AC2790" i="8"/>
  <c r="AB2790" i="8"/>
  <c r="AA2790" i="8"/>
  <c r="Z2790" i="8"/>
  <c r="Y2790" i="8"/>
  <c r="O2790" i="8"/>
  <c r="AD2789" i="8" l="1"/>
  <c r="AC2789" i="8"/>
  <c r="AB2789" i="8"/>
  <c r="AA2789" i="8"/>
  <c r="Z2789" i="8"/>
  <c r="Y2789" i="8"/>
  <c r="O2789" i="8"/>
  <c r="AD67" i="5" l="1"/>
  <c r="AC67" i="5"/>
  <c r="AB67" i="5"/>
  <c r="AA67" i="5"/>
  <c r="Z67" i="5"/>
  <c r="Y67" i="5"/>
  <c r="O67" i="5"/>
  <c r="AD2788" i="8"/>
  <c r="AC2788" i="8"/>
  <c r="AB2788" i="8"/>
  <c r="AA2788" i="8"/>
  <c r="Z2788" i="8"/>
  <c r="Y2788" i="8"/>
  <c r="O2788" i="8"/>
  <c r="AD2787" i="8" l="1"/>
  <c r="AC2787" i="8"/>
  <c r="AB2787" i="8"/>
  <c r="AA2787" i="8"/>
  <c r="Z2787" i="8"/>
  <c r="Y2787" i="8"/>
  <c r="AD2786" i="8" l="1"/>
  <c r="AC2786" i="8"/>
  <c r="AB2786" i="8"/>
  <c r="AA2786" i="8"/>
  <c r="Z2786" i="8"/>
  <c r="Y2786" i="8"/>
  <c r="O2786" i="8"/>
  <c r="AD2785" i="8" l="1"/>
  <c r="AC2785" i="8"/>
  <c r="AB2785" i="8"/>
  <c r="AA2785" i="8"/>
  <c r="Z2785" i="8"/>
  <c r="Y2785" i="8"/>
  <c r="O2785" i="8"/>
  <c r="AD2784" i="8" l="1"/>
  <c r="AC2784" i="8"/>
  <c r="AB2784" i="8"/>
  <c r="AA2784" i="8"/>
  <c r="Z2784" i="8"/>
  <c r="Y2784" i="8"/>
  <c r="O2784" i="8"/>
  <c r="AD2783" i="8" l="1"/>
  <c r="AC2783" i="8"/>
  <c r="AB2783" i="8"/>
  <c r="AA2783" i="8"/>
  <c r="Z2783" i="8"/>
  <c r="Y2783" i="8"/>
  <c r="O2783" i="8"/>
  <c r="AD2782" i="8" l="1"/>
  <c r="AC2782" i="8"/>
  <c r="AB2782" i="8"/>
  <c r="AA2782" i="8"/>
  <c r="Z2782" i="8"/>
  <c r="Y2782" i="8"/>
  <c r="O2782" i="8"/>
  <c r="AD2781" i="8" l="1"/>
  <c r="AC2781" i="8"/>
  <c r="AB2781" i="8"/>
  <c r="AA2781" i="8"/>
  <c r="Z2781" i="8"/>
  <c r="Y2781" i="8"/>
  <c r="O2781" i="8"/>
  <c r="AD2780" i="8" l="1"/>
  <c r="AC2780" i="8"/>
  <c r="AB2780" i="8"/>
  <c r="AA2780" i="8"/>
  <c r="Z2780" i="8"/>
  <c r="Y2780" i="8"/>
  <c r="O2780" i="8"/>
  <c r="AD2779" i="8" l="1"/>
  <c r="AC2779" i="8"/>
  <c r="AB2779" i="8"/>
  <c r="AA2779" i="8"/>
  <c r="Z2779" i="8"/>
  <c r="Y2779" i="8"/>
  <c r="O2779" i="8"/>
  <c r="AD2778" i="8" l="1"/>
  <c r="AC2778" i="8"/>
  <c r="AB2778" i="8"/>
  <c r="AA2778" i="8"/>
  <c r="Z2778" i="8"/>
  <c r="Y2778" i="8"/>
  <c r="O2778" i="8"/>
  <c r="AD2777" i="8" l="1"/>
  <c r="AC2777" i="8"/>
  <c r="AB2777" i="8"/>
  <c r="AA2777" i="8"/>
  <c r="Z2777" i="8"/>
  <c r="Y2777" i="8"/>
  <c r="O2777" i="8"/>
  <c r="AD2776" i="8" l="1"/>
  <c r="AC2776" i="8"/>
  <c r="AB2776" i="8"/>
  <c r="AA2776" i="8"/>
  <c r="Z2776" i="8"/>
  <c r="Y2776" i="8"/>
  <c r="O2776" i="8"/>
  <c r="AD2775" i="8" l="1"/>
  <c r="AC2775" i="8"/>
  <c r="AB2775" i="8"/>
  <c r="AA2775" i="8"/>
  <c r="Z2775" i="8"/>
  <c r="Y2775" i="8"/>
  <c r="O2775" i="8"/>
  <c r="AD2774" i="8" l="1"/>
  <c r="AC2774" i="8"/>
  <c r="AB2774" i="8"/>
  <c r="AA2774" i="8"/>
  <c r="Z2774" i="8"/>
  <c r="Y2774" i="8"/>
  <c r="O2774" i="8"/>
  <c r="AD2773" i="8" l="1"/>
  <c r="AC2773" i="8"/>
  <c r="AB2773" i="8"/>
  <c r="AA2773" i="8"/>
  <c r="Z2773" i="8"/>
  <c r="Y2773" i="8"/>
  <c r="O2773" i="8"/>
  <c r="AD2772" i="8" l="1"/>
  <c r="AC2772" i="8"/>
  <c r="AB2772" i="8"/>
  <c r="AA2772" i="8"/>
  <c r="Z2772" i="8"/>
  <c r="Y2772" i="8"/>
  <c r="O2772" i="8"/>
  <c r="AD2771" i="8" l="1"/>
  <c r="AC2771" i="8"/>
  <c r="AB2771" i="8"/>
  <c r="AA2771" i="8"/>
  <c r="Z2771" i="8"/>
  <c r="Y2771" i="8"/>
  <c r="O2771" i="8"/>
  <c r="AD2770" i="8" l="1"/>
  <c r="AC2770" i="8"/>
  <c r="AB2770" i="8"/>
  <c r="AA2770" i="8"/>
  <c r="Z2770" i="8"/>
  <c r="Y2770" i="8"/>
  <c r="O2770" i="8"/>
  <c r="AD2769" i="8" l="1"/>
  <c r="AC2769" i="8"/>
  <c r="AB2769" i="8"/>
  <c r="AA2769" i="8"/>
  <c r="Z2769" i="8"/>
  <c r="Y2769" i="8"/>
  <c r="O2769" i="8"/>
  <c r="AD2768" i="8" l="1"/>
  <c r="AC2768" i="8"/>
  <c r="AB2768" i="8"/>
  <c r="AA2768" i="8"/>
  <c r="Z2768" i="8"/>
  <c r="Y2768" i="8"/>
  <c r="O2768" i="8"/>
  <c r="AD2767" i="8" l="1"/>
  <c r="AC2767" i="8"/>
  <c r="AB2767" i="8"/>
  <c r="AA2767" i="8"/>
  <c r="Z2767" i="8"/>
  <c r="Y2767" i="8"/>
  <c r="O2767" i="8"/>
  <c r="AD2766" i="8" l="1"/>
  <c r="AC2766" i="8"/>
  <c r="AB2766" i="8"/>
  <c r="AA2766" i="8"/>
  <c r="Z2766" i="8"/>
  <c r="Y2766" i="8"/>
  <c r="O2766" i="8"/>
  <c r="AD2765" i="8" l="1"/>
  <c r="AC2765" i="8"/>
  <c r="AB2765" i="8"/>
  <c r="AA2765" i="8"/>
  <c r="Z2765" i="8"/>
  <c r="Y2765" i="8"/>
  <c r="O2765" i="8"/>
  <c r="AD2764" i="8" l="1"/>
  <c r="AC2764" i="8"/>
  <c r="AB2764" i="8"/>
  <c r="AA2764" i="8"/>
  <c r="Z2764" i="8"/>
  <c r="Y2764" i="8"/>
  <c r="O2764" i="8"/>
  <c r="AD2763" i="8" l="1"/>
  <c r="AC2763" i="8"/>
  <c r="AB2763" i="8"/>
  <c r="AA2763" i="8"/>
  <c r="Z2763" i="8"/>
  <c r="Y2763" i="8"/>
  <c r="O2763" i="8"/>
  <c r="AD2762" i="8" l="1"/>
  <c r="AC2762" i="8"/>
  <c r="AB2762" i="8"/>
  <c r="AA2762" i="8"/>
  <c r="Z2762" i="8"/>
  <c r="Y2762" i="8"/>
  <c r="O2762" i="8"/>
  <c r="AD2761" i="8" l="1"/>
  <c r="AC2761" i="8"/>
  <c r="AB2761" i="8"/>
  <c r="AA2761" i="8"/>
  <c r="Z2761" i="8"/>
  <c r="Y2761" i="8"/>
  <c r="O2761" i="8"/>
  <c r="AD2760" i="8" l="1"/>
  <c r="AC2760" i="8"/>
  <c r="AB2760" i="8"/>
  <c r="AA2760" i="8"/>
  <c r="Z2760" i="8"/>
  <c r="Y2760" i="8"/>
  <c r="O2760" i="8"/>
  <c r="AD2759" i="8" l="1"/>
  <c r="AC2759" i="8"/>
  <c r="AB2759" i="8"/>
  <c r="AA2759" i="8"/>
  <c r="Z2759" i="8"/>
  <c r="Y2759" i="8"/>
  <c r="O2759" i="8"/>
  <c r="AD2758" i="8" l="1"/>
  <c r="AC2758" i="8"/>
  <c r="AB2758" i="8"/>
  <c r="AA2758" i="8"/>
  <c r="Z2758" i="8"/>
  <c r="Y2758" i="8"/>
  <c r="O2758" i="8"/>
  <c r="AD2757" i="8" l="1"/>
  <c r="AC2757" i="8"/>
  <c r="AB2757" i="8"/>
  <c r="AA2757" i="8"/>
  <c r="Z2757" i="8"/>
  <c r="Y2757" i="8"/>
  <c r="O2757" i="8"/>
  <c r="AD2756" i="8" l="1"/>
  <c r="AC2756" i="8"/>
  <c r="AB2756" i="8"/>
  <c r="AA2756" i="8"/>
  <c r="Z2756" i="8"/>
  <c r="Y2756" i="8"/>
  <c r="O2756" i="8"/>
  <c r="AD2755" i="8" l="1"/>
  <c r="AC2755" i="8"/>
  <c r="AB2755" i="8"/>
  <c r="AA2755" i="8"/>
  <c r="Z2755" i="8"/>
  <c r="Y2755" i="8"/>
  <c r="O2755" i="8"/>
  <c r="AD2754" i="8" l="1"/>
  <c r="AC2754" i="8"/>
  <c r="AB2754" i="8"/>
  <c r="AA2754" i="8"/>
  <c r="Z2754" i="8"/>
  <c r="Y2754" i="8"/>
  <c r="O2754" i="8"/>
  <c r="AD2753" i="8"/>
  <c r="AC2753" i="8"/>
  <c r="AB2753" i="8"/>
  <c r="AA2753" i="8"/>
  <c r="Z2753" i="8"/>
  <c r="Y2753" i="8"/>
  <c r="O2753" i="8"/>
  <c r="AD2752" i="8" l="1"/>
  <c r="AC2752" i="8"/>
  <c r="AB2752" i="8"/>
  <c r="AA2752" i="8"/>
  <c r="Z2752" i="8"/>
  <c r="Y2752" i="8"/>
  <c r="O2752" i="8"/>
  <c r="AD2751" i="8" l="1"/>
  <c r="AC2751" i="8"/>
  <c r="AB2751" i="8"/>
  <c r="AA2751" i="8"/>
  <c r="Z2751" i="8"/>
  <c r="Y2751" i="8"/>
  <c r="AD2750" i="8" l="1"/>
  <c r="AC2750" i="8"/>
  <c r="AB2750" i="8"/>
  <c r="AA2750" i="8"/>
  <c r="Z2750" i="8"/>
  <c r="Y2750" i="8"/>
  <c r="O2750" i="8"/>
  <c r="AD2749" i="8" l="1"/>
  <c r="AC2749" i="8"/>
  <c r="AB2749" i="8"/>
  <c r="AA2749" i="8"/>
  <c r="Z2749" i="8"/>
  <c r="Y2749" i="8"/>
  <c r="O2749" i="8"/>
  <c r="AD2748" i="8" l="1"/>
  <c r="AC2748" i="8"/>
  <c r="AB2748" i="8"/>
  <c r="AA2748" i="8"/>
  <c r="Z2748" i="8"/>
  <c r="Y2748" i="8"/>
  <c r="O2748" i="8"/>
  <c r="AD2747" i="8" l="1"/>
  <c r="AC2747" i="8"/>
  <c r="AB2747" i="8"/>
  <c r="AA2747" i="8"/>
  <c r="Z2747" i="8"/>
  <c r="Y2747" i="8"/>
  <c r="O2747" i="8"/>
  <c r="AD2746" i="8" l="1"/>
  <c r="AC2746" i="8"/>
  <c r="AB2746" i="8"/>
  <c r="AA2746" i="8"/>
  <c r="Z2746" i="8"/>
  <c r="Y2746" i="8"/>
  <c r="AD2745" i="8" l="1"/>
  <c r="AC2745" i="8"/>
  <c r="AB2745" i="8"/>
  <c r="AA2745" i="8"/>
  <c r="Z2745" i="8"/>
  <c r="Y2745" i="8"/>
  <c r="O2745" i="8"/>
  <c r="AD2744" i="8" l="1"/>
  <c r="AC2744" i="8"/>
  <c r="AB2744" i="8"/>
  <c r="AA2744" i="8"/>
  <c r="Z2744" i="8"/>
  <c r="Y2744" i="8"/>
  <c r="O2744" i="8"/>
  <c r="AD2743" i="8" l="1"/>
  <c r="AC2743" i="8"/>
  <c r="AB2743" i="8"/>
  <c r="AA2743" i="8"/>
  <c r="Z2743" i="8"/>
  <c r="Y2743" i="8"/>
  <c r="O2743" i="8"/>
  <c r="AD2742" i="8" l="1"/>
  <c r="AC2742" i="8"/>
  <c r="AB2742" i="8"/>
  <c r="AA2742" i="8"/>
  <c r="Z2742" i="8"/>
  <c r="Y2742" i="8"/>
  <c r="O2742" i="8"/>
  <c r="AD2741" i="8" l="1"/>
  <c r="AC2741" i="8"/>
  <c r="AB2741" i="8"/>
  <c r="AA2741" i="8"/>
  <c r="Z2741" i="8"/>
  <c r="Y2741" i="8"/>
  <c r="O2741" i="8"/>
  <c r="AD2740" i="8" l="1"/>
  <c r="AC2740" i="8"/>
  <c r="AB2740" i="8"/>
  <c r="AA2740" i="8"/>
  <c r="Z2740" i="8"/>
  <c r="Y2740" i="8"/>
  <c r="O2740" i="8"/>
  <c r="AD2739" i="8" l="1"/>
  <c r="AC2739" i="8"/>
  <c r="AB2739" i="8"/>
  <c r="AA2739" i="8"/>
  <c r="Z2739" i="8"/>
  <c r="Y2739" i="8"/>
  <c r="O2739" i="8"/>
  <c r="AD2738" i="8" l="1"/>
  <c r="AC2738" i="8"/>
  <c r="AB2738" i="8"/>
  <c r="AA2738" i="8"/>
  <c r="Z2738" i="8"/>
  <c r="Y2738" i="8"/>
  <c r="O2738" i="8"/>
  <c r="AD2737" i="8" l="1"/>
  <c r="AC2737" i="8"/>
  <c r="AB2737" i="8"/>
  <c r="AA2737" i="8"/>
  <c r="Z2737" i="8"/>
  <c r="Y2737" i="8"/>
  <c r="O2737" i="8"/>
  <c r="AD2736" i="8" l="1"/>
  <c r="AC2736" i="8"/>
  <c r="AB2736" i="8"/>
  <c r="AA2736" i="8"/>
  <c r="Z2736" i="8"/>
  <c r="Y2736" i="8"/>
  <c r="O2736" i="8"/>
  <c r="AD2735" i="8" l="1"/>
  <c r="AC2735" i="8"/>
  <c r="AB2735" i="8"/>
  <c r="AA2735" i="8"/>
  <c r="Z2735" i="8"/>
  <c r="Y2735" i="8"/>
  <c r="O2735" i="8"/>
  <c r="AD2734" i="8" l="1"/>
  <c r="AC2734" i="8"/>
  <c r="AB2734" i="8"/>
  <c r="AA2734" i="8"/>
  <c r="Z2734" i="8"/>
  <c r="Y2734" i="8"/>
  <c r="O2734" i="8"/>
  <c r="AD2733" i="8" l="1"/>
  <c r="AC2733" i="8"/>
  <c r="AB2733" i="8"/>
  <c r="AA2733" i="8"/>
  <c r="Z2733" i="8"/>
  <c r="Y2733" i="8"/>
  <c r="O2733" i="8"/>
  <c r="AD2732" i="8" l="1"/>
  <c r="AC2732" i="8"/>
  <c r="AB2732" i="8"/>
  <c r="AA2732" i="8"/>
  <c r="Z2732" i="8"/>
  <c r="Y2732" i="8"/>
  <c r="O2732" i="8"/>
  <c r="AD2731" i="8" l="1"/>
  <c r="AC2731" i="8"/>
  <c r="AB2731" i="8"/>
  <c r="AA2731" i="8"/>
  <c r="Z2731" i="8"/>
  <c r="Y2731" i="8"/>
  <c r="O2731" i="8"/>
  <c r="AD2730" i="8" l="1"/>
  <c r="AC2730" i="8"/>
  <c r="AB2730" i="8"/>
  <c r="AA2730" i="8"/>
  <c r="Z2730" i="8"/>
  <c r="Y2730" i="8"/>
  <c r="O2730" i="8"/>
  <c r="AD2729" i="8" l="1"/>
  <c r="AC2729" i="8"/>
  <c r="AB2729" i="8"/>
  <c r="AA2729" i="8"/>
  <c r="Z2729" i="8"/>
  <c r="Y2729" i="8"/>
  <c r="O2729" i="8"/>
  <c r="AD2728" i="8" l="1"/>
  <c r="AC2728" i="8"/>
  <c r="AB2728" i="8"/>
  <c r="AA2728" i="8"/>
  <c r="Z2728" i="8"/>
  <c r="Y2728" i="8"/>
  <c r="O2728" i="8"/>
  <c r="AD2727" i="8" l="1"/>
  <c r="AC2727" i="8"/>
  <c r="AB2727" i="8"/>
  <c r="AA2727" i="8"/>
  <c r="Z2727" i="8"/>
  <c r="Y2727" i="8"/>
  <c r="O2727" i="8"/>
  <c r="AD2726" i="8" l="1"/>
  <c r="AC2726" i="8"/>
  <c r="AB2726" i="8"/>
  <c r="AA2726" i="8"/>
  <c r="Z2726" i="8"/>
  <c r="Y2726" i="8"/>
  <c r="O2726" i="8"/>
  <c r="AD66" i="5" l="1"/>
  <c r="AC66" i="5"/>
  <c r="AB66" i="5"/>
  <c r="AA66" i="5"/>
  <c r="Z66" i="5"/>
  <c r="Y66" i="5"/>
  <c r="O66" i="5"/>
  <c r="AD2725" i="8" l="1"/>
  <c r="AC2725" i="8"/>
  <c r="AB2725" i="8"/>
  <c r="AA2725" i="8"/>
  <c r="Z2725" i="8"/>
  <c r="Y2725" i="8"/>
  <c r="O2725" i="8"/>
  <c r="AD2724" i="8" l="1"/>
  <c r="AC2724" i="8"/>
  <c r="AB2724" i="8"/>
  <c r="AA2724" i="8"/>
  <c r="Z2724" i="8"/>
  <c r="Y2724" i="8"/>
  <c r="O2724" i="8"/>
  <c r="AD2723" i="8" l="1"/>
  <c r="AC2723" i="8"/>
  <c r="AB2723" i="8"/>
  <c r="AA2723" i="8"/>
  <c r="Z2723" i="8"/>
  <c r="Y2723" i="8"/>
  <c r="O2723" i="8"/>
  <c r="AD2722" i="8" l="1"/>
  <c r="AC2722" i="8"/>
  <c r="AB2722" i="8"/>
  <c r="AA2722" i="8"/>
  <c r="Z2722" i="8"/>
  <c r="Y2722" i="8"/>
  <c r="O2722" i="8"/>
  <c r="AD2721" i="8" l="1"/>
  <c r="AC2721" i="8"/>
  <c r="AB2721" i="8"/>
  <c r="AA2721" i="8"/>
  <c r="Z2721" i="8"/>
  <c r="Y2721" i="8"/>
  <c r="O2721" i="8"/>
  <c r="AD2720" i="8" l="1"/>
  <c r="AC2720" i="8"/>
  <c r="AB2720" i="8"/>
  <c r="AA2720" i="8"/>
  <c r="Z2720" i="8"/>
  <c r="Y2720" i="8"/>
  <c r="O2720" i="8"/>
  <c r="AD2719" i="8" l="1"/>
  <c r="AC2719" i="8"/>
  <c r="AB2719" i="8"/>
  <c r="AA2719" i="8"/>
  <c r="Z2719" i="8"/>
  <c r="Y2719" i="8"/>
  <c r="O2719" i="8"/>
  <c r="AD2718" i="8" l="1"/>
  <c r="AC2718" i="8"/>
  <c r="AB2718" i="8"/>
  <c r="AA2718" i="8"/>
  <c r="Z2718" i="8"/>
  <c r="Y2718" i="8"/>
  <c r="O2718" i="8"/>
  <c r="AD2717" i="8" l="1"/>
  <c r="AC2717" i="8"/>
  <c r="AB2717" i="8"/>
  <c r="AA2717" i="8"/>
  <c r="Z2717" i="8"/>
  <c r="Y2717" i="8"/>
  <c r="O2717" i="8"/>
  <c r="AD2716" i="8" l="1"/>
  <c r="AC2716" i="8"/>
  <c r="AB2716" i="8"/>
  <c r="AA2716" i="8"/>
  <c r="Z2716" i="8"/>
  <c r="Y2716" i="8"/>
  <c r="O2716" i="8"/>
  <c r="AD2715" i="8" l="1"/>
  <c r="AC2715" i="8"/>
  <c r="AB2715" i="8"/>
  <c r="AA2715" i="8"/>
  <c r="Z2715" i="8"/>
  <c r="Y2715" i="8"/>
  <c r="O2715" i="8"/>
  <c r="AD2714" i="8" l="1"/>
  <c r="AC2714" i="8"/>
  <c r="AB2714" i="8"/>
  <c r="AA2714" i="8"/>
  <c r="Z2714" i="8"/>
  <c r="Y2714" i="8"/>
  <c r="O2714" i="8"/>
  <c r="AD2713" i="8" l="1"/>
  <c r="AC2713" i="8"/>
  <c r="AB2713" i="8"/>
  <c r="AA2713" i="8"/>
  <c r="Z2713" i="8"/>
  <c r="Y2713" i="8"/>
  <c r="O2713" i="8"/>
  <c r="AD2712" i="8" l="1"/>
  <c r="AC2712" i="8"/>
  <c r="AB2712" i="8"/>
  <c r="AA2712" i="8"/>
  <c r="Z2712" i="8"/>
  <c r="Y2712" i="8"/>
  <c r="O2712" i="8"/>
  <c r="AD2711" i="8" l="1"/>
  <c r="AC2711" i="8"/>
  <c r="AB2711" i="8"/>
  <c r="AA2711" i="8"/>
  <c r="Z2711" i="8"/>
  <c r="Y2711" i="8"/>
  <c r="O2711" i="8"/>
  <c r="AD2710" i="8" l="1"/>
  <c r="AC2710" i="8"/>
  <c r="AB2710" i="8"/>
  <c r="AA2710" i="8"/>
  <c r="Z2710" i="8"/>
  <c r="Y2710" i="8"/>
  <c r="O2710" i="8"/>
  <c r="AD2709" i="8" l="1"/>
  <c r="AC2709" i="8"/>
  <c r="AB2709" i="8"/>
  <c r="AA2709" i="8"/>
  <c r="Z2709" i="8"/>
  <c r="Y2709" i="8"/>
  <c r="O2709" i="8"/>
  <c r="AD2708" i="8" l="1"/>
  <c r="AC2708" i="8"/>
  <c r="AB2708" i="8"/>
  <c r="AA2708" i="8"/>
  <c r="Z2708" i="8"/>
  <c r="Y2708" i="8"/>
  <c r="O2708" i="8"/>
  <c r="AD2707" i="8" l="1"/>
  <c r="AC2707" i="8"/>
  <c r="AB2707" i="8"/>
  <c r="AA2707" i="8"/>
  <c r="Z2707" i="8"/>
  <c r="Y2707" i="8"/>
  <c r="O2707" i="8"/>
  <c r="AD2706" i="8" l="1"/>
  <c r="AC2706" i="8"/>
  <c r="AB2706" i="8"/>
  <c r="AA2706" i="8"/>
  <c r="Z2706" i="8"/>
  <c r="Y2706" i="8"/>
  <c r="O2706" i="8"/>
  <c r="AD2705" i="8" l="1"/>
  <c r="AC2705" i="8"/>
  <c r="AB2705" i="8"/>
  <c r="AA2705" i="8"/>
  <c r="Z2705" i="8"/>
  <c r="Y2705" i="8"/>
  <c r="O2705" i="8"/>
  <c r="AD2704" i="8" l="1"/>
  <c r="AC2704" i="8"/>
  <c r="AB2704" i="8"/>
  <c r="AA2704" i="8"/>
  <c r="Z2704" i="8"/>
  <c r="Y2704" i="8"/>
  <c r="O2704" i="8"/>
  <c r="AD2703" i="8" l="1"/>
  <c r="AC2703" i="8"/>
  <c r="AB2703" i="8"/>
  <c r="AA2703" i="8"/>
  <c r="Z2703" i="8"/>
  <c r="Y2703" i="8"/>
  <c r="AD2702" i="8" l="1"/>
  <c r="AC2702" i="8"/>
  <c r="AB2702" i="8"/>
  <c r="AA2702" i="8"/>
  <c r="Z2702" i="8"/>
  <c r="Y2702" i="8"/>
  <c r="O2702" i="8"/>
  <c r="AD2701" i="8" l="1"/>
  <c r="AC2701" i="8"/>
  <c r="AB2701" i="8"/>
  <c r="AA2701" i="8"/>
  <c r="Z2701" i="8"/>
  <c r="Y2701" i="8"/>
  <c r="O2701" i="8"/>
  <c r="AD2700" i="8" l="1"/>
  <c r="AC2700" i="8"/>
  <c r="AB2700" i="8"/>
  <c r="AA2700" i="8"/>
  <c r="Z2700" i="8"/>
  <c r="Y2700" i="8"/>
  <c r="O2700" i="8"/>
  <c r="AD2699" i="8" l="1"/>
  <c r="AC2699" i="8"/>
  <c r="AB2699" i="8"/>
  <c r="AA2699" i="8"/>
  <c r="Z2699" i="8"/>
  <c r="Y2699" i="8"/>
  <c r="O2699" i="8"/>
  <c r="AD2698" i="8" l="1"/>
  <c r="AC2698" i="8"/>
  <c r="AB2698" i="8"/>
  <c r="AA2698" i="8"/>
  <c r="Z2698" i="8"/>
  <c r="Y2698" i="8"/>
  <c r="O2698" i="8"/>
  <c r="AD2697" i="8" l="1"/>
  <c r="AC2697" i="8"/>
  <c r="AB2697" i="8"/>
  <c r="AA2697" i="8"/>
  <c r="Z2697" i="8"/>
  <c r="Y2697" i="8"/>
  <c r="O2697" i="8"/>
  <c r="AD2696" i="8" l="1"/>
  <c r="AC2696" i="8"/>
  <c r="AB2696" i="8"/>
  <c r="AA2696" i="8"/>
  <c r="Z2696" i="8"/>
  <c r="Y2696" i="8"/>
  <c r="AD2695" i="8" l="1"/>
  <c r="AC2695" i="8"/>
  <c r="AB2695" i="8"/>
  <c r="AA2695" i="8"/>
  <c r="Z2695" i="8"/>
  <c r="Y2695" i="8"/>
  <c r="O2695" i="8"/>
  <c r="AD2694" i="8" l="1"/>
  <c r="AC2694" i="8"/>
  <c r="AB2694" i="8"/>
  <c r="AA2694" i="8"/>
  <c r="Z2694" i="8"/>
  <c r="Y2694" i="8"/>
  <c r="O2694" i="8"/>
  <c r="AD2693" i="8" l="1"/>
  <c r="AC2693" i="8"/>
  <c r="AB2693" i="8"/>
  <c r="AA2693" i="8"/>
  <c r="Z2693" i="8"/>
  <c r="Y2693" i="8"/>
  <c r="O2693" i="8"/>
  <c r="AD2692" i="8" l="1"/>
  <c r="AC2692" i="8"/>
  <c r="AB2692" i="8"/>
  <c r="AA2692" i="8"/>
  <c r="Z2692" i="8"/>
  <c r="Y2692" i="8"/>
  <c r="O2692" i="8"/>
  <c r="AD2691" i="8" l="1"/>
  <c r="AC2691" i="8"/>
  <c r="AB2691" i="8"/>
  <c r="AA2691" i="8"/>
  <c r="Z2691" i="8"/>
  <c r="Y2691" i="8"/>
  <c r="O2691" i="8"/>
  <c r="AD2690" i="8" l="1"/>
  <c r="AC2690" i="8"/>
  <c r="AB2690" i="8"/>
  <c r="AA2690" i="8"/>
  <c r="Z2690" i="8"/>
  <c r="Y2690" i="8"/>
  <c r="O2690" i="8"/>
  <c r="AD2689" i="8" l="1"/>
  <c r="AC2689" i="8"/>
  <c r="AB2689" i="8"/>
  <c r="AA2689" i="8"/>
  <c r="Z2689" i="8"/>
  <c r="Y2689" i="8"/>
  <c r="O2689" i="8"/>
  <c r="AD2688" i="8" l="1"/>
  <c r="AC2688" i="8"/>
  <c r="AB2688" i="8"/>
  <c r="AA2688" i="8"/>
  <c r="Z2688" i="8"/>
  <c r="Y2688" i="8"/>
  <c r="O2688" i="8"/>
  <c r="AD2687" i="8" l="1"/>
  <c r="AC2687" i="8"/>
  <c r="AB2687" i="8"/>
  <c r="AA2687" i="8"/>
  <c r="Z2687" i="8"/>
  <c r="Y2687" i="8"/>
  <c r="O2687" i="8"/>
  <c r="AD2686" i="8" l="1"/>
  <c r="AC2686" i="8"/>
  <c r="AB2686" i="8"/>
  <c r="AA2686" i="8"/>
  <c r="Z2686" i="8"/>
  <c r="Y2686" i="8"/>
  <c r="O2686" i="8"/>
  <c r="AD2685" i="8" l="1"/>
  <c r="AC2685" i="8"/>
  <c r="AB2685" i="8"/>
  <c r="AA2685" i="8"/>
  <c r="Z2685" i="8"/>
  <c r="Y2685" i="8"/>
  <c r="O2685" i="8"/>
  <c r="AD2684" i="8" l="1"/>
  <c r="AC2684" i="8"/>
  <c r="AB2684" i="8"/>
  <c r="AA2684" i="8"/>
  <c r="Z2684" i="8"/>
  <c r="Y2684" i="8"/>
  <c r="O2684" i="8"/>
  <c r="AD2683" i="8" l="1"/>
  <c r="AC2683" i="8"/>
  <c r="AB2683" i="8"/>
  <c r="AA2683" i="8"/>
  <c r="Z2683" i="8"/>
  <c r="Y2683" i="8"/>
  <c r="O2683" i="8"/>
  <c r="AD2682" i="8" l="1"/>
  <c r="AC2682" i="8"/>
  <c r="AB2682" i="8"/>
  <c r="AA2682" i="8"/>
  <c r="Z2682" i="8"/>
  <c r="Y2682" i="8"/>
  <c r="O2682" i="8"/>
  <c r="AD2681" i="8" l="1"/>
  <c r="AC2681" i="8"/>
  <c r="AB2681" i="8"/>
  <c r="AA2681" i="8"/>
  <c r="Z2681" i="8"/>
  <c r="Y2681" i="8"/>
  <c r="O2681" i="8"/>
  <c r="AD2680" i="8" l="1"/>
  <c r="AC2680" i="8"/>
  <c r="AB2680" i="8"/>
  <c r="AA2680" i="8"/>
  <c r="Z2680" i="8"/>
  <c r="Y2680" i="8"/>
  <c r="O2680" i="8"/>
  <c r="AD2679" i="8" l="1"/>
  <c r="AC2679" i="8"/>
  <c r="AB2679" i="8"/>
  <c r="AA2679" i="8"/>
  <c r="Z2679" i="8"/>
  <c r="Y2679" i="8"/>
  <c r="O2679" i="8"/>
  <c r="AD2678" i="8" l="1"/>
  <c r="AC2678" i="8"/>
  <c r="AB2678" i="8"/>
  <c r="AA2678" i="8"/>
  <c r="Z2678" i="8"/>
  <c r="Y2678" i="8"/>
  <c r="O2678" i="8"/>
  <c r="AD2677" i="8" l="1"/>
  <c r="AC2677" i="8"/>
  <c r="AB2677" i="8"/>
  <c r="AA2677" i="8"/>
  <c r="Z2677" i="8"/>
  <c r="Y2677" i="8"/>
  <c r="O2677" i="8"/>
  <c r="AD2676" i="8" l="1"/>
  <c r="AC2676" i="8"/>
  <c r="AB2676" i="8"/>
  <c r="AA2676" i="8"/>
  <c r="Z2676" i="8"/>
  <c r="Y2676" i="8"/>
  <c r="O2676" i="8"/>
  <c r="AD2675" i="8" l="1"/>
  <c r="AC2675" i="8"/>
  <c r="AB2675" i="8"/>
  <c r="AA2675" i="8"/>
  <c r="Z2675" i="8"/>
  <c r="Y2675" i="8"/>
  <c r="O2675" i="8"/>
  <c r="AD2674" i="8" l="1"/>
  <c r="AC2674" i="8"/>
  <c r="AB2674" i="8"/>
  <c r="AA2674" i="8"/>
  <c r="Z2674" i="8"/>
  <c r="Y2674" i="8"/>
  <c r="O2674" i="8"/>
  <c r="AD2673" i="8" l="1"/>
  <c r="AC2673" i="8"/>
  <c r="AB2673" i="8"/>
  <c r="AA2673" i="8"/>
  <c r="Z2673" i="8"/>
  <c r="Y2673" i="8"/>
  <c r="O2673" i="8"/>
  <c r="AD2672" i="8" l="1"/>
  <c r="AC2672" i="8"/>
  <c r="AB2672" i="8"/>
  <c r="AA2672" i="8"/>
  <c r="Z2672" i="8"/>
  <c r="Y2672" i="8"/>
  <c r="O2672" i="8"/>
  <c r="AD2671" i="8" l="1"/>
  <c r="AC2671" i="8"/>
  <c r="AB2671" i="8"/>
  <c r="AA2671" i="8"/>
  <c r="Z2671" i="8"/>
  <c r="Y2671" i="8"/>
  <c r="O2671" i="8"/>
  <c r="AD2670" i="8" l="1"/>
  <c r="AC2670" i="8"/>
  <c r="AB2670" i="8"/>
  <c r="AA2670" i="8"/>
  <c r="Z2670" i="8"/>
  <c r="Y2670" i="8"/>
  <c r="O2670" i="8"/>
  <c r="AD2669" i="8" l="1"/>
  <c r="AC2669" i="8"/>
  <c r="AB2669" i="8"/>
  <c r="AA2669" i="8"/>
  <c r="Z2669" i="8"/>
  <c r="Y2669" i="8"/>
  <c r="O2669" i="8"/>
  <c r="AD2668" i="8" l="1"/>
  <c r="AC2668" i="8"/>
  <c r="AB2668" i="8"/>
  <c r="AA2668" i="8"/>
  <c r="Z2668" i="8"/>
  <c r="Y2668" i="8"/>
  <c r="O2668" i="8"/>
  <c r="AD2667" i="8" l="1"/>
  <c r="AC2667" i="8"/>
  <c r="AB2667" i="8"/>
  <c r="AA2667" i="8"/>
  <c r="Z2667" i="8"/>
  <c r="Y2667" i="8"/>
  <c r="O2667" i="8"/>
  <c r="AD2666" i="8" l="1"/>
  <c r="AC2666" i="8"/>
  <c r="AB2666" i="8"/>
  <c r="AA2666" i="8"/>
  <c r="Z2666" i="8"/>
  <c r="Y2666" i="8"/>
  <c r="O2666" i="8"/>
  <c r="AD2665" i="8" l="1"/>
  <c r="AC2665" i="8"/>
  <c r="AB2665" i="8"/>
  <c r="AA2665" i="8"/>
  <c r="Z2665" i="8"/>
  <c r="Y2665" i="8"/>
  <c r="O2665" i="8"/>
  <c r="AD2664" i="8" l="1"/>
  <c r="AC2664" i="8"/>
  <c r="AB2664" i="8"/>
  <c r="AA2664" i="8"/>
  <c r="Z2664" i="8"/>
  <c r="Y2664" i="8"/>
  <c r="O2664" i="8"/>
  <c r="AD2663" i="8" l="1"/>
  <c r="AC2663" i="8"/>
  <c r="AB2663" i="8"/>
  <c r="AA2663" i="8"/>
  <c r="Z2663" i="8"/>
  <c r="Y2663" i="8"/>
  <c r="O2663" i="8"/>
  <c r="AD2662" i="8" l="1"/>
  <c r="AC2662" i="8"/>
  <c r="AB2662" i="8"/>
  <c r="AA2662" i="8"/>
  <c r="Z2662" i="8"/>
  <c r="Y2662" i="8"/>
  <c r="O2662" i="8"/>
  <c r="AD2661" i="8" l="1"/>
  <c r="AC2661" i="8"/>
  <c r="AB2661" i="8"/>
  <c r="AA2661" i="8"/>
  <c r="Z2661" i="8"/>
  <c r="Y2661" i="8"/>
  <c r="O2661" i="8"/>
  <c r="AD2660" i="8" l="1"/>
  <c r="AC2660" i="8"/>
  <c r="AB2660" i="8"/>
  <c r="AA2660" i="8"/>
  <c r="Z2660" i="8"/>
  <c r="Y2660" i="8"/>
  <c r="O2660" i="8"/>
  <c r="AD2659" i="8" l="1"/>
  <c r="AC2659" i="8"/>
  <c r="AB2659" i="8"/>
  <c r="AA2659" i="8"/>
  <c r="Z2659" i="8"/>
  <c r="Y2659" i="8"/>
  <c r="O2659" i="8"/>
  <c r="AD2658" i="8" l="1"/>
  <c r="AC2658" i="8"/>
  <c r="AB2658" i="8"/>
  <c r="AA2658" i="8"/>
  <c r="Z2658" i="8"/>
  <c r="Y2658" i="8"/>
  <c r="O2658" i="8"/>
  <c r="AD2657" i="8" l="1"/>
  <c r="AC2657" i="8"/>
  <c r="AB2657" i="8"/>
  <c r="AA2657" i="8"/>
  <c r="Z2657" i="8"/>
  <c r="Y2657" i="8"/>
  <c r="O2657" i="8"/>
  <c r="AD2656" i="8" l="1"/>
  <c r="AC2656" i="8"/>
  <c r="AB2656" i="8"/>
  <c r="AA2656" i="8"/>
  <c r="Z2656" i="8"/>
  <c r="Y2656" i="8"/>
  <c r="O2656" i="8"/>
  <c r="AD2655" i="8" l="1"/>
  <c r="AC2655" i="8"/>
  <c r="AB2655" i="8"/>
  <c r="AA2655" i="8"/>
  <c r="Z2655" i="8"/>
  <c r="Y2655" i="8"/>
  <c r="O2655" i="8"/>
  <c r="AD2654" i="8" l="1"/>
  <c r="AC2654" i="8"/>
  <c r="AB2654" i="8"/>
  <c r="AA2654" i="8"/>
  <c r="Z2654" i="8"/>
  <c r="Y2654" i="8"/>
  <c r="O2654" i="8"/>
  <c r="AD2653" i="8" l="1"/>
  <c r="AC2653" i="8"/>
  <c r="AB2653" i="8"/>
  <c r="AA2653" i="8"/>
  <c r="Z2653" i="8"/>
  <c r="Y2653" i="8"/>
  <c r="O2653" i="8"/>
  <c r="AD2652" i="8" l="1"/>
  <c r="AC2652" i="8"/>
  <c r="AB2652" i="8"/>
  <c r="AA2652" i="8"/>
  <c r="Z2652" i="8"/>
  <c r="Y2652" i="8"/>
  <c r="O2652" i="8"/>
  <c r="AD2651" i="8" l="1"/>
  <c r="AC2651" i="8"/>
  <c r="AB2651" i="8"/>
  <c r="AA2651" i="8"/>
  <c r="Z2651" i="8"/>
  <c r="Y2651" i="8"/>
  <c r="O2651" i="8"/>
  <c r="AD2650" i="8" l="1"/>
  <c r="AC2650" i="8"/>
  <c r="AB2650" i="8"/>
  <c r="AA2650" i="8"/>
  <c r="Z2650" i="8"/>
  <c r="Y2650" i="8"/>
  <c r="O2650" i="8"/>
  <c r="O61" i="1" l="1"/>
  <c r="Y61" i="1"/>
  <c r="Z61" i="1"/>
  <c r="AA61" i="1"/>
  <c r="AB61" i="1"/>
  <c r="AC61" i="1"/>
  <c r="AD61" i="1"/>
  <c r="O62" i="1"/>
  <c r="Y62" i="1"/>
  <c r="Z62" i="1"/>
  <c r="AA62" i="1"/>
  <c r="AB62" i="1"/>
  <c r="AC62" i="1"/>
  <c r="AD62" i="1"/>
  <c r="O63" i="1"/>
  <c r="Y63" i="1"/>
  <c r="Z63" i="1"/>
  <c r="AA63" i="1"/>
  <c r="AB63" i="1"/>
  <c r="AC63" i="1"/>
  <c r="AD63" i="1"/>
  <c r="O64" i="1"/>
  <c r="Y64" i="1"/>
  <c r="Z64" i="1"/>
  <c r="AA64" i="1"/>
  <c r="AB64" i="1"/>
  <c r="AC64" i="1"/>
  <c r="AD64" i="1"/>
  <c r="AD2649" i="8"/>
  <c r="AC2649" i="8"/>
  <c r="AB2649" i="8"/>
  <c r="AA2649" i="8"/>
  <c r="Z2649" i="8"/>
  <c r="Y2649" i="8"/>
  <c r="O2649" i="8"/>
  <c r="AD2648" i="8" l="1"/>
  <c r="AC2648" i="8"/>
  <c r="AB2648" i="8"/>
  <c r="AA2648" i="8"/>
  <c r="Z2648" i="8"/>
  <c r="Y2648" i="8"/>
  <c r="O2648" i="8"/>
  <c r="AD2647" i="8" l="1"/>
  <c r="AC2647" i="8"/>
  <c r="AB2647" i="8"/>
  <c r="AA2647" i="8"/>
  <c r="Z2647" i="8"/>
  <c r="Y2647" i="8"/>
  <c r="O2647" i="8"/>
  <c r="AD2646" i="8" l="1"/>
  <c r="AC2646" i="8"/>
  <c r="AB2646" i="8"/>
  <c r="AA2646" i="8"/>
  <c r="Z2646" i="8"/>
  <c r="Y2646" i="8"/>
  <c r="O2646" i="8"/>
  <c r="AD2645" i="8" l="1"/>
  <c r="AC2645" i="8"/>
  <c r="AB2645" i="8"/>
  <c r="AA2645" i="8"/>
  <c r="Z2645" i="8"/>
  <c r="Y2645" i="8"/>
  <c r="O2645" i="8"/>
  <c r="AD2644" i="8" l="1"/>
  <c r="AC2644" i="8"/>
  <c r="AB2644" i="8"/>
  <c r="AA2644" i="8"/>
  <c r="Z2644" i="8"/>
  <c r="Y2644" i="8"/>
  <c r="O2644" i="8"/>
  <c r="AD2643" i="8" l="1"/>
  <c r="AC2643" i="8"/>
  <c r="AB2643" i="8"/>
  <c r="AA2643" i="8"/>
  <c r="Z2643" i="8"/>
  <c r="Y2643" i="8"/>
  <c r="O2643" i="8"/>
  <c r="AD2642" i="8" l="1"/>
  <c r="AC2642" i="8"/>
  <c r="AB2642" i="8"/>
  <c r="AA2642" i="8"/>
  <c r="Z2642" i="8"/>
  <c r="Y2642" i="8"/>
  <c r="O2642" i="8"/>
  <c r="AD2641" i="8" l="1"/>
  <c r="AC2641" i="8"/>
  <c r="AB2641" i="8"/>
  <c r="AA2641" i="8"/>
  <c r="Z2641" i="8"/>
  <c r="Y2641" i="8"/>
  <c r="O2641" i="8"/>
  <c r="AD2640" i="8" l="1"/>
  <c r="AC2640" i="8"/>
  <c r="AB2640" i="8"/>
  <c r="AA2640" i="8"/>
  <c r="Z2640" i="8"/>
  <c r="Y2640" i="8"/>
  <c r="O2640" i="8"/>
  <c r="AD2639" i="8" l="1"/>
  <c r="AC2639" i="8"/>
  <c r="AB2639" i="8"/>
  <c r="AA2639" i="8"/>
  <c r="Z2639" i="8"/>
  <c r="Y2639" i="8"/>
  <c r="O2639" i="8"/>
  <c r="AD2638" i="8" l="1"/>
  <c r="AC2638" i="8"/>
  <c r="AB2638" i="8"/>
  <c r="AA2638" i="8"/>
  <c r="Z2638" i="8"/>
  <c r="Y2638" i="8"/>
  <c r="O2638" i="8"/>
  <c r="AD2637" i="8" l="1"/>
  <c r="AC2637" i="8"/>
  <c r="AB2637" i="8"/>
  <c r="AA2637" i="8"/>
  <c r="Z2637" i="8"/>
  <c r="Y2637" i="8"/>
  <c r="AD2636" i="8" l="1"/>
  <c r="AC2636" i="8"/>
  <c r="AB2636" i="8"/>
  <c r="AA2636" i="8"/>
  <c r="Z2636" i="8"/>
  <c r="Y2636" i="8"/>
  <c r="O2636" i="8"/>
  <c r="AD2635" i="8" l="1"/>
  <c r="AC2635" i="8"/>
  <c r="AB2635" i="8"/>
  <c r="AA2635" i="8"/>
  <c r="Z2635" i="8"/>
  <c r="Y2635" i="8"/>
  <c r="O2635" i="8"/>
  <c r="AD2634" i="8" l="1"/>
  <c r="AC2634" i="8"/>
  <c r="AB2634" i="8"/>
  <c r="AA2634" i="8"/>
  <c r="Z2634" i="8"/>
  <c r="Y2634" i="8"/>
  <c r="O2634" i="8"/>
  <c r="AD2633" i="8" l="1"/>
  <c r="AC2633" i="8"/>
  <c r="AB2633" i="8"/>
  <c r="AA2633" i="8"/>
  <c r="Z2633" i="8"/>
  <c r="Y2633" i="8"/>
  <c r="O2633" i="8"/>
  <c r="AD2632" i="8" l="1"/>
  <c r="AC2632" i="8"/>
  <c r="AB2632" i="8"/>
  <c r="AA2632" i="8"/>
  <c r="Z2632" i="8"/>
  <c r="Y2632" i="8"/>
  <c r="O2632" i="8"/>
  <c r="AD2631" i="8" l="1"/>
  <c r="AC2631" i="8"/>
  <c r="AB2631" i="8"/>
  <c r="AA2631" i="8"/>
  <c r="Z2631" i="8"/>
  <c r="Y2631" i="8"/>
  <c r="O2631" i="8"/>
  <c r="O65" i="5" l="1"/>
  <c r="Y65" i="5"/>
  <c r="Z65" i="5"/>
  <c r="AA65" i="5"/>
  <c r="AB65" i="5"/>
  <c r="AC65" i="5"/>
  <c r="AD65" i="5"/>
  <c r="AD2630" i="8"/>
  <c r="AC2630" i="8"/>
  <c r="AB2630" i="8"/>
  <c r="AA2630" i="8"/>
  <c r="Z2630" i="8"/>
  <c r="Y2630" i="8"/>
  <c r="O2630" i="8"/>
  <c r="AD2629" i="8" l="1"/>
  <c r="AC2629" i="8"/>
  <c r="AB2629" i="8"/>
  <c r="AA2629" i="8"/>
  <c r="Z2629" i="8"/>
  <c r="Y2629" i="8"/>
  <c r="O2629" i="8"/>
  <c r="AD2628" i="8" l="1"/>
  <c r="AC2628" i="8"/>
  <c r="AB2628" i="8"/>
  <c r="AA2628" i="8"/>
  <c r="Z2628" i="8"/>
  <c r="Y2628" i="8"/>
  <c r="O2628" i="8"/>
  <c r="AD2627" i="8" l="1"/>
  <c r="AC2627" i="8"/>
  <c r="AB2627" i="8"/>
  <c r="AA2627" i="8"/>
  <c r="Z2627" i="8"/>
  <c r="Y2627" i="8"/>
  <c r="O2627" i="8"/>
  <c r="AD2626" i="8" l="1"/>
  <c r="AC2626" i="8"/>
  <c r="AB2626" i="8"/>
  <c r="AA2626" i="8"/>
  <c r="Z2626" i="8"/>
  <c r="Y2626" i="8"/>
  <c r="O2626" i="8"/>
  <c r="AD2625" i="8" l="1"/>
  <c r="AC2625" i="8"/>
  <c r="AB2625" i="8"/>
  <c r="AA2625" i="8"/>
  <c r="Z2625" i="8"/>
  <c r="Y2625" i="8"/>
  <c r="O2625" i="8"/>
  <c r="AD2624" i="8" l="1"/>
  <c r="AC2624" i="8"/>
  <c r="AB2624" i="8"/>
  <c r="AA2624" i="8"/>
  <c r="Z2624" i="8"/>
  <c r="Y2624" i="8"/>
  <c r="O2624" i="8"/>
  <c r="AD2623" i="8" l="1"/>
  <c r="AC2623" i="8"/>
  <c r="AB2623" i="8"/>
  <c r="AA2623" i="8"/>
  <c r="Z2623" i="8"/>
  <c r="Y2623" i="8"/>
  <c r="O2623" i="8"/>
  <c r="AD2622" i="8" l="1"/>
  <c r="AC2622" i="8"/>
  <c r="AB2622" i="8"/>
  <c r="AA2622" i="8"/>
  <c r="Z2622" i="8"/>
  <c r="Y2622" i="8"/>
  <c r="O2622" i="8"/>
  <c r="AD2621" i="8" l="1"/>
  <c r="AC2621" i="8"/>
  <c r="AB2621" i="8"/>
  <c r="AA2621" i="8"/>
  <c r="Z2621" i="8"/>
  <c r="Y2621" i="8"/>
  <c r="O2621" i="8"/>
  <c r="AD2620" i="8" l="1"/>
  <c r="AC2620" i="8"/>
  <c r="AB2620" i="8"/>
  <c r="AA2620" i="8"/>
  <c r="Z2620" i="8"/>
  <c r="Y2620" i="8"/>
  <c r="O2620" i="8"/>
  <c r="AD2619" i="8" l="1"/>
  <c r="AC2619" i="8"/>
  <c r="AB2619" i="8"/>
  <c r="AA2619" i="8"/>
  <c r="Z2619" i="8"/>
  <c r="Y2619" i="8"/>
  <c r="O2619" i="8"/>
  <c r="AD2618" i="8" l="1"/>
  <c r="AC2618" i="8"/>
  <c r="AB2618" i="8"/>
  <c r="AA2618" i="8"/>
  <c r="Z2618" i="8"/>
  <c r="Y2618" i="8"/>
  <c r="O2618" i="8"/>
  <c r="AD2617" i="8" l="1"/>
  <c r="AC2617" i="8"/>
  <c r="AB2617" i="8"/>
  <c r="AA2617" i="8"/>
  <c r="Z2617" i="8"/>
  <c r="Y2617" i="8"/>
  <c r="O2617" i="8"/>
  <c r="AD2616" i="8" l="1"/>
  <c r="AC2616" i="8"/>
  <c r="AB2616" i="8"/>
  <c r="AA2616" i="8"/>
  <c r="Z2616" i="8"/>
  <c r="Y2616" i="8"/>
  <c r="O2616" i="8"/>
  <c r="O60" i="1" l="1"/>
  <c r="Y60" i="1"/>
  <c r="Z60" i="1"/>
  <c r="AA60" i="1"/>
  <c r="AB60" i="1"/>
  <c r="AC60" i="1"/>
  <c r="AD60" i="1"/>
  <c r="AD2615" i="8"/>
  <c r="AC2615" i="8"/>
  <c r="AB2615" i="8"/>
  <c r="AA2615" i="8"/>
  <c r="Z2615" i="8"/>
  <c r="Y2615" i="8"/>
  <c r="O2615" i="8"/>
  <c r="AD2614" i="8" l="1"/>
  <c r="AC2614" i="8"/>
  <c r="AB2614" i="8"/>
  <c r="AA2614" i="8"/>
  <c r="Z2614" i="8"/>
  <c r="Y2614" i="8"/>
  <c r="O2614" i="8"/>
  <c r="AD2613" i="8" l="1"/>
  <c r="AC2613" i="8"/>
  <c r="AB2613" i="8"/>
  <c r="AA2613" i="8"/>
  <c r="Z2613" i="8"/>
  <c r="Y2613" i="8"/>
  <c r="O2613" i="8"/>
  <c r="AD2612" i="8" l="1"/>
  <c r="AC2612" i="8"/>
  <c r="AB2612" i="8"/>
  <c r="AA2612" i="8"/>
  <c r="Z2612" i="8"/>
  <c r="Y2612" i="8"/>
  <c r="O2612" i="8"/>
  <c r="AD2611" i="8" l="1"/>
  <c r="AC2611" i="8"/>
  <c r="AB2611" i="8"/>
  <c r="AA2611" i="8"/>
  <c r="Z2611" i="8"/>
  <c r="Y2611" i="8"/>
  <c r="O2611" i="8"/>
  <c r="AD2610" i="8" l="1"/>
  <c r="AC2610" i="8"/>
  <c r="AB2610" i="8"/>
  <c r="AA2610" i="8"/>
  <c r="Z2610" i="8"/>
  <c r="Y2610" i="8"/>
  <c r="O2610" i="8"/>
  <c r="AD2609" i="8" l="1"/>
  <c r="AC2609" i="8"/>
  <c r="AB2609" i="8"/>
  <c r="AA2609" i="8"/>
  <c r="Z2609" i="8"/>
  <c r="Y2609" i="8"/>
  <c r="O2609" i="8"/>
  <c r="AD2608" i="8" l="1"/>
  <c r="AC2608" i="8"/>
  <c r="AB2608" i="8"/>
  <c r="AA2608" i="8"/>
  <c r="Z2608" i="8"/>
  <c r="Y2608" i="8"/>
  <c r="O2608" i="8"/>
  <c r="AD2607" i="8" l="1"/>
  <c r="AC2607" i="8"/>
  <c r="AB2607" i="8"/>
  <c r="AA2607" i="8"/>
  <c r="Z2607" i="8"/>
  <c r="Y2607" i="8"/>
  <c r="O2607" i="8"/>
  <c r="AD2606" i="8" l="1"/>
  <c r="AC2606" i="8"/>
  <c r="AB2606" i="8"/>
  <c r="AA2606" i="8"/>
  <c r="Z2606" i="8"/>
  <c r="Y2606" i="8"/>
  <c r="O2606" i="8"/>
  <c r="AD2605" i="8" l="1"/>
  <c r="AC2605" i="8"/>
  <c r="AB2605" i="8"/>
  <c r="AA2605" i="8"/>
  <c r="Z2605" i="8"/>
  <c r="Y2605" i="8"/>
  <c r="O2605" i="8"/>
  <c r="AD2604" i="8" l="1"/>
  <c r="AC2604" i="8"/>
  <c r="AB2604" i="8"/>
  <c r="AA2604" i="8"/>
  <c r="Z2604" i="8"/>
  <c r="Y2604" i="8"/>
  <c r="O2604" i="8"/>
  <c r="AD2603" i="8" l="1"/>
  <c r="AC2603" i="8"/>
  <c r="AB2603" i="8"/>
  <c r="AA2603" i="8"/>
  <c r="Z2603" i="8"/>
  <c r="Y2603" i="8"/>
  <c r="O2603" i="8"/>
  <c r="AD2602" i="8" l="1"/>
  <c r="AC2602" i="8"/>
  <c r="AB2602" i="8"/>
  <c r="AA2602" i="8"/>
  <c r="Z2602" i="8"/>
  <c r="Y2602" i="8"/>
  <c r="O2602" i="8"/>
  <c r="AD2601" i="8" l="1"/>
  <c r="AC2601" i="8"/>
  <c r="AB2601" i="8"/>
  <c r="AA2601" i="8"/>
  <c r="Z2601" i="8"/>
  <c r="Y2601" i="8"/>
  <c r="O2601" i="8"/>
  <c r="O59" i="1" l="1"/>
  <c r="Y59" i="1"/>
  <c r="Z59" i="1"/>
  <c r="AA59" i="1"/>
  <c r="AB59" i="1"/>
  <c r="AC59" i="1"/>
  <c r="AD59" i="1"/>
  <c r="AD2600" i="8"/>
  <c r="AC2600" i="8"/>
  <c r="AB2600" i="8"/>
  <c r="AA2600" i="8"/>
  <c r="Z2600" i="8"/>
  <c r="Y2600" i="8"/>
  <c r="O2600" i="8"/>
  <c r="AD2599" i="8" l="1"/>
  <c r="AC2599" i="8"/>
  <c r="AB2599" i="8"/>
  <c r="AA2599" i="8"/>
  <c r="Z2599" i="8"/>
  <c r="Y2599" i="8"/>
  <c r="O2599" i="8"/>
  <c r="AD2598" i="8" l="1"/>
  <c r="AC2598" i="8"/>
  <c r="AB2598" i="8"/>
  <c r="AA2598" i="8"/>
  <c r="Z2598" i="8"/>
  <c r="Y2598" i="8"/>
  <c r="O2598" i="8"/>
  <c r="AD2597" i="8" l="1"/>
  <c r="AC2597" i="8"/>
  <c r="AB2597" i="8"/>
  <c r="AA2597" i="8"/>
  <c r="Z2597" i="8"/>
  <c r="Y2597" i="8"/>
  <c r="O2597" i="8"/>
  <c r="AD2596" i="8" l="1"/>
  <c r="AC2596" i="8"/>
  <c r="AB2596" i="8"/>
  <c r="AA2596" i="8"/>
  <c r="Z2596" i="8"/>
  <c r="Y2596" i="8"/>
  <c r="O2596" i="8"/>
  <c r="AD2595" i="8" l="1"/>
  <c r="AC2595" i="8"/>
  <c r="AB2595" i="8"/>
  <c r="AA2595" i="8"/>
  <c r="Z2595" i="8"/>
  <c r="Y2595" i="8"/>
  <c r="O2595" i="8"/>
  <c r="AD2594" i="8" l="1"/>
  <c r="AC2594" i="8"/>
  <c r="AB2594" i="8"/>
  <c r="AA2594" i="8"/>
  <c r="Z2594" i="8"/>
  <c r="Y2594" i="8"/>
  <c r="O2594" i="8"/>
  <c r="AD2593" i="8" l="1"/>
  <c r="AC2593" i="8"/>
  <c r="AB2593" i="8"/>
  <c r="AA2593" i="8"/>
  <c r="Z2593" i="8"/>
  <c r="Y2593" i="8"/>
  <c r="O2593" i="8"/>
  <c r="AD2592" i="8" l="1"/>
  <c r="AC2592" i="8"/>
  <c r="AB2592" i="8"/>
  <c r="AA2592" i="8"/>
  <c r="Z2592" i="8"/>
  <c r="Y2592" i="8"/>
  <c r="O2592" i="8"/>
  <c r="AD2591" i="8" l="1"/>
  <c r="AC2591" i="8"/>
  <c r="AB2591" i="8"/>
  <c r="AA2591" i="8"/>
  <c r="Z2591" i="8"/>
  <c r="Y2591" i="8"/>
  <c r="O2591" i="8"/>
  <c r="AD2590" i="8" l="1"/>
  <c r="AC2590" i="8"/>
  <c r="AB2590" i="8"/>
  <c r="AA2590" i="8"/>
  <c r="Z2590" i="8"/>
  <c r="Y2590" i="8"/>
  <c r="O2590" i="8"/>
  <c r="AD2589" i="8" l="1"/>
  <c r="AC2589" i="8"/>
  <c r="AB2589" i="8"/>
  <c r="AA2589" i="8"/>
  <c r="Z2589" i="8"/>
  <c r="Y2589" i="8"/>
  <c r="O2589" i="8"/>
  <c r="AD2588" i="8" l="1"/>
  <c r="AC2588" i="8"/>
  <c r="AB2588" i="8"/>
  <c r="AA2588" i="8"/>
  <c r="Z2588" i="8"/>
  <c r="Y2588" i="8"/>
  <c r="O2588" i="8"/>
  <c r="AD2587" i="8" l="1"/>
  <c r="AC2587" i="8"/>
  <c r="AB2587" i="8"/>
  <c r="AA2587" i="8"/>
  <c r="Z2587" i="8"/>
  <c r="Y2587" i="8"/>
  <c r="O2587" i="8"/>
  <c r="AD2586" i="8" l="1"/>
  <c r="AC2586" i="8"/>
  <c r="AB2586" i="8"/>
  <c r="AA2586" i="8"/>
  <c r="Z2586" i="8"/>
  <c r="Y2586" i="8"/>
  <c r="O2586" i="8"/>
  <c r="AD2585" i="8" l="1"/>
  <c r="AC2585" i="8"/>
  <c r="AB2585" i="8"/>
  <c r="AA2585" i="8"/>
  <c r="Z2585" i="8"/>
  <c r="Y2585" i="8"/>
  <c r="O2585" i="8"/>
  <c r="AD2584" i="8" l="1"/>
  <c r="AC2584" i="8"/>
  <c r="AB2584" i="8"/>
  <c r="AA2584" i="8"/>
  <c r="Z2584" i="8"/>
  <c r="Y2584" i="8"/>
  <c r="O2584" i="8"/>
  <c r="AD2583" i="8" l="1"/>
  <c r="AC2583" i="8"/>
  <c r="AB2583" i="8"/>
  <c r="AA2583" i="8"/>
  <c r="Z2583" i="8"/>
  <c r="Y2583" i="8"/>
  <c r="O2583" i="8"/>
  <c r="AD2582" i="8" l="1"/>
  <c r="AC2582" i="8"/>
  <c r="AB2582" i="8"/>
  <c r="AA2582" i="8"/>
  <c r="Z2582" i="8"/>
  <c r="Y2582" i="8"/>
  <c r="O2582" i="8"/>
  <c r="AD2581" i="8" l="1"/>
  <c r="AC2581" i="8"/>
  <c r="AB2581" i="8"/>
  <c r="AA2581" i="8"/>
  <c r="Z2581" i="8"/>
  <c r="Y2581" i="8"/>
  <c r="O2581" i="8"/>
  <c r="AD2580" i="8" l="1"/>
  <c r="AC2580" i="8"/>
  <c r="AB2580" i="8"/>
  <c r="AA2580" i="8"/>
  <c r="Z2580" i="8"/>
  <c r="Y2580" i="8"/>
  <c r="O2580" i="8"/>
  <c r="AD2579" i="8" l="1"/>
  <c r="AC2579" i="8"/>
  <c r="AB2579" i="8"/>
  <c r="AA2579" i="8"/>
  <c r="Z2579" i="8"/>
  <c r="Y2579" i="8"/>
  <c r="O2579" i="8"/>
  <c r="AD2578" i="8" l="1"/>
  <c r="AC2578" i="8"/>
  <c r="AB2578" i="8"/>
  <c r="AA2578" i="8"/>
  <c r="Z2578" i="8"/>
  <c r="Y2578" i="8"/>
  <c r="O2578" i="8"/>
  <c r="AD2577" i="8" l="1"/>
  <c r="AC2577" i="8"/>
  <c r="AB2577" i="8"/>
  <c r="AA2577" i="8"/>
  <c r="Z2577" i="8"/>
  <c r="Y2577" i="8"/>
  <c r="O2577" i="8"/>
  <c r="AD2576" i="8" l="1"/>
  <c r="AC2576" i="8"/>
  <c r="AB2576" i="8"/>
  <c r="AA2576" i="8"/>
  <c r="Z2576" i="8"/>
  <c r="Y2576" i="8"/>
  <c r="O2576" i="8"/>
  <c r="AD2575" i="8" l="1"/>
  <c r="AC2575" i="8"/>
  <c r="AB2575" i="8"/>
  <c r="AA2575" i="8"/>
  <c r="Z2575" i="8"/>
  <c r="Y2575" i="8"/>
  <c r="O2575" i="8"/>
  <c r="AD2574" i="8" l="1"/>
  <c r="AC2574" i="8"/>
  <c r="AB2574" i="8"/>
  <c r="AA2574" i="8"/>
  <c r="Z2574" i="8"/>
  <c r="Y2574" i="8"/>
  <c r="O2574" i="8"/>
  <c r="AD2573" i="8" l="1"/>
  <c r="AC2573" i="8"/>
  <c r="AB2573" i="8"/>
  <c r="AA2573" i="8"/>
  <c r="Z2573" i="8"/>
  <c r="Y2573" i="8"/>
  <c r="O2573" i="8"/>
  <c r="AD2572" i="8" l="1"/>
  <c r="AC2572" i="8"/>
  <c r="AB2572" i="8"/>
  <c r="AA2572" i="8"/>
  <c r="Z2572" i="8"/>
  <c r="Y2572" i="8"/>
  <c r="O2572" i="8"/>
  <c r="AD2571" i="8" l="1"/>
  <c r="AC2571" i="8"/>
  <c r="AB2571" i="8"/>
  <c r="AA2571" i="8"/>
  <c r="Z2571" i="8"/>
  <c r="Y2571" i="8"/>
  <c r="O2571" i="8"/>
  <c r="AD2570" i="8" l="1"/>
  <c r="AC2570" i="8"/>
  <c r="AB2570" i="8"/>
  <c r="AA2570" i="8"/>
  <c r="Z2570" i="8"/>
  <c r="Y2570" i="8"/>
  <c r="O2570" i="8"/>
  <c r="AD2569" i="8" l="1"/>
  <c r="AC2569" i="8"/>
  <c r="AB2569" i="8"/>
  <c r="AA2569" i="8"/>
  <c r="Z2569" i="8"/>
  <c r="Y2569" i="8"/>
  <c r="O2569" i="8"/>
  <c r="AD2568" i="8" l="1"/>
  <c r="AC2568" i="8"/>
  <c r="AB2568" i="8"/>
  <c r="AA2568" i="8"/>
  <c r="Z2568" i="8"/>
  <c r="Y2568" i="8"/>
  <c r="O2568" i="8"/>
  <c r="AD2567" i="8" l="1"/>
  <c r="AC2567" i="8"/>
  <c r="AB2567" i="8"/>
  <c r="AA2567" i="8"/>
  <c r="Z2567" i="8"/>
  <c r="Y2567" i="8"/>
  <c r="AD2566" i="8" l="1"/>
  <c r="AC2566" i="8"/>
  <c r="AB2566" i="8"/>
  <c r="AA2566" i="8"/>
  <c r="Z2566" i="8"/>
  <c r="Y2566" i="8"/>
  <c r="O2566" i="8"/>
  <c r="AD2565" i="8" l="1"/>
  <c r="AC2565" i="8"/>
  <c r="AB2565" i="8"/>
  <c r="AA2565" i="8"/>
  <c r="Z2565" i="8"/>
  <c r="Y2565" i="8"/>
  <c r="O2565" i="8"/>
  <c r="O57" i="1" l="1"/>
  <c r="Y57" i="1"/>
  <c r="Z57" i="1"/>
  <c r="AA57" i="1"/>
  <c r="AB57" i="1"/>
  <c r="AC57" i="1"/>
  <c r="AD57" i="1"/>
  <c r="O58" i="1"/>
  <c r="Y58" i="1"/>
  <c r="Z58" i="1"/>
  <c r="AA58" i="1"/>
  <c r="AB58" i="1"/>
  <c r="AC58" i="1"/>
  <c r="AD58" i="1"/>
  <c r="AD2564" i="8"/>
  <c r="AC2564" i="8"/>
  <c r="AB2564" i="8"/>
  <c r="AA2564" i="8"/>
  <c r="Z2564" i="8"/>
  <c r="Y2564" i="8"/>
  <c r="O2564" i="8"/>
  <c r="AD2563" i="8" l="1"/>
  <c r="AC2563" i="8"/>
  <c r="AB2563" i="8"/>
  <c r="AA2563" i="8"/>
  <c r="Z2563" i="8"/>
  <c r="Y2563" i="8"/>
  <c r="O2563" i="8"/>
  <c r="AD2562" i="8" l="1"/>
  <c r="AC2562" i="8"/>
  <c r="AB2562" i="8"/>
  <c r="AA2562" i="8"/>
  <c r="Z2562" i="8"/>
  <c r="Y2562" i="8"/>
  <c r="O2562" i="8"/>
  <c r="AD2561" i="8" l="1"/>
  <c r="AC2561" i="8"/>
  <c r="AB2561" i="8"/>
  <c r="AA2561" i="8"/>
  <c r="Z2561" i="8"/>
  <c r="Y2561" i="8"/>
  <c r="O2561" i="8"/>
  <c r="AD2560" i="8" l="1"/>
  <c r="AC2560" i="8"/>
  <c r="AB2560" i="8"/>
  <c r="AA2560" i="8"/>
  <c r="Z2560" i="8"/>
  <c r="Y2560" i="8"/>
  <c r="O2560" i="8"/>
  <c r="AD2559" i="8" l="1"/>
  <c r="AC2559" i="8"/>
  <c r="AB2559" i="8"/>
  <c r="AA2559" i="8"/>
  <c r="Z2559" i="8"/>
  <c r="Y2559" i="8"/>
  <c r="O2559" i="8"/>
  <c r="AD2558" i="8" l="1"/>
  <c r="AC2558" i="8"/>
  <c r="AB2558" i="8"/>
  <c r="AA2558" i="8"/>
  <c r="Z2558" i="8"/>
  <c r="Y2558" i="8"/>
  <c r="O2558" i="8"/>
  <c r="AD2557" i="8" l="1"/>
  <c r="AC2557" i="8"/>
  <c r="AB2557" i="8"/>
  <c r="AA2557" i="8"/>
  <c r="Z2557" i="8"/>
  <c r="Y2557" i="8"/>
  <c r="O2557" i="8"/>
  <c r="O64" i="5" l="1"/>
  <c r="Y64" i="5"/>
  <c r="Z64" i="5"/>
  <c r="AA64" i="5"/>
  <c r="AB64" i="5"/>
  <c r="AC64" i="5"/>
  <c r="AD64" i="5"/>
  <c r="AD2556" i="8"/>
  <c r="AC2556" i="8"/>
  <c r="AB2556" i="8"/>
  <c r="AA2556" i="8"/>
  <c r="Z2556" i="8"/>
  <c r="Y2556" i="8"/>
  <c r="O2556" i="8"/>
  <c r="AD2555" i="8" l="1"/>
  <c r="AC2555" i="8"/>
  <c r="AB2555" i="8"/>
  <c r="AA2555" i="8"/>
  <c r="Z2555" i="8"/>
  <c r="Y2555" i="8"/>
  <c r="O2555" i="8"/>
  <c r="AD2554" i="8" l="1"/>
  <c r="AC2554" i="8"/>
  <c r="AB2554" i="8"/>
  <c r="AA2554" i="8"/>
  <c r="Z2554" i="8"/>
  <c r="Y2554" i="8"/>
  <c r="O2554" i="8"/>
  <c r="AD2553" i="8" l="1"/>
  <c r="AC2553" i="8"/>
  <c r="AB2553" i="8"/>
  <c r="AA2553" i="8"/>
  <c r="Z2553" i="8"/>
  <c r="Y2553" i="8"/>
  <c r="O2553" i="8"/>
  <c r="AD2552" i="8" l="1"/>
  <c r="AC2552" i="8"/>
  <c r="AB2552" i="8"/>
  <c r="AA2552" i="8"/>
  <c r="Z2552" i="8"/>
  <c r="Y2552" i="8"/>
  <c r="O2552" i="8"/>
  <c r="AD2551" i="8" l="1"/>
  <c r="AC2551" i="8"/>
  <c r="AB2551" i="8"/>
  <c r="AA2551" i="8"/>
  <c r="Z2551" i="8"/>
  <c r="Y2551" i="8"/>
  <c r="O2551" i="8"/>
  <c r="AD2550" i="8" l="1"/>
  <c r="AC2550" i="8"/>
  <c r="AB2550" i="8"/>
  <c r="AA2550" i="8"/>
  <c r="Z2550" i="8"/>
  <c r="Y2550" i="8"/>
  <c r="O2550" i="8"/>
  <c r="AD2549" i="8" l="1"/>
  <c r="AC2549" i="8"/>
  <c r="AB2549" i="8"/>
  <c r="AA2549" i="8"/>
  <c r="Z2549" i="8"/>
  <c r="Y2549" i="8"/>
  <c r="O2549" i="8"/>
  <c r="AD2548" i="8" l="1"/>
  <c r="AC2548" i="8"/>
  <c r="AB2548" i="8"/>
  <c r="AA2548" i="8"/>
  <c r="Z2548" i="8"/>
  <c r="Y2548" i="8"/>
  <c r="O2548" i="8"/>
  <c r="AD2547" i="8" l="1"/>
  <c r="AC2547" i="8"/>
  <c r="AB2547" i="8"/>
  <c r="AA2547" i="8"/>
  <c r="Z2547" i="8"/>
  <c r="Y2547" i="8"/>
  <c r="O2547" i="8"/>
  <c r="AD2546" i="8" l="1"/>
  <c r="AC2546" i="8"/>
  <c r="AB2546" i="8"/>
  <c r="AA2546" i="8"/>
  <c r="Z2546" i="8"/>
  <c r="Y2546" i="8"/>
  <c r="O2546" i="8"/>
  <c r="AD2545" i="8" l="1"/>
  <c r="AC2545" i="8"/>
  <c r="AB2545" i="8"/>
  <c r="AA2545" i="8"/>
  <c r="Z2545" i="8"/>
  <c r="Y2545" i="8"/>
  <c r="O2545" i="8"/>
  <c r="AD2544" i="8" l="1"/>
  <c r="AC2544" i="8"/>
  <c r="AB2544" i="8"/>
  <c r="AA2544" i="8"/>
  <c r="Z2544" i="8"/>
  <c r="Y2544" i="8"/>
  <c r="O2544" i="8"/>
  <c r="AD2543" i="8" l="1"/>
  <c r="AC2543" i="8"/>
  <c r="AB2543" i="8"/>
  <c r="AA2543" i="8"/>
  <c r="Z2543" i="8"/>
  <c r="Y2543" i="8"/>
  <c r="O2543" i="8"/>
  <c r="AD2542" i="8" l="1"/>
  <c r="AC2542" i="8"/>
  <c r="AB2542" i="8"/>
  <c r="AA2542" i="8"/>
  <c r="Z2542" i="8"/>
  <c r="Y2542" i="8"/>
  <c r="O2542" i="8"/>
  <c r="AD2541" i="8" l="1"/>
  <c r="AC2541" i="8"/>
  <c r="AB2541" i="8"/>
  <c r="AA2541" i="8"/>
  <c r="Z2541" i="8"/>
  <c r="Y2541" i="8"/>
  <c r="O2541" i="8"/>
  <c r="AD2540" i="8" l="1"/>
  <c r="AC2540" i="8"/>
  <c r="AA2540" i="8"/>
  <c r="Z2540" i="8"/>
  <c r="Y2540" i="8"/>
  <c r="O2540" i="8"/>
  <c r="J2540" i="8"/>
  <c r="AB2540" i="8" s="1"/>
  <c r="AD2539" i="8" l="1"/>
  <c r="AC2539" i="8"/>
  <c r="AB2539" i="8"/>
  <c r="AA2539" i="8"/>
  <c r="Z2539" i="8"/>
  <c r="Y2539" i="8"/>
  <c r="O2539" i="8"/>
  <c r="AD2538" i="8" l="1"/>
  <c r="AC2538" i="8"/>
  <c r="AB2538" i="8"/>
  <c r="AA2538" i="8"/>
  <c r="Z2538" i="8"/>
  <c r="Y2538" i="8"/>
  <c r="O2538" i="8"/>
  <c r="AD2537" i="8" l="1"/>
  <c r="AC2537" i="8"/>
  <c r="AB2537" i="8"/>
  <c r="AA2537" i="8"/>
  <c r="Z2537" i="8"/>
  <c r="Y2537" i="8"/>
  <c r="O2537" i="8"/>
  <c r="AD2536" i="8" l="1"/>
  <c r="AC2536" i="8"/>
  <c r="AB2536" i="8"/>
  <c r="AA2536" i="8"/>
  <c r="Z2536" i="8"/>
  <c r="Y2536" i="8"/>
  <c r="O2536" i="8"/>
  <c r="AD2535" i="8" l="1"/>
  <c r="AC2535" i="8"/>
  <c r="AB2535" i="8"/>
  <c r="AA2535" i="8"/>
  <c r="Z2535" i="8"/>
  <c r="Y2535" i="8"/>
  <c r="O2535" i="8"/>
  <c r="AD2534" i="8" l="1"/>
  <c r="AC2534" i="8"/>
  <c r="AB2534" i="8"/>
  <c r="AA2534" i="8"/>
  <c r="Z2534" i="8"/>
  <c r="Y2534" i="8"/>
  <c r="O2534" i="8"/>
  <c r="AD2533" i="8" l="1"/>
  <c r="AC2533" i="8"/>
  <c r="AB2533" i="8"/>
  <c r="AA2533" i="8"/>
  <c r="Z2533" i="8"/>
  <c r="Y2533" i="8"/>
  <c r="AD2532" i="8" l="1"/>
  <c r="AC2532" i="8"/>
  <c r="AB2532" i="8"/>
  <c r="AA2532" i="8"/>
  <c r="Z2532" i="8"/>
  <c r="Y2532" i="8"/>
  <c r="O2532" i="8"/>
  <c r="AD2531" i="8" l="1"/>
  <c r="AC2531" i="8"/>
  <c r="AB2531" i="8"/>
  <c r="AA2531" i="8"/>
  <c r="Z2531" i="8"/>
  <c r="Y2531" i="8"/>
  <c r="O2531" i="8"/>
  <c r="AD2530" i="8" l="1"/>
  <c r="AC2530" i="8"/>
  <c r="AB2530" i="8"/>
  <c r="AA2530" i="8"/>
  <c r="Z2530" i="8"/>
  <c r="Y2530" i="8"/>
  <c r="O2530" i="8"/>
  <c r="AD2529" i="8" l="1"/>
  <c r="AC2529" i="8"/>
  <c r="AB2529" i="8"/>
  <c r="AA2529" i="8"/>
  <c r="Z2529" i="8"/>
  <c r="Y2529" i="8"/>
  <c r="O2529" i="8"/>
  <c r="AD2528" i="8" l="1"/>
  <c r="AC2528" i="8"/>
  <c r="AB2528" i="8"/>
  <c r="AA2528" i="8"/>
  <c r="Z2528" i="8"/>
  <c r="Y2528" i="8"/>
  <c r="O2528" i="8"/>
  <c r="AD2527" i="8" l="1"/>
  <c r="AC2527" i="8"/>
  <c r="AB2527" i="8"/>
  <c r="AA2527" i="8"/>
  <c r="Z2527" i="8"/>
  <c r="Y2527" i="8"/>
  <c r="O2527" i="8"/>
  <c r="AD2526" i="8" l="1"/>
  <c r="AC2526" i="8"/>
  <c r="AB2526" i="8"/>
  <c r="AA2526" i="8"/>
  <c r="Z2526" i="8"/>
  <c r="Y2526" i="8"/>
  <c r="O2526" i="8"/>
  <c r="AD2525" i="8" l="1"/>
  <c r="AC2525" i="8"/>
  <c r="AB2525" i="8"/>
  <c r="AA2525" i="8"/>
  <c r="Z2525" i="8"/>
  <c r="Y2525" i="8"/>
  <c r="O2525" i="8"/>
  <c r="AD2524" i="8" l="1"/>
  <c r="AC2524" i="8"/>
  <c r="AB2524" i="8"/>
  <c r="AA2524" i="8"/>
  <c r="Z2524" i="8"/>
  <c r="Y2524" i="8"/>
  <c r="O2524" i="8"/>
  <c r="AD2523" i="8" l="1"/>
  <c r="AC2523" i="8"/>
  <c r="AB2523" i="8"/>
  <c r="AA2523" i="8"/>
  <c r="Z2523" i="8"/>
  <c r="Y2523" i="8"/>
  <c r="O2523" i="8"/>
  <c r="AD2522" i="8" l="1"/>
  <c r="AC2522" i="8"/>
  <c r="AB2522" i="8"/>
  <c r="AA2522" i="8"/>
  <c r="Z2522" i="8"/>
  <c r="Y2522" i="8"/>
  <c r="O2522" i="8"/>
  <c r="AD2521" i="8" l="1"/>
  <c r="AC2521" i="8"/>
  <c r="AB2521" i="8"/>
  <c r="AA2521" i="8"/>
  <c r="Z2521" i="8"/>
  <c r="Y2521" i="8"/>
  <c r="O2521" i="8"/>
  <c r="AD2520" i="8" l="1"/>
  <c r="AC2520" i="8"/>
  <c r="AB2520" i="8"/>
  <c r="AA2520" i="8"/>
  <c r="Z2520" i="8"/>
  <c r="Y2520" i="8"/>
  <c r="O2520" i="8"/>
  <c r="AD2519" i="8" l="1"/>
  <c r="AC2519" i="8"/>
  <c r="AB2519" i="8"/>
  <c r="AA2519" i="8"/>
  <c r="Z2519" i="8"/>
  <c r="Y2519" i="8"/>
  <c r="O2519" i="8"/>
  <c r="AD2518" i="8" l="1"/>
  <c r="AC2518" i="8"/>
  <c r="AB2518" i="8"/>
  <c r="AA2518" i="8"/>
  <c r="Z2518" i="8"/>
  <c r="Y2518" i="8"/>
  <c r="O2518" i="8"/>
  <c r="AD2517" i="8" l="1"/>
  <c r="AC2517" i="8"/>
  <c r="AB2517" i="8"/>
  <c r="AA2517" i="8"/>
  <c r="Z2517" i="8"/>
  <c r="Y2517" i="8"/>
  <c r="AD2516" i="8" l="1"/>
  <c r="AC2516" i="8"/>
  <c r="AB2516" i="8"/>
  <c r="AA2516" i="8"/>
  <c r="Z2516" i="8"/>
  <c r="Y2516" i="8"/>
  <c r="O2516" i="8"/>
  <c r="AD2515" i="8" l="1"/>
  <c r="AC2515" i="8"/>
  <c r="AB2515" i="8"/>
  <c r="AA2515" i="8"/>
  <c r="Z2515" i="8"/>
  <c r="Y2515" i="8"/>
  <c r="AD2514" i="8" l="1"/>
  <c r="AC2514" i="8"/>
  <c r="AB2514" i="8"/>
  <c r="AA2514" i="8"/>
  <c r="Z2514" i="8"/>
  <c r="Y2514" i="8"/>
  <c r="O2514" i="8"/>
  <c r="AD2513" i="8" l="1"/>
  <c r="AC2513" i="8"/>
  <c r="AB2513" i="8"/>
  <c r="AA2513" i="8"/>
  <c r="Z2513" i="8"/>
  <c r="Y2513" i="8"/>
  <c r="O2513" i="8"/>
  <c r="AD2512" i="8" l="1"/>
  <c r="AC2512" i="8"/>
  <c r="AB2512" i="8"/>
  <c r="AA2512" i="8"/>
  <c r="Z2512" i="8"/>
  <c r="Y2512" i="8"/>
  <c r="O2512" i="8"/>
  <c r="AD2511" i="8" l="1"/>
  <c r="AC2511" i="8"/>
  <c r="AB2511" i="8"/>
  <c r="AA2511" i="8"/>
  <c r="Z2511" i="8"/>
  <c r="Y2511" i="8"/>
  <c r="O2511" i="8"/>
  <c r="AD2510" i="8" l="1"/>
  <c r="AC2510" i="8"/>
  <c r="AB2510" i="8"/>
  <c r="AA2510" i="8"/>
  <c r="Z2510" i="8"/>
  <c r="Y2510" i="8"/>
  <c r="O2510" i="8"/>
  <c r="AD2509" i="8" l="1"/>
  <c r="AC2509" i="8"/>
  <c r="AB2509" i="8"/>
  <c r="AA2509" i="8"/>
  <c r="Z2509" i="8"/>
  <c r="Y2509" i="8"/>
  <c r="O2509" i="8"/>
  <c r="AD2508" i="8" l="1"/>
  <c r="AC2508" i="8"/>
  <c r="AB2508" i="8"/>
  <c r="AA2508" i="8"/>
  <c r="Z2508" i="8"/>
  <c r="Y2508" i="8"/>
  <c r="O2508" i="8"/>
  <c r="AD2507" i="8" l="1"/>
  <c r="AC2507" i="8"/>
  <c r="AB2507" i="8"/>
  <c r="AA2507" i="8"/>
  <c r="Z2507" i="8"/>
  <c r="Y2507" i="8"/>
  <c r="O2507" i="8"/>
  <c r="AD2506" i="8" l="1"/>
  <c r="AC2506" i="8"/>
  <c r="AB2506" i="8"/>
  <c r="AA2506" i="8"/>
  <c r="Z2506" i="8"/>
  <c r="Y2506" i="8"/>
  <c r="O2506" i="8"/>
  <c r="O56" i="1" l="1"/>
  <c r="Y56" i="1"/>
  <c r="Z56" i="1"/>
  <c r="AA56" i="1"/>
  <c r="AB56" i="1"/>
  <c r="AC56" i="1"/>
  <c r="AD56" i="1"/>
  <c r="O53" i="1"/>
  <c r="Y53" i="1"/>
  <c r="Z53" i="1"/>
  <c r="AA53" i="1"/>
  <c r="AB53" i="1"/>
  <c r="AC53" i="1"/>
  <c r="AD53" i="1"/>
  <c r="O52" i="1"/>
  <c r="Y52" i="1"/>
  <c r="Z52" i="1"/>
  <c r="AA52" i="1"/>
  <c r="AB52" i="1"/>
  <c r="AC52" i="1"/>
  <c r="AD52" i="1"/>
  <c r="O54" i="1"/>
  <c r="Y54" i="1"/>
  <c r="Z54" i="1"/>
  <c r="AA54" i="1"/>
  <c r="AB54" i="1"/>
  <c r="AC54" i="1"/>
  <c r="AD54" i="1"/>
  <c r="O55" i="1"/>
  <c r="Y55" i="1"/>
  <c r="Z55" i="1"/>
  <c r="AA55" i="1"/>
  <c r="AB55" i="1"/>
  <c r="AC55" i="1"/>
  <c r="AD55" i="1"/>
  <c r="AD2505" i="8"/>
  <c r="AC2505" i="8"/>
  <c r="AB2505" i="8"/>
  <c r="AA2505" i="8"/>
  <c r="Z2505" i="8"/>
  <c r="Y2505" i="8"/>
  <c r="O2505" i="8"/>
  <c r="AD2504" i="8" l="1"/>
  <c r="AC2504" i="8"/>
  <c r="AB2504" i="8"/>
  <c r="AA2504" i="8"/>
  <c r="Z2504" i="8"/>
  <c r="Y2504" i="8"/>
  <c r="O2504" i="8"/>
  <c r="AD2503" i="8" l="1"/>
  <c r="AC2503" i="8"/>
  <c r="AB2503" i="8"/>
  <c r="AA2503" i="8"/>
  <c r="Z2503" i="8"/>
  <c r="Y2503" i="8"/>
  <c r="O2503" i="8"/>
  <c r="AD2502" i="8" l="1"/>
  <c r="AC2502" i="8"/>
  <c r="AB2502" i="8"/>
  <c r="AA2502" i="8"/>
  <c r="Z2502" i="8"/>
  <c r="Y2502" i="8"/>
  <c r="O2502" i="8"/>
  <c r="AD2501" i="8" l="1"/>
  <c r="AC2501" i="8"/>
  <c r="AB2501" i="8"/>
  <c r="AA2501" i="8"/>
  <c r="Z2501" i="8"/>
  <c r="Y2501" i="8"/>
  <c r="AD2500" i="8" l="1"/>
  <c r="AC2500" i="8"/>
  <c r="AB2500" i="8"/>
  <c r="AA2500" i="8"/>
  <c r="Z2500" i="8"/>
  <c r="Y2500" i="8"/>
  <c r="O2500" i="8"/>
  <c r="AD2499" i="8" l="1"/>
  <c r="AC2499" i="8"/>
  <c r="AB2499" i="8"/>
  <c r="AA2499" i="8"/>
  <c r="Z2499" i="8"/>
  <c r="Y2499" i="8"/>
  <c r="AD2498" i="8" l="1"/>
  <c r="AC2498" i="8"/>
  <c r="AB2498" i="8"/>
  <c r="AA2498" i="8"/>
  <c r="Z2498" i="8"/>
  <c r="Y2498" i="8"/>
  <c r="O2498" i="8"/>
  <c r="AD2497" i="8" l="1"/>
  <c r="AC2497" i="8"/>
  <c r="AB2497" i="8"/>
  <c r="AA2497" i="8"/>
  <c r="Z2497" i="8"/>
  <c r="Y2497" i="8"/>
  <c r="O2497" i="8"/>
  <c r="AD2496" i="8" l="1"/>
  <c r="AC2496" i="8"/>
  <c r="AB2496" i="8"/>
  <c r="AA2496" i="8"/>
  <c r="Z2496" i="8"/>
  <c r="Y2496" i="8"/>
  <c r="O2496" i="8"/>
  <c r="AD63" i="5" l="1"/>
  <c r="AC63" i="5"/>
  <c r="AB63" i="5"/>
  <c r="AA63" i="5"/>
  <c r="Z63" i="5"/>
  <c r="Y63" i="5"/>
  <c r="O63" i="5"/>
  <c r="AD62" i="5"/>
  <c r="AC62" i="5"/>
  <c r="AB62" i="5"/>
  <c r="AA62" i="5"/>
  <c r="Z62" i="5"/>
  <c r="Y62" i="5"/>
  <c r="O62" i="5"/>
  <c r="AD2495" i="8"/>
  <c r="AC2495" i="8"/>
  <c r="AB2495" i="8"/>
  <c r="AA2495" i="8"/>
  <c r="Z2495" i="8"/>
  <c r="Y2495" i="8"/>
  <c r="O2495" i="8"/>
  <c r="AD2494" i="8" l="1"/>
  <c r="AC2494" i="8"/>
  <c r="AB2494" i="8"/>
  <c r="AA2494" i="8"/>
  <c r="Z2494" i="8"/>
  <c r="Y2494" i="8"/>
  <c r="O2494" i="8"/>
  <c r="AD2493" i="8" l="1"/>
  <c r="AC2493" i="8"/>
  <c r="AB2493" i="8"/>
  <c r="AA2493" i="8"/>
  <c r="Z2493" i="8"/>
  <c r="Y2493" i="8"/>
  <c r="O2493" i="8"/>
  <c r="AD2492" i="8" l="1"/>
  <c r="AC2492" i="8"/>
  <c r="AB2492" i="8"/>
  <c r="AA2492" i="8"/>
  <c r="Z2492" i="8"/>
  <c r="Y2492" i="8"/>
  <c r="O2492" i="8"/>
  <c r="AD2491" i="8" l="1"/>
  <c r="AC2491" i="8"/>
  <c r="AB2491" i="8"/>
  <c r="AA2491" i="8"/>
  <c r="Z2491" i="8"/>
  <c r="Y2491" i="8"/>
  <c r="O2491" i="8"/>
  <c r="O49" i="1" l="1"/>
  <c r="Y49" i="1"/>
  <c r="Z49" i="1"/>
  <c r="AA49" i="1"/>
  <c r="AB49" i="1"/>
  <c r="AC49" i="1"/>
  <c r="AD49" i="1"/>
  <c r="O50" i="1"/>
  <c r="Y50" i="1"/>
  <c r="Z50" i="1"/>
  <c r="AA50" i="1"/>
  <c r="AB50" i="1"/>
  <c r="AC50" i="1"/>
  <c r="AD50" i="1"/>
  <c r="O51" i="1"/>
  <c r="Y51" i="1"/>
  <c r="Z51" i="1"/>
  <c r="AA51" i="1"/>
  <c r="AB51" i="1"/>
  <c r="AC51" i="1"/>
  <c r="AD51" i="1"/>
  <c r="AD61" i="5"/>
  <c r="AC61" i="5"/>
  <c r="AB61" i="5"/>
  <c r="AA61" i="5"/>
  <c r="Z61" i="5"/>
  <c r="Y61" i="5"/>
  <c r="O61" i="5"/>
  <c r="O60" i="5"/>
  <c r="Y60" i="5"/>
  <c r="Z60" i="5"/>
  <c r="AA60" i="5"/>
  <c r="AB60" i="5"/>
  <c r="AC60" i="5"/>
  <c r="AD60" i="5"/>
  <c r="O59" i="5" l="1"/>
  <c r="Y59" i="5"/>
  <c r="Z59" i="5"/>
  <c r="AA59" i="5"/>
  <c r="AB59" i="5"/>
  <c r="AC59" i="5"/>
  <c r="AD59" i="5"/>
  <c r="O58" i="5"/>
  <c r="Y58" i="5"/>
  <c r="Z58" i="5"/>
  <c r="AA58" i="5"/>
  <c r="AB58" i="5"/>
  <c r="AC58" i="5"/>
  <c r="AD58" i="5"/>
  <c r="O57" i="5"/>
  <c r="Y57" i="5"/>
  <c r="Z57" i="5"/>
  <c r="AA57" i="5"/>
  <c r="AB57" i="5"/>
  <c r="AC57" i="5"/>
  <c r="AD57" i="5"/>
  <c r="O56" i="5"/>
  <c r="Y56" i="5"/>
  <c r="Z56" i="5"/>
  <c r="AA56" i="5"/>
  <c r="AB56" i="5"/>
  <c r="AC56" i="5"/>
  <c r="AD56" i="5"/>
  <c r="O55" i="5"/>
  <c r="Y55" i="5"/>
  <c r="Z55" i="5"/>
  <c r="AA55" i="5"/>
  <c r="AB55" i="5"/>
  <c r="AC55" i="5"/>
  <c r="AD55" i="5"/>
  <c r="AD2490" i="8"/>
  <c r="AC2490" i="8"/>
  <c r="AB2490" i="8"/>
  <c r="AA2490" i="8"/>
  <c r="Z2490" i="8"/>
  <c r="Y2490" i="8"/>
  <c r="O2490" i="8"/>
  <c r="AD2489" i="8" l="1"/>
  <c r="AC2489" i="8"/>
  <c r="AB2489" i="8"/>
  <c r="AA2489" i="8"/>
  <c r="Z2489" i="8"/>
  <c r="Y2489" i="8"/>
  <c r="O2489" i="8"/>
  <c r="AD2488" i="8" l="1"/>
  <c r="AC2488" i="8"/>
  <c r="AB2488" i="8"/>
  <c r="AA2488" i="8"/>
  <c r="Z2488" i="8"/>
  <c r="Y2488" i="8"/>
  <c r="O2488" i="8"/>
  <c r="AD2487" i="8" l="1"/>
  <c r="AC2487" i="8"/>
  <c r="AB2487" i="8"/>
  <c r="AA2487" i="8"/>
  <c r="Z2487" i="8"/>
  <c r="Y2487" i="8"/>
  <c r="O2487" i="8"/>
  <c r="AD2486" i="8" l="1"/>
  <c r="AC2486" i="8"/>
  <c r="AB2486" i="8"/>
  <c r="AA2486" i="8"/>
  <c r="Z2486" i="8"/>
  <c r="Y2486" i="8"/>
  <c r="O2486" i="8"/>
  <c r="AD2485" i="8" l="1"/>
  <c r="AC2485" i="8"/>
  <c r="AB2485" i="8"/>
  <c r="AA2485" i="8"/>
  <c r="Z2485" i="8"/>
  <c r="Y2485" i="8"/>
  <c r="O2485" i="8"/>
  <c r="AD2484" i="8" l="1"/>
  <c r="AC2484" i="8"/>
  <c r="AB2484" i="8"/>
  <c r="AA2484" i="8"/>
  <c r="Z2484" i="8"/>
  <c r="Y2484" i="8"/>
  <c r="O2484" i="8"/>
  <c r="AD2483" i="8" l="1"/>
  <c r="AC2483" i="8"/>
  <c r="AB2483" i="8"/>
  <c r="AA2483" i="8"/>
  <c r="Z2483" i="8"/>
  <c r="Y2483" i="8"/>
  <c r="O2483" i="8"/>
  <c r="AD2482" i="8" l="1"/>
  <c r="AC2482" i="8"/>
  <c r="AB2482" i="8"/>
  <c r="AA2482" i="8"/>
  <c r="Z2482" i="8"/>
  <c r="Y2482" i="8"/>
  <c r="O2482" i="8"/>
  <c r="AD2481" i="8" l="1"/>
  <c r="AC2481" i="8"/>
  <c r="AB2481" i="8"/>
  <c r="AA2481" i="8"/>
  <c r="Z2481" i="8"/>
  <c r="Y2481" i="8"/>
  <c r="O2481" i="8"/>
  <c r="AD2480" i="8" l="1"/>
  <c r="AC2480" i="8"/>
  <c r="AB2480" i="8"/>
  <c r="AA2480" i="8"/>
  <c r="Z2480" i="8"/>
  <c r="Y2480" i="8"/>
  <c r="O2480" i="8"/>
  <c r="AD2479" i="8" l="1"/>
  <c r="AC2479" i="8"/>
  <c r="AB2479" i="8"/>
  <c r="AA2479" i="8"/>
  <c r="Z2479" i="8"/>
  <c r="Y2479" i="8"/>
  <c r="O2479" i="8"/>
  <c r="AD2478" i="8" l="1"/>
  <c r="AC2478" i="8"/>
  <c r="AB2478" i="8"/>
  <c r="AA2478" i="8"/>
  <c r="Z2478" i="8"/>
  <c r="Y2478" i="8"/>
  <c r="O2478" i="8"/>
  <c r="AD2477" i="8" l="1"/>
  <c r="AC2477" i="8"/>
  <c r="AB2477" i="8"/>
  <c r="AA2477" i="8"/>
  <c r="Z2477" i="8"/>
  <c r="Y2477" i="8"/>
  <c r="O2477" i="8"/>
  <c r="AD2476" i="8" l="1"/>
  <c r="AC2476" i="8"/>
  <c r="AB2476" i="8"/>
  <c r="AA2476" i="8"/>
  <c r="Z2476" i="8"/>
  <c r="Y2476" i="8"/>
  <c r="O2476" i="8"/>
  <c r="AD2475" i="8" l="1"/>
  <c r="AC2475" i="8"/>
  <c r="AB2475" i="8"/>
  <c r="AA2475" i="8"/>
  <c r="Z2475" i="8"/>
  <c r="Y2475" i="8"/>
  <c r="O2475" i="8"/>
  <c r="AD2474" i="8" l="1"/>
  <c r="AC2474" i="8"/>
  <c r="AB2474" i="8"/>
  <c r="AA2474" i="8"/>
  <c r="Z2474" i="8"/>
  <c r="Y2474" i="8"/>
  <c r="O2474" i="8"/>
  <c r="AD2473" i="8" l="1"/>
  <c r="AC2473" i="8"/>
  <c r="AB2473" i="8"/>
  <c r="AA2473" i="8"/>
  <c r="Z2473" i="8"/>
  <c r="Y2473" i="8"/>
  <c r="O2473" i="8"/>
  <c r="AD2472" i="8" l="1"/>
  <c r="AC2472" i="8"/>
  <c r="AB2472" i="8"/>
  <c r="AA2472" i="8"/>
  <c r="Z2472" i="8"/>
  <c r="Y2472" i="8"/>
  <c r="O2472" i="8"/>
  <c r="AD2471" i="8" l="1"/>
  <c r="AC2471" i="8"/>
  <c r="AB2471" i="8"/>
  <c r="AA2471" i="8"/>
  <c r="Z2471" i="8"/>
  <c r="Y2471" i="8"/>
  <c r="O2471" i="8"/>
  <c r="AD2470" i="8" l="1"/>
  <c r="AC2470" i="8"/>
  <c r="AB2470" i="8"/>
  <c r="AA2470" i="8"/>
  <c r="Z2470" i="8"/>
  <c r="Y2470" i="8"/>
  <c r="O2470" i="8"/>
  <c r="AD2469" i="8" l="1"/>
  <c r="AC2469" i="8"/>
  <c r="AB2469" i="8"/>
  <c r="AA2469" i="8"/>
  <c r="Z2469" i="8"/>
  <c r="Y2469" i="8"/>
  <c r="O2469" i="8"/>
  <c r="AD2468" i="8" l="1"/>
  <c r="AC2468" i="8"/>
  <c r="AB2468" i="8"/>
  <c r="AA2468" i="8"/>
  <c r="Z2468" i="8"/>
  <c r="Y2468" i="8"/>
  <c r="O2468" i="8"/>
  <c r="AD2467" i="8" l="1"/>
  <c r="AC2467" i="8"/>
  <c r="AB2467" i="8"/>
  <c r="AA2467" i="8"/>
  <c r="Z2467" i="8"/>
  <c r="Y2467" i="8"/>
  <c r="O2467" i="8"/>
  <c r="O54" i="5" l="1"/>
  <c r="Y54" i="5"/>
  <c r="Z54" i="5"/>
  <c r="AA54" i="5"/>
  <c r="AB54" i="5"/>
  <c r="AC54" i="5"/>
  <c r="AD54" i="5"/>
  <c r="AD2466" i="8"/>
  <c r="AC2466" i="8"/>
  <c r="AB2466" i="8"/>
  <c r="AA2466" i="8"/>
  <c r="Z2466" i="8"/>
  <c r="Y2466" i="8"/>
  <c r="O2466" i="8"/>
  <c r="AD2465" i="8" l="1"/>
  <c r="AC2465" i="8"/>
  <c r="AB2465" i="8"/>
  <c r="AA2465" i="8"/>
  <c r="Z2465" i="8"/>
  <c r="Y2465" i="8"/>
  <c r="O2465" i="8"/>
  <c r="AD2464" i="8" l="1"/>
  <c r="AC2464" i="8"/>
  <c r="AB2464" i="8"/>
  <c r="AA2464" i="8"/>
  <c r="Z2464" i="8"/>
  <c r="Y2464" i="8"/>
  <c r="O2464" i="8"/>
  <c r="AD2463" i="8" l="1"/>
  <c r="AC2463" i="8"/>
  <c r="AB2463" i="8"/>
  <c r="AA2463" i="8"/>
  <c r="Z2463" i="8"/>
  <c r="Y2463" i="8"/>
  <c r="O2463" i="8"/>
  <c r="AD2462" i="8" l="1"/>
  <c r="AC2462" i="8"/>
  <c r="AB2462" i="8"/>
  <c r="AA2462" i="8"/>
  <c r="Z2462" i="8"/>
  <c r="Y2462" i="8"/>
  <c r="O2462" i="8"/>
  <c r="AD2461" i="8" l="1"/>
  <c r="AC2461" i="8"/>
  <c r="AB2461" i="8"/>
  <c r="AA2461" i="8"/>
  <c r="Z2461" i="8"/>
  <c r="Y2461" i="8"/>
  <c r="O2461" i="8"/>
  <c r="AD2460" i="8" l="1"/>
  <c r="AC2460" i="8"/>
  <c r="AB2460" i="8"/>
  <c r="AA2460" i="8"/>
  <c r="Z2460" i="8"/>
  <c r="Y2460" i="8"/>
  <c r="O2460" i="8"/>
  <c r="AD2459" i="8" l="1"/>
  <c r="AC2459" i="8"/>
  <c r="AB2459" i="8"/>
  <c r="AA2459" i="8"/>
  <c r="Z2459" i="8"/>
  <c r="Y2459" i="8"/>
  <c r="O2459" i="8"/>
  <c r="AD2458" i="8" l="1"/>
  <c r="AC2458" i="8"/>
  <c r="AB2458" i="8"/>
  <c r="AA2458" i="8"/>
  <c r="Z2458" i="8"/>
  <c r="Y2458" i="8"/>
  <c r="O2458" i="8"/>
  <c r="AD2457" i="8" l="1"/>
  <c r="AC2457" i="8"/>
  <c r="AB2457" i="8"/>
  <c r="AA2457" i="8"/>
  <c r="Z2457" i="8"/>
  <c r="Y2457" i="8"/>
  <c r="O2457" i="8"/>
  <c r="AD2456" i="8" l="1"/>
  <c r="AC2456" i="8"/>
  <c r="AB2456" i="8"/>
  <c r="AA2456" i="8"/>
  <c r="Z2456" i="8"/>
  <c r="Y2456" i="8"/>
  <c r="O2456" i="8"/>
  <c r="AD2455" i="8" l="1"/>
  <c r="AC2455" i="8"/>
  <c r="AB2455" i="8"/>
  <c r="AA2455" i="8"/>
  <c r="Z2455" i="8"/>
  <c r="Y2455" i="8"/>
  <c r="O2455" i="8"/>
  <c r="AD2454" i="8" l="1"/>
  <c r="AC2454" i="8"/>
  <c r="AB2454" i="8"/>
  <c r="AA2454" i="8"/>
  <c r="Z2454" i="8"/>
  <c r="Y2454" i="8"/>
  <c r="O2454" i="8"/>
  <c r="AD2453" i="8" l="1"/>
  <c r="AC2453" i="8"/>
  <c r="AB2453" i="8"/>
  <c r="AA2453" i="8"/>
  <c r="Z2453" i="8"/>
  <c r="Y2453" i="8"/>
  <c r="O2453" i="8"/>
  <c r="AD2452" i="8" l="1"/>
  <c r="AC2452" i="8"/>
  <c r="AB2452" i="8"/>
  <c r="AA2452" i="8"/>
  <c r="Z2452" i="8"/>
  <c r="Y2452" i="8"/>
  <c r="O2452" i="8"/>
  <c r="AD2451" i="8" l="1"/>
  <c r="AC2451" i="8"/>
  <c r="AB2451" i="8"/>
  <c r="AA2451" i="8"/>
  <c r="Z2451" i="8"/>
  <c r="Y2451" i="8"/>
  <c r="O2451" i="8"/>
  <c r="AD2450" i="8" l="1"/>
  <c r="AC2450" i="8"/>
  <c r="AB2450" i="8"/>
  <c r="AA2450" i="8"/>
  <c r="Z2450" i="8"/>
  <c r="Y2450" i="8"/>
  <c r="O2450" i="8"/>
  <c r="AD2449" i="8" l="1"/>
  <c r="AC2449" i="8"/>
  <c r="AB2449" i="8"/>
  <c r="AA2449" i="8"/>
  <c r="Z2449" i="8"/>
  <c r="Y2449" i="8"/>
  <c r="O2449" i="8"/>
  <c r="AD2448" i="8" l="1"/>
  <c r="AC2448" i="8"/>
  <c r="AB2448" i="8"/>
  <c r="AA2448" i="8"/>
  <c r="Z2448" i="8"/>
  <c r="Y2448" i="8"/>
  <c r="O2448" i="8"/>
  <c r="AD2447" i="8" l="1"/>
  <c r="AC2447" i="8"/>
  <c r="AB2447" i="8"/>
  <c r="AA2447" i="8"/>
  <c r="Z2447" i="8"/>
  <c r="Y2447" i="8"/>
  <c r="O2447" i="8"/>
  <c r="AD2446" i="8" l="1"/>
  <c r="AC2446" i="8"/>
  <c r="AB2446" i="8"/>
  <c r="AA2446" i="8"/>
  <c r="Z2446" i="8"/>
  <c r="Y2446" i="8"/>
  <c r="O2446" i="8"/>
  <c r="AD2445" i="8" l="1"/>
  <c r="AC2445" i="8"/>
  <c r="AB2445" i="8"/>
  <c r="AA2445" i="8"/>
  <c r="Z2445" i="8"/>
  <c r="Y2445" i="8"/>
  <c r="O2445" i="8"/>
  <c r="O46" i="1" l="1"/>
  <c r="Y46" i="1"/>
  <c r="Z46" i="1"/>
  <c r="AA46" i="1"/>
  <c r="AB46" i="1"/>
  <c r="AC46" i="1"/>
  <c r="AD46" i="1"/>
  <c r="O47" i="1"/>
  <c r="Y47" i="1"/>
  <c r="Z47" i="1"/>
  <c r="AA47" i="1"/>
  <c r="AB47" i="1"/>
  <c r="AC47" i="1"/>
  <c r="AD47" i="1"/>
  <c r="O48" i="1"/>
  <c r="Y48" i="1"/>
  <c r="Z48" i="1"/>
  <c r="AA48" i="1"/>
  <c r="AB48" i="1"/>
  <c r="AC48" i="1"/>
  <c r="AD48" i="1"/>
  <c r="AD2444" i="8"/>
  <c r="AC2444" i="8"/>
  <c r="AB2444" i="8"/>
  <c r="AA2444" i="8"/>
  <c r="Z2444" i="8"/>
  <c r="Y2444" i="8"/>
  <c r="O2444" i="8"/>
  <c r="AD2443" i="8" l="1"/>
  <c r="AC2443" i="8"/>
  <c r="AB2443" i="8"/>
  <c r="AA2443" i="8"/>
  <c r="Z2443" i="8"/>
  <c r="Y2443" i="8"/>
  <c r="O2443" i="8"/>
  <c r="AD2442" i="8" l="1"/>
  <c r="AC2442" i="8"/>
  <c r="AB2442" i="8"/>
  <c r="AA2442" i="8"/>
  <c r="Z2442" i="8"/>
  <c r="Y2442" i="8"/>
  <c r="O2442" i="8"/>
  <c r="AD2441" i="8" l="1"/>
  <c r="AC2441" i="8"/>
  <c r="AB2441" i="8"/>
  <c r="AA2441" i="8"/>
  <c r="Z2441" i="8"/>
  <c r="Y2441" i="8"/>
  <c r="O2441" i="8"/>
  <c r="AD2440" i="8" l="1"/>
  <c r="AC2440" i="8"/>
  <c r="AB2440" i="8"/>
  <c r="AA2440" i="8"/>
  <c r="Z2440" i="8"/>
  <c r="Y2440" i="8"/>
  <c r="O2440" i="8"/>
  <c r="AD2439" i="8" l="1"/>
  <c r="AC2439" i="8"/>
  <c r="AB2439" i="8"/>
  <c r="AA2439" i="8"/>
  <c r="Z2439" i="8"/>
  <c r="Y2439" i="8"/>
  <c r="O2439" i="8"/>
  <c r="AD2438" i="8" l="1"/>
  <c r="AC2438" i="8"/>
  <c r="AB2438" i="8"/>
  <c r="AA2438" i="8"/>
  <c r="Z2438" i="8"/>
  <c r="Y2438" i="8"/>
  <c r="O2438" i="8"/>
  <c r="AD2437" i="8" l="1"/>
  <c r="AC2437" i="8"/>
  <c r="AB2437" i="8"/>
  <c r="AA2437" i="8"/>
  <c r="Z2437" i="8"/>
  <c r="Y2437" i="8"/>
  <c r="O2437" i="8"/>
  <c r="AD2436" i="8" l="1"/>
  <c r="AC2436" i="8"/>
  <c r="AB2436" i="8"/>
  <c r="AA2436" i="8"/>
  <c r="Z2436" i="8"/>
  <c r="Y2436" i="8"/>
  <c r="O2436" i="8"/>
  <c r="AD2435" i="8" l="1"/>
  <c r="AC2435" i="8"/>
  <c r="AB2435" i="8"/>
  <c r="AA2435" i="8"/>
  <c r="Z2435" i="8"/>
  <c r="Y2435" i="8"/>
  <c r="O2435" i="8"/>
  <c r="AD2434" i="8" l="1"/>
  <c r="AC2434" i="8"/>
  <c r="AB2434" i="8"/>
  <c r="AA2434" i="8"/>
  <c r="Z2434" i="8"/>
  <c r="Y2434" i="8"/>
  <c r="O2434" i="8"/>
  <c r="AD2433" i="8" l="1"/>
  <c r="AC2433" i="8"/>
  <c r="AB2433" i="8"/>
  <c r="AA2433" i="8"/>
  <c r="Z2433" i="8"/>
  <c r="Y2433" i="8"/>
  <c r="O2433" i="8"/>
  <c r="AD2432" i="8" l="1"/>
  <c r="AC2432" i="8"/>
  <c r="AB2432" i="8"/>
  <c r="AA2432" i="8"/>
  <c r="Z2432" i="8"/>
  <c r="Y2432" i="8"/>
  <c r="O2432" i="8"/>
  <c r="AD2431" i="8" l="1"/>
  <c r="AC2431" i="8"/>
  <c r="AB2431" i="8"/>
  <c r="AA2431" i="8"/>
  <c r="Z2431" i="8"/>
  <c r="Y2431" i="8"/>
  <c r="O2431" i="8"/>
  <c r="AD2430" i="8" l="1"/>
  <c r="AC2430" i="8"/>
  <c r="AB2430" i="8"/>
  <c r="AA2430" i="8"/>
  <c r="Z2430" i="8"/>
  <c r="Y2430" i="8"/>
  <c r="O2430" i="8"/>
  <c r="AD2429" i="8" l="1"/>
  <c r="AC2429" i="8"/>
  <c r="AB2429" i="8"/>
  <c r="AA2429" i="8"/>
  <c r="Z2429" i="8"/>
  <c r="Y2429" i="8"/>
  <c r="O2429" i="8"/>
  <c r="AD2428" i="8" l="1"/>
  <c r="AC2428" i="8"/>
  <c r="AB2428" i="8"/>
  <c r="AA2428" i="8"/>
  <c r="Z2428" i="8"/>
  <c r="Y2428" i="8"/>
  <c r="O2428" i="8"/>
  <c r="AD2427" i="8" l="1"/>
  <c r="AC2427" i="8"/>
  <c r="AB2427" i="8"/>
  <c r="AA2427" i="8"/>
  <c r="Z2427" i="8"/>
  <c r="Y2427" i="8"/>
  <c r="O2427" i="8"/>
  <c r="AD2426" i="8" l="1"/>
  <c r="AC2426" i="8"/>
  <c r="AB2426" i="8"/>
  <c r="AA2426" i="8"/>
  <c r="Z2426" i="8"/>
  <c r="Y2426" i="8"/>
  <c r="O2426" i="8"/>
  <c r="AD2425" i="8" l="1"/>
  <c r="AC2425" i="8"/>
  <c r="AB2425" i="8"/>
  <c r="AA2425" i="8"/>
  <c r="Z2425" i="8"/>
  <c r="Y2425" i="8"/>
  <c r="O2425" i="8"/>
  <c r="AD2424" i="8" l="1"/>
  <c r="AC2424" i="8"/>
  <c r="AB2424" i="8"/>
  <c r="AA2424" i="8"/>
  <c r="Z2424" i="8"/>
  <c r="Y2424" i="8"/>
  <c r="O2424" i="8"/>
  <c r="AD2423" i="8" l="1"/>
  <c r="AC2423" i="8"/>
  <c r="AB2423" i="8"/>
  <c r="AA2423" i="8"/>
  <c r="Z2423" i="8"/>
  <c r="Y2423" i="8"/>
  <c r="O2423" i="8"/>
  <c r="AD2422" i="8" l="1"/>
  <c r="AC2422" i="8"/>
  <c r="AB2422" i="8"/>
  <c r="AA2422" i="8"/>
  <c r="Z2422" i="8"/>
  <c r="Y2422" i="8"/>
  <c r="O2422" i="8"/>
  <c r="AD2421" i="8" l="1"/>
  <c r="AC2421" i="8"/>
  <c r="AB2421" i="8"/>
  <c r="AA2421" i="8"/>
  <c r="Z2421" i="8"/>
  <c r="Y2421" i="8"/>
  <c r="O2421" i="8"/>
  <c r="AD2420" i="8" l="1"/>
  <c r="AC2420" i="8"/>
  <c r="AB2420" i="8"/>
  <c r="AA2420" i="8"/>
  <c r="Z2420" i="8"/>
  <c r="Y2420" i="8"/>
  <c r="O2420" i="8"/>
  <c r="AD2419" i="8" l="1"/>
  <c r="AC2419" i="8"/>
  <c r="AB2419" i="8"/>
  <c r="AA2419" i="8"/>
  <c r="Z2419" i="8"/>
  <c r="Y2419" i="8"/>
  <c r="O2419" i="8"/>
  <c r="AD2418" i="8" l="1"/>
  <c r="AC2418" i="8"/>
  <c r="AB2418" i="8"/>
  <c r="AA2418" i="8"/>
  <c r="Z2418" i="8"/>
  <c r="Y2418" i="8"/>
  <c r="O2418" i="8"/>
  <c r="AD2417" i="8" l="1"/>
  <c r="AC2417" i="8"/>
  <c r="AB2417" i="8"/>
  <c r="AA2417" i="8"/>
  <c r="Z2417" i="8"/>
  <c r="Y2417" i="8"/>
  <c r="O2417" i="8"/>
  <c r="AD2416" i="8" l="1"/>
  <c r="AC2416" i="8"/>
  <c r="AB2416" i="8"/>
  <c r="AA2416" i="8"/>
  <c r="Z2416" i="8"/>
  <c r="Y2416" i="8"/>
  <c r="O2416" i="8"/>
  <c r="AD2415" i="8" l="1"/>
  <c r="AC2415" i="8"/>
  <c r="AB2415" i="8"/>
  <c r="AA2415" i="8"/>
  <c r="Z2415" i="8"/>
  <c r="Y2415" i="8"/>
  <c r="O2415" i="8"/>
  <c r="AD2414" i="8" l="1"/>
  <c r="AC2414" i="8"/>
  <c r="AB2414" i="8"/>
  <c r="AA2414" i="8"/>
  <c r="Z2414" i="8"/>
  <c r="Y2414" i="8"/>
  <c r="O2414" i="8"/>
  <c r="AD2413" i="8" l="1"/>
  <c r="AC2413" i="8"/>
  <c r="AB2413" i="8"/>
  <c r="AA2413" i="8"/>
  <c r="Z2413" i="8"/>
  <c r="Y2413" i="8"/>
  <c r="O2413" i="8"/>
  <c r="AD2412" i="8" l="1"/>
  <c r="AC2412" i="8"/>
  <c r="AB2412" i="8"/>
  <c r="AA2412" i="8"/>
  <c r="Z2412" i="8"/>
  <c r="Y2412" i="8"/>
  <c r="O2412" i="8"/>
  <c r="AD2411" i="8" l="1"/>
  <c r="AC2411" i="8"/>
  <c r="AB2411" i="8"/>
  <c r="AA2411" i="8"/>
  <c r="Z2411" i="8"/>
  <c r="Y2411" i="8"/>
  <c r="O2411" i="8"/>
  <c r="AD2410" i="8" l="1"/>
  <c r="AC2410" i="8"/>
  <c r="AB2410" i="8"/>
  <c r="AA2410" i="8"/>
  <c r="Z2410" i="8"/>
  <c r="Y2410" i="8"/>
  <c r="O2410" i="8"/>
  <c r="AD2409" i="8" l="1"/>
  <c r="AC2409" i="8"/>
  <c r="AB2409" i="8"/>
  <c r="AA2409" i="8"/>
  <c r="Z2409" i="8"/>
  <c r="Y2409" i="8"/>
  <c r="O2409" i="8"/>
  <c r="AD2408" i="8" l="1"/>
  <c r="AC2408" i="8"/>
  <c r="AB2408" i="8"/>
  <c r="AA2408" i="8"/>
  <c r="Z2408" i="8"/>
  <c r="Y2408" i="8"/>
  <c r="O2408" i="8"/>
  <c r="AD2407" i="8" l="1"/>
  <c r="AC2407" i="8"/>
  <c r="AB2407" i="8"/>
  <c r="AA2407" i="8"/>
  <c r="Z2407" i="8"/>
  <c r="Y2407" i="8"/>
  <c r="O2407" i="8"/>
  <c r="AD2406" i="8" l="1"/>
  <c r="AC2406" i="8"/>
  <c r="AB2406" i="8"/>
  <c r="AA2406" i="8"/>
  <c r="Z2406" i="8"/>
  <c r="Y2406" i="8"/>
  <c r="O2406" i="8"/>
  <c r="O45" i="1" l="1"/>
  <c r="Y45" i="1"/>
  <c r="Z45" i="1"/>
  <c r="AA45" i="1"/>
  <c r="AB45" i="1"/>
  <c r="AC45" i="1"/>
  <c r="AD45" i="1"/>
  <c r="AD2405" i="8"/>
  <c r="AC2405" i="8"/>
  <c r="AB2405" i="8"/>
  <c r="AA2405" i="8"/>
  <c r="Z2405" i="8"/>
  <c r="Y2405" i="8"/>
  <c r="O2405" i="8"/>
  <c r="AD2404" i="8" l="1"/>
  <c r="AC2404" i="8"/>
  <c r="AB2404" i="8"/>
  <c r="AA2404" i="8"/>
  <c r="Z2404" i="8"/>
  <c r="Y2404" i="8"/>
  <c r="O2404" i="8"/>
  <c r="AD2403" i="8" l="1"/>
  <c r="AC2403" i="8"/>
  <c r="AB2403" i="8"/>
  <c r="AA2403" i="8"/>
  <c r="Z2403" i="8"/>
  <c r="Y2403" i="8"/>
  <c r="O2403" i="8"/>
  <c r="AD2402" i="8" l="1"/>
  <c r="AC2402" i="8"/>
  <c r="AB2402" i="8"/>
  <c r="AA2402" i="8"/>
  <c r="Z2402" i="8"/>
  <c r="Y2402" i="8"/>
  <c r="O2402" i="8"/>
  <c r="AD2401" i="8" l="1"/>
  <c r="AC2401" i="8"/>
  <c r="AB2401" i="8"/>
  <c r="AA2401" i="8"/>
  <c r="Z2401" i="8"/>
  <c r="Y2401" i="8"/>
  <c r="O2401" i="8"/>
  <c r="AD2400" i="8" l="1"/>
  <c r="AC2400" i="8"/>
  <c r="AB2400" i="8"/>
  <c r="AA2400" i="8"/>
  <c r="Z2400" i="8"/>
  <c r="Y2400" i="8"/>
  <c r="O2400" i="8"/>
  <c r="AD2399" i="8" l="1"/>
  <c r="AC2399" i="8"/>
  <c r="AB2399" i="8"/>
  <c r="AA2399" i="8"/>
  <c r="Z2399" i="8"/>
  <c r="Y2399" i="8"/>
  <c r="O2399" i="8"/>
  <c r="AD2398" i="8" l="1"/>
  <c r="AC2398" i="8"/>
  <c r="AB2398" i="8"/>
  <c r="AA2398" i="8"/>
  <c r="Z2398" i="8"/>
  <c r="Y2398" i="8"/>
  <c r="O2398" i="8"/>
  <c r="AD2397" i="8" l="1"/>
  <c r="AC2397" i="8"/>
  <c r="AB2397" i="8"/>
  <c r="AA2397" i="8"/>
  <c r="Z2397" i="8"/>
  <c r="Y2397" i="8"/>
  <c r="O2397" i="8"/>
  <c r="AD2396" i="8" l="1"/>
  <c r="AC2396" i="8"/>
  <c r="AB2396" i="8"/>
  <c r="AA2396" i="8"/>
  <c r="Z2396" i="8"/>
  <c r="Y2396" i="8"/>
  <c r="O2396" i="8"/>
  <c r="AD2395" i="8" l="1"/>
  <c r="AC2395" i="8"/>
  <c r="AB2395" i="8"/>
  <c r="AA2395" i="8"/>
  <c r="Z2395" i="8"/>
  <c r="Y2395" i="8"/>
  <c r="O2395" i="8"/>
  <c r="AD2394" i="8" l="1"/>
  <c r="AC2394" i="8"/>
  <c r="AB2394" i="8"/>
  <c r="AA2394" i="8"/>
  <c r="Z2394" i="8"/>
  <c r="Y2394" i="8"/>
  <c r="O2394" i="8"/>
  <c r="AD2393" i="8" l="1"/>
  <c r="AC2393" i="8"/>
  <c r="AB2393" i="8"/>
  <c r="AA2393" i="8"/>
  <c r="Z2393" i="8"/>
  <c r="Y2393" i="8"/>
  <c r="O2393" i="8"/>
  <c r="AD2392" i="8" l="1"/>
  <c r="AC2392" i="8"/>
  <c r="AB2392" i="8"/>
  <c r="AA2392" i="8"/>
  <c r="Z2392" i="8"/>
  <c r="Y2392" i="8"/>
  <c r="O2392" i="8"/>
  <c r="AD2391" i="8" l="1"/>
  <c r="AC2391" i="8"/>
  <c r="AB2391" i="8"/>
  <c r="AA2391" i="8"/>
  <c r="Z2391" i="8"/>
  <c r="Y2391" i="8"/>
  <c r="O2391" i="8"/>
  <c r="AD2390" i="8" l="1"/>
  <c r="AC2390" i="8"/>
  <c r="AB2390" i="8"/>
  <c r="AA2390" i="8"/>
  <c r="Z2390" i="8"/>
  <c r="Y2390" i="8"/>
  <c r="O2390" i="8"/>
  <c r="AD2389" i="8" l="1"/>
  <c r="AC2389" i="8"/>
  <c r="AB2389" i="8"/>
  <c r="AA2389" i="8"/>
  <c r="Z2389" i="8"/>
  <c r="Y2389" i="8"/>
  <c r="O2389" i="8"/>
  <c r="AD2388" i="8" l="1"/>
  <c r="AC2388" i="8"/>
  <c r="AB2388" i="8"/>
  <c r="AA2388" i="8"/>
  <c r="Z2388" i="8"/>
  <c r="Y2388" i="8"/>
  <c r="O2388" i="8"/>
  <c r="AD2387" i="8" l="1"/>
  <c r="AC2387" i="8"/>
  <c r="AB2387" i="8"/>
  <c r="AA2387" i="8"/>
  <c r="Z2387" i="8"/>
  <c r="Y2387" i="8"/>
  <c r="O2387" i="8"/>
  <c r="AD2386" i="8" l="1"/>
  <c r="AC2386" i="8"/>
  <c r="AB2386" i="8"/>
  <c r="AA2386" i="8"/>
  <c r="Z2386" i="8"/>
  <c r="Y2386" i="8"/>
  <c r="O2386" i="8"/>
  <c r="AD2385" i="8" l="1"/>
  <c r="AC2385" i="8"/>
  <c r="AB2385" i="8"/>
  <c r="AA2385" i="8"/>
  <c r="Z2385" i="8"/>
  <c r="Y2385" i="8"/>
  <c r="O2385" i="8"/>
  <c r="AD2384" i="8" l="1"/>
  <c r="AC2384" i="8"/>
  <c r="AB2384" i="8"/>
  <c r="AA2384" i="8"/>
  <c r="Z2384" i="8"/>
  <c r="Y2384" i="8"/>
  <c r="AD2383" i="8" l="1"/>
  <c r="AC2383" i="8"/>
  <c r="AB2383" i="8"/>
  <c r="AA2383" i="8"/>
  <c r="Z2383" i="8"/>
  <c r="Y2383" i="8"/>
  <c r="O2383" i="8"/>
  <c r="AD2382" i="8" l="1"/>
  <c r="AC2382" i="8"/>
  <c r="AB2382" i="8"/>
  <c r="AA2382" i="8"/>
  <c r="Z2382" i="8"/>
  <c r="Y2382" i="8"/>
  <c r="O2382" i="8"/>
  <c r="AD2381" i="8" l="1"/>
  <c r="AC2381" i="8"/>
  <c r="AB2381" i="8"/>
  <c r="AA2381" i="8"/>
  <c r="Z2381" i="8"/>
  <c r="Y2381" i="8"/>
  <c r="O2381" i="8"/>
  <c r="AD2380" i="8" l="1"/>
  <c r="AC2380" i="8"/>
  <c r="AB2380" i="8"/>
  <c r="AA2380" i="8"/>
  <c r="Z2380" i="8"/>
  <c r="Y2380" i="8"/>
  <c r="O2380" i="8"/>
  <c r="AD2379" i="8" l="1"/>
  <c r="AC2379" i="8"/>
  <c r="AB2379" i="8"/>
  <c r="AA2379" i="8"/>
  <c r="Z2379" i="8"/>
  <c r="Y2379" i="8"/>
  <c r="O2379" i="8"/>
  <c r="AD2378" i="8" l="1"/>
  <c r="AC2378" i="8"/>
  <c r="AB2378" i="8"/>
  <c r="AA2378" i="8"/>
  <c r="Z2378" i="8"/>
  <c r="Y2378" i="8"/>
  <c r="O2378" i="8"/>
  <c r="AD2377" i="8" l="1"/>
  <c r="AC2377" i="8"/>
  <c r="AB2377" i="8"/>
  <c r="AA2377" i="8"/>
  <c r="Z2377" i="8"/>
  <c r="Y2377" i="8"/>
  <c r="O2377" i="8"/>
  <c r="AD2376" i="8" l="1"/>
  <c r="AC2376" i="8"/>
  <c r="AB2376" i="8"/>
  <c r="AA2376" i="8"/>
  <c r="Z2376" i="8"/>
  <c r="Y2376" i="8"/>
  <c r="O2376" i="8"/>
  <c r="AD2375" i="8" l="1"/>
  <c r="AC2375" i="8"/>
  <c r="AB2375" i="8"/>
  <c r="AA2375" i="8"/>
  <c r="Z2375" i="8"/>
  <c r="Y2375" i="8"/>
  <c r="O2375" i="8"/>
  <c r="AD2374" i="8" l="1"/>
  <c r="AC2374" i="8"/>
  <c r="AB2374" i="8"/>
  <c r="AA2374" i="8"/>
  <c r="Z2374" i="8"/>
  <c r="Y2374" i="8"/>
  <c r="O2374" i="8"/>
  <c r="AD2373" i="8" l="1"/>
  <c r="AC2373" i="8"/>
  <c r="AB2373" i="8"/>
  <c r="AA2373" i="8"/>
  <c r="Z2373" i="8"/>
  <c r="Y2373" i="8"/>
  <c r="O2373" i="8"/>
  <c r="AD2372" i="8" l="1"/>
  <c r="AC2372" i="8"/>
  <c r="AB2372" i="8"/>
  <c r="AA2372" i="8"/>
  <c r="Z2372" i="8"/>
  <c r="Y2372" i="8"/>
  <c r="O2372" i="8"/>
  <c r="AD2371" i="8" l="1"/>
  <c r="AC2371" i="8"/>
  <c r="AB2371" i="8"/>
  <c r="AA2371" i="8"/>
  <c r="Z2371" i="8"/>
  <c r="Y2371" i="8"/>
  <c r="O2371" i="8"/>
  <c r="AD2370" i="8" l="1"/>
  <c r="AC2370" i="8"/>
  <c r="AB2370" i="8"/>
  <c r="AA2370" i="8"/>
  <c r="Z2370" i="8"/>
  <c r="Y2370" i="8"/>
  <c r="O2370" i="8"/>
  <c r="AD2369" i="8" l="1"/>
  <c r="AC2369" i="8"/>
  <c r="AB2369" i="8"/>
  <c r="AA2369" i="8"/>
  <c r="Z2369" i="8"/>
  <c r="Y2369" i="8"/>
  <c r="AD2368" i="8" l="1"/>
  <c r="AC2368" i="8"/>
  <c r="AB2368" i="8"/>
  <c r="AA2368" i="8"/>
  <c r="Z2368" i="8"/>
  <c r="Y2368" i="8"/>
  <c r="O2368" i="8"/>
  <c r="AD2367" i="8" l="1"/>
  <c r="AC2367" i="8"/>
  <c r="AB2367" i="8"/>
  <c r="AA2367" i="8"/>
  <c r="Z2367" i="8"/>
  <c r="Y2367" i="8"/>
  <c r="O2367" i="8"/>
  <c r="AD2366" i="8" l="1"/>
  <c r="AC2366" i="8"/>
  <c r="AB2366" i="8"/>
  <c r="AA2366" i="8"/>
  <c r="Z2366" i="8"/>
  <c r="Y2366" i="8"/>
  <c r="O2366" i="8"/>
  <c r="AD2365" i="8" l="1"/>
  <c r="AC2365" i="8"/>
  <c r="AB2365" i="8"/>
  <c r="AA2365" i="8"/>
  <c r="Z2365" i="8"/>
  <c r="Y2365" i="8"/>
  <c r="AD2364" i="8" l="1"/>
  <c r="AC2364" i="8"/>
  <c r="AB2364" i="8"/>
  <c r="AA2364" i="8"/>
  <c r="Z2364" i="8"/>
  <c r="Y2364" i="8"/>
  <c r="O2364" i="8"/>
  <c r="AD2363" i="8" l="1"/>
  <c r="AC2363" i="8"/>
  <c r="AB2363" i="8"/>
  <c r="AA2363" i="8"/>
  <c r="Z2363" i="8"/>
  <c r="Y2363" i="8"/>
  <c r="O2363" i="8"/>
  <c r="AD2362" i="8" l="1"/>
  <c r="AC2362" i="8"/>
  <c r="AB2362" i="8"/>
  <c r="AA2362" i="8"/>
  <c r="Z2362" i="8"/>
  <c r="Y2362" i="8"/>
  <c r="O2362" i="8"/>
  <c r="AD2361" i="8" l="1"/>
  <c r="AC2361" i="8"/>
  <c r="AB2361" i="8"/>
  <c r="AA2361" i="8"/>
  <c r="Z2361" i="8"/>
  <c r="Y2361" i="8"/>
  <c r="O2361" i="8"/>
  <c r="O44" i="1" l="1"/>
  <c r="Y44" i="1"/>
  <c r="Z44" i="1"/>
  <c r="AA44" i="1"/>
  <c r="AB44" i="1"/>
  <c r="AC44" i="1"/>
  <c r="AD44" i="1"/>
  <c r="AD2360" i="8"/>
  <c r="AC2360" i="8"/>
  <c r="AB2360" i="8"/>
  <c r="AA2360" i="8"/>
  <c r="Z2360" i="8"/>
  <c r="Y2360" i="8"/>
  <c r="O2360" i="8"/>
  <c r="AD2359" i="8" l="1"/>
  <c r="AC2359" i="8"/>
  <c r="AB2359" i="8"/>
  <c r="AA2359" i="8"/>
  <c r="Z2359" i="8"/>
  <c r="Y2359" i="8"/>
  <c r="O2359" i="8"/>
  <c r="AD2358" i="8" l="1"/>
  <c r="AC2358" i="8"/>
  <c r="AB2358" i="8"/>
  <c r="AA2358" i="8"/>
  <c r="Z2358" i="8"/>
  <c r="Y2358" i="8"/>
  <c r="O2358" i="8"/>
  <c r="AD2357" i="8" l="1"/>
  <c r="AC2357" i="8"/>
  <c r="AB2357" i="8"/>
  <c r="AA2357" i="8"/>
  <c r="Z2357" i="8"/>
  <c r="Y2357" i="8"/>
  <c r="O2357" i="8"/>
  <c r="AD2356" i="8" l="1"/>
  <c r="AC2356" i="8"/>
  <c r="AB2356" i="8"/>
  <c r="AA2356" i="8"/>
  <c r="Z2356" i="8"/>
  <c r="Y2356" i="8"/>
  <c r="O2356" i="8"/>
  <c r="AD2355" i="8" l="1"/>
  <c r="AC2355" i="8"/>
  <c r="AB2355" i="8"/>
  <c r="AA2355" i="8"/>
  <c r="Z2355" i="8"/>
  <c r="Y2355" i="8"/>
  <c r="O2355" i="8"/>
  <c r="AD2354" i="8" l="1"/>
  <c r="AC2354" i="8"/>
  <c r="AB2354" i="8"/>
  <c r="AA2354" i="8"/>
  <c r="Z2354" i="8"/>
  <c r="Y2354" i="8"/>
  <c r="O2354" i="8"/>
  <c r="AD2353" i="8" l="1"/>
  <c r="AC2353" i="8"/>
  <c r="AB2353" i="8"/>
  <c r="AA2353" i="8"/>
  <c r="Z2353" i="8"/>
  <c r="Y2353" i="8"/>
  <c r="O2353" i="8"/>
  <c r="AD2352" i="8" l="1"/>
  <c r="AC2352" i="8"/>
  <c r="AB2352" i="8"/>
  <c r="AA2352" i="8"/>
  <c r="Z2352" i="8"/>
  <c r="Y2352" i="8"/>
  <c r="O2352" i="8"/>
  <c r="AD2351" i="8" l="1"/>
  <c r="AC2351" i="8"/>
  <c r="AB2351" i="8"/>
  <c r="AA2351" i="8"/>
  <c r="Z2351" i="8"/>
  <c r="Y2351" i="8"/>
  <c r="O2351" i="8"/>
  <c r="AD2350" i="8" l="1"/>
  <c r="AC2350" i="8"/>
  <c r="AB2350" i="8"/>
  <c r="AA2350" i="8"/>
  <c r="Z2350" i="8"/>
  <c r="Y2350" i="8"/>
  <c r="AD2349" i="8" l="1"/>
  <c r="AC2349" i="8"/>
  <c r="AB2349" i="8"/>
  <c r="AA2349" i="8"/>
  <c r="Z2349" i="8"/>
  <c r="Y2349" i="8"/>
  <c r="O2349" i="8"/>
  <c r="AD2348" i="8" l="1"/>
  <c r="AC2348" i="8"/>
  <c r="AB2348" i="8"/>
  <c r="AA2348" i="8"/>
  <c r="Z2348" i="8"/>
  <c r="Y2348" i="8"/>
  <c r="O2348" i="8"/>
  <c r="AD2347" i="8" l="1"/>
  <c r="AC2347" i="8"/>
  <c r="AB2347" i="8"/>
  <c r="AA2347" i="8"/>
  <c r="Z2347" i="8"/>
  <c r="Y2347" i="8"/>
  <c r="O2347" i="8"/>
  <c r="AD2346" i="8" l="1"/>
  <c r="AC2346" i="8"/>
  <c r="AB2346" i="8"/>
  <c r="AA2346" i="8"/>
  <c r="Z2346" i="8"/>
  <c r="Y2346" i="8"/>
  <c r="O2346" i="8"/>
  <c r="AD53" i="5" l="1"/>
  <c r="AC53" i="5"/>
  <c r="AB53" i="5"/>
  <c r="AA53" i="5"/>
  <c r="Z53" i="5"/>
  <c r="Y53" i="5"/>
  <c r="O53" i="5"/>
  <c r="O43" i="1" l="1"/>
  <c r="Y43" i="1"/>
  <c r="Z43" i="1"/>
  <c r="AA43" i="1"/>
  <c r="AB43" i="1"/>
  <c r="AC43" i="1"/>
  <c r="AD43" i="1"/>
  <c r="AD2345" i="8"/>
  <c r="AC2345" i="8"/>
  <c r="AB2345" i="8"/>
  <c r="AA2345" i="8"/>
  <c r="Z2345" i="8"/>
  <c r="Y2345" i="8"/>
  <c r="O2345" i="8"/>
  <c r="AD2344" i="8" l="1"/>
  <c r="AC2344" i="8"/>
  <c r="AB2344" i="8"/>
  <c r="AA2344" i="8"/>
  <c r="Z2344" i="8"/>
  <c r="Y2344" i="8"/>
  <c r="O2344" i="8"/>
  <c r="AD2343" i="8" l="1"/>
  <c r="AC2343" i="8"/>
  <c r="AB2343" i="8"/>
  <c r="AA2343" i="8"/>
  <c r="Z2343" i="8"/>
  <c r="Y2343" i="8"/>
  <c r="O2343" i="8"/>
  <c r="AD2342" i="8" l="1"/>
  <c r="AC2342" i="8"/>
  <c r="AB2342" i="8"/>
  <c r="AA2342" i="8"/>
  <c r="Z2342" i="8"/>
  <c r="Y2342" i="8"/>
  <c r="O2342" i="8"/>
  <c r="AD2341" i="8" l="1"/>
  <c r="AC2341" i="8"/>
  <c r="AB2341" i="8"/>
  <c r="AA2341" i="8"/>
  <c r="Z2341" i="8"/>
  <c r="Y2341" i="8"/>
  <c r="O2341" i="8"/>
  <c r="AD2340" i="8" l="1"/>
  <c r="AC2340" i="8"/>
  <c r="AB2340" i="8"/>
  <c r="AA2340" i="8"/>
  <c r="Z2340" i="8"/>
  <c r="Y2340" i="8"/>
  <c r="O2340" i="8"/>
  <c r="AD2339" i="8" l="1"/>
  <c r="AC2339" i="8"/>
  <c r="AB2339" i="8"/>
  <c r="AA2339" i="8"/>
  <c r="Z2339" i="8"/>
  <c r="Y2339" i="8"/>
  <c r="O2339" i="8"/>
  <c r="AD2338" i="8" l="1"/>
  <c r="AC2338" i="8"/>
  <c r="AB2338" i="8"/>
  <c r="AA2338" i="8"/>
  <c r="Z2338" i="8"/>
  <c r="Y2338" i="8"/>
  <c r="O2338" i="8"/>
  <c r="AD2337" i="8" l="1"/>
  <c r="AC2337" i="8"/>
  <c r="AB2337" i="8"/>
  <c r="AA2337" i="8"/>
  <c r="Z2337" i="8"/>
  <c r="Y2337" i="8"/>
  <c r="O2337" i="8"/>
  <c r="AD2336" i="8" l="1"/>
  <c r="AC2336" i="8"/>
  <c r="AB2336" i="8"/>
  <c r="AA2336" i="8"/>
  <c r="Z2336" i="8"/>
  <c r="Y2336" i="8"/>
  <c r="O2336" i="8"/>
  <c r="AD2335" i="8" l="1"/>
  <c r="AC2335" i="8"/>
  <c r="AB2335" i="8"/>
  <c r="AA2335" i="8"/>
  <c r="Z2335" i="8"/>
  <c r="Y2335" i="8"/>
  <c r="O2335" i="8"/>
  <c r="AD2334" i="8" l="1"/>
  <c r="AC2334" i="8"/>
  <c r="AB2334" i="8"/>
  <c r="AA2334" i="8"/>
  <c r="Z2334" i="8"/>
  <c r="Y2334" i="8"/>
  <c r="O2334" i="8"/>
  <c r="AD2333" i="8" l="1"/>
  <c r="AC2333" i="8"/>
  <c r="AB2333" i="8"/>
  <c r="AA2333" i="8"/>
  <c r="Z2333" i="8"/>
  <c r="Y2333" i="8"/>
  <c r="O2333" i="8"/>
  <c r="AD2332" i="8" l="1"/>
  <c r="AC2332" i="8"/>
  <c r="AB2332" i="8"/>
  <c r="AA2332" i="8"/>
  <c r="Z2332" i="8"/>
  <c r="Y2332" i="8"/>
  <c r="O2332" i="8"/>
  <c r="AD2331" i="8" l="1"/>
  <c r="AC2331" i="8"/>
  <c r="AB2331" i="8"/>
  <c r="AA2331" i="8"/>
  <c r="Z2331" i="8"/>
  <c r="Y2331" i="8"/>
  <c r="O2331" i="8"/>
  <c r="AD2330" i="8" l="1"/>
  <c r="AC2330" i="8"/>
  <c r="AB2330" i="8"/>
  <c r="AA2330" i="8"/>
  <c r="Z2330" i="8"/>
  <c r="Y2330" i="8"/>
  <c r="O2330" i="8"/>
  <c r="AD2329" i="8" l="1"/>
  <c r="AC2329" i="8"/>
  <c r="AB2329" i="8"/>
  <c r="AA2329" i="8"/>
  <c r="Z2329" i="8"/>
  <c r="Y2329" i="8"/>
  <c r="O2329" i="8"/>
  <c r="AD2328" i="8" l="1"/>
  <c r="AC2328" i="8"/>
  <c r="AB2328" i="8"/>
  <c r="AA2328" i="8"/>
  <c r="Z2328" i="8"/>
  <c r="Y2328" i="8"/>
  <c r="O2328" i="8"/>
  <c r="AD2327" i="8" l="1"/>
  <c r="AC2327" i="8"/>
  <c r="AB2327" i="8"/>
  <c r="AA2327" i="8"/>
  <c r="Z2327" i="8"/>
  <c r="Y2327" i="8"/>
  <c r="O2327" i="8"/>
  <c r="AD2326" i="8" l="1"/>
  <c r="AC2326" i="8"/>
  <c r="AB2326" i="8"/>
  <c r="AA2326" i="8"/>
  <c r="Z2326" i="8"/>
  <c r="Y2326" i="8"/>
  <c r="O2326" i="8"/>
  <c r="AD2325" i="8" l="1"/>
  <c r="AC2325" i="8"/>
  <c r="AB2325" i="8"/>
  <c r="AA2325" i="8"/>
  <c r="Z2325" i="8"/>
  <c r="Y2325" i="8"/>
  <c r="O2325" i="8"/>
  <c r="AD2324" i="8" l="1"/>
  <c r="AC2324" i="8"/>
  <c r="AB2324" i="8"/>
  <c r="AA2324" i="8"/>
  <c r="Z2324" i="8"/>
  <c r="Y2324" i="8"/>
  <c r="O2324" i="8"/>
  <c r="AD2323" i="8" l="1"/>
  <c r="AC2323" i="8"/>
  <c r="AB2323" i="8"/>
  <c r="AA2323" i="8"/>
  <c r="Z2323" i="8"/>
  <c r="Y2323" i="8"/>
  <c r="O2323" i="8"/>
  <c r="AD2322" i="8" l="1"/>
  <c r="AC2322" i="8"/>
  <c r="AB2322" i="8"/>
  <c r="AA2322" i="8"/>
  <c r="Z2322" i="8"/>
  <c r="Y2322" i="8"/>
  <c r="O2322" i="8"/>
  <c r="AD2321" i="8" l="1"/>
  <c r="AC2321" i="8"/>
  <c r="AB2321" i="8"/>
  <c r="AA2321" i="8"/>
  <c r="Z2321" i="8"/>
  <c r="Y2321" i="8"/>
  <c r="O2321" i="8"/>
  <c r="AD2320" i="8" l="1"/>
  <c r="AC2320" i="8"/>
  <c r="AB2320" i="8"/>
  <c r="AA2320" i="8"/>
  <c r="Z2320" i="8"/>
  <c r="Y2320" i="8"/>
  <c r="O2320" i="8"/>
  <c r="AD2319" i="8" l="1"/>
  <c r="AC2319" i="8"/>
  <c r="AB2319" i="8"/>
  <c r="AA2319" i="8"/>
  <c r="Z2319" i="8"/>
  <c r="Y2319" i="8"/>
  <c r="O2319" i="8"/>
  <c r="AD2318" i="8" l="1"/>
  <c r="AC2318" i="8"/>
  <c r="AB2318" i="8"/>
  <c r="AA2318" i="8"/>
  <c r="Z2318" i="8"/>
  <c r="Y2318" i="8"/>
  <c r="O2318" i="8"/>
  <c r="AD2317" i="8" l="1"/>
  <c r="AC2317" i="8"/>
  <c r="AB2317" i="8"/>
  <c r="AA2317" i="8"/>
  <c r="Z2317" i="8"/>
  <c r="Y2317" i="8"/>
  <c r="O2317" i="8"/>
  <c r="AD2316" i="8" l="1"/>
  <c r="AC2316" i="8"/>
  <c r="AB2316" i="8"/>
  <c r="AA2316" i="8"/>
  <c r="Z2316" i="8"/>
  <c r="Y2316" i="8"/>
  <c r="O2316" i="8"/>
  <c r="AD2315" i="8" l="1"/>
  <c r="AC2315" i="8"/>
  <c r="AB2315" i="8"/>
  <c r="AA2315" i="8"/>
  <c r="Z2315" i="8"/>
  <c r="Y2315" i="8"/>
  <c r="O2315" i="8"/>
  <c r="AD2314" i="8" l="1"/>
  <c r="AC2314" i="8"/>
  <c r="AB2314" i="8"/>
  <c r="AA2314" i="8"/>
  <c r="Z2314" i="8"/>
  <c r="Y2314" i="8"/>
  <c r="O2314" i="8"/>
  <c r="AD2313" i="8" l="1"/>
  <c r="AC2313" i="8"/>
  <c r="AB2313" i="8"/>
  <c r="AA2313" i="8"/>
  <c r="Z2313" i="8"/>
  <c r="Y2313" i="8"/>
  <c r="O2313" i="8"/>
  <c r="AD2312" i="8" l="1"/>
  <c r="AC2312" i="8"/>
  <c r="AB2312" i="8"/>
  <c r="AA2312" i="8"/>
  <c r="Z2312" i="8"/>
  <c r="Y2312" i="8"/>
  <c r="O2312" i="8"/>
  <c r="AD2311" i="8" l="1"/>
  <c r="AC2311" i="8"/>
  <c r="AB2311" i="8"/>
  <c r="AA2311" i="8"/>
  <c r="Z2311" i="8"/>
  <c r="Y2311" i="8"/>
  <c r="O2311" i="8"/>
  <c r="AD2310" i="8" l="1"/>
  <c r="AC2310" i="8"/>
  <c r="AB2310" i="8"/>
  <c r="AA2310" i="8"/>
  <c r="Z2310" i="8"/>
  <c r="Y2310" i="8"/>
  <c r="O2310" i="8"/>
  <c r="AD2309" i="8" l="1"/>
  <c r="AC2309" i="8"/>
  <c r="AB2309" i="8"/>
  <c r="AA2309" i="8"/>
  <c r="Z2309" i="8"/>
  <c r="Y2309" i="8"/>
  <c r="O2309" i="8"/>
  <c r="AD2308" i="8" l="1"/>
  <c r="AC2308" i="8"/>
  <c r="AB2308" i="8"/>
  <c r="AA2308" i="8"/>
  <c r="Z2308" i="8"/>
  <c r="Y2308" i="8"/>
  <c r="O2308" i="8"/>
  <c r="AD2307" i="8" l="1"/>
  <c r="AC2307" i="8"/>
  <c r="AB2307" i="8"/>
  <c r="AA2307" i="8"/>
  <c r="Z2307" i="8"/>
  <c r="Y2307" i="8"/>
  <c r="O2307" i="8"/>
  <c r="AD2306" i="8" l="1"/>
  <c r="AC2306" i="8"/>
  <c r="AB2306" i="8"/>
  <c r="AA2306" i="8"/>
  <c r="Z2306" i="8"/>
  <c r="Y2306" i="8"/>
  <c r="O2306" i="8"/>
  <c r="AD2305" i="8" l="1"/>
  <c r="AC2305" i="8"/>
  <c r="AB2305" i="8"/>
  <c r="AA2305" i="8"/>
  <c r="Z2305" i="8"/>
  <c r="Y2305" i="8"/>
  <c r="O2305" i="8"/>
  <c r="AD2304" i="8" l="1"/>
  <c r="AC2304" i="8"/>
  <c r="AB2304" i="8"/>
  <c r="AA2304" i="8"/>
  <c r="Z2304" i="8"/>
  <c r="Y2304" i="8"/>
  <c r="O2304" i="8"/>
  <c r="AD2303" i="8" l="1"/>
  <c r="AC2303" i="8"/>
  <c r="AB2303" i="8"/>
  <c r="AA2303" i="8"/>
  <c r="Z2303" i="8"/>
  <c r="Y2303" i="8"/>
  <c r="O2303" i="8"/>
  <c r="AD2302" i="8" l="1"/>
  <c r="AC2302" i="8"/>
  <c r="AB2302" i="8"/>
  <c r="AA2302" i="8"/>
  <c r="Z2302" i="8"/>
  <c r="Y2302" i="8"/>
  <c r="O2302" i="8"/>
  <c r="AD2301" i="8" l="1"/>
  <c r="AC2301" i="8"/>
  <c r="AB2301" i="8"/>
  <c r="AA2301" i="8"/>
  <c r="Z2301" i="8"/>
  <c r="Y2301" i="8"/>
  <c r="O2301" i="8"/>
  <c r="AD2300" i="8" l="1"/>
  <c r="AC2300" i="8"/>
  <c r="AB2300" i="8"/>
  <c r="AA2300" i="8"/>
  <c r="Z2300" i="8"/>
  <c r="Y2300" i="8"/>
  <c r="O2300" i="8"/>
  <c r="AD2299" i="8" l="1"/>
  <c r="AC2299" i="8"/>
  <c r="AB2299" i="8"/>
  <c r="AA2299" i="8"/>
  <c r="Z2299" i="8"/>
  <c r="Y2299" i="8"/>
  <c r="O2299" i="8"/>
  <c r="AD2298" i="8" l="1"/>
  <c r="AC2298" i="8"/>
  <c r="AB2298" i="8"/>
  <c r="AA2298" i="8"/>
  <c r="Z2298" i="8"/>
  <c r="Y2298" i="8"/>
  <c r="O2298" i="8"/>
  <c r="AD2297" i="8" l="1"/>
  <c r="AC2297" i="8"/>
  <c r="AB2297" i="8"/>
  <c r="AA2297" i="8"/>
  <c r="Z2297" i="8"/>
  <c r="Y2297" i="8"/>
  <c r="O2297" i="8"/>
  <c r="AD2296" i="8" l="1"/>
  <c r="AC2296" i="8"/>
  <c r="AB2296" i="8"/>
  <c r="AA2296" i="8"/>
  <c r="Z2296" i="8"/>
  <c r="Y2296" i="8"/>
  <c r="O2296" i="8"/>
  <c r="AD2295" i="8" l="1"/>
  <c r="AC2295" i="8"/>
  <c r="AB2295" i="8"/>
  <c r="AA2295" i="8"/>
  <c r="Z2295" i="8"/>
  <c r="Y2295" i="8"/>
  <c r="O2295" i="8"/>
  <c r="AD2294" i="8" l="1"/>
  <c r="AC2294" i="8"/>
  <c r="AB2294" i="8"/>
  <c r="AA2294" i="8"/>
  <c r="Z2294" i="8"/>
  <c r="Y2294" i="8"/>
  <c r="O2294" i="8"/>
  <c r="AD2293" i="8" l="1"/>
  <c r="AC2293" i="8"/>
  <c r="AB2293" i="8"/>
  <c r="AA2293" i="8"/>
  <c r="Z2293" i="8"/>
  <c r="Y2293" i="8"/>
  <c r="O2293" i="8"/>
  <c r="AD2292" i="8" l="1"/>
  <c r="AC2292" i="8"/>
  <c r="AB2292" i="8"/>
  <c r="AA2292" i="8"/>
  <c r="Z2292" i="8"/>
  <c r="Y2292" i="8"/>
  <c r="O2292" i="8"/>
  <c r="AD2291" i="8" l="1"/>
  <c r="AC2291" i="8"/>
  <c r="AB2291" i="8"/>
  <c r="AA2291" i="8"/>
  <c r="Z2291" i="8"/>
  <c r="Y2291" i="8"/>
  <c r="O2291" i="8"/>
  <c r="AD2290" i="8" l="1"/>
  <c r="AC2290" i="8"/>
  <c r="AB2290" i="8"/>
  <c r="AA2290" i="8"/>
  <c r="Z2290" i="8"/>
  <c r="Y2290" i="8"/>
  <c r="O2290" i="8"/>
  <c r="AD2289" i="8" l="1"/>
  <c r="AC2289" i="8"/>
  <c r="AB2289" i="8"/>
  <c r="AA2289" i="8"/>
  <c r="Z2289" i="8"/>
  <c r="Y2289" i="8"/>
  <c r="O2289" i="8"/>
  <c r="AD2288" i="8" l="1"/>
  <c r="AC2288" i="8"/>
  <c r="AB2288" i="8"/>
  <c r="AA2288" i="8"/>
  <c r="Z2288" i="8"/>
  <c r="Y2288" i="8"/>
  <c r="O2288" i="8"/>
  <c r="AD2287" i="8" l="1"/>
  <c r="AC2287" i="8"/>
  <c r="AB2287" i="8"/>
  <c r="AA2287" i="8"/>
  <c r="Z2287" i="8"/>
  <c r="Y2287" i="8"/>
  <c r="O2287" i="8"/>
  <c r="AD2286" i="8" l="1"/>
  <c r="AC2286" i="8"/>
  <c r="AB2286" i="8"/>
  <c r="AA2286" i="8"/>
  <c r="Z2286" i="8"/>
  <c r="Y2286" i="8"/>
  <c r="O2286" i="8"/>
  <c r="AD2285" i="8" l="1"/>
  <c r="AC2285" i="8"/>
  <c r="AB2285" i="8"/>
  <c r="AA2285" i="8"/>
  <c r="Z2285" i="8"/>
  <c r="Y2285" i="8"/>
  <c r="O2285" i="8"/>
  <c r="AD2284" i="8" l="1"/>
  <c r="AC2284" i="8"/>
  <c r="AB2284" i="8"/>
  <c r="AA2284" i="8"/>
  <c r="Z2284" i="8"/>
  <c r="Y2284" i="8"/>
  <c r="O2284" i="8"/>
  <c r="AD2283" i="8" l="1"/>
  <c r="AC2283" i="8"/>
  <c r="AB2283" i="8"/>
  <c r="AA2283" i="8"/>
  <c r="Z2283" i="8"/>
  <c r="Y2283" i="8"/>
  <c r="O2283" i="8"/>
  <c r="AD2282" i="8" l="1"/>
  <c r="AC2282" i="8"/>
  <c r="AB2282" i="8"/>
  <c r="AA2282" i="8"/>
  <c r="Z2282" i="8"/>
  <c r="Y2282" i="8"/>
  <c r="O2282" i="8"/>
  <c r="AD2281" i="8" l="1"/>
  <c r="AC2281" i="8"/>
  <c r="AB2281" i="8"/>
  <c r="AA2281" i="8"/>
  <c r="Z2281" i="8"/>
  <c r="Y2281" i="8"/>
  <c r="O2281" i="8"/>
  <c r="AD2280" i="8" l="1"/>
  <c r="AC2280" i="8"/>
  <c r="AB2280" i="8"/>
  <c r="AA2280" i="8"/>
  <c r="Z2280" i="8"/>
  <c r="Y2280" i="8"/>
  <c r="O2280" i="8"/>
  <c r="AD2279" i="8" l="1"/>
  <c r="AC2279" i="8"/>
  <c r="AB2279" i="8"/>
  <c r="AA2279" i="8"/>
  <c r="Z2279" i="8"/>
  <c r="Y2279" i="8"/>
  <c r="O2279" i="8"/>
  <c r="AD2278" i="8" l="1"/>
  <c r="AC2278" i="8"/>
  <c r="AB2278" i="8"/>
  <c r="AA2278" i="8"/>
  <c r="Z2278" i="8"/>
  <c r="Y2278" i="8"/>
  <c r="O2278" i="8"/>
  <c r="AD2277" i="8" l="1"/>
  <c r="AC2277" i="8"/>
  <c r="AB2277" i="8"/>
  <c r="AA2277" i="8"/>
  <c r="Z2277" i="8"/>
  <c r="Y2277" i="8"/>
  <c r="O2277" i="8"/>
  <c r="AD2276" i="8" l="1"/>
  <c r="AC2276" i="8"/>
  <c r="AB2276" i="8"/>
  <c r="AA2276" i="8"/>
  <c r="Z2276" i="8"/>
  <c r="Y2276" i="8"/>
  <c r="O2276" i="8"/>
  <c r="AD2275" i="8" l="1"/>
  <c r="AC2275" i="8"/>
  <c r="AB2275" i="8"/>
  <c r="AA2275" i="8"/>
  <c r="Z2275" i="8"/>
  <c r="Y2275" i="8"/>
  <c r="O2275" i="8"/>
  <c r="O42" i="1" l="1"/>
  <c r="Y42" i="1"/>
  <c r="Z42" i="1"/>
  <c r="AA42" i="1"/>
  <c r="AB42" i="1"/>
  <c r="AC42" i="1"/>
  <c r="O41" i="1"/>
  <c r="Y41" i="1"/>
  <c r="Z41" i="1"/>
  <c r="AA41" i="1"/>
  <c r="AB41" i="1"/>
  <c r="AC41" i="1"/>
  <c r="AD41" i="1"/>
  <c r="AD52" i="5"/>
  <c r="AC52" i="5"/>
  <c r="AB52" i="5"/>
  <c r="AA52" i="5"/>
  <c r="Z52" i="5"/>
  <c r="Y52" i="5"/>
  <c r="O52" i="5"/>
  <c r="AD2274" i="8" l="1"/>
  <c r="AC2274" i="8"/>
  <c r="AB2274" i="8"/>
  <c r="AA2274" i="8"/>
  <c r="Z2274" i="8"/>
  <c r="Y2274" i="8"/>
  <c r="O2274" i="8"/>
  <c r="AD2273" i="8" l="1"/>
  <c r="AC2273" i="8"/>
  <c r="AB2273" i="8"/>
  <c r="AA2273" i="8"/>
  <c r="Z2273" i="8"/>
  <c r="Y2273" i="8"/>
  <c r="AD2272" i="8" l="1"/>
  <c r="AC2272" i="8"/>
  <c r="AB2272" i="8"/>
  <c r="AA2272" i="8"/>
  <c r="Z2272" i="8"/>
  <c r="Y2272" i="8"/>
  <c r="O2272" i="8"/>
  <c r="AD2271" i="8" l="1"/>
  <c r="AC2271" i="8"/>
  <c r="AB2271" i="8"/>
  <c r="AA2271" i="8"/>
  <c r="Z2271" i="8"/>
  <c r="Y2271" i="8"/>
  <c r="O2271" i="8"/>
  <c r="AD2270" i="8" l="1"/>
  <c r="AC2270" i="8"/>
  <c r="AB2270" i="8"/>
  <c r="AA2270" i="8"/>
  <c r="Z2270" i="8"/>
  <c r="Y2270" i="8"/>
  <c r="O2270" i="8"/>
  <c r="AD2269" i="8" l="1"/>
  <c r="AC2269" i="8"/>
  <c r="AB2269" i="8"/>
  <c r="AA2269" i="8"/>
  <c r="Z2269" i="8"/>
  <c r="Y2269" i="8"/>
  <c r="O2269" i="8"/>
  <c r="AD2268" i="8" l="1"/>
  <c r="AC2268" i="8"/>
  <c r="AB2268" i="8"/>
  <c r="AA2268" i="8"/>
  <c r="Z2268" i="8"/>
  <c r="Y2268" i="8"/>
  <c r="O2268" i="8"/>
  <c r="AD2267" i="8" l="1"/>
  <c r="AC2267" i="8"/>
  <c r="AB2267" i="8"/>
  <c r="AA2267" i="8"/>
  <c r="Z2267" i="8"/>
  <c r="Y2267" i="8"/>
  <c r="O2267" i="8"/>
  <c r="O51" i="5" l="1"/>
  <c r="Y51" i="5"/>
  <c r="Z51" i="5"/>
  <c r="AA51" i="5"/>
  <c r="AB51" i="5"/>
  <c r="AC51" i="5"/>
  <c r="AD51" i="5"/>
  <c r="AD2266" i="8" l="1"/>
  <c r="AC2266" i="8"/>
  <c r="AB2266" i="8"/>
  <c r="AA2266" i="8"/>
  <c r="Z2266" i="8"/>
  <c r="Y2266" i="8"/>
  <c r="O2266" i="8"/>
  <c r="AD2265" i="8" l="1"/>
  <c r="AC2265" i="8"/>
  <c r="AB2265" i="8"/>
  <c r="AA2265" i="8"/>
  <c r="Z2265" i="8"/>
  <c r="Y2265" i="8"/>
  <c r="O2265" i="8"/>
  <c r="AD2264" i="8" l="1"/>
  <c r="AC2264" i="8"/>
  <c r="AB2264" i="8"/>
  <c r="AA2264" i="8"/>
  <c r="Z2264" i="8"/>
  <c r="Y2264" i="8"/>
  <c r="O2264" i="8"/>
  <c r="AD2263" i="8" l="1"/>
  <c r="AC2263" i="8"/>
  <c r="AB2263" i="8"/>
  <c r="AA2263" i="8"/>
  <c r="Z2263" i="8"/>
  <c r="Y2263" i="8"/>
  <c r="O2263" i="8"/>
  <c r="AD2262" i="8" l="1"/>
  <c r="AC2262" i="8"/>
  <c r="AB2262" i="8"/>
  <c r="AA2262" i="8"/>
  <c r="Z2262" i="8"/>
  <c r="Y2262" i="8"/>
  <c r="O2262" i="8"/>
  <c r="AD2261" i="8" l="1"/>
  <c r="AC2261" i="8"/>
  <c r="AB2261" i="8"/>
  <c r="AA2261" i="8"/>
  <c r="Z2261" i="8"/>
  <c r="Y2261" i="8"/>
  <c r="O2261" i="8"/>
  <c r="AD2260" i="8" l="1"/>
  <c r="AC2260" i="8"/>
  <c r="AB2260" i="8"/>
  <c r="AA2260" i="8"/>
  <c r="Z2260" i="8"/>
  <c r="Y2260" i="8"/>
  <c r="O2260" i="8"/>
  <c r="AD2259" i="8" l="1"/>
  <c r="AC2259" i="8"/>
  <c r="AB2259" i="8"/>
  <c r="AA2259" i="8"/>
  <c r="Z2259" i="8"/>
  <c r="Y2259" i="8"/>
  <c r="O2259" i="8"/>
  <c r="AD2258" i="8" l="1"/>
  <c r="AC2258" i="8"/>
  <c r="AB2258" i="8"/>
  <c r="AA2258" i="8"/>
  <c r="Z2258" i="8"/>
  <c r="Y2258" i="8"/>
  <c r="O2258" i="8"/>
  <c r="AD2257" i="8" l="1"/>
  <c r="AC2257" i="8"/>
  <c r="AB2257" i="8"/>
  <c r="AA2257" i="8"/>
  <c r="Z2257" i="8"/>
  <c r="Y2257" i="8"/>
  <c r="O2257" i="8"/>
  <c r="AD2256" i="8" l="1"/>
  <c r="AC2256" i="8"/>
  <c r="AB2256" i="8"/>
  <c r="AA2256" i="8"/>
  <c r="Z2256" i="8"/>
  <c r="Y2256" i="8"/>
  <c r="O2256" i="8"/>
  <c r="AD2255" i="8" l="1"/>
  <c r="AC2255" i="8"/>
  <c r="AB2255" i="8"/>
  <c r="AA2255" i="8"/>
  <c r="Z2255" i="8"/>
  <c r="Y2255" i="8"/>
  <c r="O2255" i="8"/>
  <c r="AD2254" i="8" l="1"/>
  <c r="AC2254" i="8"/>
  <c r="AB2254" i="8"/>
  <c r="AA2254" i="8"/>
  <c r="Z2254" i="8"/>
  <c r="Y2254" i="8"/>
  <c r="O2254" i="8"/>
  <c r="AD2253" i="8" l="1"/>
  <c r="AC2253" i="8"/>
  <c r="AB2253" i="8"/>
  <c r="AA2253" i="8"/>
  <c r="Z2253" i="8"/>
  <c r="Y2253" i="8"/>
  <c r="O2253" i="8"/>
  <c r="AD50" i="5" l="1"/>
  <c r="AC50" i="5"/>
  <c r="AB50" i="5"/>
  <c r="AA50" i="5"/>
  <c r="Z50" i="5"/>
  <c r="Y50" i="5"/>
  <c r="O50" i="5"/>
  <c r="O2252" i="8" l="1"/>
  <c r="Y2252" i="8"/>
  <c r="Z2252" i="8"/>
  <c r="AA2252" i="8"/>
  <c r="AB2252" i="8"/>
  <c r="AC2252" i="8"/>
  <c r="AD2252" i="8"/>
  <c r="O2251" i="8"/>
  <c r="Y2251" i="8"/>
  <c r="Z2251" i="8"/>
  <c r="AA2251" i="8"/>
  <c r="AB2251" i="8"/>
  <c r="AC2251" i="8"/>
  <c r="AD2251" i="8"/>
  <c r="AD2250" i="8"/>
  <c r="AC2250" i="8"/>
  <c r="AB2250" i="8"/>
  <c r="AA2250" i="8"/>
  <c r="Z2250" i="8"/>
  <c r="Y2250" i="8"/>
  <c r="O2250" i="8"/>
  <c r="AD2249" i="8" l="1"/>
  <c r="AC2249" i="8"/>
  <c r="AB2249" i="8"/>
  <c r="AA2249" i="8"/>
  <c r="Z2249" i="8"/>
  <c r="Y2249" i="8"/>
  <c r="O2249" i="8"/>
  <c r="AD2248" i="8" l="1"/>
  <c r="AC2248" i="8"/>
  <c r="AB2248" i="8"/>
  <c r="AA2248" i="8"/>
  <c r="Z2248" i="8"/>
  <c r="Y2248" i="8"/>
  <c r="O2248" i="8"/>
  <c r="AD2247" i="8" l="1"/>
  <c r="AC2247" i="8"/>
  <c r="AB2247" i="8"/>
  <c r="AA2247" i="8"/>
  <c r="Z2247" i="8"/>
  <c r="Y2247" i="8"/>
  <c r="O2247" i="8"/>
  <c r="AD2246" i="8" l="1"/>
  <c r="AC2246" i="8"/>
  <c r="AB2246" i="8"/>
  <c r="AA2246" i="8"/>
  <c r="Z2246" i="8"/>
  <c r="Y2246" i="8"/>
  <c r="O2246" i="8"/>
  <c r="O40" i="1" l="1"/>
  <c r="Y40" i="1"/>
  <c r="Z40" i="1"/>
  <c r="AA40" i="1"/>
  <c r="AB40" i="1"/>
  <c r="AC40" i="1"/>
  <c r="AD40" i="1"/>
  <c r="AD2245" i="8"/>
  <c r="AC2245" i="8"/>
  <c r="AB2245" i="8"/>
  <c r="AA2245" i="8"/>
  <c r="Z2245" i="8"/>
  <c r="Y2245" i="8"/>
  <c r="O2245" i="8"/>
  <c r="AD2244" i="8" l="1"/>
  <c r="AC2244" i="8"/>
  <c r="AB2244" i="8"/>
  <c r="AA2244" i="8"/>
  <c r="Z2244" i="8"/>
  <c r="Y2244" i="8"/>
  <c r="O2244" i="8"/>
  <c r="AD2243" i="8" l="1"/>
  <c r="AC2243" i="8"/>
  <c r="AB2243" i="8"/>
  <c r="AA2243" i="8"/>
  <c r="Z2243" i="8"/>
  <c r="Y2243" i="8"/>
  <c r="O2243" i="8"/>
  <c r="AD2242" i="8" l="1"/>
  <c r="AC2242" i="8"/>
  <c r="AB2242" i="8"/>
  <c r="AA2242" i="8"/>
  <c r="Z2242" i="8"/>
  <c r="Y2242" i="8"/>
  <c r="O2242" i="8"/>
  <c r="AD2241" i="8" l="1"/>
  <c r="AC2241" i="8"/>
  <c r="AB2241" i="8"/>
  <c r="AA2241" i="8"/>
  <c r="Z2241" i="8"/>
  <c r="Y2241" i="8"/>
  <c r="O2241" i="8"/>
  <c r="AD2240" i="8" l="1"/>
  <c r="AC2240" i="8"/>
  <c r="AB2240" i="8"/>
  <c r="AA2240" i="8"/>
  <c r="Z2240" i="8"/>
  <c r="Y2240" i="8"/>
  <c r="O2240" i="8"/>
  <c r="AD2239" i="8" l="1"/>
  <c r="AC2239" i="8"/>
  <c r="AB2239" i="8"/>
  <c r="AA2239" i="8"/>
  <c r="Z2239" i="8"/>
  <c r="Y2239" i="8"/>
  <c r="O2239" i="8"/>
  <c r="AD2238" i="8" l="1"/>
  <c r="AC2238" i="8"/>
  <c r="AB2238" i="8"/>
  <c r="AA2238" i="8"/>
  <c r="Z2238" i="8"/>
  <c r="Y2238" i="8"/>
  <c r="O2238" i="8"/>
  <c r="AD2237" i="8" l="1"/>
  <c r="AC2237" i="8"/>
  <c r="AB2237" i="8"/>
  <c r="AA2237" i="8"/>
  <c r="Z2237" i="8"/>
  <c r="Y2237" i="8"/>
  <c r="O2237" i="8"/>
  <c r="AD2236" i="8" l="1"/>
  <c r="AC2236" i="8"/>
  <c r="AB2236" i="8"/>
  <c r="AA2236" i="8"/>
  <c r="Z2236" i="8"/>
  <c r="Y2236" i="8"/>
  <c r="O2236" i="8"/>
  <c r="AD2235" i="8" l="1"/>
  <c r="AC2235" i="8"/>
  <c r="AB2235" i="8"/>
  <c r="AA2235" i="8"/>
  <c r="Z2235" i="8"/>
  <c r="Y2235" i="8"/>
  <c r="O2235" i="8"/>
  <c r="AD2234" i="8" l="1"/>
  <c r="AC2234" i="8"/>
  <c r="AB2234" i="8"/>
  <c r="AA2234" i="8"/>
  <c r="Z2234" i="8"/>
  <c r="Y2234" i="8"/>
  <c r="O2234" i="8"/>
  <c r="AD2233" i="8" l="1"/>
  <c r="AC2233" i="8"/>
  <c r="AB2233" i="8"/>
  <c r="AA2233" i="8"/>
  <c r="Z2233" i="8"/>
  <c r="Y2233" i="8"/>
  <c r="O2233" i="8"/>
  <c r="AD2232" i="8" l="1"/>
  <c r="AC2232" i="8"/>
  <c r="AB2232" i="8"/>
  <c r="AA2232" i="8"/>
  <c r="Z2232" i="8"/>
  <c r="Y2232" i="8"/>
  <c r="O2232" i="8"/>
  <c r="AD2231" i="8" l="1"/>
  <c r="AC2231" i="8"/>
  <c r="AB2231" i="8"/>
  <c r="AA2231" i="8"/>
  <c r="Z2231" i="8"/>
  <c r="Y2231" i="8"/>
  <c r="O2231" i="8"/>
  <c r="AD2230" i="8" l="1"/>
  <c r="AC2230" i="8"/>
  <c r="AB2230" i="8"/>
  <c r="AA2230" i="8"/>
  <c r="Z2230" i="8"/>
  <c r="Y2230" i="8"/>
  <c r="O2230" i="8"/>
  <c r="AD2229" i="8" l="1"/>
  <c r="AC2229" i="8"/>
  <c r="AB2229" i="8"/>
  <c r="AA2229" i="8"/>
  <c r="Z2229" i="8"/>
  <c r="Y2229" i="8"/>
  <c r="O2229" i="8"/>
  <c r="AD2228" i="8" l="1"/>
  <c r="AC2228" i="8"/>
  <c r="AB2228" i="8"/>
  <c r="AA2228" i="8"/>
  <c r="Z2228" i="8"/>
  <c r="Y2228" i="8"/>
  <c r="O2228" i="8"/>
  <c r="AD2227" i="8" l="1"/>
  <c r="AC2227" i="8"/>
  <c r="AB2227" i="8"/>
  <c r="AA2227" i="8"/>
  <c r="Z2227" i="8"/>
  <c r="Y2227" i="8"/>
  <c r="O2227" i="8"/>
  <c r="AD2226" i="8" l="1"/>
  <c r="AC2226" i="8"/>
  <c r="AB2226" i="8"/>
  <c r="AA2226" i="8"/>
  <c r="Z2226" i="8"/>
  <c r="Y2226" i="8"/>
  <c r="O2226" i="8"/>
  <c r="AD2225" i="8" l="1"/>
  <c r="AC2225" i="8"/>
  <c r="AB2225" i="8"/>
  <c r="AA2225" i="8"/>
  <c r="Z2225" i="8"/>
  <c r="Y2225" i="8"/>
  <c r="O2225" i="8"/>
  <c r="AD49" i="5"/>
  <c r="AC49" i="5"/>
  <c r="AB49" i="5"/>
  <c r="AA49" i="5"/>
  <c r="Z49" i="5"/>
  <c r="Y49" i="5"/>
  <c r="O49" i="5"/>
  <c r="AD2224" i="8"/>
  <c r="AC2224" i="8"/>
  <c r="AB2224" i="8"/>
  <c r="AA2224" i="8"/>
  <c r="Z2224" i="8"/>
  <c r="Y2224" i="8"/>
  <c r="O2224" i="8"/>
  <c r="AD2223" i="8" l="1"/>
  <c r="AC2223" i="8"/>
  <c r="AB2223" i="8"/>
  <c r="AA2223" i="8"/>
  <c r="Z2223" i="8"/>
  <c r="Y2223" i="8"/>
  <c r="O2223" i="8"/>
  <c r="AD2222" i="8" l="1"/>
  <c r="AC2222" i="8"/>
  <c r="AB2222" i="8"/>
  <c r="AA2222" i="8"/>
  <c r="Z2222" i="8"/>
  <c r="Y2222" i="8"/>
  <c r="O2222" i="8"/>
  <c r="AD2221" i="8" l="1"/>
  <c r="AC2221" i="8"/>
  <c r="AB2221" i="8"/>
  <c r="AA2221" i="8"/>
  <c r="Z2221" i="8"/>
  <c r="Y2221" i="8"/>
  <c r="AD2220" i="8" l="1"/>
  <c r="AC2220" i="8"/>
  <c r="AB2220" i="8"/>
  <c r="AA2220" i="8"/>
  <c r="Z2220" i="8"/>
  <c r="Y2220" i="8"/>
  <c r="O2220" i="8"/>
  <c r="AD2219" i="8" l="1"/>
  <c r="AC2219" i="8"/>
  <c r="AB2219" i="8"/>
  <c r="AA2219" i="8"/>
  <c r="Z2219" i="8"/>
  <c r="Y2219" i="8"/>
  <c r="O2219" i="8"/>
  <c r="AD2218" i="8" l="1"/>
  <c r="AC2218" i="8"/>
  <c r="AB2218" i="8"/>
  <c r="AA2218" i="8"/>
  <c r="Z2218" i="8"/>
  <c r="Y2218" i="8"/>
  <c r="O2218" i="8"/>
  <c r="AD2217" i="8" l="1"/>
  <c r="AC2217" i="8"/>
  <c r="AB2217" i="8"/>
  <c r="AA2217" i="8"/>
  <c r="Z2217" i="8"/>
  <c r="Y2217" i="8"/>
  <c r="O2217" i="8"/>
  <c r="AD2216" i="8" l="1"/>
  <c r="AC2216" i="8"/>
  <c r="AB2216" i="8"/>
  <c r="AA2216" i="8"/>
  <c r="Z2216" i="8"/>
  <c r="Y2216" i="8"/>
  <c r="O2216" i="8"/>
  <c r="AD2215" i="8" l="1"/>
  <c r="AC2215" i="8"/>
  <c r="AB2215" i="8"/>
  <c r="AA2215" i="8"/>
  <c r="Z2215" i="8"/>
  <c r="Y2215" i="8"/>
  <c r="O2215" i="8"/>
  <c r="AD2214" i="8" l="1"/>
  <c r="AC2214" i="8"/>
  <c r="AB2214" i="8"/>
  <c r="AA2214" i="8"/>
  <c r="Z2214" i="8"/>
  <c r="Y2214" i="8"/>
  <c r="AD2213" i="8" l="1"/>
  <c r="AC2213" i="8"/>
  <c r="AB2213" i="8"/>
  <c r="AA2213" i="8"/>
  <c r="Z2213" i="8"/>
  <c r="Y2213" i="8"/>
  <c r="O2213" i="8"/>
  <c r="AD2212" i="8" l="1"/>
  <c r="AC2212" i="8"/>
  <c r="AB2212" i="8"/>
  <c r="AA2212" i="8"/>
  <c r="Z2212" i="8"/>
  <c r="Y2212" i="8"/>
  <c r="O2212" i="8"/>
  <c r="AD2211" i="8" l="1"/>
  <c r="AC2211" i="8"/>
  <c r="AB2211" i="8"/>
  <c r="AA2211" i="8"/>
  <c r="Z2211" i="8"/>
  <c r="Y2211" i="8"/>
  <c r="O2211" i="8"/>
  <c r="AD2210" i="8" l="1"/>
  <c r="AC2210" i="8"/>
  <c r="AB2210" i="8"/>
  <c r="AA2210" i="8"/>
  <c r="Z2210" i="8"/>
  <c r="Y2210" i="8"/>
  <c r="O2210" i="8"/>
  <c r="AD2209" i="8" l="1"/>
  <c r="AC2209" i="8"/>
  <c r="AB2209" i="8"/>
  <c r="AA2209" i="8"/>
  <c r="Z2209" i="8"/>
  <c r="Y2209" i="8"/>
  <c r="O2209" i="8"/>
  <c r="AD2208" i="8" l="1"/>
  <c r="AC2208" i="8"/>
  <c r="AB2208" i="8"/>
  <c r="AA2208" i="8"/>
  <c r="Z2208" i="8"/>
  <c r="Y2208" i="8"/>
  <c r="O2208" i="8"/>
  <c r="AD2207" i="8" l="1"/>
  <c r="AC2207" i="8"/>
  <c r="AB2207" i="8"/>
  <c r="AA2207" i="8"/>
  <c r="Z2207" i="8"/>
  <c r="Y2207" i="8"/>
  <c r="O2207" i="8"/>
  <c r="AD2206" i="8" l="1"/>
  <c r="AC2206" i="8"/>
  <c r="AB2206" i="8"/>
  <c r="AA2206" i="8"/>
  <c r="Z2206" i="8"/>
  <c r="Y2206" i="8"/>
  <c r="O2206" i="8"/>
  <c r="AD2205" i="8" l="1"/>
  <c r="AC2205" i="8"/>
  <c r="AB2205" i="8"/>
  <c r="AA2205" i="8"/>
  <c r="Z2205" i="8"/>
  <c r="Y2205" i="8"/>
  <c r="O2205" i="8"/>
  <c r="AD2204" i="8" l="1"/>
  <c r="AC2204" i="8"/>
  <c r="AB2204" i="8"/>
  <c r="AA2204" i="8"/>
  <c r="Z2204" i="8"/>
  <c r="Y2204" i="8"/>
  <c r="O2204" i="8"/>
  <c r="AD2203" i="8" l="1"/>
  <c r="AC2203" i="8"/>
  <c r="AB2203" i="8"/>
  <c r="AA2203" i="8"/>
  <c r="Z2203" i="8"/>
  <c r="Y2203" i="8"/>
  <c r="AD2202" i="8" l="1"/>
  <c r="AC2202" i="8"/>
  <c r="AB2202" i="8"/>
  <c r="AA2202" i="8"/>
  <c r="Z2202" i="8"/>
  <c r="Y2202" i="8"/>
  <c r="O2202" i="8"/>
  <c r="AD2201" i="8" l="1"/>
  <c r="AC2201" i="8"/>
  <c r="AB2201" i="8"/>
  <c r="AA2201" i="8"/>
  <c r="Z2201" i="8"/>
  <c r="Y2201" i="8"/>
  <c r="O2201" i="8"/>
  <c r="AD2200" i="8" l="1"/>
  <c r="AC2200" i="8"/>
  <c r="AB2200" i="8"/>
  <c r="AA2200" i="8"/>
  <c r="Z2200" i="8"/>
  <c r="Y2200" i="8"/>
  <c r="O2200" i="8"/>
  <c r="AD2199" i="8" l="1"/>
  <c r="AC2199" i="8"/>
  <c r="AB2199" i="8"/>
  <c r="AA2199" i="8"/>
  <c r="Z2199" i="8"/>
  <c r="Y2199" i="8"/>
  <c r="O2199" i="8"/>
  <c r="AD2198" i="8" l="1"/>
  <c r="AC2198" i="8"/>
  <c r="AB2198" i="8"/>
  <c r="AA2198" i="8"/>
  <c r="Z2198" i="8"/>
  <c r="Y2198" i="8"/>
  <c r="O2198" i="8"/>
  <c r="AD2197" i="8" l="1"/>
  <c r="AC2197" i="8"/>
  <c r="AB2197" i="8"/>
  <c r="AA2197" i="8"/>
  <c r="Z2197" i="8"/>
  <c r="Y2197" i="8"/>
  <c r="O2197" i="8"/>
  <c r="AD2196" i="8" l="1"/>
  <c r="AC2196" i="8"/>
  <c r="AB2196" i="8"/>
  <c r="AA2196" i="8"/>
  <c r="Z2196" i="8"/>
  <c r="Y2196" i="8"/>
  <c r="O2196" i="8"/>
  <c r="AD2195" i="8" l="1"/>
  <c r="AC2195" i="8"/>
  <c r="AB2195" i="8"/>
  <c r="AA2195" i="8"/>
  <c r="Z2195" i="8"/>
  <c r="Y2195" i="8"/>
  <c r="O2195" i="8"/>
  <c r="AD2194" i="8" l="1"/>
  <c r="AC2194" i="8"/>
  <c r="AB2194" i="8"/>
  <c r="AA2194" i="8"/>
  <c r="Z2194" i="8"/>
  <c r="Y2194" i="8"/>
  <c r="O2194" i="8"/>
  <c r="AD2193" i="8" l="1"/>
  <c r="AC2193" i="8"/>
  <c r="AB2193" i="8"/>
  <c r="AA2193" i="8"/>
  <c r="Z2193" i="8"/>
  <c r="Y2193" i="8"/>
  <c r="O2193" i="8"/>
  <c r="AD2192" i="8" l="1"/>
  <c r="AC2192" i="8"/>
  <c r="AB2192" i="8"/>
  <c r="AA2192" i="8"/>
  <c r="Z2192" i="8"/>
  <c r="Y2192" i="8"/>
  <c r="O2192" i="8"/>
  <c r="AD2191" i="8" l="1"/>
  <c r="AC2191" i="8"/>
  <c r="AB2191" i="8"/>
  <c r="AA2191" i="8"/>
  <c r="Z2191" i="8"/>
  <c r="Y2191" i="8"/>
  <c r="O2191" i="8"/>
  <c r="AD2190" i="8" l="1"/>
  <c r="AC2190" i="8"/>
  <c r="AB2190" i="8"/>
  <c r="AA2190" i="8"/>
  <c r="Z2190" i="8"/>
  <c r="Y2190" i="8"/>
  <c r="O2190" i="8"/>
  <c r="AD2189" i="8" l="1"/>
  <c r="AC2189" i="8"/>
  <c r="AB2189" i="8"/>
  <c r="AA2189" i="8"/>
  <c r="Z2189" i="8"/>
  <c r="Y2189" i="8"/>
  <c r="O2189" i="8"/>
  <c r="AD2188" i="8" l="1"/>
  <c r="AC2188" i="8"/>
  <c r="AB2188" i="8"/>
  <c r="AA2188" i="8"/>
  <c r="Z2188" i="8"/>
  <c r="Y2188" i="8"/>
  <c r="O2188" i="8"/>
  <c r="AD2187" i="8" l="1"/>
  <c r="AC2187" i="8"/>
  <c r="AB2187" i="8"/>
  <c r="AA2187" i="8"/>
  <c r="Z2187" i="8"/>
  <c r="Y2187" i="8"/>
  <c r="O2187" i="8"/>
  <c r="AD2186" i="8" l="1"/>
  <c r="AC2186" i="8"/>
  <c r="AB2186" i="8"/>
  <c r="AA2186" i="8"/>
  <c r="Z2186" i="8"/>
  <c r="Y2186" i="8"/>
  <c r="O2186" i="8"/>
  <c r="AD2185" i="8" l="1"/>
  <c r="AC2185" i="8"/>
  <c r="AB2185" i="8"/>
  <c r="AA2185" i="8"/>
  <c r="Z2185" i="8"/>
  <c r="Y2185" i="8"/>
  <c r="O2185" i="8"/>
  <c r="AD2184" i="8" l="1"/>
  <c r="AC2184" i="8"/>
  <c r="AB2184" i="8"/>
  <c r="AA2184" i="8"/>
  <c r="Z2184" i="8"/>
  <c r="Y2184" i="8"/>
  <c r="O2184" i="8"/>
  <c r="AD2183" i="8" l="1"/>
  <c r="AC2183" i="8"/>
  <c r="AB2183" i="8"/>
  <c r="AA2183" i="8"/>
  <c r="Z2183" i="8"/>
  <c r="Y2183" i="8"/>
  <c r="O2183" i="8"/>
  <c r="AD2182" i="8" l="1"/>
  <c r="AC2182" i="8"/>
  <c r="AB2182" i="8"/>
  <c r="AA2182" i="8"/>
  <c r="Z2182" i="8"/>
  <c r="Y2182" i="8"/>
  <c r="O2182" i="8"/>
  <c r="AD2181" i="8" l="1"/>
  <c r="AC2181" i="8"/>
  <c r="AB2181" i="8"/>
  <c r="AA2181" i="8"/>
  <c r="Z2181" i="8"/>
  <c r="Y2181" i="8"/>
  <c r="O2181" i="8"/>
  <c r="AD2180" i="8" l="1"/>
  <c r="AC2180" i="8"/>
  <c r="AB2180" i="8"/>
  <c r="AA2180" i="8"/>
  <c r="Z2180" i="8"/>
  <c r="Y2180" i="8"/>
  <c r="O2180" i="8"/>
  <c r="AD2179" i="8" l="1"/>
  <c r="AC2179" i="8"/>
  <c r="AB2179" i="8"/>
  <c r="AA2179" i="8"/>
  <c r="Z2179" i="8"/>
  <c r="Y2179" i="8"/>
  <c r="O2179" i="8"/>
  <c r="AD2178" i="8" l="1"/>
  <c r="AC2178" i="8"/>
  <c r="AB2178" i="8"/>
  <c r="AA2178" i="8"/>
  <c r="Z2178" i="8"/>
  <c r="Y2178" i="8"/>
  <c r="O2178" i="8"/>
  <c r="AD2177" i="8" l="1"/>
  <c r="AC2177" i="8"/>
  <c r="AB2177" i="8"/>
  <c r="AA2177" i="8"/>
  <c r="Z2177" i="8"/>
  <c r="Y2177" i="8"/>
  <c r="O2177" i="8"/>
  <c r="AD2176" i="8" l="1"/>
  <c r="AC2176" i="8"/>
  <c r="AB2176" i="8"/>
  <c r="AA2176" i="8"/>
  <c r="Z2176" i="8"/>
  <c r="Y2176" i="8"/>
  <c r="O2176" i="8"/>
  <c r="AD48" i="5" l="1"/>
  <c r="AC48" i="5"/>
  <c r="AB48" i="5"/>
  <c r="AA48" i="5"/>
  <c r="Z48" i="5"/>
  <c r="Y48" i="5"/>
  <c r="O48" i="5"/>
  <c r="AD2175" i="8" l="1"/>
  <c r="AC2175" i="8"/>
  <c r="AB2175" i="8"/>
  <c r="AA2175" i="8"/>
  <c r="Z2175" i="8"/>
  <c r="Y2175" i="8"/>
  <c r="O2175" i="8"/>
  <c r="AD2174" i="8" l="1"/>
  <c r="AC2174" i="8"/>
  <c r="AB2174" i="8"/>
  <c r="AA2174" i="8"/>
  <c r="Z2174" i="8"/>
  <c r="Y2174" i="8"/>
  <c r="O2174" i="8"/>
  <c r="AD2173" i="8" l="1"/>
  <c r="AC2173" i="8"/>
  <c r="AB2173" i="8"/>
  <c r="AA2173" i="8"/>
  <c r="Z2173" i="8"/>
  <c r="Y2173" i="8"/>
  <c r="O2173" i="8"/>
  <c r="AD2172" i="8" l="1"/>
  <c r="AC2172" i="8"/>
  <c r="AB2172" i="8"/>
  <c r="AA2172" i="8"/>
  <c r="Z2172" i="8"/>
  <c r="Y2172" i="8"/>
  <c r="O2172" i="8"/>
  <c r="AD2171" i="8" l="1"/>
  <c r="AC2171" i="8"/>
  <c r="AB2171" i="8"/>
  <c r="AA2171" i="8"/>
  <c r="Z2171" i="8"/>
  <c r="Y2171" i="8"/>
  <c r="O2171" i="8"/>
  <c r="AD2170" i="8" l="1"/>
  <c r="AC2170" i="8"/>
  <c r="AB2170" i="8"/>
  <c r="AA2170" i="8"/>
  <c r="Z2170" i="8"/>
  <c r="Y2170" i="8"/>
  <c r="O2170" i="8"/>
  <c r="AD2169" i="8" l="1"/>
  <c r="AC2169" i="8"/>
  <c r="AB2169" i="8"/>
  <c r="AA2169" i="8"/>
  <c r="Z2169" i="8"/>
  <c r="Y2169" i="8"/>
  <c r="O2169" i="8"/>
  <c r="AD2168" i="8" l="1"/>
  <c r="AC2168" i="8"/>
  <c r="AB2168" i="8"/>
  <c r="AA2168" i="8"/>
  <c r="Z2168" i="8"/>
  <c r="Y2168" i="8"/>
  <c r="O2168" i="8"/>
  <c r="AD2167" i="8" l="1"/>
  <c r="AC2167" i="8"/>
  <c r="AB2167" i="8"/>
  <c r="AA2167" i="8"/>
  <c r="Z2167" i="8"/>
  <c r="Y2167" i="8"/>
  <c r="O2167" i="8"/>
  <c r="AD2166" i="8" l="1"/>
  <c r="AC2166" i="8"/>
  <c r="AB2166" i="8"/>
  <c r="AA2166" i="8"/>
  <c r="Z2166" i="8"/>
  <c r="Y2166" i="8"/>
  <c r="O2166" i="8"/>
  <c r="AD2165" i="8" l="1"/>
  <c r="AC2165" i="8"/>
  <c r="AB2165" i="8"/>
  <c r="AA2165" i="8"/>
  <c r="Z2165" i="8"/>
  <c r="Y2165" i="8"/>
  <c r="O2165" i="8"/>
  <c r="AD2164" i="8" l="1"/>
  <c r="AC2164" i="8"/>
  <c r="AB2164" i="8"/>
  <c r="AA2164" i="8"/>
  <c r="Z2164" i="8"/>
  <c r="Y2164" i="8"/>
  <c r="O2164" i="8"/>
  <c r="AD2163" i="8" l="1"/>
  <c r="AC2163" i="8"/>
  <c r="AB2163" i="8"/>
  <c r="AA2163" i="8"/>
  <c r="Z2163" i="8"/>
  <c r="Y2163" i="8"/>
  <c r="O2163" i="8"/>
  <c r="AD2162" i="8" l="1"/>
  <c r="AC2162" i="8"/>
  <c r="AB2162" i="8"/>
  <c r="AA2162" i="8"/>
  <c r="Z2162" i="8"/>
  <c r="Y2162" i="8"/>
  <c r="O2162" i="8"/>
  <c r="AD2161" i="8" l="1"/>
  <c r="AC2161" i="8"/>
  <c r="AB2161" i="8"/>
  <c r="AA2161" i="8"/>
  <c r="Z2161" i="8"/>
  <c r="Y2161" i="8"/>
  <c r="O2161" i="8"/>
  <c r="AD2160" i="8" l="1"/>
  <c r="AC2160" i="8"/>
  <c r="AB2160" i="8"/>
  <c r="AA2160" i="8"/>
  <c r="Z2160" i="8"/>
  <c r="Y2160" i="8"/>
  <c r="O2160" i="8"/>
  <c r="AD2159" i="8" l="1"/>
  <c r="AC2159" i="8"/>
  <c r="AB2159" i="8"/>
  <c r="AA2159" i="8"/>
  <c r="Z2159" i="8"/>
  <c r="Y2159" i="8"/>
  <c r="O2159" i="8"/>
  <c r="AD2158" i="8" l="1"/>
  <c r="AC2158" i="8"/>
  <c r="AB2158" i="8"/>
  <c r="AA2158" i="8"/>
  <c r="Z2158" i="8"/>
  <c r="Y2158" i="8"/>
  <c r="O2158" i="8"/>
  <c r="AD2157" i="8" l="1"/>
  <c r="AC2157" i="8"/>
  <c r="AB2157" i="8"/>
  <c r="AA2157" i="8"/>
  <c r="Z2157" i="8"/>
  <c r="Y2157" i="8"/>
  <c r="O2157" i="8"/>
  <c r="AD2156" i="8" l="1"/>
  <c r="AC2156" i="8"/>
  <c r="AB2156" i="8"/>
  <c r="AA2156" i="8"/>
  <c r="Z2156" i="8"/>
  <c r="Y2156" i="8"/>
  <c r="O2156" i="8"/>
  <c r="AD2155" i="8" l="1"/>
  <c r="AC2155" i="8"/>
  <c r="AB2155" i="8"/>
  <c r="AA2155" i="8"/>
  <c r="Z2155" i="8"/>
  <c r="Y2155" i="8"/>
  <c r="O2155" i="8"/>
  <c r="AD2154" i="8" l="1"/>
  <c r="AC2154" i="8"/>
  <c r="AB2154" i="8"/>
  <c r="AA2154" i="8"/>
  <c r="Z2154" i="8"/>
  <c r="Y2154" i="8"/>
  <c r="O2154" i="8"/>
  <c r="AD2153" i="8" l="1"/>
  <c r="AC2153" i="8"/>
  <c r="AB2153" i="8"/>
  <c r="AA2153" i="8"/>
  <c r="Z2153" i="8"/>
  <c r="Y2153" i="8"/>
  <c r="O2153" i="8"/>
  <c r="AD2152" i="8" l="1"/>
  <c r="AC2152" i="8"/>
  <c r="AB2152" i="8"/>
  <c r="AA2152" i="8"/>
  <c r="Z2152" i="8"/>
  <c r="Y2152" i="8"/>
  <c r="AD2151" i="8" l="1"/>
  <c r="AC2151" i="8"/>
  <c r="AB2151" i="8"/>
  <c r="AA2151" i="8"/>
  <c r="Z2151" i="8"/>
  <c r="Y2151" i="8"/>
  <c r="O2151" i="8"/>
  <c r="AD2150" i="8" l="1"/>
  <c r="AC2150" i="8"/>
  <c r="AB2150" i="8"/>
  <c r="AA2150" i="8"/>
  <c r="Z2150" i="8"/>
  <c r="Y2150" i="8"/>
  <c r="O2150" i="8"/>
  <c r="AD2149" i="8" l="1"/>
  <c r="AC2149" i="8"/>
  <c r="AB2149" i="8"/>
  <c r="AA2149" i="8"/>
  <c r="Z2149" i="8"/>
  <c r="Y2149" i="8"/>
  <c r="O2149" i="8"/>
  <c r="AD2148" i="8" l="1"/>
  <c r="AC2148" i="8"/>
  <c r="AB2148" i="8"/>
  <c r="AA2148" i="8"/>
  <c r="Z2148" i="8"/>
  <c r="Y2148" i="8"/>
  <c r="O2148" i="8"/>
  <c r="AD2147" i="8" l="1"/>
  <c r="AC2147" i="8"/>
  <c r="AB2147" i="8"/>
  <c r="AA2147" i="8"/>
  <c r="Z2147" i="8"/>
  <c r="Y2147" i="8"/>
  <c r="O2147" i="8"/>
  <c r="AD2146" i="8" l="1"/>
  <c r="AC2146" i="8"/>
  <c r="AB2146" i="8"/>
  <c r="AA2146" i="8"/>
  <c r="Z2146" i="8"/>
  <c r="Y2146" i="8"/>
  <c r="O2146" i="8"/>
  <c r="AD2145" i="8" l="1"/>
  <c r="AC2145" i="8"/>
  <c r="AB2145" i="8"/>
  <c r="AA2145" i="8"/>
  <c r="Z2145" i="8"/>
  <c r="Y2145" i="8"/>
  <c r="O2145" i="8"/>
  <c r="AD2144" i="8" l="1"/>
  <c r="AC2144" i="8"/>
  <c r="AB2144" i="8"/>
  <c r="AA2144" i="8"/>
  <c r="Z2144" i="8"/>
  <c r="Y2144" i="8"/>
  <c r="O2144" i="8"/>
  <c r="AD2143" i="8" l="1"/>
  <c r="AC2143" i="8"/>
  <c r="AB2143" i="8"/>
  <c r="AA2143" i="8"/>
  <c r="Z2143" i="8"/>
  <c r="Y2143" i="8"/>
  <c r="O2143" i="8"/>
  <c r="AD2142" i="8" l="1"/>
  <c r="AC2142" i="8"/>
  <c r="AB2142" i="8"/>
  <c r="AA2142" i="8"/>
  <c r="Z2142" i="8"/>
  <c r="Y2142" i="8"/>
  <c r="O2142" i="8"/>
  <c r="AD2141" i="8" l="1"/>
  <c r="AC2141" i="8"/>
  <c r="AB2141" i="8"/>
  <c r="AA2141" i="8"/>
  <c r="Z2141" i="8"/>
  <c r="Y2141" i="8"/>
  <c r="O2141" i="8"/>
  <c r="AD2140" i="8" l="1"/>
  <c r="AC2140" i="8"/>
  <c r="AB2140" i="8"/>
  <c r="AA2140" i="8"/>
  <c r="Z2140" i="8"/>
  <c r="Y2140" i="8"/>
  <c r="O2140" i="8"/>
  <c r="AD2139" i="8" l="1"/>
  <c r="AC2139" i="8"/>
  <c r="AB2139" i="8"/>
  <c r="AA2139" i="8"/>
  <c r="Z2139" i="8"/>
  <c r="Y2139" i="8"/>
  <c r="O2139" i="8"/>
  <c r="AD2138" i="8" l="1"/>
  <c r="AC2138" i="8"/>
  <c r="AB2138" i="8"/>
  <c r="AA2138" i="8"/>
  <c r="Z2138" i="8"/>
  <c r="Y2138" i="8"/>
  <c r="O2138" i="8"/>
  <c r="AD2137" i="8" l="1"/>
  <c r="AC2137" i="8"/>
  <c r="AB2137" i="8"/>
  <c r="AA2137" i="8"/>
  <c r="Z2137" i="8"/>
  <c r="Y2137" i="8"/>
  <c r="AD2136" i="8" l="1"/>
  <c r="AC2136" i="8"/>
  <c r="AB2136" i="8"/>
  <c r="AA2136" i="8"/>
  <c r="Z2136" i="8"/>
  <c r="Y2136" i="8"/>
  <c r="O2136" i="8"/>
  <c r="AD2135" i="8" l="1"/>
  <c r="AC2135" i="8"/>
  <c r="AB2135" i="8"/>
  <c r="AA2135" i="8"/>
  <c r="Z2135" i="8"/>
  <c r="Y2135" i="8"/>
  <c r="O2135" i="8"/>
  <c r="AD2134" i="8" l="1"/>
  <c r="AC2134" i="8"/>
  <c r="AB2134" i="8"/>
  <c r="AA2134" i="8"/>
  <c r="Z2134" i="8"/>
  <c r="Y2134" i="8"/>
  <c r="O2134" i="8"/>
  <c r="AD2133" i="8" l="1"/>
  <c r="AC2133" i="8"/>
  <c r="AB2133" i="8"/>
  <c r="AA2133" i="8"/>
  <c r="Z2133" i="8"/>
  <c r="Y2133" i="8"/>
  <c r="O2133" i="8"/>
  <c r="AD2132" i="8" l="1"/>
  <c r="AC2132" i="8"/>
  <c r="AB2132" i="8"/>
  <c r="AA2132" i="8"/>
  <c r="Z2132" i="8"/>
  <c r="Y2132" i="8"/>
  <c r="O2132" i="8"/>
  <c r="AD2131" i="8" l="1"/>
  <c r="AC2131" i="8"/>
  <c r="AB2131" i="8"/>
  <c r="AA2131" i="8"/>
  <c r="Z2131" i="8"/>
  <c r="Y2131" i="8"/>
  <c r="O2131" i="8"/>
  <c r="AD2130" i="8" l="1"/>
  <c r="AC2130" i="8"/>
  <c r="AB2130" i="8"/>
  <c r="AA2130" i="8"/>
  <c r="Z2130" i="8"/>
  <c r="Y2130" i="8"/>
  <c r="O2130" i="8"/>
  <c r="AD2129" i="8" l="1"/>
  <c r="AC2129" i="8"/>
  <c r="AB2129" i="8"/>
  <c r="AA2129" i="8"/>
  <c r="Z2129" i="8"/>
  <c r="Y2129" i="8"/>
  <c r="O2129" i="8"/>
  <c r="AD2128" i="8" l="1"/>
  <c r="AC2128" i="8"/>
  <c r="AB2128" i="8"/>
  <c r="AA2128" i="8"/>
  <c r="Z2128" i="8"/>
  <c r="Y2128" i="8"/>
  <c r="O2128" i="8"/>
  <c r="AD2127" i="8" l="1"/>
  <c r="AC2127" i="8"/>
  <c r="AB2127" i="8"/>
  <c r="AA2127" i="8"/>
  <c r="Z2127" i="8"/>
  <c r="Y2127" i="8"/>
  <c r="O2127" i="8"/>
  <c r="AD2126" i="8" l="1"/>
  <c r="AC2126" i="8"/>
  <c r="AB2126" i="8"/>
  <c r="AA2126" i="8"/>
  <c r="Z2126" i="8"/>
  <c r="Y2126" i="8"/>
  <c r="O2126" i="8"/>
  <c r="AD2125" i="8" l="1"/>
  <c r="AC2125" i="8"/>
  <c r="AB2125" i="8"/>
  <c r="AA2125" i="8"/>
  <c r="Z2125" i="8"/>
  <c r="Y2125" i="8"/>
  <c r="O2125" i="8"/>
  <c r="AD2124" i="8" l="1"/>
  <c r="AC2124" i="8"/>
  <c r="AB2124" i="8"/>
  <c r="AA2124" i="8"/>
  <c r="Z2124" i="8"/>
  <c r="Y2124" i="8"/>
  <c r="O2124" i="8"/>
  <c r="AD2123" i="8" l="1"/>
  <c r="AC2123" i="8"/>
  <c r="AB2123" i="8"/>
  <c r="AA2123" i="8"/>
  <c r="Z2123" i="8"/>
  <c r="Y2123" i="8"/>
  <c r="O2123" i="8"/>
  <c r="AD2122" i="8" l="1"/>
  <c r="AC2122" i="8"/>
  <c r="AB2122" i="8"/>
  <c r="AA2122" i="8"/>
  <c r="Z2122" i="8"/>
  <c r="Y2122" i="8"/>
  <c r="O2122" i="8"/>
  <c r="AD2121" i="8" l="1"/>
  <c r="AC2121" i="8"/>
  <c r="AB2121" i="8"/>
  <c r="AA2121" i="8"/>
  <c r="Z2121" i="8"/>
  <c r="Y2121" i="8"/>
  <c r="O2121" i="8"/>
  <c r="AD2120" i="8" l="1"/>
  <c r="AC2120" i="8"/>
  <c r="AB2120" i="8"/>
  <c r="AA2120" i="8"/>
  <c r="Z2120" i="8"/>
  <c r="Y2120" i="8"/>
  <c r="O2120" i="8"/>
  <c r="AD2119" i="8" l="1"/>
  <c r="AC2119" i="8"/>
  <c r="AB2119" i="8"/>
  <c r="AA2119" i="8"/>
  <c r="Z2119" i="8"/>
  <c r="Y2119" i="8"/>
  <c r="O2119" i="8"/>
  <c r="AD2118" i="8" l="1"/>
  <c r="AC2118" i="8"/>
  <c r="AB2118" i="8"/>
  <c r="AA2118" i="8"/>
  <c r="Z2118" i="8"/>
  <c r="Y2118" i="8"/>
  <c r="O2118" i="8"/>
  <c r="AD2117" i="8" l="1"/>
  <c r="AC2117" i="8"/>
  <c r="AB2117" i="8"/>
  <c r="AA2117" i="8"/>
  <c r="Z2117" i="8"/>
  <c r="Y2117" i="8"/>
  <c r="AD2116" i="8" l="1"/>
  <c r="AC2116" i="8"/>
  <c r="AB2116" i="8"/>
  <c r="AA2116" i="8"/>
  <c r="Z2116" i="8"/>
  <c r="Y2116" i="8"/>
  <c r="O2116" i="8"/>
  <c r="AD2115" i="8" l="1"/>
  <c r="AC2115" i="8"/>
  <c r="AB2115" i="8"/>
  <c r="AA2115" i="8"/>
  <c r="Z2115" i="8"/>
  <c r="Y2115" i="8"/>
  <c r="O2115" i="8"/>
  <c r="AD2114" i="8" l="1"/>
  <c r="AC2114" i="8"/>
  <c r="AB2114" i="8"/>
  <c r="AA2114" i="8"/>
  <c r="Z2114" i="8"/>
  <c r="Y2114" i="8"/>
  <c r="O2114" i="8"/>
  <c r="AD2113" i="8" l="1"/>
  <c r="AC2113" i="8"/>
  <c r="AB2113" i="8"/>
  <c r="AA2113" i="8"/>
  <c r="Z2113" i="8"/>
  <c r="Y2113" i="8"/>
  <c r="O2113" i="8"/>
  <c r="AD2112" i="8" l="1"/>
  <c r="AC2112" i="8"/>
  <c r="AB2112" i="8"/>
  <c r="AA2112" i="8"/>
  <c r="Z2112" i="8"/>
  <c r="Y2112" i="8"/>
  <c r="O2112" i="8"/>
  <c r="AD2111" i="8" l="1"/>
  <c r="AC2111" i="8"/>
  <c r="AB2111" i="8"/>
  <c r="AA2111" i="8"/>
  <c r="Z2111" i="8"/>
  <c r="Y2111" i="8"/>
  <c r="O2111" i="8"/>
  <c r="AD2110" i="8" l="1"/>
  <c r="AC2110" i="8"/>
  <c r="AB2110" i="8"/>
  <c r="AA2110" i="8"/>
  <c r="Z2110" i="8"/>
  <c r="Y2110" i="8"/>
  <c r="O2110" i="8"/>
  <c r="AD2109" i="8" l="1"/>
  <c r="AC2109" i="8"/>
  <c r="AB2109" i="8"/>
  <c r="AA2109" i="8"/>
  <c r="Z2109" i="8"/>
  <c r="Y2109" i="8"/>
  <c r="O2109" i="8"/>
  <c r="O39" i="1" l="1"/>
  <c r="Y39" i="1"/>
  <c r="Z39" i="1"/>
  <c r="AA39" i="1"/>
  <c r="AB39" i="1"/>
  <c r="AC39" i="1"/>
  <c r="AD39" i="1"/>
  <c r="AD2108" i="8"/>
  <c r="AC2108" i="8"/>
  <c r="AB2108" i="8"/>
  <c r="AA2108" i="8"/>
  <c r="Z2108" i="8"/>
  <c r="Y2108" i="8"/>
  <c r="O2108" i="8"/>
  <c r="AD2107" i="8" l="1"/>
  <c r="AC2107" i="8"/>
  <c r="AB2107" i="8"/>
  <c r="AA2107" i="8"/>
  <c r="Z2107" i="8"/>
  <c r="Y2107" i="8"/>
  <c r="O2107" i="8"/>
  <c r="AD2106" i="8" l="1"/>
  <c r="AC2106" i="8"/>
  <c r="AB2106" i="8"/>
  <c r="AA2106" i="8"/>
  <c r="Z2106" i="8"/>
  <c r="Y2106" i="8"/>
  <c r="O2106" i="8"/>
  <c r="AD2105" i="8" l="1"/>
  <c r="AC2105" i="8"/>
  <c r="AB2105" i="8"/>
  <c r="AA2105" i="8"/>
  <c r="Z2105" i="8"/>
  <c r="Y2105" i="8"/>
  <c r="O2105" i="8"/>
  <c r="AD2104" i="8" l="1"/>
  <c r="AC2104" i="8"/>
  <c r="AB2104" i="8"/>
  <c r="AA2104" i="8"/>
  <c r="Z2104" i="8"/>
  <c r="Y2104" i="8"/>
  <c r="O2104" i="8"/>
  <c r="AD2103" i="8" l="1"/>
  <c r="AC2103" i="8"/>
  <c r="AB2103" i="8"/>
  <c r="AA2103" i="8"/>
  <c r="Z2103" i="8"/>
  <c r="Y2103" i="8"/>
  <c r="O2103" i="8"/>
  <c r="AD2102" i="8" l="1"/>
  <c r="AC2102" i="8"/>
  <c r="AB2102" i="8"/>
  <c r="AA2102" i="8"/>
  <c r="Z2102" i="8"/>
  <c r="Y2102" i="8"/>
  <c r="O2102" i="8"/>
  <c r="AD2101" i="8" l="1"/>
  <c r="AC2101" i="8"/>
  <c r="AB2101" i="8"/>
  <c r="AA2101" i="8"/>
  <c r="Z2101" i="8"/>
  <c r="Y2101" i="8"/>
  <c r="O2101" i="8"/>
  <c r="AD2100" i="8" l="1"/>
  <c r="AC2100" i="8"/>
  <c r="AB2100" i="8"/>
  <c r="AA2100" i="8"/>
  <c r="Z2100" i="8"/>
  <c r="Y2100" i="8"/>
  <c r="O2100" i="8"/>
  <c r="AD2099" i="8" l="1"/>
  <c r="AC2099" i="8"/>
  <c r="AB2099" i="8"/>
  <c r="AA2099" i="8"/>
  <c r="Z2099" i="8"/>
  <c r="Y2099" i="8"/>
  <c r="O2099" i="8"/>
  <c r="AD2098" i="8" l="1"/>
  <c r="AC2098" i="8"/>
  <c r="AB2098" i="8"/>
  <c r="AA2098" i="8"/>
  <c r="Z2098" i="8"/>
  <c r="Y2098" i="8"/>
  <c r="O2098" i="8"/>
  <c r="AD2097" i="8" l="1"/>
  <c r="AC2097" i="8"/>
  <c r="AB2097" i="8"/>
  <c r="AA2097" i="8"/>
  <c r="Z2097" i="8"/>
  <c r="Y2097" i="8"/>
  <c r="O2097" i="8"/>
  <c r="AD2096" i="8" l="1"/>
  <c r="AC2096" i="8"/>
  <c r="AB2096" i="8"/>
  <c r="AA2096" i="8"/>
  <c r="Z2096" i="8"/>
  <c r="Y2096" i="8"/>
  <c r="O2096" i="8"/>
  <c r="AD2095" i="8" l="1"/>
  <c r="AC2095" i="8"/>
  <c r="AB2095" i="8"/>
  <c r="AA2095" i="8"/>
  <c r="Z2095" i="8"/>
  <c r="Y2095" i="8"/>
  <c r="AD2094" i="8" l="1"/>
  <c r="AC2094" i="8"/>
  <c r="AB2094" i="8"/>
  <c r="AA2094" i="8"/>
  <c r="Z2094" i="8"/>
  <c r="Y2094" i="8"/>
  <c r="O2094" i="8"/>
  <c r="AD2093" i="8" l="1"/>
  <c r="AC2093" i="8"/>
  <c r="AB2093" i="8"/>
  <c r="AA2093" i="8"/>
  <c r="Z2093" i="8"/>
  <c r="Y2093" i="8"/>
  <c r="O2093" i="8"/>
  <c r="O2090" i="8" l="1"/>
  <c r="Y2090" i="8"/>
  <c r="Z2090" i="8"/>
  <c r="AA2090" i="8"/>
  <c r="AB2090" i="8"/>
  <c r="AC2090" i="8"/>
  <c r="AD2090" i="8"/>
  <c r="AD2092" i="8" l="1"/>
  <c r="AC2092" i="8"/>
  <c r="AB2092" i="8"/>
  <c r="AA2092" i="8"/>
  <c r="Z2092" i="8"/>
  <c r="Y2092" i="8"/>
  <c r="O2092" i="8"/>
  <c r="AD2091" i="8" l="1"/>
  <c r="AC2091" i="8"/>
  <c r="AB2091" i="8"/>
  <c r="AA2091" i="8"/>
  <c r="Z2091" i="8"/>
  <c r="Y2091" i="8"/>
  <c r="O2091" i="8"/>
  <c r="AD2089" i="8" l="1"/>
  <c r="AC2089" i="8"/>
  <c r="AB2089" i="8"/>
  <c r="AA2089" i="8"/>
  <c r="Z2089" i="8"/>
  <c r="Y2089" i="8"/>
  <c r="O2089" i="8"/>
  <c r="AD2088" i="8" l="1"/>
  <c r="AC2088" i="8"/>
  <c r="AB2088" i="8"/>
  <c r="AA2088" i="8"/>
  <c r="Z2088" i="8"/>
  <c r="Y2088" i="8"/>
  <c r="O2088" i="8"/>
  <c r="AD2087" i="8" l="1"/>
  <c r="AC2087" i="8"/>
  <c r="AB2087" i="8"/>
  <c r="AA2087" i="8"/>
  <c r="Z2087" i="8"/>
  <c r="Y2087" i="8"/>
  <c r="O2087" i="8"/>
  <c r="AD2086" i="8" l="1"/>
  <c r="AC2086" i="8"/>
  <c r="AB2086" i="8"/>
  <c r="AA2086" i="8"/>
  <c r="Z2086" i="8"/>
  <c r="Y2086" i="8"/>
  <c r="O2086" i="8"/>
  <c r="AD2085" i="8" l="1"/>
  <c r="AC2085" i="8"/>
  <c r="AB2085" i="8"/>
  <c r="AA2085" i="8"/>
  <c r="Z2085" i="8"/>
  <c r="Y2085" i="8"/>
  <c r="O2085" i="8"/>
  <c r="AD2084" i="8" l="1"/>
  <c r="AC2084" i="8"/>
  <c r="AB2084" i="8"/>
  <c r="AA2084" i="8"/>
  <c r="Z2084" i="8"/>
  <c r="Y2084" i="8"/>
  <c r="O2084" i="8"/>
  <c r="AD2083" i="8" l="1"/>
  <c r="AC2083" i="8"/>
  <c r="AB2083" i="8"/>
  <c r="AA2083" i="8"/>
  <c r="Z2083" i="8"/>
  <c r="Y2083" i="8"/>
  <c r="O2083" i="8"/>
  <c r="AD2082" i="8" l="1"/>
  <c r="AC2082" i="8"/>
  <c r="AB2082" i="8"/>
  <c r="AA2082" i="8"/>
  <c r="Z2082" i="8"/>
  <c r="Y2082" i="8"/>
  <c r="O2082" i="8"/>
  <c r="AD2081" i="8" l="1"/>
  <c r="AC2081" i="8"/>
  <c r="AB2081" i="8"/>
  <c r="AA2081" i="8"/>
  <c r="Z2081" i="8"/>
  <c r="Y2081" i="8"/>
  <c r="O2081" i="8"/>
  <c r="AD2080" i="8" l="1"/>
  <c r="AC2080" i="8"/>
  <c r="AB2080" i="8"/>
  <c r="AA2080" i="8"/>
  <c r="Z2080" i="8"/>
  <c r="Y2080" i="8"/>
  <c r="O2080" i="8"/>
  <c r="AD2079" i="8" l="1"/>
  <c r="AC2079" i="8"/>
  <c r="AB2079" i="8"/>
  <c r="AA2079" i="8"/>
  <c r="Z2079" i="8"/>
  <c r="Y2079" i="8"/>
  <c r="O2079" i="8"/>
  <c r="AD2078" i="8" l="1"/>
  <c r="AC2078" i="8"/>
  <c r="AB2078" i="8"/>
  <c r="AA2078" i="8"/>
  <c r="Z2078" i="8"/>
  <c r="Y2078" i="8"/>
  <c r="O2078" i="8"/>
  <c r="AD2077" i="8" l="1"/>
  <c r="AC2077" i="8"/>
  <c r="AB2077" i="8"/>
  <c r="AA2077" i="8"/>
  <c r="Z2077" i="8"/>
  <c r="Y2077" i="8"/>
  <c r="O2077" i="8"/>
  <c r="AD2076" i="8" l="1"/>
  <c r="AC2076" i="8"/>
  <c r="AB2076" i="8"/>
  <c r="AA2076" i="8"/>
  <c r="Z2076" i="8"/>
  <c r="Y2076" i="8"/>
  <c r="O2076" i="8"/>
  <c r="AD2075" i="8" l="1"/>
  <c r="AC2075" i="8"/>
  <c r="AB2075" i="8"/>
  <c r="AA2075" i="8"/>
  <c r="Z2075" i="8"/>
  <c r="Y2075" i="8"/>
  <c r="O2075" i="8"/>
  <c r="AD2074" i="8" l="1"/>
  <c r="AC2074" i="8"/>
  <c r="AB2074" i="8"/>
  <c r="AA2074" i="8"/>
  <c r="Z2074" i="8"/>
  <c r="Y2074" i="8"/>
  <c r="O2074" i="8"/>
  <c r="AD2073" i="8" l="1"/>
  <c r="AC2073" i="8"/>
  <c r="AB2073" i="8"/>
  <c r="AA2073" i="8"/>
  <c r="Z2073" i="8"/>
  <c r="Y2073" i="8"/>
  <c r="O2073" i="8"/>
  <c r="AD2072" i="8" l="1"/>
  <c r="AC2072" i="8"/>
  <c r="AB2072" i="8"/>
  <c r="AA2072" i="8"/>
  <c r="Z2072" i="8"/>
  <c r="Y2072" i="8"/>
  <c r="O2072" i="8"/>
  <c r="AD2071" i="8" l="1"/>
  <c r="AC2071" i="8"/>
  <c r="AB2071" i="8"/>
  <c r="AA2071" i="8"/>
  <c r="Z2071" i="8"/>
  <c r="Y2071" i="8"/>
  <c r="O2071" i="8"/>
  <c r="AD2070" i="8" l="1"/>
  <c r="AC2070" i="8"/>
  <c r="AB2070" i="8"/>
  <c r="AA2070" i="8"/>
  <c r="Z2070" i="8"/>
  <c r="Y2070" i="8"/>
  <c r="O2070" i="8"/>
  <c r="AD2069" i="8" l="1"/>
  <c r="AC2069" i="8"/>
  <c r="AB2069" i="8"/>
  <c r="AA2069" i="8"/>
  <c r="Z2069" i="8"/>
  <c r="Y2069" i="8"/>
  <c r="O2069" i="8"/>
  <c r="AD2068" i="8" l="1"/>
  <c r="AC2068" i="8"/>
  <c r="AB2068" i="8"/>
  <c r="AA2068" i="8"/>
  <c r="Z2068" i="8"/>
  <c r="Y2068" i="8"/>
  <c r="O2068" i="8"/>
  <c r="AD2067" i="8" l="1"/>
  <c r="AC2067" i="8"/>
  <c r="AB2067" i="8"/>
  <c r="AA2067" i="8"/>
  <c r="Z2067" i="8"/>
  <c r="Y2067" i="8"/>
  <c r="O2067" i="8"/>
  <c r="AD2066" i="8" l="1"/>
  <c r="AC2066" i="8"/>
  <c r="AB2066" i="8"/>
  <c r="AA2066" i="8"/>
  <c r="Z2066" i="8"/>
  <c r="Y2066" i="8"/>
  <c r="O2066" i="8"/>
  <c r="AD2065" i="8" l="1"/>
  <c r="AC2065" i="8"/>
  <c r="AB2065" i="8"/>
  <c r="AA2065" i="8"/>
  <c r="Z2065" i="8"/>
  <c r="Y2065" i="8"/>
  <c r="O2065" i="8"/>
  <c r="AD2064" i="8" l="1"/>
  <c r="AC2064" i="8"/>
  <c r="AB2064" i="8"/>
  <c r="AA2064" i="8"/>
  <c r="Z2064" i="8"/>
  <c r="Y2064" i="8"/>
  <c r="O2064" i="8"/>
  <c r="AD2063" i="8" l="1"/>
  <c r="AC2063" i="8"/>
  <c r="AB2063" i="8"/>
  <c r="AA2063" i="8"/>
  <c r="Z2063" i="8"/>
  <c r="Y2063" i="8"/>
  <c r="O2063" i="8"/>
  <c r="AD2062" i="8" l="1"/>
  <c r="AC2062" i="8"/>
  <c r="AB2062" i="8"/>
  <c r="AA2062" i="8"/>
  <c r="Z2062" i="8"/>
  <c r="Y2062" i="8"/>
  <c r="O2062" i="8"/>
  <c r="AD2061" i="8" l="1"/>
  <c r="AC2061" i="8"/>
  <c r="AB2061" i="8"/>
  <c r="AA2061" i="8"/>
  <c r="Z2061" i="8"/>
  <c r="Y2061" i="8"/>
  <c r="O2061" i="8"/>
  <c r="AC2060" i="8" l="1"/>
  <c r="AB2060" i="8"/>
  <c r="AA2060" i="8"/>
  <c r="O2060" i="8"/>
  <c r="AD2059" i="8" l="1"/>
  <c r="AC2059" i="8"/>
  <c r="AB2059" i="8"/>
  <c r="AA2059" i="8"/>
  <c r="Z2059" i="8"/>
  <c r="Y2059" i="8"/>
  <c r="O2059" i="8"/>
  <c r="AD2058" i="8" l="1"/>
  <c r="AC2058" i="8"/>
  <c r="AB2058" i="8"/>
  <c r="AA2058" i="8"/>
  <c r="Z2058" i="8"/>
  <c r="Y2058" i="8"/>
  <c r="O2058" i="8"/>
  <c r="AD2057" i="8" l="1"/>
  <c r="AC2057" i="8"/>
  <c r="AB2057" i="8"/>
  <c r="AA2057" i="8"/>
  <c r="Z2057" i="8"/>
  <c r="Y2057" i="8"/>
  <c r="O2057" i="8"/>
  <c r="AD2056" i="8" l="1"/>
  <c r="AC2056" i="8"/>
  <c r="AB2056" i="8"/>
  <c r="AA2056" i="8"/>
  <c r="Z2056" i="8"/>
  <c r="Y2056" i="8"/>
  <c r="O2056" i="8"/>
  <c r="AD2055" i="8" l="1"/>
  <c r="AC2055" i="8"/>
  <c r="AB2055" i="8"/>
  <c r="AA2055" i="8"/>
  <c r="Z2055" i="8"/>
  <c r="Y2055" i="8"/>
  <c r="O2055" i="8"/>
  <c r="AD2054" i="8" l="1"/>
  <c r="AC2054" i="8"/>
  <c r="AB2054" i="8"/>
  <c r="AA2054" i="8"/>
  <c r="Z2054" i="8"/>
  <c r="Y2054" i="8"/>
  <c r="O2054" i="8"/>
  <c r="AD2053" i="8" l="1"/>
  <c r="AC2053" i="8"/>
  <c r="AB2053" i="8"/>
  <c r="AA2053" i="8"/>
  <c r="Z2053" i="8"/>
  <c r="Y2053" i="8"/>
  <c r="O2053" i="8"/>
  <c r="AD2052" i="8" l="1"/>
  <c r="AC2052" i="8"/>
  <c r="AB2052" i="8"/>
  <c r="AA2052" i="8"/>
  <c r="Z2052" i="8"/>
  <c r="Y2052" i="8"/>
  <c r="O2052" i="8"/>
  <c r="AD2051" i="8" l="1"/>
  <c r="AC2051" i="8"/>
  <c r="AB2051" i="8"/>
  <c r="AA2051" i="8"/>
  <c r="Z2051" i="8"/>
  <c r="Y2051" i="8"/>
  <c r="O2051" i="8"/>
  <c r="AD2050" i="8" l="1"/>
  <c r="AC2050" i="8"/>
  <c r="AB2050" i="8"/>
  <c r="AA2050" i="8"/>
  <c r="Z2050" i="8"/>
  <c r="Y2050" i="8"/>
  <c r="O2050" i="8"/>
  <c r="AD2049" i="8" l="1"/>
  <c r="AC2049" i="8"/>
  <c r="AB2049" i="8"/>
  <c r="AA2049" i="8"/>
  <c r="Z2049" i="8"/>
  <c r="Y2049" i="8"/>
  <c r="O2049" i="8"/>
  <c r="AD2048" i="8" l="1"/>
  <c r="AC2048" i="8"/>
  <c r="AB2048" i="8"/>
  <c r="AA2048" i="8"/>
  <c r="Z2048" i="8"/>
  <c r="Y2048" i="8"/>
  <c r="O2048" i="8"/>
  <c r="AD2047" i="8" l="1"/>
  <c r="AC2047" i="8"/>
  <c r="AB2047" i="8"/>
  <c r="AA2047" i="8"/>
  <c r="Z2047" i="8"/>
  <c r="Y2047" i="8"/>
  <c r="O2047" i="8"/>
  <c r="O38" i="1" l="1"/>
  <c r="Y38" i="1"/>
  <c r="Z38" i="1"/>
  <c r="AA38" i="1"/>
  <c r="AB38" i="1"/>
  <c r="AC38" i="1"/>
  <c r="AD38" i="1"/>
  <c r="AD47" i="5"/>
  <c r="AC47" i="5"/>
  <c r="AB47" i="5"/>
  <c r="AA47" i="5"/>
  <c r="Z47" i="5"/>
  <c r="Y47" i="5"/>
  <c r="O47" i="5"/>
  <c r="AD46" i="5"/>
  <c r="AC46" i="5"/>
  <c r="AB46" i="5"/>
  <c r="AA46" i="5"/>
  <c r="Z46" i="5"/>
  <c r="Y46" i="5"/>
  <c r="O46" i="5"/>
  <c r="AD2046" i="8"/>
  <c r="AC2046" i="8"/>
  <c r="AB2046" i="8"/>
  <c r="AA2046" i="8"/>
  <c r="Z2046" i="8"/>
  <c r="Y2046" i="8"/>
  <c r="O2046" i="8"/>
  <c r="AD2045" i="8" l="1"/>
  <c r="AC2045" i="8"/>
  <c r="AB2045" i="8"/>
  <c r="AA2045" i="8"/>
  <c r="Z2045" i="8"/>
  <c r="Y2045" i="8"/>
  <c r="O2045" i="8"/>
  <c r="AD2044" i="8" l="1"/>
  <c r="AC2044" i="8"/>
  <c r="AB2044" i="8"/>
  <c r="AA2044" i="8"/>
  <c r="Z2044" i="8"/>
  <c r="Y2044" i="8"/>
  <c r="O2044" i="8"/>
  <c r="AD2043" i="8" l="1"/>
  <c r="AC2043" i="8"/>
  <c r="AB2043" i="8"/>
  <c r="AA2043" i="8"/>
  <c r="Z2043" i="8"/>
  <c r="Y2043" i="8"/>
  <c r="O2043" i="8"/>
  <c r="AD2042" i="8" l="1"/>
  <c r="AC2042" i="8"/>
  <c r="AB2042" i="8"/>
  <c r="AA2042" i="8"/>
  <c r="Z2042" i="8"/>
  <c r="Y2042" i="8"/>
  <c r="O2042" i="8"/>
  <c r="AD2041" i="8" l="1"/>
  <c r="AC2041" i="8"/>
  <c r="AB2041" i="8"/>
  <c r="AA2041" i="8"/>
  <c r="Z2041" i="8"/>
  <c r="Y2041" i="8"/>
  <c r="O2041" i="8"/>
  <c r="AD2040" i="8" l="1"/>
  <c r="AC2040" i="8"/>
  <c r="AB2040" i="8"/>
  <c r="AA2040" i="8"/>
  <c r="Z2040" i="8"/>
  <c r="Y2040" i="8"/>
  <c r="O2040" i="8"/>
  <c r="AD2039" i="8" l="1"/>
  <c r="AC2039" i="8"/>
  <c r="AB2039" i="8"/>
  <c r="AA2039" i="8"/>
  <c r="Z2039" i="8"/>
  <c r="Y2039" i="8"/>
  <c r="O2039" i="8"/>
  <c r="AD2038" i="8" l="1"/>
  <c r="AC2038" i="8"/>
  <c r="AB2038" i="8"/>
  <c r="AA2038" i="8"/>
  <c r="Z2038" i="8"/>
  <c r="Y2038" i="8"/>
  <c r="O2038" i="8"/>
  <c r="AD2037" i="8" l="1"/>
  <c r="AC2037" i="8"/>
  <c r="AB2037" i="8"/>
  <c r="AA2037" i="8"/>
  <c r="Z2037" i="8"/>
  <c r="Y2037" i="8"/>
  <c r="O2037" i="8"/>
  <c r="AD2036" i="8" l="1"/>
  <c r="AC2036" i="8"/>
  <c r="AB2036" i="8"/>
  <c r="AA2036" i="8"/>
  <c r="Z2036" i="8"/>
  <c r="Y2036" i="8"/>
  <c r="O2036" i="8"/>
  <c r="AD2035" i="8" l="1"/>
  <c r="AC2035" i="8"/>
  <c r="AB2035" i="8"/>
  <c r="AA2035" i="8"/>
  <c r="Z2035" i="8"/>
  <c r="Y2035" i="8"/>
  <c r="O2035" i="8"/>
  <c r="AD2034" i="8" l="1"/>
  <c r="AC2034" i="8"/>
  <c r="AB2034" i="8"/>
  <c r="AA2034" i="8"/>
  <c r="Z2034" i="8"/>
  <c r="Y2034" i="8"/>
  <c r="O2034" i="8"/>
  <c r="AD2033" i="8" l="1"/>
  <c r="AC2033" i="8"/>
  <c r="AB2033" i="8"/>
  <c r="AA2033" i="8"/>
  <c r="Z2033" i="8"/>
  <c r="Y2033" i="8"/>
  <c r="AD2032" i="8" l="1"/>
  <c r="AC2032" i="8"/>
  <c r="AB2032" i="8"/>
  <c r="AA2032" i="8"/>
  <c r="Z2032" i="8"/>
  <c r="Y2032" i="8"/>
  <c r="O2032" i="8"/>
  <c r="AD2031" i="8" l="1"/>
  <c r="AC2031" i="8"/>
  <c r="AB2031" i="8"/>
  <c r="AA2031" i="8"/>
  <c r="Z2031" i="8"/>
  <c r="Y2031" i="8"/>
  <c r="O2031" i="8"/>
  <c r="AD2030" i="8" l="1"/>
  <c r="AC2030" i="8"/>
  <c r="AB2030" i="8"/>
  <c r="AA2030" i="8"/>
  <c r="Z2030" i="8"/>
  <c r="Y2030" i="8"/>
  <c r="O2030" i="8"/>
  <c r="AD2029" i="8" l="1"/>
  <c r="AC2029" i="8"/>
  <c r="AB2029" i="8"/>
  <c r="AA2029" i="8"/>
  <c r="Z2029" i="8"/>
  <c r="Y2029" i="8"/>
  <c r="O2029" i="8"/>
  <c r="AD2028" i="8" l="1"/>
  <c r="AC2028" i="8"/>
  <c r="AB2028" i="8"/>
  <c r="AA2028" i="8"/>
  <c r="Z2028" i="8"/>
  <c r="Y2028" i="8"/>
  <c r="AD2027" i="8" l="1"/>
  <c r="AC2027" i="8"/>
  <c r="AB2027" i="8"/>
  <c r="AA2027" i="8"/>
  <c r="Z2027" i="8"/>
  <c r="Y2027" i="8"/>
  <c r="O2027" i="8"/>
  <c r="AD2026" i="8" l="1"/>
  <c r="AC2026" i="8"/>
  <c r="AB2026" i="8"/>
  <c r="AA2026" i="8"/>
  <c r="Z2026" i="8"/>
  <c r="Y2026" i="8"/>
  <c r="O2026" i="8"/>
  <c r="AD2025" i="8" l="1"/>
  <c r="AC2025" i="8"/>
  <c r="AB2025" i="8"/>
  <c r="AA2025" i="8"/>
  <c r="Z2025" i="8"/>
  <c r="Y2025" i="8"/>
  <c r="O2025" i="8"/>
  <c r="AD2024" i="8" l="1"/>
  <c r="AC2024" i="8"/>
  <c r="AB2024" i="8"/>
  <c r="AA2024" i="8"/>
  <c r="Z2024" i="8"/>
  <c r="Y2024" i="8"/>
  <c r="O2024" i="8"/>
  <c r="AD2023" i="8" l="1"/>
  <c r="AC2023" i="8"/>
  <c r="AB2023" i="8"/>
  <c r="AA2023" i="8"/>
  <c r="Z2023" i="8"/>
  <c r="Y2023" i="8"/>
  <c r="O2023" i="8"/>
  <c r="AD2022" i="8" l="1"/>
  <c r="AC2022" i="8"/>
  <c r="AB2022" i="8"/>
  <c r="AA2022" i="8"/>
  <c r="Z2022" i="8"/>
  <c r="Y2022" i="8"/>
  <c r="O2022" i="8"/>
  <c r="AD2021" i="8" l="1"/>
  <c r="AC2021" i="8"/>
  <c r="AB2021" i="8"/>
  <c r="AA2021" i="8"/>
  <c r="Z2021" i="8"/>
  <c r="Y2021" i="8"/>
  <c r="O2021" i="8"/>
  <c r="AD2020" i="8" l="1"/>
  <c r="AC2020" i="8"/>
  <c r="AB2020" i="8"/>
  <c r="AA2020" i="8"/>
  <c r="Z2020" i="8"/>
  <c r="Y2020" i="8"/>
  <c r="O2020" i="8"/>
  <c r="AD2019" i="8" l="1"/>
  <c r="AC2019" i="8"/>
  <c r="AB2019" i="8"/>
  <c r="AA2019" i="8"/>
  <c r="Z2019" i="8"/>
  <c r="Y2019" i="8"/>
  <c r="O2019" i="8"/>
  <c r="AD2018" i="8" l="1"/>
  <c r="AC2018" i="8"/>
  <c r="AB2018" i="8"/>
  <c r="AA2018" i="8"/>
  <c r="Z2018" i="8"/>
  <c r="Y2018" i="8"/>
  <c r="O2018" i="8"/>
  <c r="AD2017" i="8" l="1"/>
  <c r="AC2017" i="8"/>
  <c r="AB2017" i="8"/>
  <c r="AA2017" i="8"/>
  <c r="Z2017" i="8"/>
  <c r="Y2017" i="8"/>
  <c r="O2017" i="8"/>
  <c r="AD2016" i="8" l="1"/>
  <c r="AC2016" i="8"/>
  <c r="AB2016" i="8"/>
  <c r="AA2016" i="8"/>
  <c r="Z2016" i="8"/>
  <c r="Y2016" i="8"/>
  <c r="O2016" i="8"/>
  <c r="AD2015" i="8" l="1"/>
  <c r="AC2015" i="8"/>
  <c r="AB2015" i="8"/>
  <c r="AA2015" i="8"/>
  <c r="Z2015" i="8"/>
  <c r="Y2015" i="8"/>
  <c r="O2015" i="8"/>
  <c r="AD2014" i="8" l="1"/>
  <c r="AC2014" i="8"/>
  <c r="AB2014" i="8"/>
  <c r="AA2014" i="8"/>
  <c r="Z2014" i="8"/>
  <c r="Y2014" i="8"/>
  <c r="O2014" i="8"/>
  <c r="AD2013" i="8" l="1"/>
  <c r="AC2013" i="8"/>
  <c r="AB2013" i="8"/>
  <c r="AA2013" i="8"/>
  <c r="Z2013" i="8"/>
  <c r="Y2013" i="8"/>
  <c r="AD2012" i="8" l="1"/>
  <c r="AC2012" i="8"/>
  <c r="AB2012" i="8"/>
  <c r="AA2012" i="8"/>
  <c r="Z2012" i="8"/>
  <c r="Y2012" i="8"/>
  <c r="O2012" i="8"/>
  <c r="AD2011" i="8" l="1"/>
  <c r="AC2011" i="8"/>
  <c r="AB2011" i="8"/>
  <c r="AA2011" i="8"/>
  <c r="Z2011" i="8"/>
  <c r="Y2011" i="8"/>
  <c r="O2011" i="8"/>
  <c r="AD2010" i="8" l="1"/>
  <c r="AC2010" i="8"/>
  <c r="AB2010" i="8"/>
  <c r="AA2010" i="8"/>
  <c r="Z2010" i="8"/>
  <c r="Y2010" i="8"/>
  <c r="O2010" i="8"/>
  <c r="AD2009" i="8" l="1"/>
  <c r="AC2009" i="8"/>
  <c r="AB2009" i="8"/>
  <c r="AA2009" i="8"/>
  <c r="Z2009" i="8"/>
  <c r="Y2009" i="8"/>
  <c r="O2009" i="8"/>
  <c r="AD2008" i="8" l="1"/>
  <c r="AC2008" i="8"/>
  <c r="AB2008" i="8"/>
  <c r="AA2008" i="8"/>
  <c r="Z2008" i="8"/>
  <c r="Y2008" i="8"/>
  <c r="O2008" i="8"/>
  <c r="AD2007" i="8" l="1"/>
  <c r="AC2007" i="8"/>
  <c r="AB2007" i="8"/>
  <c r="AA2007" i="8"/>
  <c r="Z2007" i="8"/>
  <c r="Y2007" i="8"/>
  <c r="O2007" i="8"/>
  <c r="AD2006" i="8" l="1"/>
  <c r="AC2006" i="8"/>
  <c r="AB2006" i="8"/>
  <c r="AA2006" i="8"/>
  <c r="Z2006" i="8"/>
  <c r="Y2006" i="8"/>
  <c r="O2006" i="8"/>
  <c r="AD2005" i="8" l="1"/>
  <c r="AC2005" i="8"/>
  <c r="AB2005" i="8"/>
  <c r="AA2005" i="8"/>
  <c r="Z2005" i="8"/>
  <c r="Y2005" i="8"/>
  <c r="AD2004" i="8" l="1"/>
  <c r="AC2004" i="8"/>
  <c r="AB2004" i="8"/>
  <c r="AA2004" i="8"/>
  <c r="Z2004" i="8"/>
  <c r="Y2004" i="8"/>
  <c r="O2004" i="8"/>
  <c r="O36" i="1" l="1"/>
  <c r="Y36" i="1"/>
  <c r="Z36" i="1"/>
  <c r="AA36" i="1"/>
  <c r="AB36" i="1"/>
  <c r="AC36" i="1"/>
  <c r="AD36" i="1"/>
  <c r="O37" i="1"/>
  <c r="Y37" i="1"/>
  <c r="Z37" i="1"/>
  <c r="AA37" i="1"/>
  <c r="AB37" i="1"/>
  <c r="AC37" i="1"/>
  <c r="AD37" i="1"/>
  <c r="AD2003" i="8"/>
  <c r="AC2003" i="8"/>
  <c r="AB2003" i="8"/>
  <c r="AA2003" i="8"/>
  <c r="Z2003" i="8"/>
  <c r="Y2003" i="8"/>
  <c r="O2003" i="8"/>
  <c r="AD2002" i="8" l="1"/>
  <c r="AC2002" i="8"/>
  <c r="AB2002" i="8"/>
  <c r="AA2002" i="8"/>
  <c r="Z2002" i="8"/>
  <c r="Y2002" i="8"/>
  <c r="O2002" i="8"/>
  <c r="AD2001" i="8" l="1"/>
  <c r="AC2001" i="8"/>
  <c r="AB2001" i="8"/>
  <c r="AA2001" i="8"/>
  <c r="Z2001" i="8"/>
  <c r="Y2001" i="8"/>
  <c r="O2001" i="8"/>
  <c r="AD2000" i="8" l="1"/>
  <c r="AC2000" i="8"/>
  <c r="AB2000" i="8"/>
  <c r="AA2000" i="8"/>
  <c r="Z2000" i="8"/>
  <c r="Y2000" i="8"/>
  <c r="O2000" i="8"/>
  <c r="AD1999" i="8" l="1"/>
  <c r="AC1999" i="8"/>
  <c r="AB1999" i="8"/>
  <c r="AA1999" i="8"/>
  <c r="Z1999" i="8"/>
  <c r="Y1999" i="8"/>
  <c r="O1999" i="8"/>
  <c r="AD1998" i="8" l="1"/>
  <c r="AC1998" i="8"/>
  <c r="AB1998" i="8"/>
  <c r="AA1998" i="8"/>
  <c r="Z1998" i="8"/>
  <c r="Y1998" i="8"/>
  <c r="O1998" i="8"/>
  <c r="AD1997" i="8" l="1"/>
  <c r="AC1997" i="8"/>
  <c r="AB1997" i="8"/>
  <c r="AA1997" i="8"/>
  <c r="Z1997" i="8"/>
  <c r="Y1997" i="8"/>
  <c r="AD1996" i="8" l="1"/>
  <c r="AC1996" i="8"/>
  <c r="AB1996" i="8"/>
  <c r="AA1996" i="8"/>
  <c r="Z1996" i="8"/>
  <c r="Y1996" i="8"/>
  <c r="O1996" i="8"/>
  <c r="O35" i="1" l="1"/>
  <c r="Y35" i="1"/>
  <c r="Z35" i="1"/>
  <c r="AA35" i="1"/>
  <c r="AB35" i="1"/>
  <c r="AC35" i="1"/>
  <c r="AD35" i="1"/>
  <c r="AD1995" i="8"/>
  <c r="AC1995" i="8"/>
  <c r="AB1995" i="8"/>
  <c r="AA1995" i="8"/>
  <c r="Z1995" i="8"/>
  <c r="Y1995" i="8"/>
  <c r="O1995" i="8"/>
  <c r="AD1994" i="8" l="1"/>
  <c r="AC1994" i="8"/>
  <c r="AB1994" i="8"/>
  <c r="AA1994" i="8"/>
  <c r="Z1994" i="8"/>
  <c r="Y1994" i="8"/>
  <c r="O1994" i="8"/>
  <c r="AD1993" i="8" l="1"/>
  <c r="AC1993" i="8"/>
  <c r="AB1993" i="8"/>
  <c r="AA1993" i="8"/>
  <c r="Z1993" i="8"/>
  <c r="Y1993" i="8"/>
  <c r="O1993" i="8"/>
  <c r="AD1992" i="8" l="1"/>
  <c r="AC1992" i="8"/>
  <c r="AB1992" i="8"/>
  <c r="AA1992" i="8"/>
  <c r="Z1992" i="8"/>
  <c r="Y1992" i="8"/>
  <c r="O1992" i="8"/>
  <c r="AD1991" i="8" l="1"/>
  <c r="AC1991" i="8"/>
  <c r="AB1991" i="8"/>
  <c r="AA1991" i="8"/>
  <c r="Z1991" i="8"/>
  <c r="Y1991" i="8"/>
  <c r="O1991" i="8"/>
  <c r="AD1990" i="8" l="1"/>
  <c r="AC1990" i="8"/>
  <c r="AB1990" i="8"/>
  <c r="AA1990" i="8"/>
  <c r="Z1990" i="8"/>
  <c r="Y1990" i="8"/>
  <c r="O1990" i="8"/>
  <c r="AD1989" i="8" l="1"/>
  <c r="AC1989" i="8"/>
  <c r="AB1989" i="8"/>
  <c r="AA1989" i="8"/>
  <c r="Z1989" i="8"/>
  <c r="Y1989" i="8"/>
  <c r="O1989" i="8"/>
  <c r="AD1988" i="8" l="1"/>
  <c r="AC1988" i="8"/>
  <c r="AB1988" i="8"/>
  <c r="AA1988" i="8"/>
  <c r="Z1988" i="8"/>
  <c r="Y1988" i="8"/>
  <c r="O1988" i="8"/>
  <c r="AD1987" i="8" l="1"/>
  <c r="AC1987" i="8"/>
  <c r="AB1987" i="8"/>
  <c r="AA1987" i="8"/>
  <c r="Z1987" i="8"/>
  <c r="Y1987" i="8"/>
  <c r="O1987" i="8"/>
  <c r="AD1986" i="8" l="1"/>
  <c r="AC1986" i="8"/>
  <c r="AB1986" i="8"/>
  <c r="AA1986" i="8"/>
  <c r="Z1986" i="8"/>
  <c r="Y1986" i="8"/>
  <c r="O1986" i="8"/>
  <c r="AD1985" i="8" l="1"/>
  <c r="AC1985" i="8"/>
  <c r="AB1985" i="8"/>
  <c r="AA1985" i="8"/>
  <c r="Z1985" i="8"/>
  <c r="Y1985" i="8"/>
  <c r="O1985" i="8"/>
  <c r="AD1984" i="8" l="1"/>
  <c r="AC1984" i="8"/>
  <c r="AB1984" i="8"/>
  <c r="AA1984" i="8"/>
  <c r="Z1984" i="8"/>
  <c r="Y1984" i="8"/>
  <c r="O1984" i="8"/>
  <c r="AD1983" i="8" l="1"/>
  <c r="AC1983" i="8"/>
  <c r="AB1983" i="8"/>
  <c r="AA1983" i="8"/>
  <c r="Z1983" i="8"/>
  <c r="Y1983" i="8"/>
  <c r="O1983" i="8"/>
  <c r="AD1982" i="8" l="1"/>
  <c r="AC1982" i="8"/>
  <c r="AB1982" i="8"/>
  <c r="AA1982" i="8"/>
  <c r="Z1982" i="8"/>
  <c r="Y1982" i="8"/>
  <c r="O1982" i="8"/>
  <c r="AD1981" i="8" l="1"/>
  <c r="AC1981" i="8"/>
  <c r="AB1981" i="8"/>
  <c r="AA1981" i="8"/>
  <c r="Z1981" i="8"/>
  <c r="Y1981" i="8"/>
  <c r="O1981" i="8"/>
  <c r="AD1980" i="8" l="1"/>
  <c r="AC1980" i="8"/>
  <c r="AB1980" i="8"/>
  <c r="AA1980" i="8"/>
  <c r="Z1980" i="8"/>
  <c r="Y1980" i="8"/>
  <c r="O1980" i="8"/>
  <c r="AD1979" i="8" l="1"/>
  <c r="AC1979" i="8"/>
  <c r="AB1979" i="8"/>
  <c r="AA1979" i="8"/>
  <c r="Z1979" i="8"/>
  <c r="Y1979" i="8"/>
  <c r="O1979" i="8"/>
  <c r="AD1978" i="8" l="1"/>
  <c r="AC1978" i="8"/>
  <c r="AB1978" i="8"/>
  <c r="AA1978" i="8"/>
  <c r="Z1978" i="8"/>
  <c r="Y1978" i="8"/>
  <c r="O1978" i="8"/>
  <c r="AD1977" i="8" l="1"/>
  <c r="AC1977" i="8"/>
  <c r="AB1977" i="8"/>
  <c r="AA1977" i="8"/>
  <c r="Z1977" i="8"/>
  <c r="Y1977" i="8"/>
  <c r="O1977" i="8"/>
  <c r="AD1976" i="8" l="1"/>
  <c r="AC1976" i="8"/>
  <c r="AB1976" i="8"/>
  <c r="AA1976" i="8"/>
  <c r="Z1976" i="8"/>
  <c r="Y1976" i="8"/>
  <c r="O1976" i="8"/>
  <c r="AD1975" i="8" l="1"/>
  <c r="AC1975" i="8"/>
  <c r="AB1975" i="8"/>
  <c r="AA1975" i="8"/>
  <c r="Z1975" i="8"/>
  <c r="Y1975" i="8"/>
  <c r="O1975" i="8"/>
  <c r="O45" i="5" l="1"/>
  <c r="Y45" i="5"/>
  <c r="Z45" i="5"/>
  <c r="AA45" i="5"/>
  <c r="AB45" i="5"/>
  <c r="AC45" i="5"/>
  <c r="AD45" i="5"/>
  <c r="AD1974" i="8" l="1"/>
  <c r="AC1974" i="8"/>
  <c r="AB1974" i="8"/>
  <c r="AA1974" i="8"/>
  <c r="Z1974" i="8"/>
  <c r="Y1974" i="8"/>
  <c r="O1974" i="8"/>
  <c r="AD1973" i="8" l="1"/>
  <c r="AC1973" i="8"/>
  <c r="AB1973" i="8"/>
  <c r="AA1973" i="8"/>
  <c r="Z1973" i="8"/>
  <c r="Y1973" i="8"/>
  <c r="O1973" i="8"/>
  <c r="AD1972" i="8" l="1"/>
  <c r="AC1972" i="8"/>
  <c r="AB1972" i="8"/>
  <c r="AA1972" i="8"/>
  <c r="Z1972" i="8"/>
  <c r="Y1972" i="8"/>
  <c r="O1972" i="8"/>
  <c r="AD1971" i="8" l="1"/>
  <c r="AC1971" i="8"/>
  <c r="AB1971" i="8"/>
  <c r="AA1971" i="8"/>
  <c r="Z1971" i="8"/>
  <c r="Y1971" i="8"/>
  <c r="O1971" i="8"/>
  <c r="AD1970" i="8" l="1"/>
  <c r="AC1970" i="8"/>
  <c r="AB1970" i="8"/>
  <c r="AA1970" i="8"/>
  <c r="Z1970" i="8"/>
  <c r="Y1970" i="8"/>
  <c r="O1970" i="8"/>
  <c r="AD1969" i="8" l="1"/>
  <c r="AC1969" i="8"/>
  <c r="AB1969" i="8"/>
  <c r="AA1969" i="8"/>
  <c r="Z1969" i="8"/>
  <c r="Y1969" i="8"/>
  <c r="O1969" i="8"/>
  <c r="AD1968" i="8" l="1"/>
  <c r="AC1968" i="8"/>
  <c r="AB1968" i="8"/>
  <c r="AA1968" i="8"/>
  <c r="Z1968" i="8"/>
  <c r="Y1968" i="8"/>
  <c r="O1968" i="8"/>
  <c r="AD1967" i="8" l="1"/>
  <c r="AC1967" i="8"/>
  <c r="AB1967" i="8"/>
  <c r="AA1967" i="8"/>
  <c r="Z1967" i="8"/>
  <c r="Y1967" i="8"/>
  <c r="O1967" i="8"/>
  <c r="AD1966" i="8" l="1"/>
  <c r="AC1966" i="8"/>
  <c r="AB1966" i="8"/>
  <c r="AA1966" i="8"/>
  <c r="Z1966" i="8"/>
  <c r="Y1966" i="8"/>
  <c r="O1966" i="8"/>
  <c r="AD1965" i="8" l="1"/>
  <c r="AC1965" i="8"/>
  <c r="AB1965" i="8"/>
  <c r="AA1965" i="8"/>
  <c r="Z1965" i="8"/>
  <c r="Y1965" i="8"/>
  <c r="O1965" i="8"/>
  <c r="AD1964" i="8" l="1"/>
  <c r="AC1964" i="8"/>
  <c r="AB1964" i="8"/>
  <c r="AA1964" i="8"/>
  <c r="Z1964" i="8"/>
  <c r="Y1964" i="8"/>
  <c r="O1964" i="8"/>
  <c r="AD1963" i="8" l="1"/>
  <c r="AC1963" i="8"/>
  <c r="AB1963" i="8"/>
  <c r="AA1963" i="8"/>
  <c r="Z1963" i="8"/>
  <c r="Y1963" i="8"/>
  <c r="O1963" i="8"/>
  <c r="AD1962" i="8" l="1"/>
  <c r="AC1962" i="8"/>
  <c r="AB1962" i="8"/>
  <c r="AA1962" i="8"/>
  <c r="Z1962" i="8"/>
  <c r="Y1962" i="8"/>
  <c r="O1962" i="8"/>
  <c r="AD1961" i="8" l="1"/>
  <c r="AC1961" i="8"/>
  <c r="AB1961" i="8"/>
  <c r="AA1961" i="8"/>
  <c r="Z1961" i="8"/>
  <c r="Y1961" i="8"/>
  <c r="O1961" i="8"/>
  <c r="AD1960" i="8" l="1"/>
  <c r="AC1960" i="8"/>
  <c r="AB1960" i="8"/>
  <c r="AA1960" i="8"/>
  <c r="Z1960" i="8"/>
  <c r="Y1960" i="8"/>
  <c r="O1960" i="8"/>
  <c r="AD1959" i="8" l="1"/>
  <c r="AC1959" i="8"/>
  <c r="AB1959" i="8"/>
  <c r="AA1959" i="8"/>
  <c r="Z1959" i="8"/>
  <c r="Y1959" i="8"/>
  <c r="O1959" i="8"/>
  <c r="AD1958" i="8" l="1"/>
  <c r="AC1958" i="8"/>
  <c r="AB1958" i="8"/>
  <c r="AA1958" i="8"/>
  <c r="Z1958" i="8"/>
  <c r="Y1958" i="8"/>
  <c r="O1958" i="8"/>
  <c r="AD1957" i="8" l="1"/>
  <c r="AC1957" i="8"/>
  <c r="AB1957" i="8"/>
  <c r="AA1957" i="8"/>
  <c r="Z1957" i="8"/>
  <c r="Y1957" i="8"/>
  <c r="O1957" i="8"/>
  <c r="AD1956" i="8" l="1"/>
  <c r="AC1956" i="8"/>
  <c r="AB1956" i="8"/>
  <c r="AA1956" i="8"/>
  <c r="Z1956" i="8"/>
  <c r="Y1956" i="8"/>
  <c r="O1956" i="8"/>
  <c r="AD1955" i="8" l="1"/>
  <c r="AC1955" i="8"/>
  <c r="AB1955" i="8"/>
  <c r="AA1955" i="8"/>
  <c r="Z1955" i="8"/>
  <c r="Y1955" i="8"/>
  <c r="O1955" i="8"/>
  <c r="AD1954" i="8" l="1"/>
  <c r="AC1954" i="8"/>
  <c r="AB1954" i="8"/>
  <c r="AA1954" i="8"/>
  <c r="Z1954" i="8"/>
  <c r="Y1954" i="8"/>
  <c r="O1954" i="8"/>
  <c r="AD1953" i="8" l="1"/>
  <c r="AC1953" i="8"/>
  <c r="AB1953" i="8"/>
  <c r="AA1953" i="8"/>
  <c r="Z1953" i="8"/>
  <c r="Y1953" i="8"/>
  <c r="O1953" i="8"/>
  <c r="AD1952" i="8" l="1"/>
  <c r="AC1952" i="8"/>
  <c r="AB1952" i="8"/>
  <c r="AA1952" i="8"/>
  <c r="Z1952" i="8"/>
  <c r="Y1952" i="8"/>
  <c r="O1952" i="8"/>
  <c r="AD1951" i="8" l="1"/>
  <c r="AC1951" i="8"/>
  <c r="AB1951" i="8"/>
  <c r="AA1951" i="8"/>
  <c r="Z1951" i="8"/>
  <c r="Y1951" i="8"/>
  <c r="O1951" i="8"/>
  <c r="AD1950" i="8" l="1"/>
  <c r="AC1950" i="8"/>
  <c r="AB1950" i="8"/>
  <c r="AA1950" i="8"/>
  <c r="Z1950" i="8"/>
  <c r="Y1950" i="8"/>
  <c r="O1950" i="8"/>
  <c r="AD1949" i="8" l="1"/>
  <c r="AC1949" i="8"/>
  <c r="AB1949" i="8"/>
  <c r="AA1949" i="8"/>
  <c r="Z1949" i="8"/>
  <c r="Y1949" i="8"/>
  <c r="O1949" i="8"/>
  <c r="AD1948" i="8" l="1"/>
  <c r="AC1948" i="8"/>
  <c r="AB1948" i="8"/>
  <c r="AA1948" i="8"/>
  <c r="Z1948" i="8"/>
  <c r="Y1948" i="8"/>
  <c r="O1948" i="8"/>
  <c r="AD1947" i="8" l="1"/>
  <c r="AC1947" i="8"/>
  <c r="AB1947" i="8"/>
  <c r="AA1947" i="8"/>
  <c r="Z1947" i="8"/>
  <c r="Y1947" i="8"/>
  <c r="O1947" i="8"/>
  <c r="AD1946" i="8" l="1"/>
  <c r="AC1946" i="8"/>
  <c r="AB1946" i="8"/>
  <c r="AA1946" i="8"/>
  <c r="Z1946" i="8"/>
  <c r="Y1946" i="8"/>
  <c r="O1946" i="8"/>
  <c r="AD1945" i="8" l="1"/>
  <c r="AC1945" i="8"/>
  <c r="AB1945" i="8"/>
  <c r="AA1945" i="8"/>
  <c r="Z1945" i="8"/>
  <c r="Y1945" i="8"/>
  <c r="O1945" i="8"/>
  <c r="O33" i="1" l="1"/>
  <c r="Y33" i="1"/>
  <c r="Z33" i="1"/>
  <c r="AA33" i="1"/>
  <c r="AB33" i="1"/>
  <c r="AC33" i="1"/>
  <c r="AD33" i="1"/>
  <c r="O34" i="1"/>
  <c r="Y34" i="1"/>
  <c r="Z34" i="1"/>
  <c r="AA34" i="1"/>
  <c r="AB34" i="1"/>
  <c r="AC34" i="1"/>
  <c r="AD34" i="1"/>
  <c r="AD1944" i="8" l="1"/>
  <c r="AC1944" i="8"/>
  <c r="AB1944" i="8"/>
  <c r="AA1944" i="8"/>
  <c r="Z1944" i="8"/>
  <c r="Y1944" i="8"/>
  <c r="O1944" i="8"/>
  <c r="AD1943" i="8" l="1"/>
  <c r="AC1943" i="8"/>
  <c r="AB1943" i="8"/>
  <c r="AA1943" i="8"/>
  <c r="Z1943" i="8"/>
  <c r="Y1943" i="8"/>
  <c r="O1943" i="8"/>
  <c r="AD1942" i="8" l="1"/>
  <c r="AC1942" i="8"/>
  <c r="AB1942" i="8"/>
  <c r="AA1942" i="8"/>
  <c r="Z1942" i="8"/>
  <c r="Y1942" i="8"/>
  <c r="O1942" i="8"/>
  <c r="AD1941" i="8" l="1"/>
  <c r="AC1941" i="8"/>
  <c r="AB1941" i="8"/>
  <c r="AA1941" i="8"/>
  <c r="Z1941" i="8"/>
  <c r="Y1941" i="8"/>
  <c r="O1941" i="8"/>
  <c r="AD1940" i="8" l="1"/>
  <c r="AC1940" i="8"/>
  <c r="AB1940" i="8"/>
  <c r="AA1940" i="8"/>
  <c r="Z1940" i="8"/>
  <c r="Y1940" i="8"/>
  <c r="O1940" i="8"/>
  <c r="AD1939" i="8" l="1"/>
  <c r="AC1939" i="8"/>
  <c r="AB1939" i="8"/>
  <c r="AA1939" i="8"/>
  <c r="Z1939" i="8"/>
  <c r="Y1939" i="8"/>
  <c r="O1939" i="8"/>
  <c r="AD1938" i="8" l="1"/>
  <c r="AC1938" i="8"/>
  <c r="AB1938" i="8"/>
  <c r="AA1938" i="8"/>
  <c r="Z1938" i="8"/>
  <c r="Y1938" i="8"/>
  <c r="O1938" i="8"/>
  <c r="AD1937" i="8" l="1"/>
  <c r="AC1937" i="8"/>
  <c r="AB1937" i="8"/>
  <c r="AA1937" i="8"/>
  <c r="Z1937" i="8"/>
  <c r="Y1937" i="8"/>
  <c r="O1937" i="8"/>
  <c r="AD1936" i="8" l="1"/>
  <c r="AC1936" i="8"/>
  <c r="AB1936" i="8"/>
  <c r="AA1936" i="8"/>
  <c r="Z1936" i="8"/>
  <c r="Y1936" i="8"/>
  <c r="O1936" i="8"/>
  <c r="AD1935" i="8" l="1"/>
  <c r="AC1935" i="8"/>
  <c r="AB1935" i="8"/>
  <c r="AA1935" i="8"/>
  <c r="Z1935" i="8"/>
  <c r="Y1935" i="8"/>
  <c r="O1935" i="8"/>
  <c r="AD1934" i="8" l="1"/>
  <c r="AC1934" i="8"/>
  <c r="AB1934" i="8"/>
  <c r="AA1934" i="8"/>
  <c r="Z1934" i="8"/>
  <c r="Y1934" i="8"/>
  <c r="AD1933" i="8" l="1"/>
  <c r="AC1933" i="8"/>
  <c r="AB1933" i="8"/>
  <c r="AA1933" i="8"/>
  <c r="Z1933" i="8"/>
  <c r="Y1933" i="8"/>
  <c r="O1933" i="8"/>
  <c r="AD1932" i="8" l="1"/>
  <c r="AC1932" i="8"/>
  <c r="AB1932" i="8"/>
  <c r="AA1932" i="8"/>
  <c r="Z1932" i="8"/>
  <c r="Y1932" i="8"/>
  <c r="O1932" i="8"/>
  <c r="AD1931" i="8" l="1"/>
  <c r="AC1931" i="8"/>
  <c r="AB1931" i="8"/>
  <c r="AA1931" i="8"/>
  <c r="Z1931" i="8"/>
  <c r="Y1931" i="8"/>
  <c r="O1931" i="8"/>
  <c r="AD1930" i="8" l="1"/>
  <c r="AC1930" i="8"/>
  <c r="AB1930" i="8"/>
  <c r="AA1930" i="8"/>
  <c r="Z1930" i="8"/>
  <c r="Y1930" i="8"/>
  <c r="O1930" i="8"/>
  <c r="AD1929" i="8" l="1"/>
  <c r="AC1929" i="8"/>
  <c r="AB1929" i="8"/>
  <c r="AA1929" i="8"/>
  <c r="Z1929" i="8"/>
  <c r="Y1929" i="8"/>
  <c r="O1929" i="8"/>
  <c r="AD1928" i="8" l="1"/>
  <c r="AC1928" i="8"/>
  <c r="AB1928" i="8"/>
  <c r="AA1928" i="8"/>
  <c r="Z1928" i="8"/>
  <c r="Y1928" i="8"/>
  <c r="O1928" i="8"/>
  <c r="AD1927" i="8" l="1"/>
  <c r="AC1927" i="8"/>
  <c r="AB1927" i="8"/>
  <c r="AA1927" i="8"/>
  <c r="Z1927" i="8"/>
  <c r="Y1927" i="8"/>
  <c r="O1927" i="8"/>
  <c r="O32" i="1" l="1"/>
  <c r="Y32" i="1"/>
  <c r="Z32" i="1"/>
  <c r="AA32" i="1"/>
  <c r="AB32" i="1"/>
  <c r="AC32" i="1"/>
  <c r="AD32" i="1"/>
  <c r="AD1926" i="8" l="1"/>
  <c r="AC1926" i="8"/>
  <c r="AB1926" i="8"/>
  <c r="AA1926" i="8"/>
  <c r="Z1926" i="8"/>
  <c r="Y1926" i="8"/>
  <c r="O1926" i="8"/>
  <c r="AD1925" i="8" l="1"/>
  <c r="AC1925" i="8"/>
  <c r="AB1925" i="8"/>
  <c r="AA1925" i="8"/>
  <c r="Z1925" i="8"/>
  <c r="Y1925" i="8"/>
  <c r="O1925" i="8"/>
  <c r="AD1924" i="8" l="1"/>
  <c r="AC1924" i="8"/>
  <c r="AB1924" i="8"/>
  <c r="AA1924" i="8"/>
  <c r="Z1924" i="8"/>
  <c r="Y1924" i="8"/>
  <c r="O1924" i="8"/>
  <c r="AD1923" i="8" l="1"/>
  <c r="AC1923" i="8"/>
  <c r="AB1923" i="8"/>
  <c r="AA1923" i="8"/>
  <c r="Z1923" i="8"/>
  <c r="Y1923" i="8"/>
  <c r="O1923" i="8"/>
  <c r="AD1922" i="8" l="1"/>
  <c r="AC1922" i="8"/>
  <c r="AB1922" i="8"/>
  <c r="AA1922" i="8"/>
  <c r="Z1922" i="8"/>
  <c r="Y1922" i="8"/>
  <c r="O1922" i="8"/>
  <c r="AD1921" i="8" l="1"/>
  <c r="AC1921" i="8"/>
  <c r="AB1921" i="8"/>
  <c r="AA1921" i="8"/>
  <c r="Z1921" i="8"/>
  <c r="Y1921" i="8"/>
  <c r="O1921" i="8"/>
  <c r="AD1920" i="8" l="1"/>
  <c r="AC1920" i="8"/>
  <c r="AB1920" i="8"/>
  <c r="AA1920" i="8"/>
  <c r="Z1920" i="8"/>
  <c r="Y1920" i="8"/>
  <c r="O1920" i="8"/>
  <c r="AD1919" i="8" l="1"/>
  <c r="AC1919" i="8"/>
  <c r="AB1919" i="8"/>
  <c r="AA1919" i="8"/>
  <c r="Z1919" i="8"/>
  <c r="Y1919" i="8"/>
  <c r="O1919" i="8"/>
  <c r="AD1918" i="8" l="1"/>
  <c r="AC1918" i="8"/>
  <c r="AB1918" i="8"/>
  <c r="AA1918" i="8"/>
  <c r="Z1918" i="8"/>
  <c r="Y1918" i="8"/>
  <c r="O1918" i="8"/>
  <c r="AD1917" i="8" l="1"/>
  <c r="AC1917" i="8"/>
  <c r="AB1917" i="8"/>
  <c r="AA1917" i="8"/>
  <c r="Z1917" i="8"/>
  <c r="Y1917" i="8"/>
  <c r="O1917" i="8"/>
  <c r="AD1916" i="8" l="1"/>
  <c r="AC1916" i="8"/>
  <c r="AB1916" i="8"/>
  <c r="AA1916" i="8"/>
  <c r="Z1916" i="8"/>
  <c r="Y1916" i="8"/>
  <c r="O1916" i="8"/>
  <c r="AD1915" i="8" l="1"/>
  <c r="AC1915" i="8"/>
  <c r="AB1915" i="8"/>
  <c r="AA1915" i="8"/>
  <c r="Z1915" i="8"/>
  <c r="Y1915" i="8"/>
  <c r="O1915" i="8"/>
  <c r="AD1914" i="8" l="1"/>
  <c r="AC1914" i="8"/>
  <c r="AB1914" i="8"/>
  <c r="AA1914" i="8"/>
  <c r="Z1914" i="8"/>
  <c r="Y1914" i="8"/>
  <c r="O1914" i="8"/>
  <c r="AD1913" i="8" l="1"/>
  <c r="AC1913" i="8"/>
  <c r="AB1913" i="8"/>
  <c r="AA1913" i="8"/>
  <c r="Z1913" i="8"/>
  <c r="Y1913" i="8"/>
  <c r="O1913" i="8"/>
  <c r="AD1912" i="8" l="1"/>
  <c r="AC1912" i="8"/>
  <c r="AB1912" i="8"/>
  <c r="AA1912" i="8"/>
  <c r="Z1912" i="8"/>
  <c r="Y1912" i="8"/>
  <c r="O1912" i="8"/>
  <c r="AD1911" i="8" l="1"/>
  <c r="AC1911" i="8"/>
  <c r="AB1911" i="8"/>
  <c r="AA1911" i="8"/>
  <c r="Z1911" i="8"/>
  <c r="Y1911" i="8"/>
  <c r="O1911" i="8"/>
  <c r="AD1910" i="8" l="1"/>
  <c r="AC1910" i="8"/>
  <c r="AB1910" i="8"/>
  <c r="AA1910" i="8"/>
  <c r="Z1910" i="8"/>
  <c r="Y1910" i="8"/>
  <c r="O1910" i="8"/>
  <c r="AD1909" i="8" l="1"/>
  <c r="AC1909" i="8"/>
  <c r="AB1909" i="8"/>
  <c r="AA1909" i="8"/>
  <c r="Z1909" i="8"/>
  <c r="Y1909" i="8"/>
  <c r="O1909" i="8"/>
  <c r="AD1908" i="8" l="1"/>
  <c r="AC1908" i="8"/>
  <c r="AB1908" i="8"/>
  <c r="AA1908" i="8"/>
  <c r="Z1908" i="8"/>
  <c r="Y1908" i="8"/>
  <c r="O1908" i="8"/>
  <c r="AD1907" i="8" l="1"/>
  <c r="AC1907" i="8"/>
  <c r="AB1907" i="8"/>
  <c r="AA1907" i="8"/>
  <c r="Z1907" i="8"/>
  <c r="Y1907" i="8"/>
  <c r="O1907" i="8"/>
  <c r="AD44" i="5" l="1"/>
  <c r="AC44" i="5"/>
  <c r="AB44" i="5"/>
  <c r="AA44" i="5"/>
  <c r="Z44" i="5"/>
  <c r="Y44" i="5"/>
  <c r="O44" i="5"/>
  <c r="AD1906" i="8" l="1"/>
  <c r="AC1906" i="8"/>
  <c r="AB1906" i="8"/>
  <c r="AA1906" i="8"/>
  <c r="Z1906" i="8"/>
  <c r="Y1906" i="8"/>
  <c r="O1906" i="8"/>
  <c r="AD1905" i="8" l="1"/>
  <c r="AC1905" i="8"/>
  <c r="AB1905" i="8"/>
  <c r="AA1905" i="8"/>
  <c r="Z1905" i="8"/>
  <c r="Y1905" i="8"/>
  <c r="O1905" i="8"/>
  <c r="AD1904" i="8" l="1"/>
  <c r="AC1904" i="8"/>
  <c r="AB1904" i="8"/>
  <c r="AA1904" i="8"/>
  <c r="Z1904" i="8"/>
  <c r="Y1904" i="8"/>
  <c r="O1904" i="8"/>
  <c r="AD1903" i="8" l="1"/>
  <c r="AC1903" i="8"/>
  <c r="AB1903" i="8"/>
  <c r="AA1903" i="8"/>
  <c r="Z1903" i="8"/>
  <c r="Y1903" i="8"/>
  <c r="O1903" i="8"/>
  <c r="AD1902" i="8" l="1"/>
  <c r="AC1902" i="8"/>
  <c r="AB1902" i="8"/>
  <c r="AA1902" i="8"/>
  <c r="Z1902" i="8"/>
  <c r="Y1902" i="8"/>
  <c r="O1902" i="8"/>
  <c r="AD1901" i="8" l="1"/>
  <c r="AC1901" i="8"/>
  <c r="AB1901" i="8"/>
  <c r="AA1901" i="8"/>
  <c r="Z1901" i="8"/>
  <c r="Y1901" i="8"/>
  <c r="O1901" i="8"/>
  <c r="AD1900" i="8" l="1"/>
  <c r="AC1900" i="8"/>
  <c r="AB1900" i="8"/>
  <c r="AA1900" i="8"/>
  <c r="Z1900" i="8"/>
  <c r="Y1900" i="8"/>
  <c r="O1900" i="8"/>
  <c r="AD1899" i="8" l="1"/>
  <c r="AC1899" i="8"/>
  <c r="AB1899" i="8"/>
  <c r="AA1899" i="8"/>
  <c r="Z1899" i="8"/>
  <c r="Y1899" i="8"/>
  <c r="O1899" i="8"/>
  <c r="AD1898" i="8" l="1"/>
  <c r="AC1898" i="8"/>
  <c r="AB1898" i="8"/>
  <c r="AA1898" i="8"/>
  <c r="Z1898" i="8"/>
  <c r="Y1898" i="8"/>
  <c r="O1898" i="8"/>
  <c r="AD1897" i="8" l="1"/>
  <c r="AC1897" i="8"/>
  <c r="AB1897" i="8"/>
  <c r="AA1897" i="8"/>
  <c r="Z1897" i="8"/>
  <c r="Y1897" i="8"/>
  <c r="O1897" i="8"/>
  <c r="AD1896" i="8" l="1"/>
  <c r="AC1896" i="8"/>
  <c r="AB1896" i="8"/>
  <c r="AA1896" i="8"/>
  <c r="Z1896" i="8"/>
  <c r="Y1896" i="8"/>
  <c r="O1896" i="8"/>
  <c r="AD1895" i="8" l="1"/>
  <c r="AC1895" i="8"/>
  <c r="AB1895" i="8"/>
  <c r="AA1895" i="8"/>
  <c r="Z1895" i="8"/>
  <c r="Y1895" i="8"/>
  <c r="O1895" i="8"/>
  <c r="AD1894" i="8" l="1"/>
  <c r="AC1894" i="8"/>
  <c r="AB1894" i="8"/>
  <c r="AA1894" i="8"/>
  <c r="Z1894" i="8"/>
  <c r="Y1894" i="8"/>
  <c r="O1894" i="8"/>
  <c r="AD1893" i="8" l="1"/>
  <c r="AC1893" i="8"/>
  <c r="AB1893" i="8"/>
  <c r="AA1893" i="8"/>
  <c r="Z1893" i="8"/>
  <c r="Y1893" i="8"/>
  <c r="O1893" i="8"/>
  <c r="AD1892" i="8" l="1"/>
  <c r="AC1892" i="8"/>
  <c r="AB1892" i="8"/>
  <c r="AA1892" i="8"/>
  <c r="Z1892" i="8"/>
  <c r="Y1892" i="8"/>
  <c r="O1892" i="8"/>
  <c r="AD1891" i="8" l="1"/>
  <c r="AC1891" i="8"/>
  <c r="AB1891" i="8"/>
  <c r="AA1891" i="8"/>
  <c r="Z1891" i="8"/>
  <c r="Y1891" i="8"/>
  <c r="O1891" i="8"/>
  <c r="AD1890" i="8" l="1"/>
  <c r="AC1890" i="8"/>
  <c r="AB1890" i="8"/>
  <c r="AA1890" i="8"/>
  <c r="Z1890" i="8"/>
  <c r="Y1890" i="8"/>
  <c r="O1890" i="8"/>
  <c r="AD1889" i="8" l="1"/>
  <c r="AC1889" i="8"/>
  <c r="AB1889" i="8"/>
  <c r="AA1889" i="8"/>
  <c r="Z1889" i="8"/>
  <c r="Y1889" i="8"/>
  <c r="O1889" i="8"/>
  <c r="O31" i="1" l="1"/>
  <c r="AD1888" i="8" l="1"/>
  <c r="AC1888" i="8"/>
  <c r="AB1888" i="8"/>
  <c r="AA1888" i="8"/>
  <c r="Z1888" i="8"/>
  <c r="Y1888" i="8"/>
  <c r="O1888" i="8"/>
  <c r="AD1887" i="8" l="1"/>
  <c r="AC1887" i="8"/>
  <c r="AB1887" i="8"/>
  <c r="AA1887" i="8"/>
  <c r="Z1887" i="8"/>
  <c r="Y1887" i="8"/>
  <c r="O1887" i="8"/>
  <c r="AD1886" i="8" l="1"/>
  <c r="AC1886" i="8"/>
  <c r="AB1886" i="8"/>
  <c r="AA1886" i="8"/>
  <c r="Z1886" i="8"/>
  <c r="Y1886" i="8"/>
  <c r="O1886" i="8"/>
  <c r="AD1885" i="8" l="1"/>
  <c r="AC1885" i="8"/>
  <c r="AB1885" i="8"/>
  <c r="AA1885" i="8"/>
  <c r="Z1885" i="8"/>
  <c r="Y1885" i="8"/>
  <c r="O1885" i="8"/>
  <c r="AD1884" i="8" l="1"/>
  <c r="AC1884" i="8"/>
  <c r="AB1884" i="8"/>
  <c r="AA1884" i="8"/>
  <c r="Z1884" i="8"/>
  <c r="Y1884" i="8"/>
  <c r="O1884" i="8"/>
  <c r="AD1883" i="8" l="1"/>
  <c r="AC1883" i="8"/>
  <c r="AB1883" i="8"/>
  <c r="AA1883" i="8"/>
  <c r="Z1883" i="8"/>
  <c r="Y1883" i="8"/>
  <c r="O1883" i="8"/>
  <c r="AD1882" i="8" l="1"/>
  <c r="AC1882" i="8"/>
  <c r="AB1882" i="8"/>
  <c r="AA1882" i="8"/>
  <c r="Z1882" i="8"/>
  <c r="Y1882" i="8"/>
  <c r="O1882" i="8"/>
  <c r="AD43" i="5" l="1"/>
  <c r="AC43" i="5"/>
  <c r="AB43" i="5"/>
  <c r="AA43" i="5"/>
  <c r="Z43" i="5"/>
  <c r="Y43" i="5"/>
  <c r="O43" i="5"/>
  <c r="O30" i="1" l="1"/>
  <c r="Y30" i="1"/>
  <c r="Z30" i="1"/>
  <c r="AA30" i="1"/>
  <c r="AB30" i="1"/>
  <c r="AC30" i="1"/>
  <c r="AD30" i="1"/>
  <c r="Y31" i="1"/>
  <c r="Z31" i="1"/>
  <c r="AA31" i="1"/>
  <c r="AB31" i="1"/>
  <c r="AC31" i="1"/>
  <c r="AD31" i="1"/>
  <c r="AD1881" i="8" l="1"/>
  <c r="AC1881" i="8"/>
  <c r="AB1881" i="8"/>
  <c r="AA1881" i="8"/>
  <c r="Z1881" i="8"/>
  <c r="Y1881" i="8"/>
  <c r="O1881" i="8"/>
  <c r="AD1880" i="8" l="1"/>
  <c r="AC1880" i="8"/>
  <c r="AB1880" i="8"/>
  <c r="AA1880" i="8"/>
  <c r="Z1880" i="8"/>
  <c r="Y1880" i="8"/>
  <c r="O1880" i="8"/>
  <c r="AD1879" i="8" l="1"/>
  <c r="AC1879" i="8"/>
  <c r="AB1879" i="8"/>
  <c r="AA1879" i="8"/>
  <c r="Z1879" i="8"/>
  <c r="Y1879" i="8"/>
  <c r="O1879" i="8"/>
  <c r="AD1878" i="8" l="1"/>
  <c r="AC1878" i="8"/>
  <c r="AB1878" i="8"/>
  <c r="AA1878" i="8"/>
  <c r="Z1878" i="8"/>
  <c r="Y1878" i="8"/>
  <c r="O1878" i="8"/>
  <c r="AD1877" i="8" l="1"/>
  <c r="AC1877" i="8"/>
  <c r="AB1877" i="8"/>
  <c r="AA1877" i="8"/>
  <c r="Z1877" i="8"/>
  <c r="Y1877" i="8"/>
  <c r="O1877" i="8"/>
  <c r="AD1876" i="8" l="1"/>
  <c r="AC1876" i="8"/>
  <c r="AB1876" i="8"/>
  <c r="AA1876" i="8"/>
  <c r="Z1876" i="8"/>
  <c r="Y1876" i="8"/>
  <c r="O1876" i="8"/>
  <c r="AD1875" i="8" l="1"/>
  <c r="AC1875" i="8"/>
  <c r="AB1875" i="8"/>
  <c r="AA1875" i="8"/>
  <c r="Z1875" i="8"/>
  <c r="Y1875" i="8"/>
  <c r="O1875" i="8"/>
  <c r="AD1874" i="8" l="1"/>
  <c r="AC1874" i="8"/>
  <c r="AB1874" i="8"/>
  <c r="AA1874" i="8"/>
  <c r="Z1874" i="8"/>
  <c r="Y1874" i="8"/>
  <c r="O1874" i="8"/>
  <c r="AD1873" i="8" l="1"/>
  <c r="AC1873" i="8"/>
  <c r="AB1873" i="8"/>
  <c r="AA1873" i="8"/>
  <c r="Z1873" i="8"/>
  <c r="Y1873" i="8"/>
  <c r="O1873" i="8"/>
  <c r="AD1872" i="8" l="1"/>
  <c r="AC1872" i="8"/>
  <c r="AB1872" i="8"/>
  <c r="AA1872" i="8"/>
  <c r="Z1872" i="8"/>
  <c r="Y1872" i="8"/>
  <c r="O1872" i="8"/>
  <c r="AD1871" i="8" l="1"/>
  <c r="AC1871" i="8"/>
  <c r="AB1871" i="8"/>
  <c r="AA1871" i="8"/>
  <c r="Z1871" i="8"/>
  <c r="Y1871" i="8"/>
  <c r="O1871" i="8"/>
  <c r="AD1870" i="8" l="1"/>
  <c r="AC1870" i="8"/>
  <c r="AB1870" i="8"/>
  <c r="AA1870" i="8"/>
  <c r="Z1870" i="8"/>
  <c r="Y1870" i="8"/>
  <c r="O1870" i="8"/>
  <c r="AD1869" i="8" l="1"/>
  <c r="AC1869" i="8"/>
  <c r="AB1869" i="8"/>
  <c r="AA1869" i="8"/>
  <c r="Z1869" i="8"/>
  <c r="Y1869" i="8"/>
  <c r="O1869" i="8"/>
  <c r="AD1868" i="8" l="1"/>
  <c r="AC1868" i="8"/>
  <c r="AB1868" i="8"/>
  <c r="AA1868" i="8"/>
  <c r="Z1868" i="8"/>
  <c r="Y1868" i="8"/>
  <c r="O1868" i="8"/>
  <c r="AD1867" i="8" l="1"/>
  <c r="AC1867" i="8"/>
  <c r="AB1867" i="8"/>
  <c r="AA1867" i="8"/>
  <c r="Z1867" i="8"/>
  <c r="Y1867" i="8"/>
  <c r="O1867" i="8"/>
  <c r="AD1866" i="8" l="1"/>
  <c r="AC1866" i="8"/>
  <c r="AB1866" i="8"/>
  <c r="AA1866" i="8"/>
  <c r="Z1866" i="8"/>
  <c r="Y1866" i="8"/>
  <c r="O1866" i="8"/>
  <c r="AD1865" i="8" l="1"/>
  <c r="AC1865" i="8"/>
  <c r="AB1865" i="8"/>
  <c r="AA1865" i="8"/>
  <c r="Z1865" i="8"/>
  <c r="Y1865" i="8"/>
  <c r="O1865" i="8"/>
  <c r="AD1864" i="8" l="1"/>
  <c r="AC1864" i="8"/>
  <c r="AB1864" i="8"/>
  <c r="AA1864" i="8"/>
  <c r="Z1864" i="8"/>
  <c r="Y1864" i="8"/>
  <c r="O1864" i="8"/>
  <c r="AD1863" i="8" l="1"/>
  <c r="AC1863" i="8"/>
  <c r="AB1863" i="8"/>
  <c r="AA1863" i="8"/>
  <c r="Z1863" i="8"/>
  <c r="Y1863" i="8"/>
  <c r="O1863" i="8"/>
  <c r="AD1862" i="8" l="1"/>
  <c r="AC1862" i="8"/>
  <c r="AB1862" i="8"/>
  <c r="AA1862" i="8"/>
  <c r="Z1862" i="8"/>
  <c r="Y1862" i="8"/>
  <c r="O1862" i="8"/>
  <c r="AD1861" i="8" l="1"/>
  <c r="AC1861" i="8"/>
  <c r="AB1861" i="8"/>
  <c r="AA1861" i="8"/>
  <c r="Z1861" i="8"/>
  <c r="Y1861" i="8"/>
  <c r="O1861" i="8"/>
  <c r="AD1860" i="8" l="1"/>
  <c r="AC1860" i="8"/>
  <c r="AB1860" i="8"/>
  <c r="AA1860" i="8"/>
  <c r="Z1860" i="8"/>
  <c r="Y1860" i="8"/>
  <c r="O1860" i="8"/>
  <c r="AD1859" i="8" l="1"/>
  <c r="AC1859" i="8"/>
  <c r="AB1859" i="8"/>
  <c r="AA1859" i="8"/>
  <c r="Z1859" i="8"/>
  <c r="Y1859" i="8"/>
  <c r="O1859" i="8"/>
  <c r="AD1858" i="8" l="1"/>
  <c r="AC1858" i="8"/>
  <c r="AB1858" i="8"/>
  <c r="AA1858" i="8"/>
  <c r="Z1858" i="8"/>
  <c r="Y1858" i="8"/>
  <c r="AA1857" i="8" l="1"/>
  <c r="O1857" i="8"/>
  <c r="AD1856" i="8" l="1"/>
  <c r="AC1856" i="8"/>
  <c r="AB1856" i="8"/>
  <c r="AA1856" i="8"/>
  <c r="Z1856" i="8"/>
  <c r="Y1856" i="8"/>
  <c r="O1856" i="8"/>
  <c r="AD1855" i="8" l="1"/>
  <c r="AC1855" i="8"/>
  <c r="AB1855" i="8"/>
  <c r="AA1855" i="8"/>
  <c r="Z1855" i="8"/>
  <c r="Y1855" i="8"/>
  <c r="O1855" i="8"/>
  <c r="AD1854" i="8" l="1"/>
  <c r="AC1854" i="8"/>
  <c r="AB1854" i="8"/>
  <c r="AA1854" i="8"/>
  <c r="Z1854" i="8"/>
  <c r="Y1854" i="8"/>
  <c r="O1854" i="8"/>
  <c r="AD1853" i="8" l="1"/>
  <c r="AC1853" i="8"/>
  <c r="AB1853" i="8"/>
  <c r="AA1853" i="8"/>
  <c r="Z1853" i="8"/>
  <c r="Y1853" i="8"/>
  <c r="O1853" i="8"/>
  <c r="AD1852" i="8" l="1"/>
  <c r="AC1852" i="8"/>
  <c r="AB1852" i="8"/>
  <c r="AA1852" i="8"/>
  <c r="Z1852" i="8"/>
  <c r="Y1852" i="8"/>
  <c r="O1852" i="8"/>
  <c r="AD1851" i="8" l="1"/>
  <c r="AC1851" i="8"/>
  <c r="AB1851" i="8"/>
  <c r="AA1851" i="8"/>
  <c r="Z1851" i="8"/>
  <c r="Y1851" i="8"/>
  <c r="O1851" i="8"/>
  <c r="AD1850" i="8" l="1"/>
  <c r="AC1850" i="8"/>
  <c r="AB1850" i="8"/>
  <c r="AA1850" i="8"/>
  <c r="Z1850" i="8"/>
  <c r="Y1850" i="8"/>
  <c r="O1850" i="8"/>
  <c r="AD1849" i="8" l="1"/>
  <c r="AC1849" i="8"/>
  <c r="AB1849" i="8"/>
  <c r="AA1849" i="8"/>
  <c r="Z1849" i="8"/>
  <c r="Y1849" i="8"/>
  <c r="O1849" i="8"/>
  <c r="AD1848" i="8" l="1"/>
  <c r="AC1848" i="8"/>
  <c r="AB1848" i="8"/>
  <c r="AA1848" i="8"/>
  <c r="Z1848" i="8"/>
  <c r="Y1848" i="8"/>
  <c r="O1848" i="8"/>
  <c r="AD1847" i="8" l="1"/>
  <c r="AC1847" i="8"/>
  <c r="AB1847" i="8"/>
  <c r="AA1847" i="8"/>
  <c r="Z1847" i="8"/>
  <c r="Y1847" i="8"/>
  <c r="O1847" i="8"/>
  <c r="AD1846" i="8" l="1"/>
  <c r="AC1846" i="8"/>
  <c r="AB1846" i="8"/>
  <c r="AA1846" i="8"/>
  <c r="Z1846" i="8"/>
  <c r="Y1846" i="8"/>
  <c r="O1846" i="8"/>
  <c r="AD1845" i="8" l="1"/>
  <c r="AC1845" i="8"/>
  <c r="AB1845" i="8"/>
  <c r="AA1845" i="8"/>
  <c r="Z1845" i="8"/>
  <c r="Y1845" i="8"/>
  <c r="O1845" i="8"/>
  <c r="AD1844" i="8" l="1"/>
  <c r="AC1844" i="8"/>
  <c r="AB1844" i="8"/>
  <c r="AA1844" i="8"/>
  <c r="Z1844" i="8"/>
  <c r="Y1844" i="8"/>
  <c r="O1844" i="8"/>
  <c r="AD1843" i="8" l="1"/>
  <c r="AC1843" i="8"/>
  <c r="AB1843" i="8"/>
  <c r="AA1843" i="8"/>
  <c r="Z1843" i="8"/>
  <c r="Y1843" i="8"/>
  <c r="O1843" i="8"/>
  <c r="AD1842" i="8" l="1"/>
  <c r="AC1842" i="8"/>
  <c r="AB1842" i="8"/>
  <c r="AA1842" i="8"/>
  <c r="Z1842" i="8"/>
  <c r="Y1842" i="8"/>
  <c r="O1842" i="8"/>
  <c r="AD1841" i="8" l="1"/>
  <c r="AC1841" i="8"/>
  <c r="AB1841" i="8"/>
  <c r="AA1841" i="8"/>
  <c r="Z1841" i="8"/>
  <c r="Y1841" i="8"/>
  <c r="O1841" i="8"/>
  <c r="AD1840" i="8" l="1"/>
  <c r="AC1840" i="8"/>
  <c r="AB1840" i="8"/>
  <c r="AA1840" i="8"/>
  <c r="Z1840" i="8"/>
  <c r="Y1840" i="8"/>
  <c r="O1840" i="8"/>
  <c r="AD1839" i="8" l="1"/>
  <c r="AC1839" i="8"/>
  <c r="AB1839" i="8"/>
  <c r="AA1839" i="8"/>
  <c r="Z1839" i="8"/>
  <c r="Y1839" i="8"/>
  <c r="O1839" i="8"/>
  <c r="AD1838" i="8" l="1"/>
  <c r="AC1838" i="8"/>
  <c r="AB1838" i="8"/>
  <c r="AA1838" i="8"/>
  <c r="Z1838" i="8"/>
  <c r="Y1838" i="8"/>
  <c r="O1838" i="8"/>
  <c r="AD1837" i="8" l="1"/>
  <c r="AC1837" i="8"/>
  <c r="AB1837" i="8"/>
  <c r="AA1837" i="8"/>
  <c r="Z1837" i="8"/>
  <c r="Y1837" i="8"/>
  <c r="O1837" i="8"/>
  <c r="AD1836" i="8" l="1"/>
  <c r="AC1836" i="8"/>
  <c r="AB1836" i="8"/>
  <c r="AA1836" i="8"/>
  <c r="Z1836" i="8"/>
  <c r="Y1836" i="8"/>
  <c r="O1836" i="8"/>
  <c r="O29" i="1" l="1"/>
  <c r="Y29" i="1"/>
  <c r="Z29" i="1"/>
  <c r="AA29" i="1"/>
  <c r="AB29" i="1"/>
  <c r="AC29" i="1"/>
  <c r="AD29" i="1"/>
  <c r="AD1835" i="8" l="1"/>
  <c r="AC1835" i="8"/>
  <c r="AB1835" i="8"/>
  <c r="AA1835" i="8"/>
  <c r="Z1835" i="8"/>
  <c r="Y1835" i="8"/>
  <c r="O1835" i="8"/>
  <c r="AD1834" i="8" l="1"/>
  <c r="AC1834" i="8"/>
  <c r="AB1834" i="8"/>
  <c r="AA1834" i="8"/>
  <c r="Z1834" i="8"/>
  <c r="Y1834" i="8"/>
  <c r="O1834" i="8"/>
  <c r="AD1833" i="8" l="1"/>
  <c r="AC1833" i="8"/>
  <c r="AB1833" i="8"/>
  <c r="AA1833" i="8"/>
  <c r="Z1833" i="8"/>
  <c r="Y1833" i="8"/>
  <c r="O1833" i="8"/>
  <c r="AD1832" i="8" l="1"/>
  <c r="AC1832" i="8"/>
  <c r="AB1832" i="8"/>
  <c r="AA1832" i="8"/>
  <c r="Z1832" i="8"/>
  <c r="Y1832" i="8"/>
  <c r="O1832" i="8"/>
  <c r="AD1831" i="8" l="1"/>
  <c r="AC1831" i="8"/>
  <c r="AB1831" i="8"/>
  <c r="AA1831" i="8"/>
  <c r="Z1831" i="8"/>
  <c r="Y1831" i="8"/>
  <c r="O1831" i="8"/>
  <c r="AD1830" i="8" l="1"/>
  <c r="AC1830" i="8"/>
  <c r="AB1830" i="8"/>
  <c r="AA1830" i="8"/>
  <c r="Z1830" i="8"/>
  <c r="Y1830" i="8"/>
  <c r="O1830" i="8"/>
  <c r="AD1829" i="8" l="1"/>
  <c r="AC1829" i="8"/>
  <c r="AB1829" i="8"/>
  <c r="AA1829" i="8"/>
  <c r="Z1829" i="8"/>
  <c r="Y1829" i="8"/>
  <c r="O1829" i="8"/>
  <c r="AD1828" i="8" l="1"/>
  <c r="AC1828" i="8"/>
  <c r="AB1828" i="8"/>
  <c r="AA1828" i="8"/>
  <c r="Z1828" i="8"/>
  <c r="Y1828" i="8"/>
  <c r="O1828" i="8"/>
  <c r="AD1827" i="8" l="1"/>
  <c r="AC1827" i="8"/>
  <c r="AB1827" i="8"/>
  <c r="AA1827" i="8"/>
  <c r="Z1827" i="8"/>
  <c r="Y1827" i="8"/>
  <c r="O1827" i="8"/>
  <c r="AD1826" i="8" l="1"/>
  <c r="AC1826" i="8"/>
  <c r="AB1826" i="8"/>
  <c r="AA1826" i="8"/>
  <c r="Z1826" i="8"/>
  <c r="Y1826" i="8"/>
  <c r="O1826" i="8"/>
  <c r="AD1825" i="8" l="1"/>
  <c r="AC1825" i="8"/>
  <c r="AB1825" i="8"/>
  <c r="AA1825" i="8"/>
  <c r="Z1825" i="8"/>
  <c r="Y1825" i="8"/>
  <c r="O1825" i="8"/>
  <c r="AD1824" i="8" l="1"/>
  <c r="AC1824" i="8"/>
  <c r="AB1824" i="8"/>
  <c r="AA1824" i="8"/>
  <c r="Z1824" i="8"/>
  <c r="Y1824" i="8"/>
  <c r="O1824" i="8"/>
  <c r="AD1823" i="8" l="1"/>
  <c r="AC1823" i="8"/>
  <c r="AB1823" i="8"/>
  <c r="AA1823" i="8"/>
  <c r="Z1823" i="8"/>
  <c r="Y1823" i="8"/>
  <c r="O1823" i="8"/>
  <c r="AD1822" i="8" l="1"/>
  <c r="AC1822" i="8"/>
  <c r="AB1822" i="8"/>
  <c r="AA1822" i="8"/>
  <c r="Z1822" i="8"/>
  <c r="Y1822" i="8"/>
  <c r="O1822" i="8"/>
  <c r="AD1821" i="8" l="1"/>
  <c r="AC1821" i="8"/>
  <c r="AB1821" i="8"/>
  <c r="AA1821" i="8"/>
  <c r="Z1821" i="8"/>
  <c r="Y1821" i="8"/>
  <c r="O1821" i="8"/>
  <c r="AD1820" i="8" l="1"/>
  <c r="AC1820" i="8"/>
  <c r="AB1820" i="8"/>
  <c r="AA1820" i="8"/>
  <c r="Z1820" i="8"/>
  <c r="Y1820" i="8"/>
  <c r="O1820" i="8"/>
  <c r="AD1819" i="8" l="1"/>
  <c r="AC1819" i="8"/>
  <c r="AB1819" i="8"/>
  <c r="AA1819" i="8"/>
  <c r="Z1819" i="8"/>
  <c r="Y1819" i="8"/>
  <c r="O1819" i="8"/>
  <c r="AD1818" i="8" l="1"/>
  <c r="AC1818" i="8"/>
  <c r="AB1818" i="8"/>
  <c r="AA1818" i="8"/>
  <c r="Z1818" i="8"/>
  <c r="Y1818" i="8"/>
  <c r="O1818" i="8"/>
  <c r="AD1817" i="8" l="1"/>
  <c r="AC1817" i="8"/>
  <c r="AB1817" i="8"/>
  <c r="AA1817" i="8"/>
  <c r="Z1817" i="8"/>
  <c r="Y1817" i="8"/>
  <c r="O1817" i="8"/>
  <c r="AD1816" i="8" l="1"/>
  <c r="AC1816" i="8"/>
  <c r="AB1816" i="8"/>
  <c r="AA1816" i="8"/>
  <c r="Z1816" i="8"/>
  <c r="Y1816" i="8"/>
  <c r="O1816" i="8"/>
  <c r="AD1815" i="8" l="1"/>
  <c r="AC1815" i="8"/>
  <c r="AB1815" i="8"/>
  <c r="AA1815" i="8"/>
  <c r="Z1815" i="8"/>
  <c r="Y1815" i="8"/>
  <c r="O1815" i="8"/>
  <c r="AD1814" i="8" l="1"/>
  <c r="AC1814" i="8"/>
  <c r="AB1814" i="8"/>
  <c r="AA1814" i="8"/>
  <c r="Z1814" i="8"/>
  <c r="Y1814" i="8"/>
  <c r="O1814" i="8"/>
  <c r="AD1813" i="8" l="1"/>
  <c r="AC1813" i="8"/>
  <c r="AB1813" i="8"/>
  <c r="AA1813" i="8"/>
  <c r="Z1813" i="8"/>
  <c r="Y1813" i="8"/>
  <c r="O1813" i="8"/>
  <c r="AD1812" i="8" l="1"/>
  <c r="AC1812" i="8"/>
  <c r="AB1812" i="8"/>
  <c r="AA1812" i="8"/>
  <c r="Z1812" i="8"/>
  <c r="Y1812" i="8"/>
  <c r="O1812" i="8"/>
  <c r="AD1811" i="8" l="1"/>
  <c r="AC1811" i="8"/>
  <c r="AB1811" i="8"/>
  <c r="AA1811" i="8"/>
  <c r="Z1811" i="8"/>
  <c r="Y1811" i="8"/>
  <c r="O1811" i="8"/>
  <c r="AD1810" i="8" l="1"/>
  <c r="AC1810" i="8"/>
  <c r="AB1810" i="8"/>
  <c r="AA1810" i="8"/>
  <c r="Z1810" i="8"/>
  <c r="Y1810" i="8"/>
  <c r="O1810" i="8"/>
  <c r="AD1809" i="8" l="1"/>
  <c r="AC1809" i="8"/>
  <c r="AB1809" i="8"/>
  <c r="AA1809" i="8"/>
  <c r="Z1809" i="8"/>
  <c r="Y1809" i="8"/>
  <c r="O1809" i="8"/>
  <c r="AD1808" i="8" l="1"/>
  <c r="AC1808" i="8"/>
  <c r="AB1808" i="8"/>
  <c r="AA1808" i="8"/>
  <c r="Z1808" i="8"/>
  <c r="Y1808" i="8"/>
  <c r="O1808" i="8"/>
  <c r="AD1807" i="8" l="1"/>
  <c r="AC1807" i="8"/>
  <c r="AB1807" i="8"/>
  <c r="AA1807" i="8"/>
  <c r="Z1807" i="8"/>
  <c r="Y1807" i="8"/>
  <c r="O1807" i="8"/>
  <c r="AD1806" i="8" l="1"/>
  <c r="AC1806" i="8"/>
  <c r="AB1806" i="8"/>
  <c r="AA1806" i="8"/>
  <c r="Z1806" i="8"/>
  <c r="Y1806" i="8"/>
  <c r="O1806" i="8"/>
  <c r="AD1805" i="8" l="1"/>
  <c r="AC1805" i="8"/>
  <c r="AB1805" i="8"/>
  <c r="AA1805" i="8"/>
  <c r="Z1805" i="8"/>
  <c r="Y1805" i="8"/>
  <c r="O1805" i="8"/>
  <c r="AD1804" i="8" l="1"/>
  <c r="AC1804" i="8"/>
  <c r="AB1804" i="8"/>
  <c r="AA1804" i="8"/>
  <c r="Z1804" i="8"/>
  <c r="Y1804" i="8"/>
  <c r="O1804" i="8"/>
  <c r="AD1803" i="8" l="1"/>
  <c r="AC1803" i="8"/>
  <c r="AB1803" i="8"/>
  <c r="AA1803" i="8"/>
  <c r="Z1803" i="8"/>
  <c r="Y1803" i="8"/>
  <c r="O1803" i="8"/>
  <c r="AD1802" i="8" l="1"/>
  <c r="AC1802" i="8"/>
  <c r="AB1802" i="8"/>
  <c r="AA1802" i="8"/>
  <c r="Z1802" i="8"/>
  <c r="Y1802" i="8"/>
  <c r="O1802" i="8"/>
  <c r="AD1801" i="8" l="1"/>
  <c r="AC1801" i="8"/>
  <c r="AB1801" i="8"/>
  <c r="AA1801" i="8"/>
  <c r="Z1801" i="8"/>
  <c r="Y1801" i="8"/>
  <c r="O1801" i="8"/>
  <c r="AD1800" i="8" l="1"/>
  <c r="AC1800" i="8"/>
  <c r="AB1800" i="8"/>
  <c r="AA1800" i="8"/>
  <c r="Z1800" i="8"/>
  <c r="Y1800" i="8"/>
  <c r="O1800" i="8"/>
  <c r="AD1799" i="8" l="1"/>
  <c r="AC1799" i="8"/>
  <c r="AB1799" i="8"/>
  <c r="AA1799" i="8"/>
  <c r="Z1799" i="8"/>
  <c r="Y1799" i="8"/>
  <c r="O1799" i="8"/>
  <c r="AD1798" i="8" l="1"/>
  <c r="AC1798" i="8"/>
  <c r="AB1798" i="8"/>
  <c r="AA1798" i="8"/>
  <c r="Z1798" i="8"/>
  <c r="Y1798" i="8"/>
  <c r="O1798" i="8"/>
  <c r="AD1797" i="8" l="1"/>
  <c r="AC1797" i="8"/>
  <c r="AB1797" i="8"/>
  <c r="AA1797" i="8"/>
  <c r="Z1797" i="8"/>
  <c r="Y1797" i="8"/>
  <c r="O1797" i="8"/>
  <c r="AD1796" i="8" l="1"/>
  <c r="AC1796" i="8"/>
  <c r="AB1796" i="8"/>
  <c r="AA1796" i="8"/>
  <c r="Z1796" i="8"/>
  <c r="Y1796" i="8"/>
  <c r="O1796" i="8"/>
  <c r="AD1795" i="8" l="1"/>
  <c r="AC1795" i="8"/>
  <c r="AB1795" i="8"/>
  <c r="AA1795" i="8"/>
  <c r="Z1795" i="8"/>
  <c r="Y1795" i="8"/>
  <c r="O1795" i="8"/>
  <c r="AD1794" i="8" l="1"/>
  <c r="AC1794" i="8"/>
  <c r="AB1794" i="8"/>
  <c r="AA1794" i="8"/>
  <c r="Z1794" i="8"/>
  <c r="Y1794" i="8"/>
  <c r="O1794" i="8"/>
  <c r="O28" i="1" l="1"/>
  <c r="Y28" i="1"/>
  <c r="Z28" i="1"/>
  <c r="AA28" i="1"/>
  <c r="AB28" i="1"/>
  <c r="AC28" i="1"/>
  <c r="AD28" i="1"/>
  <c r="AD1793" i="8" l="1"/>
  <c r="AC1793" i="8"/>
  <c r="AB1793" i="8"/>
  <c r="AA1793" i="8"/>
  <c r="Z1793" i="8"/>
  <c r="Y1793" i="8"/>
  <c r="O1793" i="8"/>
  <c r="AD1792" i="8" l="1"/>
  <c r="AC1792" i="8"/>
  <c r="AB1792" i="8"/>
  <c r="AA1792" i="8"/>
  <c r="Z1792" i="8"/>
  <c r="Y1792" i="8"/>
  <c r="O1792" i="8"/>
  <c r="AD1791" i="8" l="1"/>
  <c r="AC1791" i="8"/>
  <c r="AB1791" i="8"/>
  <c r="AA1791" i="8"/>
  <c r="Z1791" i="8"/>
  <c r="Y1791" i="8"/>
  <c r="O1791" i="8"/>
  <c r="AD1790" i="8" l="1"/>
  <c r="AC1790" i="8"/>
  <c r="AB1790" i="8"/>
  <c r="AA1790" i="8"/>
  <c r="Z1790" i="8"/>
  <c r="Y1790" i="8"/>
  <c r="O1790" i="8"/>
  <c r="AD1789" i="8" l="1"/>
  <c r="AC1789" i="8"/>
  <c r="AB1789" i="8"/>
  <c r="AA1789" i="8"/>
  <c r="Z1789" i="8"/>
  <c r="Y1789" i="8"/>
  <c r="O1789" i="8"/>
  <c r="AD1788" i="8" l="1"/>
  <c r="AC1788" i="8"/>
  <c r="AB1788" i="8"/>
  <c r="AA1788" i="8"/>
  <c r="Z1788" i="8"/>
  <c r="Y1788" i="8"/>
  <c r="O1788" i="8"/>
  <c r="AD1787" i="8" l="1"/>
  <c r="AC1787" i="8"/>
  <c r="AB1787" i="8"/>
  <c r="AA1787" i="8"/>
  <c r="Z1787" i="8"/>
  <c r="Y1787" i="8"/>
  <c r="O1787" i="8"/>
  <c r="AD1786" i="8" l="1"/>
  <c r="AC1786" i="8"/>
  <c r="AB1786" i="8"/>
  <c r="AA1786" i="8"/>
  <c r="Z1786" i="8"/>
  <c r="Y1786" i="8"/>
  <c r="O1786" i="8"/>
  <c r="AD1785" i="8" l="1"/>
  <c r="AC1785" i="8"/>
  <c r="AB1785" i="8"/>
  <c r="AA1785" i="8"/>
  <c r="Z1785" i="8"/>
  <c r="Y1785" i="8"/>
  <c r="O1785" i="8"/>
  <c r="AD1784" i="8" l="1"/>
  <c r="AC1784" i="8"/>
  <c r="AB1784" i="8"/>
  <c r="AA1784" i="8"/>
  <c r="Z1784" i="8"/>
  <c r="Y1784" i="8"/>
  <c r="O1784" i="8"/>
  <c r="AD1783" i="8" l="1"/>
  <c r="AC1783" i="8"/>
  <c r="AB1783" i="8"/>
  <c r="AA1783" i="8"/>
  <c r="Z1783" i="8"/>
  <c r="Y1783" i="8"/>
  <c r="O1783" i="8"/>
  <c r="AD1782" i="8" l="1"/>
  <c r="AC1782" i="8"/>
  <c r="AB1782" i="8"/>
  <c r="AA1782" i="8"/>
  <c r="Z1782" i="8"/>
  <c r="Y1782" i="8"/>
  <c r="O1782" i="8"/>
  <c r="AD1781" i="8" l="1"/>
  <c r="AC1781" i="8"/>
  <c r="AB1781" i="8"/>
  <c r="AA1781" i="8"/>
  <c r="Z1781" i="8"/>
  <c r="Y1781" i="8"/>
  <c r="O1781" i="8"/>
  <c r="AD1780" i="8" l="1"/>
  <c r="AC1780" i="8"/>
  <c r="AB1780" i="8"/>
  <c r="AA1780" i="8"/>
  <c r="Z1780" i="8"/>
  <c r="Y1780" i="8"/>
  <c r="O1780" i="8"/>
  <c r="AD1779" i="8" l="1"/>
  <c r="AC1779" i="8"/>
  <c r="AB1779" i="8"/>
  <c r="AA1779" i="8"/>
  <c r="Z1779" i="8"/>
  <c r="Y1779" i="8"/>
  <c r="O1779" i="8"/>
  <c r="AD1778" i="8" l="1"/>
  <c r="AC1778" i="8"/>
  <c r="AB1778" i="8"/>
  <c r="AA1778" i="8"/>
  <c r="Z1778" i="8"/>
  <c r="Y1778" i="8"/>
  <c r="O1778" i="8"/>
  <c r="AD1777" i="8" l="1"/>
  <c r="AC1777" i="8"/>
  <c r="AB1777" i="8"/>
  <c r="AA1777" i="8"/>
  <c r="Z1777" i="8"/>
  <c r="Y1777" i="8"/>
  <c r="O1777" i="8"/>
  <c r="AD1776" i="8" l="1"/>
  <c r="AC1776" i="8"/>
  <c r="AB1776" i="8"/>
  <c r="AA1776" i="8"/>
  <c r="Z1776" i="8"/>
  <c r="Y1776" i="8"/>
  <c r="O1776" i="8"/>
  <c r="AD1775" i="8" l="1"/>
  <c r="AC1775" i="8"/>
  <c r="AB1775" i="8"/>
  <c r="AA1775" i="8"/>
  <c r="Z1775" i="8"/>
  <c r="Y1775" i="8"/>
  <c r="O1775" i="8"/>
  <c r="AD1774" i="8" l="1"/>
  <c r="AC1774" i="8"/>
  <c r="AB1774" i="8"/>
  <c r="AA1774" i="8"/>
  <c r="Z1774" i="8"/>
  <c r="Y1774" i="8"/>
  <c r="O1774" i="8"/>
  <c r="AD1773" i="8" l="1"/>
  <c r="AC1773" i="8"/>
  <c r="AB1773" i="8"/>
  <c r="AA1773" i="8"/>
  <c r="Z1773" i="8"/>
  <c r="Y1773" i="8"/>
  <c r="O1773" i="8"/>
  <c r="AD1772" i="8" l="1"/>
  <c r="AC1772" i="8"/>
  <c r="AB1772" i="8"/>
  <c r="AA1772" i="8"/>
  <c r="Z1772" i="8"/>
  <c r="Y1772" i="8"/>
  <c r="O1772" i="8"/>
  <c r="AD1771" i="8" l="1"/>
  <c r="AC1771" i="8"/>
  <c r="AB1771" i="8"/>
  <c r="AA1771" i="8"/>
  <c r="Z1771" i="8"/>
  <c r="Y1771" i="8"/>
  <c r="O1771" i="8"/>
  <c r="AD1770" i="8" l="1"/>
  <c r="AC1770" i="8"/>
  <c r="AB1770" i="8"/>
  <c r="AA1770" i="8"/>
  <c r="Z1770" i="8"/>
  <c r="Y1770" i="8"/>
  <c r="O1770" i="8"/>
  <c r="AD1769" i="8" l="1"/>
  <c r="AC1769" i="8"/>
  <c r="AB1769" i="8"/>
  <c r="AA1769" i="8"/>
  <c r="Z1769" i="8"/>
  <c r="Y1769" i="8"/>
  <c r="O1769" i="8"/>
  <c r="AD1768" i="8" l="1"/>
  <c r="AC1768" i="8"/>
  <c r="AB1768" i="8"/>
  <c r="AA1768" i="8"/>
  <c r="Z1768" i="8"/>
  <c r="Y1768" i="8"/>
  <c r="O1768" i="8"/>
  <c r="AD1767" i="8" l="1"/>
  <c r="AC1767" i="8"/>
  <c r="AB1767" i="8"/>
  <c r="AA1767" i="8"/>
  <c r="Z1767" i="8"/>
  <c r="Y1767" i="8"/>
  <c r="O1767" i="8"/>
  <c r="AD1766" i="8" l="1"/>
  <c r="AC1766" i="8"/>
  <c r="AB1766" i="8"/>
  <c r="AA1766" i="8"/>
  <c r="Z1766" i="8"/>
  <c r="Y1766" i="8"/>
  <c r="O1766" i="8"/>
  <c r="AD1765" i="8" l="1"/>
  <c r="AC1765" i="8"/>
  <c r="AB1765" i="8"/>
  <c r="AA1765" i="8"/>
  <c r="Z1765" i="8"/>
  <c r="Y1765" i="8"/>
  <c r="O1765" i="8"/>
  <c r="AD1764" i="8" l="1"/>
  <c r="AC1764" i="8"/>
  <c r="AB1764" i="8"/>
  <c r="AA1764" i="8"/>
  <c r="Z1764" i="8"/>
  <c r="Y1764" i="8"/>
  <c r="O1764" i="8"/>
  <c r="AD1763" i="8" l="1"/>
  <c r="AC1763" i="8"/>
  <c r="AB1763" i="8"/>
  <c r="AA1763" i="8"/>
  <c r="Z1763" i="8"/>
  <c r="Y1763" i="8"/>
  <c r="O1763" i="8"/>
  <c r="AD1762" i="8" l="1"/>
  <c r="AC1762" i="8"/>
  <c r="AB1762" i="8"/>
  <c r="AA1762" i="8"/>
  <c r="Z1762" i="8"/>
  <c r="Y1762" i="8"/>
  <c r="O1762" i="8"/>
  <c r="AD1761" i="8" l="1"/>
  <c r="AC1761" i="8"/>
  <c r="AB1761" i="8"/>
  <c r="AA1761" i="8"/>
  <c r="Z1761" i="8"/>
  <c r="Y1761" i="8"/>
  <c r="O1761" i="8"/>
  <c r="AD1760" i="8" l="1"/>
  <c r="AC1760" i="8"/>
  <c r="AB1760" i="8"/>
  <c r="AA1760" i="8"/>
  <c r="Z1760" i="8"/>
  <c r="Y1760" i="8"/>
  <c r="O1760" i="8"/>
  <c r="AD1759" i="8" l="1"/>
  <c r="AC1759" i="8"/>
  <c r="AB1759" i="8"/>
  <c r="AA1759" i="8"/>
  <c r="Z1759" i="8"/>
  <c r="Y1759" i="8"/>
  <c r="O1759" i="8"/>
  <c r="AD1758" i="8" l="1"/>
  <c r="AC1758" i="8"/>
  <c r="AB1758" i="8"/>
  <c r="AA1758" i="8"/>
  <c r="Z1758" i="8"/>
  <c r="Y1758" i="8"/>
  <c r="O1758" i="8"/>
  <c r="AD1757" i="8" l="1"/>
  <c r="AC1757" i="8"/>
  <c r="AB1757" i="8"/>
  <c r="AA1757" i="8"/>
  <c r="Z1757" i="8"/>
  <c r="Y1757" i="8"/>
  <c r="O1757" i="8"/>
  <c r="AD1756" i="8" l="1"/>
  <c r="AC1756" i="8"/>
  <c r="AB1756" i="8"/>
  <c r="AA1756" i="8"/>
  <c r="Z1756" i="8"/>
  <c r="Y1756" i="8"/>
  <c r="O1756" i="8"/>
  <c r="AD1755" i="8" l="1"/>
  <c r="AB1755" i="8"/>
  <c r="AA1755" i="8"/>
  <c r="Z1755" i="8"/>
  <c r="Y1755" i="8"/>
  <c r="X1755" i="8"/>
  <c r="AC1755" i="8" s="1"/>
  <c r="O1755" i="8"/>
  <c r="AD1754" i="8" l="1"/>
  <c r="AC1754" i="8"/>
  <c r="AB1754" i="8"/>
  <c r="AA1754" i="8"/>
  <c r="Z1754" i="8"/>
  <c r="Y1754" i="8"/>
  <c r="O1754" i="8"/>
  <c r="AD1753" i="8" l="1"/>
  <c r="AC1753" i="8"/>
  <c r="AB1753" i="8"/>
  <c r="AA1753" i="8"/>
  <c r="Z1753" i="8"/>
  <c r="Y1753" i="8"/>
  <c r="O1753" i="8"/>
  <c r="AD1752" i="8" l="1"/>
  <c r="AC1752" i="8"/>
  <c r="AB1752" i="8"/>
  <c r="AA1752" i="8"/>
  <c r="Z1752" i="8"/>
  <c r="Y1752" i="8"/>
  <c r="O1752" i="8"/>
  <c r="AD1751" i="8" l="1"/>
  <c r="AC1751" i="8"/>
  <c r="AB1751" i="8"/>
  <c r="AA1751" i="8"/>
  <c r="Z1751" i="8"/>
  <c r="Y1751" i="8"/>
  <c r="O1751" i="8"/>
  <c r="AD1750" i="8" l="1"/>
  <c r="AC1750" i="8"/>
  <c r="AB1750" i="8"/>
  <c r="AA1750" i="8"/>
  <c r="Z1750" i="8"/>
  <c r="Y1750" i="8"/>
  <c r="O1750" i="8"/>
  <c r="AD1749" i="8" l="1"/>
  <c r="AC1749" i="8"/>
  <c r="AB1749" i="8"/>
  <c r="AA1749" i="8"/>
  <c r="Z1749" i="8"/>
  <c r="Y1749" i="8"/>
  <c r="O1749" i="8"/>
  <c r="AD1748" i="8" l="1"/>
  <c r="AC1748" i="8"/>
  <c r="AB1748" i="8"/>
  <c r="AA1748" i="8"/>
  <c r="Z1748" i="8"/>
  <c r="Y1748" i="8"/>
  <c r="O1748" i="8"/>
  <c r="AD1747" i="8" l="1"/>
  <c r="AC1747" i="8"/>
  <c r="AB1747" i="8"/>
  <c r="AA1747" i="8"/>
  <c r="Z1747" i="8"/>
  <c r="Y1747" i="8"/>
  <c r="O1747" i="8"/>
  <c r="AD1746" i="8" l="1"/>
  <c r="AC1746" i="8"/>
  <c r="AB1746" i="8"/>
  <c r="AA1746" i="8"/>
  <c r="Z1746" i="8"/>
  <c r="Y1746" i="8"/>
  <c r="O1746" i="8"/>
  <c r="AD1745" i="8" l="1"/>
  <c r="AC1745" i="8"/>
  <c r="AB1745" i="8"/>
  <c r="AA1745" i="8"/>
  <c r="Z1745" i="8"/>
  <c r="Y1745" i="8"/>
  <c r="O1745" i="8"/>
  <c r="AD1744" i="8" l="1"/>
  <c r="AC1744" i="8"/>
  <c r="AB1744" i="8"/>
  <c r="AA1744" i="8"/>
  <c r="Z1744" i="8"/>
  <c r="Y1744" i="8"/>
  <c r="O1744" i="8"/>
  <c r="O27" i="1" l="1"/>
  <c r="Y27" i="1"/>
  <c r="Z27" i="1"/>
  <c r="AA27" i="1"/>
  <c r="AB27" i="1"/>
  <c r="AC27" i="1"/>
  <c r="AD27" i="1"/>
  <c r="AD1743" i="8" l="1"/>
  <c r="AC1743" i="8"/>
  <c r="AB1743" i="8"/>
  <c r="AA1743" i="8"/>
  <c r="Z1743" i="8"/>
  <c r="Y1743" i="8"/>
  <c r="O1743" i="8"/>
  <c r="AD1742" i="8" l="1"/>
  <c r="AC1742" i="8"/>
  <c r="AB1742" i="8"/>
  <c r="AA1742" i="8"/>
  <c r="Z1742" i="8"/>
  <c r="Y1742" i="8"/>
  <c r="O1742" i="8"/>
  <c r="AD1741" i="8" l="1"/>
  <c r="AC1741" i="8"/>
  <c r="AB1741" i="8"/>
  <c r="AA1741" i="8"/>
  <c r="Z1741" i="8"/>
  <c r="Y1741" i="8"/>
  <c r="O1741" i="8"/>
  <c r="AD1740" i="8" l="1"/>
  <c r="AC1740" i="8"/>
  <c r="AB1740" i="8"/>
  <c r="AA1740" i="8"/>
  <c r="Z1740" i="8"/>
  <c r="Y1740" i="8"/>
  <c r="O1740" i="8"/>
  <c r="AD1739" i="8" l="1"/>
  <c r="AC1739" i="8"/>
  <c r="AB1739" i="8"/>
  <c r="AA1739" i="8"/>
  <c r="Z1739" i="8"/>
  <c r="Y1739" i="8"/>
  <c r="O1739" i="8"/>
  <c r="AD1738" i="8" l="1"/>
  <c r="AC1738" i="8"/>
  <c r="AB1738" i="8"/>
  <c r="AA1738" i="8"/>
  <c r="Z1738" i="8"/>
  <c r="Y1738" i="8"/>
  <c r="O1738" i="8"/>
  <c r="AD1737" i="8" l="1"/>
  <c r="AC1737" i="8"/>
  <c r="AB1737" i="8"/>
  <c r="AA1737" i="8"/>
  <c r="Z1737" i="8"/>
  <c r="Y1737" i="8"/>
  <c r="O1737" i="8"/>
  <c r="AD1736" i="8" l="1"/>
  <c r="AC1736" i="8"/>
  <c r="AB1736" i="8"/>
  <c r="AA1736" i="8"/>
  <c r="Z1736" i="8"/>
  <c r="Y1736" i="8"/>
  <c r="O1736" i="8"/>
  <c r="AD1735" i="8" l="1"/>
  <c r="AC1735" i="8"/>
  <c r="AB1735" i="8"/>
  <c r="AA1735" i="8"/>
  <c r="Z1735" i="8"/>
  <c r="Y1735" i="8"/>
  <c r="O1735" i="8"/>
  <c r="AD1734" i="8" l="1"/>
  <c r="AC1734" i="8"/>
  <c r="AB1734" i="8"/>
  <c r="AA1734" i="8"/>
  <c r="Z1734" i="8"/>
  <c r="Y1734" i="8"/>
  <c r="O1734" i="8"/>
  <c r="AD1733" i="8" l="1"/>
  <c r="AC1733" i="8"/>
  <c r="AB1733" i="8"/>
  <c r="AA1733" i="8"/>
  <c r="Z1733" i="8"/>
  <c r="Y1733" i="8"/>
  <c r="O1733" i="8"/>
  <c r="AD1732" i="8" l="1"/>
  <c r="AC1732" i="8"/>
  <c r="AB1732" i="8"/>
  <c r="AA1732" i="8"/>
  <c r="Z1732" i="8"/>
  <c r="Y1732" i="8"/>
  <c r="AD1731" i="8" l="1"/>
  <c r="AC1731" i="8"/>
  <c r="AB1731" i="8"/>
  <c r="AA1731" i="8"/>
  <c r="Z1731" i="8"/>
  <c r="Y1731" i="8"/>
  <c r="O1731" i="8"/>
  <c r="AD1730" i="8" l="1"/>
  <c r="AC1730" i="8"/>
  <c r="AB1730" i="8"/>
  <c r="AA1730" i="8"/>
  <c r="Z1730" i="8"/>
  <c r="Y1730" i="8"/>
  <c r="O1730" i="8"/>
  <c r="AD1729" i="8" l="1"/>
  <c r="AC1729" i="8"/>
  <c r="AB1729" i="8"/>
  <c r="AA1729" i="8"/>
  <c r="Z1729" i="8"/>
  <c r="Y1729" i="8"/>
  <c r="O1729" i="8"/>
  <c r="AD1728" i="8" l="1"/>
  <c r="AC1728" i="8"/>
  <c r="AB1728" i="8"/>
  <c r="AA1728" i="8"/>
  <c r="Z1728" i="8"/>
  <c r="Y1728" i="8"/>
  <c r="O1728" i="8"/>
  <c r="AD1727" i="8" l="1"/>
  <c r="AC1727" i="8"/>
  <c r="AB1727" i="8"/>
  <c r="AA1727" i="8"/>
  <c r="Z1727" i="8"/>
  <c r="Y1727" i="8"/>
  <c r="O1727" i="8"/>
  <c r="AD1726" i="8" l="1"/>
  <c r="AC1726" i="8"/>
  <c r="AB1726" i="8"/>
  <c r="AA1726" i="8"/>
  <c r="Z1726" i="8"/>
  <c r="Y1726" i="8"/>
  <c r="O1726" i="8"/>
  <c r="AD1725" i="8" l="1"/>
  <c r="AC1725" i="8"/>
  <c r="AB1725" i="8"/>
  <c r="AA1725" i="8"/>
  <c r="Z1725" i="8"/>
  <c r="Y1725" i="8"/>
  <c r="O1725" i="8"/>
  <c r="AD1724" i="8" l="1"/>
  <c r="AC1724" i="8"/>
  <c r="AB1724" i="8"/>
  <c r="AA1724" i="8"/>
  <c r="Z1724" i="8"/>
  <c r="Y1724" i="8"/>
  <c r="O1724" i="8"/>
  <c r="AD1723" i="8" l="1"/>
  <c r="AC1723" i="8"/>
  <c r="AB1723" i="8"/>
  <c r="AA1723" i="8"/>
  <c r="Z1723" i="8"/>
  <c r="Y1723" i="8"/>
  <c r="O1723" i="8"/>
  <c r="AD1722" i="8" l="1"/>
  <c r="AC1722" i="8"/>
  <c r="AB1722" i="8"/>
  <c r="AA1722" i="8"/>
  <c r="Z1722" i="8"/>
  <c r="Y1722" i="8"/>
  <c r="O1722" i="8"/>
  <c r="AD1721" i="8" l="1"/>
  <c r="AC1721" i="8"/>
  <c r="AB1721" i="8"/>
  <c r="AA1721" i="8"/>
  <c r="Z1721" i="8"/>
  <c r="Y1721" i="8"/>
  <c r="O1721" i="8"/>
  <c r="AD1720" i="8" l="1"/>
  <c r="AC1720" i="8"/>
  <c r="AB1720" i="8"/>
  <c r="AA1720" i="8"/>
  <c r="Z1720" i="8"/>
  <c r="Y1720" i="8"/>
  <c r="O1720" i="8"/>
  <c r="AD1719" i="8" l="1"/>
  <c r="AC1719" i="8"/>
  <c r="AB1719" i="8"/>
  <c r="AA1719" i="8"/>
  <c r="Z1719" i="8"/>
  <c r="Y1719" i="8"/>
  <c r="O1719" i="8"/>
  <c r="AD1718" i="8" l="1"/>
  <c r="AC1718" i="8"/>
  <c r="AB1718" i="8"/>
  <c r="AA1718" i="8"/>
  <c r="Z1718" i="8"/>
  <c r="Y1718" i="8"/>
  <c r="O1718" i="8"/>
  <c r="AD1717" i="8" l="1"/>
  <c r="AC1717" i="8"/>
  <c r="AB1717" i="8"/>
  <c r="AA1717" i="8"/>
  <c r="Z1717" i="8"/>
  <c r="Y1717" i="8"/>
  <c r="O1717" i="8"/>
  <c r="AD1716" i="8" l="1"/>
  <c r="AC1716" i="8"/>
  <c r="AB1716" i="8"/>
  <c r="AA1716" i="8"/>
  <c r="Z1716" i="8"/>
  <c r="Y1716" i="8"/>
  <c r="O1716" i="8"/>
  <c r="AD1715" i="8" l="1"/>
  <c r="AC1715" i="8"/>
  <c r="AB1715" i="8"/>
  <c r="AA1715" i="8"/>
  <c r="Z1715" i="8"/>
  <c r="Y1715" i="8"/>
  <c r="O1715" i="8"/>
  <c r="AD1714" i="8" l="1"/>
  <c r="AC1714" i="8"/>
  <c r="AB1714" i="8"/>
  <c r="AA1714" i="8"/>
  <c r="Z1714" i="8"/>
  <c r="Y1714" i="8"/>
  <c r="O1714" i="8"/>
  <c r="AD1713" i="8" l="1"/>
  <c r="AC1713" i="8"/>
  <c r="AB1713" i="8"/>
  <c r="AA1713" i="8"/>
  <c r="Z1713" i="8"/>
  <c r="Y1713" i="8"/>
  <c r="O1713" i="8"/>
  <c r="AD1712" i="8" l="1"/>
  <c r="AC1712" i="8"/>
  <c r="AB1712" i="8"/>
  <c r="AA1712" i="8"/>
  <c r="Z1712" i="8"/>
  <c r="Y1712" i="8"/>
  <c r="O1712" i="8"/>
  <c r="AD1711" i="8" l="1"/>
  <c r="AC1711" i="8"/>
  <c r="AB1711" i="8"/>
  <c r="AA1711" i="8"/>
  <c r="Z1711" i="8"/>
  <c r="Y1711" i="8"/>
  <c r="O1711" i="8"/>
  <c r="AD1710" i="8" l="1"/>
  <c r="AC1710" i="8"/>
  <c r="AB1710" i="8"/>
  <c r="AA1710" i="8"/>
  <c r="Z1710" i="8"/>
  <c r="Y1710" i="8"/>
  <c r="O1710" i="8"/>
  <c r="AD1709" i="8" l="1"/>
  <c r="AC1709" i="8"/>
  <c r="AB1709" i="8"/>
  <c r="AA1709" i="8"/>
  <c r="Z1709" i="8"/>
  <c r="Y1709" i="8"/>
  <c r="O1709" i="8"/>
  <c r="AD1708" i="8" l="1"/>
  <c r="AC1708" i="8"/>
  <c r="AB1708" i="8"/>
  <c r="AA1708" i="8"/>
  <c r="Z1708" i="8"/>
  <c r="Y1708" i="8"/>
  <c r="O1708" i="8"/>
  <c r="AD1707" i="8" l="1"/>
  <c r="AC1707" i="8"/>
  <c r="AB1707" i="8"/>
  <c r="AA1707" i="8"/>
  <c r="Z1707" i="8"/>
  <c r="Y1707" i="8"/>
  <c r="O1707" i="8"/>
  <c r="AD1706" i="8" l="1"/>
  <c r="AC1706" i="8"/>
  <c r="AB1706" i="8"/>
  <c r="AA1706" i="8"/>
  <c r="Z1706" i="8"/>
  <c r="Y1706" i="8"/>
  <c r="O1706" i="8"/>
  <c r="AD1705" i="8" l="1"/>
  <c r="AC1705" i="8"/>
  <c r="AB1705" i="8"/>
  <c r="AA1705" i="8"/>
  <c r="Z1705" i="8"/>
  <c r="Y1705" i="8"/>
  <c r="O1705" i="8"/>
  <c r="AD1704" i="8" l="1"/>
  <c r="AC1704" i="8"/>
  <c r="AB1704" i="8"/>
  <c r="AA1704" i="8"/>
  <c r="Z1704" i="8"/>
  <c r="Y1704" i="8"/>
  <c r="O1704" i="8"/>
  <c r="AD1703" i="8" l="1"/>
  <c r="AC1703" i="8"/>
  <c r="AB1703" i="8"/>
  <c r="AA1703" i="8"/>
  <c r="Z1703" i="8"/>
  <c r="Y1703" i="8"/>
  <c r="O1703" i="8"/>
  <c r="AD1702" i="8" l="1"/>
  <c r="AC1702" i="8"/>
  <c r="AB1702" i="8"/>
  <c r="AA1702" i="8"/>
  <c r="Z1702" i="8"/>
  <c r="Y1702" i="8"/>
  <c r="O1702" i="8"/>
  <c r="AD1701" i="8" l="1"/>
  <c r="AC1701" i="8"/>
  <c r="AB1701" i="8"/>
  <c r="AA1701" i="8"/>
  <c r="Z1701" i="8"/>
  <c r="Y1701" i="8"/>
  <c r="O1701" i="8"/>
  <c r="AD1700" i="8" l="1"/>
  <c r="AC1700" i="8"/>
  <c r="AB1700" i="8"/>
  <c r="AA1700" i="8"/>
  <c r="Z1700" i="8"/>
  <c r="Y1700" i="8"/>
  <c r="O1700" i="8"/>
  <c r="AD1699" i="8" l="1"/>
  <c r="AC1699" i="8"/>
  <c r="AB1699" i="8"/>
  <c r="AA1699" i="8"/>
  <c r="Z1699" i="8"/>
  <c r="Y1699" i="8"/>
  <c r="O1699" i="8"/>
  <c r="AD1698" i="8" l="1"/>
  <c r="AC1698" i="8"/>
  <c r="AB1698" i="8"/>
  <c r="AA1698" i="8"/>
  <c r="Z1698" i="8"/>
  <c r="Y1698" i="8"/>
  <c r="O1698" i="8"/>
  <c r="AD1697" i="8" l="1"/>
  <c r="AC1697" i="8"/>
  <c r="AB1697" i="8"/>
  <c r="AA1697" i="8"/>
  <c r="Z1697" i="8"/>
  <c r="Y1697" i="8"/>
  <c r="O1697" i="8"/>
  <c r="AD1696" i="8" l="1"/>
  <c r="AC1696" i="8"/>
  <c r="AB1696" i="8"/>
  <c r="AA1696" i="8"/>
  <c r="Z1696" i="8"/>
  <c r="Y1696" i="8"/>
  <c r="O1696" i="8"/>
  <c r="AD1695" i="8" l="1"/>
  <c r="AC1695" i="8"/>
  <c r="AB1695" i="8"/>
  <c r="AA1695" i="8"/>
  <c r="Z1695" i="8"/>
  <c r="Y1695" i="8"/>
  <c r="O1695" i="8"/>
  <c r="AD1694" i="8" l="1"/>
  <c r="AC1694" i="8"/>
  <c r="AB1694" i="8"/>
  <c r="AA1694" i="8"/>
  <c r="Z1694" i="8"/>
  <c r="Y1694" i="8"/>
  <c r="O1694" i="8"/>
  <c r="AD1693" i="8" l="1"/>
  <c r="AC1693" i="8"/>
  <c r="AB1693" i="8"/>
  <c r="AA1693" i="8"/>
  <c r="Z1693" i="8"/>
  <c r="Y1693" i="8"/>
  <c r="O1693" i="8"/>
  <c r="AD1692" i="8" l="1"/>
  <c r="AC1692" i="8"/>
  <c r="AB1692" i="8"/>
  <c r="AA1692" i="8"/>
  <c r="Z1692" i="8"/>
  <c r="Y1692" i="8"/>
  <c r="O1692" i="8"/>
  <c r="AD1691" i="8" l="1"/>
  <c r="AC1691" i="8"/>
  <c r="AB1691" i="8"/>
  <c r="AA1691" i="8"/>
  <c r="Z1691" i="8"/>
  <c r="Y1691" i="8"/>
  <c r="O1691" i="8"/>
  <c r="AD1690" i="8" l="1"/>
  <c r="AC1690" i="8"/>
  <c r="AB1690" i="8"/>
  <c r="AA1690" i="8"/>
  <c r="Z1690" i="8"/>
  <c r="Y1690" i="8"/>
  <c r="O1690" i="8"/>
  <c r="AD1689" i="8" l="1"/>
  <c r="AC1689" i="8"/>
  <c r="AB1689" i="8"/>
  <c r="AA1689" i="8"/>
  <c r="Z1689" i="8"/>
  <c r="Y1689" i="8"/>
  <c r="O1689" i="8"/>
  <c r="AD1688" i="8" l="1"/>
  <c r="AC1688" i="8"/>
  <c r="AB1688" i="8"/>
  <c r="AA1688" i="8"/>
  <c r="Z1688" i="8"/>
  <c r="Y1688" i="8"/>
  <c r="O1688" i="8"/>
  <c r="AD42" i="5" l="1"/>
  <c r="AC42" i="5"/>
  <c r="AB42" i="5"/>
  <c r="AA42" i="5"/>
  <c r="Z42" i="5"/>
  <c r="Y42" i="5"/>
  <c r="O42" i="5"/>
  <c r="AD1687" i="8" l="1"/>
  <c r="AC1687" i="8"/>
  <c r="AB1687" i="8"/>
  <c r="AA1687" i="8"/>
  <c r="Z1687" i="8"/>
  <c r="Y1687" i="8"/>
  <c r="O1687" i="8"/>
  <c r="AD1686" i="8" l="1"/>
  <c r="AC1686" i="8"/>
  <c r="AB1686" i="8"/>
  <c r="AA1686" i="8"/>
  <c r="Z1686" i="8"/>
  <c r="Y1686" i="8"/>
  <c r="O1686" i="8"/>
  <c r="AD1685" i="8" l="1"/>
  <c r="AC1685" i="8"/>
  <c r="AB1685" i="8"/>
  <c r="AA1685" i="8"/>
  <c r="Z1685" i="8"/>
  <c r="Y1685" i="8"/>
  <c r="O1685" i="8"/>
  <c r="AD41" i="5" l="1"/>
  <c r="AC41" i="5"/>
  <c r="AB41" i="5"/>
  <c r="AA41" i="5"/>
  <c r="Z41" i="5"/>
  <c r="Y41" i="5"/>
  <c r="O41" i="5"/>
  <c r="AD1684" i="8" l="1"/>
  <c r="AC1684" i="8"/>
  <c r="AB1684" i="8"/>
  <c r="AA1684" i="8"/>
  <c r="Z1684" i="8"/>
  <c r="Y1684" i="8"/>
  <c r="O1684" i="8"/>
  <c r="AD1683" i="8" l="1"/>
  <c r="AC1683" i="8"/>
  <c r="AB1683" i="8"/>
  <c r="AA1683" i="8"/>
  <c r="Z1683" i="8"/>
  <c r="Y1683" i="8"/>
  <c r="O1683" i="8"/>
  <c r="AD1682" i="8" l="1"/>
  <c r="AC1682" i="8"/>
  <c r="AB1682" i="8"/>
  <c r="AA1682" i="8"/>
  <c r="Z1682" i="8"/>
  <c r="Y1682" i="8"/>
  <c r="O1682" i="8"/>
  <c r="AD1681" i="8" l="1"/>
  <c r="AC1681" i="8"/>
  <c r="AB1681" i="8"/>
  <c r="AA1681" i="8"/>
  <c r="Z1681" i="8"/>
  <c r="Y1681" i="8"/>
  <c r="O1681" i="8"/>
  <c r="AD1680" i="8" l="1"/>
  <c r="AC1680" i="8"/>
  <c r="AB1680" i="8"/>
  <c r="AA1680" i="8"/>
  <c r="Z1680" i="8"/>
  <c r="Y1680" i="8"/>
  <c r="O1680" i="8"/>
  <c r="AD1679" i="8" l="1"/>
  <c r="AC1679" i="8"/>
  <c r="AB1679" i="8"/>
  <c r="AA1679" i="8"/>
  <c r="Z1679" i="8"/>
  <c r="Y1679" i="8"/>
  <c r="O1679" i="8"/>
  <c r="AD1678" i="8" l="1"/>
  <c r="AC1678" i="8"/>
  <c r="AB1678" i="8"/>
  <c r="AA1678" i="8"/>
  <c r="Z1678" i="8"/>
  <c r="Y1678" i="8"/>
  <c r="O1678" i="8"/>
  <c r="AD1677" i="8" l="1"/>
  <c r="AC1677" i="8"/>
  <c r="AB1677" i="8"/>
  <c r="AA1677" i="8"/>
  <c r="Z1677" i="8"/>
  <c r="Y1677" i="8"/>
  <c r="O1677" i="8"/>
  <c r="AD1676" i="8" l="1"/>
  <c r="AC1676" i="8"/>
  <c r="AB1676" i="8"/>
  <c r="AA1676" i="8"/>
  <c r="Z1676" i="8"/>
  <c r="Y1676" i="8"/>
  <c r="O1676" i="8"/>
  <c r="AD1675" i="8" l="1"/>
  <c r="AC1675" i="8"/>
  <c r="AB1675" i="8"/>
  <c r="AA1675" i="8"/>
  <c r="Z1675" i="8"/>
  <c r="Y1675" i="8"/>
  <c r="O1675" i="8"/>
  <c r="AD1674" i="8" l="1"/>
  <c r="AC1674" i="8"/>
  <c r="AB1674" i="8"/>
  <c r="AA1674" i="8"/>
  <c r="Z1674" i="8"/>
  <c r="Y1674" i="8"/>
  <c r="O1674" i="8"/>
  <c r="AD1673" i="8" l="1"/>
  <c r="AC1673" i="8"/>
  <c r="AB1673" i="8"/>
  <c r="AA1673" i="8"/>
  <c r="Z1673" i="8"/>
  <c r="Y1673" i="8"/>
  <c r="O1673" i="8"/>
  <c r="AD1672" i="8" l="1"/>
  <c r="AC1672" i="8"/>
  <c r="AB1672" i="8"/>
  <c r="AA1672" i="8"/>
  <c r="Z1672" i="8"/>
  <c r="Y1672" i="8"/>
  <c r="O1672" i="8"/>
  <c r="AD1671" i="8" l="1"/>
  <c r="AC1671" i="8"/>
  <c r="AB1671" i="8"/>
  <c r="AA1671" i="8"/>
  <c r="Z1671" i="8"/>
  <c r="Y1671" i="8"/>
  <c r="O1671" i="8"/>
  <c r="AD1670" i="8" l="1"/>
  <c r="AC1670" i="8"/>
  <c r="AB1670" i="8"/>
  <c r="AA1670" i="8"/>
  <c r="Z1670" i="8"/>
  <c r="Y1670" i="8"/>
  <c r="O1670" i="8"/>
  <c r="AD1669" i="8" l="1"/>
  <c r="AC1669" i="8"/>
  <c r="AB1669" i="8"/>
  <c r="AA1669" i="8"/>
  <c r="Z1669" i="8"/>
  <c r="Y1669" i="8"/>
  <c r="O1669" i="8"/>
  <c r="AD1668" i="8" l="1"/>
  <c r="AC1668" i="8"/>
  <c r="AB1668" i="8"/>
  <c r="AA1668" i="8"/>
  <c r="Z1668" i="8"/>
  <c r="Y1668" i="8"/>
  <c r="O1668" i="8"/>
  <c r="AD1667" i="8" l="1"/>
  <c r="AC1667" i="8"/>
  <c r="AB1667" i="8"/>
  <c r="AA1667" i="8"/>
  <c r="Z1667" i="8"/>
  <c r="Y1667" i="8"/>
  <c r="O1667" i="8"/>
  <c r="AD1666" i="8" l="1"/>
  <c r="AC1666" i="8"/>
  <c r="AB1666" i="8"/>
  <c r="AA1666" i="8"/>
  <c r="Z1666" i="8"/>
  <c r="Y1666" i="8"/>
  <c r="O1666" i="8"/>
  <c r="AD1665" i="8" l="1"/>
  <c r="AC1665" i="8"/>
  <c r="AB1665" i="8"/>
  <c r="AA1665" i="8"/>
  <c r="Z1665" i="8"/>
  <c r="Y1665" i="8"/>
  <c r="O1665" i="8"/>
  <c r="AD1664" i="8" l="1"/>
  <c r="AC1664" i="8"/>
  <c r="AB1664" i="8"/>
  <c r="AA1664" i="8"/>
  <c r="Z1664" i="8"/>
  <c r="Y1664" i="8"/>
  <c r="O1664" i="8"/>
  <c r="AD1663" i="8" l="1"/>
  <c r="AC1663" i="8"/>
  <c r="AB1663" i="8"/>
  <c r="AA1663" i="8"/>
  <c r="Z1663" i="8"/>
  <c r="Y1663" i="8"/>
  <c r="O1663" i="8"/>
  <c r="AD1662" i="8" l="1"/>
  <c r="AC1662" i="8"/>
  <c r="AB1662" i="8"/>
  <c r="AA1662" i="8"/>
  <c r="Z1662" i="8"/>
  <c r="Y1662" i="8"/>
  <c r="O1662" i="8"/>
  <c r="AD1661" i="8" l="1"/>
  <c r="AC1661" i="8"/>
  <c r="AB1661" i="8"/>
  <c r="AA1661" i="8"/>
  <c r="Z1661" i="8"/>
  <c r="Y1661" i="8"/>
  <c r="O1661" i="8"/>
  <c r="AD1660" i="8" l="1"/>
  <c r="AC1660" i="8"/>
  <c r="AB1660" i="8"/>
  <c r="AA1660" i="8"/>
  <c r="Z1660" i="8"/>
  <c r="Y1660" i="8"/>
  <c r="O1660" i="8"/>
  <c r="AD1659" i="8" l="1"/>
  <c r="AC1659" i="8"/>
  <c r="AB1659" i="8"/>
  <c r="AA1659" i="8"/>
  <c r="Z1659" i="8"/>
  <c r="Y1659" i="8"/>
  <c r="O1659" i="8"/>
  <c r="AD1658" i="8" l="1"/>
  <c r="AC1658" i="8"/>
  <c r="AB1658" i="8"/>
  <c r="AA1658" i="8"/>
  <c r="Z1658" i="8"/>
  <c r="Y1658" i="8"/>
  <c r="O1658" i="8"/>
  <c r="AD1657" i="8" l="1"/>
  <c r="AC1657" i="8"/>
  <c r="AB1657" i="8"/>
  <c r="AA1657" i="8"/>
  <c r="Z1657" i="8"/>
  <c r="Y1657" i="8"/>
  <c r="O1657" i="8"/>
  <c r="AD1656" i="8" l="1"/>
  <c r="AC1656" i="8"/>
  <c r="AB1656" i="8"/>
  <c r="AA1656" i="8"/>
  <c r="Z1656" i="8"/>
  <c r="Y1656" i="8"/>
  <c r="O1656" i="8"/>
  <c r="AD1655" i="8" l="1"/>
  <c r="AC1655" i="8"/>
  <c r="AB1655" i="8"/>
  <c r="AA1655" i="8"/>
  <c r="Z1655" i="8"/>
  <c r="Y1655" i="8"/>
  <c r="O1655" i="8"/>
  <c r="AD1654" i="8" l="1"/>
  <c r="AC1654" i="8"/>
  <c r="AB1654" i="8"/>
  <c r="AA1654" i="8"/>
  <c r="Z1654" i="8"/>
  <c r="Y1654" i="8"/>
  <c r="O1654" i="8"/>
  <c r="AD1653" i="8" l="1"/>
  <c r="AC1653" i="8"/>
  <c r="AB1653" i="8"/>
  <c r="AA1653" i="8"/>
  <c r="Z1653" i="8"/>
  <c r="Y1653" i="8"/>
  <c r="O1653" i="8"/>
  <c r="AD1652" i="8" l="1"/>
  <c r="AC1652" i="8"/>
  <c r="AB1652" i="8"/>
  <c r="AA1652" i="8"/>
  <c r="Z1652" i="8"/>
  <c r="Y1652" i="8"/>
  <c r="O1652" i="8"/>
  <c r="AD1651" i="8" l="1"/>
  <c r="AC1651" i="8"/>
  <c r="AB1651" i="8"/>
  <c r="AA1651" i="8"/>
  <c r="Z1651" i="8"/>
  <c r="Y1651" i="8"/>
  <c r="O1651" i="8"/>
  <c r="AD1650" i="8" l="1"/>
  <c r="AC1650" i="8"/>
  <c r="AB1650" i="8"/>
  <c r="AA1650" i="8"/>
  <c r="Z1650" i="8"/>
  <c r="Y1650" i="8"/>
  <c r="O1650" i="8"/>
  <c r="AD1649" i="8" l="1"/>
  <c r="AC1649" i="8"/>
  <c r="AB1649" i="8"/>
  <c r="AA1649" i="8"/>
  <c r="Z1649" i="8"/>
  <c r="Y1649" i="8"/>
  <c r="O1649" i="8"/>
  <c r="AD1648" i="8" l="1"/>
  <c r="AC1648" i="8"/>
  <c r="AB1648" i="8"/>
  <c r="AA1648" i="8"/>
  <c r="Z1648" i="8"/>
  <c r="Y1648" i="8"/>
  <c r="O1648" i="8"/>
  <c r="AD1647" i="8" l="1"/>
  <c r="AC1647" i="8"/>
  <c r="AB1647" i="8"/>
  <c r="AA1647" i="8"/>
  <c r="Z1647" i="8"/>
  <c r="Y1647" i="8"/>
  <c r="O1647" i="8"/>
  <c r="AD1646" i="8" l="1"/>
  <c r="AC1646" i="8"/>
  <c r="AB1646" i="8"/>
  <c r="AA1646" i="8"/>
  <c r="Z1646" i="8"/>
  <c r="Y1646" i="8"/>
  <c r="O1646" i="8"/>
  <c r="AD1645" i="8" l="1"/>
  <c r="AC1645" i="8"/>
  <c r="AB1645" i="8"/>
  <c r="AA1645" i="8"/>
  <c r="Z1645" i="8"/>
  <c r="Y1645" i="8"/>
  <c r="O1645" i="8"/>
  <c r="AD1644" i="8" l="1"/>
  <c r="AC1644" i="8"/>
  <c r="AB1644" i="8"/>
  <c r="AA1644" i="8"/>
  <c r="Z1644" i="8"/>
  <c r="Y1644" i="8"/>
  <c r="O1644" i="8"/>
  <c r="AD1642" i="8" l="1"/>
  <c r="AD1643" i="8" l="1"/>
  <c r="AC1643" i="8"/>
  <c r="AB1643" i="8"/>
  <c r="AA1643" i="8"/>
  <c r="Z1643" i="8"/>
  <c r="Y1643" i="8"/>
  <c r="O1643" i="8"/>
  <c r="AC1642" i="8" l="1"/>
  <c r="AB1642" i="8"/>
  <c r="AA1642" i="8"/>
  <c r="Z1642" i="8"/>
  <c r="Y1642" i="8"/>
  <c r="O1642" i="8"/>
  <c r="AD1641" i="8" l="1"/>
  <c r="AC1641" i="8"/>
  <c r="AB1641" i="8"/>
  <c r="AA1641" i="8"/>
  <c r="Z1641" i="8"/>
  <c r="Y1641" i="8"/>
  <c r="O1641" i="8"/>
  <c r="AD1640" i="8" l="1"/>
  <c r="AC1640" i="8"/>
  <c r="AB1640" i="8"/>
  <c r="AA1640" i="8"/>
  <c r="Z1640" i="8"/>
  <c r="Y1640" i="8"/>
  <c r="O1640" i="8"/>
  <c r="AD1639" i="8" l="1"/>
  <c r="AC1639" i="8"/>
  <c r="AB1639" i="8"/>
  <c r="AA1639" i="8"/>
  <c r="Z1639" i="8"/>
  <c r="Y1639" i="8"/>
  <c r="O1639" i="8"/>
  <c r="AD1638" i="8" l="1"/>
  <c r="AC1638" i="8"/>
  <c r="AB1638" i="8"/>
  <c r="AA1638" i="8"/>
  <c r="Z1638" i="8"/>
  <c r="Y1638" i="8"/>
  <c r="O1638" i="8"/>
  <c r="AD1637" i="8" l="1"/>
  <c r="AC1637" i="8"/>
  <c r="AB1637" i="8"/>
  <c r="AA1637" i="8"/>
  <c r="Z1637" i="8"/>
  <c r="Y1637" i="8"/>
  <c r="O1637" i="8"/>
  <c r="AD1636" i="8" l="1"/>
  <c r="AC1636" i="8"/>
  <c r="AB1636" i="8"/>
  <c r="AA1636" i="8"/>
  <c r="Z1636" i="8"/>
  <c r="Y1636" i="8"/>
  <c r="O1636" i="8"/>
  <c r="AD1635" i="8" l="1"/>
  <c r="AC1635" i="8"/>
  <c r="AB1635" i="8"/>
  <c r="AA1635" i="8"/>
  <c r="Z1635" i="8"/>
  <c r="Y1635" i="8"/>
  <c r="O1635" i="8"/>
  <c r="AD1634" i="8" l="1"/>
  <c r="AC1634" i="8"/>
  <c r="AB1634" i="8"/>
  <c r="AA1634" i="8"/>
  <c r="Z1634" i="8"/>
  <c r="Y1634" i="8"/>
  <c r="AD1633" i="8" l="1"/>
  <c r="AC1633" i="8"/>
  <c r="AB1633" i="8"/>
  <c r="AA1633" i="8"/>
  <c r="Z1633" i="8"/>
  <c r="Y1633" i="8"/>
  <c r="O1633" i="8"/>
  <c r="AD1632" i="8" l="1"/>
  <c r="AC1632" i="8"/>
  <c r="AB1632" i="8"/>
  <c r="AA1632" i="8"/>
  <c r="Z1632" i="8"/>
  <c r="Y1632" i="8"/>
  <c r="O1632" i="8"/>
  <c r="AD1631" i="8" l="1"/>
  <c r="AC1631" i="8"/>
  <c r="AB1631" i="8"/>
  <c r="AA1631" i="8"/>
  <c r="Z1631" i="8"/>
  <c r="Y1631" i="8"/>
  <c r="O1631" i="8"/>
  <c r="AD1630" i="8" l="1"/>
  <c r="AC1630" i="8"/>
  <c r="AB1630" i="8"/>
  <c r="AA1630" i="8"/>
  <c r="Z1630" i="8"/>
  <c r="Y1630" i="8"/>
  <c r="O1630" i="8"/>
  <c r="AD1629" i="8" l="1"/>
  <c r="AC1629" i="8"/>
  <c r="AB1629" i="8"/>
  <c r="AA1629" i="8"/>
  <c r="Z1629" i="8"/>
  <c r="Y1629" i="8"/>
  <c r="O1629" i="8"/>
  <c r="O26" i="1" l="1"/>
  <c r="Y26" i="1"/>
  <c r="Z26" i="1"/>
  <c r="AA26" i="1"/>
  <c r="AB26" i="1"/>
  <c r="AC26" i="1"/>
  <c r="AD26" i="1"/>
  <c r="AD1628" i="8"/>
  <c r="AC1628" i="8"/>
  <c r="AB1628" i="8"/>
  <c r="AA1628" i="8"/>
  <c r="Z1628" i="8"/>
  <c r="Y1628" i="8"/>
  <c r="O1628" i="8"/>
  <c r="AD1627" i="8" l="1"/>
  <c r="AC1627" i="8"/>
  <c r="AB1627" i="8"/>
  <c r="AA1627" i="8"/>
  <c r="Z1627" i="8"/>
  <c r="Y1627" i="8"/>
  <c r="O1627" i="8"/>
  <c r="AD1626" i="8" l="1"/>
  <c r="AC1626" i="8"/>
  <c r="AB1626" i="8"/>
  <c r="AA1626" i="8"/>
  <c r="Z1626" i="8"/>
  <c r="Y1626" i="8"/>
  <c r="O1626" i="8"/>
  <c r="AD1625" i="8" l="1"/>
  <c r="AC1625" i="8"/>
  <c r="AB1625" i="8"/>
  <c r="AA1625" i="8"/>
  <c r="Z1625" i="8"/>
  <c r="Y1625" i="8"/>
  <c r="O1625" i="8"/>
  <c r="AD1624" i="8" l="1"/>
  <c r="AC1624" i="8"/>
  <c r="AB1624" i="8"/>
  <c r="AA1624" i="8"/>
  <c r="Z1624" i="8"/>
  <c r="Y1624" i="8"/>
  <c r="O1624" i="8"/>
  <c r="AD1623" i="8" l="1"/>
  <c r="AC1623" i="8"/>
  <c r="AB1623" i="8"/>
  <c r="AA1623" i="8"/>
  <c r="Z1623" i="8"/>
  <c r="Y1623" i="8"/>
  <c r="O1623" i="8"/>
  <c r="AD1622" i="8" l="1"/>
  <c r="AC1622" i="8"/>
  <c r="AB1622" i="8"/>
  <c r="AA1622" i="8"/>
  <c r="Z1622" i="8"/>
  <c r="Y1622" i="8"/>
  <c r="O1622" i="8"/>
  <c r="AD1621" i="8" l="1"/>
  <c r="AC1621" i="8"/>
  <c r="AB1621" i="8"/>
  <c r="AA1621" i="8"/>
  <c r="Z1621" i="8"/>
  <c r="Y1621" i="8"/>
  <c r="O1621" i="8"/>
  <c r="AD1620" i="8" l="1"/>
  <c r="AC1620" i="8"/>
  <c r="AB1620" i="8"/>
  <c r="AA1620" i="8"/>
  <c r="Z1620" i="8"/>
  <c r="Y1620" i="8"/>
  <c r="O1620" i="8"/>
  <c r="AD1619" i="8" l="1"/>
  <c r="AC1619" i="8"/>
  <c r="AB1619" i="8"/>
  <c r="AA1619" i="8"/>
  <c r="Z1619" i="8"/>
  <c r="Y1619" i="8"/>
  <c r="O1619" i="8"/>
  <c r="AD1618" i="8" l="1"/>
  <c r="AC1618" i="8"/>
  <c r="AB1618" i="8"/>
  <c r="AA1618" i="8"/>
  <c r="Z1618" i="8"/>
  <c r="Y1618" i="8"/>
  <c r="O1618" i="8"/>
  <c r="AD1617" i="8" l="1"/>
  <c r="AC1617" i="8"/>
  <c r="AB1617" i="8"/>
  <c r="AA1617" i="8"/>
  <c r="Z1617" i="8"/>
  <c r="Y1617" i="8"/>
  <c r="O1617" i="8"/>
  <c r="AD1616" i="8" l="1"/>
  <c r="AC1616" i="8"/>
  <c r="AB1616" i="8"/>
  <c r="AA1616" i="8"/>
  <c r="Z1616" i="8"/>
  <c r="Y1616" i="8"/>
  <c r="O1616" i="8"/>
  <c r="AD1615" i="8" l="1"/>
  <c r="AC1615" i="8"/>
  <c r="AB1615" i="8"/>
  <c r="AA1615" i="8"/>
  <c r="Z1615" i="8"/>
  <c r="Y1615" i="8"/>
  <c r="O1615" i="8"/>
  <c r="AD1614" i="8" l="1"/>
  <c r="AC1614" i="8"/>
  <c r="AB1614" i="8"/>
  <c r="AA1614" i="8"/>
  <c r="Z1614" i="8"/>
  <c r="Y1614" i="8"/>
  <c r="O1614" i="8"/>
  <c r="AD1613" i="8" l="1"/>
  <c r="AC1613" i="8"/>
  <c r="AB1613" i="8"/>
  <c r="AA1613" i="8"/>
  <c r="Z1613" i="8"/>
  <c r="Y1613" i="8"/>
  <c r="O1613" i="8"/>
  <c r="AD1612" i="8" l="1"/>
  <c r="AC1612" i="8"/>
  <c r="AB1612" i="8"/>
  <c r="AA1612" i="8"/>
  <c r="Z1612" i="8"/>
  <c r="Y1612" i="8"/>
  <c r="O1612" i="8"/>
  <c r="AD1611" i="8" l="1"/>
  <c r="AC1611" i="8"/>
  <c r="AB1611" i="8"/>
  <c r="AA1611" i="8"/>
  <c r="Z1611" i="8"/>
  <c r="Y1611" i="8"/>
  <c r="O1611" i="8"/>
  <c r="AD1610" i="8" l="1"/>
  <c r="AC1610" i="8"/>
  <c r="AB1610" i="8"/>
  <c r="AA1610" i="8"/>
  <c r="Z1610" i="8"/>
  <c r="Y1610" i="8"/>
  <c r="O1610" i="8"/>
  <c r="AD1609" i="8" l="1"/>
  <c r="AC1609" i="8"/>
  <c r="AB1609" i="8"/>
  <c r="AA1609" i="8"/>
  <c r="Z1609" i="8"/>
  <c r="Y1609" i="8"/>
  <c r="O1609" i="8"/>
  <c r="AD1608" i="8" l="1"/>
  <c r="AC1608" i="8"/>
  <c r="AB1608" i="8"/>
  <c r="AA1608" i="8"/>
  <c r="Z1608" i="8"/>
  <c r="Y1608" i="8"/>
  <c r="O1608" i="8"/>
  <c r="AD1607" i="8" l="1"/>
  <c r="AC1607" i="8"/>
  <c r="AB1607" i="8"/>
  <c r="AA1607" i="8"/>
  <c r="Z1607" i="8"/>
  <c r="Y1607" i="8"/>
  <c r="O1607" i="8"/>
  <c r="AD1606" i="8" l="1"/>
  <c r="AC1606" i="8"/>
  <c r="AB1606" i="8"/>
  <c r="AA1606" i="8"/>
  <c r="Z1606" i="8"/>
  <c r="Y1606" i="8"/>
  <c r="O1606" i="8"/>
  <c r="AD1605" i="8" l="1"/>
  <c r="AC1605" i="8"/>
  <c r="AB1605" i="8"/>
  <c r="AA1605" i="8"/>
  <c r="Z1605" i="8"/>
  <c r="Y1605" i="8"/>
  <c r="O1605" i="8"/>
  <c r="AD1604" i="8" l="1"/>
  <c r="AC1604" i="8"/>
  <c r="AB1604" i="8"/>
  <c r="AA1604" i="8"/>
  <c r="Z1604" i="8"/>
  <c r="Y1604" i="8"/>
  <c r="O1604" i="8"/>
  <c r="AD1603" i="8" l="1"/>
  <c r="AC1603" i="8"/>
  <c r="AB1603" i="8"/>
  <c r="AA1603" i="8"/>
  <c r="Z1603" i="8"/>
  <c r="Y1603" i="8"/>
  <c r="O1603" i="8"/>
  <c r="AD1602" i="8" l="1"/>
  <c r="AC1602" i="8"/>
  <c r="AB1602" i="8"/>
  <c r="AA1602" i="8"/>
  <c r="Z1602" i="8"/>
  <c r="Y1602" i="8"/>
  <c r="O1602" i="8"/>
  <c r="AD1601" i="8" l="1"/>
  <c r="AC1601" i="8"/>
  <c r="AB1601" i="8"/>
  <c r="AA1601" i="8"/>
  <c r="Z1601" i="8"/>
  <c r="Y1601" i="8"/>
  <c r="O1601" i="8"/>
  <c r="AD1600" i="8" l="1"/>
  <c r="AC1600" i="8"/>
  <c r="AB1600" i="8"/>
  <c r="AA1600" i="8"/>
  <c r="Z1600" i="8"/>
  <c r="Y1600" i="8"/>
  <c r="O1600" i="8"/>
  <c r="AD1599" i="8" l="1"/>
  <c r="AC1599" i="8"/>
  <c r="AB1599" i="8"/>
  <c r="AA1599" i="8"/>
  <c r="Z1599" i="8"/>
  <c r="Y1599" i="8"/>
  <c r="O1599" i="8"/>
  <c r="AD1598" i="8" l="1"/>
  <c r="AC1598" i="8"/>
  <c r="AB1598" i="8"/>
  <c r="AA1598" i="8"/>
  <c r="Z1598" i="8"/>
  <c r="Y1598" i="8"/>
  <c r="O1598" i="8"/>
  <c r="AD1597" i="8" l="1"/>
  <c r="AC1597" i="8"/>
  <c r="AB1597" i="8"/>
  <c r="AA1597" i="8"/>
  <c r="Z1597" i="8"/>
  <c r="Y1597" i="8"/>
  <c r="O1597" i="8"/>
  <c r="AD1596" i="8" l="1"/>
  <c r="AC1596" i="8"/>
  <c r="AB1596" i="8"/>
  <c r="AA1596" i="8"/>
  <c r="Z1596" i="8"/>
  <c r="Y1596" i="8"/>
  <c r="O1596" i="8"/>
  <c r="AD1595" i="8" l="1"/>
  <c r="AC1595" i="8"/>
  <c r="AB1595" i="8"/>
  <c r="AA1595" i="8"/>
  <c r="Z1595" i="8"/>
  <c r="Y1595" i="8"/>
  <c r="O1595" i="8"/>
  <c r="AD1594" i="8" l="1"/>
  <c r="AC1594" i="8"/>
  <c r="AB1594" i="8"/>
  <c r="AA1594" i="8"/>
  <c r="Z1594" i="8"/>
  <c r="Y1594" i="8"/>
  <c r="O1594" i="8"/>
  <c r="AD1593" i="8" l="1"/>
  <c r="AC1593" i="8"/>
  <c r="AB1593" i="8"/>
  <c r="AA1593" i="8"/>
  <c r="Z1593" i="8"/>
  <c r="Y1593" i="8"/>
  <c r="O1593" i="8"/>
  <c r="AD1592" i="8" l="1"/>
  <c r="AC1592" i="8"/>
  <c r="AB1592" i="8"/>
  <c r="AA1592" i="8"/>
  <c r="Z1592" i="8"/>
  <c r="Y1592" i="8"/>
  <c r="O1592" i="8"/>
  <c r="AD1591" i="8" l="1"/>
  <c r="AC1591" i="8"/>
  <c r="AB1591" i="8"/>
  <c r="AA1591" i="8"/>
  <c r="Z1591" i="8"/>
  <c r="Y1591" i="8"/>
  <c r="O1591" i="8"/>
  <c r="AD1590" i="8" l="1"/>
  <c r="AC1590" i="8"/>
  <c r="AB1590" i="8"/>
  <c r="AA1590" i="8"/>
  <c r="Z1590" i="8"/>
  <c r="Y1590" i="8"/>
  <c r="O1590" i="8"/>
  <c r="AD1589" i="8" l="1"/>
  <c r="AC1589" i="8"/>
  <c r="AB1589" i="8"/>
  <c r="AA1589" i="8"/>
  <c r="Z1589" i="8"/>
  <c r="Y1589" i="8"/>
  <c r="O1589" i="8"/>
  <c r="AD1588" i="8" l="1"/>
  <c r="AC1588" i="8"/>
  <c r="AB1588" i="8"/>
  <c r="AA1588" i="8"/>
  <c r="Z1588" i="8"/>
  <c r="Y1588" i="8"/>
  <c r="O1588" i="8"/>
  <c r="AD1587" i="8" l="1"/>
  <c r="AC1587" i="8"/>
  <c r="AB1587" i="8"/>
  <c r="AA1587" i="8"/>
  <c r="Z1587" i="8"/>
  <c r="Y1587" i="8"/>
  <c r="O1587" i="8"/>
  <c r="AD1586" i="8" l="1"/>
  <c r="AC1586" i="8"/>
  <c r="AB1586" i="8"/>
  <c r="AA1586" i="8"/>
  <c r="Z1586" i="8"/>
  <c r="Y1586" i="8"/>
  <c r="O1586" i="8"/>
  <c r="AD1585" i="8" l="1"/>
  <c r="AC1585" i="8"/>
  <c r="AB1585" i="8"/>
  <c r="AA1585" i="8"/>
  <c r="Z1585" i="8"/>
  <c r="Y1585" i="8"/>
  <c r="O1585" i="8"/>
  <c r="AD1584" i="8" l="1"/>
  <c r="AC1584" i="8"/>
  <c r="AB1584" i="8"/>
  <c r="AA1584" i="8"/>
  <c r="Z1584" i="8"/>
  <c r="Y1584" i="8"/>
  <c r="O1584" i="8"/>
  <c r="AD1583" i="8" l="1"/>
  <c r="AC1583" i="8"/>
  <c r="AB1583" i="8"/>
  <c r="AA1583" i="8"/>
  <c r="Z1583" i="8"/>
  <c r="Y1583" i="8"/>
  <c r="O1583" i="8"/>
  <c r="AD1582" i="8" l="1"/>
  <c r="AC1582" i="8"/>
  <c r="AB1582" i="8"/>
  <c r="AA1582" i="8"/>
  <c r="Z1582" i="8"/>
  <c r="Y1582" i="8"/>
  <c r="O1582" i="8"/>
  <c r="AD1581" i="8" l="1"/>
  <c r="AC1581" i="8"/>
  <c r="AB1581" i="8"/>
  <c r="AA1581" i="8"/>
  <c r="Z1581" i="8"/>
  <c r="Y1581" i="8"/>
  <c r="O1581" i="8"/>
  <c r="AD1580" i="8" l="1"/>
  <c r="AC1580" i="8"/>
  <c r="AB1580" i="8"/>
  <c r="AA1580" i="8"/>
  <c r="Z1580" i="8"/>
  <c r="Y1580" i="8"/>
  <c r="O1580" i="8"/>
  <c r="AD1579" i="8" l="1"/>
  <c r="AC1579" i="8"/>
  <c r="AB1579" i="8"/>
  <c r="AA1579" i="8"/>
  <c r="Z1579" i="8"/>
  <c r="Y1579" i="8"/>
  <c r="O1579" i="8"/>
  <c r="AD1578" i="8" l="1"/>
  <c r="AC1578" i="8"/>
  <c r="AB1578" i="8"/>
  <c r="AA1578" i="8"/>
  <c r="Z1578" i="8"/>
  <c r="Y1578" i="8"/>
  <c r="O1578" i="8"/>
  <c r="AD1577" i="8" l="1"/>
  <c r="AC1577" i="8"/>
  <c r="AB1577" i="8"/>
  <c r="AA1577" i="8"/>
  <c r="Z1577" i="8"/>
  <c r="Y1577" i="8"/>
  <c r="O1577" i="8"/>
  <c r="AD1576" i="8" l="1"/>
  <c r="AC1576" i="8"/>
  <c r="AB1576" i="8"/>
  <c r="AA1576" i="8"/>
  <c r="Z1576" i="8"/>
  <c r="Y1576" i="8"/>
  <c r="O1576" i="8"/>
  <c r="AD1575" i="8" l="1"/>
  <c r="AC1575" i="8"/>
  <c r="AB1575" i="8"/>
  <c r="AA1575" i="8"/>
  <c r="Z1575" i="8"/>
  <c r="Y1575" i="8"/>
  <c r="O1575" i="8"/>
  <c r="AD1574" i="8" l="1"/>
  <c r="AC1574" i="8"/>
  <c r="AB1574" i="8"/>
  <c r="AA1574" i="8"/>
  <c r="Z1574" i="8"/>
  <c r="Y1574" i="8"/>
  <c r="O1574" i="8"/>
  <c r="AD1573" i="8" l="1"/>
  <c r="AC1573" i="8"/>
  <c r="AB1573" i="8"/>
  <c r="AA1573" i="8"/>
  <c r="Z1573" i="8"/>
  <c r="Y1573" i="8"/>
  <c r="O1573" i="8"/>
  <c r="AD1572" i="8" l="1"/>
  <c r="AC1572" i="8"/>
  <c r="AB1572" i="8"/>
  <c r="AA1572" i="8"/>
  <c r="Z1572" i="8"/>
  <c r="Y1572" i="8"/>
  <c r="O1572" i="8"/>
  <c r="AD1571" i="8" l="1"/>
  <c r="AC1571" i="8"/>
  <c r="AB1571" i="8"/>
  <c r="AA1571" i="8"/>
  <c r="Z1571" i="8"/>
  <c r="Y1571" i="8"/>
  <c r="O1571" i="8"/>
  <c r="AD1570" i="8" l="1"/>
  <c r="AC1570" i="8"/>
  <c r="AB1570" i="8"/>
  <c r="AA1570" i="8"/>
  <c r="Z1570" i="8"/>
  <c r="Y1570" i="8"/>
  <c r="O1570" i="8"/>
  <c r="AD1569" i="8" l="1"/>
  <c r="AC1569" i="8"/>
  <c r="AB1569" i="8"/>
  <c r="AA1569" i="8"/>
  <c r="Z1569" i="8"/>
  <c r="Y1569" i="8"/>
  <c r="O1569" i="8"/>
  <c r="AD1568" i="8" l="1"/>
  <c r="AC1568" i="8"/>
  <c r="AB1568" i="8"/>
  <c r="AA1568" i="8"/>
  <c r="Z1568" i="8"/>
  <c r="Y1568" i="8"/>
  <c r="O1568" i="8"/>
  <c r="AD1567" i="8" l="1"/>
  <c r="AC1567" i="8"/>
  <c r="AB1567" i="8"/>
  <c r="AA1567" i="8"/>
  <c r="Z1567" i="8"/>
  <c r="Y1567" i="8"/>
  <c r="O1567" i="8"/>
  <c r="AD1566" i="8" l="1"/>
  <c r="AC1566" i="8"/>
  <c r="AB1566" i="8"/>
  <c r="AA1566" i="8"/>
  <c r="Z1566" i="8"/>
  <c r="Y1566" i="8"/>
  <c r="O1566" i="8"/>
  <c r="AD1565" i="8" l="1"/>
  <c r="AC1565" i="8"/>
  <c r="AA1565" i="8"/>
  <c r="Z1565" i="8"/>
  <c r="Y1565" i="8"/>
  <c r="O1565" i="8"/>
  <c r="AD1564" i="8" l="1"/>
  <c r="AC1564" i="8"/>
  <c r="AB1564" i="8"/>
  <c r="AA1564" i="8"/>
  <c r="Z1564" i="8"/>
  <c r="Y1564" i="8"/>
  <c r="O1564" i="8"/>
  <c r="AD1563" i="8" l="1"/>
  <c r="AC1563" i="8"/>
  <c r="AB1563" i="8"/>
  <c r="AA1563" i="8"/>
  <c r="Z1563" i="8"/>
  <c r="Y1563" i="8"/>
  <c r="O1563" i="8"/>
  <c r="AD1562" i="8" l="1"/>
  <c r="AC1562" i="8"/>
  <c r="AB1562" i="8"/>
  <c r="AA1562" i="8"/>
  <c r="Z1562" i="8"/>
  <c r="Y1562" i="8"/>
  <c r="O1562" i="8"/>
  <c r="AD1561" i="8" l="1"/>
  <c r="AC1561" i="8"/>
  <c r="AB1561" i="8"/>
  <c r="AA1561" i="8"/>
  <c r="Z1561" i="8"/>
  <c r="Y1561" i="8"/>
  <c r="O1561" i="8"/>
  <c r="AD1560" i="8" l="1"/>
  <c r="AC1560" i="8"/>
  <c r="AB1560" i="8"/>
  <c r="AA1560" i="8"/>
  <c r="Z1560" i="8"/>
  <c r="Y1560" i="8"/>
  <c r="O1560" i="8"/>
  <c r="AD1559" i="8" l="1"/>
  <c r="AC1559" i="8"/>
  <c r="AB1559" i="8"/>
  <c r="AA1559" i="8"/>
  <c r="Z1559" i="8"/>
  <c r="Y1559" i="8"/>
  <c r="O1559" i="8"/>
  <c r="AD1558" i="8" l="1"/>
  <c r="AC1558" i="8"/>
  <c r="AB1558" i="8"/>
  <c r="AA1558" i="8"/>
  <c r="Z1558" i="8"/>
  <c r="Y1558" i="8"/>
  <c r="O1558" i="8"/>
  <c r="AD1557" i="8" l="1"/>
  <c r="AC1557" i="8"/>
  <c r="AB1557" i="8"/>
  <c r="AA1557" i="8"/>
  <c r="Z1557" i="8"/>
  <c r="Y1557" i="8"/>
  <c r="O1557" i="8"/>
  <c r="AD1556" i="8" l="1"/>
  <c r="AC1556" i="8"/>
  <c r="AB1556" i="8"/>
  <c r="AA1556" i="8"/>
  <c r="Z1556" i="8"/>
  <c r="Y1556" i="8"/>
  <c r="O1556" i="8"/>
  <c r="O25" i="1" l="1"/>
  <c r="Y25" i="1"/>
  <c r="Z25" i="1"/>
  <c r="AA25" i="1"/>
  <c r="AB25" i="1"/>
  <c r="AC25" i="1"/>
  <c r="AD25" i="1"/>
  <c r="AD40" i="5" l="1"/>
  <c r="AC40" i="5"/>
  <c r="AB40" i="5"/>
  <c r="AA40" i="5"/>
  <c r="Z40" i="5"/>
  <c r="Y40" i="5"/>
  <c r="O40" i="5"/>
  <c r="O39" i="5" l="1"/>
  <c r="Y39" i="5"/>
  <c r="Z39" i="5"/>
  <c r="AA39" i="5"/>
  <c r="AB39" i="5"/>
  <c r="AC39" i="5"/>
  <c r="AD39" i="5"/>
  <c r="AD38" i="5" l="1"/>
  <c r="AC38" i="5"/>
  <c r="AB38" i="5"/>
  <c r="AA38" i="5"/>
  <c r="Z38" i="5"/>
  <c r="Y38" i="5"/>
  <c r="O38" i="5"/>
  <c r="O23" i="1" l="1"/>
  <c r="Y23" i="1"/>
  <c r="Z23" i="1"/>
  <c r="AA23" i="1"/>
  <c r="AB23" i="1"/>
  <c r="AC23" i="1"/>
  <c r="AD23" i="1"/>
  <c r="O24" i="1"/>
  <c r="Y24" i="1"/>
  <c r="Z24" i="1"/>
  <c r="AA24" i="1"/>
  <c r="AB24" i="1"/>
  <c r="AC24" i="1"/>
  <c r="AD24" i="1"/>
  <c r="O1555" i="8"/>
  <c r="Y1555" i="8"/>
  <c r="Z1555" i="8"/>
  <c r="AA1555" i="8"/>
  <c r="AB1555" i="8"/>
  <c r="AC1555" i="8"/>
  <c r="AD1555" i="8"/>
  <c r="AD1554" i="8"/>
  <c r="AC1554" i="8"/>
  <c r="AB1554" i="8"/>
  <c r="AA1554" i="8"/>
  <c r="Z1554" i="8"/>
  <c r="Y1554" i="8"/>
  <c r="O1554" i="8"/>
  <c r="AD1553" i="8" l="1"/>
  <c r="AC1553" i="8"/>
  <c r="AB1553" i="8"/>
  <c r="AA1553" i="8"/>
  <c r="Z1553" i="8"/>
  <c r="Y1553" i="8"/>
  <c r="O1553" i="8"/>
  <c r="AD1552" i="8" l="1"/>
  <c r="AC1552" i="8"/>
  <c r="AB1552" i="8"/>
  <c r="AA1552" i="8"/>
  <c r="Z1552" i="8"/>
  <c r="Y1552" i="8"/>
  <c r="O1552" i="8"/>
  <c r="AD1551" i="8" l="1"/>
  <c r="AC1551" i="8"/>
  <c r="AB1551" i="8"/>
  <c r="AA1551" i="8"/>
  <c r="Z1551" i="8"/>
  <c r="Y1551" i="8"/>
  <c r="O1551" i="8"/>
  <c r="AD1550" i="8" l="1"/>
  <c r="AC1550" i="8"/>
  <c r="AB1550" i="8"/>
  <c r="AA1550" i="8"/>
  <c r="Z1550" i="8"/>
  <c r="Y1550" i="8"/>
  <c r="O1550" i="8"/>
  <c r="AD1549" i="8" l="1"/>
  <c r="AC1549" i="8"/>
  <c r="AB1549" i="8"/>
  <c r="AA1549" i="8"/>
  <c r="Z1549" i="8"/>
  <c r="Y1549" i="8"/>
  <c r="O1549" i="8"/>
  <c r="AD1548" i="8" l="1"/>
  <c r="AC1548" i="8"/>
  <c r="AB1548" i="8"/>
  <c r="AA1548" i="8"/>
  <c r="Z1548" i="8"/>
  <c r="Y1548" i="8"/>
  <c r="O1548" i="8"/>
  <c r="AD1547" i="8" l="1"/>
  <c r="AC1547" i="8"/>
  <c r="AB1547" i="8"/>
  <c r="AA1547" i="8"/>
  <c r="Z1547" i="8"/>
  <c r="Y1547" i="8"/>
  <c r="O1547" i="8"/>
  <c r="AD1546" i="8" l="1"/>
  <c r="AC1546" i="8"/>
  <c r="AB1546" i="8"/>
  <c r="AA1546" i="8"/>
  <c r="Z1546" i="8"/>
  <c r="Y1546" i="8"/>
  <c r="O1546" i="8"/>
  <c r="AD1545" i="8" l="1"/>
  <c r="AC1545" i="8"/>
  <c r="AB1545" i="8"/>
  <c r="AA1545" i="8"/>
  <c r="Z1545" i="8"/>
  <c r="Y1545" i="8"/>
  <c r="O1545" i="8"/>
  <c r="AD1544" i="8" l="1"/>
  <c r="AC1544" i="8"/>
  <c r="AB1544" i="8"/>
  <c r="AA1544" i="8"/>
  <c r="Z1544" i="8"/>
  <c r="Y1544" i="8"/>
  <c r="O1544" i="8"/>
  <c r="AD1543" i="8" l="1"/>
  <c r="AC1543" i="8"/>
  <c r="AB1543" i="8"/>
  <c r="AA1543" i="8"/>
  <c r="Z1543" i="8"/>
  <c r="Y1543" i="8"/>
  <c r="O1543" i="8"/>
  <c r="AD1542" i="8" l="1"/>
  <c r="AC1542" i="8"/>
  <c r="AB1542" i="8"/>
  <c r="AA1542" i="8"/>
  <c r="Z1542" i="8"/>
  <c r="Y1542" i="8"/>
  <c r="O1542" i="8"/>
  <c r="AD1541" i="8" l="1"/>
  <c r="AC1541" i="8"/>
  <c r="AB1541" i="8"/>
  <c r="AA1541" i="8"/>
  <c r="Z1541" i="8"/>
  <c r="Y1541" i="8"/>
  <c r="O1541" i="8"/>
  <c r="AD1540" i="8" l="1"/>
  <c r="AC1540" i="8"/>
  <c r="AB1540" i="8"/>
  <c r="AA1540" i="8"/>
  <c r="Z1540" i="8"/>
  <c r="Y1540" i="8"/>
  <c r="O1540" i="8"/>
  <c r="AD1539" i="8" l="1"/>
  <c r="AC1539" i="8"/>
  <c r="AB1539" i="8"/>
  <c r="AA1539" i="8"/>
  <c r="Z1539" i="8"/>
  <c r="Y1539" i="8"/>
  <c r="O1539" i="8"/>
  <c r="AD1538" i="8" l="1"/>
  <c r="AC1538" i="8"/>
  <c r="AB1538" i="8"/>
  <c r="AA1538" i="8"/>
  <c r="Z1538" i="8"/>
  <c r="Y1538" i="8"/>
  <c r="O1538" i="8"/>
  <c r="AD1537" i="8" l="1"/>
  <c r="AC1537" i="8"/>
  <c r="AB1537" i="8"/>
  <c r="AA1537" i="8"/>
  <c r="Z1537" i="8"/>
  <c r="Y1537" i="8"/>
  <c r="O1537" i="8"/>
  <c r="AD1536" i="8" l="1"/>
  <c r="AC1536" i="8"/>
  <c r="AB1536" i="8"/>
  <c r="AA1536" i="8"/>
  <c r="Z1536" i="8"/>
  <c r="Y1536" i="8"/>
  <c r="O1536" i="8"/>
  <c r="AD1535" i="8" l="1"/>
  <c r="AC1535" i="8"/>
  <c r="AB1535" i="8"/>
  <c r="AA1535" i="8"/>
  <c r="Z1535" i="8"/>
  <c r="Y1535" i="8"/>
  <c r="O1535" i="8"/>
  <c r="AD1534" i="8" l="1"/>
  <c r="AC1534" i="8"/>
  <c r="AB1534" i="8"/>
  <c r="AA1534" i="8"/>
  <c r="Z1534" i="8"/>
  <c r="Y1534" i="8"/>
  <c r="O1534" i="8"/>
  <c r="AD1533" i="8" l="1"/>
  <c r="AC1533" i="8"/>
  <c r="AB1533" i="8"/>
  <c r="AA1533" i="8"/>
  <c r="Z1533" i="8"/>
  <c r="Y1533" i="8"/>
  <c r="O1533" i="8"/>
  <c r="AD1532" i="8" l="1"/>
  <c r="AC1532" i="8"/>
  <c r="AB1532" i="8"/>
  <c r="AA1532" i="8"/>
  <c r="Z1532" i="8"/>
  <c r="Y1532" i="8"/>
  <c r="O1532" i="8"/>
  <c r="AD1531" i="8" l="1"/>
  <c r="AC1531" i="8"/>
  <c r="AB1531" i="8"/>
  <c r="AA1531" i="8"/>
  <c r="Z1531" i="8"/>
  <c r="Y1531" i="8"/>
  <c r="O1531" i="8"/>
  <c r="AD1530" i="8" l="1"/>
  <c r="AC1530" i="8"/>
  <c r="AB1530" i="8"/>
  <c r="AA1530" i="8"/>
  <c r="Z1530" i="8"/>
  <c r="Y1530" i="8"/>
  <c r="O1530" i="8"/>
  <c r="AD1529" i="8" l="1"/>
  <c r="AC1529" i="8"/>
  <c r="AB1529" i="8"/>
  <c r="AA1529" i="8"/>
  <c r="Z1529" i="8"/>
  <c r="Y1529" i="8"/>
  <c r="O1529" i="8"/>
  <c r="AD1528" i="8" l="1"/>
  <c r="AC1528" i="8"/>
  <c r="AB1528" i="8"/>
  <c r="AA1528" i="8"/>
  <c r="Z1528" i="8"/>
  <c r="Y1528" i="8"/>
  <c r="O1528" i="8"/>
  <c r="AD1527" i="8" l="1"/>
  <c r="AC1527" i="8"/>
  <c r="AB1527" i="8"/>
  <c r="AA1527" i="8"/>
  <c r="Z1527" i="8"/>
  <c r="Y1527" i="8"/>
  <c r="O1527" i="8"/>
  <c r="AD1526" i="8" l="1"/>
  <c r="AC1526" i="8"/>
  <c r="AB1526" i="8"/>
  <c r="AA1526" i="8"/>
  <c r="Z1526" i="8"/>
  <c r="Y1526" i="8"/>
  <c r="O1526" i="8"/>
  <c r="AD1525" i="8" l="1"/>
  <c r="AC1525" i="8"/>
  <c r="AB1525" i="8"/>
  <c r="AA1525" i="8"/>
  <c r="Z1525" i="8"/>
  <c r="Y1525" i="8"/>
  <c r="O1525" i="8"/>
  <c r="AD1524" i="8" l="1"/>
  <c r="AC1524" i="8"/>
  <c r="AB1524" i="8"/>
  <c r="AA1524" i="8"/>
  <c r="Z1524" i="8"/>
  <c r="Y1524" i="8"/>
  <c r="O1524" i="8"/>
  <c r="AD1523" i="8" l="1"/>
  <c r="AC1523" i="8"/>
  <c r="AB1523" i="8"/>
  <c r="AA1523" i="8"/>
  <c r="Z1523" i="8"/>
  <c r="Y1523" i="8"/>
  <c r="O1523" i="8"/>
  <c r="AD1522" i="8" l="1"/>
  <c r="AC1522" i="8"/>
  <c r="AB1522" i="8"/>
  <c r="AA1522" i="8"/>
  <c r="Z1522" i="8"/>
  <c r="Y1522" i="8"/>
  <c r="O1522" i="8"/>
  <c r="AD1521" i="8" l="1"/>
  <c r="AC1521" i="8"/>
  <c r="AB1521" i="8"/>
  <c r="AA1521" i="8"/>
  <c r="Z1521" i="8"/>
  <c r="Y1521" i="8"/>
  <c r="O1521" i="8"/>
  <c r="AD1520" i="8" l="1"/>
  <c r="AC1520" i="8"/>
  <c r="AB1520" i="8"/>
  <c r="AA1520" i="8"/>
  <c r="Z1520" i="8"/>
  <c r="Y1520" i="8"/>
  <c r="O1520" i="8"/>
  <c r="AD1519" i="8" l="1"/>
  <c r="AC1519" i="8"/>
  <c r="AB1519" i="8"/>
  <c r="AA1519" i="8"/>
  <c r="Z1519" i="8"/>
  <c r="Y1519" i="8"/>
  <c r="O1519" i="8"/>
  <c r="AD1518" i="8" l="1"/>
  <c r="AC1518" i="8"/>
  <c r="AB1518" i="8"/>
  <c r="AA1518" i="8"/>
  <c r="Z1518" i="8"/>
  <c r="Y1518" i="8"/>
  <c r="O1518" i="8"/>
  <c r="AD1517" i="8" l="1"/>
  <c r="AC1517" i="8"/>
  <c r="AB1517" i="8"/>
  <c r="AA1517" i="8"/>
  <c r="Z1517" i="8"/>
  <c r="Y1517" i="8"/>
  <c r="O1517" i="8"/>
  <c r="AD1516" i="8" l="1"/>
  <c r="AC1516" i="8"/>
  <c r="AB1516" i="8"/>
  <c r="AA1516" i="8"/>
  <c r="Z1516" i="8"/>
  <c r="Y1516" i="8"/>
  <c r="O1516" i="8"/>
  <c r="AD1515" i="8" l="1"/>
  <c r="AC1515" i="8"/>
  <c r="AB1515" i="8"/>
  <c r="AA1515" i="8"/>
  <c r="Z1515" i="8"/>
  <c r="Y1515" i="8"/>
  <c r="O1515" i="8"/>
  <c r="AD1514" i="8" l="1"/>
  <c r="AC1514" i="8"/>
  <c r="AB1514" i="8"/>
  <c r="AA1514" i="8"/>
  <c r="Z1514" i="8"/>
  <c r="Y1514" i="8"/>
  <c r="O1514" i="8"/>
  <c r="AD1513" i="8" l="1"/>
  <c r="AC1513" i="8"/>
  <c r="AB1513" i="8"/>
  <c r="AA1513" i="8"/>
  <c r="Z1513" i="8"/>
  <c r="Y1513" i="8"/>
  <c r="O1513" i="8"/>
  <c r="AD1512" i="8" l="1"/>
  <c r="AC1512" i="8"/>
  <c r="AB1512" i="8"/>
  <c r="AA1512" i="8"/>
  <c r="Z1512" i="8"/>
  <c r="Y1512" i="8"/>
  <c r="O1512" i="8"/>
  <c r="AD1511" i="8" l="1"/>
  <c r="AC1511" i="8"/>
  <c r="AB1511" i="8"/>
  <c r="AA1511" i="8"/>
  <c r="Z1511" i="8"/>
  <c r="Y1511" i="8"/>
  <c r="O1511" i="8"/>
  <c r="AD1510" i="8" l="1"/>
  <c r="AC1510" i="8"/>
  <c r="AB1510" i="8"/>
  <c r="AA1510" i="8"/>
  <c r="Z1510" i="8"/>
  <c r="Y1510" i="8"/>
  <c r="O1510" i="8"/>
  <c r="AD1509" i="8" l="1"/>
  <c r="AC1509" i="8"/>
  <c r="AB1509" i="8"/>
  <c r="AA1509" i="8"/>
  <c r="Z1509" i="8"/>
  <c r="Y1509" i="8"/>
  <c r="O1509" i="8"/>
  <c r="AD1508" i="8" l="1"/>
  <c r="AC1508" i="8"/>
  <c r="AB1508" i="8"/>
  <c r="AA1508" i="8"/>
  <c r="Z1508" i="8"/>
  <c r="Y1508" i="8"/>
  <c r="O1508" i="8"/>
  <c r="AD1507" i="8" l="1"/>
  <c r="AC1507" i="8"/>
  <c r="AB1507" i="8"/>
  <c r="AA1507" i="8"/>
  <c r="Z1507" i="8"/>
  <c r="Y1507" i="8"/>
  <c r="O1507" i="8"/>
  <c r="AD1506" i="8" l="1"/>
  <c r="AC1506" i="8"/>
  <c r="AB1506" i="8"/>
  <c r="AA1506" i="8"/>
  <c r="Z1506" i="8"/>
  <c r="Y1506" i="8"/>
  <c r="O1506" i="8"/>
  <c r="AD1505" i="8" l="1"/>
  <c r="AC1505" i="8"/>
  <c r="AB1505" i="8"/>
  <c r="AA1505" i="8"/>
  <c r="Z1505" i="8"/>
  <c r="Y1505" i="8"/>
  <c r="O1505" i="8"/>
  <c r="AD1504" i="8" l="1"/>
  <c r="AC1504" i="8"/>
  <c r="AB1504" i="8"/>
  <c r="AA1504" i="8"/>
  <c r="Z1504" i="8"/>
  <c r="Y1504" i="8"/>
  <c r="O1504" i="8"/>
  <c r="AD1503" i="8" l="1"/>
  <c r="AC1503" i="8"/>
  <c r="AB1503" i="8"/>
  <c r="AA1503" i="8"/>
  <c r="Z1503" i="8"/>
  <c r="Y1503" i="8"/>
  <c r="O1503" i="8"/>
  <c r="AD1502" i="8" l="1"/>
  <c r="AC1502" i="8"/>
  <c r="AB1502" i="8"/>
  <c r="AA1502" i="8"/>
  <c r="Z1502" i="8"/>
  <c r="Y1502" i="8"/>
  <c r="O1502" i="8"/>
  <c r="AD1501" i="8" l="1"/>
  <c r="AC1501" i="8"/>
  <c r="AB1501" i="8"/>
  <c r="AA1501" i="8"/>
  <c r="Z1501" i="8"/>
  <c r="Y1501" i="8"/>
  <c r="O1501" i="8"/>
  <c r="AD1500" i="8" l="1"/>
  <c r="AC1500" i="8"/>
  <c r="AB1500" i="8"/>
  <c r="AA1500" i="8"/>
  <c r="Z1500" i="8"/>
  <c r="Y1500" i="8"/>
  <c r="O1500" i="8"/>
  <c r="AD1499" i="8" l="1"/>
  <c r="AC1499" i="8"/>
  <c r="AB1499" i="8"/>
  <c r="AA1499" i="8"/>
  <c r="Z1499" i="8"/>
  <c r="Y1499" i="8"/>
  <c r="O1499" i="8"/>
  <c r="AD1498" i="8" l="1"/>
  <c r="AC1498" i="8"/>
  <c r="AB1498" i="8"/>
  <c r="AA1498" i="8"/>
  <c r="Z1498" i="8"/>
  <c r="Y1498" i="8"/>
  <c r="O1498" i="8"/>
  <c r="AD1497" i="8" l="1"/>
  <c r="AC1497" i="8"/>
  <c r="AB1497" i="8"/>
  <c r="AA1497" i="8"/>
  <c r="Z1497" i="8"/>
  <c r="Y1497" i="8"/>
  <c r="O1497" i="8"/>
  <c r="AD1496" i="8" l="1"/>
  <c r="AC1496" i="8"/>
  <c r="AB1496" i="8"/>
  <c r="AA1496" i="8"/>
  <c r="Z1496" i="8"/>
  <c r="Y1496" i="8"/>
  <c r="O1496" i="8"/>
  <c r="AD1495" i="8" l="1"/>
  <c r="AC1495" i="8"/>
  <c r="AB1495" i="8"/>
  <c r="AA1495" i="8"/>
  <c r="Z1495" i="8"/>
  <c r="Y1495" i="8"/>
  <c r="O1495" i="8"/>
  <c r="AD1494" i="8" l="1"/>
  <c r="AC1494" i="8"/>
  <c r="AB1494" i="8"/>
  <c r="AA1494" i="8"/>
  <c r="Z1494" i="8"/>
  <c r="Y1494" i="8"/>
  <c r="O1494" i="8"/>
  <c r="AD1493" i="8" l="1"/>
  <c r="AC1493" i="8"/>
  <c r="AB1493" i="8"/>
  <c r="AA1493" i="8"/>
  <c r="Z1493" i="8"/>
  <c r="Y1493" i="8"/>
  <c r="O1493" i="8"/>
  <c r="AD1492" i="8" l="1"/>
  <c r="AC1492" i="8"/>
  <c r="AB1492" i="8"/>
  <c r="AA1492" i="8"/>
  <c r="Z1492" i="8"/>
  <c r="Y1492" i="8"/>
  <c r="O1492" i="8"/>
  <c r="AD1491" i="8" l="1"/>
  <c r="AC1491" i="8"/>
  <c r="AB1491" i="8"/>
  <c r="AA1491" i="8"/>
  <c r="Z1491" i="8"/>
  <c r="Y1491" i="8"/>
  <c r="AD1490" i="8" l="1"/>
  <c r="AC1490" i="8"/>
  <c r="AB1490" i="8"/>
  <c r="AA1490" i="8"/>
  <c r="Z1490" i="8"/>
  <c r="Y1490" i="8"/>
  <c r="O1490" i="8"/>
  <c r="AD1489" i="8" l="1"/>
  <c r="AC1489" i="8"/>
  <c r="AB1489" i="8"/>
  <c r="AA1489" i="8"/>
  <c r="Z1489" i="8"/>
  <c r="Y1489" i="8"/>
  <c r="O1489" i="8"/>
  <c r="AD1488" i="8" l="1"/>
  <c r="AC1488" i="8"/>
  <c r="AB1488" i="8"/>
  <c r="AA1488" i="8"/>
  <c r="Z1488" i="8"/>
  <c r="Y1488" i="8"/>
  <c r="O1488" i="8"/>
  <c r="AD1487" i="8" l="1"/>
  <c r="AC1487" i="8"/>
  <c r="AB1487" i="8"/>
  <c r="AA1487" i="8"/>
  <c r="Z1487" i="8"/>
  <c r="Y1487" i="8"/>
  <c r="O1487" i="8"/>
  <c r="AD1486" i="8" l="1"/>
  <c r="AC1486" i="8"/>
  <c r="AB1486" i="8"/>
  <c r="AA1486" i="8"/>
  <c r="Z1486" i="8"/>
  <c r="Y1486" i="8"/>
  <c r="O1486" i="8"/>
  <c r="AD1485" i="8" l="1"/>
  <c r="AC1485" i="8"/>
  <c r="AB1485" i="8"/>
  <c r="AA1485" i="8"/>
  <c r="Z1485" i="8"/>
  <c r="Y1485" i="8"/>
  <c r="O1485" i="8"/>
  <c r="AD1484" i="8" l="1"/>
  <c r="AC1484" i="8"/>
  <c r="AB1484" i="8"/>
  <c r="AA1484" i="8"/>
  <c r="Z1484" i="8"/>
  <c r="Y1484" i="8"/>
  <c r="O1484" i="8"/>
  <c r="AD1483" i="8" l="1"/>
  <c r="AC1483" i="8"/>
  <c r="AB1483" i="8"/>
  <c r="AA1483" i="8"/>
  <c r="Z1483" i="8"/>
  <c r="Y1483" i="8"/>
  <c r="O1483" i="8"/>
  <c r="AD1482" i="8" l="1"/>
  <c r="AC1482" i="8"/>
  <c r="AB1482" i="8"/>
  <c r="AA1482" i="8"/>
  <c r="Z1482" i="8"/>
  <c r="Y1482" i="8"/>
  <c r="O1482" i="8"/>
  <c r="AD1481" i="8" l="1"/>
  <c r="AC1481" i="8"/>
  <c r="AB1481" i="8"/>
  <c r="AA1481" i="8"/>
  <c r="Z1481" i="8"/>
  <c r="Y1481" i="8"/>
  <c r="O1481" i="8"/>
  <c r="AD1480" i="8" l="1"/>
  <c r="AC1480" i="8"/>
  <c r="AB1480" i="8"/>
  <c r="AA1480" i="8"/>
  <c r="Z1480" i="8"/>
  <c r="Y1480" i="8"/>
  <c r="O1480" i="8"/>
  <c r="AD1479" i="8" l="1"/>
  <c r="AC1479" i="8"/>
  <c r="AB1479" i="8"/>
  <c r="AA1479" i="8"/>
  <c r="Z1479" i="8"/>
  <c r="Y1479" i="8"/>
  <c r="O1479" i="8"/>
  <c r="AD1478" i="8" l="1"/>
  <c r="AC1478" i="8"/>
  <c r="AB1478" i="8"/>
  <c r="AA1478" i="8"/>
  <c r="Z1478" i="8"/>
  <c r="Y1478" i="8"/>
  <c r="O1478" i="8"/>
  <c r="AD1477" i="8" l="1"/>
  <c r="AC1477" i="8"/>
  <c r="AB1477" i="8"/>
  <c r="AA1477" i="8"/>
  <c r="Z1477" i="8"/>
  <c r="Y1477" i="8"/>
  <c r="O1477" i="8"/>
  <c r="AD1476" i="8" l="1"/>
  <c r="AC1476" i="8"/>
  <c r="AB1476" i="8"/>
  <c r="AA1476" i="8"/>
  <c r="Z1476" i="8"/>
  <c r="Y1476" i="8"/>
  <c r="O1476" i="8"/>
  <c r="AD1475" i="8" l="1"/>
  <c r="AC1475" i="8"/>
  <c r="AB1475" i="8"/>
  <c r="AA1475" i="8"/>
  <c r="Z1475" i="8"/>
  <c r="Y1475" i="8"/>
  <c r="O1475" i="8"/>
  <c r="AD1474" i="8" l="1"/>
  <c r="AC1474" i="8"/>
  <c r="AB1474" i="8"/>
  <c r="AA1474" i="8"/>
  <c r="Z1474" i="8"/>
  <c r="Y1474" i="8"/>
  <c r="O1474" i="8"/>
  <c r="AD1473" i="8" l="1"/>
  <c r="AC1473" i="8"/>
  <c r="AB1473" i="8"/>
  <c r="AA1473" i="8"/>
  <c r="Z1473" i="8"/>
  <c r="Y1473" i="8"/>
  <c r="O1473" i="8"/>
  <c r="AD1472" i="8" l="1"/>
  <c r="AC1472" i="8"/>
  <c r="AB1472" i="8"/>
  <c r="AA1472" i="8"/>
  <c r="Z1472" i="8"/>
  <c r="Y1472" i="8"/>
  <c r="O1472" i="8"/>
  <c r="AD37" i="5" l="1"/>
  <c r="AC37" i="5"/>
  <c r="AB37" i="5"/>
  <c r="AA37" i="5"/>
  <c r="Z37" i="5"/>
  <c r="Y37" i="5"/>
  <c r="O37" i="5"/>
  <c r="O22" i="1"/>
  <c r="Y22" i="1"/>
  <c r="Z22" i="1"/>
  <c r="AA22" i="1"/>
  <c r="AB22" i="1"/>
  <c r="AC22" i="1"/>
  <c r="AD22" i="1"/>
  <c r="AD1471" i="8"/>
  <c r="AC1471" i="8"/>
  <c r="AB1471" i="8"/>
  <c r="AA1471" i="8"/>
  <c r="Z1471" i="8"/>
  <c r="Y1471" i="8"/>
  <c r="AD1470" i="8" l="1"/>
  <c r="AC1470" i="8"/>
  <c r="AB1470" i="8"/>
  <c r="AA1470" i="8"/>
  <c r="Z1470" i="8"/>
  <c r="Y1470" i="8"/>
  <c r="O1470" i="8"/>
  <c r="AD1469" i="8" l="1"/>
  <c r="AC1469" i="8"/>
  <c r="AB1469" i="8"/>
  <c r="AA1469" i="8"/>
  <c r="Z1469" i="8"/>
  <c r="Y1469" i="8"/>
  <c r="O1469" i="8"/>
  <c r="AD1468" i="8" l="1"/>
  <c r="AC1468" i="8"/>
  <c r="AB1468" i="8"/>
  <c r="AA1468" i="8"/>
  <c r="Z1468" i="8"/>
  <c r="Y1468" i="8"/>
  <c r="O1468" i="8"/>
  <c r="AD1467" i="8" l="1"/>
  <c r="AC1467" i="8"/>
  <c r="AB1467" i="8"/>
  <c r="AA1467" i="8"/>
  <c r="Z1467" i="8"/>
  <c r="Y1467" i="8"/>
  <c r="O1467" i="8"/>
  <c r="AD1466" i="8" l="1"/>
  <c r="AC1466" i="8"/>
  <c r="AB1466" i="8"/>
  <c r="AA1466" i="8"/>
  <c r="Z1466" i="8"/>
  <c r="Y1466" i="8"/>
  <c r="O1466" i="8"/>
  <c r="AD1465" i="8" l="1"/>
  <c r="AC1465" i="8"/>
  <c r="AB1465" i="8"/>
  <c r="AA1465" i="8"/>
  <c r="Z1465" i="8"/>
  <c r="Y1465" i="8"/>
  <c r="O1465" i="8"/>
  <c r="AD1464" i="8" l="1"/>
  <c r="AC1464" i="8"/>
  <c r="AB1464" i="8"/>
  <c r="AA1464" i="8"/>
  <c r="Z1464" i="8"/>
  <c r="Y1464" i="8"/>
  <c r="O1464" i="8"/>
  <c r="AD1463" i="8" l="1"/>
  <c r="AC1463" i="8"/>
  <c r="AB1463" i="8"/>
  <c r="AA1463" i="8"/>
  <c r="Z1463" i="8"/>
  <c r="Y1463" i="8"/>
  <c r="O1463" i="8"/>
  <c r="AD1462" i="8" l="1"/>
  <c r="AC1462" i="8"/>
  <c r="AB1462" i="8"/>
  <c r="AA1462" i="8"/>
  <c r="Z1462" i="8"/>
  <c r="Y1462" i="8"/>
  <c r="O1462" i="8"/>
  <c r="AD1461" i="8" l="1"/>
  <c r="AC1461" i="8"/>
  <c r="AB1461" i="8"/>
  <c r="AA1461" i="8"/>
  <c r="Z1461" i="8"/>
  <c r="Y1461" i="8"/>
  <c r="O1461" i="8"/>
  <c r="AD1460" i="8" l="1"/>
  <c r="AC1460" i="8"/>
  <c r="AB1460" i="8"/>
  <c r="AA1460" i="8"/>
  <c r="Z1460" i="8"/>
  <c r="Y1460" i="8"/>
  <c r="O1460" i="8"/>
  <c r="AD1459" i="8" l="1"/>
  <c r="AC1459" i="8"/>
  <c r="AB1459" i="8"/>
  <c r="AA1459" i="8"/>
  <c r="Z1459" i="8"/>
  <c r="Y1459" i="8"/>
  <c r="O1459" i="8"/>
  <c r="AD1458" i="8" l="1"/>
  <c r="AC1458" i="8"/>
  <c r="AB1458" i="8"/>
  <c r="AA1458" i="8"/>
  <c r="Z1458" i="8"/>
  <c r="Y1458" i="8"/>
  <c r="O1458" i="8"/>
  <c r="AD1457" i="8" l="1"/>
  <c r="AC1457" i="8"/>
  <c r="AB1457" i="8"/>
  <c r="AA1457" i="8"/>
  <c r="Z1457" i="8"/>
  <c r="Y1457" i="8"/>
  <c r="O1457" i="8"/>
  <c r="AD1456" i="8" l="1"/>
  <c r="AC1456" i="8"/>
  <c r="AB1456" i="8"/>
  <c r="AA1456" i="8"/>
  <c r="Z1456" i="8"/>
  <c r="Y1456" i="8"/>
  <c r="O1456" i="8"/>
  <c r="AD1455" i="8" l="1"/>
  <c r="AC1455" i="8"/>
  <c r="AB1455" i="8"/>
  <c r="AA1455" i="8"/>
  <c r="Z1455" i="8"/>
  <c r="Y1455" i="8"/>
  <c r="O1455" i="8"/>
  <c r="AD1454" i="8" l="1"/>
  <c r="AC1454" i="8"/>
  <c r="AB1454" i="8"/>
  <c r="AA1454" i="8"/>
  <c r="Z1454" i="8"/>
  <c r="Y1454" i="8"/>
  <c r="O1454" i="8"/>
  <c r="AD1453" i="8" l="1"/>
  <c r="AC1453" i="8"/>
  <c r="AB1453" i="8"/>
  <c r="AA1453" i="8"/>
  <c r="Z1453" i="8"/>
  <c r="Y1453" i="8"/>
  <c r="O1453" i="8"/>
  <c r="AD1452" i="8" l="1"/>
  <c r="AC1452" i="8"/>
  <c r="AB1452" i="8"/>
  <c r="AA1452" i="8"/>
  <c r="Z1452" i="8"/>
  <c r="Y1452" i="8"/>
  <c r="O1452" i="8"/>
  <c r="AD1451" i="8" l="1"/>
  <c r="AC1451" i="8"/>
  <c r="AB1451" i="8"/>
  <c r="AA1451" i="8"/>
  <c r="Z1451" i="8"/>
  <c r="Y1451" i="8"/>
  <c r="O1451" i="8"/>
  <c r="AD1450" i="8" l="1"/>
  <c r="AC1450" i="8"/>
  <c r="AB1450" i="8"/>
  <c r="AA1450" i="8"/>
  <c r="Z1450" i="8"/>
  <c r="Y1450" i="8"/>
  <c r="O1450" i="8"/>
  <c r="AD1449" i="8" l="1"/>
  <c r="AC1449" i="8"/>
  <c r="AB1449" i="8"/>
  <c r="AA1449" i="8"/>
  <c r="Z1449" i="8"/>
  <c r="Y1449" i="8"/>
  <c r="O1449" i="8"/>
  <c r="AD1448" i="8" l="1"/>
  <c r="AC1448" i="8"/>
  <c r="AB1448" i="8"/>
  <c r="AA1448" i="8"/>
  <c r="Z1448" i="8"/>
  <c r="Y1448" i="8"/>
  <c r="O1448" i="8"/>
  <c r="AD1447" i="8" l="1"/>
  <c r="AC1447" i="8"/>
  <c r="AB1447" i="8"/>
  <c r="AA1447" i="8"/>
  <c r="Z1447" i="8"/>
  <c r="Y1447" i="8"/>
  <c r="O1447" i="8"/>
  <c r="AD1446" i="8" l="1"/>
  <c r="AC1446" i="8"/>
  <c r="AB1446" i="8"/>
  <c r="AA1446" i="8"/>
  <c r="Z1446" i="8"/>
  <c r="Y1446" i="8"/>
  <c r="O1446" i="8"/>
  <c r="AD1445" i="8" l="1"/>
  <c r="AC1445" i="8"/>
  <c r="AB1445" i="8"/>
  <c r="AA1445" i="8"/>
  <c r="Z1445" i="8"/>
  <c r="Y1445" i="8"/>
  <c r="O1445" i="8"/>
  <c r="AD1444" i="8" l="1"/>
  <c r="AC1444" i="8"/>
  <c r="AB1444" i="8"/>
  <c r="AA1444" i="8"/>
  <c r="Z1444" i="8"/>
  <c r="Y1444" i="8"/>
  <c r="O1444" i="8"/>
  <c r="AD1443" i="8" l="1"/>
  <c r="AC1443" i="8"/>
  <c r="AB1443" i="8"/>
  <c r="AA1443" i="8"/>
  <c r="Z1443" i="8"/>
  <c r="Y1443" i="8"/>
  <c r="O1443" i="8"/>
  <c r="AD1442" i="8" l="1"/>
  <c r="AC1442" i="8"/>
  <c r="AB1442" i="8"/>
  <c r="AA1442" i="8"/>
  <c r="Z1442" i="8"/>
  <c r="Y1442" i="8"/>
  <c r="O1442" i="8"/>
  <c r="AD1441" i="8" l="1"/>
  <c r="AC1441" i="8"/>
  <c r="AB1441" i="8"/>
  <c r="AA1441" i="8"/>
  <c r="Z1441" i="8"/>
  <c r="Y1441" i="8"/>
  <c r="O1441" i="8"/>
  <c r="AD1440" i="8" l="1"/>
  <c r="AC1440" i="8"/>
  <c r="AB1440" i="8"/>
  <c r="AA1440" i="8"/>
  <c r="Z1440" i="8"/>
  <c r="Y1440" i="8"/>
  <c r="O1440" i="8"/>
  <c r="AD1439" i="8" l="1"/>
  <c r="AC1439" i="8"/>
  <c r="AB1439" i="8"/>
  <c r="AA1439" i="8"/>
  <c r="Z1439" i="8"/>
  <c r="Y1439" i="8"/>
  <c r="O1439" i="8"/>
  <c r="AD1438" i="8" l="1"/>
  <c r="AC1438" i="8"/>
  <c r="AB1438" i="8"/>
  <c r="AA1438" i="8"/>
  <c r="Z1438" i="8"/>
  <c r="Y1438" i="8"/>
  <c r="O1438" i="8"/>
  <c r="AD1437" i="8" l="1"/>
  <c r="AC1437" i="8"/>
  <c r="AB1437" i="8"/>
  <c r="AA1437" i="8"/>
  <c r="Z1437" i="8"/>
  <c r="Y1437" i="8"/>
  <c r="O1437" i="8"/>
  <c r="AD1436" i="8" l="1"/>
  <c r="AC1436" i="8"/>
  <c r="AB1436" i="8"/>
  <c r="AA1436" i="8"/>
  <c r="Z1436" i="8"/>
  <c r="Y1436" i="8"/>
  <c r="O1436" i="8"/>
  <c r="AD1435" i="8" l="1"/>
  <c r="AC1435" i="8"/>
  <c r="AB1435" i="8"/>
  <c r="AA1435" i="8"/>
  <c r="Z1435" i="8"/>
  <c r="Y1435" i="8"/>
  <c r="O1435" i="8"/>
  <c r="AD1434" i="8" l="1"/>
  <c r="AC1434" i="8"/>
  <c r="AB1434" i="8"/>
  <c r="AA1434" i="8"/>
  <c r="Z1434" i="8"/>
  <c r="Y1434" i="8"/>
  <c r="AD1433" i="8" l="1"/>
  <c r="AC1433" i="8"/>
  <c r="AB1433" i="8"/>
  <c r="AA1433" i="8"/>
  <c r="Z1433" i="8"/>
  <c r="Y1433" i="8"/>
  <c r="O1433" i="8"/>
  <c r="AD1432" i="8" l="1"/>
  <c r="AC1432" i="8"/>
  <c r="AB1432" i="8"/>
  <c r="AA1432" i="8"/>
  <c r="Z1432" i="8"/>
  <c r="Y1432" i="8"/>
  <c r="O1432" i="8"/>
  <c r="AD1431" i="8" l="1"/>
  <c r="AC1431" i="8"/>
  <c r="AB1431" i="8"/>
  <c r="AA1431" i="8"/>
  <c r="Z1431" i="8"/>
  <c r="Y1431" i="8"/>
  <c r="O1431" i="8"/>
  <c r="AD1430" i="8" l="1"/>
  <c r="AC1430" i="8"/>
  <c r="AB1430" i="8"/>
  <c r="AA1430" i="8"/>
  <c r="Z1430" i="8"/>
  <c r="Y1430" i="8"/>
  <c r="O1430" i="8"/>
  <c r="AD1429" i="8" l="1"/>
  <c r="AC1429" i="8"/>
  <c r="AB1429" i="8"/>
  <c r="AA1429" i="8"/>
  <c r="Z1429" i="8"/>
  <c r="Y1429" i="8"/>
  <c r="O1429" i="8"/>
  <c r="AD1428" i="8" l="1"/>
  <c r="AC1428" i="8"/>
  <c r="AB1428" i="8"/>
  <c r="AA1428" i="8"/>
  <c r="Z1428" i="8"/>
  <c r="Y1428" i="8"/>
  <c r="O1428" i="8"/>
  <c r="AD1427" i="8" l="1"/>
  <c r="AC1427" i="8"/>
  <c r="AB1427" i="8"/>
  <c r="AA1427" i="8"/>
  <c r="Z1427" i="8"/>
  <c r="Y1427" i="8"/>
  <c r="O1427" i="8"/>
  <c r="AD1426" i="8" l="1"/>
  <c r="AC1426" i="8"/>
  <c r="AB1426" i="8"/>
  <c r="AA1426" i="8"/>
  <c r="Z1426" i="8"/>
  <c r="Y1426" i="8"/>
  <c r="O1426" i="8"/>
  <c r="AD1425" i="8" l="1"/>
  <c r="AC1425" i="8"/>
  <c r="AB1425" i="8"/>
  <c r="AA1425" i="8"/>
  <c r="Z1425" i="8"/>
  <c r="Y1425" i="8"/>
  <c r="O1425" i="8"/>
  <c r="AD1424" i="8" l="1"/>
  <c r="AC1424" i="8"/>
  <c r="AB1424" i="8"/>
  <c r="AA1424" i="8"/>
  <c r="Z1424" i="8"/>
  <c r="Y1424" i="8"/>
  <c r="O1424" i="8"/>
  <c r="AD1423" i="8" l="1"/>
  <c r="AC1423" i="8"/>
  <c r="AB1423" i="8"/>
  <c r="AA1423" i="8"/>
  <c r="Z1423" i="8"/>
  <c r="Y1423" i="8"/>
  <c r="O1423" i="8"/>
  <c r="AD1422" i="8" l="1"/>
  <c r="AC1422" i="8"/>
  <c r="AB1422" i="8"/>
  <c r="AA1422" i="8"/>
  <c r="Z1422" i="8"/>
  <c r="Y1422" i="8"/>
  <c r="O1422" i="8"/>
  <c r="AD1421" i="8" l="1"/>
  <c r="AC1421" i="8"/>
  <c r="AB1421" i="8"/>
  <c r="AA1421" i="8"/>
  <c r="Z1421" i="8"/>
  <c r="Y1421" i="8"/>
  <c r="O1421" i="8"/>
  <c r="AD1420" i="8" l="1"/>
  <c r="AC1420" i="8"/>
  <c r="AB1420" i="8"/>
  <c r="AA1420" i="8"/>
  <c r="Z1420" i="8"/>
  <c r="Y1420" i="8"/>
  <c r="O1420" i="8"/>
  <c r="AD1419" i="8" l="1"/>
  <c r="AC1419" i="8"/>
  <c r="AB1419" i="8"/>
  <c r="AA1419" i="8"/>
  <c r="Z1419" i="8"/>
  <c r="Y1419" i="8"/>
  <c r="O1419" i="8"/>
  <c r="AD1418" i="8" l="1"/>
  <c r="AC1418" i="8"/>
  <c r="AB1418" i="8"/>
  <c r="AA1418" i="8"/>
  <c r="Z1418" i="8"/>
  <c r="Y1418" i="8"/>
  <c r="O1418" i="8"/>
  <c r="AD1417" i="8" l="1"/>
  <c r="AC1417" i="8"/>
  <c r="AB1417" i="8"/>
  <c r="AA1417" i="8"/>
  <c r="Z1417" i="8"/>
  <c r="Y1417" i="8"/>
  <c r="O1417" i="8"/>
  <c r="AD1416" i="8" l="1"/>
  <c r="AC1416" i="8"/>
  <c r="AB1416" i="8"/>
  <c r="AA1416" i="8"/>
  <c r="Z1416" i="8"/>
  <c r="Y1416" i="8"/>
  <c r="O1416" i="8"/>
  <c r="AD1415" i="8" l="1"/>
  <c r="AC1415" i="8"/>
  <c r="AB1415" i="8"/>
  <c r="AA1415" i="8"/>
  <c r="Z1415" i="8"/>
  <c r="Y1415" i="8"/>
  <c r="O1415" i="8"/>
  <c r="AD1414" i="8" l="1"/>
  <c r="AC1414" i="8"/>
  <c r="AB1414" i="8"/>
  <c r="AA1414" i="8"/>
  <c r="Z1414" i="8"/>
  <c r="Y1414" i="8"/>
  <c r="O1414" i="8"/>
  <c r="AD1413" i="8" l="1"/>
  <c r="AC1413" i="8"/>
  <c r="AB1413" i="8"/>
  <c r="AA1413" i="8"/>
  <c r="Z1413" i="8"/>
  <c r="Y1413" i="8"/>
  <c r="O1413" i="8"/>
  <c r="AD1412" i="8" l="1"/>
  <c r="AC1412" i="8"/>
  <c r="AB1412" i="8"/>
  <c r="AA1412" i="8"/>
  <c r="Z1412" i="8"/>
  <c r="Y1412" i="8"/>
  <c r="O1412" i="8"/>
  <c r="AD1411" i="8" l="1"/>
  <c r="AC1411" i="8"/>
  <c r="AB1411" i="8"/>
  <c r="AA1411" i="8"/>
  <c r="Z1411" i="8"/>
  <c r="Y1411" i="8"/>
  <c r="O1411" i="8"/>
  <c r="AD1410" i="8" l="1"/>
  <c r="AC1410" i="8"/>
  <c r="AB1410" i="8"/>
  <c r="AA1410" i="8"/>
  <c r="Z1410" i="8"/>
  <c r="Y1410" i="8"/>
  <c r="O1410" i="8"/>
  <c r="AD1409" i="8" l="1"/>
  <c r="AC1409" i="8"/>
  <c r="AB1409" i="8"/>
  <c r="AA1409" i="8"/>
  <c r="Z1409" i="8"/>
  <c r="Y1409" i="8"/>
  <c r="O1409" i="8"/>
  <c r="O21" i="1" l="1"/>
  <c r="Y21" i="1"/>
  <c r="Z21" i="1"/>
  <c r="AA21" i="1"/>
  <c r="AB21" i="1"/>
  <c r="AC21" i="1"/>
  <c r="AD21" i="1"/>
  <c r="O36" i="5"/>
  <c r="Y36" i="5"/>
  <c r="Z36" i="5"/>
  <c r="AA36" i="5"/>
  <c r="AB36" i="5"/>
  <c r="AC36" i="5"/>
  <c r="AD36" i="5"/>
  <c r="AD20" i="1"/>
  <c r="AC20" i="1"/>
  <c r="AB20" i="1"/>
  <c r="AA20" i="1"/>
  <c r="Z20" i="1"/>
  <c r="Y20" i="1"/>
  <c r="O20" i="1"/>
  <c r="AD1408" i="8" l="1"/>
  <c r="AC1408" i="8"/>
  <c r="AB1408" i="8"/>
  <c r="AA1408" i="8"/>
  <c r="Z1408" i="8"/>
  <c r="Y1408" i="8"/>
  <c r="AD1407" i="8" l="1"/>
  <c r="AC1407" i="8"/>
  <c r="AB1407" i="8"/>
  <c r="AA1407" i="8"/>
  <c r="Z1407" i="8"/>
  <c r="Y1407" i="8"/>
  <c r="O1407" i="8"/>
  <c r="AD1406" i="8" l="1"/>
  <c r="AC1406" i="8"/>
  <c r="AB1406" i="8"/>
  <c r="AA1406" i="8"/>
  <c r="Z1406" i="8"/>
  <c r="Y1406" i="8"/>
  <c r="O1406" i="8"/>
  <c r="AD1405" i="8" l="1"/>
  <c r="AC1405" i="8"/>
  <c r="AB1405" i="8"/>
  <c r="AA1405" i="8"/>
  <c r="Z1405" i="8"/>
  <c r="Y1405" i="8"/>
  <c r="O1405" i="8"/>
  <c r="AD1404" i="8" l="1"/>
  <c r="AC1404" i="8"/>
  <c r="AB1404" i="8"/>
  <c r="AA1404" i="8"/>
  <c r="Z1404" i="8"/>
  <c r="Y1404" i="8"/>
  <c r="O1404" i="8"/>
  <c r="AD1403" i="8" l="1"/>
  <c r="AC1403" i="8"/>
  <c r="AB1403" i="8"/>
  <c r="AA1403" i="8"/>
  <c r="Z1403" i="8"/>
  <c r="Y1403" i="8"/>
  <c r="O1403" i="8"/>
  <c r="AD1402" i="8" l="1"/>
  <c r="AC1402" i="8"/>
  <c r="AB1402" i="8"/>
  <c r="AA1402" i="8"/>
  <c r="Z1402" i="8"/>
  <c r="Y1402" i="8"/>
  <c r="O1402" i="8"/>
  <c r="AD1401" i="8" l="1"/>
  <c r="AC1401" i="8"/>
  <c r="AB1401" i="8"/>
  <c r="AA1401" i="8"/>
  <c r="Z1401" i="8"/>
  <c r="Y1401" i="8"/>
  <c r="O1401" i="8"/>
  <c r="AD1400" i="8" l="1"/>
  <c r="AC1400" i="8"/>
  <c r="AB1400" i="8"/>
  <c r="AA1400" i="8"/>
  <c r="Z1400" i="8"/>
  <c r="Y1400" i="8"/>
  <c r="O1400" i="8"/>
  <c r="AD1399" i="8" l="1"/>
  <c r="AC1399" i="8"/>
  <c r="AB1399" i="8"/>
  <c r="AA1399" i="8"/>
  <c r="Z1399" i="8"/>
  <c r="Y1399" i="8"/>
  <c r="O1399" i="8"/>
  <c r="AD1398" i="8" l="1"/>
  <c r="AC1398" i="8"/>
  <c r="AB1398" i="8"/>
  <c r="AA1398" i="8"/>
  <c r="Z1398" i="8"/>
  <c r="Y1398" i="8"/>
  <c r="O1398" i="8"/>
  <c r="AD1397" i="8" l="1"/>
  <c r="AC1397" i="8"/>
  <c r="AB1397" i="8"/>
  <c r="AA1397" i="8"/>
  <c r="Z1397" i="8"/>
  <c r="Y1397" i="8"/>
  <c r="O1397" i="8"/>
  <c r="AD1396" i="8" l="1"/>
  <c r="AC1396" i="8"/>
  <c r="AB1396" i="8"/>
  <c r="AA1396" i="8"/>
  <c r="Z1396" i="8"/>
  <c r="Y1396" i="8"/>
  <c r="O1396" i="8"/>
  <c r="AD1395" i="8" l="1"/>
  <c r="AC1395" i="8"/>
  <c r="AB1395" i="8"/>
  <c r="AA1395" i="8"/>
  <c r="Z1395" i="8"/>
  <c r="Y1395" i="8"/>
  <c r="O1395" i="8"/>
  <c r="AD1394" i="8" l="1"/>
  <c r="AC1394" i="8"/>
  <c r="AB1394" i="8"/>
  <c r="AA1394" i="8"/>
  <c r="Z1394" i="8"/>
  <c r="Y1394" i="8"/>
  <c r="O1394" i="8"/>
  <c r="AD1393" i="8" l="1"/>
  <c r="AC1393" i="8"/>
  <c r="AB1393" i="8"/>
  <c r="AA1393" i="8"/>
  <c r="Z1393" i="8"/>
  <c r="Y1393" i="8"/>
  <c r="O1393" i="8"/>
  <c r="AD1392" i="8" l="1"/>
  <c r="AC1392" i="8"/>
  <c r="AB1392" i="8"/>
  <c r="AA1392" i="8"/>
  <c r="Z1392" i="8"/>
  <c r="Y1392" i="8"/>
  <c r="O1392" i="8"/>
  <c r="AD1391" i="8" l="1"/>
  <c r="AC1391" i="8"/>
  <c r="AB1391" i="8"/>
  <c r="AA1391" i="8"/>
  <c r="Z1391" i="8"/>
  <c r="Y1391" i="8"/>
  <c r="O1391" i="8"/>
  <c r="AD1390" i="8" l="1"/>
  <c r="AC1390" i="8"/>
  <c r="AB1390" i="8"/>
  <c r="AA1390" i="8"/>
  <c r="Z1390" i="8"/>
  <c r="Y1390" i="8"/>
  <c r="O1390" i="8"/>
  <c r="AD1389" i="8" l="1"/>
  <c r="AC1389" i="8"/>
  <c r="AB1389" i="8"/>
  <c r="AA1389" i="8"/>
  <c r="Z1389" i="8"/>
  <c r="Y1389" i="8"/>
  <c r="O1389" i="8"/>
  <c r="AD1388" i="8" l="1"/>
  <c r="AC1388" i="8"/>
  <c r="AB1388" i="8"/>
  <c r="AA1388" i="8"/>
  <c r="Z1388" i="8"/>
  <c r="Y1388" i="8"/>
  <c r="O1388" i="8"/>
  <c r="AD1387" i="8" l="1"/>
  <c r="AC1387" i="8"/>
  <c r="AB1387" i="8"/>
  <c r="AA1387" i="8"/>
  <c r="Z1387" i="8"/>
  <c r="Y1387" i="8"/>
  <c r="O1387" i="8"/>
  <c r="AD1386" i="8" l="1"/>
  <c r="AC1386" i="8"/>
  <c r="AB1386" i="8"/>
  <c r="AA1386" i="8"/>
  <c r="Z1386" i="8"/>
  <c r="Y1386" i="8"/>
  <c r="O1386" i="8"/>
  <c r="AD1385" i="8" l="1"/>
  <c r="AC1385" i="8"/>
  <c r="AB1385" i="8"/>
  <c r="AA1385" i="8"/>
  <c r="Z1385" i="8"/>
  <c r="Y1385" i="8"/>
  <c r="O1385" i="8"/>
  <c r="AD1384" i="8" l="1"/>
  <c r="AC1384" i="8"/>
  <c r="AB1384" i="8"/>
  <c r="AA1384" i="8"/>
  <c r="Z1384" i="8"/>
  <c r="Y1384" i="8"/>
  <c r="O1384" i="8"/>
  <c r="AD1383" i="8" l="1"/>
  <c r="AC1383" i="8"/>
  <c r="AB1383" i="8"/>
  <c r="AA1383" i="8"/>
  <c r="Z1383" i="8"/>
  <c r="Y1383" i="8"/>
  <c r="O1383" i="8"/>
  <c r="AD1382" i="8" l="1"/>
  <c r="AC1382" i="8"/>
  <c r="AB1382" i="8"/>
  <c r="AA1382" i="8"/>
  <c r="Z1382" i="8"/>
  <c r="Y1382" i="8"/>
  <c r="O1382" i="8"/>
  <c r="AD1381" i="8" l="1"/>
  <c r="AC1381" i="8"/>
  <c r="AB1381" i="8"/>
  <c r="AA1381" i="8"/>
  <c r="Z1381" i="8"/>
  <c r="Y1381" i="8"/>
  <c r="O1381" i="8"/>
  <c r="AD1380" i="8" l="1"/>
  <c r="AC1380" i="8"/>
  <c r="AB1380" i="8"/>
  <c r="AA1380" i="8"/>
  <c r="Z1380" i="8"/>
  <c r="Y1380" i="8"/>
  <c r="AD1379" i="8" l="1"/>
  <c r="AC1379" i="8"/>
  <c r="AB1379" i="8"/>
  <c r="AA1379" i="8"/>
  <c r="Z1379" i="8"/>
  <c r="Y1379" i="8"/>
  <c r="AD1378" i="8" l="1"/>
  <c r="AC1378" i="8"/>
  <c r="AB1378" i="8"/>
  <c r="AA1378" i="8"/>
  <c r="Z1378" i="8"/>
  <c r="Y1378" i="8"/>
  <c r="O1378" i="8"/>
  <c r="AD1377" i="8" l="1"/>
  <c r="AC1377" i="8"/>
  <c r="AB1377" i="8"/>
  <c r="AA1377" i="8"/>
  <c r="Z1377" i="8"/>
  <c r="Y1377" i="8"/>
  <c r="O1377" i="8"/>
  <c r="AD1376" i="8" l="1"/>
  <c r="AC1376" i="8"/>
  <c r="AB1376" i="8"/>
  <c r="AA1376" i="8"/>
  <c r="Z1376" i="8"/>
  <c r="Y1376" i="8"/>
  <c r="O1376" i="8"/>
  <c r="AD1375" i="8" l="1"/>
  <c r="AC1375" i="8"/>
  <c r="AB1375" i="8"/>
  <c r="AA1375" i="8"/>
  <c r="Z1375" i="8"/>
  <c r="Y1375" i="8"/>
  <c r="O1375" i="8"/>
  <c r="AD1374" i="8" l="1"/>
  <c r="AC1374" i="8"/>
  <c r="AB1374" i="8"/>
  <c r="AA1374" i="8"/>
  <c r="Z1374" i="8"/>
  <c r="Y1374" i="8"/>
  <c r="O1374" i="8"/>
  <c r="AD1373" i="8" l="1"/>
  <c r="AC1373" i="8"/>
  <c r="AB1373" i="8"/>
  <c r="AA1373" i="8"/>
  <c r="Z1373" i="8"/>
  <c r="Y1373" i="8"/>
  <c r="O1373" i="8"/>
  <c r="AD1372" i="8" l="1"/>
  <c r="AC1372" i="8"/>
  <c r="AB1372" i="8"/>
  <c r="AA1372" i="8"/>
  <c r="Z1372" i="8"/>
  <c r="Y1372" i="8"/>
  <c r="O1372" i="8"/>
  <c r="AD1371" i="8" l="1"/>
  <c r="AC1371" i="8"/>
  <c r="AB1371" i="8"/>
  <c r="AA1371" i="8"/>
  <c r="Z1371" i="8"/>
  <c r="Y1371" i="8"/>
  <c r="O1371" i="8"/>
  <c r="AD1370" i="8" l="1"/>
  <c r="AC1370" i="8"/>
  <c r="AB1370" i="8"/>
  <c r="AA1370" i="8"/>
  <c r="Z1370" i="8"/>
  <c r="Y1370" i="8"/>
  <c r="O1370" i="8"/>
  <c r="AD1369" i="8" l="1"/>
  <c r="AC1369" i="8"/>
  <c r="AB1369" i="8"/>
  <c r="AA1369" i="8"/>
  <c r="Z1369" i="8"/>
  <c r="Y1369" i="8"/>
  <c r="O1369" i="8"/>
  <c r="AD1368" i="8" l="1"/>
  <c r="AC1368" i="8"/>
  <c r="AB1368" i="8"/>
  <c r="AA1368" i="8"/>
  <c r="Z1368" i="8"/>
  <c r="Y1368" i="8"/>
  <c r="O1368" i="8"/>
  <c r="AD1367" i="8" l="1"/>
  <c r="AC1367" i="8"/>
  <c r="AB1367" i="8"/>
  <c r="AA1367" i="8"/>
  <c r="Z1367" i="8"/>
  <c r="Y1367" i="8"/>
  <c r="O1367" i="8"/>
  <c r="AD1366" i="8" l="1"/>
  <c r="AC1366" i="8"/>
  <c r="AB1366" i="8"/>
  <c r="AA1366" i="8"/>
  <c r="Z1366" i="8"/>
  <c r="Y1366" i="8"/>
  <c r="O1366" i="8"/>
  <c r="AD1365" i="8" l="1"/>
  <c r="AC1365" i="8"/>
  <c r="AB1365" i="8"/>
  <c r="AA1365" i="8"/>
  <c r="Z1365" i="8"/>
  <c r="Y1365" i="8"/>
  <c r="O1365" i="8"/>
  <c r="AD1364" i="8" l="1"/>
  <c r="AC1364" i="8"/>
  <c r="AB1364" i="8"/>
  <c r="AA1364" i="8"/>
  <c r="Z1364" i="8"/>
  <c r="Y1364" i="8"/>
  <c r="O1364" i="8"/>
  <c r="AD1363" i="8" l="1"/>
  <c r="AC1363" i="8"/>
  <c r="AB1363" i="8"/>
  <c r="AA1363" i="8"/>
  <c r="Z1363" i="8"/>
  <c r="Y1363" i="8"/>
  <c r="O1363" i="8"/>
  <c r="AD1362" i="8" l="1"/>
  <c r="AC1362" i="8"/>
  <c r="AB1362" i="8"/>
  <c r="AA1362" i="8"/>
  <c r="Z1362" i="8"/>
  <c r="Y1362" i="8"/>
  <c r="O1362" i="8"/>
  <c r="AD1361" i="8" l="1"/>
  <c r="AC1361" i="8"/>
  <c r="AB1361" i="8"/>
  <c r="AA1361" i="8"/>
  <c r="Z1361" i="8"/>
  <c r="Y1361" i="8"/>
  <c r="O1361" i="8"/>
  <c r="AD1360" i="8" l="1"/>
  <c r="AC1360" i="8"/>
  <c r="AB1360" i="8"/>
  <c r="AA1360" i="8"/>
  <c r="Z1360" i="8"/>
  <c r="Y1360" i="8"/>
  <c r="O1360" i="8"/>
  <c r="AD1359" i="8" l="1"/>
  <c r="AC1359" i="8"/>
  <c r="AB1359" i="8"/>
  <c r="AA1359" i="8"/>
  <c r="Z1359" i="8"/>
  <c r="Y1359" i="8"/>
  <c r="O1359" i="8"/>
  <c r="AD1358" i="8" l="1"/>
  <c r="AC1358" i="8"/>
  <c r="AB1358" i="8"/>
  <c r="AA1358" i="8"/>
  <c r="Z1358" i="8"/>
  <c r="Y1358" i="8"/>
  <c r="O1358" i="8"/>
  <c r="AD1357" i="8" l="1"/>
  <c r="AC1357" i="8"/>
  <c r="AB1357" i="8"/>
  <c r="AA1357" i="8"/>
  <c r="Z1357" i="8"/>
  <c r="Y1357" i="8"/>
  <c r="O1357" i="8"/>
  <c r="AD1356" i="8" l="1"/>
  <c r="AC1356" i="8"/>
  <c r="AB1356" i="8"/>
  <c r="AA1356" i="8"/>
  <c r="Z1356" i="8"/>
  <c r="Y1356" i="8"/>
  <c r="O1356" i="8"/>
  <c r="AD1355" i="8" l="1"/>
  <c r="AC1355" i="8"/>
  <c r="AB1355" i="8"/>
  <c r="AA1355" i="8"/>
  <c r="Z1355" i="8"/>
  <c r="Y1355" i="8"/>
  <c r="O1355" i="8"/>
  <c r="AD1354" i="8" l="1"/>
  <c r="AC1354" i="8"/>
  <c r="AB1354" i="8"/>
  <c r="AA1354" i="8"/>
  <c r="Z1354" i="8"/>
  <c r="Y1354" i="8"/>
  <c r="O1354" i="8"/>
  <c r="AD1353" i="8" l="1"/>
  <c r="AC1353" i="8"/>
  <c r="AB1353" i="8"/>
  <c r="AA1353" i="8"/>
  <c r="Z1353" i="8"/>
  <c r="Y1353" i="8"/>
  <c r="O1353" i="8"/>
  <c r="AD1352" i="8" l="1"/>
  <c r="AC1352" i="8"/>
  <c r="AB1352" i="8"/>
  <c r="AA1352" i="8"/>
  <c r="Z1352" i="8"/>
  <c r="Y1352" i="8"/>
  <c r="O1352" i="8"/>
  <c r="AD1351" i="8" l="1"/>
  <c r="AC1351" i="8"/>
  <c r="AB1351" i="8"/>
  <c r="AA1351" i="8"/>
  <c r="Z1351" i="8"/>
  <c r="Y1351" i="8"/>
  <c r="O1351" i="8"/>
  <c r="AD1350" i="8" l="1"/>
  <c r="AC1350" i="8"/>
  <c r="AB1350" i="8"/>
  <c r="AA1350" i="8"/>
  <c r="Z1350" i="8"/>
  <c r="Y1350" i="8"/>
  <c r="O1350" i="8"/>
  <c r="AD1349" i="8" l="1"/>
  <c r="AC1349" i="8"/>
  <c r="AB1349" i="8"/>
  <c r="AA1349" i="8"/>
  <c r="Z1349" i="8"/>
  <c r="Y1349" i="8"/>
  <c r="O1349" i="8"/>
  <c r="AD1348" i="8" l="1"/>
  <c r="AC1348" i="8"/>
  <c r="AB1348" i="8"/>
  <c r="AA1348" i="8"/>
  <c r="Z1348" i="8"/>
  <c r="Y1348" i="8"/>
  <c r="O1348" i="8"/>
  <c r="AD1347" i="8" l="1"/>
  <c r="AC1347" i="8"/>
  <c r="AB1347" i="8"/>
  <c r="AA1347" i="8"/>
  <c r="Z1347" i="8"/>
  <c r="Y1347" i="8"/>
  <c r="O1347" i="8"/>
  <c r="AD1346" i="8" l="1"/>
  <c r="AC1346" i="8"/>
  <c r="AB1346" i="8"/>
  <c r="AA1346" i="8"/>
  <c r="Z1346" i="8"/>
  <c r="Y1346" i="8"/>
  <c r="O1346" i="8"/>
  <c r="AD1345" i="8" l="1"/>
  <c r="AC1345" i="8"/>
  <c r="AB1345" i="8"/>
  <c r="AA1345" i="8"/>
  <c r="Z1345" i="8"/>
  <c r="Y1345" i="8"/>
  <c r="O1345" i="8"/>
  <c r="AD1344" i="8" l="1"/>
  <c r="AC1344" i="8"/>
  <c r="AB1344" i="8"/>
  <c r="AA1344" i="8"/>
  <c r="Z1344" i="8"/>
  <c r="Y1344" i="8"/>
  <c r="O1344" i="8"/>
  <c r="AD1343" i="8" l="1"/>
  <c r="AC1343" i="8"/>
  <c r="AB1343" i="8"/>
  <c r="AA1343" i="8"/>
  <c r="Z1343" i="8"/>
  <c r="Y1343" i="8"/>
  <c r="O1343" i="8"/>
  <c r="AD1342" i="8" l="1"/>
  <c r="AC1342" i="8"/>
  <c r="AB1342" i="8"/>
  <c r="AA1342" i="8"/>
  <c r="Z1342" i="8"/>
  <c r="Y1342" i="8"/>
  <c r="O1342" i="8"/>
  <c r="AD1341" i="8" l="1"/>
  <c r="AC1341" i="8"/>
  <c r="AB1341" i="8"/>
  <c r="AA1341" i="8"/>
  <c r="Z1341" i="8"/>
  <c r="Y1341" i="8"/>
  <c r="O1341" i="8"/>
  <c r="AD1340" i="8" l="1"/>
  <c r="AC1340" i="8"/>
  <c r="AB1340" i="8"/>
  <c r="AA1340" i="8"/>
  <c r="Z1340" i="8"/>
  <c r="Y1340" i="8"/>
  <c r="O1340" i="8"/>
  <c r="AD1339" i="8" l="1"/>
  <c r="AC1339" i="8"/>
  <c r="AB1339" i="8"/>
  <c r="AA1339" i="8"/>
  <c r="Z1339" i="8"/>
  <c r="Y1339" i="8"/>
  <c r="O1339" i="8"/>
  <c r="AD1338" i="8" l="1"/>
  <c r="AC1338" i="8"/>
  <c r="AB1338" i="8"/>
  <c r="AA1338" i="8"/>
  <c r="Z1338" i="8"/>
  <c r="Y1338" i="8"/>
  <c r="O1338" i="8"/>
  <c r="AD1337" i="8" l="1"/>
  <c r="AC1337" i="8"/>
  <c r="AB1337" i="8"/>
  <c r="AA1337" i="8"/>
  <c r="Z1337" i="8"/>
  <c r="Y1337" i="8"/>
  <c r="O1337" i="8"/>
  <c r="AD1336" i="8" l="1"/>
  <c r="AC1336" i="8"/>
  <c r="AB1336" i="8"/>
  <c r="AA1336" i="8"/>
  <c r="Z1336" i="8"/>
  <c r="Y1336" i="8"/>
  <c r="O1336" i="8"/>
  <c r="AD1335" i="8" l="1"/>
  <c r="AC1335" i="8"/>
  <c r="AB1335" i="8"/>
  <c r="AA1335" i="8"/>
  <c r="Z1335" i="8"/>
  <c r="Y1335" i="8"/>
  <c r="O1335" i="8"/>
  <c r="AD1334" i="8" l="1"/>
  <c r="AC1334" i="8"/>
  <c r="AB1334" i="8"/>
  <c r="AA1334" i="8"/>
  <c r="Z1334" i="8"/>
  <c r="Y1334" i="8"/>
  <c r="O1334" i="8"/>
  <c r="AD1333" i="8" l="1"/>
  <c r="AC1333" i="8"/>
  <c r="AB1333" i="8"/>
  <c r="AA1333" i="8"/>
  <c r="Z1333" i="8"/>
  <c r="Y1333" i="8"/>
  <c r="O1333" i="8"/>
  <c r="AD1332" i="8" l="1"/>
  <c r="AC1332" i="8"/>
  <c r="AB1332" i="8"/>
  <c r="AA1332" i="8"/>
  <c r="Z1332" i="8"/>
  <c r="Y1332" i="8"/>
  <c r="O1332" i="8"/>
  <c r="AD1331" i="8" l="1"/>
  <c r="AC1331" i="8"/>
  <c r="AB1331" i="8"/>
  <c r="AA1331" i="8"/>
  <c r="Z1331" i="8"/>
  <c r="Y1331" i="8"/>
  <c r="O1331" i="8"/>
  <c r="AD1330" i="8" l="1"/>
  <c r="AC1330" i="8"/>
  <c r="AB1330" i="8"/>
  <c r="AA1330" i="8"/>
  <c r="Z1330" i="8"/>
  <c r="Y1330" i="8"/>
  <c r="O1330" i="8"/>
  <c r="AD35" i="5" l="1"/>
  <c r="AC35" i="5"/>
  <c r="AB35" i="5"/>
  <c r="AA35" i="5"/>
  <c r="Z35" i="5"/>
  <c r="Y35" i="5"/>
  <c r="O35" i="5"/>
  <c r="AD1329" i="8" l="1"/>
  <c r="AC1329" i="8"/>
  <c r="AB1329" i="8"/>
  <c r="AA1329" i="8"/>
  <c r="Z1329" i="8"/>
  <c r="Y1329" i="8"/>
  <c r="O1329" i="8"/>
  <c r="AD1328" i="8" l="1"/>
  <c r="AC1328" i="8"/>
  <c r="AB1328" i="8"/>
  <c r="AA1328" i="8"/>
  <c r="Z1328" i="8"/>
  <c r="Y1328" i="8"/>
  <c r="O1328" i="8"/>
  <c r="AD1327" i="8" l="1"/>
  <c r="AC1327" i="8"/>
  <c r="AB1327" i="8"/>
  <c r="AA1327" i="8"/>
  <c r="Z1327" i="8"/>
  <c r="Y1327" i="8"/>
  <c r="O1327" i="8"/>
  <c r="AD1326" i="8" l="1"/>
  <c r="AC1326" i="8"/>
  <c r="AB1326" i="8"/>
  <c r="AA1326" i="8"/>
  <c r="Z1326" i="8"/>
  <c r="Y1326" i="8"/>
  <c r="O1326" i="8"/>
  <c r="AD1325" i="8" l="1"/>
  <c r="AC1325" i="8"/>
  <c r="AB1325" i="8"/>
  <c r="AA1325" i="8"/>
  <c r="Z1325" i="8"/>
  <c r="Y1325" i="8"/>
  <c r="O1325" i="8"/>
  <c r="AD1324" i="8" l="1"/>
  <c r="AC1324" i="8"/>
  <c r="AB1324" i="8"/>
  <c r="AA1324" i="8"/>
  <c r="Z1324" i="8"/>
  <c r="Y1324" i="8"/>
  <c r="O1324" i="8"/>
  <c r="AD1323" i="8" l="1"/>
  <c r="AC1323" i="8"/>
  <c r="AB1323" i="8"/>
  <c r="AA1323" i="8"/>
  <c r="Z1323" i="8"/>
  <c r="Y1323" i="8"/>
  <c r="O1323" i="8"/>
  <c r="AD1322" i="8" l="1"/>
  <c r="AC1322" i="8"/>
  <c r="AB1322" i="8"/>
  <c r="AA1322" i="8"/>
  <c r="Z1322" i="8"/>
  <c r="Y1322" i="8"/>
  <c r="O1322" i="8"/>
  <c r="AD1321" i="8" l="1"/>
  <c r="AC1321" i="8"/>
  <c r="AB1321" i="8"/>
  <c r="AA1321" i="8"/>
  <c r="Z1321" i="8"/>
  <c r="Y1321" i="8"/>
  <c r="O1321" i="8"/>
  <c r="AD1320" i="8" l="1"/>
  <c r="AC1320" i="8"/>
  <c r="AB1320" i="8"/>
  <c r="AA1320" i="8"/>
  <c r="Z1320" i="8"/>
  <c r="Y1320" i="8"/>
  <c r="O1320" i="8"/>
  <c r="AD1319" i="8" l="1"/>
  <c r="AC1319" i="8"/>
  <c r="AB1319" i="8"/>
  <c r="AA1319" i="8"/>
  <c r="Z1319" i="8"/>
  <c r="Y1319" i="8"/>
  <c r="O1319" i="8"/>
  <c r="AD1318" i="8" l="1"/>
  <c r="AC1318" i="8"/>
  <c r="AB1318" i="8"/>
  <c r="AA1318" i="8"/>
  <c r="Z1318" i="8"/>
  <c r="Y1318" i="8"/>
  <c r="O1318" i="8"/>
  <c r="AD1317" i="8" l="1"/>
  <c r="AC1317" i="8"/>
  <c r="AB1317" i="8"/>
  <c r="AA1317" i="8"/>
  <c r="Z1317" i="8"/>
  <c r="Y1317" i="8"/>
  <c r="O1317" i="8"/>
  <c r="AD1316" i="8" l="1"/>
  <c r="AC1316" i="8"/>
  <c r="AB1316" i="8"/>
  <c r="AA1316" i="8"/>
  <c r="Z1316" i="8"/>
  <c r="Y1316" i="8"/>
  <c r="O1316" i="8"/>
  <c r="AD1315" i="8" l="1"/>
  <c r="AC1315" i="8"/>
  <c r="AB1315" i="8"/>
  <c r="AA1315" i="8"/>
  <c r="Z1315" i="8"/>
  <c r="Y1315" i="8"/>
  <c r="O1315" i="8"/>
  <c r="AD1314" i="8" l="1"/>
  <c r="AC1314" i="8"/>
  <c r="AB1314" i="8"/>
  <c r="AA1314" i="8"/>
  <c r="Z1314" i="8"/>
  <c r="Y1314" i="8"/>
  <c r="O1314" i="8"/>
  <c r="AD1313" i="8" l="1"/>
  <c r="AC1313" i="8"/>
  <c r="AB1313" i="8"/>
  <c r="AA1313" i="8"/>
  <c r="Z1313" i="8"/>
  <c r="Y1313" i="8"/>
  <c r="O1313" i="8"/>
  <c r="AD1312" i="8" l="1"/>
  <c r="AC1312" i="8"/>
  <c r="AB1312" i="8"/>
  <c r="AA1312" i="8"/>
  <c r="Z1312" i="8"/>
  <c r="Y1312" i="8"/>
  <c r="O1312" i="8"/>
  <c r="AD1311" i="8" l="1"/>
  <c r="AC1311" i="8"/>
  <c r="AB1311" i="8"/>
  <c r="AA1311" i="8"/>
  <c r="Z1311" i="8"/>
  <c r="Y1311" i="8"/>
  <c r="O1311" i="8"/>
  <c r="AD1310" i="8" l="1"/>
  <c r="AC1310" i="8"/>
  <c r="AB1310" i="8"/>
  <c r="AA1310" i="8"/>
  <c r="Z1310" i="8"/>
  <c r="Y1310" i="8"/>
  <c r="O1310" i="8"/>
  <c r="AD1309" i="8" l="1"/>
  <c r="AC1309" i="8"/>
  <c r="AB1309" i="8"/>
  <c r="AA1309" i="8"/>
  <c r="Z1309" i="8"/>
  <c r="Y1309" i="8"/>
  <c r="O1309" i="8"/>
  <c r="AD1308" i="8" l="1"/>
  <c r="AC1308" i="8"/>
  <c r="AB1308" i="8"/>
  <c r="AA1308" i="8"/>
  <c r="Z1308" i="8"/>
  <c r="Y1308" i="8"/>
  <c r="O1308" i="8"/>
  <c r="AD1307" i="8" l="1"/>
  <c r="AC1307" i="8"/>
  <c r="AB1307" i="8"/>
  <c r="AA1307" i="8"/>
  <c r="Z1307" i="8"/>
  <c r="Y1307" i="8"/>
  <c r="O1307" i="8"/>
  <c r="AD1306" i="8" l="1"/>
  <c r="AC1306" i="8"/>
  <c r="AB1306" i="8"/>
  <c r="AA1306" i="8"/>
  <c r="Z1306" i="8"/>
  <c r="Y1306" i="8"/>
  <c r="O1306" i="8"/>
  <c r="AD1305" i="8" l="1"/>
  <c r="AC1305" i="8"/>
  <c r="AB1305" i="8"/>
  <c r="AA1305" i="8"/>
  <c r="Z1305" i="8"/>
  <c r="Y1305" i="8"/>
  <c r="O1305" i="8"/>
  <c r="AD1304" i="8" l="1"/>
  <c r="AC1304" i="8"/>
  <c r="AB1304" i="8"/>
  <c r="AA1304" i="8"/>
  <c r="Z1304" i="8"/>
  <c r="Y1304" i="8"/>
  <c r="O1304" i="8"/>
  <c r="AD1303" i="8" l="1"/>
  <c r="AC1303" i="8"/>
  <c r="AB1303" i="8"/>
  <c r="AA1303" i="8"/>
  <c r="Z1303" i="8"/>
  <c r="Y1303" i="8"/>
  <c r="O1303" i="8"/>
  <c r="AD1302" i="8" l="1"/>
  <c r="AC1302" i="8"/>
  <c r="AB1302" i="8"/>
  <c r="AA1302" i="8"/>
  <c r="Z1302" i="8"/>
  <c r="Y1302" i="8"/>
  <c r="O1302" i="8"/>
  <c r="AD1301" i="8" l="1"/>
  <c r="AC1301" i="8"/>
  <c r="AB1301" i="8"/>
  <c r="AA1301" i="8"/>
  <c r="Z1301" i="8"/>
  <c r="Y1301" i="8"/>
  <c r="O1301" i="8"/>
  <c r="AD1300" i="8" l="1"/>
  <c r="AC1300" i="8"/>
  <c r="AB1300" i="8"/>
  <c r="AA1300" i="8"/>
  <c r="Z1300" i="8"/>
  <c r="Y1300" i="8"/>
  <c r="O1300" i="8"/>
  <c r="AD1299" i="8" l="1"/>
  <c r="AC1299" i="8"/>
  <c r="AB1299" i="8"/>
  <c r="AA1299" i="8"/>
  <c r="Z1299" i="8"/>
  <c r="Y1299" i="8"/>
  <c r="O1299" i="8"/>
  <c r="AD1298" i="8" l="1"/>
  <c r="AC1298" i="8"/>
  <c r="AB1298" i="8"/>
  <c r="AA1298" i="8"/>
  <c r="Z1298" i="8"/>
  <c r="Y1298" i="8"/>
  <c r="O1298" i="8"/>
  <c r="AD1297" i="8" l="1"/>
  <c r="AC1297" i="8"/>
  <c r="AB1297" i="8"/>
  <c r="AA1297" i="8"/>
  <c r="Z1297" i="8"/>
  <c r="Y1297" i="8"/>
  <c r="O1297" i="8"/>
  <c r="AD1296" i="8" l="1"/>
  <c r="AC1296" i="8"/>
  <c r="AB1296" i="8"/>
  <c r="AA1296" i="8"/>
  <c r="Z1296" i="8"/>
  <c r="Y1296" i="8"/>
  <c r="O1296" i="8"/>
  <c r="AD1295" i="8" l="1"/>
  <c r="AC1295" i="8"/>
  <c r="AB1295" i="8"/>
  <c r="AA1295" i="8"/>
  <c r="Z1295" i="8"/>
  <c r="Y1295" i="8"/>
  <c r="O1295" i="8"/>
  <c r="AD1294" i="8" l="1"/>
  <c r="AC1294" i="8"/>
  <c r="AB1294" i="8"/>
  <c r="AA1294" i="8"/>
  <c r="Z1294" i="8"/>
  <c r="Y1294" i="8"/>
  <c r="O1294" i="8"/>
  <c r="AD1293" i="8" l="1"/>
  <c r="AC1293" i="8"/>
  <c r="AB1293" i="8"/>
  <c r="AA1293" i="8"/>
  <c r="Z1293" i="8"/>
  <c r="Y1293" i="8"/>
  <c r="O1293" i="8"/>
  <c r="AD1292" i="8" l="1"/>
  <c r="AC1292" i="8"/>
  <c r="AB1292" i="8"/>
  <c r="AA1292" i="8"/>
  <c r="Z1292" i="8"/>
  <c r="Y1292" i="8"/>
  <c r="O1292" i="8"/>
  <c r="AD1291" i="8" l="1"/>
  <c r="AC1291" i="8"/>
  <c r="AB1291" i="8"/>
  <c r="AA1291" i="8"/>
  <c r="Z1291" i="8"/>
  <c r="Y1291" i="8"/>
  <c r="O1291" i="8"/>
  <c r="AD1290" i="8" l="1"/>
  <c r="AC1290" i="8"/>
  <c r="AB1290" i="8"/>
  <c r="AA1290" i="8"/>
  <c r="Z1290" i="8"/>
  <c r="Y1290" i="8"/>
  <c r="O1290" i="8"/>
  <c r="AD1289" i="8" l="1"/>
  <c r="AC1289" i="8"/>
  <c r="AB1289" i="8"/>
  <c r="AA1289" i="8"/>
  <c r="Z1289" i="8"/>
  <c r="Y1289" i="8"/>
  <c r="O1289" i="8"/>
  <c r="AD1288" i="8" l="1"/>
  <c r="AC1288" i="8"/>
  <c r="AB1288" i="8"/>
  <c r="AA1288" i="8"/>
  <c r="Z1288" i="8"/>
  <c r="Y1288" i="8"/>
  <c r="O1288" i="8"/>
  <c r="AD1287" i="8" l="1"/>
  <c r="AC1287" i="8"/>
  <c r="AB1287" i="8"/>
  <c r="AA1287" i="8"/>
  <c r="Z1287" i="8"/>
  <c r="Y1287" i="8"/>
  <c r="O1287" i="8"/>
  <c r="AD1286" i="8" l="1"/>
  <c r="AC1286" i="8"/>
  <c r="AB1286" i="8"/>
  <c r="AA1286" i="8"/>
  <c r="Z1286" i="8"/>
  <c r="Y1286" i="8"/>
  <c r="O1286" i="8"/>
  <c r="AD1285" i="8" l="1"/>
  <c r="AC1285" i="8"/>
  <c r="AB1285" i="8"/>
  <c r="AA1285" i="8"/>
  <c r="Z1285" i="8"/>
  <c r="Y1285" i="8"/>
  <c r="O1285" i="8"/>
  <c r="AD1284" i="8" l="1"/>
  <c r="AC1284" i="8"/>
  <c r="AB1284" i="8"/>
  <c r="AA1284" i="8"/>
  <c r="Z1284" i="8"/>
  <c r="Y1284" i="8"/>
  <c r="O1284" i="8"/>
  <c r="AD1283" i="8" l="1"/>
  <c r="AC1283" i="8"/>
  <c r="AB1283" i="8"/>
  <c r="AA1283" i="8"/>
  <c r="Z1283" i="8"/>
  <c r="Y1283" i="8"/>
  <c r="O1283" i="8"/>
  <c r="AD1282" i="8" l="1"/>
  <c r="AC1282" i="8"/>
  <c r="AB1282" i="8"/>
  <c r="AA1282" i="8"/>
  <c r="Z1282" i="8"/>
  <c r="Y1282" i="8"/>
  <c r="O1282" i="8"/>
  <c r="AD1281" i="8" l="1"/>
  <c r="AC1281" i="8"/>
  <c r="AB1281" i="8"/>
  <c r="AA1281" i="8"/>
  <c r="Z1281" i="8"/>
  <c r="Y1281" i="8"/>
  <c r="O1281" i="8"/>
  <c r="AD1280" i="8" l="1"/>
  <c r="AC1280" i="8"/>
  <c r="AB1280" i="8"/>
  <c r="AA1280" i="8"/>
  <c r="Z1280" i="8"/>
  <c r="Y1280" i="8"/>
  <c r="O1280" i="8"/>
  <c r="AD1279" i="8" l="1"/>
  <c r="AC1279" i="8"/>
  <c r="AB1279" i="8"/>
  <c r="AA1279" i="8"/>
  <c r="Z1279" i="8"/>
  <c r="Y1279" i="8"/>
  <c r="O1279" i="8"/>
  <c r="AD1278" i="8" l="1"/>
  <c r="AC1278" i="8"/>
  <c r="AB1278" i="8"/>
  <c r="AA1278" i="8"/>
  <c r="Z1278" i="8"/>
  <c r="Y1278" i="8"/>
  <c r="O1278" i="8"/>
  <c r="AD1277" i="8" l="1"/>
  <c r="AC1277" i="8"/>
  <c r="AB1277" i="8"/>
  <c r="AA1277" i="8"/>
  <c r="Z1277" i="8"/>
  <c r="Y1277" i="8"/>
  <c r="O1277" i="8"/>
  <c r="O19" i="1" l="1"/>
  <c r="Y19" i="1"/>
  <c r="Z19" i="1"/>
  <c r="AA19" i="1"/>
  <c r="AB19" i="1"/>
  <c r="AC19" i="1"/>
  <c r="AD19" i="1"/>
  <c r="AD1276" i="8"/>
  <c r="AC1276" i="8"/>
  <c r="AB1276" i="8"/>
  <c r="AA1276" i="8"/>
  <c r="Z1276" i="8"/>
  <c r="Y1276" i="8"/>
  <c r="O1276" i="8"/>
  <c r="AD1275" i="8" l="1"/>
  <c r="AC1275" i="8"/>
  <c r="AB1275" i="8"/>
  <c r="AA1275" i="8"/>
  <c r="Z1275" i="8"/>
  <c r="Y1275" i="8"/>
  <c r="O1275" i="8"/>
  <c r="AD1274" i="8" l="1"/>
  <c r="AC1274" i="8"/>
  <c r="AB1274" i="8"/>
  <c r="AA1274" i="8"/>
  <c r="Z1274" i="8"/>
  <c r="Y1274" i="8"/>
  <c r="AD1273" i="8" l="1"/>
  <c r="AC1273" i="8"/>
  <c r="AB1273" i="8"/>
  <c r="AA1273" i="8"/>
  <c r="Z1273" i="8"/>
  <c r="Y1273" i="8"/>
  <c r="O1273" i="8"/>
  <c r="AD1272" i="8" l="1"/>
  <c r="AC1272" i="8"/>
  <c r="AB1272" i="8"/>
  <c r="AA1272" i="8"/>
  <c r="Z1272" i="8"/>
  <c r="Y1272" i="8"/>
  <c r="O1272" i="8"/>
  <c r="AD1271" i="8" l="1"/>
  <c r="AC1271" i="8"/>
  <c r="AB1271" i="8"/>
  <c r="AA1271" i="8"/>
  <c r="Z1271" i="8"/>
  <c r="Y1271" i="8"/>
  <c r="O1271" i="8"/>
  <c r="AD1270" i="8" l="1"/>
  <c r="AC1270" i="8"/>
  <c r="AB1270" i="8"/>
  <c r="AA1270" i="8"/>
  <c r="Z1270" i="8"/>
  <c r="Y1270" i="8"/>
  <c r="O1270" i="8"/>
  <c r="AD1269" i="8" l="1"/>
  <c r="AC1269" i="8"/>
  <c r="AB1269" i="8"/>
  <c r="AA1269" i="8"/>
  <c r="Z1269" i="8"/>
  <c r="Y1269" i="8"/>
  <c r="O1269" i="8"/>
  <c r="AD1268" i="8" l="1"/>
  <c r="AC1268" i="8"/>
  <c r="AB1268" i="8"/>
  <c r="AA1268" i="8"/>
  <c r="Z1268" i="8"/>
  <c r="Y1268" i="8"/>
  <c r="O1268" i="8"/>
  <c r="AD1267" i="8" l="1"/>
  <c r="AC1267" i="8"/>
  <c r="AB1267" i="8"/>
  <c r="AA1267" i="8"/>
  <c r="Z1267" i="8"/>
  <c r="Y1267" i="8"/>
  <c r="O1267" i="8"/>
  <c r="AD1266" i="8" l="1"/>
  <c r="AC1266" i="8"/>
  <c r="AB1266" i="8"/>
  <c r="AA1266" i="8"/>
  <c r="Z1266" i="8"/>
  <c r="Y1266" i="8"/>
  <c r="O1266" i="8"/>
  <c r="AD1265" i="8" l="1"/>
  <c r="AC1265" i="8"/>
  <c r="AB1265" i="8"/>
  <c r="AA1265" i="8"/>
  <c r="Z1265" i="8"/>
  <c r="Y1265" i="8"/>
  <c r="O1265" i="8"/>
  <c r="AD1264" i="8" l="1"/>
  <c r="AC1264" i="8"/>
  <c r="AB1264" i="8"/>
  <c r="AA1264" i="8"/>
  <c r="Z1264" i="8"/>
  <c r="Y1264" i="8"/>
  <c r="O1264" i="8"/>
  <c r="AD1263" i="8" l="1"/>
  <c r="AC1263" i="8"/>
  <c r="AB1263" i="8"/>
  <c r="AA1263" i="8"/>
  <c r="Z1263" i="8"/>
  <c r="Y1263" i="8"/>
  <c r="O1263" i="8"/>
  <c r="AD1262" i="8" l="1"/>
  <c r="AC1262" i="8"/>
  <c r="AB1262" i="8"/>
  <c r="AA1262" i="8"/>
  <c r="Z1262" i="8"/>
  <c r="Y1262" i="8"/>
  <c r="O1262" i="8"/>
  <c r="AD1261" i="8" l="1"/>
  <c r="AC1261" i="8"/>
  <c r="AB1261" i="8"/>
  <c r="AA1261" i="8"/>
  <c r="Z1261" i="8"/>
  <c r="Y1261" i="8"/>
  <c r="O1261" i="8"/>
  <c r="AD1260" i="8" l="1"/>
  <c r="AC1260" i="8"/>
  <c r="AB1260" i="8"/>
  <c r="AA1260" i="8"/>
  <c r="Z1260" i="8"/>
  <c r="Y1260" i="8"/>
  <c r="O1260" i="8"/>
  <c r="AD1259" i="8" l="1"/>
  <c r="AC1259" i="8"/>
  <c r="AB1259" i="8"/>
  <c r="AA1259" i="8"/>
  <c r="Z1259" i="8"/>
  <c r="Y1259" i="8"/>
  <c r="O1259" i="8"/>
  <c r="AD1258" i="8" l="1"/>
  <c r="AC1258" i="8"/>
  <c r="AB1258" i="8"/>
  <c r="AA1258" i="8"/>
  <c r="Z1258" i="8"/>
  <c r="Y1258" i="8"/>
  <c r="O1258" i="8"/>
  <c r="AD1257" i="8" l="1"/>
  <c r="AC1257" i="8"/>
  <c r="AB1257" i="8"/>
  <c r="AA1257" i="8"/>
  <c r="Z1257" i="8"/>
  <c r="Y1257" i="8"/>
  <c r="O1257" i="8"/>
  <c r="AD1256" i="8" l="1"/>
  <c r="AC1256" i="8"/>
  <c r="AB1256" i="8"/>
  <c r="AA1256" i="8"/>
  <c r="Z1256" i="8"/>
  <c r="Y1256" i="8"/>
  <c r="O1256" i="8"/>
  <c r="AD1255" i="8" l="1"/>
  <c r="AC1255" i="8"/>
  <c r="AB1255" i="8"/>
  <c r="AA1255" i="8"/>
  <c r="Z1255" i="8"/>
  <c r="Y1255" i="8"/>
  <c r="O1255" i="8"/>
  <c r="AD1254" i="8" l="1"/>
  <c r="AC1254" i="8"/>
  <c r="AB1254" i="8"/>
  <c r="AA1254" i="8"/>
  <c r="Z1254" i="8"/>
  <c r="Y1254" i="8"/>
  <c r="O1254" i="8"/>
  <c r="AD1253" i="8" l="1"/>
  <c r="AC1253" i="8"/>
  <c r="AB1253" i="8"/>
  <c r="AA1253" i="8"/>
  <c r="Z1253" i="8"/>
  <c r="Y1253" i="8"/>
  <c r="O1253" i="8"/>
  <c r="AD1252" i="8" l="1"/>
  <c r="AC1252" i="8"/>
  <c r="AB1252" i="8"/>
  <c r="AA1252" i="8"/>
  <c r="Z1252" i="8"/>
  <c r="Y1252" i="8"/>
  <c r="O1252" i="8"/>
  <c r="AD1251" i="8" l="1"/>
  <c r="AC1251" i="8"/>
  <c r="AB1251" i="8"/>
  <c r="AA1251" i="8"/>
  <c r="Z1251" i="8"/>
  <c r="Y1251" i="8"/>
  <c r="O1251" i="8"/>
  <c r="AD1250" i="8" l="1"/>
  <c r="AC1250" i="8"/>
  <c r="AB1250" i="8"/>
  <c r="AA1250" i="8"/>
  <c r="Z1250" i="8"/>
  <c r="Y1250" i="8"/>
  <c r="O1250" i="8"/>
  <c r="AD1249" i="8" l="1"/>
  <c r="AC1249" i="8"/>
  <c r="AB1249" i="8"/>
  <c r="AA1249" i="8"/>
  <c r="Z1249" i="8"/>
  <c r="Y1249" i="8"/>
  <c r="O1249" i="8"/>
  <c r="AD1248" i="8" l="1"/>
  <c r="AC1248" i="8"/>
  <c r="AB1248" i="8"/>
  <c r="AA1248" i="8"/>
  <c r="Z1248" i="8"/>
  <c r="Y1248" i="8"/>
  <c r="O1248" i="8"/>
  <c r="AD1247" i="8" l="1"/>
  <c r="AC1247" i="8"/>
  <c r="AB1247" i="8"/>
  <c r="AA1247" i="8"/>
  <c r="Z1247" i="8"/>
  <c r="Y1247" i="8"/>
  <c r="O1247" i="8"/>
  <c r="AD1246" i="8" l="1"/>
  <c r="AC1246" i="8"/>
  <c r="AB1246" i="8"/>
  <c r="AA1246" i="8"/>
  <c r="Z1246" i="8"/>
  <c r="Y1246" i="8"/>
  <c r="O1246" i="8"/>
  <c r="AD1245" i="8" l="1"/>
  <c r="AC1245" i="8"/>
  <c r="AB1245" i="8"/>
  <c r="AA1245" i="8"/>
  <c r="Z1245" i="8"/>
  <c r="Y1245" i="8"/>
  <c r="O1245" i="8"/>
  <c r="AD1244" i="8" l="1"/>
  <c r="AC1244" i="8"/>
  <c r="AB1244" i="8"/>
  <c r="AA1244" i="8"/>
  <c r="Z1244" i="8"/>
  <c r="Y1244" i="8"/>
  <c r="O1244" i="8"/>
  <c r="AD1243" i="8" l="1"/>
  <c r="AC1243" i="8"/>
  <c r="AB1243" i="8"/>
  <c r="AA1243" i="8"/>
  <c r="Z1243" i="8"/>
  <c r="Y1243" i="8"/>
  <c r="O1243" i="8"/>
  <c r="AD1242" i="8" l="1"/>
  <c r="AC1242" i="8"/>
  <c r="AB1242" i="8"/>
  <c r="AA1242" i="8"/>
  <c r="Z1242" i="8"/>
  <c r="Y1242" i="8"/>
  <c r="O1242" i="8"/>
  <c r="AD1241" i="8" l="1"/>
  <c r="AC1241" i="8"/>
  <c r="AB1241" i="8"/>
  <c r="AA1241" i="8"/>
  <c r="Z1241" i="8"/>
  <c r="Y1241" i="8"/>
  <c r="O1241" i="8"/>
  <c r="AD1240" i="8" l="1"/>
  <c r="AC1240" i="8"/>
  <c r="AB1240" i="8"/>
  <c r="AA1240" i="8"/>
  <c r="Z1240" i="8"/>
  <c r="Y1240" i="8"/>
  <c r="O1240" i="8"/>
  <c r="AD1239" i="8" l="1"/>
  <c r="AC1239" i="8"/>
  <c r="AB1239" i="8"/>
  <c r="AA1239" i="8"/>
  <c r="Z1239" i="8"/>
  <c r="Y1239" i="8"/>
  <c r="O1239" i="8"/>
  <c r="AD1238" i="8" l="1"/>
  <c r="AC1238" i="8"/>
  <c r="AB1238" i="8"/>
  <c r="AA1238" i="8"/>
  <c r="Z1238" i="8"/>
  <c r="Y1238" i="8"/>
  <c r="O1238" i="8"/>
  <c r="AD1237" i="8" l="1"/>
  <c r="AC1237" i="8"/>
  <c r="AB1237" i="8"/>
  <c r="AA1237" i="8"/>
  <c r="Z1237" i="8"/>
  <c r="Y1237" i="8"/>
  <c r="AD1236" i="8" l="1"/>
  <c r="AC1236" i="8"/>
  <c r="AB1236" i="8"/>
  <c r="AA1236" i="8"/>
  <c r="Z1236" i="8"/>
  <c r="Y1236" i="8"/>
  <c r="O1236" i="8"/>
  <c r="AD1235" i="8" l="1"/>
  <c r="AC1235" i="8"/>
  <c r="AB1235" i="8"/>
  <c r="AA1235" i="8"/>
  <c r="Z1235" i="8"/>
  <c r="Y1235" i="8"/>
  <c r="O1235" i="8"/>
  <c r="AD1234" i="8" l="1"/>
  <c r="AC1234" i="8"/>
  <c r="AB1234" i="8"/>
  <c r="AA1234" i="8"/>
  <c r="Z1234" i="8"/>
  <c r="Y1234" i="8"/>
  <c r="O1234" i="8"/>
  <c r="AD1233" i="8" l="1"/>
  <c r="AC1233" i="8"/>
  <c r="AB1233" i="8"/>
  <c r="AA1233" i="8"/>
  <c r="Z1233" i="8"/>
  <c r="Y1233" i="8"/>
  <c r="O1233" i="8"/>
  <c r="AD1232" i="8" l="1"/>
  <c r="AC1232" i="8"/>
  <c r="AB1232" i="8"/>
  <c r="AA1232" i="8"/>
  <c r="Z1232" i="8"/>
  <c r="Y1232" i="8"/>
  <c r="O1232" i="8"/>
  <c r="AD1231" i="8" l="1"/>
  <c r="AC1231" i="8"/>
  <c r="AB1231" i="8"/>
  <c r="AA1231" i="8"/>
  <c r="Z1231" i="8"/>
  <c r="Y1231" i="8"/>
  <c r="O1231" i="8"/>
  <c r="AD1230" i="8" l="1"/>
  <c r="AC1230" i="8"/>
  <c r="AB1230" i="8"/>
  <c r="AA1230" i="8"/>
  <c r="Z1230" i="8"/>
  <c r="Y1230" i="8"/>
  <c r="O1230" i="8"/>
  <c r="AD1229" i="8" l="1"/>
  <c r="AC1229" i="8"/>
  <c r="AB1229" i="8"/>
  <c r="AA1229" i="8"/>
  <c r="Z1229" i="8"/>
  <c r="Y1229" i="8"/>
  <c r="O1229" i="8"/>
  <c r="AD1228" i="8" l="1"/>
  <c r="AC1228" i="8"/>
  <c r="AB1228" i="8"/>
  <c r="AA1228" i="8"/>
  <c r="Z1228" i="8"/>
  <c r="Y1228" i="8"/>
  <c r="O1228" i="8"/>
  <c r="AD1227" i="8" l="1"/>
  <c r="AC1227" i="8"/>
  <c r="AB1227" i="8"/>
  <c r="AA1227" i="8"/>
  <c r="Z1227" i="8"/>
  <c r="Y1227" i="8"/>
  <c r="O1227" i="8"/>
  <c r="AD1226" i="8" l="1"/>
  <c r="AC1226" i="8"/>
  <c r="AB1226" i="8"/>
  <c r="AA1226" i="8"/>
  <c r="Z1226" i="8"/>
  <c r="Y1226" i="8"/>
  <c r="O1226" i="8"/>
  <c r="AD1225" i="8" l="1"/>
  <c r="AC1225" i="8"/>
  <c r="AB1225" i="8"/>
  <c r="AA1225" i="8"/>
  <c r="Z1225" i="8"/>
  <c r="Y1225" i="8"/>
  <c r="O1225" i="8"/>
  <c r="AD1224" i="8" l="1"/>
  <c r="AC1224" i="8"/>
  <c r="AB1224" i="8"/>
  <c r="AA1224" i="8"/>
  <c r="Z1224" i="8"/>
  <c r="Y1224" i="8"/>
  <c r="O1224" i="8"/>
  <c r="AD1223" i="8" l="1"/>
  <c r="AC1223" i="8"/>
  <c r="AB1223" i="8"/>
  <c r="AA1223" i="8"/>
  <c r="Z1223" i="8"/>
  <c r="Y1223" i="8"/>
  <c r="O1223" i="8"/>
  <c r="AD1222" i="8" l="1"/>
  <c r="AC1222" i="8"/>
  <c r="AB1222" i="8"/>
  <c r="AA1222" i="8"/>
  <c r="Z1222" i="8"/>
  <c r="Y1222" i="8"/>
  <c r="O1222" i="8"/>
  <c r="AD1221" i="8" l="1"/>
  <c r="AC1221" i="8"/>
  <c r="AB1221" i="8"/>
  <c r="AA1221" i="8"/>
  <c r="Z1221" i="8"/>
  <c r="Y1221" i="8"/>
  <c r="O1221" i="8"/>
  <c r="AD1220" i="8" l="1"/>
  <c r="AC1220" i="8"/>
  <c r="AB1220" i="8"/>
  <c r="AA1220" i="8"/>
  <c r="Z1220" i="8"/>
  <c r="Y1220" i="8"/>
  <c r="AD1219" i="8" l="1"/>
  <c r="AC1219" i="8"/>
  <c r="AB1219" i="8"/>
  <c r="AA1219" i="8"/>
  <c r="Z1219" i="8"/>
  <c r="Y1219" i="8"/>
  <c r="AD1218" i="8" l="1"/>
  <c r="AC1218" i="8"/>
  <c r="AB1218" i="8"/>
  <c r="AA1218" i="8"/>
  <c r="Z1218" i="8"/>
  <c r="Y1218" i="8"/>
  <c r="O1218" i="8"/>
  <c r="AD1217" i="8" l="1"/>
  <c r="AC1217" i="8"/>
  <c r="AB1217" i="8"/>
  <c r="AA1217" i="8"/>
  <c r="Z1217" i="8"/>
  <c r="Y1217" i="8"/>
  <c r="O1217" i="8"/>
  <c r="AD1216" i="8" l="1"/>
  <c r="AC1216" i="8"/>
  <c r="AB1216" i="8"/>
  <c r="AA1216" i="8"/>
  <c r="Z1216" i="8"/>
  <c r="Y1216" i="8"/>
  <c r="O1216" i="8"/>
  <c r="AD1215" i="8" l="1"/>
  <c r="AC1215" i="8"/>
  <c r="AB1215" i="8"/>
  <c r="AA1215" i="8"/>
  <c r="Z1215" i="8"/>
  <c r="Y1215" i="8"/>
  <c r="O1215" i="8"/>
  <c r="AD1214" i="8" l="1"/>
  <c r="AC1214" i="8"/>
  <c r="AA1214" i="8"/>
  <c r="Z1214" i="8"/>
  <c r="Y1214" i="8"/>
  <c r="O1214" i="8"/>
  <c r="AD1213" i="8" l="1"/>
  <c r="AC1213" i="8"/>
  <c r="AB1213" i="8"/>
  <c r="AA1213" i="8"/>
  <c r="Z1213" i="8"/>
  <c r="Y1213" i="8"/>
  <c r="O1213" i="8"/>
  <c r="AD1212" i="8" l="1"/>
  <c r="AC1212" i="8"/>
  <c r="AB1212" i="8"/>
  <c r="AA1212" i="8"/>
  <c r="Z1212" i="8"/>
  <c r="Y1212" i="8"/>
  <c r="O1212" i="8"/>
  <c r="AD1211" i="8" l="1"/>
  <c r="AC1211" i="8"/>
  <c r="AB1211" i="8"/>
  <c r="AA1211" i="8"/>
  <c r="Z1211" i="8"/>
  <c r="Y1211" i="8"/>
  <c r="O1211" i="8"/>
  <c r="AD1210" i="8" l="1"/>
  <c r="AC1210" i="8"/>
  <c r="AB1210" i="8"/>
  <c r="AA1210" i="8"/>
  <c r="Z1210" i="8"/>
  <c r="Y1210" i="8"/>
  <c r="O1210" i="8"/>
  <c r="AD1209" i="8" l="1"/>
  <c r="AC1209" i="8"/>
  <c r="AB1209" i="8"/>
  <c r="AA1209" i="8"/>
  <c r="Z1209" i="8"/>
  <c r="Y1209" i="8"/>
  <c r="O1209" i="8"/>
  <c r="AD1208" i="8" l="1"/>
  <c r="AC1208" i="8"/>
  <c r="AB1208" i="8"/>
  <c r="AA1208" i="8"/>
  <c r="Z1208" i="8"/>
  <c r="Y1208" i="8"/>
  <c r="O1208" i="8"/>
  <c r="AD1207" i="8" l="1"/>
  <c r="AC1207" i="8"/>
  <c r="AB1207" i="8"/>
  <c r="AA1207" i="8"/>
  <c r="Z1207" i="8"/>
  <c r="Y1207" i="8"/>
  <c r="O1207" i="8"/>
  <c r="AD1206" i="8" l="1"/>
  <c r="AC1206" i="8"/>
  <c r="AB1206" i="8"/>
  <c r="AA1206" i="8"/>
  <c r="Z1206" i="8"/>
  <c r="Y1206" i="8"/>
  <c r="O1206" i="8"/>
  <c r="AD1205" i="8" l="1"/>
  <c r="AC1205" i="8"/>
  <c r="AB1205" i="8"/>
  <c r="AA1205" i="8"/>
  <c r="Z1205" i="8"/>
  <c r="Y1205" i="8"/>
  <c r="O1205" i="8"/>
  <c r="AD1204" i="8" l="1"/>
  <c r="AC1204" i="8"/>
  <c r="AB1204" i="8"/>
  <c r="AA1204" i="8"/>
  <c r="Z1204" i="8"/>
  <c r="Y1204" i="8"/>
  <c r="O1204" i="8"/>
  <c r="AD1203" i="8" l="1"/>
  <c r="AC1203" i="8"/>
  <c r="AB1203" i="8"/>
  <c r="AA1203" i="8"/>
  <c r="Z1203" i="8"/>
  <c r="Y1203" i="8"/>
  <c r="O1203" i="8"/>
  <c r="AD1202" i="8" l="1"/>
  <c r="AC1202" i="8"/>
  <c r="AB1202" i="8"/>
  <c r="AA1202" i="8"/>
  <c r="Z1202" i="8"/>
  <c r="Y1202" i="8"/>
  <c r="O1202" i="8"/>
  <c r="AD1201" i="8" l="1"/>
  <c r="AC1201" i="8"/>
  <c r="AB1201" i="8"/>
  <c r="AA1201" i="8"/>
  <c r="Z1201" i="8"/>
  <c r="Y1201" i="8"/>
  <c r="O1201" i="8"/>
  <c r="AD1200" i="8" l="1"/>
  <c r="AC1200" i="8"/>
  <c r="AB1200" i="8"/>
  <c r="AA1200" i="8"/>
  <c r="Z1200" i="8"/>
  <c r="Y1200" i="8"/>
  <c r="O1200" i="8"/>
  <c r="AD1199" i="8" l="1"/>
  <c r="AC1199" i="8"/>
  <c r="AB1199" i="8"/>
  <c r="AA1199" i="8"/>
  <c r="Z1199" i="8"/>
  <c r="Y1199" i="8"/>
  <c r="O1199" i="8"/>
  <c r="AD1198" i="8" l="1"/>
  <c r="AC1198" i="8"/>
  <c r="AB1198" i="8"/>
  <c r="AA1198" i="8"/>
  <c r="Z1198" i="8"/>
  <c r="Y1198" i="8"/>
  <c r="O1198" i="8"/>
  <c r="AD1197" i="8" l="1"/>
  <c r="AC1197" i="8"/>
  <c r="AB1197" i="8"/>
  <c r="AA1197" i="8"/>
  <c r="Z1197" i="8"/>
  <c r="Y1197" i="8"/>
  <c r="O1197" i="8"/>
  <c r="AD1196" i="8" l="1"/>
  <c r="AC1196" i="8"/>
  <c r="AB1196" i="8"/>
  <c r="AA1196" i="8"/>
  <c r="Z1196" i="8"/>
  <c r="Y1196" i="8"/>
  <c r="O1196" i="8"/>
  <c r="AD1195" i="8" l="1"/>
  <c r="AC1195" i="8"/>
  <c r="AB1195" i="8"/>
  <c r="AA1195" i="8"/>
  <c r="Z1195" i="8"/>
  <c r="Y1195" i="8"/>
  <c r="O1195" i="8"/>
  <c r="AD1194" i="8" l="1"/>
  <c r="AC1194" i="8"/>
  <c r="AB1194" i="8"/>
  <c r="AA1194" i="8"/>
  <c r="Z1194" i="8"/>
  <c r="Y1194" i="8"/>
  <c r="O1194" i="8"/>
  <c r="AD1193" i="8" l="1"/>
  <c r="AC1193" i="8"/>
  <c r="AB1193" i="8"/>
  <c r="AA1193" i="8"/>
  <c r="Z1193" i="8"/>
  <c r="Y1193" i="8"/>
  <c r="O1193" i="8"/>
  <c r="AD1192" i="8" l="1"/>
  <c r="AC1192" i="8"/>
  <c r="AB1192" i="8"/>
  <c r="AA1192" i="8"/>
  <c r="Z1192" i="8"/>
  <c r="Y1192" i="8"/>
  <c r="O1192" i="8"/>
  <c r="AD1191" i="8" l="1"/>
  <c r="AC1191" i="8"/>
  <c r="AB1191" i="8"/>
  <c r="AA1191" i="8"/>
  <c r="Z1191" i="8"/>
  <c r="Y1191" i="8"/>
  <c r="O1191" i="8"/>
  <c r="AD1190" i="8" l="1"/>
  <c r="AC1190" i="8"/>
  <c r="AB1190" i="8"/>
  <c r="AA1190" i="8"/>
  <c r="Z1190" i="8"/>
  <c r="Y1190" i="8"/>
  <c r="O1190" i="8"/>
  <c r="AD1189" i="8" l="1"/>
  <c r="AC1189" i="8"/>
  <c r="AB1189" i="8"/>
  <c r="AA1189" i="8"/>
  <c r="Z1189" i="8"/>
  <c r="Y1189" i="8"/>
  <c r="O1189" i="8"/>
  <c r="AD1188" i="8" l="1"/>
  <c r="AC1188" i="8"/>
  <c r="AB1188" i="8"/>
  <c r="AA1188" i="8"/>
  <c r="Z1188" i="8"/>
  <c r="Y1188" i="8"/>
  <c r="O1188" i="8"/>
  <c r="AD1187" i="8" l="1"/>
  <c r="AC1187" i="8"/>
  <c r="AB1187" i="8"/>
  <c r="AA1187" i="8"/>
  <c r="Z1187" i="8"/>
  <c r="Y1187" i="8"/>
  <c r="O1187" i="8"/>
  <c r="AD1186" i="8" l="1"/>
  <c r="AC1186" i="8"/>
  <c r="AB1186" i="8"/>
  <c r="AA1186" i="8"/>
  <c r="Z1186" i="8"/>
  <c r="Y1186" i="8"/>
  <c r="O1186" i="8"/>
  <c r="AD1185" i="8" l="1"/>
  <c r="AC1185" i="8"/>
  <c r="AB1185" i="8"/>
  <c r="AA1185" i="8"/>
  <c r="Z1185" i="8"/>
  <c r="Y1185" i="8"/>
  <c r="O1185" i="8"/>
  <c r="AD1184" i="8" l="1"/>
  <c r="AC1184" i="8"/>
  <c r="AB1184" i="8"/>
  <c r="AA1184" i="8"/>
  <c r="Z1184" i="8"/>
  <c r="Y1184" i="8"/>
  <c r="O1184" i="8"/>
  <c r="AD1183" i="8" l="1"/>
  <c r="AC1183" i="8"/>
  <c r="AB1183" i="8"/>
  <c r="AA1183" i="8"/>
  <c r="Z1183" i="8"/>
  <c r="Y1183" i="8"/>
  <c r="O1183" i="8"/>
  <c r="AD1182" i="8" l="1"/>
  <c r="AC1182" i="8"/>
  <c r="AB1182" i="8"/>
  <c r="AA1182" i="8"/>
  <c r="Z1182" i="8"/>
  <c r="Y1182" i="8"/>
  <c r="O1182" i="8"/>
  <c r="AD1181" i="8" l="1"/>
  <c r="AC1181" i="8"/>
  <c r="AB1181" i="8"/>
  <c r="AA1181" i="8"/>
  <c r="Z1181" i="8"/>
  <c r="Y1181" i="8"/>
  <c r="O1181" i="8"/>
  <c r="AD1180" i="8" l="1"/>
  <c r="AC1180" i="8"/>
  <c r="AB1180" i="8"/>
  <c r="AA1180" i="8"/>
  <c r="Z1180" i="8"/>
  <c r="Y1180" i="8"/>
  <c r="O1180" i="8"/>
  <c r="AD1179" i="8" l="1"/>
  <c r="AC1179" i="8"/>
  <c r="AB1179" i="8"/>
  <c r="AA1179" i="8"/>
  <c r="Z1179" i="8"/>
  <c r="Y1179" i="8"/>
  <c r="O1179" i="8"/>
  <c r="AD1178" i="8" l="1"/>
  <c r="AC1178" i="8"/>
  <c r="AB1178" i="8"/>
  <c r="AA1178" i="8"/>
  <c r="Z1178" i="8"/>
  <c r="Y1178" i="8"/>
  <c r="O1178" i="8"/>
  <c r="AD1177" i="8" l="1"/>
  <c r="AC1177" i="8"/>
  <c r="AB1177" i="8"/>
  <c r="AA1177" i="8"/>
  <c r="Z1177" i="8"/>
  <c r="Y1177" i="8"/>
  <c r="O1177" i="8"/>
  <c r="AD1176" i="8" l="1"/>
  <c r="AC1176" i="8"/>
  <c r="AB1176" i="8"/>
  <c r="AA1176" i="8"/>
  <c r="Z1176" i="8"/>
  <c r="Y1176" i="8"/>
  <c r="O1176" i="8"/>
  <c r="AD1175" i="8" l="1"/>
  <c r="AC1175" i="8"/>
  <c r="AB1175" i="8"/>
  <c r="AA1175" i="8"/>
  <c r="Z1175" i="8"/>
  <c r="Y1175" i="8"/>
  <c r="O1175" i="8"/>
  <c r="AD1174" i="8" l="1"/>
  <c r="AC1174" i="8"/>
  <c r="AB1174" i="8"/>
  <c r="AA1174" i="8"/>
  <c r="Z1174" i="8"/>
  <c r="Y1174" i="8"/>
  <c r="O1174" i="8"/>
  <c r="AD1173" i="8" l="1"/>
  <c r="AC1173" i="8"/>
  <c r="AB1173" i="8"/>
  <c r="AA1173" i="8"/>
  <c r="Z1173" i="8"/>
  <c r="Y1173" i="8"/>
  <c r="O1173" i="8"/>
  <c r="AD1172" i="8" l="1"/>
  <c r="AC1172" i="8"/>
  <c r="AB1172" i="8"/>
  <c r="AA1172" i="8"/>
  <c r="Z1172" i="8"/>
  <c r="Y1172" i="8"/>
  <c r="O1172" i="8"/>
  <c r="AD1171" i="8" l="1"/>
  <c r="AC1171" i="8"/>
  <c r="AB1171" i="8"/>
  <c r="AA1171" i="8"/>
  <c r="Z1171" i="8"/>
  <c r="Y1171" i="8"/>
  <c r="O1171" i="8"/>
  <c r="AD1170" i="8" l="1"/>
  <c r="AC1170" i="8"/>
  <c r="AB1170" i="8"/>
  <c r="AA1170" i="8"/>
  <c r="Z1170" i="8"/>
  <c r="Y1170" i="8"/>
  <c r="O1170" i="8"/>
  <c r="AD1169" i="8" l="1"/>
  <c r="AC1169" i="8"/>
  <c r="AB1169" i="8"/>
  <c r="AA1169" i="8"/>
  <c r="Z1169" i="8"/>
  <c r="Y1169" i="8"/>
  <c r="O1169" i="8"/>
  <c r="AD1168" i="8" l="1"/>
  <c r="AC1168" i="8"/>
  <c r="AB1168" i="8"/>
  <c r="AA1168" i="8"/>
  <c r="Z1168" i="8"/>
  <c r="Y1168" i="8"/>
  <c r="O1168" i="8"/>
  <c r="AD1167" i="8" l="1"/>
  <c r="AC1167" i="8"/>
  <c r="AB1167" i="8"/>
  <c r="AA1167" i="8"/>
  <c r="Z1167" i="8"/>
  <c r="Y1167" i="8"/>
  <c r="O1167" i="8"/>
  <c r="AD1166" i="8" l="1"/>
  <c r="AC1166" i="8"/>
  <c r="AB1166" i="8"/>
  <c r="AA1166" i="8"/>
  <c r="Z1166" i="8"/>
  <c r="Y1166" i="8"/>
  <c r="O1166" i="8"/>
  <c r="AD1165" i="8" l="1"/>
  <c r="AC1165" i="8"/>
  <c r="AB1165" i="8"/>
  <c r="AA1165" i="8"/>
  <c r="Z1165" i="8"/>
  <c r="Y1165" i="8"/>
  <c r="O1165" i="8"/>
  <c r="AD1164" i="8" l="1"/>
  <c r="AC1164" i="8"/>
  <c r="AB1164" i="8"/>
  <c r="AA1164" i="8"/>
  <c r="Z1164" i="8"/>
  <c r="Y1164" i="8"/>
  <c r="O1164" i="8"/>
  <c r="AD1163" i="8" l="1"/>
  <c r="AC1163" i="8"/>
  <c r="AB1163" i="8"/>
  <c r="AA1163" i="8"/>
  <c r="Z1163" i="8"/>
  <c r="Y1163" i="8"/>
  <c r="O1163" i="8"/>
  <c r="AD1162" i="8" l="1"/>
  <c r="AC1162" i="8"/>
  <c r="AB1162" i="8"/>
  <c r="AA1162" i="8"/>
  <c r="Z1162" i="8"/>
  <c r="Y1162" i="8"/>
  <c r="O1162" i="8"/>
  <c r="AD1161" i="8" l="1"/>
  <c r="AC1161" i="8"/>
  <c r="AB1161" i="8"/>
  <c r="Z1161" i="8"/>
  <c r="Y1161" i="8"/>
  <c r="O1161" i="8"/>
  <c r="AD1160" i="8" l="1"/>
  <c r="AC1160" i="8"/>
  <c r="AB1160" i="8"/>
  <c r="AA1160" i="8"/>
  <c r="Z1160" i="8"/>
  <c r="Y1160" i="8"/>
  <c r="O1160" i="8"/>
  <c r="AD1159" i="8" l="1"/>
  <c r="AC1159" i="8"/>
  <c r="AB1159" i="8"/>
  <c r="AA1159" i="8"/>
  <c r="Z1159" i="8"/>
  <c r="Y1159" i="8"/>
  <c r="O1159" i="8"/>
  <c r="AD1158" i="8" l="1"/>
  <c r="AC1158" i="8"/>
  <c r="AB1158" i="8"/>
  <c r="AA1158" i="8"/>
  <c r="Z1158" i="8"/>
  <c r="Y1158" i="8"/>
  <c r="O1158" i="8"/>
  <c r="AD1157" i="8" l="1"/>
  <c r="AC1157" i="8"/>
  <c r="AB1157" i="8"/>
  <c r="AA1157" i="8"/>
  <c r="Z1157" i="8"/>
  <c r="Y1157" i="8"/>
  <c r="O1157" i="8"/>
  <c r="AD1156" i="8" l="1"/>
  <c r="AC1156" i="8"/>
  <c r="AB1156" i="8"/>
  <c r="AA1156" i="8"/>
  <c r="Z1156" i="8"/>
  <c r="Y1156" i="8"/>
  <c r="O1156" i="8"/>
  <c r="AD1155" i="8" l="1"/>
  <c r="AC1155" i="8"/>
  <c r="AB1155" i="8"/>
  <c r="AA1155" i="8"/>
  <c r="Z1155" i="8"/>
  <c r="Y1155" i="8"/>
  <c r="O1155" i="8"/>
  <c r="AD1154" i="8" l="1"/>
  <c r="AC1154" i="8"/>
  <c r="AB1154" i="8"/>
  <c r="AA1154" i="8"/>
  <c r="Z1154" i="8"/>
  <c r="Y1154" i="8"/>
  <c r="O1154" i="8"/>
  <c r="AD1153" i="8" l="1"/>
  <c r="AC1153" i="8"/>
  <c r="AB1153" i="8"/>
  <c r="AA1153" i="8"/>
  <c r="Z1153" i="8"/>
  <c r="Y1153" i="8"/>
  <c r="O1153" i="8"/>
  <c r="AD1152" i="8" l="1"/>
  <c r="AC1152" i="8"/>
  <c r="AB1152" i="8"/>
  <c r="AA1152" i="8"/>
  <c r="Z1152" i="8"/>
  <c r="Y1152" i="8"/>
  <c r="O1152" i="8"/>
  <c r="AD1151" i="8" l="1"/>
  <c r="AC1151" i="8"/>
  <c r="AB1151" i="8"/>
  <c r="AA1151" i="8"/>
  <c r="Z1151" i="8"/>
  <c r="Y1151" i="8"/>
  <c r="O1151" i="8"/>
  <c r="AD1150" i="8" l="1"/>
  <c r="AC1150" i="8"/>
  <c r="AB1150" i="8"/>
  <c r="AA1150" i="8"/>
  <c r="Z1150" i="8"/>
  <c r="Y1150" i="8"/>
  <c r="O1150" i="8"/>
  <c r="AD1149" i="8" l="1"/>
  <c r="AC1149" i="8"/>
  <c r="AB1149" i="8"/>
  <c r="AA1149" i="8"/>
  <c r="Z1149" i="8"/>
  <c r="Y1149" i="8"/>
  <c r="O1149" i="8"/>
  <c r="AD1148" i="8" l="1"/>
  <c r="AC1148" i="8"/>
  <c r="AB1148" i="8"/>
  <c r="AA1148" i="8"/>
  <c r="Z1148" i="8"/>
  <c r="Y1148" i="8"/>
  <c r="AD1147" i="8" l="1"/>
  <c r="AC1147" i="8"/>
  <c r="AB1147" i="8"/>
  <c r="AA1147" i="8"/>
  <c r="Z1147" i="8"/>
  <c r="Y1147" i="8"/>
  <c r="O1147" i="8"/>
  <c r="AD1146" i="8" l="1"/>
  <c r="AC1146" i="8"/>
  <c r="AB1146" i="8"/>
  <c r="AA1146" i="8"/>
  <c r="Z1146" i="8"/>
  <c r="Y1146" i="8"/>
  <c r="O1146" i="8"/>
  <c r="AD1145" i="8" l="1"/>
  <c r="AC1145" i="8"/>
  <c r="AB1145" i="8"/>
  <c r="AA1145" i="8"/>
  <c r="Z1145" i="8"/>
  <c r="Y1145" i="8"/>
  <c r="O1145" i="8"/>
  <c r="AD1144" i="8" l="1"/>
  <c r="AC1144" i="8"/>
  <c r="AB1144" i="8"/>
  <c r="AA1144" i="8"/>
  <c r="Z1144" i="8"/>
  <c r="Y1144" i="8"/>
  <c r="O1144" i="8"/>
  <c r="AD1143" i="8" l="1"/>
  <c r="AC1143" i="8"/>
  <c r="AB1143" i="8"/>
  <c r="AA1143" i="8"/>
  <c r="Z1143" i="8"/>
  <c r="Y1143" i="8"/>
  <c r="O1143" i="8"/>
  <c r="AD1142" i="8" l="1"/>
  <c r="AC1142" i="8"/>
  <c r="AB1142" i="8"/>
  <c r="AA1142" i="8"/>
  <c r="Z1142" i="8"/>
  <c r="Y1142" i="8"/>
  <c r="O1142" i="8"/>
  <c r="AD1141" i="8" l="1"/>
  <c r="AC1141" i="8"/>
  <c r="AB1141" i="8"/>
  <c r="AA1141" i="8"/>
  <c r="Z1141" i="8"/>
  <c r="Y1141" i="8"/>
  <c r="O1141" i="8"/>
  <c r="AD1140" i="8" l="1"/>
  <c r="AC1140" i="8"/>
  <c r="AB1140" i="8"/>
  <c r="AA1140" i="8"/>
  <c r="Z1140" i="8"/>
  <c r="Y1140" i="8"/>
  <c r="O1140" i="8"/>
  <c r="AD1139" i="8" l="1"/>
  <c r="AC1139" i="8"/>
  <c r="AB1139" i="8"/>
  <c r="AA1139" i="8"/>
  <c r="Z1139" i="8"/>
  <c r="Y1139" i="8"/>
  <c r="O1139" i="8"/>
  <c r="AD1138" i="8" l="1"/>
  <c r="AC1138" i="8"/>
  <c r="AB1138" i="8"/>
  <c r="AA1138" i="8"/>
  <c r="Z1138" i="8"/>
  <c r="Y1138" i="8"/>
  <c r="O1138" i="8"/>
  <c r="AD1137" i="8" l="1"/>
  <c r="AC1137" i="8"/>
  <c r="AB1137" i="8"/>
  <c r="AA1137" i="8"/>
  <c r="Z1137" i="8"/>
  <c r="Y1137" i="8"/>
  <c r="O1137" i="8"/>
  <c r="AD1136" i="8" l="1"/>
  <c r="AC1136" i="8"/>
  <c r="AB1136" i="8"/>
  <c r="AA1136" i="8"/>
  <c r="Z1136" i="8"/>
  <c r="Y1136" i="8"/>
  <c r="O1136" i="8"/>
  <c r="AD1135" i="8" l="1"/>
  <c r="AC1135" i="8"/>
  <c r="AB1135" i="8"/>
  <c r="AA1135" i="8"/>
  <c r="Z1135" i="8"/>
  <c r="Y1135" i="8"/>
  <c r="O1135" i="8"/>
  <c r="AD1134" i="8" l="1"/>
  <c r="AC1134" i="8"/>
  <c r="AB1134" i="8"/>
  <c r="AA1134" i="8"/>
  <c r="Z1134" i="8"/>
  <c r="Y1134" i="8"/>
  <c r="O1134" i="8"/>
  <c r="AD1133" i="8" l="1"/>
  <c r="AC1133" i="8"/>
  <c r="AB1133" i="8"/>
  <c r="AA1133" i="8"/>
  <c r="Z1133" i="8"/>
  <c r="Y1133" i="8"/>
  <c r="O1133" i="8"/>
  <c r="AD1132" i="8" l="1"/>
  <c r="AC1132" i="8"/>
  <c r="AB1132" i="8"/>
  <c r="AA1132" i="8"/>
  <c r="Z1132" i="8"/>
  <c r="Y1132" i="8"/>
  <c r="O1132" i="8"/>
  <c r="AD1131" i="8" l="1"/>
  <c r="AC1131" i="8"/>
  <c r="AB1131" i="8"/>
  <c r="AA1131" i="8"/>
  <c r="Z1131" i="8"/>
  <c r="Y1131" i="8"/>
  <c r="O1131" i="8"/>
  <c r="AD1130" i="8" l="1"/>
  <c r="AC1130" i="8"/>
  <c r="AB1130" i="8"/>
  <c r="AA1130" i="8"/>
  <c r="Z1130" i="8"/>
  <c r="Y1130" i="8"/>
  <c r="O1130" i="8"/>
  <c r="AD1129" i="8" l="1"/>
  <c r="AC1129" i="8"/>
  <c r="AB1129" i="8"/>
  <c r="AA1129" i="8"/>
  <c r="Z1129" i="8"/>
  <c r="Y1129" i="8"/>
  <c r="O1129" i="8"/>
  <c r="AD1128" i="8" l="1"/>
  <c r="AC1128" i="8"/>
  <c r="AB1128" i="8"/>
  <c r="AA1128" i="8"/>
  <c r="Z1128" i="8"/>
  <c r="Y1128" i="8"/>
  <c r="O1128" i="8"/>
  <c r="AD1127" i="8" l="1"/>
  <c r="AC1127" i="8"/>
  <c r="AB1127" i="8"/>
  <c r="AA1127" i="8"/>
  <c r="Z1127" i="8"/>
  <c r="Y1127" i="8"/>
  <c r="O1127" i="8"/>
  <c r="AD1126" i="8" l="1"/>
  <c r="AC1126" i="8"/>
  <c r="AB1126" i="8"/>
  <c r="AA1126" i="8"/>
  <c r="Z1126" i="8"/>
  <c r="Y1126" i="8"/>
  <c r="O1126" i="8"/>
  <c r="AD1125" i="8" l="1"/>
  <c r="AC1125" i="8"/>
  <c r="AB1125" i="8"/>
  <c r="AA1125" i="8"/>
  <c r="Z1125" i="8"/>
  <c r="Y1125" i="8"/>
  <c r="O1125" i="8"/>
  <c r="AD1124" i="8" l="1"/>
  <c r="AC1124" i="8"/>
  <c r="AB1124" i="8"/>
  <c r="AA1124" i="8"/>
  <c r="Z1124" i="8"/>
  <c r="Y1124" i="8"/>
  <c r="O1124" i="8"/>
  <c r="AD1123" i="8" l="1"/>
  <c r="AC1123" i="8"/>
  <c r="AB1123" i="8"/>
  <c r="AA1123" i="8"/>
  <c r="Z1123" i="8"/>
  <c r="Y1123" i="8"/>
  <c r="O1123" i="8"/>
  <c r="AD1122" i="8" l="1"/>
  <c r="AC1122" i="8"/>
  <c r="AB1122" i="8"/>
  <c r="AA1122" i="8"/>
  <c r="Z1122" i="8"/>
  <c r="Y1122" i="8"/>
  <c r="O1122" i="8"/>
  <c r="AD1121" i="8" l="1"/>
  <c r="AC1121" i="8"/>
  <c r="AB1121" i="8"/>
  <c r="AA1121" i="8"/>
  <c r="Z1121" i="8"/>
  <c r="Y1121" i="8"/>
  <c r="O1121" i="8"/>
  <c r="AD1120" i="8" l="1"/>
  <c r="AC1120" i="8"/>
  <c r="AB1120" i="8"/>
  <c r="AA1120" i="8"/>
  <c r="Z1120" i="8"/>
  <c r="Y1120" i="8"/>
  <c r="O1120" i="8"/>
  <c r="AD1119" i="8" l="1"/>
  <c r="AC1119" i="8"/>
  <c r="AB1119" i="8"/>
  <c r="AA1119" i="8"/>
  <c r="Z1119" i="8"/>
  <c r="Y1119" i="8"/>
  <c r="O1119" i="8"/>
  <c r="AD1118" i="8" l="1"/>
  <c r="AC1118" i="8"/>
  <c r="AB1118" i="8"/>
  <c r="AA1118" i="8"/>
  <c r="Z1118" i="8"/>
  <c r="Y1118" i="8"/>
  <c r="O1118" i="8"/>
  <c r="AD1117" i="8" l="1"/>
  <c r="AC1117" i="8"/>
  <c r="AB1117" i="8"/>
  <c r="AA1117" i="8"/>
  <c r="Z1117" i="8"/>
  <c r="Y1117" i="8"/>
  <c r="O1117" i="8"/>
  <c r="AD1116" i="8" l="1"/>
  <c r="AC1116" i="8"/>
  <c r="AB1116" i="8"/>
  <c r="AA1116" i="8"/>
  <c r="Z1116" i="8"/>
  <c r="Y1116" i="8"/>
  <c r="O1116" i="8"/>
  <c r="AD1115" i="8" l="1"/>
  <c r="AC1115" i="8"/>
  <c r="AB1115" i="8"/>
  <c r="AA1115" i="8"/>
  <c r="Z1115" i="8"/>
  <c r="Y1115" i="8"/>
  <c r="O1115" i="8"/>
  <c r="AD1114" i="8" l="1"/>
  <c r="AC1114" i="8"/>
  <c r="AB1114" i="8"/>
  <c r="AA1114" i="8"/>
  <c r="Z1114" i="8"/>
  <c r="Y1114" i="8"/>
  <c r="O1114" i="8"/>
  <c r="AD1113" i="8" l="1"/>
  <c r="AC1113" i="8"/>
  <c r="AB1113" i="8"/>
  <c r="AA1113" i="8"/>
  <c r="Z1113" i="8"/>
  <c r="Y1113" i="8"/>
  <c r="O1113" i="8"/>
  <c r="AD1112" i="8" l="1"/>
  <c r="AC1112" i="8"/>
  <c r="AB1112" i="8"/>
  <c r="AA1112" i="8"/>
  <c r="Z1112" i="8"/>
  <c r="Y1112" i="8"/>
  <c r="O1112" i="8"/>
  <c r="AD1111" i="8" l="1"/>
  <c r="AC1111" i="8"/>
  <c r="AB1111" i="8"/>
  <c r="AA1111" i="8"/>
  <c r="Z1111" i="8"/>
  <c r="Y1111" i="8"/>
  <c r="O1111" i="8"/>
  <c r="AD1110" i="8" l="1"/>
  <c r="AC1110" i="8"/>
  <c r="AB1110" i="8"/>
  <c r="AA1110" i="8"/>
  <c r="Z1110" i="8"/>
  <c r="Y1110" i="8"/>
  <c r="O1110" i="8"/>
  <c r="AD1109" i="8" l="1"/>
  <c r="AC1109" i="8"/>
  <c r="AB1109" i="8"/>
  <c r="AA1109" i="8"/>
  <c r="Z1109" i="8"/>
  <c r="O1109" i="8"/>
  <c r="AD1108" i="8" l="1"/>
  <c r="AC1108" i="8"/>
  <c r="AB1108" i="8"/>
  <c r="AA1108" i="8"/>
  <c r="Z1108" i="8"/>
  <c r="Y1108" i="8"/>
  <c r="O1108" i="8"/>
  <c r="AD1107" i="8" l="1"/>
  <c r="AC1107" i="8"/>
  <c r="AB1107" i="8"/>
  <c r="AA1107" i="8"/>
  <c r="Z1107" i="8"/>
  <c r="Y1107" i="8"/>
  <c r="O1107" i="8"/>
  <c r="AD1106" i="8" l="1"/>
  <c r="AC1106" i="8"/>
  <c r="AB1106" i="8"/>
  <c r="AA1106" i="8"/>
  <c r="Z1106" i="8"/>
  <c r="Y1106" i="8"/>
  <c r="O1106" i="8"/>
  <c r="AD1105" i="8" l="1"/>
  <c r="AC1105" i="8"/>
  <c r="AB1105" i="8"/>
  <c r="AA1105" i="8"/>
  <c r="Z1105" i="8"/>
  <c r="Y1105" i="8"/>
  <c r="O1105" i="8"/>
  <c r="AD1104" i="8" l="1"/>
  <c r="AC1104" i="8"/>
  <c r="AB1104" i="8"/>
  <c r="AA1104" i="8"/>
  <c r="Z1104" i="8"/>
  <c r="Y1104" i="8"/>
  <c r="O1104" i="8"/>
  <c r="AD1103" i="8" l="1"/>
  <c r="AC1103" i="8"/>
  <c r="AB1103" i="8"/>
  <c r="AA1103" i="8"/>
  <c r="Z1103" i="8"/>
  <c r="Y1103" i="8"/>
  <c r="O1103" i="8"/>
  <c r="AD1102" i="8" l="1"/>
  <c r="AC1102" i="8"/>
  <c r="AB1102" i="8"/>
  <c r="AA1102" i="8"/>
  <c r="Z1102" i="8"/>
  <c r="Y1102" i="8"/>
  <c r="O1102" i="8"/>
  <c r="AD1101" i="8" l="1"/>
  <c r="AC1101" i="8"/>
  <c r="AB1101" i="8"/>
  <c r="AA1101" i="8"/>
  <c r="Z1101" i="8"/>
  <c r="Y1101" i="8"/>
  <c r="O1101" i="8"/>
  <c r="AD1100" i="8" l="1"/>
  <c r="AC1100" i="8"/>
  <c r="AB1100" i="8"/>
  <c r="AA1100" i="8"/>
  <c r="Z1100" i="8"/>
  <c r="Y1100" i="8"/>
  <c r="O1100" i="8"/>
  <c r="AD1099" i="8" l="1"/>
  <c r="AC1099" i="8"/>
  <c r="AB1099" i="8"/>
  <c r="AA1099" i="8"/>
  <c r="Z1099" i="8"/>
  <c r="Y1099" i="8"/>
  <c r="O1099" i="8"/>
  <c r="AD1098" i="8" l="1"/>
  <c r="AC1098" i="8"/>
  <c r="AB1098" i="8"/>
  <c r="AA1098" i="8"/>
  <c r="Z1098" i="8"/>
  <c r="Y1098" i="8"/>
  <c r="O1098" i="8"/>
  <c r="AD1097" i="8" l="1"/>
  <c r="AC1097" i="8"/>
  <c r="AB1097" i="8"/>
  <c r="AA1097" i="8"/>
  <c r="Z1097" i="8"/>
  <c r="Y1097" i="8"/>
  <c r="O1097" i="8"/>
  <c r="AD1096" i="8" l="1"/>
  <c r="AC1096" i="8"/>
  <c r="AB1096" i="8"/>
  <c r="AA1096" i="8"/>
  <c r="Z1096" i="8"/>
  <c r="Y1096" i="8"/>
  <c r="O1096" i="8"/>
  <c r="AD1095" i="8" l="1"/>
  <c r="AC1095" i="8"/>
  <c r="AB1095" i="8"/>
  <c r="AA1095" i="8"/>
  <c r="Z1095" i="8"/>
  <c r="Y1095" i="8"/>
  <c r="O1095" i="8"/>
  <c r="AD1094" i="8" l="1"/>
  <c r="AC1094" i="8"/>
  <c r="AB1094" i="8"/>
  <c r="AA1094" i="8"/>
  <c r="Z1094" i="8"/>
  <c r="Y1094" i="8"/>
  <c r="O1094" i="8"/>
  <c r="AD1093" i="8" l="1"/>
  <c r="AC1093" i="8"/>
  <c r="AB1093" i="8"/>
  <c r="AA1093" i="8"/>
  <c r="Z1093" i="8"/>
  <c r="Y1093" i="8"/>
  <c r="O1093" i="8"/>
  <c r="AD1092" i="8" l="1"/>
  <c r="AC1092" i="8"/>
  <c r="AB1092" i="8"/>
  <c r="AA1092" i="8"/>
  <c r="Z1092" i="8"/>
  <c r="Y1092" i="8"/>
  <c r="O1092" i="8"/>
  <c r="AD1091" i="8" l="1"/>
  <c r="AC1091" i="8"/>
  <c r="AB1091" i="8"/>
  <c r="AA1091" i="8"/>
  <c r="Z1091" i="8"/>
  <c r="Y1091" i="8"/>
  <c r="O1091" i="8"/>
  <c r="AD1090" i="8" l="1"/>
  <c r="AC1090" i="8"/>
  <c r="AB1090" i="8"/>
  <c r="AA1090" i="8"/>
  <c r="Z1090" i="8"/>
  <c r="Y1090" i="8"/>
  <c r="O1090" i="8"/>
  <c r="AD1089" i="8" l="1"/>
  <c r="AC1089" i="8"/>
  <c r="AB1089" i="8"/>
  <c r="AA1089" i="8"/>
  <c r="Z1089" i="8"/>
  <c r="Y1089" i="8"/>
  <c r="O1089" i="8"/>
  <c r="AD1088" i="8" l="1"/>
  <c r="AC1088" i="8"/>
  <c r="AB1088" i="8"/>
  <c r="AA1088" i="8"/>
  <c r="Z1088" i="8"/>
  <c r="Y1088" i="8"/>
  <c r="O1088" i="8"/>
  <c r="AD1087" i="8" l="1"/>
  <c r="AC1087" i="8"/>
  <c r="AB1087" i="8"/>
  <c r="AA1087" i="8"/>
  <c r="Z1087" i="8"/>
  <c r="Y1087" i="8"/>
  <c r="O1087" i="8"/>
  <c r="AD1086" i="8" l="1"/>
  <c r="AC1086" i="8"/>
  <c r="AB1086" i="8"/>
  <c r="AA1086" i="8"/>
  <c r="Z1086" i="8"/>
  <c r="Y1086" i="8"/>
  <c r="O1086" i="8"/>
  <c r="AD1085" i="8" l="1"/>
  <c r="AC1085" i="8"/>
  <c r="AB1085" i="8"/>
  <c r="AA1085" i="8"/>
  <c r="Z1085" i="8"/>
  <c r="Y1085" i="8"/>
  <c r="O1085" i="8"/>
  <c r="AD1084" i="8" l="1"/>
  <c r="AC1084" i="8"/>
  <c r="AB1084" i="8"/>
  <c r="AA1084" i="8"/>
  <c r="Z1084" i="8"/>
  <c r="Y1084" i="8"/>
  <c r="O1084" i="8"/>
  <c r="AD1083" i="8" l="1"/>
  <c r="AC1083" i="8"/>
  <c r="AB1083" i="8"/>
  <c r="AA1083" i="8"/>
  <c r="Z1083" i="8"/>
  <c r="Y1083" i="8"/>
  <c r="O1083" i="8"/>
  <c r="AD1082" i="8" l="1"/>
  <c r="AC1082" i="8"/>
  <c r="AB1082" i="8"/>
  <c r="AA1082" i="8"/>
  <c r="Z1082" i="8"/>
  <c r="Y1082" i="8"/>
  <c r="O1082" i="8"/>
  <c r="AD1081" i="8" l="1"/>
  <c r="AC1081" i="8"/>
  <c r="AB1081" i="8"/>
  <c r="AA1081" i="8"/>
  <c r="Z1081" i="8"/>
  <c r="Y1081" i="8"/>
  <c r="O1081" i="8"/>
  <c r="AD1080" i="8" l="1"/>
  <c r="AC1080" i="8"/>
  <c r="AB1080" i="8"/>
  <c r="AA1080" i="8"/>
  <c r="Z1080" i="8"/>
  <c r="Y1080" i="8"/>
  <c r="O1080" i="8"/>
  <c r="AD1079" i="8" l="1"/>
  <c r="AC1079" i="8"/>
  <c r="AB1079" i="8"/>
  <c r="AA1079" i="8"/>
  <c r="Z1079" i="8"/>
  <c r="Y1079" i="8"/>
  <c r="O1079" i="8"/>
  <c r="AD1078" i="8" l="1"/>
  <c r="AC1078" i="8"/>
  <c r="AB1078" i="8"/>
  <c r="AA1078" i="8"/>
  <c r="Z1078" i="8"/>
  <c r="Y1078" i="8"/>
  <c r="O1078" i="8"/>
  <c r="AD1077" i="8" l="1"/>
  <c r="AC1077" i="8"/>
  <c r="AB1077" i="8"/>
  <c r="AA1077" i="8"/>
  <c r="Z1077" i="8"/>
  <c r="Y1077" i="8"/>
  <c r="O1077" i="8"/>
  <c r="AD1076" i="8" l="1"/>
  <c r="AC1076" i="8"/>
  <c r="AB1076" i="8"/>
  <c r="AA1076" i="8"/>
  <c r="Z1076" i="8"/>
  <c r="Y1076" i="8"/>
  <c r="O1076" i="8"/>
  <c r="AD1075" i="8" l="1"/>
  <c r="AC1075" i="8"/>
  <c r="AB1075" i="8"/>
  <c r="AA1075" i="8"/>
  <c r="Z1075" i="8"/>
  <c r="Y1075" i="8"/>
  <c r="O1075" i="8"/>
  <c r="AD1074" i="8" l="1"/>
  <c r="AC1074" i="8"/>
  <c r="AB1074" i="8"/>
  <c r="AA1074" i="8"/>
  <c r="Z1074" i="8"/>
  <c r="Y1074" i="8"/>
  <c r="O1074" i="8"/>
  <c r="AD1073" i="8" l="1"/>
  <c r="AC1073" i="8"/>
  <c r="AB1073" i="8"/>
  <c r="AA1073" i="8"/>
  <c r="Z1073" i="8"/>
  <c r="Y1073" i="8"/>
  <c r="O1073" i="8"/>
  <c r="AD1072" i="8" l="1"/>
  <c r="AC1072" i="8"/>
  <c r="AB1072" i="8"/>
  <c r="AA1072" i="8"/>
  <c r="Z1072" i="8"/>
  <c r="Y1072" i="8"/>
  <c r="O1072" i="8"/>
  <c r="AD1071" i="8" l="1"/>
  <c r="AC1071" i="8"/>
  <c r="AB1071" i="8"/>
  <c r="AA1071" i="8"/>
  <c r="Z1071" i="8"/>
  <c r="Y1071" i="8"/>
  <c r="O1071" i="8"/>
  <c r="AD1070" i="8" l="1"/>
  <c r="AC1070" i="8"/>
  <c r="AB1070" i="8"/>
  <c r="AA1070" i="8"/>
  <c r="Z1070" i="8"/>
  <c r="Y1070" i="8"/>
  <c r="O1070" i="8"/>
  <c r="AD1069" i="8" l="1"/>
  <c r="AC1069" i="8"/>
  <c r="AB1069" i="8"/>
  <c r="AA1069" i="8"/>
  <c r="Z1069" i="8"/>
  <c r="Y1069" i="8"/>
  <c r="O1069" i="8"/>
  <c r="AD1068" i="8" l="1"/>
  <c r="AC1068" i="8"/>
  <c r="AB1068" i="8"/>
  <c r="AA1068" i="8"/>
  <c r="Z1068" i="8"/>
  <c r="Y1068" i="8"/>
  <c r="O1068" i="8"/>
  <c r="AD1067" i="8" l="1"/>
  <c r="AC1067" i="8"/>
  <c r="AB1067" i="8"/>
  <c r="AA1067" i="8"/>
  <c r="Z1067" i="8"/>
  <c r="Y1067" i="8"/>
  <c r="O1067" i="8"/>
  <c r="AD1066" i="8" l="1"/>
  <c r="AC1066" i="8"/>
  <c r="AB1066" i="8"/>
  <c r="AA1066" i="8"/>
  <c r="Z1066" i="8"/>
  <c r="Y1066" i="8"/>
  <c r="O1066" i="8"/>
  <c r="AD1065" i="8" l="1"/>
  <c r="AC1065" i="8"/>
  <c r="AB1065" i="8"/>
  <c r="AA1065" i="8"/>
  <c r="Z1065" i="8"/>
  <c r="Y1065" i="8"/>
  <c r="O1065" i="8"/>
  <c r="AD1064" i="8" l="1"/>
  <c r="AC1064" i="8"/>
  <c r="AB1064" i="8"/>
  <c r="AA1064" i="8"/>
  <c r="Z1064" i="8"/>
  <c r="Y1064" i="8"/>
  <c r="AD1063" i="8" l="1"/>
  <c r="AC1063" i="8"/>
  <c r="AB1063" i="8"/>
  <c r="AA1063" i="8"/>
  <c r="Z1063" i="8"/>
  <c r="Y1063" i="8"/>
  <c r="O1063" i="8"/>
  <c r="AD1062" i="8" l="1"/>
  <c r="AC1062" i="8"/>
  <c r="AB1062" i="8"/>
  <c r="AA1062" i="8"/>
  <c r="Z1062" i="8"/>
  <c r="Y1062" i="8"/>
  <c r="O1062" i="8"/>
  <c r="AD1061" i="8" l="1"/>
  <c r="AC1061" i="8"/>
  <c r="AB1061" i="8"/>
  <c r="AA1061" i="8"/>
  <c r="Z1061" i="8"/>
  <c r="Y1061" i="8"/>
  <c r="O1061" i="8"/>
  <c r="AD1060" i="8" l="1"/>
  <c r="AC1060" i="8"/>
  <c r="AB1060" i="8"/>
  <c r="AA1060" i="8"/>
  <c r="Z1060" i="8"/>
  <c r="Y1060" i="8"/>
  <c r="O1060" i="8"/>
  <c r="AD1059" i="8" l="1"/>
  <c r="AC1059" i="8"/>
  <c r="AB1059" i="8"/>
  <c r="AA1059" i="8"/>
  <c r="Z1059" i="8"/>
  <c r="Y1059" i="8"/>
  <c r="O1059" i="8"/>
  <c r="AD1058" i="8" l="1"/>
  <c r="AC1058" i="8"/>
  <c r="AB1058" i="8"/>
  <c r="AA1058" i="8"/>
  <c r="Z1058" i="8"/>
  <c r="Y1058" i="8"/>
  <c r="O1058" i="8"/>
  <c r="AD1057" i="8" l="1"/>
  <c r="AC1057" i="8"/>
  <c r="AB1057" i="8"/>
  <c r="AA1057" i="8"/>
  <c r="Z1057" i="8"/>
  <c r="Y1057" i="8"/>
  <c r="O1057" i="8"/>
  <c r="AD1056" i="8" l="1"/>
  <c r="AC1056" i="8"/>
  <c r="AB1056" i="8"/>
  <c r="AA1056" i="8"/>
  <c r="Z1056" i="8"/>
  <c r="Y1056" i="8"/>
  <c r="O1056" i="8"/>
  <c r="AD1055" i="8" l="1"/>
  <c r="AC1055" i="8"/>
  <c r="AB1055" i="8"/>
  <c r="AA1055" i="8"/>
  <c r="Z1055" i="8"/>
  <c r="Y1055" i="8"/>
  <c r="O1055" i="8"/>
  <c r="AD1054" i="8" l="1"/>
  <c r="AC1054" i="8"/>
  <c r="AB1054" i="8"/>
  <c r="AA1054" i="8"/>
  <c r="Z1054" i="8"/>
  <c r="Y1054" i="8"/>
  <c r="O1054" i="8"/>
  <c r="AD1053" i="8" l="1"/>
  <c r="AC1053" i="8"/>
  <c r="AB1053" i="8"/>
  <c r="AA1053" i="8"/>
  <c r="Z1053" i="8"/>
  <c r="Y1053" i="8"/>
  <c r="O1053" i="8"/>
  <c r="AD1052" i="8" l="1"/>
  <c r="AC1052" i="8"/>
  <c r="AB1052" i="8"/>
  <c r="AA1052" i="8"/>
  <c r="Z1052" i="8"/>
  <c r="Y1052" i="8"/>
  <c r="O1052" i="8"/>
  <c r="AD1051" i="8" l="1"/>
  <c r="AC1051" i="8"/>
  <c r="AB1051" i="8"/>
  <c r="AA1051" i="8"/>
  <c r="Z1051" i="8"/>
  <c r="Y1051" i="8"/>
  <c r="O1051" i="8"/>
  <c r="AD1050" i="8" l="1"/>
  <c r="AC1050" i="8"/>
  <c r="AB1050" i="8"/>
  <c r="AA1050" i="8"/>
  <c r="Z1050" i="8"/>
  <c r="Y1050" i="8"/>
  <c r="O1050" i="8"/>
  <c r="AD1049" i="8" l="1"/>
  <c r="AC1049" i="8"/>
  <c r="AB1049" i="8"/>
  <c r="AA1049" i="8"/>
  <c r="Z1049" i="8"/>
  <c r="Y1049" i="8"/>
  <c r="O1049" i="8"/>
  <c r="AD1048" i="8" l="1"/>
  <c r="AC1048" i="8"/>
  <c r="AB1048" i="8"/>
  <c r="AA1048" i="8"/>
  <c r="Z1048" i="8"/>
  <c r="Y1048" i="8"/>
  <c r="O1048" i="8"/>
  <c r="AD1047" i="8" l="1"/>
  <c r="AC1047" i="8"/>
  <c r="AB1047" i="8"/>
  <c r="AA1047" i="8"/>
  <c r="Z1047" i="8"/>
  <c r="Y1047" i="8"/>
  <c r="O1047" i="8"/>
  <c r="AD1046" i="8" l="1"/>
  <c r="AC1046" i="8"/>
  <c r="AB1046" i="8"/>
  <c r="AA1046" i="8"/>
  <c r="Z1046" i="8"/>
  <c r="Y1046" i="8"/>
  <c r="O1046" i="8"/>
  <c r="AD1045" i="8" l="1"/>
  <c r="AC1045" i="8"/>
  <c r="AB1045" i="8"/>
  <c r="AA1045" i="8"/>
  <c r="Z1045" i="8"/>
  <c r="Y1045" i="8"/>
  <c r="O1045" i="8"/>
  <c r="AD1044" i="8" l="1"/>
  <c r="AC1044" i="8"/>
  <c r="AB1044" i="8"/>
  <c r="AA1044" i="8"/>
  <c r="Z1044" i="8"/>
  <c r="Y1044" i="8"/>
  <c r="O1044" i="8"/>
  <c r="AD1043" i="8" l="1"/>
  <c r="AC1043" i="8"/>
  <c r="AB1043" i="8"/>
  <c r="AA1043" i="8"/>
  <c r="Z1043" i="8"/>
  <c r="Y1043" i="8"/>
  <c r="O1043" i="8"/>
  <c r="AD1042" i="8" l="1"/>
  <c r="AC1042" i="8"/>
  <c r="AB1042" i="8"/>
  <c r="AA1042" i="8"/>
  <c r="Z1042" i="8"/>
  <c r="Y1042" i="8"/>
  <c r="O1042" i="8"/>
  <c r="AD1041" i="8" l="1"/>
  <c r="AC1041" i="8"/>
  <c r="AB1041" i="8"/>
  <c r="AA1041" i="8"/>
  <c r="Z1041" i="8"/>
  <c r="Y1041" i="8"/>
  <c r="O1041" i="8"/>
  <c r="AD1040" i="8" l="1"/>
  <c r="AC1040" i="8"/>
  <c r="AB1040" i="8"/>
  <c r="AA1040" i="8"/>
  <c r="Z1040" i="8"/>
  <c r="Y1040" i="8"/>
  <c r="O1040" i="8"/>
  <c r="AD1039" i="8" l="1"/>
  <c r="AC1039" i="8"/>
  <c r="AB1039" i="8"/>
  <c r="AA1039" i="8"/>
  <c r="Z1039" i="8"/>
  <c r="Y1039" i="8"/>
  <c r="O1039" i="8"/>
  <c r="AD1038" i="8" l="1"/>
  <c r="AC1038" i="8"/>
  <c r="AB1038" i="8"/>
  <c r="AA1038" i="8"/>
  <c r="Z1038" i="8"/>
  <c r="Y1038" i="8"/>
  <c r="O1038" i="8"/>
  <c r="AD1037" i="8" l="1"/>
  <c r="AC1037" i="8"/>
  <c r="AB1037" i="8"/>
  <c r="AA1037" i="8"/>
  <c r="Z1037" i="8"/>
  <c r="Y1037" i="8"/>
  <c r="O1037" i="8"/>
  <c r="AD1036" i="8" l="1"/>
  <c r="AC1036" i="8"/>
  <c r="AB1036" i="8"/>
  <c r="AA1036" i="8"/>
  <c r="Z1036" i="8"/>
  <c r="Y1036" i="8"/>
  <c r="O1036" i="8"/>
  <c r="AD1035" i="8" l="1"/>
  <c r="AC1035" i="8"/>
  <c r="AB1035" i="8"/>
  <c r="AA1035" i="8"/>
  <c r="Z1035" i="8"/>
  <c r="Y1035" i="8"/>
  <c r="O1035" i="8"/>
  <c r="AD1034" i="8" l="1"/>
  <c r="AC1034" i="8"/>
  <c r="AB1034" i="8"/>
  <c r="AA1034" i="8"/>
  <c r="Z1034" i="8"/>
  <c r="Y1034" i="8"/>
  <c r="O1034" i="8"/>
  <c r="AD1033" i="8" l="1"/>
  <c r="AC1033" i="8"/>
  <c r="AB1033" i="8"/>
  <c r="AA1033" i="8"/>
  <c r="Z1033" i="8"/>
  <c r="Y1033" i="8"/>
  <c r="O1033" i="8"/>
  <c r="AD1032" i="8" l="1"/>
  <c r="AC1032" i="8"/>
  <c r="AB1032" i="8"/>
  <c r="AA1032" i="8"/>
  <c r="Z1032" i="8"/>
  <c r="Y1032" i="8"/>
  <c r="O1032" i="8"/>
  <c r="AD1031" i="8" l="1"/>
  <c r="AC1031" i="8"/>
  <c r="AB1031" i="8"/>
  <c r="AA1031" i="8"/>
  <c r="Z1031" i="8"/>
  <c r="Y1031" i="8"/>
  <c r="O1031" i="8"/>
  <c r="AD1030" i="8" l="1"/>
  <c r="AC1030" i="8"/>
  <c r="AB1030" i="8"/>
  <c r="AA1030" i="8"/>
  <c r="Z1030" i="8"/>
  <c r="Y1030" i="8"/>
  <c r="O1030" i="8"/>
  <c r="AD1029" i="8" l="1"/>
  <c r="AC1029" i="8"/>
  <c r="AB1029" i="8"/>
  <c r="AA1029" i="8"/>
  <c r="Z1029" i="8"/>
  <c r="Y1029" i="8"/>
  <c r="O1029" i="8"/>
  <c r="AD1028" i="8" l="1"/>
  <c r="AC1028" i="8"/>
  <c r="AB1028" i="8"/>
  <c r="AA1028" i="8"/>
  <c r="Z1028" i="8"/>
  <c r="Y1028" i="8"/>
  <c r="O1028" i="8"/>
  <c r="AD1027" i="8" l="1"/>
  <c r="AC1027" i="8"/>
  <c r="AB1027" i="8"/>
  <c r="AA1027" i="8"/>
  <c r="Z1027" i="8"/>
  <c r="Y1027" i="8"/>
  <c r="O1027" i="8"/>
  <c r="AD1026" i="8" l="1"/>
  <c r="AC1026" i="8"/>
  <c r="AB1026" i="8"/>
  <c r="AA1026" i="8"/>
  <c r="Z1026" i="8"/>
  <c r="Y1026" i="8"/>
  <c r="O1026" i="8"/>
  <c r="AD1025" i="8" l="1"/>
  <c r="AC1025" i="8"/>
  <c r="AB1025" i="8"/>
  <c r="AA1025" i="8"/>
  <c r="Z1025" i="8"/>
  <c r="Y1025" i="8"/>
  <c r="O1025" i="8"/>
  <c r="AD1024" i="8" l="1"/>
  <c r="AC1024" i="8"/>
  <c r="AB1024" i="8"/>
  <c r="AA1024" i="8"/>
  <c r="Z1024" i="8"/>
  <c r="Y1024" i="8"/>
  <c r="O1024" i="8"/>
  <c r="AD1023" i="8" l="1"/>
  <c r="AC1023" i="8"/>
  <c r="AB1023" i="8"/>
  <c r="AA1023" i="8"/>
  <c r="Z1023" i="8"/>
  <c r="Y1023" i="8"/>
  <c r="O1023" i="8"/>
  <c r="AD1022" i="8" l="1"/>
  <c r="AC1022" i="8"/>
  <c r="AB1022" i="8"/>
  <c r="AA1022" i="8"/>
  <c r="Z1022" i="8"/>
  <c r="Y1022" i="8"/>
  <c r="O1022" i="8"/>
  <c r="AD1021" i="8" l="1"/>
  <c r="AC1021" i="8"/>
  <c r="AB1021" i="8"/>
  <c r="AA1021" i="8"/>
  <c r="Z1021" i="8"/>
  <c r="Y1021" i="8"/>
  <c r="O1021" i="8"/>
  <c r="O18" i="1" l="1"/>
  <c r="Y18" i="1"/>
  <c r="Z18" i="1"/>
  <c r="AA18" i="1"/>
  <c r="AB18" i="1"/>
  <c r="AC18" i="1"/>
  <c r="AD18" i="1"/>
  <c r="AD1020" i="8" l="1"/>
  <c r="AC1020" i="8"/>
  <c r="AB1020" i="8"/>
  <c r="AA1020" i="8"/>
  <c r="Z1020" i="8"/>
  <c r="Y1020" i="8"/>
  <c r="O1020" i="8"/>
  <c r="AD1019" i="8" l="1"/>
  <c r="AC1019" i="8"/>
  <c r="AB1019" i="8"/>
  <c r="AA1019" i="8"/>
  <c r="Z1019" i="8"/>
  <c r="Y1019" i="8"/>
  <c r="O1019" i="8"/>
  <c r="AD1018" i="8" l="1"/>
  <c r="AC1018" i="8"/>
  <c r="AB1018" i="8"/>
  <c r="AA1018" i="8"/>
  <c r="Z1018" i="8"/>
  <c r="Y1018" i="8"/>
  <c r="O1018" i="8"/>
  <c r="AD1017" i="8" l="1"/>
  <c r="AC1017" i="8"/>
  <c r="AB1017" i="8"/>
  <c r="AA1017" i="8"/>
  <c r="Z1017" i="8"/>
  <c r="Y1017" i="8"/>
  <c r="O1017" i="8"/>
  <c r="AD1016" i="8" l="1"/>
  <c r="AC1016" i="8"/>
  <c r="AB1016" i="8"/>
  <c r="AA1016" i="8"/>
  <c r="Z1016" i="8"/>
  <c r="Y1016" i="8"/>
  <c r="O1016" i="8"/>
  <c r="AD1015" i="8" l="1"/>
  <c r="AC1015" i="8"/>
  <c r="AB1015" i="8"/>
  <c r="AA1015" i="8"/>
  <c r="Z1015" i="8"/>
  <c r="Y1015" i="8"/>
  <c r="AD1014" i="8" l="1"/>
  <c r="AC1014" i="8"/>
  <c r="AB1014" i="8"/>
  <c r="AA1014" i="8"/>
  <c r="Z1014" i="8"/>
  <c r="Y1014" i="8"/>
  <c r="O1014" i="8"/>
  <c r="AD1013" i="8" l="1"/>
  <c r="AC1013" i="8"/>
  <c r="AB1013" i="8"/>
  <c r="AA1013" i="8"/>
  <c r="Z1013" i="8"/>
  <c r="Y1013" i="8"/>
  <c r="O1013" i="8"/>
  <c r="AD1012" i="8" l="1"/>
  <c r="AC1012" i="8"/>
  <c r="AB1012" i="8"/>
  <c r="AA1012" i="8"/>
  <c r="Z1012" i="8"/>
  <c r="Y1012" i="8"/>
  <c r="O1012" i="8"/>
  <c r="AD1011" i="8" l="1"/>
  <c r="AC1011" i="8"/>
  <c r="AB1011" i="8"/>
  <c r="AA1011" i="8"/>
  <c r="Z1011" i="8"/>
  <c r="Y1011" i="8"/>
  <c r="O1011" i="8"/>
  <c r="AD1010" i="8" l="1"/>
  <c r="AC1010" i="8"/>
  <c r="AB1010" i="8"/>
  <c r="AA1010" i="8"/>
  <c r="Z1010" i="8"/>
  <c r="Y1010" i="8"/>
  <c r="O1010" i="8"/>
  <c r="AD1009" i="8" l="1"/>
  <c r="AC1009" i="8"/>
  <c r="AB1009" i="8"/>
  <c r="AA1009" i="8"/>
  <c r="Z1009" i="8"/>
  <c r="Y1009" i="8"/>
  <c r="O1009" i="8"/>
  <c r="AD1008" i="8" l="1"/>
  <c r="AC1008" i="8"/>
  <c r="AB1008" i="8"/>
  <c r="AA1008" i="8"/>
  <c r="Z1008" i="8"/>
  <c r="Y1008" i="8"/>
  <c r="O1008" i="8"/>
  <c r="AD1007" i="8" l="1"/>
  <c r="AC1007" i="8"/>
  <c r="AB1007" i="8"/>
  <c r="AA1007" i="8"/>
  <c r="Z1007" i="8"/>
  <c r="Y1007" i="8"/>
  <c r="O1007" i="8"/>
  <c r="AD1006" i="8" l="1"/>
  <c r="AC1006" i="8"/>
  <c r="AB1006" i="8"/>
  <c r="AA1006" i="8"/>
  <c r="Z1006" i="8"/>
  <c r="Y1006" i="8"/>
  <c r="O1006" i="8"/>
  <c r="AD1005" i="8" l="1"/>
  <c r="AC1005" i="8"/>
  <c r="AB1005" i="8"/>
  <c r="AA1005" i="8"/>
  <c r="Z1005" i="8"/>
  <c r="Y1005" i="8"/>
  <c r="O1005" i="8"/>
  <c r="AD1004" i="8" l="1"/>
  <c r="AC1004" i="8"/>
  <c r="AB1004" i="8"/>
  <c r="AA1004" i="8"/>
  <c r="Z1004" i="8"/>
  <c r="Y1004" i="8"/>
  <c r="O1004" i="8"/>
  <c r="AD1003" i="8" l="1"/>
  <c r="AC1003" i="8"/>
  <c r="AB1003" i="8"/>
  <c r="AA1003" i="8"/>
  <c r="Z1003" i="8"/>
  <c r="Y1003" i="8"/>
  <c r="O1003" i="8"/>
  <c r="AD1002" i="8" l="1"/>
  <c r="AC1002" i="8"/>
  <c r="AB1002" i="8"/>
  <c r="AA1002" i="8"/>
  <c r="Z1002" i="8"/>
  <c r="Y1002" i="8"/>
  <c r="O1002" i="8"/>
  <c r="AD1001" i="8" l="1"/>
  <c r="AC1001" i="8"/>
  <c r="AB1001" i="8"/>
  <c r="AA1001" i="8"/>
  <c r="Z1001" i="8"/>
  <c r="Y1001" i="8"/>
  <c r="O1001" i="8"/>
  <c r="AD1000" i="8" l="1"/>
  <c r="AC1000" i="8"/>
  <c r="AB1000" i="8"/>
  <c r="AA1000" i="8"/>
  <c r="Z1000" i="8"/>
  <c r="Y1000" i="8"/>
  <c r="O1000" i="8"/>
  <c r="AD999" i="8" l="1"/>
  <c r="AC999" i="8"/>
  <c r="AB999" i="8"/>
  <c r="AA999" i="8"/>
  <c r="Z999" i="8"/>
  <c r="Y999" i="8"/>
  <c r="O999" i="8"/>
  <c r="AD998" i="8" l="1"/>
  <c r="AC998" i="8"/>
  <c r="AB998" i="8"/>
  <c r="AA998" i="8"/>
  <c r="Z998" i="8"/>
  <c r="Y998" i="8"/>
  <c r="O998" i="8"/>
  <c r="AD997" i="8" l="1"/>
  <c r="AC997" i="8"/>
  <c r="AB997" i="8"/>
  <c r="AA997" i="8"/>
  <c r="Z997" i="8"/>
  <c r="Y997" i="8"/>
  <c r="O997" i="8"/>
  <c r="AD996" i="8" l="1"/>
  <c r="AC996" i="8"/>
  <c r="AB996" i="8"/>
  <c r="AA996" i="8"/>
  <c r="Z996" i="8"/>
  <c r="Y996" i="8"/>
  <c r="O996" i="8"/>
  <c r="AD995" i="8" l="1"/>
  <c r="AC995" i="8"/>
  <c r="AB995" i="8"/>
  <c r="AA995" i="8"/>
  <c r="Z995" i="8"/>
  <c r="Y995" i="8"/>
  <c r="O995" i="8"/>
  <c r="AD994" i="8" l="1"/>
  <c r="AC994" i="8"/>
  <c r="AB994" i="8"/>
  <c r="AA994" i="8"/>
  <c r="Z994" i="8"/>
  <c r="Y994" i="8"/>
  <c r="O994" i="8"/>
  <c r="AD993" i="8" l="1"/>
  <c r="AC993" i="8"/>
  <c r="AB993" i="8"/>
  <c r="AA993" i="8"/>
  <c r="Z993" i="8"/>
  <c r="Y993" i="8"/>
  <c r="O993" i="8"/>
  <c r="AD992" i="8" l="1"/>
  <c r="AC992" i="8"/>
  <c r="AB992" i="8"/>
  <c r="AA992" i="8"/>
  <c r="Z992" i="8"/>
  <c r="Y992" i="8"/>
  <c r="O992" i="8"/>
  <c r="AD991" i="8" l="1"/>
  <c r="AC991" i="8"/>
  <c r="AB991" i="8"/>
  <c r="AA991" i="8"/>
  <c r="Z991" i="8"/>
  <c r="Y991" i="8"/>
  <c r="O991" i="8"/>
  <c r="AD34" i="5" l="1"/>
  <c r="AC34" i="5"/>
  <c r="AB34" i="5"/>
  <c r="AA34" i="5"/>
  <c r="Z34" i="5"/>
  <c r="Y34" i="5"/>
  <c r="O34" i="5"/>
  <c r="AD33" i="5"/>
  <c r="AC33" i="5"/>
  <c r="AB33" i="5"/>
  <c r="AA33" i="5"/>
  <c r="Z33" i="5"/>
  <c r="Y33" i="5"/>
  <c r="O33" i="5"/>
  <c r="O16" i="1" l="1"/>
  <c r="Y16" i="1"/>
  <c r="Z16" i="1"/>
  <c r="AA16" i="1"/>
  <c r="AC16" i="1"/>
  <c r="AD16" i="1"/>
  <c r="O17" i="1"/>
  <c r="Y17" i="1"/>
  <c r="Z17" i="1"/>
  <c r="AA17" i="1"/>
  <c r="AB17" i="1"/>
  <c r="AC17" i="1"/>
  <c r="AD17" i="1"/>
  <c r="AD990" i="8"/>
  <c r="AC990" i="8"/>
  <c r="AB990" i="8"/>
  <c r="AA990" i="8"/>
  <c r="Z990" i="8"/>
  <c r="Y990" i="8"/>
  <c r="O990" i="8"/>
  <c r="AD989" i="8" l="1"/>
  <c r="AC989" i="8"/>
  <c r="AB989" i="8"/>
  <c r="AA989" i="8"/>
  <c r="Z989" i="8"/>
  <c r="Y989" i="8"/>
  <c r="O989" i="8"/>
  <c r="AD988" i="8" l="1"/>
  <c r="AC988" i="8"/>
  <c r="AB988" i="8"/>
  <c r="AA988" i="8"/>
  <c r="Z988" i="8"/>
  <c r="Y988" i="8"/>
  <c r="O988" i="8"/>
  <c r="AD987" i="8" l="1"/>
  <c r="AC987" i="8"/>
  <c r="AB987" i="8"/>
  <c r="AA987" i="8"/>
  <c r="Z987" i="8"/>
  <c r="Y987" i="8"/>
  <c r="O987" i="8"/>
  <c r="AD986" i="8" l="1"/>
  <c r="AC986" i="8"/>
  <c r="AB986" i="8"/>
  <c r="AA986" i="8"/>
  <c r="Z986" i="8"/>
  <c r="Y986" i="8"/>
  <c r="O986" i="8"/>
  <c r="AD985" i="8" l="1"/>
  <c r="AC985" i="8"/>
  <c r="AB985" i="8"/>
  <c r="AA985" i="8"/>
  <c r="Z985" i="8"/>
  <c r="Y985" i="8"/>
  <c r="O985" i="8"/>
  <c r="AD984" i="8" l="1"/>
  <c r="AC984" i="8"/>
  <c r="AB984" i="8"/>
  <c r="AA984" i="8"/>
  <c r="Z984" i="8"/>
  <c r="Y984" i="8"/>
  <c r="O984" i="8"/>
  <c r="O15" i="1" l="1"/>
  <c r="Y15" i="1"/>
  <c r="Z15" i="1"/>
  <c r="AA15" i="1"/>
  <c r="AB15" i="1"/>
  <c r="AC15" i="1"/>
  <c r="AD15" i="1"/>
  <c r="AD983" i="8"/>
  <c r="AC983" i="8"/>
  <c r="AB983" i="8"/>
  <c r="AA983" i="8"/>
  <c r="Z983" i="8"/>
  <c r="Y983" i="8"/>
  <c r="O983" i="8"/>
  <c r="AD32" i="5" l="1"/>
  <c r="AC32" i="5"/>
  <c r="AB32" i="5"/>
  <c r="AA32" i="5"/>
  <c r="Z32" i="5"/>
  <c r="Y32" i="5"/>
  <c r="O32" i="5"/>
  <c r="O14" i="1" l="1"/>
  <c r="Y14" i="1"/>
  <c r="Z14" i="1"/>
  <c r="AA14" i="1"/>
  <c r="AB14" i="1"/>
  <c r="AC14" i="1"/>
  <c r="AD14" i="1"/>
  <c r="AD982" i="8"/>
  <c r="AC982" i="8"/>
  <c r="AB982" i="8"/>
  <c r="AA982" i="8"/>
  <c r="Z982" i="8"/>
  <c r="Y982" i="8"/>
  <c r="O982" i="8"/>
  <c r="AD981" i="8" l="1"/>
  <c r="AC981" i="8"/>
  <c r="AB981" i="8"/>
  <c r="AA981" i="8"/>
  <c r="Z981" i="8"/>
  <c r="Y981" i="8"/>
  <c r="O981" i="8"/>
  <c r="AD980" i="8" l="1"/>
  <c r="AC980" i="8"/>
  <c r="AB980" i="8"/>
  <c r="AA980" i="8"/>
  <c r="Z980" i="8"/>
  <c r="Y980" i="8"/>
  <c r="O980" i="8"/>
  <c r="AD979" i="8" l="1"/>
  <c r="AC979" i="8"/>
  <c r="AB979" i="8"/>
  <c r="AA979" i="8"/>
  <c r="Z979" i="8"/>
  <c r="Y979" i="8"/>
  <c r="O979" i="8"/>
  <c r="AD978" i="8" l="1"/>
  <c r="AC978" i="8"/>
  <c r="AB978" i="8"/>
  <c r="AA978" i="8"/>
  <c r="Z978" i="8"/>
  <c r="Y978" i="8"/>
  <c r="O978" i="8"/>
  <c r="AD977" i="8" l="1"/>
  <c r="AC977" i="8"/>
  <c r="AB977" i="8"/>
  <c r="AA977" i="8"/>
  <c r="Z977" i="8"/>
  <c r="Y977" i="8"/>
  <c r="O977" i="8"/>
  <c r="AD976" i="8" l="1"/>
  <c r="AC976" i="8"/>
  <c r="AB976" i="8"/>
  <c r="AA976" i="8"/>
  <c r="Z976" i="8"/>
  <c r="Y976" i="8"/>
  <c r="O976" i="8"/>
  <c r="AD975" i="8" l="1"/>
  <c r="AC975" i="8"/>
  <c r="AB975" i="8"/>
  <c r="AA975" i="8"/>
  <c r="Z975" i="8"/>
  <c r="Y975" i="8"/>
  <c r="O975" i="8"/>
  <c r="AD974" i="8" l="1"/>
  <c r="AC974" i="8"/>
  <c r="AB974" i="8"/>
  <c r="AA974" i="8"/>
  <c r="Z974" i="8"/>
  <c r="Y974" i="8"/>
  <c r="O974" i="8"/>
  <c r="AD973" i="8" l="1"/>
  <c r="AC973" i="8"/>
  <c r="AB973" i="8"/>
  <c r="AA973" i="8"/>
  <c r="Z973" i="8"/>
  <c r="Y973" i="8"/>
  <c r="O973" i="8"/>
  <c r="AD972" i="8" l="1"/>
  <c r="AC972" i="8"/>
  <c r="AB972" i="8"/>
  <c r="AA972" i="8"/>
  <c r="Z972" i="8"/>
  <c r="Y972" i="8"/>
  <c r="O972" i="8"/>
  <c r="AD971" i="8" l="1"/>
  <c r="AC971" i="8"/>
  <c r="AB971" i="8"/>
  <c r="AA971" i="8"/>
  <c r="Z971" i="8"/>
  <c r="Y971" i="8"/>
  <c r="O971" i="8"/>
  <c r="AD970" i="8" l="1"/>
  <c r="AC970" i="8"/>
  <c r="AB970" i="8"/>
  <c r="AA970" i="8"/>
  <c r="Z970" i="8"/>
  <c r="Y970" i="8"/>
  <c r="O970" i="8"/>
  <c r="AD969" i="8" l="1"/>
  <c r="AC969" i="8"/>
  <c r="AB969" i="8"/>
  <c r="AA969" i="8"/>
  <c r="Z969" i="8"/>
  <c r="Y969" i="8"/>
  <c r="O969" i="8"/>
  <c r="AD968" i="8" l="1"/>
  <c r="AC968" i="8"/>
  <c r="AB968" i="8"/>
  <c r="AA968" i="8"/>
  <c r="Z968" i="8"/>
  <c r="Y968" i="8"/>
  <c r="O968" i="8"/>
  <c r="AD967" i="8" l="1"/>
  <c r="AC967" i="8"/>
  <c r="AB967" i="8"/>
  <c r="AA967" i="8"/>
  <c r="Z967" i="8"/>
  <c r="Y967" i="8"/>
  <c r="O967" i="8"/>
  <c r="AD966" i="8" l="1"/>
  <c r="AB966" i="8"/>
  <c r="Z966" i="8"/>
  <c r="Y966" i="8"/>
  <c r="O966" i="8"/>
  <c r="AD965" i="8" l="1"/>
  <c r="AC965" i="8"/>
  <c r="AB965" i="8"/>
  <c r="AA965" i="8"/>
  <c r="Z965" i="8"/>
  <c r="Y965" i="8"/>
  <c r="O965" i="8"/>
  <c r="AD964" i="8" l="1"/>
  <c r="AC964" i="8"/>
  <c r="AB964" i="8"/>
  <c r="AA964" i="8"/>
  <c r="Z964" i="8"/>
  <c r="Y964" i="8"/>
  <c r="O964" i="8"/>
  <c r="AD963" i="8" l="1"/>
  <c r="AC963" i="8"/>
  <c r="AB963" i="8"/>
  <c r="AA963" i="8"/>
  <c r="Z963" i="8"/>
  <c r="Y963" i="8"/>
  <c r="O963" i="8"/>
  <c r="AD962" i="8" l="1"/>
  <c r="AC962" i="8"/>
  <c r="AB962" i="8"/>
  <c r="AA962" i="8"/>
  <c r="Z962" i="8"/>
  <c r="Y962" i="8"/>
  <c r="O962" i="8"/>
  <c r="AD961" i="8" l="1"/>
  <c r="AC961" i="8"/>
  <c r="AB961" i="8"/>
  <c r="AA961" i="8"/>
  <c r="Z961" i="8"/>
  <c r="Y961" i="8"/>
  <c r="O961" i="8"/>
  <c r="AD960" i="8" l="1"/>
  <c r="AC960" i="8"/>
  <c r="AB960" i="8"/>
  <c r="AA960" i="8"/>
  <c r="Z960" i="8"/>
  <c r="Y960" i="8"/>
  <c r="O960" i="8"/>
  <c r="AD959" i="8" l="1"/>
  <c r="AC959" i="8"/>
  <c r="AB959" i="8"/>
  <c r="AA959" i="8"/>
  <c r="Z959" i="8"/>
  <c r="Y959" i="8"/>
  <c r="O959" i="8"/>
  <c r="AD958" i="8" l="1"/>
  <c r="AC958" i="8"/>
  <c r="AB958" i="8"/>
  <c r="AA958" i="8"/>
  <c r="Z958" i="8"/>
  <c r="Y958" i="8"/>
  <c r="O958" i="8"/>
  <c r="AD957" i="8" l="1"/>
  <c r="AC957" i="8"/>
  <c r="AB957" i="8"/>
  <c r="AA957" i="8"/>
  <c r="Z957" i="8"/>
  <c r="Y957" i="8"/>
  <c r="O957" i="8"/>
  <c r="AD956" i="8" l="1"/>
  <c r="AC956" i="8"/>
  <c r="AB956" i="8"/>
  <c r="AA956" i="8"/>
  <c r="Z956" i="8"/>
  <c r="Y956" i="8"/>
  <c r="O956" i="8"/>
  <c r="AD955" i="8" l="1"/>
  <c r="AC955" i="8"/>
  <c r="AB955" i="8"/>
  <c r="AA955" i="8"/>
  <c r="Z955" i="8"/>
  <c r="Y955" i="8"/>
  <c r="O955" i="8"/>
  <c r="AD954" i="8" l="1"/>
  <c r="AC954" i="8"/>
  <c r="AB954" i="8"/>
  <c r="AA954" i="8"/>
  <c r="Z954" i="8"/>
  <c r="Y954" i="8"/>
  <c r="O954" i="8"/>
  <c r="AD953" i="8" l="1"/>
  <c r="AC953" i="8"/>
  <c r="AB953" i="8"/>
  <c r="AA953" i="8"/>
  <c r="Z953" i="8"/>
  <c r="Y953" i="8"/>
  <c r="O953" i="8"/>
  <c r="AD952" i="8" l="1"/>
  <c r="AC952" i="8"/>
  <c r="AB952" i="8"/>
  <c r="AA952" i="8"/>
  <c r="Z952" i="8"/>
  <c r="Y952" i="8"/>
  <c r="O952" i="8"/>
  <c r="AD951" i="8" l="1"/>
  <c r="AC951" i="8"/>
  <c r="AB951" i="8"/>
  <c r="AA951" i="8"/>
  <c r="Z951" i="8"/>
  <c r="Y951" i="8"/>
  <c r="O951" i="8"/>
  <c r="AD950" i="8" l="1"/>
  <c r="AC950" i="8"/>
  <c r="AB950" i="8"/>
  <c r="AA950" i="8"/>
  <c r="Z950" i="8"/>
  <c r="Y950" i="8"/>
  <c r="O950" i="8"/>
  <c r="AD949" i="8" l="1"/>
  <c r="AC949" i="8"/>
  <c r="AB949" i="8"/>
  <c r="AA949" i="8"/>
  <c r="Z949" i="8"/>
  <c r="Y949" i="8"/>
  <c r="O949" i="8"/>
  <c r="AD948" i="8" l="1"/>
  <c r="AC948" i="8"/>
  <c r="AB948" i="8"/>
  <c r="AA948" i="8"/>
  <c r="Z948" i="8"/>
  <c r="Y948" i="8"/>
  <c r="O948" i="8"/>
  <c r="AD947" i="8" l="1"/>
  <c r="AC947" i="8"/>
  <c r="AB947" i="8"/>
  <c r="AA947" i="8"/>
  <c r="Z947" i="8"/>
  <c r="Y947" i="8"/>
  <c r="O947" i="8"/>
  <c r="AD946" i="8" l="1"/>
  <c r="AC946" i="8"/>
  <c r="AB946" i="8"/>
  <c r="AA946" i="8"/>
  <c r="Z946" i="8"/>
  <c r="Y946" i="8"/>
  <c r="O946" i="8"/>
  <c r="AD945" i="8" l="1"/>
  <c r="AC945" i="8"/>
  <c r="AB945" i="8"/>
  <c r="AA945" i="8"/>
  <c r="Z945" i="8"/>
  <c r="Y945" i="8"/>
  <c r="O945" i="8"/>
  <c r="AD944" i="8" l="1"/>
  <c r="AC944" i="8"/>
  <c r="AB944" i="8"/>
  <c r="AA944" i="8"/>
  <c r="Z944" i="8"/>
  <c r="Y944" i="8"/>
  <c r="O944" i="8"/>
  <c r="AA943" i="8" l="1"/>
  <c r="AB943" i="8"/>
  <c r="AC943" i="8"/>
  <c r="AD943" i="8"/>
  <c r="Z943" i="8"/>
  <c r="Y943" i="8"/>
  <c r="O943" i="8"/>
  <c r="AD942" i="8" l="1"/>
  <c r="AC942" i="8"/>
  <c r="AB942" i="8"/>
  <c r="AA942" i="8"/>
  <c r="Z942" i="8"/>
  <c r="Y942" i="8"/>
  <c r="O942" i="8"/>
  <c r="AD941" i="8" l="1"/>
  <c r="AC941" i="8"/>
  <c r="AB941" i="8"/>
  <c r="AA941" i="8"/>
  <c r="Z941" i="8"/>
  <c r="Y941" i="8"/>
  <c r="O941" i="8"/>
  <c r="AD940" i="8" l="1"/>
  <c r="AC940" i="8"/>
  <c r="AB940" i="8"/>
  <c r="AA940" i="8"/>
  <c r="Z940" i="8"/>
  <c r="Y940" i="8"/>
  <c r="O940" i="8"/>
  <c r="AD31" i="5" l="1"/>
  <c r="AC31" i="5"/>
  <c r="AB31" i="5"/>
  <c r="AA31" i="5"/>
  <c r="Z31" i="5"/>
  <c r="Y31" i="5"/>
  <c r="O31" i="5"/>
  <c r="AD939" i="8" l="1"/>
  <c r="AC939" i="8"/>
  <c r="AB939" i="8"/>
  <c r="AA939" i="8"/>
  <c r="Z939" i="8"/>
  <c r="Y939" i="8"/>
  <c r="O939" i="8"/>
  <c r="AD938" i="8" l="1"/>
  <c r="AC938" i="8"/>
  <c r="AB938" i="8"/>
  <c r="AA938" i="8"/>
  <c r="Z938" i="8"/>
  <c r="Y938" i="8"/>
  <c r="O938" i="8"/>
  <c r="AD937" i="8" l="1"/>
  <c r="AC937" i="8"/>
  <c r="AB937" i="8"/>
  <c r="AA937" i="8"/>
  <c r="Z937" i="8"/>
  <c r="Y937" i="8"/>
  <c r="O937" i="8"/>
  <c r="AD936" i="8" l="1"/>
  <c r="AC936" i="8"/>
  <c r="AB936" i="8"/>
  <c r="AA936" i="8"/>
  <c r="Z936" i="8"/>
  <c r="Y936" i="8"/>
  <c r="O936" i="8"/>
  <c r="AD935" i="8" l="1"/>
  <c r="AC935" i="8"/>
  <c r="AB935" i="8"/>
  <c r="AA935" i="8"/>
  <c r="Z935" i="8"/>
  <c r="Y935" i="8"/>
  <c r="O935" i="8"/>
  <c r="AD934" i="8" l="1"/>
  <c r="AC934" i="8"/>
  <c r="AB934" i="8"/>
  <c r="AA934" i="8"/>
  <c r="Z934" i="8"/>
  <c r="Y934" i="8"/>
  <c r="O934" i="8"/>
  <c r="AD13" i="1" l="1"/>
  <c r="AC13" i="1"/>
  <c r="AB13" i="1"/>
  <c r="AA13" i="1"/>
  <c r="Z13" i="1"/>
  <c r="Y13" i="1"/>
  <c r="O13" i="1"/>
  <c r="AD933" i="8" l="1"/>
  <c r="AC933" i="8"/>
  <c r="AB933" i="8"/>
  <c r="AA933" i="8"/>
  <c r="Z933" i="8"/>
  <c r="Y933" i="8"/>
  <c r="O933" i="8"/>
  <c r="AD932" i="8" l="1"/>
  <c r="AC932" i="8"/>
  <c r="AB932" i="8"/>
  <c r="AA932" i="8"/>
  <c r="Z932" i="8"/>
  <c r="Y932" i="8"/>
  <c r="O932" i="8"/>
  <c r="AD931" i="8" l="1"/>
  <c r="AC931" i="8"/>
  <c r="AB931" i="8"/>
  <c r="AA931" i="8"/>
  <c r="Z931" i="8"/>
  <c r="Y931" i="8"/>
  <c r="O931" i="8"/>
  <c r="AD930" i="8" l="1"/>
  <c r="AC930" i="8"/>
  <c r="AB930" i="8"/>
  <c r="AA930" i="8"/>
  <c r="Z930" i="8"/>
  <c r="Y930" i="8"/>
  <c r="O930" i="8"/>
  <c r="AD929" i="8" l="1"/>
  <c r="AC929" i="8"/>
  <c r="AB929" i="8"/>
  <c r="AA929" i="8"/>
  <c r="Z929" i="8"/>
  <c r="Y929" i="8"/>
  <c r="O929" i="8"/>
  <c r="AD928" i="8" l="1"/>
  <c r="AC928" i="8"/>
  <c r="AB928" i="8"/>
  <c r="AA928" i="8"/>
  <c r="Z928" i="8"/>
  <c r="Y928" i="8"/>
  <c r="O928" i="8"/>
  <c r="AD927" i="8" l="1"/>
  <c r="AC927" i="8"/>
  <c r="AB927" i="8"/>
  <c r="AA927" i="8"/>
  <c r="Z927" i="8"/>
  <c r="Y927" i="8"/>
  <c r="O927" i="8"/>
  <c r="AD926" i="8" l="1"/>
  <c r="AC926" i="8"/>
  <c r="AB926" i="8"/>
  <c r="AA926" i="8"/>
  <c r="Z926" i="8"/>
  <c r="Y926" i="8"/>
  <c r="O926" i="8"/>
  <c r="AD925" i="8" l="1"/>
  <c r="AC925" i="8"/>
  <c r="AB925" i="8"/>
  <c r="AA925" i="8"/>
  <c r="Z925" i="8"/>
  <c r="Y925" i="8"/>
  <c r="O925" i="8"/>
  <c r="AD924" i="8" l="1"/>
  <c r="AC924" i="8"/>
  <c r="AB924" i="8"/>
  <c r="AA924" i="8"/>
  <c r="Z924" i="8"/>
  <c r="Y924" i="8"/>
  <c r="O924" i="8"/>
  <c r="AD923" i="8" l="1"/>
  <c r="AC923" i="8"/>
  <c r="AB923" i="8"/>
  <c r="AA923" i="8"/>
  <c r="Z923" i="8"/>
  <c r="Y923" i="8"/>
  <c r="O923" i="8"/>
  <c r="AD922" i="8" l="1"/>
  <c r="AC922" i="8"/>
  <c r="AB922" i="8"/>
  <c r="AA922" i="8"/>
  <c r="Z922" i="8"/>
  <c r="Y922" i="8"/>
  <c r="O922" i="8"/>
  <c r="AD921" i="8" l="1"/>
  <c r="AC921" i="8"/>
  <c r="AB921" i="8"/>
  <c r="AA921" i="8"/>
  <c r="Z921" i="8"/>
  <c r="Y921" i="8"/>
  <c r="O921" i="8"/>
  <c r="AD920" i="8" l="1"/>
  <c r="AC920" i="8"/>
  <c r="AB920" i="8"/>
  <c r="AA920" i="8"/>
  <c r="Z920" i="8"/>
  <c r="Y920" i="8"/>
  <c r="O920" i="8"/>
  <c r="AD919" i="8" l="1"/>
  <c r="AC919" i="8"/>
  <c r="AB919" i="8"/>
  <c r="AA919" i="8"/>
  <c r="Z919" i="8"/>
  <c r="Y919" i="8"/>
  <c r="O919" i="8"/>
  <c r="AD918" i="8" l="1"/>
  <c r="AC918" i="8"/>
  <c r="AB918" i="8"/>
  <c r="AA918" i="8"/>
  <c r="Z918" i="8"/>
  <c r="Y918" i="8"/>
  <c r="O918" i="8"/>
  <c r="AD917" i="8" l="1"/>
  <c r="AC917" i="8"/>
  <c r="AB917" i="8"/>
  <c r="AA917" i="8"/>
  <c r="Z917" i="8"/>
  <c r="Y917" i="8"/>
  <c r="O917" i="8"/>
  <c r="AD916" i="8" l="1"/>
  <c r="AC916" i="8"/>
  <c r="AB916" i="8"/>
  <c r="AA916" i="8"/>
  <c r="Z916" i="8"/>
  <c r="Y916" i="8"/>
  <c r="O916" i="8"/>
  <c r="AD915" i="8" l="1"/>
  <c r="AC915" i="8"/>
  <c r="AB915" i="8"/>
  <c r="AA915" i="8"/>
  <c r="Z915" i="8"/>
  <c r="Y915" i="8"/>
  <c r="O915" i="8"/>
  <c r="AD914" i="8" l="1"/>
  <c r="AC914" i="8"/>
  <c r="AB914" i="8"/>
  <c r="AA914" i="8"/>
  <c r="Z914" i="8"/>
  <c r="Y914" i="8"/>
  <c r="O914" i="8"/>
  <c r="AD913" i="8" l="1"/>
  <c r="AC913" i="8"/>
  <c r="AB913" i="8"/>
  <c r="AA913" i="8"/>
  <c r="Z913" i="8"/>
  <c r="Y913" i="8"/>
  <c r="O913" i="8"/>
  <c r="AD912" i="8" l="1"/>
  <c r="AC912" i="8"/>
  <c r="AB912" i="8"/>
  <c r="AA912" i="8"/>
  <c r="Z912" i="8"/>
  <c r="Y912" i="8"/>
  <c r="O912" i="8"/>
  <c r="AD911" i="8" l="1"/>
  <c r="AC911" i="8"/>
  <c r="AB911" i="8"/>
  <c r="AA911" i="8"/>
  <c r="Z911" i="8"/>
  <c r="Y911" i="8"/>
  <c r="O911" i="8"/>
  <c r="AD910" i="8" l="1"/>
  <c r="AC910" i="8"/>
  <c r="AB910" i="8"/>
  <c r="AA910" i="8"/>
  <c r="Z910" i="8"/>
  <c r="Y910" i="8"/>
  <c r="O910" i="8"/>
  <c r="AD909" i="8" l="1"/>
  <c r="AC909" i="8"/>
  <c r="AB909" i="8"/>
  <c r="AA909" i="8"/>
  <c r="Z909" i="8"/>
  <c r="Y909" i="8"/>
  <c r="O909" i="8"/>
  <c r="AD908" i="8" l="1"/>
  <c r="AC908" i="8"/>
  <c r="AB908" i="8"/>
  <c r="AA908" i="8"/>
  <c r="Z908" i="8"/>
  <c r="Y908" i="8"/>
  <c r="O908" i="8"/>
  <c r="AD907" i="8" l="1"/>
  <c r="AC907" i="8"/>
  <c r="AB907" i="8"/>
  <c r="AA907" i="8"/>
  <c r="Z907" i="8"/>
  <c r="Y907" i="8"/>
  <c r="O907" i="8"/>
  <c r="AD906" i="8" l="1"/>
  <c r="AC906" i="8"/>
  <c r="AB906" i="8"/>
  <c r="AA906" i="8"/>
  <c r="Z906" i="8"/>
  <c r="Y906" i="8"/>
  <c r="AD905" i="8" l="1"/>
  <c r="AC905" i="8"/>
  <c r="AB905" i="8"/>
  <c r="AA905" i="8"/>
  <c r="Z905" i="8"/>
  <c r="Y905" i="8"/>
  <c r="O905" i="8"/>
  <c r="AD904" i="8" l="1"/>
  <c r="AC904" i="8"/>
  <c r="AB904" i="8"/>
  <c r="AA904" i="8"/>
  <c r="Z904" i="8"/>
  <c r="Y904" i="8"/>
  <c r="O904" i="8"/>
  <c r="AD903" i="8" l="1"/>
  <c r="AC903" i="8"/>
  <c r="AB903" i="8"/>
  <c r="AA903" i="8"/>
  <c r="Z903" i="8"/>
  <c r="Y903" i="8"/>
  <c r="O903" i="8"/>
  <c r="AD902" i="8" l="1"/>
  <c r="AC902" i="8"/>
  <c r="AB902" i="8"/>
  <c r="AA902" i="8"/>
  <c r="Z902" i="8"/>
  <c r="Y902" i="8"/>
  <c r="O902" i="8"/>
  <c r="AD901" i="8" l="1"/>
  <c r="AC901" i="8"/>
  <c r="AB901" i="8"/>
  <c r="AA901" i="8"/>
  <c r="Z901" i="8"/>
  <c r="Y901" i="8"/>
  <c r="O901" i="8"/>
  <c r="AD900" i="8" l="1"/>
  <c r="AC900" i="8"/>
  <c r="AB900" i="8"/>
  <c r="AA900" i="8"/>
  <c r="Z900" i="8"/>
  <c r="Y900" i="8"/>
  <c r="O900" i="8"/>
  <c r="AD899" i="8" l="1"/>
  <c r="AC899" i="8"/>
  <c r="AB899" i="8"/>
  <c r="AA899" i="8"/>
  <c r="Z899" i="8"/>
  <c r="Y899" i="8"/>
  <c r="O899" i="8"/>
  <c r="AD898" i="8" l="1"/>
  <c r="AC898" i="8"/>
  <c r="AB898" i="8"/>
  <c r="AA898" i="8"/>
  <c r="Z898" i="8"/>
  <c r="Y898" i="8"/>
  <c r="O898" i="8"/>
  <c r="AD897" i="8" l="1"/>
  <c r="AC897" i="8"/>
  <c r="AB897" i="8"/>
  <c r="AA897" i="8"/>
  <c r="Z897" i="8"/>
  <c r="Y897" i="8"/>
  <c r="O897" i="8"/>
  <c r="AD896" i="8" l="1"/>
  <c r="AC896" i="8"/>
  <c r="AB896" i="8"/>
  <c r="AA896" i="8"/>
  <c r="Z896" i="8"/>
  <c r="Y896" i="8"/>
  <c r="O896" i="8"/>
  <c r="AD895" i="8" l="1"/>
  <c r="AC895" i="8"/>
  <c r="AB895" i="8"/>
  <c r="AA895" i="8"/>
  <c r="Z895" i="8"/>
  <c r="Y895" i="8"/>
  <c r="O895" i="8"/>
  <c r="AD894" i="8" l="1"/>
  <c r="AC894" i="8"/>
  <c r="AB894" i="8"/>
  <c r="AA894" i="8"/>
  <c r="Z894" i="8"/>
  <c r="Y894" i="8"/>
  <c r="O894" i="8"/>
  <c r="AD893" i="8" l="1"/>
  <c r="AC893" i="8"/>
  <c r="AB893" i="8"/>
  <c r="AA893" i="8"/>
  <c r="Z893" i="8"/>
  <c r="Y893" i="8"/>
  <c r="O893" i="8"/>
  <c r="AD892" i="8" l="1"/>
  <c r="AC892" i="8"/>
  <c r="AB892" i="8"/>
  <c r="AA892" i="8"/>
  <c r="Z892" i="8"/>
  <c r="Y892" i="8"/>
  <c r="O892" i="8"/>
  <c r="AD891" i="8" l="1"/>
  <c r="AC891" i="8"/>
  <c r="AB891" i="8"/>
  <c r="AA891" i="8"/>
  <c r="Z891" i="8"/>
  <c r="Y891" i="8"/>
  <c r="O891" i="8"/>
  <c r="AD890" i="8" l="1"/>
  <c r="AC890" i="8"/>
  <c r="AB890" i="8"/>
  <c r="AA890" i="8"/>
  <c r="Z890" i="8"/>
  <c r="Y890" i="8"/>
  <c r="O890" i="8"/>
  <c r="AD889" i="8" l="1"/>
  <c r="AC889" i="8"/>
  <c r="AB889" i="8"/>
  <c r="AA889" i="8"/>
  <c r="Z889" i="8"/>
  <c r="Y889" i="8"/>
  <c r="O889" i="8"/>
  <c r="AD888" i="8" l="1"/>
  <c r="AC888" i="8"/>
  <c r="AB888" i="8"/>
  <c r="AA888" i="8"/>
  <c r="Z888" i="8"/>
  <c r="Y888" i="8"/>
  <c r="O888" i="8"/>
  <c r="AD887" i="8" l="1"/>
  <c r="AC887" i="8"/>
  <c r="AB887" i="8"/>
  <c r="AA887" i="8"/>
  <c r="Z887" i="8"/>
  <c r="Y887" i="8"/>
  <c r="O887" i="8"/>
  <c r="AD886" i="8" l="1"/>
  <c r="AC886" i="8"/>
  <c r="AB886" i="8"/>
  <c r="AA886" i="8"/>
  <c r="Z886" i="8"/>
  <c r="Y886" i="8"/>
  <c r="O886" i="8"/>
  <c r="AD885" i="8" l="1"/>
  <c r="AC885" i="8"/>
  <c r="AB885" i="8"/>
  <c r="AA885" i="8"/>
  <c r="Z885" i="8"/>
  <c r="Y885" i="8"/>
  <c r="O885" i="8"/>
  <c r="AD884" i="8" l="1"/>
  <c r="AC884" i="8"/>
  <c r="AB884" i="8"/>
  <c r="AA884" i="8"/>
  <c r="Z884" i="8"/>
  <c r="Y884" i="8"/>
  <c r="O884" i="8"/>
  <c r="AD12" i="1" l="1"/>
  <c r="AC12" i="1"/>
  <c r="AB12" i="1"/>
  <c r="AA12" i="1"/>
  <c r="Z12" i="1"/>
  <c r="Y12" i="1"/>
  <c r="O12" i="1"/>
  <c r="AD883" i="8" l="1"/>
  <c r="AC883" i="8"/>
  <c r="AB883" i="8"/>
  <c r="AA883" i="8"/>
  <c r="Z883" i="8"/>
  <c r="Y883" i="8"/>
  <c r="O883" i="8"/>
  <c r="O30" i="5" l="1"/>
  <c r="Y30" i="5"/>
  <c r="Z30" i="5"/>
  <c r="AA30" i="5"/>
  <c r="AB30" i="5"/>
  <c r="AC30" i="5"/>
  <c r="AD30" i="5"/>
  <c r="AD882" i="8" l="1"/>
  <c r="AC882" i="8"/>
  <c r="AB882" i="8"/>
  <c r="AA882" i="8"/>
  <c r="Z882" i="8"/>
  <c r="Y882" i="8"/>
  <c r="O882" i="8"/>
  <c r="AD881" i="8" l="1"/>
  <c r="AC881" i="8"/>
  <c r="AB881" i="8"/>
  <c r="AA881" i="8"/>
  <c r="Z881" i="8"/>
  <c r="Y881" i="8"/>
  <c r="O881" i="8"/>
  <c r="AD880" i="8" l="1"/>
  <c r="AC880" i="8"/>
  <c r="AB880" i="8"/>
  <c r="AA880" i="8"/>
  <c r="Z880" i="8"/>
  <c r="Y880" i="8"/>
  <c r="O880" i="8"/>
  <c r="AD879" i="8" l="1"/>
  <c r="AC879" i="8"/>
  <c r="AB879" i="8"/>
  <c r="AA879" i="8"/>
  <c r="Z879" i="8"/>
  <c r="Y879" i="8"/>
  <c r="O879" i="8"/>
  <c r="AD878" i="8" l="1"/>
  <c r="AC878" i="8"/>
  <c r="AB878" i="8"/>
  <c r="AA878" i="8"/>
  <c r="Z878" i="8"/>
  <c r="Y878" i="8"/>
  <c r="O878" i="8"/>
  <c r="AD877" i="8" l="1"/>
  <c r="AC877" i="8"/>
  <c r="AB877" i="8"/>
  <c r="AA877" i="8"/>
  <c r="Z877" i="8"/>
  <c r="Y877" i="8"/>
  <c r="O877" i="8"/>
  <c r="AD876" i="8" l="1"/>
  <c r="AC876" i="8"/>
  <c r="AB876" i="8"/>
  <c r="AA876" i="8"/>
  <c r="Z876" i="8"/>
  <c r="Y876" i="8"/>
  <c r="O876" i="8"/>
  <c r="AD875" i="8" l="1"/>
  <c r="AC875" i="8"/>
  <c r="AB875" i="8"/>
  <c r="AA875" i="8"/>
  <c r="Z875" i="8"/>
  <c r="Y875" i="8"/>
  <c r="O875" i="8"/>
  <c r="AD874" i="8" l="1"/>
  <c r="AC874" i="8"/>
  <c r="AB874" i="8"/>
  <c r="AA874" i="8"/>
  <c r="Z874" i="8"/>
  <c r="Y874" i="8"/>
  <c r="O874" i="8"/>
  <c r="AD873" i="8" l="1"/>
  <c r="AC873" i="8"/>
  <c r="AB873" i="8"/>
  <c r="AA873" i="8"/>
  <c r="Z873" i="8"/>
  <c r="Y873" i="8"/>
  <c r="O873" i="8"/>
  <c r="AD872" i="8" l="1"/>
  <c r="AC872" i="8"/>
  <c r="AB872" i="8"/>
  <c r="AA872" i="8"/>
  <c r="Z872" i="8"/>
  <c r="Y872" i="8"/>
  <c r="O872" i="8"/>
  <c r="AD871" i="8" l="1"/>
  <c r="AC871" i="8"/>
  <c r="AB871" i="8"/>
  <c r="AA871" i="8"/>
  <c r="Z871" i="8"/>
  <c r="Y871" i="8"/>
  <c r="O871" i="8"/>
  <c r="AD870" i="8" l="1"/>
  <c r="AC870" i="8"/>
  <c r="AB870" i="8"/>
  <c r="AA870" i="8"/>
  <c r="Z870" i="8"/>
  <c r="Y870" i="8"/>
  <c r="O870" i="8"/>
  <c r="AD869" i="8" l="1"/>
  <c r="AC869" i="8"/>
  <c r="AB869" i="8"/>
  <c r="AA869" i="8"/>
  <c r="Z869" i="8"/>
  <c r="Y869" i="8"/>
  <c r="O869" i="8"/>
  <c r="AD868" i="8" l="1"/>
  <c r="AC868" i="8"/>
  <c r="AB868" i="8"/>
  <c r="AA868" i="8"/>
  <c r="Z868" i="8"/>
  <c r="Y868" i="8"/>
  <c r="O868" i="8"/>
  <c r="AD867" i="8" l="1"/>
  <c r="AC867" i="8"/>
  <c r="AB867" i="8"/>
  <c r="AA867" i="8"/>
  <c r="Z867" i="8"/>
  <c r="Y867" i="8"/>
  <c r="O867" i="8"/>
  <c r="AD866" i="8" l="1"/>
  <c r="AC866" i="8"/>
  <c r="AB866" i="8"/>
  <c r="AA866" i="8"/>
  <c r="Z866" i="8"/>
  <c r="Y866" i="8"/>
  <c r="O866" i="8"/>
  <c r="AD11" i="1" l="1"/>
  <c r="AC11" i="1"/>
  <c r="AB11" i="1"/>
  <c r="AA11" i="1"/>
  <c r="Z11" i="1"/>
  <c r="Y11" i="1"/>
  <c r="O11" i="1"/>
  <c r="AD865" i="8" l="1"/>
  <c r="AC865" i="8"/>
  <c r="AB865" i="8"/>
  <c r="AA865" i="8"/>
  <c r="Z865" i="8"/>
  <c r="Y865" i="8"/>
  <c r="O865" i="8"/>
  <c r="AD864" i="8" l="1"/>
  <c r="AC864" i="8"/>
  <c r="AB864" i="8"/>
  <c r="AA864" i="8"/>
  <c r="Z864" i="8"/>
  <c r="Y864" i="8"/>
  <c r="O864" i="8"/>
  <c r="AD863" i="8" l="1"/>
  <c r="AC863" i="8"/>
  <c r="AB863" i="8"/>
  <c r="AA863" i="8"/>
  <c r="Z863" i="8"/>
  <c r="Y863" i="8"/>
  <c r="O863" i="8"/>
  <c r="AD862" i="8" l="1"/>
  <c r="AC862" i="8"/>
  <c r="AB862" i="8"/>
  <c r="AA862" i="8"/>
  <c r="Z862" i="8"/>
  <c r="Y862" i="8"/>
  <c r="O862" i="8"/>
  <c r="AD861" i="8" l="1"/>
  <c r="AC861" i="8"/>
  <c r="AB861" i="8"/>
  <c r="AA861" i="8"/>
  <c r="Z861" i="8"/>
  <c r="Y861" i="8"/>
  <c r="O861" i="8"/>
  <c r="AD860" i="8" l="1"/>
  <c r="AC860" i="8"/>
  <c r="AB860" i="8"/>
  <c r="AA860" i="8"/>
  <c r="Z860" i="8"/>
  <c r="Y860" i="8"/>
  <c r="O860" i="8"/>
  <c r="AD859" i="8" l="1"/>
  <c r="AC859" i="8"/>
  <c r="AB859" i="8"/>
  <c r="AA859" i="8"/>
  <c r="Z859" i="8"/>
  <c r="Y859" i="8"/>
  <c r="O859" i="8"/>
  <c r="AD858" i="8" l="1"/>
  <c r="AC858" i="8"/>
  <c r="AB858" i="8"/>
  <c r="AA858" i="8"/>
  <c r="Z858" i="8"/>
  <c r="Y858" i="8"/>
  <c r="O858" i="8"/>
  <c r="AD857" i="8" l="1"/>
  <c r="AC857" i="8"/>
  <c r="AB857" i="8"/>
  <c r="AA857" i="8"/>
  <c r="Z857" i="8"/>
  <c r="Y857" i="8"/>
  <c r="O857" i="8"/>
  <c r="AD856" i="8" l="1"/>
  <c r="AC856" i="8"/>
  <c r="AB856" i="8"/>
  <c r="AA856" i="8"/>
  <c r="Z856" i="8"/>
  <c r="Y856" i="8"/>
  <c r="O856" i="8"/>
  <c r="AD855" i="8" l="1"/>
  <c r="AC855" i="8"/>
  <c r="AB855" i="8"/>
  <c r="AA855" i="8"/>
  <c r="Z855" i="8"/>
  <c r="Y855" i="8"/>
  <c r="O855" i="8"/>
  <c r="AD854" i="8" l="1"/>
  <c r="AC854" i="8"/>
  <c r="AB854" i="8"/>
  <c r="AA854" i="8"/>
  <c r="Z854" i="8"/>
  <c r="Y854" i="8"/>
  <c r="O854" i="8"/>
  <c r="AD853" i="8" l="1"/>
  <c r="AC853" i="8"/>
  <c r="AB853" i="8"/>
  <c r="AA853" i="8"/>
  <c r="Z853" i="8"/>
  <c r="Y853" i="8"/>
  <c r="O853" i="8"/>
  <c r="AD852" i="8" l="1"/>
  <c r="AC852" i="8"/>
  <c r="AB852" i="8"/>
  <c r="AA852" i="8"/>
  <c r="Z852" i="8"/>
  <c r="Y852" i="8"/>
  <c r="O852" i="8"/>
  <c r="AD851" i="8" l="1"/>
  <c r="AC851" i="8"/>
  <c r="AB851" i="8"/>
  <c r="AA851" i="8"/>
  <c r="Z851" i="8"/>
  <c r="Y851" i="8"/>
  <c r="O851" i="8"/>
  <c r="AD850" i="8" l="1"/>
  <c r="AC850" i="8"/>
  <c r="AB850" i="8"/>
  <c r="AA850" i="8"/>
  <c r="Z850" i="8"/>
  <c r="Y850" i="8"/>
  <c r="O850" i="8"/>
  <c r="AD849" i="8" l="1"/>
  <c r="AC849" i="8"/>
  <c r="AB849" i="8"/>
  <c r="AA849" i="8"/>
  <c r="Z849" i="8"/>
  <c r="Y849" i="8"/>
  <c r="O849" i="8"/>
  <c r="AD848" i="8" l="1"/>
  <c r="AC848" i="8"/>
  <c r="AB848" i="8"/>
  <c r="AA848" i="8"/>
  <c r="Z848" i="8"/>
  <c r="Y848" i="8"/>
  <c r="O848" i="8"/>
  <c r="AD29" i="5" l="1"/>
  <c r="AC29" i="5"/>
  <c r="AB29" i="5"/>
  <c r="AA29" i="5"/>
  <c r="Z29" i="5"/>
  <c r="Y29" i="5"/>
  <c r="O29" i="5"/>
  <c r="AD847" i="8" l="1"/>
  <c r="AC847" i="8"/>
  <c r="AB847" i="8"/>
  <c r="AA847" i="8"/>
  <c r="Z847" i="8"/>
  <c r="Y847" i="8"/>
  <c r="O847" i="8"/>
  <c r="AD846" i="8" l="1"/>
  <c r="AC846" i="8"/>
  <c r="AB846" i="8"/>
  <c r="AA846" i="8"/>
  <c r="Z846" i="8"/>
  <c r="Y846" i="8"/>
  <c r="O846" i="8"/>
  <c r="AD845" i="8" l="1"/>
  <c r="AC845" i="8"/>
  <c r="AB845" i="8"/>
  <c r="AA845" i="8"/>
  <c r="Z845" i="8"/>
  <c r="Y845" i="8"/>
  <c r="O845" i="8"/>
  <c r="AD844" i="8" l="1"/>
  <c r="AC844" i="8"/>
  <c r="AB844" i="8"/>
  <c r="AA844" i="8"/>
  <c r="Z844" i="8"/>
  <c r="Y844" i="8"/>
  <c r="O844" i="8"/>
  <c r="AD843" i="8" l="1"/>
  <c r="AC843" i="8"/>
  <c r="AB843" i="8"/>
  <c r="AA843" i="8"/>
  <c r="Z843" i="8"/>
  <c r="Y843" i="8"/>
  <c r="O843" i="8"/>
  <c r="AD842" i="8" l="1"/>
  <c r="AC842" i="8"/>
  <c r="AB842" i="8"/>
  <c r="AA842" i="8"/>
  <c r="Z842" i="8"/>
  <c r="Y842" i="8"/>
  <c r="O842" i="8"/>
  <c r="AD841" i="8" l="1"/>
  <c r="AC841" i="8"/>
  <c r="AB841" i="8"/>
  <c r="AA841" i="8"/>
  <c r="Z841" i="8"/>
  <c r="Y841" i="8"/>
  <c r="O841" i="8"/>
  <c r="AD840" i="8" l="1"/>
  <c r="AC840" i="8"/>
  <c r="AB840" i="8"/>
  <c r="AA840" i="8"/>
  <c r="Z840" i="8"/>
  <c r="Y840" i="8"/>
  <c r="O840" i="8"/>
  <c r="AD839" i="8" l="1"/>
  <c r="AC839" i="8"/>
  <c r="AB839" i="8"/>
  <c r="AA839" i="8"/>
  <c r="Z839" i="8"/>
  <c r="Y839" i="8"/>
  <c r="O839" i="8"/>
  <c r="AD838" i="8" l="1"/>
  <c r="AC838" i="8"/>
  <c r="AB838" i="8"/>
  <c r="AA838" i="8"/>
  <c r="Z838" i="8"/>
  <c r="Y838" i="8"/>
  <c r="O838" i="8"/>
  <c r="AD837" i="8" l="1"/>
  <c r="AC837" i="8"/>
  <c r="AB837" i="8"/>
  <c r="AA837" i="8"/>
  <c r="Z837" i="8"/>
  <c r="Y837" i="8"/>
  <c r="O837" i="8"/>
  <c r="AD836" i="8" l="1"/>
  <c r="AC836" i="8"/>
  <c r="AB836" i="8"/>
  <c r="AA836" i="8"/>
  <c r="Z836" i="8"/>
  <c r="Y836" i="8"/>
  <c r="O836" i="8"/>
  <c r="AD835" i="8" l="1"/>
  <c r="AC835" i="8"/>
  <c r="AB835" i="8"/>
  <c r="AA835" i="8"/>
  <c r="Z835" i="8"/>
  <c r="Y835" i="8"/>
  <c r="O835" i="8"/>
  <c r="AD834" i="8" l="1"/>
  <c r="AC834" i="8"/>
  <c r="AB834" i="8"/>
  <c r="AA834" i="8"/>
  <c r="Z834" i="8"/>
  <c r="Y834" i="8"/>
  <c r="O834" i="8"/>
  <c r="AD833" i="8" l="1"/>
  <c r="AC833" i="8"/>
  <c r="AB833" i="8"/>
  <c r="AA833" i="8"/>
  <c r="Z833" i="8"/>
  <c r="Y833" i="8"/>
  <c r="O833" i="8"/>
  <c r="AD832" i="8" l="1"/>
  <c r="AC832" i="8"/>
  <c r="AB832" i="8"/>
  <c r="AA832" i="8"/>
  <c r="Z832" i="8"/>
  <c r="Y832" i="8"/>
  <c r="O832" i="8"/>
  <c r="AD10" i="1" l="1"/>
  <c r="AC10" i="1"/>
  <c r="AB10" i="1"/>
  <c r="AA10" i="1"/>
  <c r="Z10" i="1"/>
  <c r="Y10" i="1"/>
  <c r="O10" i="1"/>
  <c r="AD9" i="1"/>
  <c r="AC9" i="1"/>
  <c r="AB9" i="1"/>
  <c r="AA9" i="1"/>
  <c r="Z9" i="1"/>
  <c r="Y9" i="1"/>
  <c r="O9" i="1"/>
  <c r="AD28" i="5" l="1"/>
  <c r="AC28" i="5"/>
  <c r="AB28" i="5"/>
  <c r="AA28" i="5"/>
  <c r="Z28" i="5"/>
  <c r="Y28" i="5"/>
  <c r="O28" i="5"/>
  <c r="AD831" i="8" l="1"/>
  <c r="AC831" i="8"/>
  <c r="AB831" i="8"/>
  <c r="AA831" i="8"/>
  <c r="Z831" i="8"/>
  <c r="Y831" i="8"/>
  <c r="O831" i="8"/>
  <c r="AD830" i="8" l="1"/>
  <c r="AC830" i="8"/>
  <c r="AB830" i="8"/>
  <c r="AA830" i="8"/>
  <c r="Z830" i="8"/>
  <c r="Y830" i="8"/>
  <c r="O830" i="8"/>
  <c r="AD829" i="8" l="1"/>
  <c r="AC829" i="8"/>
  <c r="AB829" i="8"/>
  <c r="AA829" i="8"/>
  <c r="Z829" i="8"/>
  <c r="Y829" i="8"/>
  <c r="O829" i="8"/>
  <c r="AD828" i="8" l="1"/>
  <c r="AC828" i="8"/>
  <c r="AB828" i="8"/>
  <c r="AA828" i="8"/>
  <c r="Z828" i="8"/>
  <c r="Y828" i="8"/>
  <c r="O828" i="8"/>
  <c r="AD827" i="8" l="1"/>
  <c r="AC827" i="8"/>
  <c r="AB827" i="8"/>
  <c r="AA827" i="8"/>
  <c r="Z827" i="8"/>
  <c r="Y827" i="8"/>
  <c r="O827" i="8"/>
  <c r="AD826" i="8" l="1"/>
  <c r="AC826" i="8"/>
  <c r="AB826" i="8"/>
  <c r="AA826" i="8"/>
  <c r="Z826" i="8"/>
  <c r="Y826" i="8"/>
  <c r="O826" i="8"/>
  <c r="AD825" i="8" l="1"/>
  <c r="AC825" i="8"/>
  <c r="AB825" i="8"/>
  <c r="AA825" i="8"/>
  <c r="Z825" i="8"/>
  <c r="Y825" i="8"/>
  <c r="O825" i="8"/>
  <c r="AD824" i="8" l="1"/>
  <c r="AC824" i="8"/>
  <c r="AB824" i="8"/>
  <c r="AA824" i="8"/>
  <c r="Z824" i="8"/>
  <c r="Y824" i="8"/>
  <c r="O824" i="8"/>
  <c r="AD823" i="8" l="1"/>
  <c r="AC823" i="8"/>
  <c r="AB823" i="8"/>
  <c r="AA823" i="8"/>
  <c r="Z823" i="8"/>
  <c r="Y823" i="8"/>
  <c r="O823" i="8"/>
  <c r="AD822" i="8" l="1"/>
  <c r="AC822" i="8"/>
  <c r="AB822" i="8"/>
  <c r="AA822" i="8"/>
  <c r="Z822" i="8"/>
  <c r="Y822" i="8"/>
  <c r="O822" i="8"/>
  <c r="AD821" i="8" l="1"/>
  <c r="AC821" i="8"/>
  <c r="AB821" i="8"/>
  <c r="AA821" i="8"/>
  <c r="Z821" i="8"/>
  <c r="Y821" i="8"/>
  <c r="O821" i="8"/>
  <c r="AD820" i="8" l="1"/>
  <c r="AC820" i="8"/>
  <c r="AB820" i="8"/>
  <c r="AA820" i="8"/>
  <c r="Z820" i="8"/>
  <c r="Y820" i="8"/>
  <c r="O820" i="8"/>
  <c r="AD819" i="8" l="1"/>
  <c r="AC819" i="8"/>
  <c r="AB819" i="8"/>
  <c r="AA819" i="8"/>
  <c r="Z819" i="8"/>
  <c r="Y819" i="8"/>
  <c r="O819" i="8"/>
  <c r="AD818" i="8" l="1"/>
  <c r="AC818" i="8"/>
  <c r="AB818" i="8"/>
  <c r="AA818" i="8"/>
  <c r="Z818" i="8"/>
  <c r="Y818" i="8"/>
  <c r="O818" i="8"/>
  <c r="AD817" i="8" l="1"/>
  <c r="AC817" i="8"/>
  <c r="AB817" i="8"/>
  <c r="AA817" i="8"/>
  <c r="Z817" i="8"/>
  <c r="Y817" i="8"/>
  <c r="O817" i="8"/>
  <c r="AD816" i="8" l="1"/>
  <c r="AC816" i="8"/>
  <c r="AB816" i="8"/>
  <c r="AA816" i="8"/>
  <c r="Z816" i="8"/>
  <c r="Y816" i="8"/>
  <c r="O816" i="8"/>
  <c r="AD815" i="8" l="1"/>
  <c r="AC815" i="8"/>
  <c r="AB815" i="8"/>
  <c r="AA815" i="8"/>
  <c r="Z815" i="8"/>
  <c r="Y815" i="8"/>
  <c r="O815" i="8"/>
  <c r="AD814" i="8" l="1"/>
  <c r="AC814" i="8"/>
  <c r="AB814" i="8"/>
  <c r="AA814" i="8"/>
  <c r="Z814" i="8"/>
  <c r="Y814" i="8"/>
  <c r="O814" i="8"/>
  <c r="AD813" i="8" l="1"/>
  <c r="AC813" i="8"/>
  <c r="AB813" i="8"/>
  <c r="AA813" i="8"/>
  <c r="Z813" i="8"/>
  <c r="Y813" i="8"/>
  <c r="O813" i="8"/>
  <c r="AD812" i="8" l="1"/>
  <c r="AC812" i="8"/>
  <c r="AB812" i="8"/>
  <c r="AA812" i="8"/>
  <c r="Z812" i="8"/>
  <c r="Y812" i="8"/>
  <c r="O812" i="8"/>
  <c r="AD811" i="8" l="1"/>
  <c r="AC811" i="8"/>
  <c r="AB811" i="8"/>
  <c r="AA811" i="8"/>
  <c r="Z811" i="8"/>
  <c r="Y811" i="8"/>
  <c r="O811" i="8"/>
  <c r="AD27" i="5" l="1"/>
  <c r="AC27" i="5"/>
  <c r="AB27" i="5"/>
  <c r="AA27" i="5"/>
  <c r="Z27" i="5"/>
  <c r="Y27" i="5"/>
  <c r="O27" i="5"/>
  <c r="AD810" i="8" l="1"/>
  <c r="AC810" i="8"/>
  <c r="AB810" i="8"/>
  <c r="AA810" i="8"/>
  <c r="Z810" i="8"/>
  <c r="Y810" i="8"/>
  <c r="O810" i="8"/>
  <c r="AD809" i="8" l="1"/>
  <c r="AC809" i="8"/>
  <c r="AB809" i="8"/>
  <c r="AA809" i="8"/>
  <c r="Z809" i="8"/>
  <c r="Y809" i="8"/>
  <c r="O809" i="8"/>
  <c r="AD808" i="8" l="1"/>
  <c r="AC808" i="8"/>
  <c r="AB808" i="8"/>
  <c r="AA808" i="8"/>
  <c r="Z808" i="8"/>
  <c r="Y808" i="8"/>
  <c r="O808" i="8"/>
  <c r="AD807" i="8" l="1"/>
  <c r="AC807" i="8"/>
  <c r="AB807" i="8"/>
  <c r="AA807" i="8"/>
  <c r="Z807" i="8"/>
  <c r="Y807" i="8"/>
  <c r="O807" i="8"/>
  <c r="AD806" i="8" l="1"/>
  <c r="AC806" i="8"/>
  <c r="AB806" i="8"/>
  <c r="AA806" i="8"/>
  <c r="Z806" i="8"/>
  <c r="Y806" i="8"/>
  <c r="O806" i="8"/>
  <c r="AD805" i="8" l="1"/>
  <c r="AC805" i="8"/>
  <c r="AB805" i="8"/>
  <c r="AA805" i="8"/>
  <c r="Z805" i="8"/>
  <c r="Y805" i="8"/>
  <c r="O805" i="8"/>
  <c r="AD804" i="8" l="1"/>
  <c r="AC804" i="8"/>
  <c r="AB804" i="8"/>
  <c r="AA804" i="8"/>
  <c r="Z804" i="8"/>
  <c r="Y804" i="8"/>
  <c r="O804" i="8"/>
  <c r="AD803" i="8" l="1"/>
  <c r="AC803" i="8"/>
  <c r="AB803" i="8"/>
  <c r="AA803" i="8"/>
  <c r="Z803" i="8"/>
  <c r="Y803" i="8"/>
  <c r="O803" i="8"/>
  <c r="AD802" i="8" l="1"/>
  <c r="AC802" i="8"/>
  <c r="AB802" i="8"/>
  <c r="AA802" i="8"/>
  <c r="Z802" i="8"/>
  <c r="Y802" i="8"/>
  <c r="O802" i="8"/>
  <c r="AD801" i="8" l="1"/>
  <c r="AC801" i="8"/>
  <c r="AB801" i="8"/>
  <c r="AA801" i="8"/>
  <c r="Z801" i="8"/>
  <c r="Y801" i="8"/>
  <c r="O801" i="8"/>
  <c r="AD800" i="8" l="1"/>
  <c r="AC800" i="8"/>
  <c r="AB800" i="8"/>
  <c r="AA800" i="8"/>
  <c r="Z800" i="8"/>
  <c r="Y800" i="8"/>
  <c r="O800" i="8"/>
  <c r="AD799" i="8" l="1"/>
  <c r="AC799" i="8"/>
  <c r="AB799" i="8"/>
  <c r="AA799" i="8"/>
  <c r="Z799" i="8"/>
  <c r="Y799" i="8"/>
  <c r="O799" i="8"/>
  <c r="AD798" i="8" l="1"/>
  <c r="AC798" i="8"/>
  <c r="AB798" i="8"/>
  <c r="AA798" i="8"/>
  <c r="Z798" i="8"/>
  <c r="Y798" i="8"/>
  <c r="O798" i="8"/>
  <c r="AD797" i="8" l="1"/>
  <c r="AC797" i="8"/>
  <c r="AB797" i="8"/>
  <c r="AA797" i="8"/>
  <c r="Z797" i="8"/>
  <c r="Y797" i="8"/>
  <c r="O797" i="8"/>
  <c r="AD796" i="8" l="1"/>
  <c r="AC796" i="8"/>
  <c r="AB796" i="8"/>
  <c r="AA796" i="8"/>
  <c r="Z796" i="8"/>
  <c r="Y796" i="8"/>
  <c r="O796" i="8"/>
  <c r="AD795" i="8" l="1"/>
  <c r="AC795" i="8"/>
  <c r="AB795" i="8"/>
  <c r="AA795" i="8"/>
  <c r="Z795" i="8"/>
  <c r="Y795" i="8"/>
  <c r="O795" i="8"/>
  <c r="AD794" i="8" l="1"/>
  <c r="AC794" i="8"/>
  <c r="AB794" i="8"/>
  <c r="AA794" i="8"/>
  <c r="Z794" i="8"/>
  <c r="Y794" i="8"/>
  <c r="O794" i="8"/>
  <c r="AD793" i="8" l="1"/>
  <c r="AC793" i="8"/>
  <c r="AB793" i="8"/>
  <c r="AA793" i="8"/>
  <c r="Z793" i="8"/>
  <c r="Y793" i="8"/>
  <c r="O793" i="8"/>
  <c r="AD792" i="8" l="1"/>
  <c r="AC792" i="8"/>
  <c r="AB792" i="8"/>
  <c r="AA792" i="8"/>
  <c r="Z792" i="8"/>
  <c r="Y792" i="8"/>
  <c r="O792" i="8"/>
  <c r="AD791" i="8" l="1"/>
  <c r="AC791" i="8"/>
  <c r="AB791" i="8"/>
  <c r="AA791" i="8"/>
  <c r="Z791" i="8"/>
  <c r="Y791" i="8"/>
  <c r="O791" i="8"/>
  <c r="AD790" i="8" l="1"/>
  <c r="AC790" i="8"/>
  <c r="AB790" i="8"/>
  <c r="AA790" i="8"/>
  <c r="Z790" i="8"/>
  <c r="Y790" i="8"/>
  <c r="O790" i="8"/>
  <c r="AD789" i="8" l="1"/>
  <c r="AC789" i="8"/>
  <c r="AB789" i="8"/>
  <c r="AA789" i="8"/>
  <c r="Z789" i="8"/>
  <c r="Y789" i="8"/>
  <c r="O789" i="8"/>
  <c r="AD788" i="8" l="1"/>
  <c r="AC788" i="8"/>
  <c r="AB788" i="8"/>
  <c r="AA788" i="8"/>
  <c r="Z788" i="8"/>
  <c r="Y788" i="8"/>
  <c r="O788" i="8"/>
  <c r="AD787" i="8" l="1"/>
  <c r="AC787" i="8"/>
  <c r="AB787" i="8"/>
  <c r="AA787" i="8"/>
  <c r="Z787" i="8"/>
  <c r="Y787" i="8"/>
  <c r="O787" i="8"/>
  <c r="AD786" i="8" l="1"/>
  <c r="AC786" i="8"/>
  <c r="AB786" i="8"/>
  <c r="AA786" i="8"/>
  <c r="Z786" i="8"/>
  <c r="Y786" i="8"/>
  <c r="O786" i="8"/>
  <c r="AD785" i="8" l="1"/>
  <c r="AC785" i="8"/>
  <c r="AB785" i="8"/>
  <c r="AA785" i="8"/>
  <c r="Z785" i="8"/>
  <c r="Y785" i="8"/>
  <c r="O785" i="8"/>
  <c r="AD784" i="8" l="1"/>
  <c r="AC784" i="8"/>
  <c r="AB784" i="8"/>
  <c r="AA784" i="8"/>
  <c r="Z784" i="8"/>
  <c r="Y784" i="8"/>
  <c r="O784" i="8"/>
  <c r="AD783" i="8" l="1"/>
  <c r="AC783" i="8"/>
  <c r="AB783" i="8"/>
  <c r="AA783" i="8"/>
  <c r="Z783" i="8"/>
  <c r="Y783" i="8"/>
  <c r="O783" i="8"/>
  <c r="AD782" i="8" l="1"/>
  <c r="AC782" i="8"/>
  <c r="AB782" i="8"/>
  <c r="AA782" i="8"/>
  <c r="Z782" i="8"/>
  <c r="Y782" i="8"/>
  <c r="O782" i="8"/>
  <c r="AD781" i="8" l="1"/>
  <c r="AC781" i="8"/>
  <c r="AB781" i="8"/>
  <c r="AA781" i="8"/>
  <c r="Z781" i="8"/>
  <c r="Y781" i="8"/>
  <c r="O781" i="8"/>
  <c r="AD780" i="8" l="1"/>
  <c r="AC780" i="8"/>
  <c r="AB780" i="8"/>
  <c r="AA780" i="8"/>
  <c r="Z780" i="8"/>
  <c r="Y780" i="8"/>
  <c r="O780" i="8"/>
  <c r="AD779" i="8" l="1"/>
  <c r="AC779" i="8"/>
  <c r="AB779" i="8"/>
  <c r="AA779" i="8"/>
  <c r="Z779" i="8"/>
  <c r="Y779" i="8"/>
  <c r="O779" i="8"/>
  <c r="AD778" i="8" l="1"/>
  <c r="AC778" i="8"/>
  <c r="AB778" i="8"/>
  <c r="AA778" i="8"/>
  <c r="Z778" i="8"/>
  <c r="Y778" i="8"/>
  <c r="O778" i="8"/>
  <c r="AD777" i="8" l="1"/>
  <c r="AC777" i="8"/>
  <c r="AB777" i="8"/>
  <c r="AA777" i="8"/>
  <c r="Z777" i="8"/>
  <c r="Y777" i="8"/>
  <c r="O777" i="8"/>
  <c r="AD776" i="8" l="1"/>
  <c r="AC776" i="8"/>
  <c r="AB776" i="8"/>
  <c r="AA776" i="8"/>
  <c r="Z776" i="8"/>
  <c r="Y776" i="8"/>
  <c r="O776" i="8"/>
  <c r="AD775" i="8" l="1"/>
  <c r="AC775" i="8"/>
  <c r="AB775" i="8"/>
  <c r="AA775" i="8"/>
  <c r="Z775" i="8"/>
  <c r="Y775" i="8"/>
  <c r="O775" i="8"/>
  <c r="AD774" i="8" l="1"/>
  <c r="AC774" i="8"/>
  <c r="AB774" i="8"/>
  <c r="AA774" i="8"/>
  <c r="Z774" i="8"/>
  <c r="Y774" i="8"/>
  <c r="O774" i="8"/>
  <c r="AD773" i="8" l="1"/>
  <c r="AC773" i="8"/>
  <c r="AB773" i="8"/>
  <c r="AA773" i="8"/>
  <c r="Z773" i="8"/>
  <c r="Y773" i="8"/>
  <c r="O773" i="8"/>
  <c r="AD772" i="8" l="1"/>
  <c r="AC772" i="8"/>
  <c r="AB772" i="8"/>
  <c r="AA772" i="8"/>
  <c r="Z772" i="8"/>
  <c r="Y772" i="8"/>
  <c r="O772" i="8"/>
  <c r="AD771" i="8" l="1"/>
  <c r="AC771" i="8"/>
  <c r="AB771" i="8"/>
  <c r="AA771" i="8"/>
  <c r="Z771" i="8"/>
  <c r="Y771" i="8"/>
  <c r="O771" i="8"/>
  <c r="AD770" i="8" l="1"/>
  <c r="AC770" i="8"/>
  <c r="AB770" i="8"/>
  <c r="AA770" i="8"/>
  <c r="Z770" i="8"/>
  <c r="Y770" i="8"/>
  <c r="O770" i="8"/>
  <c r="AD769" i="8" l="1"/>
  <c r="AC769" i="8"/>
  <c r="AB769" i="8"/>
  <c r="AA769" i="8"/>
  <c r="Z769" i="8"/>
  <c r="Y769" i="8"/>
  <c r="O769" i="8"/>
  <c r="AD768" i="8" l="1"/>
  <c r="AC768" i="8"/>
  <c r="AB768" i="8"/>
  <c r="AA768" i="8"/>
  <c r="Z768" i="8"/>
  <c r="Y768" i="8"/>
  <c r="O768" i="8"/>
  <c r="AD767" i="8" l="1"/>
  <c r="AC767" i="8"/>
  <c r="AB767" i="8"/>
  <c r="AA767" i="8"/>
  <c r="Z767" i="8"/>
  <c r="Y767" i="8"/>
  <c r="O767" i="8"/>
  <c r="AD766" i="8" l="1"/>
  <c r="AC766" i="8"/>
  <c r="AB766" i="8"/>
  <c r="AA766" i="8"/>
  <c r="Z766" i="8"/>
  <c r="Y766" i="8"/>
  <c r="O766" i="8"/>
  <c r="AD765" i="8" l="1"/>
  <c r="AC765" i="8"/>
  <c r="AB765" i="8"/>
  <c r="AA765" i="8"/>
  <c r="Z765" i="8"/>
  <c r="Y765" i="8"/>
  <c r="O765" i="8"/>
  <c r="AD764" i="8" l="1"/>
  <c r="AC764" i="8"/>
  <c r="AB764" i="8"/>
  <c r="AA764" i="8"/>
  <c r="Z764" i="8"/>
  <c r="Y764" i="8"/>
  <c r="O764" i="8"/>
  <c r="AD763" i="8" l="1"/>
  <c r="AC763" i="8"/>
  <c r="AB763" i="8"/>
  <c r="AA763" i="8"/>
  <c r="Z763" i="8"/>
  <c r="Y763" i="8"/>
  <c r="O763" i="8"/>
  <c r="AD762" i="8" l="1"/>
  <c r="AC762" i="8"/>
  <c r="AB762" i="8"/>
  <c r="AA762" i="8"/>
  <c r="Z762" i="8"/>
  <c r="Y762" i="8"/>
  <c r="O762" i="8"/>
  <c r="AD761" i="8" l="1"/>
  <c r="AC761" i="8"/>
  <c r="AB761" i="8"/>
  <c r="AA761" i="8"/>
  <c r="Z761" i="8"/>
  <c r="Y761" i="8"/>
  <c r="O761" i="8"/>
  <c r="AD760" i="8" l="1"/>
  <c r="AC760" i="8"/>
  <c r="AB760" i="8"/>
  <c r="AA760" i="8"/>
  <c r="Z760" i="8"/>
  <c r="Y760" i="8"/>
  <c r="O760" i="8"/>
  <c r="AD759" i="8" l="1"/>
  <c r="AC759" i="8"/>
  <c r="AB759" i="8"/>
  <c r="AA759" i="8"/>
  <c r="Z759" i="8"/>
  <c r="Y759" i="8"/>
  <c r="O759" i="8"/>
  <c r="AD758" i="8" l="1"/>
  <c r="AC758" i="8"/>
  <c r="AB758" i="8"/>
  <c r="AA758" i="8"/>
  <c r="Z758" i="8"/>
  <c r="Y758" i="8"/>
  <c r="O758" i="8"/>
  <c r="AD757" i="8" l="1"/>
  <c r="AC757" i="8"/>
  <c r="AB757" i="8"/>
  <c r="AA757" i="8"/>
  <c r="Z757" i="8"/>
  <c r="Y757" i="8"/>
  <c r="O757" i="8"/>
  <c r="AD756" i="8" l="1"/>
  <c r="AC756" i="8"/>
  <c r="AB756" i="8"/>
  <c r="AA756" i="8"/>
  <c r="Z756" i="8"/>
  <c r="Y756" i="8"/>
  <c r="O756" i="8"/>
  <c r="AD755" i="8" l="1"/>
  <c r="AC755" i="8"/>
  <c r="AB755" i="8"/>
  <c r="AA755" i="8"/>
  <c r="Z755" i="8"/>
  <c r="Y755" i="8"/>
  <c r="O755" i="8"/>
  <c r="AD754" i="8" l="1"/>
  <c r="AC754" i="8"/>
  <c r="AB754" i="8"/>
  <c r="AA754" i="8"/>
  <c r="Z754" i="8"/>
  <c r="Y754" i="8"/>
  <c r="O754" i="8"/>
  <c r="AD753" i="8" l="1"/>
  <c r="AC753" i="8"/>
  <c r="AB753" i="8"/>
  <c r="AA753" i="8"/>
  <c r="Z753" i="8"/>
  <c r="Y753" i="8"/>
  <c r="O753" i="8"/>
  <c r="AD752" i="8" l="1"/>
  <c r="AC752" i="8"/>
  <c r="AB752" i="8"/>
  <c r="AA752" i="8"/>
  <c r="Z752" i="8"/>
  <c r="Y752" i="8"/>
  <c r="O752" i="8"/>
  <c r="AD751" i="8" l="1"/>
  <c r="AC751" i="8"/>
  <c r="AB751" i="8"/>
  <c r="AA751" i="8"/>
  <c r="Z751" i="8"/>
  <c r="Y751" i="8"/>
  <c r="O751" i="8"/>
  <c r="AD750" i="8" l="1"/>
  <c r="AC750" i="8"/>
  <c r="AB750" i="8"/>
  <c r="AA750" i="8"/>
  <c r="Z750" i="8"/>
  <c r="Y750" i="8"/>
  <c r="O750" i="8"/>
  <c r="AD749" i="8" l="1"/>
  <c r="AC749" i="8"/>
  <c r="AB749" i="8"/>
  <c r="AA749" i="8"/>
  <c r="Z749" i="8"/>
  <c r="Y749" i="8"/>
  <c r="O749" i="8"/>
  <c r="AD748" i="8" l="1"/>
  <c r="AC748" i="8"/>
  <c r="AB748" i="8"/>
  <c r="AA748" i="8"/>
  <c r="Z748" i="8"/>
  <c r="Y748" i="8"/>
  <c r="O748" i="8"/>
  <c r="AD747" i="8" l="1"/>
  <c r="AC747" i="8"/>
  <c r="AB747" i="8"/>
  <c r="AA747" i="8"/>
  <c r="Z747" i="8"/>
  <c r="Y747" i="8"/>
  <c r="O747" i="8"/>
  <c r="AD746" i="8" l="1"/>
  <c r="AC746" i="8"/>
  <c r="AB746" i="8"/>
  <c r="AA746" i="8"/>
  <c r="Z746" i="8"/>
  <c r="Y746" i="8"/>
  <c r="O746" i="8"/>
  <c r="AD745" i="8" l="1"/>
  <c r="AC745" i="8"/>
  <c r="AB745" i="8"/>
  <c r="AA745" i="8"/>
  <c r="Z745" i="8"/>
  <c r="Y745" i="8"/>
  <c r="O745" i="8"/>
  <c r="AD744" i="8" l="1"/>
  <c r="AC744" i="8"/>
  <c r="AB744" i="8"/>
  <c r="AA744" i="8"/>
  <c r="Z744" i="8"/>
  <c r="Y744" i="8"/>
  <c r="O744" i="8"/>
  <c r="AD743" i="8" l="1"/>
  <c r="AC743" i="8"/>
  <c r="AB743" i="8"/>
  <c r="AA743" i="8"/>
  <c r="Z743" i="8"/>
  <c r="Y743" i="8"/>
  <c r="O743" i="8"/>
  <c r="AD742" i="8" l="1"/>
  <c r="AC742" i="8"/>
  <c r="AB742" i="8"/>
  <c r="AA742" i="8"/>
  <c r="Z742" i="8"/>
  <c r="Y742" i="8"/>
  <c r="O742" i="8"/>
  <c r="AD741" i="8" l="1"/>
  <c r="AC741" i="8"/>
  <c r="AB741" i="8"/>
  <c r="AA741" i="8"/>
  <c r="Z741" i="8"/>
  <c r="Y741" i="8"/>
  <c r="O741" i="8"/>
  <c r="AD740" i="8" l="1"/>
  <c r="AC740" i="8"/>
  <c r="AB740" i="8"/>
  <c r="AA740" i="8"/>
  <c r="Z740" i="8"/>
  <c r="Y740" i="8"/>
  <c r="O740" i="8"/>
  <c r="AD739" i="8" l="1"/>
  <c r="AC739" i="8"/>
  <c r="AB739" i="8"/>
  <c r="AA739" i="8"/>
  <c r="Z739" i="8"/>
  <c r="Y739" i="8"/>
  <c r="O739" i="8"/>
  <c r="AD738" i="8" l="1"/>
  <c r="AC738" i="8"/>
  <c r="AB738" i="8"/>
  <c r="AA738" i="8"/>
  <c r="Z738" i="8"/>
  <c r="Y738" i="8"/>
  <c r="O738" i="8"/>
  <c r="AD737" i="8" l="1"/>
  <c r="AC737" i="8"/>
  <c r="AB737" i="8"/>
  <c r="AA737" i="8"/>
  <c r="Z737" i="8"/>
  <c r="Y737" i="8"/>
  <c r="O737" i="8"/>
  <c r="AD736" i="8" l="1"/>
  <c r="AC736" i="8"/>
  <c r="AB736" i="8"/>
  <c r="AA736" i="8"/>
  <c r="Z736" i="8"/>
  <c r="Y736" i="8"/>
  <c r="AD735" i="8" l="1"/>
  <c r="AC735" i="8"/>
  <c r="AB735" i="8"/>
  <c r="AA735" i="8"/>
  <c r="Z735" i="8"/>
  <c r="Y735" i="8"/>
  <c r="O735" i="8"/>
  <c r="AD734" i="8" l="1"/>
  <c r="AC734" i="8"/>
  <c r="AB734" i="8"/>
  <c r="AA734" i="8"/>
  <c r="Z734" i="8"/>
  <c r="Y734" i="8"/>
  <c r="O734" i="8"/>
  <c r="AD733" i="8" l="1"/>
  <c r="AC733" i="8"/>
  <c r="AB733" i="8"/>
  <c r="AA733" i="8"/>
  <c r="Z733" i="8"/>
  <c r="Y733" i="8"/>
  <c r="O733" i="8"/>
  <c r="AD732" i="8" l="1"/>
  <c r="AC732" i="8"/>
  <c r="AB732" i="8"/>
  <c r="AA732" i="8"/>
  <c r="Z732" i="8"/>
  <c r="Y732" i="8"/>
  <c r="O732" i="8"/>
  <c r="AD731" i="8" l="1"/>
  <c r="AC731" i="8"/>
  <c r="AB731" i="8"/>
  <c r="AA731" i="8"/>
  <c r="Z731" i="8"/>
  <c r="Y731" i="8"/>
  <c r="O731" i="8"/>
  <c r="AD730" i="8" l="1"/>
  <c r="AC730" i="8"/>
  <c r="AB730" i="8"/>
  <c r="AA730" i="8"/>
  <c r="Z730" i="8"/>
  <c r="Y730" i="8"/>
  <c r="O730" i="8"/>
  <c r="AD729" i="8" l="1"/>
  <c r="AC729" i="8"/>
  <c r="AB729" i="8"/>
  <c r="AA729" i="8"/>
  <c r="Z729" i="8"/>
  <c r="Y729" i="8"/>
  <c r="O729" i="8"/>
  <c r="AD26" i="5" l="1"/>
  <c r="AC26" i="5"/>
  <c r="AB26" i="5"/>
  <c r="AA26" i="5"/>
  <c r="Z26" i="5"/>
  <c r="Y26" i="5"/>
  <c r="O26" i="5"/>
  <c r="AD728" i="8" l="1"/>
  <c r="AC728" i="8"/>
  <c r="AB728" i="8"/>
  <c r="AA728" i="8"/>
  <c r="Z728" i="8"/>
  <c r="Y728" i="8"/>
  <c r="O728" i="8"/>
  <c r="AD727" i="8" l="1"/>
  <c r="AC727" i="8"/>
  <c r="AB727" i="8"/>
  <c r="AA727" i="8"/>
  <c r="Z727" i="8"/>
  <c r="Y727" i="8"/>
  <c r="O727" i="8"/>
  <c r="AD726" i="8" l="1"/>
  <c r="AC726" i="8"/>
  <c r="AB726" i="8"/>
  <c r="AA726" i="8"/>
  <c r="Z726" i="8"/>
  <c r="Y726" i="8"/>
  <c r="O726" i="8"/>
  <c r="AD725" i="8" l="1"/>
  <c r="AC725" i="8"/>
  <c r="AB725" i="8"/>
  <c r="AA725" i="8"/>
  <c r="Z725" i="8"/>
  <c r="Y725" i="8"/>
  <c r="O725" i="8"/>
  <c r="AD724" i="8" l="1"/>
  <c r="AC724" i="8"/>
  <c r="AB724" i="8"/>
  <c r="AA724" i="8"/>
  <c r="Z724" i="8"/>
  <c r="Y724" i="8"/>
  <c r="O724" i="8"/>
  <c r="AD723" i="8" l="1"/>
  <c r="AC723" i="8"/>
  <c r="AB723" i="8"/>
  <c r="AA723" i="8"/>
  <c r="Z723" i="8"/>
  <c r="Y723" i="8"/>
  <c r="O723" i="8"/>
  <c r="AD722" i="8" l="1"/>
  <c r="AC722" i="8"/>
  <c r="AB722" i="8"/>
  <c r="AA722" i="8"/>
  <c r="Z722" i="8"/>
  <c r="Y722" i="8"/>
  <c r="O722" i="8"/>
  <c r="AD721" i="8" l="1"/>
  <c r="AC721" i="8"/>
  <c r="AB721" i="8"/>
  <c r="AA721" i="8"/>
  <c r="Z721" i="8"/>
  <c r="Y721" i="8"/>
  <c r="O721" i="8"/>
  <c r="AD720" i="8" l="1"/>
  <c r="AC720" i="8"/>
  <c r="AB720" i="8"/>
  <c r="AA720" i="8"/>
  <c r="Z720" i="8"/>
  <c r="Y720" i="8"/>
  <c r="O720" i="8"/>
  <c r="AD719" i="8" l="1"/>
  <c r="AC719" i="8"/>
  <c r="AB719" i="8"/>
  <c r="AA719" i="8"/>
  <c r="Z719" i="8"/>
  <c r="Y719" i="8"/>
  <c r="O719" i="8"/>
  <c r="AD718" i="8" l="1"/>
  <c r="AC718" i="8"/>
  <c r="AB718" i="8"/>
  <c r="AA718" i="8"/>
  <c r="Z718" i="8"/>
  <c r="Y718" i="8"/>
  <c r="O718" i="8"/>
  <c r="AD717" i="8" l="1"/>
  <c r="AC717" i="8"/>
  <c r="AB717" i="8"/>
  <c r="AA717" i="8"/>
  <c r="Z717" i="8"/>
  <c r="Y717" i="8"/>
  <c r="O717" i="8"/>
  <c r="AD716" i="8" l="1"/>
  <c r="AC716" i="8"/>
  <c r="AB716" i="8"/>
  <c r="AA716" i="8"/>
  <c r="Z716" i="8"/>
  <c r="Y716" i="8"/>
  <c r="O716" i="8"/>
  <c r="AD715" i="8" l="1"/>
  <c r="AC715" i="8"/>
  <c r="AB715" i="8"/>
  <c r="AA715" i="8"/>
  <c r="Z715" i="8"/>
  <c r="Y715" i="8"/>
  <c r="O715" i="8"/>
  <c r="AD714" i="8" l="1"/>
  <c r="AC714" i="8"/>
  <c r="AB714" i="8"/>
  <c r="AA714" i="8"/>
  <c r="Z714" i="8"/>
  <c r="Y714" i="8"/>
  <c r="O714" i="8"/>
  <c r="AD713" i="8" l="1"/>
  <c r="AC713" i="8"/>
  <c r="AB713" i="8"/>
  <c r="AA713" i="8"/>
  <c r="Z713" i="8"/>
  <c r="Y713" i="8"/>
  <c r="O713" i="8"/>
  <c r="AD712" i="8" l="1"/>
  <c r="AC712" i="8"/>
  <c r="AB712" i="8"/>
  <c r="AA712" i="8"/>
  <c r="Z712" i="8"/>
  <c r="Y712" i="8"/>
  <c r="O712" i="8"/>
  <c r="AD711" i="8" l="1"/>
  <c r="AC711" i="8"/>
  <c r="AB711" i="8"/>
  <c r="AA711" i="8"/>
  <c r="Z711" i="8"/>
  <c r="Y711" i="8"/>
  <c r="O711" i="8"/>
  <c r="AD710" i="8" l="1"/>
  <c r="AC710" i="8"/>
  <c r="AB710" i="8"/>
  <c r="AA710" i="8"/>
  <c r="Z710" i="8"/>
  <c r="Y710" i="8"/>
  <c r="O710" i="8"/>
  <c r="AD709" i="8" l="1"/>
  <c r="AC709" i="8"/>
  <c r="AB709" i="8"/>
  <c r="AA709" i="8"/>
  <c r="Z709" i="8"/>
  <c r="Y709" i="8"/>
  <c r="O709" i="8"/>
  <c r="AD708" i="8" l="1"/>
  <c r="AC708" i="8"/>
  <c r="AB708" i="8"/>
  <c r="AA708" i="8"/>
  <c r="Z708" i="8"/>
  <c r="Y708" i="8"/>
  <c r="O708" i="8"/>
  <c r="AD707" i="8" l="1"/>
  <c r="AC707" i="8"/>
  <c r="AB707" i="8"/>
  <c r="AA707" i="8"/>
  <c r="Z707" i="8"/>
  <c r="Y707" i="8"/>
  <c r="O707" i="8"/>
  <c r="AD706" i="8" l="1"/>
  <c r="AC706" i="8"/>
  <c r="AB706" i="8"/>
  <c r="AA706" i="8"/>
  <c r="Z706" i="8"/>
  <c r="Y706" i="8"/>
  <c r="O706" i="8"/>
  <c r="AD705" i="8" l="1"/>
  <c r="AC705" i="8"/>
  <c r="AB705" i="8"/>
  <c r="AA705" i="8"/>
  <c r="Z705" i="8"/>
  <c r="Y705" i="8"/>
  <c r="O705" i="8"/>
  <c r="AD704" i="8" l="1"/>
  <c r="AC704" i="8"/>
  <c r="AB704" i="8"/>
  <c r="AA704" i="8"/>
  <c r="Z704" i="8"/>
  <c r="Y704" i="8"/>
  <c r="O704" i="8"/>
  <c r="AD703" i="8" l="1"/>
  <c r="AC703" i="8"/>
  <c r="AB703" i="8"/>
  <c r="AA703" i="8"/>
  <c r="Z703" i="8"/>
  <c r="Y703" i="8"/>
  <c r="O703" i="8"/>
  <c r="AD702" i="8" l="1"/>
  <c r="AC702" i="8"/>
  <c r="AB702" i="8"/>
  <c r="AA702" i="8"/>
  <c r="Z702" i="8"/>
  <c r="Y702" i="8"/>
  <c r="O702" i="8"/>
  <c r="AD701" i="8" l="1"/>
  <c r="AC701" i="8"/>
  <c r="AB701" i="8"/>
  <c r="AA701" i="8"/>
  <c r="Z701" i="8"/>
  <c r="Y701" i="8"/>
  <c r="O701" i="8"/>
  <c r="AD700" i="8" l="1"/>
  <c r="AC700" i="8"/>
  <c r="AB700" i="8"/>
  <c r="AA700" i="8"/>
  <c r="Z700" i="8"/>
  <c r="Y700" i="8"/>
  <c r="O700" i="8"/>
  <c r="AD699" i="8" l="1"/>
  <c r="AC699" i="8"/>
  <c r="AB699" i="8"/>
  <c r="AA699" i="8"/>
  <c r="Z699" i="8"/>
  <c r="Y699" i="8"/>
  <c r="O699" i="8"/>
  <c r="AD698" i="8" l="1"/>
  <c r="AC698" i="8"/>
  <c r="AB698" i="8"/>
  <c r="AA698" i="8"/>
  <c r="Z698" i="8"/>
  <c r="Y698" i="8"/>
  <c r="O698" i="8"/>
  <c r="AD697" i="8" l="1"/>
  <c r="AC697" i="8"/>
  <c r="AB697" i="8"/>
  <c r="AA697" i="8"/>
  <c r="Z697" i="8"/>
  <c r="Y697" i="8"/>
  <c r="O697" i="8"/>
  <c r="AD696" i="8" l="1"/>
  <c r="AC696" i="8"/>
  <c r="AB696" i="8"/>
  <c r="AA696" i="8"/>
  <c r="Z696" i="8"/>
  <c r="Y696" i="8"/>
  <c r="O696" i="8"/>
  <c r="AD695" i="8" l="1"/>
  <c r="AC695" i="8"/>
  <c r="AB695" i="8"/>
  <c r="AA695" i="8"/>
  <c r="Z695" i="8"/>
  <c r="Y695" i="8"/>
  <c r="O695" i="8"/>
  <c r="AD694" i="8" l="1"/>
  <c r="AC694" i="8"/>
  <c r="AB694" i="8"/>
  <c r="AA694" i="8"/>
  <c r="Z694" i="8"/>
  <c r="Y694" i="8"/>
  <c r="O694" i="8"/>
  <c r="AD693" i="8" l="1"/>
  <c r="AC693" i="8"/>
  <c r="AB693" i="8"/>
  <c r="AA693" i="8"/>
  <c r="Z693" i="8"/>
  <c r="Y693" i="8"/>
  <c r="O693" i="8"/>
  <c r="AD692" i="8" l="1"/>
  <c r="AC692" i="8"/>
  <c r="AB692" i="8"/>
  <c r="AA692" i="8"/>
  <c r="Z692" i="8"/>
  <c r="Y692" i="8"/>
  <c r="O692" i="8"/>
  <c r="AD691" i="8" l="1"/>
  <c r="AC691" i="8"/>
  <c r="AB691" i="8"/>
  <c r="AA691" i="8"/>
  <c r="Z691" i="8"/>
  <c r="Y691" i="8"/>
  <c r="O691" i="8"/>
  <c r="AD690" i="8" l="1"/>
  <c r="AC690" i="8"/>
  <c r="AB690" i="8"/>
  <c r="AA690" i="8"/>
  <c r="Z690" i="8"/>
  <c r="Y690" i="8"/>
  <c r="O690" i="8"/>
  <c r="AD689" i="8" l="1"/>
  <c r="AC689" i="8"/>
  <c r="AB689" i="8"/>
  <c r="AA689" i="8"/>
  <c r="Z689" i="8"/>
  <c r="Y689" i="8"/>
  <c r="O689" i="8"/>
  <c r="AD688" i="8" l="1"/>
  <c r="AC688" i="8"/>
  <c r="AB688" i="8"/>
  <c r="AA688" i="8"/>
  <c r="Z688" i="8"/>
  <c r="Y688" i="8"/>
  <c r="O688" i="8"/>
  <c r="AD687" i="8" l="1"/>
  <c r="AC687" i="8"/>
  <c r="AB687" i="8"/>
  <c r="AA687" i="8"/>
  <c r="Z687" i="8"/>
  <c r="Y687" i="8"/>
  <c r="O687" i="8"/>
  <c r="AD686" i="8" l="1"/>
  <c r="AC686" i="8"/>
  <c r="AB686" i="8"/>
  <c r="AA686" i="8"/>
  <c r="Z686" i="8"/>
  <c r="Y686" i="8"/>
  <c r="O686" i="8"/>
  <c r="AD685" i="8" l="1"/>
  <c r="AC685" i="8"/>
  <c r="AB685" i="8"/>
  <c r="AA685" i="8"/>
  <c r="Z685" i="8"/>
  <c r="Y685" i="8"/>
  <c r="O685" i="8"/>
  <c r="AD684" i="8" l="1"/>
  <c r="AC684" i="8"/>
  <c r="AB684" i="8"/>
  <c r="AA684" i="8"/>
  <c r="Z684" i="8"/>
  <c r="Y684" i="8"/>
  <c r="O684" i="8"/>
  <c r="AD683" i="8" l="1"/>
  <c r="AC683" i="8"/>
  <c r="AB683" i="8"/>
  <c r="AA683" i="8"/>
  <c r="Z683" i="8"/>
  <c r="Y683" i="8"/>
  <c r="O683" i="8"/>
  <c r="AD682" i="8" l="1"/>
  <c r="AC682" i="8"/>
  <c r="AB682" i="8"/>
  <c r="AA682" i="8"/>
  <c r="Z682" i="8"/>
  <c r="Y682" i="8"/>
  <c r="O682" i="8"/>
  <c r="AD681" i="8" l="1"/>
  <c r="AC681" i="8"/>
  <c r="AB681" i="8"/>
  <c r="AA681" i="8"/>
  <c r="Z681" i="8"/>
  <c r="Y681" i="8"/>
  <c r="O681" i="8"/>
  <c r="AD680" i="8" l="1"/>
  <c r="AC680" i="8"/>
  <c r="AB680" i="8"/>
  <c r="AA680" i="8"/>
  <c r="Z680" i="8"/>
  <c r="Y680" i="8"/>
  <c r="O680" i="8"/>
  <c r="AD679" i="8" l="1"/>
  <c r="AC679" i="8"/>
  <c r="AB679" i="8"/>
  <c r="AA679" i="8"/>
  <c r="Z679" i="8"/>
  <c r="Y679" i="8"/>
  <c r="O679" i="8"/>
  <c r="AD8" i="1" l="1"/>
  <c r="AC8" i="1"/>
  <c r="AB8" i="1"/>
  <c r="AA8" i="1"/>
  <c r="Z8" i="1"/>
  <c r="Y8" i="1"/>
  <c r="O8" i="1"/>
  <c r="AD678" i="8" l="1"/>
  <c r="AC678" i="8"/>
  <c r="AB678" i="8"/>
  <c r="AA678" i="8"/>
  <c r="Z678" i="8"/>
  <c r="Y678" i="8"/>
  <c r="O678" i="8"/>
  <c r="AD677" i="8" l="1"/>
  <c r="AC677" i="8"/>
  <c r="AB677" i="8"/>
  <c r="AA677" i="8"/>
  <c r="Z677" i="8"/>
  <c r="Y677" i="8"/>
  <c r="O677" i="8"/>
  <c r="AD676" i="8" l="1"/>
  <c r="AC676" i="8"/>
  <c r="AB676" i="8"/>
  <c r="AA676" i="8"/>
  <c r="Z676" i="8"/>
  <c r="Y676" i="8"/>
  <c r="O676" i="8"/>
  <c r="AD675" i="8" l="1"/>
  <c r="AC675" i="8"/>
  <c r="AB675" i="8"/>
  <c r="AA675" i="8"/>
  <c r="Z675" i="8"/>
  <c r="Y675" i="8"/>
  <c r="O675" i="8"/>
  <c r="AD674" i="8" l="1"/>
  <c r="AC674" i="8"/>
  <c r="AB674" i="8"/>
  <c r="AA674" i="8"/>
  <c r="Z674" i="8"/>
  <c r="Y674" i="8"/>
  <c r="O674" i="8"/>
  <c r="AD673" i="8" l="1"/>
  <c r="AC673" i="8"/>
  <c r="AB673" i="8"/>
  <c r="AA673" i="8"/>
  <c r="Z673" i="8"/>
  <c r="Y673" i="8"/>
  <c r="O673" i="8"/>
  <c r="AD672" i="8" l="1"/>
  <c r="AC672" i="8"/>
  <c r="AB672" i="8"/>
  <c r="AA672" i="8"/>
  <c r="Z672" i="8"/>
  <c r="Y672" i="8"/>
  <c r="O672" i="8"/>
  <c r="AD671" i="8" l="1"/>
  <c r="AC671" i="8"/>
  <c r="AB671" i="8"/>
  <c r="AA671" i="8"/>
  <c r="Z671" i="8"/>
  <c r="Y671" i="8"/>
  <c r="O671" i="8"/>
  <c r="AD670" i="8" l="1"/>
  <c r="AC670" i="8"/>
  <c r="AB670" i="8"/>
  <c r="AA670" i="8"/>
  <c r="Z670" i="8"/>
  <c r="Y670" i="8"/>
  <c r="O670" i="8"/>
  <c r="AD669" i="8" l="1"/>
  <c r="AC669" i="8"/>
  <c r="AB669" i="8"/>
  <c r="AA669" i="8"/>
  <c r="Z669" i="8"/>
  <c r="Y669" i="8"/>
  <c r="O669" i="8"/>
  <c r="AD668" i="8" l="1"/>
  <c r="AC668" i="8"/>
  <c r="AB668" i="8"/>
  <c r="AA668" i="8"/>
  <c r="Z668" i="8"/>
  <c r="Y668" i="8"/>
  <c r="O668" i="8"/>
  <c r="AD667" i="8" l="1"/>
  <c r="AC667" i="8"/>
  <c r="AB667" i="8"/>
  <c r="AA667" i="8"/>
  <c r="Z667" i="8"/>
  <c r="Y667" i="8"/>
  <c r="O667" i="8"/>
  <c r="AD666" i="8" l="1"/>
  <c r="AC666" i="8"/>
  <c r="AB666" i="8"/>
  <c r="AA666" i="8"/>
  <c r="Z666" i="8"/>
  <c r="Y666" i="8"/>
  <c r="O666" i="8"/>
  <c r="AD665" i="8" l="1"/>
  <c r="AC665" i="8"/>
  <c r="AB665" i="8"/>
  <c r="AA665" i="8"/>
  <c r="Z665" i="8"/>
  <c r="Y665" i="8"/>
  <c r="O665" i="8"/>
  <c r="AD664" i="8" l="1"/>
  <c r="AC664" i="8"/>
  <c r="AB664" i="8"/>
  <c r="AA664" i="8"/>
  <c r="Z664" i="8"/>
  <c r="Y664" i="8"/>
  <c r="O664" i="8"/>
  <c r="AD663" i="8" l="1"/>
  <c r="AC663" i="8"/>
  <c r="AB663" i="8"/>
  <c r="AA663" i="8"/>
  <c r="Z663" i="8"/>
  <c r="Y663" i="8"/>
  <c r="O663" i="8"/>
  <c r="AD662" i="8" l="1"/>
  <c r="AC662" i="8"/>
  <c r="AB662" i="8"/>
  <c r="AA662" i="8"/>
  <c r="Z662" i="8"/>
  <c r="Y662" i="8"/>
  <c r="O662" i="8"/>
  <c r="AD661" i="8" l="1"/>
  <c r="AC661" i="8"/>
  <c r="AB661" i="8"/>
  <c r="AA661" i="8"/>
  <c r="Z661" i="8"/>
  <c r="Y661" i="8"/>
  <c r="O661" i="8"/>
  <c r="AD660" i="8" l="1"/>
  <c r="AC660" i="8"/>
  <c r="AB660" i="8"/>
  <c r="AA660" i="8"/>
  <c r="Z660" i="8"/>
  <c r="Y660" i="8"/>
  <c r="O660" i="8"/>
  <c r="AD659" i="8" l="1"/>
  <c r="AC659" i="8"/>
  <c r="AB659" i="8"/>
  <c r="AA659" i="8"/>
  <c r="Z659" i="8"/>
  <c r="Y659" i="8"/>
  <c r="O659" i="8"/>
  <c r="AD658" i="8" l="1"/>
  <c r="AC658" i="8"/>
  <c r="AB658" i="8"/>
  <c r="AA658" i="8"/>
  <c r="Z658" i="8"/>
  <c r="Y658" i="8"/>
  <c r="O658" i="8"/>
  <c r="AD657" i="8" l="1"/>
  <c r="AC657" i="8"/>
  <c r="AB657" i="8"/>
  <c r="AA657" i="8"/>
  <c r="Z657" i="8"/>
  <c r="Y657" i="8"/>
  <c r="O657" i="8"/>
  <c r="AD656" i="8" l="1"/>
  <c r="AC656" i="8"/>
  <c r="AB656" i="8"/>
  <c r="AA656" i="8"/>
  <c r="Z656" i="8"/>
  <c r="Y656" i="8"/>
  <c r="O656" i="8"/>
  <c r="AD655" i="8" l="1"/>
  <c r="AC655" i="8"/>
  <c r="AB655" i="8"/>
  <c r="AA655" i="8"/>
  <c r="Z655" i="8"/>
  <c r="Y655" i="8"/>
  <c r="O655" i="8"/>
  <c r="AD654" i="8" l="1"/>
  <c r="AC654" i="8"/>
  <c r="AB654" i="8"/>
  <c r="AA654" i="8"/>
  <c r="Z654" i="8"/>
  <c r="Y654" i="8"/>
  <c r="O654" i="8"/>
  <c r="AD653" i="8" l="1"/>
  <c r="AC653" i="8"/>
  <c r="AB653" i="8"/>
  <c r="AA653" i="8"/>
  <c r="Z653" i="8"/>
  <c r="Y653" i="8"/>
  <c r="O653" i="8"/>
  <c r="AD652" i="8" l="1"/>
  <c r="AC652" i="8"/>
  <c r="AB652" i="8"/>
  <c r="AA652" i="8"/>
  <c r="Z652" i="8"/>
  <c r="Y652" i="8"/>
  <c r="O652" i="8"/>
  <c r="AD651" i="8" l="1"/>
  <c r="AC651" i="8"/>
  <c r="AB651" i="8"/>
  <c r="AA651" i="8"/>
  <c r="Z651" i="8"/>
  <c r="Y651" i="8"/>
  <c r="O651" i="8"/>
  <c r="AD650" i="8" l="1"/>
  <c r="AC650" i="8"/>
  <c r="AB650" i="8"/>
  <c r="AA650" i="8"/>
  <c r="Z650" i="8"/>
  <c r="Y650" i="8"/>
  <c r="O650" i="8"/>
  <c r="AD649" i="8" l="1"/>
  <c r="AC649" i="8"/>
  <c r="AB649" i="8"/>
  <c r="AA649" i="8"/>
  <c r="Z649" i="8"/>
  <c r="Y649" i="8"/>
  <c r="O649" i="8"/>
  <c r="AD648" i="8" l="1"/>
  <c r="AC648" i="8"/>
  <c r="AB648" i="8"/>
  <c r="AA648" i="8"/>
  <c r="Z648" i="8"/>
  <c r="Y648" i="8"/>
  <c r="O648" i="8"/>
  <c r="AD647" i="8" l="1"/>
  <c r="AC647" i="8"/>
  <c r="AB647" i="8"/>
  <c r="AA647" i="8"/>
  <c r="Z647" i="8"/>
  <c r="Y647" i="8"/>
  <c r="O647" i="8"/>
  <c r="AD646" i="8" l="1"/>
  <c r="AC646" i="8"/>
  <c r="AB646" i="8"/>
  <c r="AA646" i="8"/>
  <c r="Z646" i="8"/>
  <c r="Y646" i="8"/>
  <c r="O646" i="8"/>
  <c r="AD645" i="8" l="1"/>
  <c r="AC645" i="8"/>
  <c r="AB645" i="8"/>
  <c r="AA645" i="8"/>
  <c r="Z645" i="8"/>
  <c r="Y645" i="8"/>
  <c r="O645" i="8"/>
  <c r="AD644" i="8" l="1"/>
  <c r="AC644" i="8"/>
  <c r="AB644" i="8"/>
  <c r="AA644" i="8"/>
  <c r="Z644" i="8"/>
  <c r="Y644" i="8"/>
  <c r="O644" i="8"/>
  <c r="AD643" i="8" l="1"/>
  <c r="AC643" i="8"/>
  <c r="AB643" i="8"/>
  <c r="AA643" i="8"/>
  <c r="Z643" i="8"/>
  <c r="Y643" i="8"/>
  <c r="O643" i="8"/>
  <c r="AD642" i="8" l="1"/>
  <c r="AC642" i="8"/>
  <c r="AB642" i="8"/>
  <c r="AA642" i="8"/>
  <c r="Z642" i="8"/>
  <c r="Y642" i="8"/>
  <c r="O642" i="8"/>
  <c r="AD641" i="8" l="1"/>
  <c r="AC641" i="8"/>
  <c r="AB641" i="8"/>
  <c r="AA641" i="8"/>
  <c r="Z641" i="8"/>
  <c r="Y641" i="8"/>
  <c r="O641" i="8"/>
  <c r="AD640" i="8" l="1"/>
  <c r="AC640" i="8"/>
  <c r="AB640" i="8"/>
  <c r="AA640" i="8"/>
  <c r="Z640" i="8"/>
  <c r="Y640" i="8"/>
  <c r="O640" i="8"/>
  <c r="AD639" i="8" l="1"/>
  <c r="AC639" i="8"/>
  <c r="AB639" i="8"/>
  <c r="AA639" i="8"/>
  <c r="Z639" i="8"/>
  <c r="Y639" i="8"/>
  <c r="O639" i="8"/>
  <c r="AD638" i="8" l="1"/>
  <c r="AC638" i="8"/>
  <c r="AB638" i="8"/>
  <c r="AA638" i="8"/>
  <c r="Z638" i="8"/>
  <c r="Y638" i="8"/>
  <c r="O638" i="8"/>
  <c r="AD637" i="8" l="1"/>
  <c r="AC637" i="8"/>
  <c r="AB637" i="8"/>
  <c r="AA637" i="8"/>
  <c r="Z637" i="8"/>
  <c r="Y637" i="8"/>
  <c r="O637" i="8"/>
  <c r="AD636" i="8" l="1"/>
  <c r="AC636" i="8"/>
  <c r="AB636" i="8"/>
  <c r="AA636" i="8"/>
  <c r="Z636" i="8"/>
  <c r="Y636" i="8"/>
  <c r="O636" i="8"/>
  <c r="AD635" i="8" l="1"/>
  <c r="AC635" i="8"/>
  <c r="AB635" i="8"/>
  <c r="AA635" i="8"/>
  <c r="Z635" i="8"/>
  <c r="Y635" i="8"/>
  <c r="O635" i="8"/>
  <c r="AD634" i="8" l="1"/>
  <c r="AC634" i="8"/>
  <c r="AB634" i="8"/>
  <c r="AA634" i="8"/>
  <c r="Z634" i="8"/>
  <c r="Y634" i="8"/>
  <c r="O634" i="8"/>
  <c r="AD633" i="8" l="1"/>
  <c r="AC633" i="8"/>
  <c r="AB633" i="8"/>
  <c r="AA633" i="8"/>
  <c r="Z633" i="8"/>
  <c r="Y633" i="8"/>
  <c r="O633" i="8"/>
  <c r="AD632" i="8" l="1"/>
  <c r="AC632" i="8"/>
  <c r="AB632" i="8"/>
  <c r="AA632" i="8"/>
  <c r="Z632" i="8"/>
  <c r="Y632" i="8"/>
  <c r="O632" i="8"/>
  <c r="AD631" i="8" l="1"/>
  <c r="AC631" i="8"/>
  <c r="AB631" i="8"/>
  <c r="AA631" i="8"/>
  <c r="Z631" i="8"/>
  <c r="Y631" i="8"/>
  <c r="O631" i="8"/>
  <c r="AD630" i="8" l="1"/>
  <c r="AC630" i="8"/>
  <c r="AB630" i="8"/>
  <c r="AA630" i="8"/>
  <c r="Z630" i="8"/>
  <c r="Y630" i="8"/>
  <c r="O630" i="8"/>
  <c r="AD629" i="8" l="1"/>
  <c r="AC629" i="8"/>
  <c r="AB629" i="8"/>
  <c r="AA629" i="8"/>
  <c r="Z629" i="8"/>
  <c r="Y629" i="8"/>
  <c r="O629" i="8"/>
  <c r="AD628" i="8" l="1"/>
  <c r="AC628" i="8"/>
  <c r="AB628" i="8"/>
  <c r="AA628" i="8"/>
  <c r="Z628" i="8"/>
  <c r="Y628" i="8"/>
  <c r="O628" i="8"/>
  <c r="AD627" i="8" l="1"/>
  <c r="AC627" i="8"/>
  <c r="AB627" i="8"/>
  <c r="AA627" i="8"/>
  <c r="Z627" i="8"/>
  <c r="Y627" i="8"/>
  <c r="O627" i="8"/>
  <c r="AD626" i="8" l="1"/>
  <c r="AC626" i="8"/>
  <c r="AB626" i="8"/>
  <c r="AA626" i="8"/>
  <c r="Z626" i="8"/>
  <c r="Y626" i="8"/>
  <c r="O626" i="8"/>
  <c r="AD7" i="1" l="1"/>
  <c r="AC7" i="1"/>
  <c r="AB7" i="1"/>
  <c r="AA7" i="1"/>
  <c r="Z7" i="1"/>
  <c r="Y7" i="1"/>
  <c r="O7" i="1"/>
  <c r="AD625" i="8" l="1"/>
  <c r="AC625" i="8"/>
  <c r="AB625" i="8"/>
  <c r="AA625" i="8"/>
  <c r="Z625" i="8"/>
  <c r="Y625" i="8"/>
  <c r="O625" i="8"/>
  <c r="AD624" i="8" l="1"/>
  <c r="AC624" i="8"/>
  <c r="AB624" i="8"/>
  <c r="AA624" i="8"/>
  <c r="Z624" i="8"/>
  <c r="Y624" i="8"/>
  <c r="O624" i="8"/>
  <c r="AD623" i="8" l="1"/>
  <c r="AC623" i="8"/>
  <c r="AB623" i="8"/>
  <c r="AA623" i="8"/>
  <c r="Z623" i="8"/>
  <c r="Y623" i="8"/>
  <c r="O623" i="8"/>
  <c r="AD622" i="8" l="1"/>
  <c r="AC622" i="8"/>
  <c r="AB622" i="8"/>
  <c r="AA622" i="8"/>
  <c r="Z622" i="8"/>
  <c r="Y622" i="8"/>
  <c r="O622" i="8"/>
  <c r="AD621" i="8" l="1"/>
  <c r="AC621" i="8"/>
  <c r="AB621" i="8"/>
  <c r="AA621" i="8"/>
  <c r="Z621" i="8"/>
  <c r="Y621" i="8"/>
  <c r="O621" i="8"/>
  <c r="AD620" i="8" l="1"/>
  <c r="AC620" i="8"/>
  <c r="AB620" i="8"/>
  <c r="AA620" i="8"/>
  <c r="Z620" i="8"/>
  <c r="Y620" i="8"/>
  <c r="O620" i="8"/>
  <c r="AD619" i="8" l="1"/>
  <c r="AC619" i="8"/>
  <c r="AB619" i="8"/>
  <c r="AA619" i="8"/>
  <c r="Z619" i="8"/>
  <c r="Y619" i="8"/>
  <c r="O619" i="8"/>
  <c r="AD618" i="8" l="1"/>
  <c r="AC618" i="8"/>
  <c r="AB618" i="8"/>
  <c r="AA618" i="8"/>
  <c r="Z618" i="8"/>
  <c r="Y618" i="8"/>
  <c r="O618" i="8"/>
  <c r="AD617" i="8" l="1"/>
  <c r="AC617" i="8"/>
  <c r="AB617" i="8"/>
  <c r="AA617" i="8"/>
  <c r="Z617" i="8"/>
  <c r="Y617" i="8"/>
  <c r="O617" i="8"/>
  <c r="AD616" i="8" l="1"/>
  <c r="AC616" i="8"/>
  <c r="AB616" i="8"/>
  <c r="AA616" i="8"/>
  <c r="Z616" i="8"/>
  <c r="Y616" i="8"/>
  <c r="O616" i="8"/>
  <c r="AD615" i="8" l="1"/>
  <c r="AC615" i="8"/>
  <c r="AB615" i="8"/>
  <c r="AA615" i="8"/>
  <c r="Z615" i="8"/>
  <c r="Y615" i="8"/>
  <c r="O615" i="8"/>
  <c r="AD614" i="8" l="1"/>
  <c r="AC614" i="8"/>
  <c r="AB614" i="8"/>
  <c r="AA614" i="8"/>
  <c r="Z614" i="8"/>
  <c r="Y614" i="8"/>
  <c r="O614" i="8"/>
  <c r="AD613" i="8" l="1"/>
  <c r="AC613" i="8"/>
  <c r="AB613" i="8"/>
  <c r="AA613" i="8"/>
  <c r="Z613" i="8"/>
  <c r="Y613" i="8"/>
  <c r="O613" i="8"/>
  <c r="AD612" i="8" l="1"/>
  <c r="AC612" i="8"/>
  <c r="AB612" i="8"/>
  <c r="AA612" i="8"/>
  <c r="Z612" i="8"/>
  <c r="Y612" i="8"/>
  <c r="O612" i="8"/>
  <c r="AD611" i="8" l="1"/>
  <c r="AC611" i="8"/>
  <c r="AB611" i="8"/>
  <c r="AA611" i="8"/>
  <c r="Z611" i="8"/>
  <c r="Y611" i="8"/>
  <c r="O611" i="8"/>
  <c r="AD610" i="8" l="1"/>
  <c r="AC610" i="8"/>
  <c r="AB610" i="8"/>
  <c r="AA610" i="8"/>
  <c r="Z610" i="8"/>
  <c r="Y610" i="8"/>
  <c r="O610" i="8"/>
  <c r="AD609" i="8" l="1"/>
  <c r="AC609" i="8"/>
  <c r="AB609" i="8"/>
  <c r="AA609" i="8"/>
  <c r="Z609" i="8"/>
  <c r="Y609" i="8"/>
  <c r="O609" i="8"/>
  <c r="AD608" i="8" l="1"/>
  <c r="AC608" i="8"/>
  <c r="AB608" i="8"/>
  <c r="AA608" i="8"/>
  <c r="Z608" i="8"/>
  <c r="Y608" i="8"/>
  <c r="O608" i="8"/>
  <c r="AD607" i="8" l="1"/>
  <c r="AC607" i="8"/>
  <c r="AB607" i="8"/>
  <c r="AA607" i="8"/>
  <c r="Z607" i="8"/>
  <c r="Y607" i="8"/>
  <c r="O607" i="8"/>
  <c r="AD606" i="8" l="1"/>
  <c r="AC606" i="8"/>
  <c r="AB606" i="8"/>
  <c r="AA606" i="8"/>
  <c r="Z606" i="8"/>
  <c r="Y606" i="8"/>
  <c r="O606" i="8"/>
  <c r="AD605" i="8" l="1"/>
  <c r="AC605" i="8"/>
  <c r="AB605" i="8"/>
  <c r="AA605" i="8"/>
  <c r="Z605" i="8"/>
  <c r="Y605" i="8"/>
  <c r="O605" i="8"/>
  <c r="AD604" i="8" l="1"/>
  <c r="AC604" i="8"/>
  <c r="AB604" i="8"/>
  <c r="AA604" i="8"/>
  <c r="Z604" i="8"/>
  <c r="Y604" i="8"/>
  <c r="O604" i="8"/>
  <c r="AD602" i="8" l="1"/>
  <c r="AC602" i="8"/>
  <c r="AB602" i="8"/>
  <c r="AA602" i="8"/>
  <c r="Z602" i="8"/>
  <c r="Y602" i="8"/>
  <c r="O602" i="8"/>
  <c r="AD601" i="8" l="1"/>
  <c r="AC601" i="8"/>
  <c r="AB601" i="8"/>
  <c r="AA601" i="8"/>
  <c r="Z601" i="8"/>
  <c r="Y601" i="8"/>
  <c r="O601" i="8"/>
  <c r="AD600" i="8" l="1"/>
  <c r="AC600" i="8"/>
  <c r="AB600" i="8"/>
  <c r="AA600" i="8"/>
  <c r="Z600" i="8"/>
  <c r="Y600" i="8"/>
  <c r="O600" i="8"/>
  <c r="AD599" i="8" l="1"/>
  <c r="AC599" i="8"/>
  <c r="AB599" i="8"/>
  <c r="AA599" i="8"/>
  <c r="Z599" i="8"/>
  <c r="Y599" i="8"/>
  <c r="O599" i="8"/>
  <c r="AD598" i="8" l="1"/>
  <c r="AC598" i="8"/>
  <c r="AB598" i="8"/>
  <c r="AA598" i="8"/>
  <c r="Z598" i="8"/>
  <c r="Y598" i="8"/>
  <c r="O598" i="8"/>
  <c r="AD597" i="8" l="1"/>
  <c r="AC597" i="8"/>
  <c r="AB597" i="8"/>
  <c r="AA597" i="8"/>
  <c r="Z597" i="8"/>
  <c r="Y597" i="8"/>
  <c r="O597" i="8"/>
  <c r="AD596" i="8" l="1"/>
  <c r="AC596" i="8"/>
  <c r="AB596" i="8"/>
  <c r="AA596" i="8"/>
  <c r="Z596" i="8"/>
  <c r="Y596" i="8"/>
  <c r="O596" i="8"/>
  <c r="AD595" i="8" l="1"/>
  <c r="AC595" i="8"/>
  <c r="AB595" i="8"/>
  <c r="AA595" i="8"/>
  <c r="Z595" i="8"/>
  <c r="Y595" i="8"/>
  <c r="O595" i="8"/>
  <c r="AD594" i="8" l="1"/>
  <c r="AC594" i="8"/>
  <c r="AB594" i="8"/>
  <c r="AA594" i="8"/>
  <c r="Z594" i="8"/>
  <c r="Y594" i="8"/>
  <c r="O594" i="8"/>
  <c r="AD593" i="8" l="1"/>
  <c r="AC593" i="8"/>
  <c r="AB593" i="8"/>
  <c r="AA593" i="8"/>
  <c r="Z593" i="8"/>
  <c r="Y593" i="8"/>
  <c r="O593" i="8"/>
  <c r="AD592" i="8" l="1"/>
  <c r="AC592" i="8"/>
  <c r="AB592" i="8"/>
  <c r="AA592" i="8"/>
  <c r="Z592" i="8"/>
  <c r="Y592" i="8"/>
  <c r="O592" i="8"/>
  <c r="AD591" i="8" l="1"/>
  <c r="AC591" i="8"/>
  <c r="AB591" i="8"/>
  <c r="AA591" i="8"/>
  <c r="Z591" i="8"/>
  <c r="Y591" i="8"/>
  <c r="O591" i="8"/>
  <c r="AD590" i="8" l="1"/>
  <c r="AC590" i="8"/>
  <c r="AB590" i="8"/>
  <c r="AA590" i="8"/>
  <c r="Z590" i="8"/>
  <c r="Y590" i="8"/>
  <c r="O590" i="8"/>
  <c r="AD589" i="8" l="1"/>
  <c r="AC589" i="8"/>
  <c r="AB589" i="8"/>
  <c r="AA589" i="8"/>
  <c r="Z589" i="8"/>
  <c r="Y589" i="8"/>
  <c r="O589" i="8"/>
  <c r="AD588" i="8" l="1"/>
  <c r="AC588" i="8"/>
  <c r="AB588" i="8"/>
  <c r="AA588" i="8"/>
  <c r="Z588" i="8"/>
  <c r="Y588" i="8"/>
  <c r="O588" i="8"/>
  <c r="AD587" i="8" l="1"/>
  <c r="AC587" i="8"/>
  <c r="AB587" i="8"/>
  <c r="AA587" i="8"/>
  <c r="Z587" i="8"/>
  <c r="Y587" i="8"/>
  <c r="O587" i="8"/>
  <c r="AD586" i="8" l="1"/>
  <c r="AC586" i="8"/>
  <c r="AB586" i="8"/>
  <c r="AA586" i="8"/>
  <c r="Z586" i="8"/>
  <c r="Y586" i="8"/>
  <c r="O586" i="8"/>
  <c r="AD585" i="8" l="1"/>
  <c r="AC585" i="8"/>
  <c r="AB585" i="8"/>
  <c r="AA585" i="8"/>
  <c r="Z585" i="8"/>
  <c r="Y585" i="8"/>
  <c r="O585" i="8"/>
  <c r="AD584" i="8" l="1"/>
  <c r="AC584" i="8"/>
  <c r="AB584" i="8"/>
  <c r="AA584" i="8"/>
  <c r="Z584" i="8"/>
  <c r="Y584" i="8"/>
  <c r="O584" i="8"/>
  <c r="AD583" i="8" l="1"/>
  <c r="AC583" i="8"/>
  <c r="AB583" i="8"/>
  <c r="AA583" i="8"/>
  <c r="Z583" i="8"/>
  <c r="Y583" i="8"/>
  <c r="O583" i="8"/>
  <c r="AD582" i="8" l="1"/>
  <c r="AC582" i="8"/>
  <c r="AB582" i="8"/>
  <c r="AA582" i="8"/>
  <c r="Z582" i="8"/>
  <c r="Y582" i="8"/>
  <c r="O582" i="8"/>
  <c r="AD581" i="8" l="1"/>
  <c r="AC581" i="8"/>
  <c r="AB581" i="8"/>
  <c r="AA581" i="8"/>
  <c r="Z581" i="8"/>
  <c r="Y581" i="8"/>
  <c r="O581" i="8"/>
  <c r="AD580" i="8" l="1"/>
  <c r="AC580" i="8"/>
  <c r="AB580" i="8"/>
  <c r="AA580" i="8"/>
  <c r="Z580" i="8"/>
  <c r="Y580" i="8"/>
  <c r="O580" i="8"/>
  <c r="AD579" i="8" l="1"/>
  <c r="AC579" i="8"/>
  <c r="AB579" i="8"/>
  <c r="AA579" i="8"/>
  <c r="Z579" i="8"/>
  <c r="Y579" i="8"/>
  <c r="O579" i="8"/>
  <c r="AD578" i="8" l="1"/>
  <c r="AC578" i="8"/>
  <c r="AB578" i="8"/>
  <c r="AA578" i="8"/>
  <c r="Z578" i="8"/>
  <c r="Y578" i="8"/>
  <c r="O578" i="8"/>
  <c r="AD577" i="8" l="1"/>
  <c r="AC577" i="8"/>
  <c r="AB577" i="8"/>
  <c r="AA577" i="8"/>
  <c r="Z577" i="8"/>
  <c r="Y577" i="8"/>
  <c r="O577" i="8"/>
  <c r="AD576" i="8" l="1"/>
  <c r="AC576" i="8"/>
  <c r="AB576" i="8"/>
  <c r="AA576" i="8"/>
  <c r="Z576" i="8"/>
  <c r="Y576" i="8"/>
  <c r="O576" i="8"/>
  <c r="AD575" i="8" l="1"/>
  <c r="AC575" i="8"/>
  <c r="AB575" i="8"/>
  <c r="AA575" i="8"/>
  <c r="Z575" i="8"/>
  <c r="Y575" i="8"/>
  <c r="O575" i="8"/>
  <c r="AD574" i="8" l="1"/>
  <c r="AC574" i="8"/>
  <c r="AB574" i="8"/>
  <c r="AA574" i="8"/>
  <c r="Z574" i="8"/>
  <c r="Y574" i="8"/>
  <c r="O574" i="8"/>
  <c r="AD6" i="1" l="1"/>
  <c r="AC6" i="1"/>
  <c r="AB6" i="1"/>
  <c r="AA6" i="1"/>
  <c r="Z6" i="1"/>
  <c r="Y6" i="1"/>
  <c r="O6" i="1"/>
  <c r="AD573" i="8" l="1"/>
  <c r="AC573" i="8"/>
  <c r="AB573" i="8"/>
  <c r="AA573" i="8"/>
  <c r="Z573" i="8"/>
  <c r="Y573" i="8"/>
  <c r="O573" i="8"/>
  <c r="AD572" i="8" l="1"/>
  <c r="AC572" i="8"/>
  <c r="AB572" i="8"/>
  <c r="AA572" i="8"/>
  <c r="Z572" i="8"/>
  <c r="Y572" i="8"/>
  <c r="O572" i="8"/>
  <c r="AD571" i="8" l="1"/>
  <c r="AC571" i="8"/>
  <c r="AB571" i="8"/>
  <c r="AA571" i="8"/>
  <c r="Z571" i="8"/>
  <c r="Y571" i="8"/>
  <c r="O571" i="8"/>
  <c r="AD570" i="8" l="1"/>
  <c r="AC570" i="8"/>
  <c r="AB570" i="8"/>
  <c r="AA570" i="8"/>
  <c r="Z570" i="8"/>
  <c r="Y570" i="8"/>
  <c r="O570" i="8"/>
  <c r="AD569" i="8" l="1"/>
  <c r="AC569" i="8"/>
  <c r="AB569" i="8"/>
  <c r="AA569" i="8"/>
  <c r="Z569" i="8"/>
  <c r="Y569" i="8"/>
  <c r="O569" i="8"/>
  <c r="AD568" i="8" l="1"/>
  <c r="AC568" i="8"/>
  <c r="AB568" i="8"/>
  <c r="AA568" i="8"/>
  <c r="Z568" i="8"/>
  <c r="Y568" i="8"/>
  <c r="O568" i="8"/>
  <c r="AD567" i="8" l="1"/>
  <c r="AC567" i="8"/>
  <c r="AB567" i="8"/>
  <c r="AA567" i="8"/>
  <c r="Z567" i="8"/>
  <c r="Y567" i="8"/>
  <c r="O567" i="8"/>
  <c r="AD566" i="8" l="1"/>
  <c r="AC566" i="8"/>
  <c r="AB566" i="8"/>
  <c r="AA566" i="8"/>
  <c r="Z566" i="8"/>
  <c r="Y566" i="8"/>
  <c r="O566" i="8"/>
  <c r="AD565" i="8" l="1"/>
  <c r="AC565" i="8"/>
  <c r="AB565" i="8"/>
  <c r="AA565" i="8"/>
  <c r="Z565" i="8"/>
  <c r="Y565" i="8"/>
  <c r="O565" i="8"/>
  <c r="AD564" i="8" l="1"/>
  <c r="AC564" i="8"/>
  <c r="AB564" i="8"/>
  <c r="AA564" i="8"/>
  <c r="Z564" i="8"/>
  <c r="Y564" i="8"/>
  <c r="O564" i="8"/>
  <c r="AD563" i="8" l="1"/>
  <c r="AC563" i="8"/>
  <c r="AB563" i="8"/>
  <c r="AA563" i="8"/>
  <c r="Z563" i="8"/>
  <c r="Y563" i="8"/>
  <c r="O563" i="8"/>
  <c r="AD562" i="8" l="1"/>
  <c r="AC562" i="8"/>
  <c r="AB562" i="8"/>
  <c r="AA562" i="8"/>
  <c r="Z562" i="8"/>
  <c r="Y562" i="8"/>
  <c r="O562" i="8"/>
  <c r="AD561" i="8" l="1"/>
  <c r="AC561" i="8"/>
  <c r="AB561" i="8"/>
  <c r="AA561" i="8"/>
  <c r="Z561" i="8"/>
  <c r="Y561" i="8"/>
  <c r="O561" i="8"/>
  <c r="AD560" i="8" l="1"/>
  <c r="AC560" i="8"/>
  <c r="AB560" i="8"/>
  <c r="AA560" i="8"/>
  <c r="Z560" i="8"/>
  <c r="Y560" i="8"/>
  <c r="O560" i="8"/>
  <c r="AD559" i="8" l="1"/>
  <c r="AC559" i="8"/>
  <c r="AB559" i="8"/>
  <c r="AA559" i="8"/>
  <c r="Z559" i="8"/>
  <c r="Y559" i="8"/>
  <c r="O559" i="8"/>
  <c r="AD558" i="8" l="1"/>
  <c r="AC558" i="8"/>
  <c r="AB558" i="8"/>
  <c r="AA558" i="8"/>
  <c r="Z558" i="8"/>
  <c r="Y558" i="8"/>
  <c r="O558" i="8"/>
  <c r="AD557" i="8" l="1"/>
  <c r="AC557" i="8"/>
  <c r="AB557" i="8"/>
  <c r="AA557" i="8"/>
  <c r="Z557" i="8"/>
  <c r="Y557" i="8"/>
  <c r="O557" i="8"/>
  <c r="AD556" i="8" l="1"/>
  <c r="AC556" i="8"/>
  <c r="AB556" i="8"/>
  <c r="AA556" i="8"/>
  <c r="Z556" i="8"/>
  <c r="Y556" i="8"/>
  <c r="O556" i="8"/>
  <c r="AD555" i="8" l="1"/>
  <c r="AC555" i="8"/>
  <c r="AB555" i="8"/>
  <c r="AA555" i="8"/>
  <c r="Z555" i="8"/>
  <c r="Y555" i="8"/>
  <c r="O555" i="8"/>
  <c r="AD554" i="8" l="1"/>
  <c r="AC554" i="8"/>
  <c r="AB554" i="8"/>
  <c r="AA554" i="8"/>
  <c r="Z554" i="8"/>
  <c r="Y554" i="8"/>
  <c r="O554" i="8"/>
  <c r="AD553" i="8" l="1"/>
  <c r="AC553" i="8"/>
  <c r="AB553" i="8"/>
  <c r="AA553" i="8"/>
  <c r="Z553" i="8"/>
  <c r="Y553" i="8"/>
  <c r="O553" i="8"/>
  <c r="AD552" i="8" l="1"/>
  <c r="AC552" i="8"/>
  <c r="AB552" i="8"/>
  <c r="AA552" i="8"/>
  <c r="Z552" i="8"/>
  <c r="Y552" i="8"/>
  <c r="O552" i="8"/>
  <c r="AD551" i="8" l="1"/>
  <c r="AC551" i="8"/>
  <c r="AB551" i="8"/>
  <c r="AA551" i="8"/>
  <c r="Z551" i="8"/>
  <c r="Y551" i="8"/>
  <c r="O551" i="8"/>
  <c r="AD550" i="8" l="1"/>
  <c r="AC550" i="8"/>
  <c r="AB550" i="8"/>
  <c r="AA550" i="8"/>
  <c r="Z550" i="8"/>
  <c r="Y550" i="8"/>
  <c r="O550" i="8"/>
  <c r="AD549" i="8" l="1"/>
  <c r="AC549" i="8"/>
  <c r="AB549" i="8"/>
  <c r="AA549" i="8"/>
  <c r="Z549" i="8"/>
  <c r="Y549" i="8"/>
  <c r="O549" i="8"/>
  <c r="AD548" i="8" l="1"/>
  <c r="AC548" i="8"/>
  <c r="AB548" i="8"/>
  <c r="AA548" i="8"/>
  <c r="Z548" i="8"/>
  <c r="Y548" i="8"/>
  <c r="O548" i="8"/>
  <c r="AD547" i="8" l="1"/>
  <c r="AC547" i="8"/>
  <c r="AB547" i="8"/>
  <c r="AA547" i="8"/>
  <c r="Z547" i="8"/>
  <c r="Y547" i="8"/>
  <c r="O547" i="8"/>
  <c r="AD546" i="8" l="1"/>
  <c r="AC546" i="8"/>
  <c r="AB546" i="8"/>
  <c r="AA546" i="8"/>
  <c r="Z546" i="8"/>
  <c r="Y546" i="8"/>
  <c r="O546" i="8"/>
  <c r="AD545" i="8" l="1"/>
  <c r="AC545" i="8"/>
  <c r="AB545" i="8"/>
  <c r="AA545" i="8"/>
  <c r="Z545" i="8"/>
  <c r="Y545" i="8"/>
  <c r="O545" i="8"/>
  <c r="AD544" i="8" l="1"/>
  <c r="AC544" i="8"/>
  <c r="AB544" i="8"/>
  <c r="AA544" i="8"/>
  <c r="Z544" i="8"/>
  <c r="Y544" i="8"/>
  <c r="O544" i="8"/>
  <c r="AD543" i="8" l="1"/>
  <c r="AC543" i="8"/>
  <c r="AB543" i="8"/>
  <c r="AA543" i="8"/>
  <c r="Z543" i="8"/>
  <c r="Y543" i="8"/>
  <c r="O543" i="8"/>
  <c r="AD542" i="8" l="1"/>
  <c r="AC542" i="8"/>
  <c r="AB542" i="8"/>
  <c r="AA542" i="8"/>
  <c r="Z542" i="8"/>
  <c r="Y542" i="8"/>
  <c r="O542" i="8"/>
  <c r="AD541" i="8" l="1"/>
  <c r="AC541" i="8"/>
  <c r="AB541" i="8"/>
  <c r="AA541" i="8"/>
  <c r="Z541" i="8"/>
  <c r="Y541" i="8"/>
  <c r="O541" i="8"/>
  <c r="AD540" i="8" l="1"/>
  <c r="AC540" i="8"/>
  <c r="AB540" i="8"/>
  <c r="AA540" i="8"/>
  <c r="Z540" i="8"/>
  <c r="Y540" i="8"/>
  <c r="O540" i="8"/>
  <c r="AD539" i="8" l="1"/>
  <c r="AC539" i="8"/>
  <c r="AB539" i="8"/>
  <c r="AA539" i="8"/>
  <c r="Z539" i="8"/>
  <c r="Y539" i="8"/>
  <c r="O539" i="8"/>
  <c r="AD538" i="8" l="1"/>
  <c r="AC538" i="8"/>
  <c r="AB538" i="8"/>
  <c r="AA538" i="8"/>
  <c r="Z538" i="8"/>
  <c r="Y538" i="8"/>
  <c r="O538" i="8"/>
  <c r="AD537" i="8" l="1"/>
  <c r="AC537" i="8"/>
  <c r="AB537" i="8"/>
  <c r="AA537" i="8"/>
  <c r="Z537" i="8"/>
  <c r="Y537" i="8"/>
  <c r="O537" i="8"/>
  <c r="AD536" i="8" l="1"/>
  <c r="AC536" i="8"/>
  <c r="AB536" i="8"/>
  <c r="AA536" i="8"/>
  <c r="Z536" i="8"/>
  <c r="Y536" i="8"/>
  <c r="O536" i="8"/>
  <c r="AD535" i="8" l="1"/>
  <c r="AC535" i="8"/>
  <c r="AB535" i="8"/>
  <c r="AA535" i="8"/>
  <c r="Z535" i="8"/>
  <c r="Y535" i="8"/>
  <c r="O535" i="8"/>
  <c r="AD534" i="8" l="1"/>
  <c r="AC534" i="8"/>
  <c r="AB534" i="8"/>
  <c r="AA534" i="8"/>
  <c r="Z534" i="8"/>
  <c r="Y534" i="8"/>
  <c r="O534" i="8"/>
  <c r="AD533" i="8" l="1"/>
  <c r="AC533" i="8"/>
  <c r="AB533" i="8"/>
  <c r="AA533" i="8"/>
  <c r="Z533" i="8"/>
  <c r="Y533" i="8"/>
  <c r="O533" i="8"/>
  <c r="AD532" i="8" l="1"/>
  <c r="AC532" i="8"/>
  <c r="AB532" i="8"/>
  <c r="AA532" i="8"/>
  <c r="Z532" i="8"/>
  <c r="Y532" i="8"/>
  <c r="O532" i="8"/>
  <c r="AD531" i="8" l="1"/>
  <c r="AC531" i="8"/>
  <c r="AB531" i="8"/>
  <c r="AA531" i="8"/>
  <c r="Z531" i="8"/>
  <c r="Y531" i="8"/>
  <c r="O531" i="8"/>
  <c r="AD530" i="8" l="1"/>
  <c r="AC530" i="8"/>
  <c r="AB530" i="8"/>
  <c r="AA530" i="8"/>
  <c r="Z530" i="8"/>
  <c r="Y530" i="8"/>
  <c r="AD529" i="8" l="1"/>
  <c r="AC529" i="8"/>
  <c r="AB529" i="8"/>
  <c r="AA529" i="8"/>
  <c r="Z529" i="8"/>
  <c r="Y529" i="8"/>
  <c r="O529" i="8"/>
  <c r="AD528" i="8" l="1"/>
  <c r="AC528" i="8"/>
  <c r="AB528" i="8"/>
  <c r="AA528" i="8"/>
  <c r="Z528" i="8"/>
  <c r="Y528" i="8"/>
  <c r="O528" i="8"/>
  <c r="AD527" i="8" l="1"/>
  <c r="AC527" i="8"/>
  <c r="AB527" i="8"/>
  <c r="AA527" i="8"/>
  <c r="Z527" i="8"/>
  <c r="Y527" i="8"/>
  <c r="O527" i="8"/>
  <c r="AD526" i="8" l="1"/>
  <c r="AC526" i="8"/>
  <c r="AB526" i="8"/>
  <c r="AA526" i="8"/>
  <c r="Z526" i="8"/>
  <c r="Y526" i="8"/>
  <c r="O526" i="8"/>
  <c r="AD525" i="8" l="1"/>
  <c r="AC525" i="8"/>
  <c r="AB525" i="8"/>
  <c r="AA525" i="8"/>
  <c r="Z525" i="8"/>
  <c r="Y525" i="8"/>
  <c r="O525" i="8"/>
  <c r="AD524" i="8" l="1"/>
  <c r="AC524" i="8"/>
  <c r="AB524" i="8"/>
  <c r="AA524" i="8"/>
  <c r="Z524" i="8"/>
  <c r="Y524" i="8"/>
  <c r="O524" i="8"/>
  <c r="AD523" i="8" l="1"/>
  <c r="AC523" i="8"/>
  <c r="AB523" i="8"/>
  <c r="AA523" i="8"/>
  <c r="Z523" i="8"/>
  <c r="Y523" i="8"/>
  <c r="O523" i="8"/>
  <c r="AD522" i="8" l="1"/>
  <c r="AC522" i="8"/>
  <c r="AB522" i="8"/>
  <c r="AA522" i="8"/>
  <c r="Z522" i="8"/>
  <c r="Y522" i="8"/>
  <c r="O522" i="8"/>
  <c r="AD521" i="8" l="1"/>
  <c r="AC521" i="8"/>
  <c r="AB521" i="8"/>
  <c r="AA521" i="8"/>
  <c r="Z521" i="8"/>
  <c r="Y521" i="8"/>
  <c r="O521" i="8"/>
  <c r="AD520" i="8" l="1"/>
  <c r="AC520" i="8"/>
  <c r="AB520" i="8"/>
  <c r="AA520" i="8"/>
  <c r="Z520" i="8"/>
  <c r="Y520" i="8"/>
  <c r="O520" i="8"/>
  <c r="AD519" i="8" l="1"/>
  <c r="AC519" i="8"/>
  <c r="AB519" i="8"/>
  <c r="AA519" i="8"/>
  <c r="Z519" i="8"/>
  <c r="Y519" i="8"/>
  <c r="O519" i="8"/>
  <c r="AD518" i="8" l="1"/>
  <c r="AC518" i="8"/>
  <c r="AB518" i="8"/>
  <c r="AA518" i="8"/>
  <c r="Z518" i="8"/>
  <c r="Y518" i="8"/>
  <c r="O518" i="8"/>
  <c r="AD517" i="8" l="1"/>
  <c r="AC517" i="8"/>
  <c r="AB517" i="8"/>
  <c r="AA517" i="8"/>
  <c r="Z517" i="8"/>
  <c r="Y517" i="8"/>
  <c r="O517" i="8"/>
  <c r="AD516" i="8" l="1"/>
  <c r="AC516" i="8"/>
  <c r="AB516" i="8"/>
  <c r="AA516" i="8"/>
  <c r="Z516" i="8"/>
  <c r="Y516" i="8"/>
  <c r="O516" i="8"/>
  <c r="AD515" i="8" l="1"/>
  <c r="AC515" i="8"/>
  <c r="AB515" i="8"/>
  <c r="AA515" i="8"/>
  <c r="Z515" i="8"/>
  <c r="Y515" i="8"/>
  <c r="O515" i="8"/>
  <c r="AD514" i="8" l="1"/>
  <c r="AC514" i="8"/>
  <c r="AB514" i="8"/>
  <c r="AA514" i="8"/>
  <c r="Z514" i="8"/>
  <c r="Y514" i="8"/>
  <c r="O514" i="8"/>
  <c r="AD513" i="8" l="1"/>
  <c r="AC513" i="8"/>
  <c r="AB513" i="8"/>
  <c r="AA513" i="8"/>
  <c r="Z513" i="8"/>
  <c r="Y513" i="8"/>
  <c r="O513" i="8"/>
  <c r="AD25" i="5" l="1"/>
  <c r="AC25" i="5"/>
  <c r="AB25" i="5"/>
  <c r="AA25" i="5"/>
  <c r="Z25" i="5"/>
  <c r="Y25" i="5"/>
  <c r="O25" i="5"/>
  <c r="AD512" i="8"/>
  <c r="AC512" i="8"/>
  <c r="AB512" i="8"/>
  <c r="AA512" i="8"/>
  <c r="Z512" i="8"/>
  <c r="Y512" i="8"/>
  <c r="O512" i="8"/>
  <c r="AD511" i="8" l="1"/>
  <c r="AC511" i="8"/>
  <c r="AB511" i="8"/>
  <c r="AA511" i="8"/>
  <c r="Z511" i="8"/>
  <c r="Y511" i="8"/>
  <c r="O511" i="8"/>
  <c r="AD510" i="8" l="1"/>
  <c r="AC510" i="8"/>
  <c r="AB510" i="8"/>
  <c r="AA510" i="8"/>
  <c r="Z510" i="8"/>
  <c r="Y510" i="8"/>
  <c r="O510" i="8"/>
  <c r="AD509" i="8" l="1"/>
  <c r="AC509" i="8"/>
  <c r="AB509" i="8"/>
  <c r="AA509" i="8"/>
  <c r="Z509" i="8"/>
  <c r="Y509" i="8"/>
  <c r="O509" i="8"/>
  <c r="AD508" i="8" l="1"/>
  <c r="AC508" i="8"/>
  <c r="AB508" i="8"/>
  <c r="AA508" i="8"/>
  <c r="Z508" i="8"/>
  <c r="Y508" i="8"/>
  <c r="O508" i="8"/>
  <c r="AD507" i="8" l="1"/>
  <c r="AC507" i="8"/>
  <c r="AB507" i="8"/>
  <c r="AA507" i="8"/>
  <c r="Z507" i="8"/>
  <c r="Y507" i="8"/>
  <c r="O507" i="8"/>
  <c r="AD506" i="8" l="1"/>
  <c r="AC506" i="8"/>
  <c r="AB506" i="8"/>
  <c r="AA506" i="8"/>
  <c r="Z506" i="8"/>
  <c r="Y506" i="8"/>
  <c r="O506" i="8"/>
  <c r="AD505" i="8" l="1"/>
  <c r="AC505" i="8"/>
  <c r="AB505" i="8"/>
  <c r="AA505" i="8"/>
  <c r="Z505" i="8"/>
  <c r="Y505" i="8"/>
  <c r="O505" i="8"/>
  <c r="AD504" i="8" l="1"/>
  <c r="AC504" i="8"/>
  <c r="AB504" i="8"/>
  <c r="AA504" i="8"/>
  <c r="Z504" i="8"/>
  <c r="Y504" i="8"/>
  <c r="O504" i="8"/>
  <c r="AD503" i="8" l="1"/>
  <c r="AC503" i="8"/>
  <c r="AB503" i="8"/>
  <c r="AA503" i="8"/>
  <c r="Z503" i="8"/>
  <c r="Y503" i="8"/>
  <c r="O503" i="8"/>
  <c r="AD502" i="8" l="1"/>
  <c r="AC502" i="8"/>
  <c r="AB502" i="8"/>
  <c r="AA502" i="8"/>
  <c r="Z502" i="8"/>
  <c r="Y502" i="8"/>
  <c r="O502" i="8"/>
  <c r="AD501" i="8" l="1"/>
  <c r="AC501" i="8"/>
  <c r="AB501" i="8"/>
  <c r="AA501" i="8"/>
  <c r="Z501" i="8"/>
  <c r="Y501" i="8"/>
  <c r="O501" i="8"/>
  <c r="AD500" i="8" l="1"/>
  <c r="AC500" i="8"/>
  <c r="AB500" i="8"/>
  <c r="AA500" i="8"/>
  <c r="Z500" i="8"/>
  <c r="Y500" i="8"/>
  <c r="O500" i="8"/>
  <c r="AD499" i="8" l="1"/>
  <c r="AC499" i="8"/>
  <c r="AB499" i="8"/>
  <c r="AA499" i="8"/>
  <c r="Z499" i="8"/>
  <c r="Y499" i="8"/>
  <c r="O499" i="8"/>
  <c r="AD498" i="8" l="1"/>
  <c r="AC498" i="8"/>
  <c r="AB498" i="8"/>
  <c r="AA498" i="8"/>
  <c r="Z498" i="8"/>
  <c r="Y498" i="8"/>
  <c r="O498" i="8"/>
  <c r="AD497" i="8" l="1"/>
  <c r="AC497" i="8"/>
  <c r="AB497" i="8"/>
  <c r="AA497" i="8"/>
  <c r="Z497" i="8"/>
  <c r="Y497" i="8"/>
  <c r="O497" i="8"/>
  <c r="AD496" i="8" l="1"/>
  <c r="AC496" i="8"/>
  <c r="AB496" i="8"/>
  <c r="AA496" i="8"/>
  <c r="Z496" i="8"/>
  <c r="Y496" i="8"/>
  <c r="O496" i="8"/>
  <c r="AD495" i="8" l="1"/>
  <c r="AC495" i="8"/>
  <c r="AB495" i="8"/>
  <c r="AA495" i="8"/>
  <c r="Z495" i="8"/>
  <c r="Y495" i="8"/>
  <c r="O495" i="8"/>
  <c r="AD494" i="8" l="1"/>
  <c r="AC494" i="8"/>
  <c r="AB494" i="8"/>
  <c r="AA494" i="8"/>
  <c r="Z494" i="8"/>
  <c r="Y494" i="8"/>
  <c r="O494" i="8"/>
  <c r="AD493" i="8" l="1"/>
  <c r="AC493" i="8"/>
  <c r="AB493" i="8"/>
  <c r="AA493" i="8"/>
  <c r="Z493" i="8"/>
  <c r="Y493" i="8"/>
  <c r="O493" i="8"/>
  <c r="AD492" i="8" l="1"/>
  <c r="AC492" i="8"/>
  <c r="AB492" i="8"/>
  <c r="AA492" i="8"/>
  <c r="Z492" i="8"/>
  <c r="Y492" i="8"/>
  <c r="O492" i="8"/>
  <c r="AD491" i="8" l="1"/>
  <c r="AC491" i="8"/>
  <c r="AB491" i="8"/>
  <c r="AA491" i="8"/>
  <c r="Z491" i="8"/>
  <c r="Y491" i="8"/>
  <c r="O491" i="8"/>
  <c r="AD490" i="8" l="1"/>
  <c r="AC490" i="8"/>
  <c r="AB490" i="8"/>
  <c r="AA490" i="8"/>
  <c r="Z490" i="8"/>
  <c r="Y490" i="8"/>
  <c r="O490" i="8"/>
  <c r="AD489" i="8" l="1"/>
  <c r="AC489" i="8"/>
  <c r="AB489" i="8"/>
  <c r="AA489" i="8"/>
  <c r="Z489" i="8"/>
  <c r="Y489" i="8"/>
  <c r="O489" i="8"/>
  <c r="AD488" i="8" l="1"/>
  <c r="AC488" i="8"/>
  <c r="AB488" i="8"/>
  <c r="AA488" i="8"/>
  <c r="Z488" i="8"/>
  <c r="Y488" i="8"/>
  <c r="O488" i="8"/>
  <c r="AD487" i="8" l="1"/>
  <c r="AC487" i="8"/>
  <c r="AB487" i="8"/>
  <c r="AA487" i="8"/>
  <c r="Z487" i="8"/>
  <c r="Y487" i="8"/>
  <c r="O487" i="8"/>
  <c r="AD486" i="8" l="1"/>
  <c r="AC486" i="8"/>
  <c r="AB486" i="8"/>
  <c r="AA486" i="8"/>
  <c r="Z486" i="8"/>
  <c r="Y486" i="8"/>
  <c r="O486" i="8"/>
  <c r="AD485" i="8" l="1"/>
  <c r="AC485" i="8"/>
  <c r="AB485" i="8"/>
  <c r="AA485" i="8"/>
  <c r="Z485" i="8"/>
  <c r="Y485" i="8"/>
  <c r="O485" i="8"/>
  <c r="AD484" i="8" l="1"/>
  <c r="AC484" i="8"/>
  <c r="AB484" i="8"/>
  <c r="AA484" i="8"/>
  <c r="Z484" i="8"/>
  <c r="Y484" i="8"/>
  <c r="O484" i="8"/>
  <c r="AD483" i="8" l="1"/>
  <c r="AC483" i="8"/>
  <c r="AB483" i="8"/>
  <c r="AA483" i="8"/>
  <c r="Z483" i="8"/>
  <c r="Y483" i="8"/>
  <c r="O483" i="8"/>
  <c r="AD482" i="8" l="1"/>
  <c r="AC482" i="8"/>
  <c r="AB482" i="8"/>
  <c r="AA482" i="8"/>
  <c r="Z482" i="8"/>
  <c r="Y482" i="8"/>
  <c r="O482" i="8"/>
  <c r="AD481" i="8" l="1"/>
  <c r="AC481" i="8"/>
  <c r="AB481" i="8"/>
  <c r="AA481" i="8"/>
  <c r="Z481" i="8"/>
  <c r="Y481" i="8"/>
  <c r="O481" i="8"/>
  <c r="AD480" i="8" l="1"/>
  <c r="AC480" i="8"/>
  <c r="AB480" i="8"/>
  <c r="AA480" i="8"/>
  <c r="Z480" i="8"/>
  <c r="Y480" i="8"/>
  <c r="O480" i="8"/>
  <c r="AD479" i="8" l="1"/>
  <c r="AC479" i="8"/>
  <c r="AB479" i="8"/>
  <c r="AA479" i="8"/>
  <c r="Z479" i="8"/>
  <c r="Y479" i="8"/>
  <c r="O479" i="8"/>
  <c r="AD478" i="8" l="1"/>
  <c r="AC478" i="8"/>
  <c r="AB478" i="8"/>
  <c r="AA478" i="8"/>
  <c r="Z478" i="8"/>
  <c r="Y478" i="8"/>
  <c r="O478" i="8"/>
  <c r="AD477" i="8" l="1"/>
  <c r="AC477" i="8"/>
  <c r="AB477" i="8"/>
  <c r="AA477" i="8"/>
  <c r="Z477" i="8"/>
  <c r="Y477" i="8"/>
  <c r="O477" i="8"/>
  <c r="AD476" i="8" l="1"/>
  <c r="AC476" i="8"/>
  <c r="AB476" i="8"/>
  <c r="AA476" i="8"/>
  <c r="Z476" i="8"/>
  <c r="Y476" i="8"/>
  <c r="O476" i="8"/>
  <c r="AD475" i="8" l="1"/>
  <c r="AC475" i="8"/>
  <c r="AB475" i="8"/>
  <c r="AA475" i="8"/>
  <c r="Z475" i="8"/>
  <c r="Y475" i="8"/>
  <c r="O475" i="8"/>
  <c r="O24" i="5" l="1"/>
  <c r="Y24" i="5"/>
  <c r="Z24" i="5"/>
  <c r="AA24" i="5"/>
  <c r="AB24" i="5"/>
  <c r="AC24" i="5"/>
  <c r="AD24" i="5"/>
  <c r="AD474" i="8" l="1"/>
  <c r="AC474" i="8"/>
  <c r="AB474" i="8"/>
  <c r="AA474" i="8"/>
  <c r="Z474" i="8"/>
  <c r="Y474" i="8"/>
  <c r="O474" i="8"/>
  <c r="AD473" i="8" l="1"/>
  <c r="AC473" i="8"/>
  <c r="AB473" i="8"/>
  <c r="AA473" i="8"/>
  <c r="Z473" i="8"/>
  <c r="Y473" i="8"/>
  <c r="O473" i="8"/>
  <c r="AD472" i="8" l="1"/>
  <c r="AC472" i="8"/>
  <c r="AB472" i="8"/>
  <c r="AA472" i="8"/>
  <c r="Z472" i="8"/>
  <c r="Y472" i="8"/>
  <c r="O472" i="8"/>
  <c r="AD471" i="8" l="1"/>
  <c r="AC471" i="8"/>
  <c r="AB471" i="8"/>
  <c r="AA471" i="8"/>
  <c r="Z471" i="8"/>
  <c r="Y471" i="8"/>
  <c r="O471" i="8"/>
  <c r="AD470" i="8" l="1"/>
  <c r="AC470" i="8"/>
  <c r="AB470" i="8"/>
  <c r="AA470" i="8"/>
  <c r="Z470" i="8"/>
  <c r="Y470" i="8"/>
  <c r="O470" i="8"/>
  <c r="AD469" i="8" l="1"/>
  <c r="AC469" i="8"/>
  <c r="AB469" i="8"/>
  <c r="AA469" i="8"/>
  <c r="Z469" i="8"/>
  <c r="Y469" i="8"/>
  <c r="O469" i="8"/>
  <c r="AD468" i="8" l="1"/>
  <c r="AC468" i="8"/>
  <c r="AB468" i="8"/>
  <c r="AA468" i="8"/>
  <c r="Z468" i="8"/>
  <c r="Y468" i="8"/>
  <c r="O468" i="8"/>
  <c r="AD467" i="8" l="1"/>
  <c r="AC467" i="8"/>
  <c r="AB467" i="8"/>
  <c r="AA467" i="8"/>
  <c r="Z467" i="8"/>
  <c r="Y467" i="8"/>
  <c r="O467" i="8"/>
  <c r="AD466" i="8" l="1"/>
  <c r="AC466" i="8"/>
  <c r="AB466" i="8"/>
  <c r="AA466" i="8"/>
  <c r="Z466" i="8"/>
  <c r="Y466" i="8"/>
  <c r="O466" i="8"/>
  <c r="AD465" i="8" l="1"/>
  <c r="AC465" i="8"/>
  <c r="AB465" i="8"/>
  <c r="AA465" i="8"/>
  <c r="Z465" i="8"/>
  <c r="Y465" i="8"/>
  <c r="O465" i="8"/>
  <c r="AD464" i="8" l="1"/>
  <c r="AC464" i="8"/>
  <c r="AB464" i="8"/>
  <c r="AA464" i="8"/>
  <c r="Z464" i="8"/>
  <c r="Y464" i="8"/>
  <c r="AD463" i="8" l="1"/>
  <c r="AC463" i="8"/>
  <c r="AB463" i="8"/>
  <c r="AA463" i="8"/>
  <c r="Z463" i="8"/>
  <c r="Y463" i="8"/>
  <c r="O463" i="8"/>
  <c r="AD462" i="8" l="1"/>
  <c r="AC462" i="8"/>
  <c r="AB462" i="8"/>
  <c r="AA462" i="8"/>
  <c r="Z462" i="8"/>
  <c r="Y462" i="8"/>
  <c r="O462" i="8"/>
  <c r="AD461" i="8" l="1"/>
  <c r="AC461" i="8"/>
  <c r="AB461" i="8"/>
  <c r="AA461" i="8"/>
  <c r="Z461" i="8"/>
  <c r="Y461" i="8"/>
  <c r="O461" i="8"/>
  <c r="AD460" i="8" l="1"/>
  <c r="AC460" i="8"/>
  <c r="AB460" i="8"/>
  <c r="AA460" i="8"/>
  <c r="Z460" i="8"/>
  <c r="Y460" i="8"/>
  <c r="O460" i="8"/>
  <c r="AD459" i="8" l="1"/>
  <c r="AC459" i="8"/>
  <c r="AB459" i="8"/>
  <c r="AA459" i="8"/>
  <c r="Z459" i="8"/>
  <c r="Y459" i="8"/>
  <c r="O459" i="8"/>
  <c r="AD458" i="8" l="1"/>
  <c r="AC458" i="8"/>
  <c r="AB458" i="8"/>
  <c r="AA458" i="8"/>
  <c r="Z458" i="8"/>
  <c r="Y458" i="8"/>
  <c r="O458" i="8"/>
  <c r="AD457" i="8" l="1"/>
  <c r="AC457" i="8"/>
  <c r="AB457" i="8"/>
  <c r="AA457" i="8"/>
  <c r="Z457" i="8"/>
  <c r="Y457" i="8"/>
  <c r="O457" i="8"/>
  <c r="AD456" i="8" l="1"/>
  <c r="AC456" i="8"/>
  <c r="AB456" i="8"/>
  <c r="AA456" i="8"/>
  <c r="Z456" i="8"/>
  <c r="Y456" i="8"/>
  <c r="O456" i="8"/>
  <c r="AD455" i="8" l="1"/>
  <c r="AC455" i="8"/>
  <c r="AB455" i="8"/>
  <c r="AA455" i="8"/>
  <c r="Z455" i="8"/>
  <c r="Y455" i="8"/>
  <c r="O455" i="8"/>
  <c r="AD454" i="8" l="1"/>
  <c r="AC454" i="8"/>
  <c r="AB454" i="8"/>
  <c r="AA454" i="8"/>
  <c r="Z454" i="8"/>
  <c r="Y454" i="8"/>
  <c r="O454" i="8"/>
  <c r="AD453" i="8" l="1"/>
  <c r="AC453" i="8"/>
  <c r="AB453" i="8"/>
  <c r="AA453" i="8"/>
  <c r="Z453" i="8"/>
  <c r="Y453" i="8"/>
  <c r="O453" i="8"/>
  <c r="AD452" i="8" l="1"/>
  <c r="AC452" i="8"/>
  <c r="AB452" i="8"/>
  <c r="AA452" i="8"/>
  <c r="Z452" i="8"/>
  <c r="Y452" i="8"/>
  <c r="O452" i="8"/>
  <c r="AD451" i="8" l="1"/>
  <c r="AC451" i="8"/>
  <c r="AB451" i="8"/>
  <c r="AA451" i="8"/>
  <c r="Z451" i="8"/>
  <c r="Y451" i="8"/>
  <c r="O451" i="8"/>
  <c r="AD450" i="8" l="1"/>
  <c r="AC450" i="8"/>
  <c r="AB450" i="8"/>
  <c r="AA450" i="8"/>
  <c r="Z450" i="8"/>
  <c r="Y450" i="8"/>
  <c r="O450" i="8"/>
  <c r="AD449" i="8" l="1"/>
  <c r="AC449" i="8"/>
  <c r="AB449" i="8"/>
  <c r="AA449" i="8"/>
  <c r="Z449" i="8"/>
  <c r="Y449" i="8"/>
  <c r="O449" i="8"/>
  <c r="AD603" i="8" l="1"/>
  <c r="AC603" i="8"/>
  <c r="AB603" i="8"/>
  <c r="AA603" i="8"/>
  <c r="Z603" i="8"/>
  <c r="Y603" i="8"/>
  <c r="O603" i="8"/>
  <c r="AD448" i="8" l="1"/>
  <c r="AC448" i="8"/>
  <c r="AB448" i="8"/>
  <c r="AA448" i="8"/>
  <c r="Z448" i="8"/>
  <c r="Y448" i="8"/>
  <c r="O448" i="8"/>
  <c r="AD447" i="8" l="1"/>
  <c r="AC447" i="8"/>
  <c r="AB447" i="8"/>
  <c r="AA447" i="8"/>
  <c r="Z447" i="8"/>
  <c r="Y447" i="8"/>
  <c r="O447" i="8"/>
  <c r="AD446" i="8" l="1"/>
  <c r="AC446" i="8"/>
  <c r="AB446" i="8"/>
  <c r="AA446" i="8"/>
  <c r="Z446" i="8"/>
  <c r="Y446" i="8"/>
  <c r="O446" i="8"/>
  <c r="AD445" i="8" l="1"/>
  <c r="AC445" i="8"/>
  <c r="AB445" i="8"/>
  <c r="AA445" i="8"/>
  <c r="Z445" i="8"/>
  <c r="Y445" i="8"/>
  <c r="O445" i="8"/>
  <c r="AD444" i="8" l="1"/>
  <c r="AC444" i="8"/>
  <c r="AB444" i="8"/>
  <c r="AA444" i="8"/>
  <c r="Z444" i="8"/>
  <c r="Y444" i="8"/>
  <c r="O444" i="8"/>
  <c r="AD443" i="8" l="1"/>
  <c r="AC443" i="8"/>
  <c r="AB443" i="8"/>
  <c r="AA443" i="8"/>
  <c r="Z443" i="8"/>
  <c r="Y443" i="8"/>
  <c r="O443" i="8"/>
  <c r="AD442" i="8" l="1"/>
  <c r="AC442" i="8"/>
  <c r="AB442" i="8"/>
  <c r="AA442" i="8"/>
  <c r="Z442" i="8"/>
  <c r="Y442" i="8"/>
  <c r="O442" i="8"/>
  <c r="AD441" i="8" l="1"/>
  <c r="AC441" i="8"/>
  <c r="AB441" i="8"/>
  <c r="AA441" i="8"/>
  <c r="Z441" i="8"/>
  <c r="Y441" i="8"/>
  <c r="O441" i="8"/>
  <c r="AD440" i="8" l="1"/>
  <c r="AC440" i="8"/>
  <c r="AB440" i="8"/>
  <c r="AA440" i="8"/>
  <c r="Z440" i="8"/>
  <c r="Y440" i="8"/>
  <c r="O440" i="8"/>
  <c r="AD439" i="8" l="1"/>
  <c r="AC439" i="8"/>
  <c r="AB439" i="8"/>
  <c r="AA439" i="8"/>
  <c r="Z439" i="8"/>
  <c r="Y439" i="8"/>
  <c r="O439" i="8"/>
  <c r="AD438" i="8" l="1"/>
  <c r="AC438" i="8"/>
  <c r="AB438" i="8"/>
  <c r="AA438" i="8"/>
  <c r="Z438" i="8"/>
  <c r="Y438" i="8"/>
  <c r="O438" i="8"/>
  <c r="AD437" i="8" l="1"/>
  <c r="AC437" i="8"/>
  <c r="AB437" i="8"/>
  <c r="AA437" i="8"/>
  <c r="Z437" i="8"/>
  <c r="Y437" i="8"/>
  <c r="O437" i="8"/>
  <c r="AD436" i="8" l="1"/>
  <c r="AC436" i="8"/>
  <c r="AB436" i="8"/>
  <c r="AA436" i="8"/>
  <c r="Z436" i="8"/>
  <c r="Y436" i="8"/>
  <c r="O436" i="8"/>
  <c r="AD435" i="8" l="1"/>
  <c r="AC435" i="8"/>
  <c r="AB435" i="8"/>
  <c r="AA435" i="8"/>
  <c r="Z435" i="8"/>
  <c r="Y435" i="8"/>
  <c r="O435" i="8"/>
  <c r="AD434" i="8" l="1"/>
  <c r="AC434" i="8"/>
  <c r="AB434" i="8"/>
  <c r="AA434" i="8"/>
  <c r="Z434" i="8"/>
  <c r="Y434" i="8"/>
  <c r="O434" i="8"/>
  <c r="AD433" i="8" l="1"/>
  <c r="AC433" i="8"/>
  <c r="AB433" i="8"/>
  <c r="AA433" i="8"/>
  <c r="Z433" i="8"/>
  <c r="Y433" i="8"/>
  <c r="O433" i="8"/>
  <c r="AD432" i="8" l="1"/>
  <c r="AC432" i="8"/>
  <c r="AB432" i="8"/>
  <c r="AA432" i="8"/>
  <c r="Z432" i="8"/>
  <c r="Y432" i="8"/>
  <c r="O432" i="8"/>
  <c r="AD431" i="8" l="1"/>
  <c r="AC431" i="8"/>
  <c r="AB431" i="8"/>
  <c r="AA431" i="8"/>
  <c r="Z431" i="8"/>
  <c r="Y431" i="8"/>
  <c r="O431" i="8"/>
  <c r="AD430" i="8" l="1"/>
  <c r="AC430" i="8"/>
  <c r="AB430" i="8"/>
  <c r="AA430" i="8"/>
  <c r="Z430" i="8"/>
  <c r="Y430" i="8"/>
  <c r="O430" i="8"/>
  <c r="AD429" i="8" l="1"/>
  <c r="AC429" i="8"/>
  <c r="AB429" i="8"/>
  <c r="AA429" i="8"/>
  <c r="Z429" i="8"/>
  <c r="Y429" i="8"/>
  <c r="O429" i="8"/>
  <c r="AD428" i="8" l="1"/>
  <c r="AC428" i="8"/>
  <c r="AB428" i="8"/>
  <c r="AA428" i="8"/>
  <c r="Z428" i="8"/>
  <c r="Y428" i="8"/>
  <c r="O428" i="8"/>
  <c r="AD427" i="8" l="1"/>
  <c r="AC427" i="8"/>
  <c r="AB427" i="8"/>
  <c r="AA427" i="8"/>
  <c r="Z427" i="8"/>
  <c r="Y427" i="8"/>
  <c r="O427" i="8"/>
  <c r="AD426" i="8" l="1"/>
  <c r="AC426" i="8"/>
  <c r="AB426" i="8"/>
  <c r="AA426" i="8"/>
  <c r="Z426" i="8"/>
  <c r="Y426" i="8"/>
  <c r="O426" i="8"/>
  <c r="AD425" i="8" l="1"/>
  <c r="AC425" i="8"/>
  <c r="AB425" i="8"/>
  <c r="AA425" i="8"/>
  <c r="Z425" i="8"/>
  <c r="Y425" i="8"/>
  <c r="O425" i="8"/>
  <c r="AD424" i="8" l="1"/>
  <c r="AC424" i="8"/>
  <c r="AB424" i="8"/>
  <c r="AA424" i="8"/>
  <c r="Z424" i="8"/>
  <c r="Y424" i="8"/>
  <c r="O424" i="8"/>
  <c r="AD423" i="8" l="1"/>
  <c r="AC423" i="8"/>
  <c r="AB423" i="8"/>
  <c r="AA423" i="8"/>
  <c r="Z423" i="8"/>
  <c r="Y423" i="8"/>
  <c r="O423" i="8"/>
  <c r="AD422" i="8" l="1"/>
  <c r="AC422" i="8"/>
  <c r="AB422" i="8"/>
  <c r="AA422" i="8"/>
  <c r="Z422" i="8"/>
  <c r="Y422" i="8"/>
  <c r="O422" i="8"/>
  <c r="AD421" i="8" l="1"/>
  <c r="AC421" i="8"/>
  <c r="AB421" i="8"/>
  <c r="AA421" i="8"/>
  <c r="Z421" i="8"/>
  <c r="Y421" i="8"/>
  <c r="O421" i="8"/>
  <c r="AD420" i="8" l="1"/>
  <c r="AC420" i="8"/>
  <c r="AB420" i="8"/>
  <c r="AA420" i="8"/>
  <c r="Z420" i="8"/>
  <c r="Y420" i="8"/>
  <c r="O420" i="8"/>
  <c r="AD419" i="8" l="1"/>
  <c r="AC419" i="8"/>
  <c r="AB419" i="8"/>
  <c r="AA419" i="8"/>
  <c r="Z419" i="8"/>
  <c r="Y419" i="8"/>
  <c r="O419" i="8"/>
  <c r="AD418" i="8" l="1"/>
  <c r="AC418" i="8"/>
  <c r="AB418" i="8"/>
  <c r="AA418" i="8"/>
  <c r="Z418" i="8"/>
  <c r="Y418" i="8"/>
  <c r="O418" i="8"/>
  <c r="AD417" i="8" l="1"/>
  <c r="AC417" i="8"/>
  <c r="AB417" i="8"/>
  <c r="AA417" i="8"/>
  <c r="Z417" i="8"/>
  <c r="Y417" i="8"/>
  <c r="O417" i="8"/>
  <c r="AD416" i="8" l="1"/>
  <c r="AC416" i="8"/>
  <c r="AB416" i="8"/>
  <c r="AA416" i="8"/>
  <c r="Z416" i="8"/>
  <c r="Y416" i="8"/>
  <c r="O416" i="8"/>
  <c r="AD415" i="8" l="1"/>
  <c r="AC415" i="8"/>
  <c r="AB415" i="8"/>
  <c r="AA415" i="8"/>
  <c r="Z415" i="8"/>
  <c r="Y415" i="8"/>
  <c r="O415" i="8"/>
  <c r="AD414" i="8" l="1"/>
  <c r="AC414" i="8"/>
  <c r="AB414" i="8"/>
  <c r="AA414" i="8"/>
  <c r="Z414" i="8"/>
  <c r="Y414" i="8"/>
  <c r="O414" i="8"/>
  <c r="AD413" i="8" l="1"/>
  <c r="AC413" i="8"/>
  <c r="AB413" i="8"/>
  <c r="AA413" i="8"/>
  <c r="Z413" i="8"/>
  <c r="Y413" i="8"/>
  <c r="O413" i="8"/>
  <c r="AD412" i="8" l="1"/>
  <c r="AC412" i="8"/>
  <c r="AB412" i="8"/>
  <c r="AA412" i="8"/>
  <c r="Z412" i="8"/>
  <c r="Y412" i="8"/>
  <c r="O412" i="8"/>
  <c r="AD411" i="8" l="1"/>
  <c r="AC411" i="8"/>
  <c r="AB411" i="8"/>
  <c r="AA411" i="8"/>
  <c r="Z411" i="8"/>
  <c r="Y411" i="8"/>
  <c r="O411" i="8"/>
  <c r="AD410" i="8" l="1"/>
  <c r="AC410" i="8"/>
  <c r="AB410" i="8"/>
  <c r="AA410" i="8"/>
  <c r="Z410" i="8"/>
  <c r="Y410" i="8"/>
  <c r="O410" i="8"/>
  <c r="AD409" i="8" l="1"/>
  <c r="AC409" i="8"/>
  <c r="AB409" i="8"/>
  <c r="AA409" i="8"/>
  <c r="Z409" i="8"/>
  <c r="Y409" i="8"/>
  <c r="O409" i="8"/>
  <c r="AD408" i="8" l="1"/>
  <c r="AC408" i="8"/>
  <c r="AB408" i="8"/>
  <c r="AA408" i="8"/>
  <c r="Z408" i="8"/>
  <c r="Y408" i="8"/>
  <c r="O408" i="8"/>
  <c r="AD407" i="8" l="1"/>
  <c r="AC407" i="8"/>
  <c r="AB407" i="8"/>
  <c r="AA407" i="8"/>
  <c r="Z407" i="8"/>
  <c r="Y407" i="8"/>
  <c r="O407" i="8"/>
  <c r="AD406" i="8" l="1"/>
  <c r="AC406" i="8"/>
  <c r="AB406" i="8"/>
  <c r="AA406" i="8"/>
  <c r="Z406" i="8"/>
  <c r="Y406" i="8"/>
  <c r="O406" i="8"/>
  <c r="AD405" i="8" l="1"/>
  <c r="AC405" i="8"/>
  <c r="AB405" i="8"/>
  <c r="AA405" i="8"/>
  <c r="Z405" i="8"/>
  <c r="Y405" i="8"/>
  <c r="O405" i="8"/>
  <c r="AD404" i="8" l="1"/>
  <c r="AC404" i="8"/>
  <c r="AB404" i="8"/>
  <c r="AA404" i="8"/>
  <c r="Z404" i="8"/>
  <c r="Y404" i="8"/>
  <c r="O404" i="8"/>
  <c r="AD403" i="8" l="1"/>
  <c r="AC403" i="8"/>
  <c r="AB403" i="8"/>
  <c r="AA403" i="8"/>
  <c r="Z403" i="8"/>
  <c r="Y403" i="8"/>
  <c r="O403" i="8"/>
  <c r="AD402" i="8" l="1"/>
  <c r="AC402" i="8"/>
  <c r="AB402" i="8"/>
  <c r="AA402" i="8"/>
  <c r="Z402" i="8"/>
  <c r="Y402" i="8"/>
  <c r="O402" i="8"/>
  <c r="AD401" i="8" l="1"/>
  <c r="AC401" i="8"/>
  <c r="AB401" i="8"/>
  <c r="AA401" i="8"/>
  <c r="Z401" i="8"/>
  <c r="Y401" i="8"/>
  <c r="O401" i="8"/>
  <c r="AD400" i="8" l="1"/>
  <c r="AC400" i="8"/>
  <c r="AB400" i="8"/>
  <c r="AA400" i="8"/>
  <c r="Z400" i="8"/>
  <c r="Y400" i="8"/>
  <c r="O400" i="8"/>
  <c r="AD399" i="8" l="1"/>
  <c r="AC399" i="8"/>
  <c r="AB399" i="8"/>
  <c r="AA399" i="8"/>
  <c r="Z399" i="8"/>
  <c r="Y399" i="8"/>
  <c r="O399" i="8"/>
  <c r="AD398" i="8" l="1"/>
  <c r="AC398" i="8"/>
  <c r="AB398" i="8"/>
  <c r="AA398" i="8"/>
  <c r="Z398" i="8"/>
  <c r="Y398" i="8"/>
  <c r="O398" i="8"/>
  <c r="AD397" i="8" l="1"/>
  <c r="AC397" i="8"/>
  <c r="AB397" i="8"/>
  <c r="AA397" i="8"/>
  <c r="Z397" i="8"/>
  <c r="Y397" i="8"/>
  <c r="O397" i="8"/>
  <c r="AD396" i="8" l="1"/>
  <c r="AC396" i="8"/>
  <c r="AB396" i="8"/>
  <c r="AA396" i="8"/>
  <c r="Z396" i="8"/>
  <c r="Y396" i="8"/>
  <c r="O396" i="8"/>
  <c r="AD395" i="8" l="1"/>
  <c r="AC395" i="8"/>
  <c r="AB395" i="8"/>
  <c r="AA395" i="8"/>
  <c r="Z395" i="8"/>
  <c r="Y395" i="8"/>
  <c r="O395" i="8"/>
  <c r="AD394" i="8" l="1"/>
  <c r="AC394" i="8"/>
  <c r="AB394" i="8"/>
  <c r="AA394" i="8"/>
  <c r="Z394" i="8"/>
  <c r="Y394" i="8"/>
  <c r="O394" i="8"/>
  <c r="AD393" i="8" l="1"/>
  <c r="AC393" i="8"/>
  <c r="AB393" i="8"/>
  <c r="AA393" i="8"/>
  <c r="Z393" i="8"/>
  <c r="Y393" i="8"/>
  <c r="O393" i="8"/>
  <c r="AD392" i="8" l="1"/>
  <c r="AC392" i="8"/>
  <c r="AB392" i="8"/>
  <c r="AA392" i="8"/>
  <c r="Z392" i="8"/>
  <c r="Y392" i="8"/>
  <c r="O392" i="8"/>
  <c r="AD391" i="8" l="1"/>
  <c r="AC391" i="8"/>
  <c r="AB391" i="8"/>
  <c r="AA391" i="8"/>
  <c r="Z391" i="8"/>
  <c r="Y391" i="8"/>
  <c r="O391" i="8"/>
  <c r="AD390" i="8" l="1"/>
  <c r="AC390" i="8"/>
  <c r="AB390" i="8"/>
  <c r="AA390" i="8"/>
  <c r="Z390" i="8"/>
  <c r="Y390" i="8"/>
  <c r="O390" i="8"/>
  <c r="AD389" i="8" l="1"/>
  <c r="AC389" i="8"/>
  <c r="AB389" i="8"/>
  <c r="AA389" i="8"/>
  <c r="Z389" i="8"/>
  <c r="Y389" i="8"/>
  <c r="O389" i="8"/>
  <c r="AD388" i="8" l="1"/>
  <c r="AC388" i="8"/>
  <c r="AB388" i="8"/>
  <c r="AA388" i="8"/>
  <c r="Z388" i="8"/>
  <c r="Y388" i="8"/>
  <c r="O388" i="8"/>
  <c r="AD387" i="8" l="1"/>
  <c r="AC387" i="8"/>
  <c r="AB387" i="8"/>
  <c r="AA387" i="8"/>
  <c r="Z387" i="8"/>
  <c r="Y387" i="8"/>
  <c r="O387" i="8"/>
  <c r="AD386" i="8" l="1"/>
  <c r="AC386" i="8"/>
  <c r="AB386" i="8"/>
  <c r="AA386" i="8"/>
  <c r="Z386" i="8"/>
  <c r="Y386" i="8"/>
  <c r="O386" i="8"/>
  <c r="AD385" i="8" l="1"/>
  <c r="AC385" i="8"/>
  <c r="AB385" i="8"/>
  <c r="AA385" i="8"/>
  <c r="Z385" i="8"/>
  <c r="Y385" i="8"/>
  <c r="O385" i="8"/>
  <c r="AD384" i="8" l="1"/>
  <c r="AC384" i="8"/>
  <c r="AB384" i="8"/>
  <c r="AA384" i="8"/>
  <c r="Z384" i="8"/>
  <c r="Y384" i="8"/>
  <c r="O384" i="8"/>
  <c r="AD383" i="8" l="1"/>
  <c r="AC383" i="8"/>
  <c r="AB383" i="8"/>
  <c r="AA383" i="8"/>
  <c r="Z383" i="8"/>
  <c r="Y383" i="8"/>
  <c r="O383" i="8"/>
  <c r="AD382" i="8" l="1"/>
  <c r="AC382" i="8"/>
  <c r="AB382" i="8"/>
  <c r="AA382" i="8"/>
  <c r="Z382" i="8"/>
  <c r="Y382" i="8"/>
  <c r="O382" i="8"/>
  <c r="AD381" i="8" l="1"/>
  <c r="AC381" i="8"/>
  <c r="AB381" i="8"/>
  <c r="AA381" i="8"/>
  <c r="Z381" i="8"/>
  <c r="Y381" i="8"/>
  <c r="O381" i="8"/>
  <c r="AD380" i="8" l="1"/>
  <c r="AC380" i="8"/>
  <c r="AB380" i="8"/>
  <c r="AA380" i="8"/>
  <c r="Z380" i="8"/>
  <c r="Y380" i="8"/>
  <c r="O380" i="8"/>
  <c r="AD379" i="8" l="1"/>
  <c r="AC379" i="8"/>
  <c r="AB379" i="8"/>
  <c r="AA379" i="8"/>
  <c r="Z379" i="8"/>
  <c r="Y379" i="8"/>
  <c r="O379" i="8"/>
  <c r="AD378" i="8" l="1"/>
  <c r="AC378" i="8"/>
  <c r="AB378" i="8"/>
  <c r="AA378" i="8"/>
  <c r="Z378" i="8"/>
  <c r="Y378" i="8"/>
  <c r="O378" i="8"/>
  <c r="AD377" i="8" l="1"/>
  <c r="AC377" i="8"/>
  <c r="AB377" i="8"/>
  <c r="AA377" i="8"/>
  <c r="Z377" i="8"/>
  <c r="Y377" i="8"/>
  <c r="O377" i="8"/>
  <c r="AD376" i="8" l="1"/>
  <c r="AC376" i="8"/>
  <c r="AB376" i="8"/>
  <c r="AA376" i="8"/>
  <c r="Z376" i="8"/>
  <c r="Y376" i="8"/>
  <c r="O376" i="8"/>
  <c r="AD375" i="8" l="1"/>
  <c r="AC375" i="8"/>
  <c r="AB375" i="8"/>
  <c r="AA375" i="8"/>
  <c r="Z375" i="8"/>
  <c r="Y375" i="8"/>
  <c r="O375" i="8"/>
  <c r="AD374" i="8" l="1"/>
  <c r="AC374" i="8"/>
  <c r="AB374" i="8"/>
  <c r="AA374" i="8"/>
  <c r="Z374" i="8"/>
  <c r="Y374" i="8"/>
  <c r="O374" i="8"/>
  <c r="AD373" i="8" l="1"/>
  <c r="AC373" i="8"/>
  <c r="AB373" i="8"/>
  <c r="AA373" i="8"/>
  <c r="Z373" i="8"/>
  <c r="Y373" i="8"/>
  <c r="O373" i="8"/>
  <c r="AD372" i="8" l="1"/>
  <c r="AC372" i="8"/>
  <c r="AB372" i="8"/>
  <c r="AA372" i="8"/>
  <c r="Z372" i="8"/>
  <c r="Y372" i="8"/>
  <c r="O372" i="8"/>
  <c r="AD371" i="8" l="1"/>
  <c r="AC371" i="8"/>
  <c r="AB371" i="8"/>
  <c r="AA371" i="8"/>
  <c r="Z371" i="8"/>
  <c r="Y371" i="8"/>
  <c r="O371" i="8"/>
  <c r="AD370" i="8" l="1"/>
  <c r="AC370" i="8"/>
  <c r="AB370" i="8"/>
  <c r="AA370" i="8"/>
  <c r="Z370" i="8"/>
  <c r="Y370" i="8"/>
  <c r="O370" i="8"/>
  <c r="AD369" i="8" l="1"/>
  <c r="AC369" i="8"/>
  <c r="AB369" i="8"/>
  <c r="AA369" i="8"/>
  <c r="Z369" i="8"/>
  <c r="Y369" i="8"/>
  <c r="O369" i="8"/>
  <c r="AD368" i="8" l="1"/>
  <c r="AC368" i="8"/>
  <c r="AB368" i="8"/>
  <c r="AA368" i="8"/>
  <c r="Z368" i="8"/>
  <c r="Y368" i="8"/>
  <c r="O368" i="8"/>
  <c r="AD367" i="8" l="1"/>
  <c r="AC367" i="8"/>
  <c r="AB367" i="8"/>
  <c r="AA367" i="8"/>
  <c r="Z367" i="8"/>
  <c r="Y367" i="8"/>
  <c r="O367" i="8"/>
  <c r="AD366" i="8" l="1"/>
  <c r="AC366" i="8"/>
  <c r="AB366" i="8"/>
  <c r="AA366" i="8"/>
  <c r="Z366" i="8"/>
  <c r="Y366" i="8"/>
  <c r="O366" i="8"/>
  <c r="AD365" i="8" l="1"/>
  <c r="AC365" i="8"/>
  <c r="AB365" i="8"/>
  <c r="AA365" i="8"/>
  <c r="Z365" i="8"/>
  <c r="Y365" i="8"/>
  <c r="O365" i="8"/>
  <c r="AD364" i="8" l="1"/>
  <c r="AC364" i="8"/>
  <c r="AB364" i="8"/>
  <c r="AA364" i="8"/>
  <c r="Z364" i="8"/>
  <c r="Y364" i="8"/>
  <c r="O364" i="8"/>
  <c r="AD363" i="8" l="1"/>
  <c r="AC363" i="8"/>
  <c r="AB363" i="8"/>
  <c r="AA363" i="8"/>
  <c r="Z363" i="8"/>
  <c r="Y363" i="8"/>
  <c r="O363" i="8"/>
  <c r="AD362" i="8" l="1"/>
  <c r="AC362" i="8"/>
  <c r="AB362" i="8"/>
  <c r="AA362" i="8"/>
  <c r="Z362" i="8"/>
  <c r="Y362" i="8"/>
  <c r="O362" i="8"/>
  <c r="AD361" i="8" l="1"/>
  <c r="AC361" i="8"/>
  <c r="AB361" i="8"/>
  <c r="AA361" i="8"/>
  <c r="Z361" i="8"/>
  <c r="Y361" i="8"/>
  <c r="O361" i="8"/>
  <c r="AD360" i="8" l="1"/>
  <c r="AC360" i="8"/>
  <c r="AB360" i="8"/>
  <c r="AA360" i="8"/>
  <c r="Z360" i="8"/>
  <c r="Y360" i="8"/>
  <c r="O360" i="8"/>
  <c r="AD359" i="8" l="1"/>
  <c r="AC359" i="8"/>
  <c r="AB359" i="8"/>
  <c r="AA359" i="8"/>
  <c r="Z359" i="8"/>
  <c r="Y359" i="8"/>
  <c r="O359" i="8"/>
  <c r="AD358" i="8" l="1"/>
  <c r="AC358" i="8"/>
  <c r="AB358" i="8"/>
  <c r="AA358" i="8"/>
  <c r="Z358" i="8"/>
  <c r="Y358" i="8"/>
  <c r="O358" i="8"/>
  <c r="AD357" i="8" l="1"/>
  <c r="AC357" i="8"/>
  <c r="AB357" i="8"/>
  <c r="AA357" i="8"/>
  <c r="Z357" i="8"/>
  <c r="Y357" i="8"/>
  <c r="O357" i="8"/>
  <c r="AD356" i="8" l="1"/>
  <c r="AC356" i="8"/>
  <c r="AB356" i="8"/>
  <c r="AA356" i="8"/>
  <c r="Z356" i="8"/>
  <c r="Y356" i="8"/>
  <c r="O356" i="8"/>
  <c r="AD355" i="8" l="1"/>
  <c r="AC355" i="8"/>
  <c r="AB355" i="8"/>
  <c r="AA355" i="8"/>
  <c r="Z355" i="8"/>
  <c r="Y355" i="8"/>
  <c r="O355" i="8"/>
  <c r="AD354" i="8" l="1"/>
  <c r="AC354" i="8"/>
  <c r="AB354" i="8"/>
  <c r="AA354" i="8"/>
  <c r="Z354" i="8"/>
  <c r="Y354" i="8"/>
  <c r="O354" i="8"/>
  <c r="AD353" i="8" l="1"/>
  <c r="AC353" i="8"/>
  <c r="AB353" i="8"/>
  <c r="AA353" i="8"/>
  <c r="Z353" i="8"/>
  <c r="Y353" i="8"/>
  <c r="O353" i="8"/>
  <c r="AD352" i="8" l="1"/>
  <c r="AC352" i="8"/>
  <c r="AB352" i="8"/>
  <c r="AA352" i="8"/>
  <c r="Z352" i="8"/>
  <c r="Y352" i="8"/>
  <c r="O352" i="8"/>
  <c r="AD351" i="8" l="1"/>
  <c r="AC351" i="8"/>
  <c r="AB351" i="8"/>
  <c r="AA351" i="8"/>
  <c r="Z351" i="8"/>
  <c r="Y351" i="8"/>
  <c r="O351" i="8"/>
  <c r="AD350" i="8" l="1"/>
  <c r="AC350" i="8"/>
  <c r="AB350" i="8"/>
  <c r="AA350" i="8"/>
  <c r="Z350" i="8"/>
  <c r="Y350" i="8"/>
  <c r="O350" i="8"/>
  <c r="AD349" i="8" l="1"/>
  <c r="AC349" i="8"/>
  <c r="AB349" i="8"/>
  <c r="AA349" i="8"/>
  <c r="Z349" i="8"/>
  <c r="Y349" i="8"/>
  <c r="O349" i="8"/>
  <c r="AD348" i="8" l="1"/>
  <c r="AC348" i="8"/>
  <c r="AB348" i="8"/>
  <c r="AA348" i="8"/>
  <c r="Z348" i="8"/>
  <c r="Y348" i="8"/>
  <c r="O348" i="8"/>
  <c r="AD347" i="8" l="1"/>
  <c r="AC347" i="8"/>
  <c r="AB347" i="8"/>
  <c r="AA347" i="8"/>
  <c r="Z347" i="8"/>
  <c r="Y347" i="8"/>
  <c r="O347" i="8"/>
  <c r="AD346" i="8" l="1"/>
  <c r="AC346" i="8"/>
  <c r="AB346" i="8"/>
  <c r="AA346" i="8"/>
  <c r="Z346" i="8"/>
  <c r="Y346" i="8"/>
  <c r="O346" i="8"/>
  <c r="AD345" i="8" l="1"/>
  <c r="AC345" i="8"/>
  <c r="AB345" i="8"/>
  <c r="AA345" i="8"/>
  <c r="Z345" i="8"/>
  <c r="Y345" i="8"/>
  <c r="O345" i="8"/>
  <c r="AD344" i="8" l="1"/>
  <c r="AC344" i="8"/>
  <c r="AB344" i="8"/>
  <c r="AA344" i="8"/>
  <c r="Z344" i="8"/>
  <c r="Y344" i="8"/>
  <c r="O344" i="8"/>
  <c r="O23" i="5" l="1"/>
  <c r="Y23" i="5"/>
  <c r="Z23" i="5"/>
  <c r="AA23" i="5"/>
  <c r="AB23" i="5"/>
  <c r="AC23" i="5"/>
  <c r="AD23" i="5"/>
  <c r="AD343" i="8"/>
  <c r="AC343" i="8"/>
  <c r="AB343" i="8"/>
  <c r="AA343" i="8"/>
  <c r="Z343" i="8"/>
  <c r="Y343" i="8"/>
  <c r="O343" i="8"/>
  <c r="AD342" i="8" l="1"/>
  <c r="AC342" i="8"/>
  <c r="AB342" i="8"/>
  <c r="AA342" i="8"/>
  <c r="Z342" i="8"/>
  <c r="Y342" i="8"/>
  <c r="O342" i="8"/>
  <c r="AD341" i="8" l="1"/>
  <c r="AC341" i="8"/>
  <c r="AB341" i="8"/>
  <c r="AA341" i="8"/>
  <c r="Z341" i="8"/>
  <c r="Y341" i="8"/>
  <c r="O341" i="8"/>
  <c r="AD340" i="8" l="1"/>
  <c r="AC340" i="8"/>
  <c r="AB340" i="8"/>
  <c r="AA340" i="8"/>
  <c r="Z340" i="8"/>
  <c r="Y340" i="8"/>
  <c r="O340" i="8"/>
  <c r="AD339" i="8" l="1"/>
  <c r="AC339" i="8"/>
  <c r="AB339" i="8"/>
  <c r="AA339" i="8"/>
  <c r="Z339" i="8"/>
  <c r="Y339" i="8"/>
  <c r="O339" i="8"/>
  <c r="AD338" i="8" l="1"/>
  <c r="AC338" i="8"/>
  <c r="AB338" i="8"/>
  <c r="AA338" i="8"/>
  <c r="Z338" i="8"/>
  <c r="Y338" i="8"/>
  <c r="O338" i="8"/>
  <c r="AD337" i="8" l="1"/>
  <c r="AC337" i="8"/>
  <c r="AB337" i="8"/>
  <c r="AA337" i="8"/>
  <c r="Z337" i="8"/>
  <c r="Y337" i="8"/>
  <c r="O337" i="8"/>
  <c r="AD336" i="8" l="1"/>
  <c r="AC336" i="8"/>
  <c r="AB336" i="8"/>
  <c r="AA336" i="8"/>
  <c r="Z336" i="8"/>
  <c r="Y336" i="8"/>
  <c r="O336" i="8"/>
  <c r="AD335" i="8" l="1"/>
  <c r="AC335" i="8"/>
  <c r="AB335" i="8"/>
  <c r="AA335" i="8"/>
  <c r="Z335" i="8"/>
  <c r="Y335" i="8"/>
  <c r="O335" i="8"/>
  <c r="AD334" i="8" l="1"/>
  <c r="AC334" i="8"/>
  <c r="AB334" i="8"/>
  <c r="AA334" i="8"/>
  <c r="Z334" i="8"/>
  <c r="Y334" i="8"/>
  <c r="O334" i="8"/>
  <c r="AD333" i="8" l="1"/>
  <c r="AC333" i="8"/>
  <c r="AB333" i="8"/>
  <c r="AA333" i="8"/>
  <c r="Z333" i="8"/>
  <c r="Y333" i="8"/>
  <c r="O333" i="8"/>
  <c r="AD332" i="8" l="1"/>
  <c r="AC332" i="8"/>
  <c r="AB332" i="8"/>
  <c r="AA332" i="8"/>
  <c r="Z332" i="8"/>
  <c r="Y332" i="8"/>
  <c r="O332" i="8"/>
  <c r="AD331" i="8" l="1"/>
  <c r="AC331" i="8"/>
  <c r="AB331" i="8"/>
  <c r="AA331" i="8"/>
  <c r="Z331" i="8"/>
  <c r="Y331" i="8"/>
  <c r="O331" i="8"/>
  <c r="AD330" i="8" l="1"/>
  <c r="AC330" i="8"/>
  <c r="AB330" i="8"/>
  <c r="AA330" i="8"/>
  <c r="Z330" i="8"/>
  <c r="Y330" i="8"/>
  <c r="O330" i="8"/>
  <c r="AD329" i="8" l="1"/>
  <c r="AC329" i="8"/>
  <c r="AB329" i="8"/>
  <c r="AA329" i="8"/>
  <c r="Z329" i="8"/>
  <c r="Y329" i="8"/>
  <c r="O329" i="8"/>
  <c r="AD328" i="8" l="1"/>
  <c r="AC328" i="8"/>
  <c r="AB328" i="8"/>
  <c r="AA328" i="8"/>
  <c r="Z328" i="8"/>
  <c r="Y328" i="8"/>
  <c r="O328" i="8"/>
  <c r="AD327" i="8" l="1"/>
  <c r="AC327" i="8"/>
  <c r="AB327" i="8"/>
  <c r="AA327" i="8"/>
  <c r="Z327" i="8"/>
  <c r="Y327" i="8"/>
  <c r="O327" i="8"/>
  <c r="AD326" i="8" l="1"/>
  <c r="AC326" i="8"/>
  <c r="AB326" i="8"/>
  <c r="AA326" i="8"/>
  <c r="Z326" i="8"/>
  <c r="Y326" i="8"/>
  <c r="O326" i="8"/>
  <c r="AD325" i="8" l="1"/>
  <c r="AC325" i="8"/>
  <c r="AB325" i="8"/>
  <c r="AA325" i="8"/>
  <c r="Z325" i="8"/>
  <c r="Y325" i="8"/>
  <c r="O325" i="8"/>
  <c r="AD324" i="8" l="1"/>
  <c r="AC324" i="8"/>
  <c r="AB324" i="8"/>
  <c r="AA324" i="8"/>
  <c r="Z324" i="8"/>
  <c r="Y324" i="8"/>
  <c r="O324" i="8"/>
  <c r="AD323" i="8" l="1"/>
  <c r="AC323" i="8"/>
  <c r="AB323" i="8"/>
  <c r="AA323" i="8"/>
  <c r="Z323" i="8"/>
  <c r="Y323" i="8"/>
  <c r="O323" i="8"/>
  <c r="AD5" i="1" l="1"/>
  <c r="AC5" i="1"/>
  <c r="AB5" i="1"/>
  <c r="AA5" i="1"/>
  <c r="Z5" i="1"/>
  <c r="Y5" i="1"/>
  <c r="O5" i="1"/>
  <c r="AD322" i="8" l="1"/>
  <c r="AC322" i="8"/>
  <c r="AB322" i="8"/>
  <c r="AA322" i="8"/>
  <c r="Z322" i="8"/>
  <c r="Y322" i="8"/>
  <c r="O322" i="8"/>
  <c r="AD321" i="8" l="1"/>
  <c r="AC321" i="8"/>
  <c r="AB321" i="8"/>
  <c r="AA321" i="8"/>
  <c r="Z321" i="8"/>
  <c r="Y321" i="8"/>
  <c r="O321" i="8"/>
  <c r="AD320" i="8" l="1"/>
  <c r="AC320" i="8"/>
  <c r="AB320" i="8"/>
  <c r="AA320" i="8"/>
  <c r="Z320" i="8"/>
  <c r="Y320" i="8"/>
  <c r="O320" i="8"/>
  <c r="AD319" i="8" l="1"/>
  <c r="AC319" i="8"/>
  <c r="AB319" i="8"/>
  <c r="AA319" i="8"/>
  <c r="Z319" i="8"/>
  <c r="Y319" i="8"/>
  <c r="O319" i="8"/>
  <c r="AD318" i="8" l="1"/>
  <c r="AC318" i="8"/>
  <c r="AB318" i="8"/>
  <c r="AA318" i="8"/>
  <c r="Z318" i="8"/>
  <c r="Y318" i="8"/>
  <c r="O318" i="8"/>
  <c r="AD317" i="8" l="1"/>
  <c r="AC317" i="8"/>
  <c r="AB317" i="8"/>
  <c r="AA317" i="8"/>
  <c r="Z317" i="8"/>
  <c r="Y317" i="8"/>
  <c r="O317" i="8"/>
  <c r="AD316" i="8" l="1"/>
  <c r="AC316" i="8"/>
  <c r="AB316" i="8"/>
  <c r="AA316" i="8"/>
  <c r="Z316" i="8"/>
  <c r="Y316" i="8"/>
  <c r="O316" i="8"/>
  <c r="AD315" i="8" l="1"/>
  <c r="AC315" i="8"/>
  <c r="AB315" i="8"/>
  <c r="AA315" i="8"/>
  <c r="Z315" i="8"/>
  <c r="Y315" i="8"/>
  <c r="O315" i="8"/>
  <c r="AD314" i="8" l="1"/>
  <c r="AC314" i="8"/>
  <c r="AB314" i="8"/>
  <c r="AA314" i="8"/>
  <c r="Z314" i="8"/>
  <c r="Y314" i="8"/>
  <c r="O314" i="8"/>
  <c r="AD313" i="8" l="1"/>
  <c r="AC313" i="8"/>
  <c r="AB313" i="8"/>
  <c r="AA313" i="8"/>
  <c r="Z313" i="8"/>
  <c r="Y313" i="8"/>
  <c r="O313" i="8"/>
  <c r="AD312" i="8" l="1"/>
  <c r="AC312" i="8"/>
  <c r="AB312" i="8"/>
  <c r="AA312" i="8"/>
  <c r="Z312" i="8"/>
  <c r="Y312" i="8"/>
  <c r="O312" i="8"/>
  <c r="AD311" i="8" l="1"/>
  <c r="AC311" i="8"/>
  <c r="AB311" i="8"/>
  <c r="AA311" i="8"/>
  <c r="Z311" i="8"/>
  <c r="Y311" i="8"/>
  <c r="O311" i="8"/>
  <c r="AD310" i="8" l="1"/>
  <c r="AC310" i="8"/>
  <c r="AB310" i="8"/>
  <c r="AA310" i="8"/>
  <c r="Z310" i="8"/>
  <c r="Y310" i="8"/>
  <c r="O310" i="8"/>
  <c r="AD309" i="8" l="1"/>
  <c r="AC309" i="8"/>
  <c r="AB309" i="8"/>
  <c r="AA309" i="8"/>
  <c r="Z309" i="8"/>
  <c r="Y309" i="8"/>
  <c r="O309" i="8"/>
  <c r="AD308" i="8" l="1"/>
  <c r="AC308" i="8"/>
  <c r="AB308" i="8"/>
  <c r="AA308" i="8"/>
  <c r="Z308" i="8"/>
  <c r="Y308" i="8"/>
  <c r="O308" i="8"/>
  <c r="AD307" i="8" l="1"/>
  <c r="AC307" i="8"/>
  <c r="AB307" i="8"/>
  <c r="AA307" i="8"/>
  <c r="Z307" i="8"/>
  <c r="Y307" i="8"/>
  <c r="O307" i="8"/>
  <c r="AD306" i="8" l="1"/>
  <c r="AC306" i="8"/>
  <c r="AB306" i="8"/>
  <c r="AA306" i="8"/>
  <c r="Z306" i="8"/>
  <c r="Y306" i="8"/>
  <c r="O306" i="8"/>
  <c r="AD305" i="8" l="1"/>
  <c r="AC305" i="8"/>
  <c r="AB305" i="8"/>
  <c r="AA305" i="8"/>
  <c r="Z305" i="8"/>
  <c r="Y305" i="8"/>
  <c r="O305" i="8"/>
  <c r="AD304" i="8" l="1"/>
  <c r="AC304" i="8"/>
  <c r="AB304" i="8"/>
  <c r="AA304" i="8"/>
  <c r="Z304" i="8"/>
  <c r="Y304" i="8"/>
  <c r="O304" i="8"/>
  <c r="AD303" i="8" l="1"/>
  <c r="AC303" i="8"/>
  <c r="AB303" i="8"/>
  <c r="AA303" i="8"/>
  <c r="Z303" i="8"/>
  <c r="Y303" i="8"/>
  <c r="O303" i="8"/>
  <c r="AD302" i="8" l="1"/>
  <c r="AC302" i="8"/>
  <c r="AB302" i="8"/>
  <c r="AA302" i="8"/>
  <c r="Z302" i="8"/>
  <c r="Y302" i="8"/>
  <c r="O302" i="8"/>
  <c r="AD301" i="8" l="1"/>
  <c r="AC301" i="8"/>
  <c r="AB301" i="8"/>
  <c r="AA301" i="8"/>
  <c r="Z301" i="8"/>
  <c r="Y301" i="8"/>
  <c r="O301" i="8"/>
  <c r="AD300" i="8" l="1"/>
  <c r="AC300" i="8"/>
  <c r="AB300" i="8"/>
  <c r="AA300" i="8"/>
  <c r="Z300" i="8"/>
  <c r="Y300" i="8"/>
  <c r="O300" i="8"/>
  <c r="AD299" i="8" l="1"/>
  <c r="AC299" i="8"/>
  <c r="AB299" i="8"/>
  <c r="AA299" i="8"/>
  <c r="Z299" i="8"/>
  <c r="Y299" i="8"/>
  <c r="O299" i="8"/>
  <c r="O21" i="5" l="1"/>
  <c r="Y21" i="5"/>
  <c r="Z21" i="5"/>
  <c r="AA21" i="5"/>
  <c r="AB21" i="5"/>
  <c r="AC21" i="5"/>
  <c r="AD21" i="5"/>
  <c r="O20" i="5" l="1"/>
  <c r="Y20" i="5"/>
  <c r="Z20" i="5"/>
  <c r="AA20" i="5"/>
  <c r="AB20" i="5"/>
  <c r="AC20" i="5"/>
  <c r="AD20" i="5"/>
  <c r="AD298" i="8" l="1"/>
  <c r="AC298" i="8"/>
  <c r="AB298" i="8"/>
  <c r="AA298" i="8"/>
  <c r="Z298" i="8"/>
  <c r="Y298" i="8"/>
  <c r="O298" i="8"/>
  <c r="AD297" i="8" l="1"/>
  <c r="AC297" i="8"/>
  <c r="AB297" i="8"/>
  <c r="AA297" i="8"/>
  <c r="Z297" i="8"/>
  <c r="Y297" i="8"/>
  <c r="O297" i="8"/>
  <c r="AD296" i="8" l="1"/>
  <c r="AC296" i="8"/>
  <c r="AB296" i="8"/>
  <c r="AA296" i="8"/>
  <c r="Z296" i="8"/>
  <c r="Y296" i="8"/>
  <c r="O296" i="8"/>
  <c r="AD295" i="8" l="1"/>
  <c r="AC295" i="8"/>
  <c r="AB295" i="8"/>
  <c r="AA295" i="8"/>
  <c r="Z295" i="8"/>
  <c r="Y295" i="8"/>
  <c r="O295" i="8"/>
  <c r="AD294" i="8" l="1"/>
  <c r="AC294" i="8"/>
  <c r="AB294" i="8"/>
  <c r="AA294" i="8"/>
  <c r="Z294" i="8"/>
  <c r="Y294" i="8"/>
  <c r="O294" i="8"/>
  <c r="AD293" i="8" l="1"/>
  <c r="AC293" i="8"/>
  <c r="AB293" i="8"/>
  <c r="AA293" i="8"/>
  <c r="Z293" i="8"/>
  <c r="Y293" i="8"/>
  <c r="O293" i="8"/>
  <c r="AD292" i="8" l="1"/>
  <c r="AC292" i="8"/>
  <c r="AB292" i="8"/>
  <c r="AA292" i="8"/>
  <c r="Z292" i="8"/>
  <c r="Y292" i="8"/>
  <c r="O292" i="8"/>
  <c r="AD291" i="8" l="1"/>
  <c r="AC291" i="8"/>
  <c r="AB291" i="8"/>
  <c r="AA291" i="8"/>
  <c r="Z291" i="8"/>
  <c r="Y291" i="8"/>
  <c r="O291" i="8"/>
  <c r="AD290" i="8" l="1"/>
  <c r="AC290" i="8"/>
  <c r="AB290" i="8"/>
  <c r="AA290" i="8"/>
  <c r="Z290" i="8"/>
  <c r="Y290" i="8"/>
  <c r="O290" i="8"/>
  <c r="AD289" i="8" l="1"/>
  <c r="AC289" i="8"/>
  <c r="AB289" i="8"/>
  <c r="AA289" i="8"/>
  <c r="Z289" i="8"/>
  <c r="Y289" i="8"/>
  <c r="O289" i="8"/>
  <c r="AD288" i="8" l="1"/>
  <c r="AC288" i="8"/>
  <c r="AB288" i="8"/>
  <c r="AA288" i="8"/>
  <c r="Z288" i="8"/>
  <c r="Y288" i="8"/>
  <c r="O288" i="8"/>
  <c r="AD287" i="8" l="1"/>
  <c r="AC287" i="8"/>
  <c r="AB287" i="8"/>
  <c r="AA287" i="8"/>
  <c r="Z287" i="8"/>
  <c r="Y287" i="8"/>
  <c r="O287" i="8"/>
  <c r="AD286" i="8" l="1"/>
  <c r="AC286" i="8"/>
  <c r="AB286" i="8"/>
  <c r="AA286" i="8"/>
  <c r="Z286" i="8"/>
  <c r="Y286" i="8"/>
  <c r="O286" i="8"/>
  <c r="AD285" i="8" l="1"/>
  <c r="AC285" i="8"/>
  <c r="AB285" i="8"/>
  <c r="AA285" i="8"/>
  <c r="Z285" i="8"/>
  <c r="Y285" i="8"/>
  <c r="O285" i="8"/>
  <c r="AD284" i="8" l="1"/>
  <c r="AC284" i="8"/>
  <c r="AB284" i="8"/>
  <c r="AA284" i="8"/>
  <c r="Z284" i="8"/>
  <c r="Y284" i="8"/>
  <c r="O284" i="8"/>
  <c r="AD283" i="8" l="1"/>
  <c r="AC283" i="8"/>
  <c r="AB283" i="8"/>
  <c r="AA283" i="8"/>
  <c r="Z283" i="8"/>
  <c r="Y283" i="8"/>
  <c r="O283" i="8"/>
  <c r="AD282" i="8" l="1"/>
  <c r="AC282" i="8"/>
  <c r="AB282" i="8"/>
  <c r="AA282" i="8"/>
  <c r="Z282" i="8"/>
  <c r="Y282" i="8"/>
  <c r="O282" i="8"/>
  <c r="AD281" i="8" l="1"/>
  <c r="AC281" i="8"/>
  <c r="AB281" i="8"/>
  <c r="AA281" i="8"/>
  <c r="Z281" i="8"/>
  <c r="Y281" i="8"/>
  <c r="O281" i="8"/>
  <c r="AD280" i="8" l="1"/>
  <c r="AC280" i="8"/>
  <c r="AB280" i="8"/>
  <c r="AA280" i="8"/>
  <c r="Z280" i="8"/>
  <c r="Y280" i="8"/>
  <c r="AD279" i="8" l="1"/>
  <c r="AC279" i="8"/>
  <c r="AB279" i="8"/>
  <c r="AA279" i="8"/>
  <c r="Z279" i="8"/>
  <c r="Y279" i="8"/>
  <c r="O279" i="8"/>
  <c r="AD278" i="8" l="1"/>
  <c r="AC278" i="8"/>
  <c r="AB278" i="8"/>
  <c r="AA278" i="8"/>
  <c r="Z278" i="8"/>
  <c r="Y278" i="8"/>
  <c r="O278" i="8"/>
  <c r="AD277" i="8" l="1"/>
  <c r="AC277" i="8"/>
  <c r="AB277" i="8"/>
  <c r="AA277" i="8"/>
  <c r="Z277" i="8"/>
  <c r="Y277" i="8"/>
  <c r="O277" i="8"/>
  <c r="AD276" i="8" l="1"/>
  <c r="AC276" i="8"/>
  <c r="AB276" i="8"/>
  <c r="AA276" i="8"/>
  <c r="Z276" i="8"/>
  <c r="Y276" i="8"/>
  <c r="O276" i="8"/>
  <c r="AD275" i="8" l="1"/>
  <c r="AC275" i="8"/>
  <c r="AB275" i="8"/>
  <c r="AA275" i="8"/>
  <c r="Z275" i="8"/>
  <c r="Y275" i="8"/>
  <c r="O275" i="8"/>
  <c r="AD274" i="8" l="1"/>
  <c r="AC274" i="8"/>
  <c r="AB274" i="8"/>
  <c r="AA274" i="8"/>
  <c r="Z274" i="8"/>
  <c r="Y274" i="8"/>
  <c r="O274" i="8"/>
  <c r="AD273" i="8" l="1"/>
  <c r="AC273" i="8"/>
  <c r="AB273" i="8"/>
  <c r="AA273" i="8"/>
  <c r="Z273" i="8"/>
  <c r="Y273" i="8"/>
  <c r="O273" i="8"/>
  <c r="AD272" i="8" l="1"/>
  <c r="AC272" i="8"/>
  <c r="AB272" i="8"/>
  <c r="AA272" i="8"/>
  <c r="Z272" i="8"/>
  <c r="Y272" i="8"/>
  <c r="O272" i="8"/>
  <c r="AD271" i="8" l="1"/>
  <c r="AC271" i="8"/>
  <c r="AB271" i="8"/>
  <c r="AA271" i="8"/>
  <c r="Z271" i="8"/>
  <c r="Y271" i="8"/>
  <c r="O271" i="8"/>
  <c r="AD270" i="8" l="1"/>
  <c r="AC270" i="8"/>
  <c r="AB270" i="8"/>
  <c r="AA270" i="8"/>
  <c r="Z270" i="8"/>
  <c r="Y270" i="8"/>
  <c r="O270" i="8"/>
  <c r="AD269" i="8" l="1"/>
  <c r="AC269" i="8"/>
  <c r="AB269" i="8"/>
  <c r="AA269" i="8"/>
  <c r="Z269" i="8"/>
  <c r="Y269" i="8"/>
  <c r="O269" i="8"/>
  <c r="AD268" i="8" l="1"/>
  <c r="AC268" i="8"/>
  <c r="AB268" i="8"/>
  <c r="AA268" i="8"/>
  <c r="Z268" i="8"/>
  <c r="Y268" i="8"/>
  <c r="O268" i="8"/>
  <c r="AD267" i="8" l="1"/>
  <c r="AC267" i="8"/>
  <c r="AB267" i="8"/>
  <c r="AA267" i="8"/>
  <c r="Z267" i="8"/>
  <c r="Y267" i="8"/>
  <c r="O267" i="8"/>
  <c r="AD266" i="8" l="1"/>
  <c r="AC266" i="8"/>
  <c r="AB266" i="8"/>
  <c r="AA266" i="8"/>
  <c r="Z266" i="8"/>
  <c r="Y266" i="8"/>
  <c r="O266" i="8"/>
  <c r="AD265" i="8" l="1"/>
  <c r="AC265" i="8"/>
  <c r="AB265" i="8"/>
  <c r="AA265" i="8"/>
  <c r="Z265" i="8"/>
  <c r="Y265" i="8"/>
  <c r="O265" i="8"/>
  <c r="AD264" i="8" l="1"/>
  <c r="AC264" i="8"/>
  <c r="AB264" i="8"/>
  <c r="AA264" i="8"/>
  <c r="Z264" i="8"/>
  <c r="Y264" i="8"/>
  <c r="O264" i="8"/>
  <c r="AD263" i="8" l="1"/>
  <c r="AC263" i="8"/>
  <c r="AB263" i="8"/>
  <c r="AA263" i="8"/>
  <c r="Z263" i="8"/>
  <c r="Y263" i="8"/>
  <c r="O263" i="8"/>
  <c r="AD262" i="8" l="1"/>
  <c r="AC262" i="8"/>
  <c r="AB262" i="8"/>
  <c r="AA262" i="8"/>
  <c r="Z262" i="8"/>
  <c r="Y262" i="8"/>
  <c r="O262" i="8"/>
  <c r="AD261" i="8" l="1"/>
  <c r="AC261" i="8"/>
  <c r="AB261" i="8"/>
  <c r="AA261" i="8"/>
  <c r="Z261" i="8"/>
  <c r="Y261" i="8"/>
  <c r="O261" i="8"/>
  <c r="AD260" i="8" l="1"/>
  <c r="AC260" i="8"/>
  <c r="AB260" i="8"/>
  <c r="AA260" i="8"/>
  <c r="Z260" i="8"/>
  <c r="Y260" i="8"/>
  <c r="O260" i="8"/>
  <c r="AD259" i="8" l="1"/>
  <c r="AC259" i="8"/>
  <c r="AB259" i="8"/>
  <c r="AA259" i="8"/>
  <c r="Z259" i="8"/>
  <c r="Y259" i="8"/>
  <c r="O259" i="8"/>
  <c r="AD258" i="8" l="1"/>
  <c r="AC258" i="8"/>
  <c r="AB258" i="8"/>
  <c r="AA258" i="8"/>
  <c r="Z258" i="8"/>
  <c r="Y258" i="8"/>
  <c r="O258" i="8"/>
  <c r="AD257" i="8" l="1"/>
  <c r="AC257" i="8"/>
  <c r="AB257" i="8"/>
  <c r="AA257" i="8"/>
  <c r="Z257" i="8"/>
  <c r="Y257" i="8"/>
  <c r="O257" i="8"/>
  <c r="AD256" i="8" l="1"/>
  <c r="AC256" i="8"/>
  <c r="AB256" i="8"/>
  <c r="AA256" i="8"/>
  <c r="Z256" i="8"/>
  <c r="Y256" i="8"/>
  <c r="O256" i="8"/>
  <c r="AD255" i="8" l="1"/>
  <c r="AC255" i="8"/>
  <c r="AB255" i="8"/>
  <c r="AA255" i="8"/>
  <c r="Z255" i="8"/>
  <c r="Y255" i="8"/>
  <c r="O255" i="8"/>
  <c r="AD254" i="8" l="1"/>
  <c r="AC254" i="8"/>
  <c r="AB254" i="8"/>
  <c r="AA254" i="8"/>
  <c r="Z254" i="8"/>
  <c r="Y254" i="8"/>
  <c r="O254" i="8"/>
  <c r="AD253" i="8" l="1"/>
  <c r="AC253" i="8"/>
  <c r="AB253" i="8"/>
  <c r="AA253" i="8"/>
  <c r="Z253" i="8"/>
  <c r="Y253" i="8"/>
  <c r="O253" i="8"/>
  <c r="AD252" i="8" l="1"/>
  <c r="AC252" i="8"/>
  <c r="AB252" i="8"/>
  <c r="AA252" i="8"/>
  <c r="Z252" i="8"/>
  <c r="Y252" i="8"/>
  <c r="O252" i="8"/>
  <c r="AD251" i="8" l="1"/>
  <c r="AC251" i="8"/>
  <c r="AB251" i="8"/>
  <c r="AA251" i="8"/>
  <c r="Z251" i="8"/>
  <c r="Y251" i="8"/>
  <c r="O251" i="8"/>
  <c r="AD250" i="8" l="1"/>
  <c r="AC250" i="8"/>
  <c r="AB250" i="8"/>
  <c r="AA250" i="8"/>
  <c r="Z250" i="8"/>
  <c r="Y250" i="8"/>
  <c r="O250" i="8"/>
  <c r="AD249" i="8" l="1"/>
  <c r="AC249" i="8"/>
  <c r="AB249" i="8"/>
  <c r="AA249" i="8"/>
  <c r="Z249" i="8"/>
  <c r="Y249" i="8"/>
  <c r="O249" i="8"/>
  <c r="AD248" i="8" l="1"/>
  <c r="AC248" i="8"/>
  <c r="AB248" i="8"/>
  <c r="AA248" i="8"/>
  <c r="Z248" i="8"/>
  <c r="Y248" i="8"/>
  <c r="O248" i="8"/>
  <c r="AD247" i="8" l="1"/>
  <c r="AC247" i="8"/>
  <c r="AB247" i="8"/>
  <c r="AA247" i="8"/>
  <c r="Z247" i="8"/>
  <c r="Y247" i="8"/>
  <c r="O247" i="8"/>
  <c r="AD246" i="8" l="1"/>
  <c r="AC246" i="8"/>
  <c r="AB246" i="8"/>
  <c r="AA246" i="8"/>
  <c r="Z246" i="8"/>
  <c r="Y246" i="8"/>
  <c r="O246" i="8"/>
  <c r="AD245" i="8" l="1"/>
  <c r="AC245" i="8"/>
  <c r="AB245" i="8"/>
  <c r="AA245" i="8"/>
  <c r="Z245" i="8"/>
  <c r="Y245" i="8"/>
  <c r="O245" i="8"/>
  <c r="AD244" i="8" l="1"/>
  <c r="AC244" i="8"/>
  <c r="AB244" i="8"/>
  <c r="AA244" i="8"/>
  <c r="Z244" i="8"/>
  <c r="Y244" i="8"/>
  <c r="O244" i="8"/>
  <c r="AD243" i="8" l="1"/>
  <c r="AC243" i="8"/>
  <c r="AB243" i="8"/>
  <c r="AA243" i="8"/>
  <c r="Z243" i="8"/>
  <c r="Y243" i="8"/>
  <c r="O243" i="8"/>
  <c r="AD242" i="8" l="1"/>
  <c r="AC242" i="8"/>
  <c r="AB242" i="8"/>
  <c r="AA242" i="8"/>
  <c r="Z242" i="8"/>
  <c r="Y242" i="8"/>
  <c r="O242" i="8"/>
  <c r="AD241" i="8" l="1"/>
  <c r="AC241" i="8"/>
  <c r="AB241" i="8"/>
  <c r="AA241" i="8"/>
  <c r="Z241" i="8"/>
  <c r="Y241" i="8"/>
  <c r="O241" i="8"/>
  <c r="AD240" i="8" l="1"/>
  <c r="AC240" i="8"/>
  <c r="AB240" i="8"/>
  <c r="AA240" i="8"/>
  <c r="Z240" i="8"/>
  <c r="Y240" i="8"/>
  <c r="O240" i="8"/>
  <c r="AD239" i="8" l="1"/>
  <c r="AC239" i="8"/>
  <c r="AB239" i="8"/>
  <c r="AA239" i="8"/>
  <c r="Z239" i="8"/>
  <c r="Y239" i="8"/>
  <c r="O239" i="8"/>
  <c r="AD238" i="8" l="1"/>
  <c r="AC238" i="8"/>
  <c r="AB238" i="8"/>
  <c r="AA238" i="8"/>
  <c r="Z238" i="8"/>
  <c r="Y238" i="8"/>
  <c r="O238" i="8"/>
  <c r="AD237" i="8" l="1"/>
  <c r="AC237" i="8"/>
  <c r="AB237" i="8"/>
  <c r="AA237" i="8"/>
  <c r="Z237" i="8"/>
  <c r="Y237" i="8"/>
  <c r="O237" i="8"/>
  <c r="AD236" i="8" l="1"/>
  <c r="AC236" i="8"/>
  <c r="AB236" i="8"/>
  <c r="AA236" i="8"/>
  <c r="Z236" i="8"/>
  <c r="Y236" i="8"/>
  <c r="O236" i="8"/>
  <c r="AD235" i="8" l="1"/>
  <c r="AC235" i="8"/>
  <c r="AB235" i="8"/>
  <c r="AA235" i="8"/>
  <c r="Z235" i="8"/>
  <c r="Y235" i="8"/>
  <c r="O235" i="8"/>
  <c r="AD234" i="8" l="1"/>
  <c r="AC234" i="8"/>
  <c r="AB234" i="8"/>
  <c r="AA234" i="8"/>
  <c r="Z234" i="8"/>
  <c r="Y234" i="8"/>
  <c r="O234" i="8"/>
  <c r="O19" i="5" l="1"/>
  <c r="Y19" i="5"/>
  <c r="Z19" i="5"/>
  <c r="AA19" i="5"/>
  <c r="AB19" i="5"/>
  <c r="AC19" i="5"/>
  <c r="AD19" i="5"/>
  <c r="AD233" i="8" l="1"/>
  <c r="AC233" i="8"/>
  <c r="AB233" i="8"/>
  <c r="AA233" i="8"/>
  <c r="Z233" i="8"/>
  <c r="Y233" i="8"/>
  <c r="O233" i="8"/>
  <c r="AD232" i="8" l="1"/>
  <c r="AC232" i="8"/>
  <c r="AB232" i="8"/>
  <c r="AA232" i="8"/>
  <c r="Z232" i="8"/>
  <c r="Y232" i="8"/>
  <c r="O232" i="8"/>
  <c r="AD231" i="8" l="1"/>
  <c r="AC231" i="8"/>
  <c r="AB231" i="8"/>
  <c r="AA231" i="8"/>
  <c r="Z231" i="8"/>
  <c r="Y231" i="8"/>
  <c r="O231" i="8"/>
  <c r="AD230" i="8" l="1"/>
  <c r="AC230" i="8"/>
  <c r="AB230" i="8"/>
  <c r="AA230" i="8"/>
  <c r="Z230" i="8"/>
  <c r="Y230" i="8"/>
  <c r="O230" i="8"/>
  <c r="AD229" i="8" l="1"/>
  <c r="AC229" i="8"/>
  <c r="AB229" i="8"/>
  <c r="AA229" i="8"/>
  <c r="Z229" i="8"/>
  <c r="Y229" i="8"/>
  <c r="O229" i="8"/>
  <c r="AD228" i="8" l="1"/>
  <c r="AC228" i="8"/>
  <c r="AB228" i="8"/>
  <c r="AA228" i="8"/>
  <c r="Z228" i="8"/>
  <c r="Y228" i="8"/>
  <c r="O228" i="8"/>
  <c r="AD227" i="8" l="1"/>
  <c r="AC227" i="8"/>
  <c r="AB227" i="8"/>
  <c r="AA227" i="8"/>
  <c r="Z227" i="8"/>
  <c r="Y227" i="8"/>
  <c r="O227" i="8"/>
  <c r="AD226" i="8" l="1"/>
  <c r="AC226" i="8"/>
  <c r="AB226" i="8"/>
  <c r="AA226" i="8"/>
  <c r="Z226" i="8"/>
  <c r="Y226" i="8"/>
  <c r="O226" i="8"/>
  <c r="AD225" i="8" l="1"/>
  <c r="AC225" i="8"/>
  <c r="AB225" i="8"/>
  <c r="AA225" i="8"/>
  <c r="Z225" i="8"/>
  <c r="Y225" i="8"/>
  <c r="O225" i="8"/>
  <c r="AD224" i="8" l="1"/>
  <c r="AC224" i="8"/>
  <c r="AB224" i="8"/>
  <c r="AA224" i="8"/>
  <c r="Z224" i="8"/>
  <c r="Y224" i="8"/>
  <c r="O224" i="8"/>
  <c r="AD223" i="8" l="1"/>
  <c r="AC223" i="8"/>
  <c r="AB223" i="8"/>
  <c r="AA223" i="8"/>
  <c r="Z223" i="8"/>
  <c r="Y223" i="8"/>
  <c r="O223" i="8"/>
  <c r="AD222" i="8" l="1"/>
  <c r="AC222" i="8"/>
  <c r="AB222" i="8"/>
  <c r="AA222" i="8"/>
  <c r="Z222" i="8"/>
  <c r="Y222" i="8"/>
  <c r="O222" i="8"/>
  <c r="AD221" i="8" l="1"/>
  <c r="AC221" i="8"/>
  <c r="AB221" i="8"/>
  <c r="AA221" i="8"/>
  <c r="Z221" i="8"/>
  <c r="Y221" i="8"/>
  <c r="O221" i="8"/>
  <c r="AD220" i="8" l="1"/>
  <c r="AC220" i="8"/>
  <c r="AB220" i="8"/>
  <c r="AA220" i="8"/>
  <c r="Z220" i="8"/>
  <c r="Y220" i="8"/>
  <c r="O220" i="8"/>
  <c r="AD219" i="8" l="1"/>
  <c r="AC219" i="8"/>
  <c r="AB219" i="8"/>
  <c r="AA219" i="8"/>
  <c r="Z219" i="8"/>
  <c r="Y219" i="8"/>
  <c r="O219" i="8"/>
  <c r="AD218" i="8" l="1"/>
  <c r="AC218" i="8"/>
  <c r="AB218" i="8"/>
  <c r="AA218" i="8"/>
  <c r="Z218" i="8"/>
  <c r="Y218" i="8"/>
  <c r="O218" i="8"/>
  <c r="AD217" i="8" l="1"/>
  <c r="AC217" i="8"/>
  <c r="AB217" i="8"/>
  <c r="AA217" i="8"/>
  <c r="Z217" i="8"/>
  <c r="Y217" i="8"/>
  <c r="O217" i="8"/>
  <c r="AD216" i="8" l="1"/>
  <c r="AC216" i="8"/>
  <c r="AB216" i="8"/>
  <c r="AA216" i="8"/>
  <c r="Z216" i="8"/>
  <c r="Y216" i="8"/>
  <c r="O216" i="8"/>
  <c r="AD215" i="8" l="1"/>
  <c r="AC215" i="8"/>
  <c r="AB215" i="8"/>
  <c r="AA215" i="8"/>
  <c r="Z215" i="8"/>
  <c r="Y215" i="8"/>
  <c r="O215" i="8"/>
  <c r="AD214" i="8" l="1"/>
  <c r="AC214" i="8"/>
  <c r="AB214" i="8"/>
  <c r="AA214" i="8"/>
  <c r="Z214" i="8"/>
  <c r="Y214" i="8"/>
  <c r="O214" i="8"/>
  <c r="AD213" i="8" l="1"/>
  <c r="AC213" i="8"/>
  <c r="AB213" i="8"/>
  <c r="AA213" i="8"/>
  <c r="Z213" i="8"/>
  <c r="Y213" i="8"/>
  <c r="O213" i="8"/>
  <c r="AD212" i="8" l="1"/>
  <c r="AC212" i="8"/>
  <c r="AB212" i="8"/>
  <c r="AA212" i="8"/>
  <c r="Z212" i="8"/>
  <c r="Y212" i="8"/>
  <c r="O212" i="8"/>
  <c r="AD211" i="8" l="1"/>
  <c r="AC211" i="8"/>
  <c r="AB211" i="8"/>
  <c r="AA211" i="8"/>
  <c r="Z211" i="8"/>
  <c r="Y211" i="8"/>
  <c r="O211" i="8"/>
  <c r="AD210" i="8" l="1"/>
  <c r="AC210" i="8"/>
  <c r="AB210" i="8"/>
  <c r="AA210" i="8"/>
  <c r="Z210" i="8"/>
  <c r="Y210" i="8"/>
  <c r="O210" i="8"/>
  <c r="AD209" i="8" l="1"/>
  <c r="AC209" i="8"/>
  <c r="AB209" i="8"/>
  <c r="AA209" i="8"/>
  <c r="Z209" i="8"/>
  <c r="Y209" i="8"/>
  <c r="O209" i="8"/>
  <c r="AD208" i="8" l="1"/>
  <c r="AC208" i="8"/>
  <c r="AB208" i="8"/>
  <c r="AA208" i="8"/>
  <c r="Z208" i="8"/>
  <c r="Y208" i="8"/>
  <c r="O208" i="8"/>
  <c r="AD207" i="8" l="1"/>
  <c r="AC207" i="8"/>
  <c r="AB207" i="8"/>
  <c r="AA207" i="8"/>
  <c r="Z207" i="8"/>
  <c r="Y207" i="8"/>
  <c r="O207" i="8"/>
  <c r="AD206" i="8" l="1"/>
  <c r="AC206" i="8"/>
  <c r="AB206" i="8"/>
  <c r="AA206" i="8"/>
  <c r="Z206" i="8"/>
  <c r="Y206" i="8"/>
  <c r="O206" i="8"/>
  <c r="AD205" i="8" l="1"/>
  <c r="AC205" i="8"/>
  <c r="AB205" i="8"/>
  <c r="AA205" i="8"/>
  <c r="Z205" i="8"/>
  <c r="Y205" i="8"/>
  <c r="O205" i="8"/>
  <c r="AD204" i="8" l="1"/>
  <c r="AC204" i="8"/>
  <c r="AB204" i="8"/>
  <c r="AA204" i="8"/>
  <c r="Z204" i="8"/>
  <c r="Y204" i="8"/>
  <c r="O204" i="8"/>
  <c r="AD203" i="8" l="1"/>
  <c r="AC203" i="8"/>
  <c r="AB203" i="8"/>
  <c r="AA203" i="8"/>
  <c r="Z203" i="8"/>
  <c r="Y203" i="8"/>
  <c r="O203" i="8"/>
  <c r="AD202" i="8" l="1"/>
  <c r="AC202" i="8"/>
  <c r="AB202" i="8"/>
  <c r="AA202" i="8"/>
  <c r="Z202" i="8"/>
  <c r="Y202" i="8"/>
  <c r="O202" i="8"/>
  <c r="AD201" i="8" l="1"/>
  <c r="AC201" i="8"/>
  <c r="AB201" i="8"/>
  <c r="AA201" i="8"/>
  <c r="Z201" i="8"/>
  <c r="Y201" i="8"/>
  <c r="O201" i="8"/>
  <c r="AD200" i="8" l="1"/>
  <c r="AC200" i="8"/>
  <c r="AB200" i="8"/>
  <c r="AA200" i="8"/>
  <c r="Z200" i="8"/>
  <c r="Y200" i="8"/>
  <c r="O200" i="8"/>
  <c r="AD199" i="8" l="1"/>
  <c r="AC199" i="8"/>
  <c r="AB199" i="8"/>
  <c r="AA199" i="8"/>
  <c r="Z199" i="8"/>
  <c r="Y199" i="8"/>
  <c r="O199" i="8"/>
  <c r="AD198" i="8" l="1"/>
  <c r="AC198" i="8"/>
  <c r="AB198" i="8"/>
  <c r="AA198" i="8"/>
  <c r="Z198" i="8"/>
  <c r="Y198" i="8"/>
  <c r="O198" i="8"/>
  <c r="AD197" i="8" l="1"/>
  <c r="AC197" i="8"/>
  <c r="AB197" i="8"/>
  <c r="AA197" i="8"/>
  <c r="Z197" i="8"/>
  <c r="Y197" i="8"/>
  <c r="O197" i="8"/>
  <c r="AD196" i="8" l="1"/>
  <c r="AC196" i="8"/>
  <c r="AB196" i="8"/>
  <c r="AA196" i="8"/>
  <c r="Z196" i="8"/>
  <c r="Y196" i="8"/>
  <c r="O196" i="8"/>
  <c r="AD195" i="8" l="1"/>
  <c r="AC195" i="8"/>
  <c r="AB195" i="8"/>
  <c r="AA195" i="8"/>
  <c r="Z195" i="8"/>
  <c r="Y195" i="8"/>
  <c r="O195" i="8"/>
  <c r="AD194" i="8" l="1"/>
  <c r="AC194" i="8"/>
  <c r="AB194" i="8"/>
  <c r="AA194" i="8"/>
  <c r="Z194" i="8"/>
  <c r="Y194" i="8"/>
  <c r="O194" i="8"/>
  <c r="AD193" i="8" l="1"/>
  <c r="AC193" i="8"/>
  <c r="AB193" i="8"/>
  <c r="AA193" i="8"/>
  <c r="Z193" i="8"/>
  <c r="Y193" i="8"/>
  <c r="O193" i="8"/>
  <c r="AD192" i="8" l="1"/>
  <c r="AC192" i="8"/>
  <c r="AB192" i="8"/>
  <c r="AA192" i="8"/>
  <c r="Z192" i="8"/>
  <c r="Y192" i="8"/>
  <c r="O192" i="8"/>
  <c r="O18" i="5" l="1"/>
  <c r="Y18" i="5"/>
  <c r="Z18" i="5"/>
  <c r="AA18" i="5"/>
  <c r="AB18" i="5"/>
  <c r="AC18" i="5"/>
  <c r="AD18" i="5"/>
  <c r="AD191" i="8" l="1"/>
  <c r="AC191" i="8"/>
  <c r="AB191" i="8"/>
  <c r="AA191" i="8"/>
  <c r="Z191" i="8"/>
  <c r="Y191" i="8"/>
  <c r="O191" i="8"/>
  <c r="AD190" i="8" l="1"/>
  <c r="AC190" i="8"/>
  <c r="AB190" i="8"/>
  <c r="AA190" i="8"/>
  <c r="Z190" i="8"/>
  <c r="Y190" i="8"/>
  <c r="O190" i="8"/>
  <c r="AD189" i="8" l="1"/>
  <c r="AC189" i="8"/>
  <c r="AB189" i="8"/>
  <c r="AA189" i="8"/>
  <c r="Z189" i="8"/>
  <c r="Y189" i="8"/>
  <c r="O189" i="8"/>
  <c r="AD188" i="8" l="1"/>
  <c r="AC188" i="8"/>
  <c r="AB188" i="8"/>
  <c r="AA188" i="8"/>
  <c r="Z188" i="8"/>
  <c r="Y188" i="8"/>
  <c r="O188" i="8"/>
  <c r="AD187" i="8" l="1"/>
  <c r="AC187" i="8"/>
  <c r="AB187" i="8"/>
  <c r="AA187" i="8"/>
  <c r="Z187" i="8"/>
  <c r="Y187" i="8"/>
  <c r="O187" i="8"/>
  <c r="AD186" i="8" l="1"/>
  <c r="AC186" i="8"/>
  <c r="AB186" i="8"/>
  <c r="AA186" i="8"/>
  <c r="Z186" i="8"/>
  <c r="Y186" i="8"/>
  <c r="O186" i="8"/>
  <c r="AD185" i="8" l="1"/>
  <c r="AC185" i="8"/>
  <c r="AB185" i="8"/>
  <c r="AA185" i="8"/>
  <c r="Z185" i="8"/>
  <c r="Y185" i="8"/>
  <c r="O185" i="8"/>
  <c r="AD184" i="8" l="1"/>
  <c r="AC184" i="8"/>
  <c r="AB184" i="8"/>
  <c r="AA184" i="8"/>
  <c r="Z184" i="8"/>
  <c r="Y184" i="8"/>
  <c r="O184" i="8"/>
  <c r="AD183" i="8" l="1"/>
  <c r="AC183" i="8"/>
  <c r="AB183" i="8"/>
  <c r="AA183" i="8"/>
  <c r="Z183" i="8"/>
  <c r="Y183" i="8"/>
  <c r="O183" i="8"/>
  <c r="AD182" i="8" l="1"/>
  <c r="AC182" i="8"/>
  <c r="AB182" i="8"/>
  <c r="AA182" i="8"/>
  <c r="Z182" i="8"/>
  <c r="Y182" i="8"/>
  <c r="O182" i="8"/>
  <c r="AD181" i="8" l="1"/>
  <c r="AC181" i="8"/>
  <c r="AB181" i="8"/>
  <c r="AA181" i="8"/>
  <c r="Z181" i="8"/>
  <c r="Y181" i="8"/>
  <c r="O181" i="8"/>
  <c r="AD180" i="8" l="1"/>
  <c r="AC180" i="8"/>
  <c r="AB180" i="8"/>
  <c r="AA180" i="8"/>
  <c r="Z180" i="8"/>
  <c r="Y180" i="8"/>
  <c r="O180" i="8"/>
  <c r="AD179" i="8" l="1"/>
  <c r="AC179" i="8"/>
  <c r="AB179" i="8"/>
  <c r="AA179" i="8"/>
  <c r="Z179" i="8"/>
  <c r="Y179" i="8"/>
  <c r="O179" i="8"/>
  <c r="AD178" i="8" l="1"/>
  <c r="AC178" i="8"/>
  <c r="AB178" i="8"/>
  <c r="AA178" i="8"/>
  <c r="Z178" i="8"/>
  <c r="Y178" i="8"/>
  <c r="AD177" i="8" l="1"/>
  <c r="AC177" i="8"/>
  <c r="AB177" i="8"/>
  <c r="AA177" i="8"/>
  <c r="Z177" i="8"/>
  <c r="Y177" i="8"/>
  <c r="O177" i="8"/>
  <c r="AD176" i="8" l="1"/>
  <c r="AC176" i="8"/>
  <c r="AB176" i="8"/>
  <c r="AA176" i="8"/>
  <c r="Z176" i="8"/>
  <c r="Y176" i="8"/>
  <c r="O176" i="8"/>
  <c r="AD175" i="8" l="1"/>
  <c r="AC175" i="8"/>
  <c r="AB175" i="8"/>
  <c r="AA175" i="8"/>
  <c r="Z175" i="8"/>
  <c r="Y175" i="8"/>
  <c r="O175" i="8"/>
  <c r="AD174" i="8" l="1"/>
  <c r="AC174" i="8"/>
  <c r="AB174" i="8"/>
  <c r="AA174" i="8"/>
  <c r="Z174" i="8"/>
  <c r="Y174" i="8"/>
  <c r="O174" i="8"/>
  <c r="AD173" i="8" l="1"/>
  <c r="AC173" i="8"/>
  <c r="AB173" i="8"/>
  <c r="AA173" i="8"/>
  <c r="Z173" i="8"/>
  <c r="Y173" i="8"/>
  <c r="O173" i="8"/>
  <c r="AD172" i="8" l="1"/>
  <c r="AC172" i="8"/>
  <c r="AB172" i="8"/>
  <c r="AA172" i="8"/>
  <c r="Z172" i="8"/>
  <c r="Y172" i="8"/>
  <c r="O172" i="8"/>
  <c r="AD171" i="8" l="1"/>
  <c r="AC171" i="8"/>
  <c r="AB171" i="8"/>
  <c r="AA171" i="8"/>
  <c r="Z171" i="8"/>
  <c r="Y171" i="8"/>
  <c r="O171" i="8"/>
  <c r="AD170" i="8" l="1"/>
  <c r="AC170" i="8"/>
  <c r="AB170" i="8"/>
  <c r="AA170" i="8"/>
  <c r="Z170" i="8"/>
  <c r="Y170" i="8"/>
  <c r="O170" i="8"/>
  <c r="AD169" i="8" l="1"/>
  <c r="AC169" i="8"/>
  <c r="AB169" i="8"/>
  <c r="AA169" i="8"/>
  <c r="Z169" i="8"/>
  <c r="Y169" i="8"/>
  <c r="O169" i="8"/>
  <c r="AD168" i="8" l="1"/>
  <c r="AC168" i="8"/>
  <c r="AB168" i="8"/>
  <c r="AA168" i="8"/>
  <c r="Z168" i="8"/>
  <c r="Y168" i="8"/>
  <c r="O168" i="8"/>
  <c r="AD167" i="8" l="1"/>
  <c r="AC167" i="8"/>
  <c r="AB167" i="8"/>
  <c r="AA167" i="8"/>
  <c r="Z167" i="8"/>
  <c r="Y167" i="8"/>
  <c r="O167" i="8"/>
  <c r="AD166" i="8" l="1"/>
  <c r="AC166" i="8"/>
  <c r="AB166" i="8"/>
  <c r="AA166" i="8"/>
  <c r="Z166" i="8"/>
  <c r="Y166" i="8"/>
  <c r="O166" i="8"/>
  <c r="AD165" i="8" l="1"/>
  <c r="AC165" i="8"/>
  <c r="AB165" i="8"/>
  <c r="AA165" i="8"/>
  <c r="Z165" i="8"/>
  <c r="Y165" i="8"/>
  <c r="O165" i="8"/>
  <c r="AD164" i="8" l="1"/>
  <c r="AC164" i="8"/>
  <c r="AB164" i="8"/>
  <c r="AA164" i="8"/>
  <c r="Z164" i="8"/>
  <c r="Y164" i="8"/>
  <c r="O164" i="8"/>
  <c r="AD163" i="8" l="1"/>
  <c r="AC163" i="8"/>
  <c r="AB163" i="8"/>
  <c r="AA163" i="8"/>
  <c r="Z163" i="8"/>
  <c r="Y163" i="8"/>
  <c r="O163" i="8"/>
  <c r="AD162" i="8" l="1"/>
  <c r="AC162" i="8"/>
  <c r="AB162" i="8"/>
  <c r="AA162" i="8"/>
  <c r="Z162" i="8"/>
  <c r="Y162" i="8"/>
  <c r="O162" i="8"/>
  <c r="AD161" i="8" l="1"/>
  <c r="AC161" i="8"/>
  <c r="AB161" i="8"/>
  <c r="AA161" i="8"/>
  <c r="Z161" i="8"/>
  <c r="Y161" i="8"/>
  <c r="O161" i="8"/>
  <c r="AD3" i="1" l="1"/>
  <c r="AC3" i="1"/>
  <c r="AB3" i="1"/>
  <c r="AA3" i="1"/>
  <c r="Z3" i="1"/>
  <c r="Y3" i="1"/>
  <c r="O3" i="1"/>
  <c r="AD4" i="1"/>
  <c r="AC4" i="1"/>
  <c r="AB4" i="1"/>
  <c r="AA4" i="1"/>
  <c r="Z4" i="1"/>
  <c r="Y4" i="1"/>
  <c r="O4" i="1"/>
  <c r="AD17" i="5" l="1"/>
  <c r="AC17" i="5"/>
  <c r="AB17" i="5"/>
  <c r="AA17" i="5"/>
  <c r="Z17" i="5"/>
  <c r="Y17" i="5"/>
  <c r="O17" i="5"/>
  <c r="AD160" i="8" l="1"/>
  <c r="AC160" i="8"/>
  <c r="AB160" i="8"/>
  <c r="AA160" i="8"/>
  <c r="Z160" i="8"/>
  <c r="Y160" i="8"/>
  <c r="O160" i="8"/>
  <c r="AD159" i="8" l="1"/>
  <c r="AC159" i="8"/>
  <c r="AB159" i="8"/>
  <c r="AA159" i="8"/>
  <c r="Z159" i="8"/>
  <c r="Y159" i="8"/>
  <c r="O159" i="8"/>
  <c r="AD158" i="8" l="1"/>
  <c r="AC158" i="8"/>
  <c r="AB158" i="8"/>
  <c r="AA158" i="8"/>
  <c r="Z158" i="8"/>
  <c r="Y158" i="8"/>
  <c r="O158" i="8"/>
  <c r="AD157" i="8" l="1"/>
  <c r="AC157" i="8"/>
  <c r="AB157" i="8"/>
  <c r="AA157" i="8"/>
  <c r="Z157" i="8"/>
  <c r="Y157" i="8"/>
  <c r="O157" i="8"/>
  <c r="AD156" i="8" l="1"/>
  <c r="AC156" i="8"/>
  <c r="AB156" i="8"/>
  <c r="AA156" i="8"/>
  <c r="Z156" i="8"/>
  <c r="Y156" i="8"/>
  <c r="O156" i="8"/>
  <c r="AD155" i="8" l="1"/>
  <c r="AC155" i="8"/>
  <c r="AB155" i="8"/>
  <c r="AA155" i="8"/>
  <c r="Z155" i="8"/>
  <c r="Y155" i="8"/>
  <c r="O155" i="8"/>
  <c r="AD154" i="8" l="1"/>
  <c r="AC154" i="8"/>
  <c r="AB154" i="8"/>
  <c r="AA154" i="8"/>
  <c r="Z154" i="8"/>
  <c r="Y154" i="8"/>
  <c r="O154" i="8"/>
  <c r="AD153" i="8" l="1"/>
  <c r="AC153" i="8"/>
  <c r="AB153" i="8"/>
  <c r="AA153" i="8"/>
  <c r="Z153" i="8"/>
  <c r="Y153" i="8"/>
  <c r="O153" i="8"/>
  <c r="AD152" i="8" l="1"/>
  <c r="AC152" i="8"/>
  <c r="AB152" i="8"/>
  <c r="AA152" i="8"/>
  <c r="Z152" i="8"/>
  <c r="Y152" i="8"/>
  <c r="O152" i="8"/>
  <c r="AD151" i="8" l="1"/>
  <c r="AC151" i="8"/>
  <c r="AB151" i="8"/>
  <c r="AA151" i="8"/>
  <c r="Z151" i="8"/>
  <c r="Y151" i="8"/>
  <c r="O151" i="8"/>
  <c r="AD150" i="8" l="1"/>
  <c r="AC150" i="8"/>
  <c r="AB150" i="8"/>
  <c r="AA150" i="8"/>
  <c r="Z150" i="8"/>
  <c r="Y150" i="8"/>
  <c r="O150" i="8"/>
  <c r="AD149" i="8" l="1"/>
  <c r="AC149" i="8"/>
  <c r="AB149" i="8"/>
  <c r="AA149" i="8"/>
  <c r="Z149" i="8"/>
  <c r="Y149" i="8"/>
  <c r="O149" i="8"/>
  <c r="AD148" i="8" l="1"/>
  <c r="AC148" i="8"/>
  <c r="AB148" i="8"/>
  <c r="AA148" i="8"/>
  <c r="Z148" i="8"/>
  <c r="Y148" i="8"/>
  <c r="O148" i="8"/>
  <c r="AD147" i="8" l="1"/>
  <c r="AC147" i="8"/>
  <c r="AB147" i="8"/>
  <c r="AA147" i="8"/>
  <c r="Z147" i="8"/>
  <c r="Y147" i="8"/>
  <c r="O147" i="8"/>
  <c r="AD146" i="8" l="1"/>
  <c r="AC146" i="8"/>
  <c r="AB146" i="8"/>
  <c r="AA146" i="8"/>
  <c r="Z146" i="8"/>
  <c r="Y146" i="8"/>
  <c r="O146" i="8"/>
  <c r="AD145" i="8" l="1"/>
  <c r="AC145" i="8"/>
  <c r="AB145" i="8"/>
  <c r="AA145" i="8"/>
  <c r="Z145" i="8"/>
  <c r="Y145" i="8"/>
  <c r="O145" i="8"/>
  <c r="AD144" i="8" l="1"/>
  <c r="AC144" i="8"/>
  <c r="AB144" i="8"/>
  <c r="AA144" i="8"/>
  <c r="Z144" i="8"/>
  <c r="Y144" i="8"/>
  <c r="O144" i="8"/>
  <c r="AD143" i="8" l="1"/>
  <c r="AC143" i="8"/>
  <c r="AB143" i="8"/>
  <c r="AA143" i="8"/>
  <c r="Z143" i="8"/>
  <c r="Y143" i="8"/>
  <c r="O143" i="8"/>
  <c r="AD142" i="8" l="1"/>
  <c r="AC142" i="8"/>
  <c r="AB142" i="8"/>
  <c r="AA142" i="8"/>
  <c r="Z142" i="8"/>
  <c r="Y142" i="8"/>
  <c r="O142" i="8"/>
  <c r="AD141" i="8" l="1"/>
  <c r="AC141" i="8"/>
  <c r="AB141" i="8"/>
  <c r="AA141" i="8"/>
  <c r="Z141" i="8"/>
  <c r="Y141" i="8"/>
  <c r="O141" i="8"/>
  <c r="AD140" i="8" l="1"/>
  <c r="AC140" i="8"/>
  <c r="AB140" i="8"/>
  <c r="AA140" i="8"/>
  <c r="Z140" i="8"/>
  <c r="Y140" i="8"/>
  <c r="O140" i="8"/>
  <c r="AD139" i="8" l="1"/>
  <c r="AC139" i="8"/>
  <c r="AB139" i="8"/>
  <c r="AA139" i="8"/>
  <c r="Z139" i="8"/>
  <c r="Y139" i="8"/>
  <c r="O139" i="8"/>
  <c r="AD138" i="8" l="1"/>
  <c r="AC138" i="8"/>
  <c r="AB138" i="8"/>
  <c r="AA138" i="8"/>
  <c r="Z138" i="8"/>
  <c r="Y138" i="8"/>
  <c r="O138" i="8"/>
  <c r="AD137" i="8" l="1"/>
  <c r="AC137" i="8"/>
  <c r="AB137" i="8"/>
  <c r="AA137" i="8"/>
  <c r="Z137" i="8"/>
  <c r="Y137" i="8"/>
  <c r="O137" i="8"/>
  <c r="AD136" i="8" l="1"/>
  <c r="AC136" i="8"/>
  <c r="AB136" i="8"/>
  <c r="AA136" i="8"/>
  <c r="Z136" i="8"/>
  <c r="Y136" i="8"/>
  <c r="O136" i="8"/>
  <c r="AD135" i="8" l="1"/>
  <c r="AC135" i="8"/>
  <c r="AB135" i="8"/>
  <c r="AA135" i="8"/>
  <c r="Z135" i="8"/>
  <c r="Y135" i="8"/>
  <c r="O135" i="8"/>
  <c r="AD134" i="8" l="1"/>
  <c r="AC134" i="8"/>
  <c r="AB134" i="8"/>
  <c r="AA134" i="8"/>
  <c r="Z134" i="8"/>
  <c r="Y134" i="8"/>
  <c r="O134" i="8"/>
  <c r="AD133" i="8" l="1"/>
  <c r="AC133" i="8"/>
  <c r="AB133" i="8"/>
  <c r="AA133" i="8"/>
  <c r="Z133" i="8"/>
  <c r="Y133" i="8"/>
  <c r="O133" i="8"/>
  <c r="AD132" i="8" l="1"/>
  <c r="AC132" i="8"/>
  <c r="AB132" i="8"/>
  <c r="AA132" i="8"/>
  <c r="Z132" i="8"/>
  <c r="Y132" i="8"/>
  <c r="O132" i="8"/>
  <c r="AD131" i="8" l="1"/>
  <c r="AC131" i="8"/>
  <c r="AB131" i="8"/>
  <c r="AA131" i="8"/>
  <c r="Z131" i="8"/>
  <c r="Y131" i="8"/>
  <c r="O131" i="8"/>
  <c r="AD130" i="8" l="1"/>
  <c r="AC130" i="8"/>
  <c r="AB130" i="8"/>
  <c r="AA130" i="8"/>
  <c r="Z130" i="8"/>
  <c r="Y130" i="8"/>
  <c r="O130" i="8"/>
  <c r="O16" i="5" l="1"/>
  <c r="Y16" i="5"/>
  <c r="Z16" i="5"/>
  <c r="AA16" i="5"/>
  <c r="AB16" i="5"/>
  <c r="AC16" i="5"/>
  <c r="AD16" i="5"/>
  <c r="AD129" i="8" l="1"/>
  <c r="AC129" i="8"/>
  <c r="AB129" i="8"/>
  <c r="AA129" i="8"/>
  <c r="Z129" i="8"/>
  <c r="Y129" i="8"/>
  <c r="O129" i="8"/>
  <c r="AD128" i="8" l="1"/>
  <c r="AC128" i="8"/>
  <c r="AB128" i="8"/>
  <c r="AA128" i="8"/>
  <c r="Z128" i="8"/>
  <c r="Y128" i="8"/>
  <c r="O128" i="8"/>
  <c r="AD127" i="8" l="1"/>
  <c r="AC127" i="8"/>
  <c r="AB127" i="8"/>
  <c r="AA127" i="8"/>
  <c r="Z127" i="8"/>
  <c r="Y127" i="8"/>
  <c r="O127" i="8"/>
  <c r="AD126" i="8" l="1"/>
  <c r="AC126" i="8"/>
  <c r="AB126" i="8"/>
  <c r="AA126" i="8"/>
  <c r="Z126" i="8"/>
  <c r="Y126" i="8"/>
  <c r="O126" i="8"/>
  <c r="AD125" i="8" l="1"/>
  <c r="AC125" i="8"/>
  <c r="AB125" i="8"/>
  <c r="AA125" i="8"/>
  <c r="Z125" i="8"/>
  <c r="Y125" i="8"/>
  <c r="O125" i="8"/>
  <c r="AD124" i="8" l="1"/>
  <c r="AC124" i="8"/>
  <c r="AB124" i="8"/>
  <c r="AA124" i="8"/>
  <c r="Z124" i="8"/>
  <c r="Y124" i="8"/>
  <c r="O124" i="8"/>
  <c r="AD123" i="8" l="1"/>
  <c r="AC123" i="8"/>
  <c r="AB123" i="8"/>
  <c r="AA123" i="8"/>
  <c r="Z123" i="8"/>
  <c r="Y123" i="8"/>
  <c r="O123" i="8"/>
  <c r="AD122" i="8" l="1"/>
  <c r="AC122" i="8"/>
  <c r="AB122" i="8"/>
  <c r="AA122" i="8"/>
  <c r="Z122" i="8"/>
  <c r="Y122" i="8"/>
  <c r="O122" i="8"/>
  <c r="AD121" i="8" l="1"/>
  <c r="AC121" i="8"/>
  <c r="AB121" i="8"/>
  <c r="AA121" i="8"/>
  <c r="Z121" i="8"/>
  <c r="Y121" i="8"/>
  <c r="O121" i="8"/>
  <c r="AD120" i="8" l="1"/>
  <c r="AC120" i="8"/>
  <c r="AB120" i="8"/>
  <c r="AA120" i="8"/>
  <c r="Z120" i="8"/>
  <c r="Y120" i="8"/>
  <c r="O120" i="8"/>
  <c r="AD119" i="8" l="1"/>
  <c r="AC119" i="8"/>
  <c r="AB119" i="8"/>
  <c r="AA119" i="8"/>
  <c r="Z119" i="8"/>
  <c r="Y119" i="8"/>
  <c r="O119" i="8"/>
  <c r="AD118" i="8" l="1"/>
  <c r="AC118" i="8"/>
  <c r="AB118" i="8"/>
  <c r="AA118" i="8"/>
  <c r="Z118" i="8"/>
  <c r="Y118" i="8"/>
  <c r="O118" i="8"/>
  <c r="AD117" i="8" l="1"/>
  <c r="AC117" i="8"/>
  <c r="AB117" i="8"/>
  <c r="AA117" i="8"/>
  <c r="Z117" i="8"/>
  <c r="Y117" i="8"/>
  <c r="O117" i="8"/>
  <c r="AD116" i="8" l="1"/>
  <c r="AC116" i="8"/>
  <c r="AB116" i="8"/>
  <c r="AA116" i="8"/>
  <c r="Z116" i="8"/>
  <c r="Y116" i="8"/>
  <c r="O116" i="8"/>
  <c r="AD115" i="8" l="1"/>
  <c r="AC115" i="8"/>
  <c r="AB115" i="8"/>
  <c r="AA115" i="8"/>
  <c r="Z115" i="8"/>
  <c r="Y115" i="8"/>
  <c r="O115" i="8"/>
  <c r="AD114" i="8" l="1"/>
  <c r="AC114" i="8"/>
  <c r="AB114" i="8"/>
  <c r="AA114" i="8"/>
  <c r="Z114" i="8"/>
  <c r="Y114" i="8"/>
  <c r="O114" i="8"/>
  <c r="AD113" i="8" l="1"/>
  <c r="AC113" i="8"/>
  <c r="AB113" i="8"/>
  <c r="AA113" i="8"/>
  <c r="Z113" i="8"/>
  <c r="Y113" i="8"/>
  <c r="O113" i="8"/>
  <c r="AD112" i="8" l="1"/>
  <c r="AC112" i="8"/>
  <c r="AB112" i="8"/>
  <c r="AA112" i="8"/>
  <c r="Z112" i="8"/>
  <c r="Y112" i="8"/>
  <c r="O112" i="8"/>
  <c r="AD111" i="8" l="1"/>
  <c r="AC111" i="8"/>
  <c r="AB111" i="8"/>
  <c r="AA111" i="8"/>
  <c r="Z111" i="8"/>
  <c r="Y111" i="8"/>
  <c r="O111" i="8"/>
  <c r="AD110" i="8" l="1"/>
  <c r="AC110" i="8"/>
  <c r="AB110" i="8"/>
  <c r="AA110" i="8"/>
  <c r="Z110" i="8"/>
  <c r="Y110" i="8"/>
  <c r="O110" i="8"/>
  <c r="AD109" i="8" l="1"/>
  <c r="AC109" i="8"/>
  <c r="AB109" i="8"/>
  <c r="AA109" i="8"/>
  <c r="Z109" i="8"/>
  <c r="Y109" i="8"/>
  <c r="O109" i="8"/>
  <c r="AD108" i="8" l="1"/>
  <c r="AC108" i="8"/>
  <c r="AB108" i="8"/>
  <c r="AA108" i="8"/>
  <c r="Z108" i="8"/>
  <c r="Y108" i="8"/>
  <c r="O108" i="8"/>
  <c r="AD107" i="8" l="1"/>
  <c r="AC107" i="8"/>
  <c r="AB107" i="8"/>
  <c r="AA107" i="8"/>
  <c r="Z107" i="8"/>
  <c r="Y107" i="8"/>
  <c r="O107" i="8"/>
  <c r="AD106" i="8" l="1"/>
  <c r="AC106" i="8"/>
  <c r="AB106" i="8"/>
  <c r="AA106" i="8"/>
  <c r="Z106" i="8"/>
  <c r="Y106" i="8"/>
  <c r="O106" i="8"/>
  <c r="AD105" i="8" l="1"/>
  <c r="AC105" i="8"/>
  <c r="AB105" i="8"/>
  <c r="AA105" i="8"/>
  <c r="Z105" i="8"/>
  <c r="Y105" i="8"/>
  <c r="O105" i="8"/>
  <c r="AD104" i="8" l="1"/>
  <c r="AC104" i="8"/>
  <c r="AB104" i="8"/>
  <c r="AA104" i="8"/>
  <c r="Z104" i="8"/>
  <c r="Y104" i="8"/>
  <c r="O104" i="8"/>
  <c r="AD103" i="8" l="1"/>
  <c r="AC103" i="8"/>
  <c r="AB103" i="8"/>
  <c r="AA103" i="8"/>
  <c r="Z103" i="8"/>
  <c r="Y103" i="8"/>
  <c r="O103" i="8"/>
  <c r="AD102" i="8" l="1"/>
  <c r="AC102" i="8"/>
  <c r="AB102" i="8"/>
  <c r="AA102" i="8"/>
  <c r="Z102" i="8"/>
  <c r="Y102" i="8"/>
  <c r="O102" i="8"/>
  <c r="AD101" i="8" l="1"/>
  <c r="AC101" i="8"/>
  <c r="AB101" i="8"/>
  <c r="AA101" i="8"/>
  <c r="Z101" i="8"/>
  <c r="Y101" i="8"/>
  <c r="O101" i="8"/>
  <c r="AD100" i="8" l="1"/>
  <c r="AC100" i="8"/>
  <c r="AB100" i="8"/>
  <c r="AA100" i="8"/>
  <c r="Z100" i="8"/>
  <c r="Y100" i="8"/>
  <c r="O100" i="8"/>
  <c r="AD99" i="8" l="1"/>
  <c r="AC99" i="8"/>
  <c r="AB99" i="8"/>
  <c r="AA99" i="8"/>
  <c r="Z99" i="8"/>
  <c r="Y99" i="8"/>
  <c r="O99" i="8"/>
  <c r="AD98" i="8" l="1"/>
  <c r="AC98" i="8"/>
  <c r="AB98" i="8"/>
  <c r="AA98" i="8"/>
  <c r="Z98" i="8"/>
  <c r="Y98" i="8"/>
  <c r="O98" i="8"/>
  <c r="AD97" i="8" l="1"/>
  <c r="AC97" i="8"/>
  <c r="AB97" i="8"/>
  <c r="AA97" i="8"/>
  <c r="Z97" i="8"/>
  <c r="Y97" i="8"/>
  <c r="O97" i="8"/>
  <c r="AD96" i="8" l="1"/>
  <c r="AC96" i="8"/>
  <c r="AB96" i="8"/>
  <c r="AA96" i="8"/>
  <c r="Z96" i="8"/>
  <c r="Y96" i="8"/>
  <c r="O96" i="8"/>
  <c r="AD95" i="8" l="1"/>
  <c r="AC95" i="8"/>
  <c r="AB95" i="8"/>
  <c r="AA95" i="8"/>
  <c r="Z95" i="8"/>
  <c r="Y95" i="8"/>
  <c r="O95" i="8"/>
  <c r="AD94" i="8" l="1"/>
  <c r="AC94" i="8"/>
  <c r="AB94" i="8"/>
  <c r="AA94" i="8"/>
  <c r="Z94" i="8"/>
  <c r="Y94" i="8"/>
  <c r="O94" i="8"/>
  <c r="AD93" i="8" l="1"/>
  <c r="AC93" i="8"/>
  <c r="AB93" i="8"/>
  <c r="AA93" i="8"/>
  <c r="Z93" i="8"/>
  <c r="Y93" i="8"/>
  <c r="O93" i="8"/>
  <c r="AD92" i="8" l="1"/>
  <c r="AC92" i="8"/>
  <c r="AB92" i="8"/>
  <c r="AA92" i="8"/>
  <c r="Z92" i="8"/>
  <c r="Y92" i="8"/>
  <c r="O92" i="8"/>
  <c r="AD91" i="8" l="1"/>
  <c r="AC91" i="8"/>
  <c r="AB91" i="8"/>
  <c r="AA91" i="8"/>
  <c r="Z91" i="8"/>
  <c r="Y91" i="8"/>
  <c r="O91" i="8"/>
  <c r="AD90" i="8" l="1"/>
  <c r="AC90" i="8"/>
  <c r="AB90" i="8"/>
  <c r="AA90" i="8"/>
  <c r="Z90" i="8"/>
  <c r="Y90" i="8"/>
  <c r="O90" i="8"/>
  <c r="AD89" i="8" l="1"/>
  <c r="AC89" i="8"/>
  <c r="AB89" i="8"/>
  <c r="AA89" i="8"/>
  <c r="Z89" i="8"/>
  <c r="Y89" i="8"/>
  <c r="O89" i="8"/>
  <c r="AD88" i="8" l="1"/>
  <c r="AC88" i="8"/>
  <c r="AB88" i="8"/>
  <c r="AA88" i="8"/>
  <c r="Z88" i="8"/>
  <c r="Y88" i="8"/>
  <c r="O88" i="8"/>
  <c r="AD87" i="8" l="1"/>
  <c r="AC87" i="8"/>
  <c r="AB87" i="8"/>
  <c r="AA87" i="8"/>
  <c r="Z87" i="8"/>
  <c r="Y87" i="8"/>
  <c r="O87" i="8"/>
  <c r="AD86" i="8" l="1"/>
  <c r="AC86" i="8"/>
  <c r="AB86" i="8"/>
  <c r="AA86" i="8"/>
  <c r="Z86" i="8"/>
  <c r="Y86" i="8"/>
  <c r="O86" i="8"/>
  <c r="AD85" i="8" l="1"/>
  <c r="AC85" i="8"/>
  <c r="AB85" i="8"/>
  <c r="AA85" i="8"/>
  <c r="Z85" i="8"/>
  <c r="Y85" i="8"/>
  <c r="O85" i="8"/>
  <c r="AD84" i="8" l="1"/>
  <c r="AC84" i="8"/>
  <c r="AB84" i="8"/>
  <c r="AA84" i="8"/>
  <c r="Z84" i="8"/>
  <c r="Y84" i="8"/>
  <c r="O84" i="8"/>
  <c r="AD83" i="8" l="1"/>
  <c r="AC83" i="8"/>
  <c r="AB83" i="8"/>
  <c r="AA83" i="8"/>
  <c r="Z83" i="8"/>
  <c r="Y83" i="8"/>
  <c r="O83" i="8"/>
  <c r="AD82" i="8" l="1"/>
  <c r="AC82" i="8"/>
  <c r="AB82" i="8"/>
  <c r="AA82" i="8"/>
  <c r="Z82" i="8"/>
  <c r="Y82" i="8"/>
  <c r="O82" i="8"/>
  <c r="AD81" i="8" l="1"/>
  <c r="AC81" i="8"/>
  <c r="AB81" i="8"/>
  <c r="AA81" i="8"/>
  <c r="Z81" i="8"/>
  <c r="Y81" i="8"/>
  <c r="O81" i="8"/>
  <c r="AD80" i="8" l="1"/>
  <c r="AC80" i="8"/>
  <c r="AB80" i="8"/>
  <c r="AA80" i="8"/>
  <c r="Z80" i="8"/>
  <c r="Y80" i="8"/>
  <c r="O80" i="8"/>
  <c r="AD79" i="8" l="1"/>
  <c r="AC79" i="8"/>
  <c r="AB79" i="8"/>
  <c r="AA79" i="8"/>
  <c r="Z79" i="8"/>
  <c r="Y79" i="8"/>
  <c r="O79" i="8"/>
  <c r="AD78" i="8" l="1"/>
  <c r="AC78" i="8"/>
  <c r="AB78" i="8"/>
  <c r="AA78" i="8"/>
  <c r="Z78" i="8"/>
  <c r="Y78" i="8"/>
  <c r="O78" i="8"/>
  <c r="AD77" i="8" l="1"/>
  <c r="AC77" i="8"/>
  <c r="AB77" i="8"/>
  <c r="AA77" i="8"/>
  <c r="Z77" i="8"/>
  <c r="Y77" i="8"/>
  <c r="O77" i="8"/>
  <c r="AD76" i="8" l="1"/>
  <c r="AC76" i="8"/>
  <c r="AB76" i="8"/>
  <c r="AA76" i="8"/>
  <c r="Z76" i="8"/>
  <c r="Y76" i="8"/>
  <c r="O76" i="8"/>
  <c r="AD75" i="8" l="1"/>
  <c r="AC75" i="8"/>
  <c r="AB75" i="8"/>
  <c r="AA75" i="8"/>
  <c r="Z75" i="8"/>
  <c r="Y75" i="8"/>
  <c r="O75" i="8"/>
  <c r="AD74" i="8" l="1"/>
  <c r="AC74" i="8"/>
  <c r="AB74" i="8"/>
  <c r="AA74" i="8"/>
  <c r="Z74" i="8"/>
  <c r="Y74" i="8"/>
  <c r="O74" i="8"/>
  <c r="AD73" i="8" l="1"/>
  <c r="AC73" i="8"/>
  <c r="AB73" i="8"/>
  <c r="AA73" i="8"/>
  <c r="Z73" i="8"/>
  <c r="Y73" i="8"/>
  <c r="O73" i="8"/>
  <c r="AD72" i="8" l="1"/>
  <c r="AC72" i="8"/>
  <c r="AB72" i="8"/>
  <c r="AA72" i="8"/>
  <c r="Z72" i="8"/>
  <c r="Y72" i="8"/>
  <c r="O72" i="8"/>
  <c r="AD71" i="8" l="1"/>
  <c r="AC71" i="8"/>
  <c r="AB71" i="8"/>
  <c r="AA71" i="8"/>
  <c r="Z71" i="8"/>
  <c r="Y71" i="8"/>
  <c r="O71" i="8"/>
  <c r="AD70" i="8" l="1"/>
  <c r="AC70" i="8"/>
  <c r="AB70" i="8"/>
  <c r="AA70" i="8"/>
  <c r="Z70" i="8"/>
  <c r="Y70" i="8"/>
  <c r="O70" i="8"/>
  <c r="AD69" i="8" l="1"/>
  <c r="AC69" i="8"/>
  <c r="AB69" i="8"/>
  <c r="AA69" i="8"/>
  <c r="Z69" i="8"/>
  <c r="Y69" i="8"/>
  <c r="O69" i="8"/>
  <c r="AD68" i="8" l="1"/>
  <c r="AC68" i="8"/>
  <c r="AB68" i="8"/>
  <c r="AA68" i="8"/>
  <c r="Z68" i="8"/>
  <c r="Y68" i="8"/>
  <c r="O68" i="8"/>
  <c r="AD67" i="8" l="1"/>
  <c r="AC67" i="8"/>
  <c r="AB67" i="8"/>
  <c r="AA67" i="8"/>
  <c r="Z67" i="8"/>
  <c r="Y67" i="8"/>
  <c r="O67" i="8"/>
  <c r="AD66" i="8" l="1"/>
  <c r="AC66" i="8"/>
  <c r="AB66" i="8"/>
  <c r="AA66" i="8"/>
  <c r="Z66" i="8"/>
  <c r="Y66" i="8"/>
  <c r="O66" i="8"/>
  <c r="AD65" i="8" l="1"/>
  <c r="AC65" i="8"/>
  <c r="AB65" i="8"/>
  <c r="AA65" i="8"/>
  <c r="Z65" i="8"/>
  <c r="Y65" i="8"/>
  <c r="O65" i="8"/>
  <c r="AD64" i="8" l="1"/>
  <c r="AC64" i="8"/>
  <c r="AB64" i="8"/>
  <c r="AA64" i="8"/>
  <c r="Z64" i="8"/>
  <c r="Y64" i="8"/>
  <c r="O64" i="8"/>
  <c r="AD63" i="8" l="1"/>
  <c r="AC63" i="8"/>
  <c r="AB63" i="8"/>
  <c r="AA63" i="8"/>
  <c r="Z63" i="8"/>
  <c r="Y63" i="8"/>
  <c r="O63" i="8"/>
  <c r="AD62" i="8" l="1"/>
  <c r="AC62" i="8"/>
  <c r="AB62" i="8"/>
  <c r="AA62" i="8"/>
  <c r="Z62" i="8"/>
  <c r="Y62" i="8"/>
  <c r="O62" i="8"/>
  <c r="AD61" i="8" l="1"/>
  <c r="AC61" i="8"/>
  <c r="AB61" i="8"/>
  <c r="AA61" i="8"/>
  <c r="Z61" i="8"/>
  <c r="Y61" i="8"/>
  <c r="O61" i="8"/>
  <c r="AD60" i="8" l="1"/>
  <c r="AC60" i="8"/>
  <c r="AB60" i="8"/>
  <c r="AA60" i="8"/>
  <c r="Z60" i="8"/>
  <c r="Y60" i="8"/>
  <c r="O60" i="8"/>
  <c r="AD59" i="8" l="1"/>
  <c r="AC59" i="8"/>
  <c r="AB59" i="8"/>
  <c r="AA59" i="8"/>
  <c r="Z59" i="8"/>
  <c r="Y59" i="8"/>
  <c r="O59" i="8"/>
  <c r="AD58" i="8" l="1"/>
  <c r="AC58" i="8"/>
  <c r="AB58" i="8"/>
  <c r="AA58" i="8"/>
  <c r="Z58" i="8"/>
  <c r="Y58" i="8"/>
  <c r="O58" i="8"/>
  <c r="AD57" i="8" l="1"/>
  <c r="AC57" i="8"/>
  <c r="AB57" i="8"/>
  <c r="AA57" i="8"/>
  <c r="Z57" i="8"/>
  <c r="Y57" i="8"/>
  <c r="O57" i="8"/>
  <c r="AD56" i="8" l="1"/>
  <c r="AC56" i="8"/>
  <c r="AB56" i="8"/>
  <c r="AA56" i="8"/>
  <c r="Z56" i="8"/>
  <c r="Y56" i="8"/>
  <c r="O56" i="8"/>
  <c r="AD55" i="8" l="1"/>
  <c r="AC55" i="8"/>
  <c r="AB55" i="8"/>
  <c r="AA55" i="8"/>
  <c r="Z55" i="8"/>
  <c r="Y55" i="8"/>
  <c r="O55" i="8"/>
  <c r="AD54" i="8" l="1"/>
  <c r="AC54" i="8"/>
  <c r="AB54" i="8"/>
  <c r="AA54" i="8"/>
  <c r="Z54" i="8"/>
  <c r="Y54" i="8"/>
  <c r="O54" i="8"/>
  <c r="AD53" i="8" l="1"/>
  <c r="AC53" i="8"/>
  <c r="AB53" i="8"/>
  <c r="AA53" i="8"/>
  <c r="Z53" i="8"/>
  <c r="Y53" i="8"/>
  <c r="O53" i="8"/>
  <c r="AD52" i="8" l="1"/>
  <c r="AC52" i="8"/>
  <c r="AB52" i="8"/>
  <c r="AA52" i="8"/>
  <c r="Z52" i="8"/>
  <c r="Y52" i="8"/>
  <c r="O52" i="8"/>
  <c r="AD51" i="8" l="1"/>
  <c r="AC51" i="8"/>
  <c r="AB51" i="8"/>
  <c r="AA51" i="8"/>
  <c r="Z51" i="8"/>
  <c r="Y51" i="8"/>
  <c r="O51" i="8"/>
  <c r="AD50" i="8" l="1"/>
  <c r="AC50" i="8"/>
  <c r="AB50" i="8"/>
  <c r="AA50" i="8"/>
  <c r="Z50" i="8"/>
  <c r="Y50" i="8"/>
  <c r="O50" i="8"/>
  <c r="AD49" i="8" l="1"/>
  <c r="AC49" i="8"/>
  <c r="AB49" i="8"/>
  <c r="AA49" i="8"/>
  <c r="Z49" i="8"/>
  <c r="Y49" i="8"/>
  <c r="O49" i="8"/>
  <c r="AD48" i="8" l="1"/>
  <c r="AC48" i="8"/>
  <c r="AB48" i="8"/>
  <c r="AA48" i="8"/>
  <c r="Z48" i="8"/>
  <c r="Y48" i="8"/>
  <c r="O48" i="8"/>
  <c r="AD47" i="8" l="1"/>
  <c r="AC47" i="8"/>
  <c r="AB47" i="8"/>
  <c r="AA47" i="8"/>
  <c r="Z47" i="8"/>
  <c r="Y47" i="8"/>
  <c r="O47" i="8"/>
  <c r="AD46" i="8" l="1"/>
  <c r="AC46" i="8"/>
  <c r="AB46" i="8"/>
  <c r="AA46" i="8"/>
  <c r="Z46" i="8"/>
  <c r="Y46" i="8"/>
  <c r="O46" i="8"/>
  <c r="AD45" i="8" l="1"/>
  <c r="AC45" i="8"/>
  <c r="AB45" i="8"/>
  <c r="AA45" i="8"/>
  <c r="Z45" i="8"/>
  <c r="Y45" i="8"/>
  <c r="O45" i="8"/>
  <c r="AD44" i="8" l="1"/>
  <c r="AC44" i="8"/>
  <c r="AB44" i="8"/>
  <c r="AA44" i="8"/>
  <c r="Z44" i="8"/>
  <c r="Y44" i="8"/>
  <c r="O44" i="8"/>
  <c r="AD43" i="8" l="1"/>
  <c r="AC43" i="8"/>
  <c r="AB43" i="8"/>
  <c r="AA43" i="8"/>
  <c r="Z43" i="8"/>
  <c r="Y43" i="8"/>
  <c r="O43" i="8"/>
  <c r="AD42" i="8" l="1"/>
  <c r="AC42" i="8"/>
  <c r="AB42" i="8"/>
  <c r="AA42" i="8"/>
  <c r="Z42" i="8"/>
  <c r="Y42" i="8"/>
  <c r="O42" i="8"/>
  <c r="AD41" i="8" l="1"/>
  <c r="AC41" i="8"/>
  <c r="AB41" i="8"/>
  <c r="AA41" i="8"/>
  <c r="Z41" i="8"/>
  <c r="Y41" i="8"/>
  <c r="O41" i="8"/>
  <c r="AD40" i="8" l="1"/>
  <c r="AC40" i="8"/>
  <c r="AB40" i="8"/>
  <c r="AA40" i="8"/>
  <c r="Z40" i="8"/>
  <c r="Y40" i="8"/>
  <c r="O40" i="8"/>
  <c r="AD39" i="8" l="1"/>
  <c r="AC39" i="8"/>
  <c r="AB39" i="8"/>
  <c r="AA39" i="8"/>
  <c r="Z39" i="8"/>
  <c r="Y39" i="8"/>
  <c r="O39" i="8"/>
  <c r="AD38" i="8" l="1"/>
  <c r="AC38" i="8"/>
  <c r="AB38" i="8"/>
  <c r="AA38" i="8"/>
  <c r="Z38" i="8"/>
  <c r="Y38" i="8"/>
  <c r="O38" i="8"/>
  <c r="AD37" i="8" l="1"/>
  <c r="AC37" i="8"/>
  <c r="AB37" i="8"/>
  <c r="AA37" i="8"/>
  <c r="Z37" i="8"/>
  <c r="Y37" i="8"/>
  <c r="O37" i="8"/>
  <c r="AD36" i="8" l="1"/>
  <c r="AC36" i="8"/>
  <c r="AB36" i="8"/>
  <c r="AA36" i="8"/>
  <c r="Z36" i="8"/>
  <c r="Y36" i="8"/>
  <c r="O36" i="8"/>
  <c r="AD35" i="8" l="1"/>
  <c r="AC35" i="8"/>
  <c r="AB35" i="8"/>
  <c r="AA35" i="8"/>
  <c r="Z35" i="8"/>
  <c r="Y35" i="8"/>
  <c r="O35" i="8"/>
  <c r="AD34" i="8" l="1"/>
  <c r="AC34" i="8"/>
  <c r="AB34" i="8"/>
  <c r="AA34" i="8"/>
  <c r="Z34" i="8"/>
  <c r="Y34" i="8"/>
  <c r="O34" i="8"/>
  <c r="AD33" i="8" l="1"/>
  <c r="AC33" i="8"/>
  <c r="AB33" i="8"/>
  <c r="AA33" i="8"/>
  <c r="Z33" i="8"/>
  <c r="Y33" i="8"/>
  <c r="O33" i="8"/>
  <c r="AD32" i="8" l="1"/>
  <c r="AC32" i="8"/>
  <c r="AB32" i="8"/>
  <c r="AA32" i="8"/>
  <c r="Z32" i="8"/>
  <c r="Y32" i="8"/>
  <c r="O32" i="8"/>
  <c r="AD31" i="8" l="1"/>
  <c r="AC31" i="8"/>
  <c r="AB31" i="8"/>
  <c r="AA31" i="8"/>
  <c r="Z31" i="8"/>
  <c r="Y31" i="8"/>
  <c r="O31" i="8"/>
  <c r="AD30" i="8" l="1"/>
  <c r="AC30" i="8"/>
  <c r="AB30" i="8"/>
  <c r="AA30" i="8"/>
  <c r="Z30" i="8"/>
  <c r="Y30" i="8"/>
  <c r="O30" i="8"/>
  <c r="AD29" i="8" l="1"/>
  <c r="AC29" i="8"/>
  <c r="AB29" i="8"/>
  <c r="AA29" i="8"/>
  <c r="Z29" i="8"/>
  <c r="Y29" i="8"/>
  <c r="O29" i="8"/>
  <c r="AD28" i="8" l="1"/>
  <c r="AC28" i="8"/>
  <c r="AB28" i="8"/>
  <c r="AA28" i="8"/>
  <c r="Z28" i="8"/>
  <c r="Y28" i="8"/>
  <c r="O28" i="8"/>
  <c r="AD27" i="8" l="1"/>
  <c r="AC27" i="8"/>
  <c r="AB27" i="8"/>
  <c r="AA27" i="8"/>
  <c r="Z27" i="8"/>
  <c r="Y27" i="8"/>
  <c r="O27" i="8"/>
  <c r="AD26" i="8" l="1"/>
  <c r="AC26" i="8"/>
  <c r="AB26" i="8"/>
  <c r="AA26" i="8"/>
  <c r="Z26" i="8"/>
  <c r="Y26" i="8"/>
  <c r="O26" i="8"/>
  <c r="AD25" i="8" l="1"/>
  <c r="AC25" i="8"/>
  <c r="AB25" i="8"/>
  <c r="AA25" i="8"/>
  <c r="Z25" i="8"/>
  <c r="Y25" i="8"/>
  <c r="O25" i="8"/>
  <c r="AD24" i="8" l="1"/>
  <c r="AC24" i="8"/>
  <c r="AB24" i="8"/>
  <c r="AA24" i="8"/>
  <c r="Z24" i="8"/>
  <c r="Y24" i="8"/>
  <c r="O24" i="8"/>
  <c r="AD23" i="8" l="1"/>
  <c r="AC23" i="8"/>
  <c r="AB23" i="8"/>
  <c r="AA23" i="8"/>
  <c r="Z23" i="8"/>
  <c r="Y23" i="8"/>
  <c r="O23" i="8"/>
  <c r="AD22" i="8" l="1"/>
  <c r="AC22" i="8"/>
  <c r="AB22" i="8"/>
  <c r="AA22" i="8"/>
  <c r="Z22" i="8"/>
  <c r="Y22" i="8"/>
  <c r="O22" i="8"/>
  <c r="AD21" i="8" l="1"/>
  <c r="AC21" i="8"/>
  <c r="AB21" i="8"/>
  <c r="AA21" i="8"/>
  <c r="Z21" i="8"/>
  <c r="Y21" i="8"/>
  <c r="O21" i="8"/>
  <c r="AD20" i="8" l="1"/>
  <c r="AC20" i="8"/>
  <c r="AB20" i="8"/>
  <c r="AA20" i="8"/>
  <c r="Z20" i="8"/>
  <c r="Y20" i="8"/>
  <c r="O20" i="8"/>
  <c r="AD19" i="8" l="1"/>
  <c r="AC19" i="8"/>
  <c r="AB19" i="8"/>
  <c r="AA19" i="8"/>
  <c r="Z19" i="8"/>
  <c r="Y19" i="8"/>
  <c r="O19" i="8"/>
  <c r="AD18" i="8" l="1"/>
  <c r="AC18" i="8"/>
  <c r="AB18" i="8"/>
  <c r="AA18" i="8"/>
  <c r="Z18" i="8"/>
  <c r="Y18" i="8"/>
  <c r="O18" i="8"/>
  <c r="AD17" i="8" l="1"/>
  <c r="AC17" i="8"/>
  <c r="AB17" i="8"/>
  <c r="AA17" i="8"/>
  <c r="Z17" i="8"/>
  <c r="Y17" i="8"/>
  <c r="O17" i="8"/>
  <c r="AD16" i="8" l="1"/>
  <c r="AC16" i="8"/>
  <c r="AB16" i="8"/>
  <c r="AA16" i="8"/>
  <c r="Z16" i="8"/>
  <c r="Y16" i="8"/>
  <c r="O16" i="8"/>
  <c r="AD15" i="8" l="1"/>
  <c r="AC15" i="8"/>
  <c r="AB15" i="8"/>
  <c r="AA15" i="8"/>
  <c r="Z15" i="8"/>
  <c r="Y15" i="8"/>
  <c r="O15" i="8"/>
  <c r="AD14" i="8" l="1"/>
  <c r="AC14" i="8"/>
  <c r="AB14" i="8"/>
  <c r="AA14" i="8"/>
  <c r="Z14" i="8"/>
  <c r="Y14" i="8"/>
  <c r="O14" i="8"/>
  <c r="AD13" i="8" l="1"/>
  <c r="AC13" i="8"/>
  <c r="AB13" i="8"/>
  <c r="AA13" i="8"/>
  <c r="Z13" i="8"/>
  <c r="Y13" i="8"/>
  <c r="O13" i="8"/>
  <c r="AD12" i="8" l="1"/>
  <c r="AC12" i="8"/>
  <c r="AB12" i="8"/>
  <c r="AA12" i="8"/>
  <c r="Z12" i="8"/>
  <c r="Y12" i="8"/>
  <c r="O12" i="8"/>
  <c r="AD11" i="8" l="1"/>
  <c r="AC11" i="8"/>
  <c r="AB11" i="8"/>
  <c r="AA11" i="8"/>
  <c r="Z11" i="8"/>
  <c r="Y11" i="8"/>
  <c r="O11" i="8"/>
  <c r="AD10" i="8" l="1"/>
  <c r="AC10" i="8"/>
  <c r="AB10" i="8"/>
  <c r="AA10" i="8"/>
  <c r="Z10" i="8"/>
  <c r="Y10" i="8"/>
  <c r="O10" i="8"/>
  <c r="AD9" i="8" l="1"/>
  <c r="AC9" i="8"/>
  <c r="AB9" i="8"/>
  <c r="AA9" i="8"/>
  <c r="Z9" i="8"/>
  <c r="Y9" i="8"/>
  <c r="O9" i="8"/>
  <c r="AD8" i="8" l="1"/>
  <c r="AC8" i="8"/>
  <c r="AB8" i="8"/>
  <c r="AA8" i="8"/>
  <c r="Z8" i="8"/>
  <c r="Y8" i="8"/>
  <c r="O8" i="8"/>
  <c r="AD7" i="8" l="1"/>
  <c r="AC7" i="8"/>
  <c r="AB7" i="8"/>
  <c r="AA7" i="8"/>
  <c r="Z7" i="8"/>
  <c r="Y7" i="8"/>
  <c r="O7" i="8"/>
  <c r="AD6" i="8" l="1"/>
  <c r="AC6" i="8"/>
  <c r="AB6" i="8"/>
  <c r="AA6" i="8"/>
  <c r="Z6" i="8"/>
  <c r="Y6" i="8"/>
  <c r="O6" i="8"/>
  <c r="AD5" i="8" l="1"/>
  <c r="AC5" i="8"/>
  <c r="AB5" i="8"/>
  <c r="AA5" i="8"/>
  <c r="Z5" i="8"/>
  <c r="Y5" i="8"/>
  <c r="O5" i="8"/>
  <c r="AD4" i="8" l="1"/>
  <c r="AC4" i="8"/>
  <c r="AB4" i="8"/>
  <c r="AA4" i="8"/>
  <c r="Z4" i="8"/>
  <c r="Y4" i="8"/>
  <c r="O4" i="8"/>
  <c r="AD3" i="8" l="1"/>
  <c r="AC3" i="8"/>
  <c r="AB3" i="8"/>
  <c r="AA3" i="8"/>
  <c r="Z3" i="8"/>
  <c r="Y3" i="8"/>
  <c r="O3" i="8"/>
  <c r="AD2" i="8" l="1"/>
  <c r="AC2" i="8"/>
  <c r="AB2" i="8"/>
  <c r="AA2" i="8"/>
  <c r="Z2" i="8"/>
  <c r="Y2" i="8"/>
  <c r="O2" i="8"/>
  <c r="AD2" i="1" l="1"/>
  <c r="AC2" i="1"/>
  <c r="AB2" i="1"/>
  <c r="AA2" i="1"/>
  <c r="Z2" i="1"/>
  <c r="Y2" i="1"/>
  <c r="O2" i="1"/>
  <c r="O15" i="5" l="1"/>
  <c r="Y15" i="5"/>
  <c r="Z15" i="5"/>
  <c r="AA15" i="5"/>
  <c r="AB15" i="5"/>
  <c r="AC15" i="5"/>
  <c r="AD15" i="5"/>
  <c r="O14" i="5" l="1"/>
  <c r="Y14" i="5"/>
  <c r="Z14" i="5"/>
  <c r="AA14" i="5"/>
  <c r="AB14" i="5"/>
  <c r="AC14" i="5"/>
  <c r="AD14" i="5"/>
  <c r="O13" i="5" l="1"/>
  <c r="Y13" i="5"/>
  <c r="Z13" i="5"/>
  <c r="AA13" i="5"/>
  <c r="AB13" i="5"/>
  <c r="AC13" i="5"/>
  <c r="AD13" i="5"/>
  <c r="AD12" i="5" l="1"/>
  <c r="AC12" i="5"/>
  <c r="AB12" i="5"/>
  <c r="AA12" i="5"/>
  <c r="Z12" i="5"/>
  <c r="Y12" i="5"/>
  <c r="O12" i="5"/>
  <c r="O11" i="5" l="1"/>
  <c r="Y11" i="5"/>
  <c r="Z11" i="5"/>
  <c r="AA11" i="5"/>
  <c r="AB11" i="5"/>
  <c r="AC11" i="5"/>
  <c r="AD11" i="5"/>
  <c r="AD10" i="5" l="1"/>
  <c r="AC10" i="5"/>
  <c r="AB10" i="5"/>
  <c r="AA10" i="5"/>
  <c r="Z10" i="5"/>
  <c r="Y10" i="5"/>
  <c r="O10" i="5"/>
  <c r="O9" i="5" l="1"/>
  <c r="Y9" i="5"/>
  <c r="Z9" i="5"/>
  <c r="AA9" i="5"/>
  <c r="AB9" i="5"/>
  <c r="AC9" i="5"/>
  <c r="AD9" i="5"/>
  <c r="O8" i="5" l="1"/>
  <c r="Y8" i="5"/>
  <c r="Z8" i="5"/>
  <c r="AA8" i="5"/>
  <c r="AB8" i="5"/>
  <c r="AC8" i="5"/>
  <c r="AD8" i="5"/>
  <c r="O7" i="5" l="1"/>
  <c r="Y7" i="5"/>
  <c r="Z7" i="5"/>
  <c r="AA7" i="5"/>
  <c r="AB7" i="5"/>
  <c r="AC7" i="5"/>
  <c r="AD7" i="5"/>
  <c r="AD6" i="5" l="1"/>
  <c r="AC6" i="5"/>
  <c r="AB6" i="5"/>
  <c r="AA6" i="5"/>
  <c r="Z6" i="5"/>
  <c r="Y6" i="5"/>
  <c r="O6" i="5"/>
  <c r="AD5" i="5" l="1"/>
  <c r="AC5" i="5"/>
  <c r="AB5" i="5"/>
  <c r="AA5" i="5"/>
  <c r="Z5" i="5"/>
  <c r="Y5" i="5"/>
  <c r="O5" i="5"/>
  <c r="O4" i="5" l="1"/>
  <c r="Y4" i="5"/>
  <c r="Z4" i="5"/>
  <c r="AA4" i="5"/>
  <c r="AB4" i="5"/>
  <c r="AC4" i="5"/>
  <c r="AD4" i="5"/>
  <c r="O3" i="5" l="1"/>
  <c r="Y3" i="5"/>
  <c r="Z3" i="5"/>
  <c r="AA3" i="5"/>
  <c r="AB3" i="5"/>
  <c r="AC3" i="5"/>
  <c r="AD3" i="5"/>
  <c r="Z2" i="15" l="1"/>
  <c r="Z17" i="15" s="1"/>
  <c r="O2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Sadiqul Islam - MI</author>
    <author>Sadiqul Islam</author>
    <author>_MI_WA_Production</author>
  </authors>
  <commentList>
    <comment ref="B4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Sadiqul Islam - MI:</t>
        </r>
        <r>
          <rPr>
            <sz val="9"/>
            <color indexed="81"/>
            <rFont val="Tahoma"/>
            <family val="2"/>
          </rPr>
          <t xml:space="preserve">
310113 Q:3
310247 Q:8</t>
        </r>
      </text>
    </comment>
    <comment ref="B51" authorId="1" shapeId="0" xr:uid="{00000000-0006-0000-0100-000002000000}">
      <text>
        <r>
          <rPr>
            <b/>
            <sz val="8"/>
            <color indexed="81"/>
            <rFont val="Tahoma"/>
            <family val="2"/>
          </rPr>
          <t>Sadiqul Islam:</t>
        </r>
        <r>
          <rPr>
            <sz val="8"/>
            <color indexed="81"/>
            <rFont val="Tahoma"/>
            <family val="2"/>
          </rPr>
          <t xml:space="preserve">
310018 Q:140
310019 Q:85</t>
        </r>
      </text>
    </comment>
    <comment ref="AG90" authorId="1" shapeId="0" xr:uid="{00000000-0006-0000-0100-000003000000}">
      <text>
        <r>
          <rPr>
            <b/>
            <sz val="8"/>
            <color indexed="81"/>
            <rFont val="Tahoma"/>
            <family val="2"/>
          </rPr>
          <t>Sadiqul Islam:</t>
        </r>
        <r>
          <rPr>
            <sz val="8"/>
            <color indexed="81"/>
            <rFont val="Tahoma"/>
            <family val="2"/>
          </rPr>
          <t xml:space="preserve">
JENNIFER BARTLETT</t>
        </r>
      </text>
    </comment>
    <comment ref="AG103" authorId="1" shapeId="0" xr:uid="{00000000-0006-0000-0100-000004000000}">
      <text>
        <r>
          <rPr>
            <b/>
            <sz val="8"/>
            <color indexed="81"/>
            <rFont val="Tahoma"/>
            <family val="2"/>
          </rPr>
          <t>Sadiqul Islam:</t>
        </r>
        <r>
          <rPr>
            <sz val="8"/>
            <color indexed="81"/>
            <rFont val="Tahoma"/>
            <family val="2"/>
          </rPr>
          <t xml:space="preserve">
ANDREW BRETT</t>
        </r>
      </text>
    </comment>
    <comment ref="B206" authorId="1" shapeId="0" xr:uid="{00000000-0006-0000-0100-000005000000}">
      <text>
        <r>
          <rPr>
            <b/>
            <sz val="8"/>
            <color indexed="81"/>
            <rFont val="Tahoma"/>
            <family val="2"/>
          </rPr>
          <t>Sadiqul Islam:</t>
        </r>
        <r>
          <rPr>
            <sz val="8"/>
            <color indexed="81"/>
            <rFont val="Tahoma"/>
            <family val="2"/>
          </rPr>
          <t xml:space="preserve">
311393 Q:9
311392 Q:1</t>
        </r>
      </text>
    </comment>
    <comment ref="B220" authorId="1" shapeId="0" xr:uid="{00000000-0006-0000-0100-000006000000}">
      <text>
        <r>
          <rPr>
            <b/>
            <sz val="8"/>
            <color indexed="81"/>
            <rFont val="Tahoma"/>
            <family val="2"/>
          </rPr>
          <t>Sadiqul Islam:</t>
        </r>
        <r>
          <rPr>
            <sz val="8"/>
            <color indexed="81"/>
            <rFont val="Tahoma"/>
            <family val="2"/>
          </rPr>
          <t xml:space="preserve">
310550 Q: 10
312243 Q: 20</t>
        </r>
      </text>
    </comment>
    <comment ref="B272" authorId="1" shapeId="0" xr:uid="{00000000-0006-0000-0100-000007000000}">
      <text>
        <r>
          <rPr>
            <b/>
            <sz val="8"/>
            <color indexed="81"/>
            <rFont val="Tahoma"/>
            <family val="2"/>
          </rPr>
          <t>Sadiqul Islam:</t>
        </r>
        <r>
          <rPr>
            <sz val="8"/>
            <color indexed="81"/>
            <rFont val="Tahoma"/>
            <family val="2"/>
          </rPr>
          <t xml:space="preserve">
312275 Q:5
312274 Q:5</t>
        </r>
      </text>
    </comment>
    <comment ref="AG293" authorId="1" shapeId="0" xr:uid="{00000000-0006-0000-0100-000008000000}">
      <text>
        <r>
          <rPr>
            <b/>
            <sz val="8"/>
            <color indexed="81"/>
            <rFont val="Tahoma"/>
            <family val="2"/>
          </rPr>
          <t>Sadiqul Islam:</t>
        </r>
        <r>
          <rPr>
            <sz val="8"/>
            <color indexed="81"/>
            <rFont val="Tahoma"/>
            <family val="2"/>
          </rPr>
          <t xml:space="preserve">
JAMES BLOEMEN</t>
        </r>
      </text>
    </comment>
    <comment ref="B309" authorId="1" shapeId="0" xr:uid="{00000000-0006-0000-0100-000009000000}">
      <text>
        <r>
          <rPr>
            <b/>
            <sz val="8"/>
            <color indexed="81"/>
            <rFont val="Tahoma"/>
            <family val="2"/>
          </rPr>
          <t>Sadiqul Islam:</t>
        </r>
        <r>
          <rPr>
            <sz val="8"/>
            <color indexed="81"/>
            <rFont val="Tahoma"/>
            <family val="2"/>
          </rPr>
          <t xml:space="preserve">
311233 Q:4
312251 Q:4</t>
        </r>
      </text>
    </comment>
    <comment ref="B345" authorId="1" shapeId="0" xr:uid="{00000000-0006-0000-0100-00000A000000}">
      <text>
        <r>
          <rPr>
            <b/>
            <sz val="8"/>
            <color indexed="81"/>
            <rFont val="Tahoma"/>
            <family val="2"/>
          </rPr>
          <t>Sadiqul Islam:</t>
        </r>
        <r>
          <rPr>
            <sz val="8"/>
            <color indexed="81"/>
            <rFont val="Tahoma"/>
            <family val="2"/>
          </rPr>
          <t xml:space="preserve">
312597 Q:5
312599 Q:5
312598 Q:5</t>
        </r>
      </text>
    </comment>
    <comment ref="B418" authorId="1" shapeId="0" xr:uid="{00000000-0006-0000-0100-00000B000000}">
      <text>
        <r>
          <rPr>
            <b/>
            <sz val="8"/>
            <color indexed="81"/>
            <rFont val="Tahoma"/>
            <family val="2"/>
          </rPr>
          <t>Sadiqul Islam:</t>
        </r>
        <r>
          <rPr>
            <sz val="8"/>
            <color indexed="81"/>
            <rFont val="Tahoma"/>
            <family val="2"/>
          </rPr>
          <t xml:space="preserve">
311767 Q100
311583 Q100
311765 Q100
311766 Q100</t>
        </r>
      </text>
    </comment>
    <comment ref="B563" authorId="1" shapeId="0" xr:uid="{00000000-0006-0000-0100-00000C000000}">
      <text>
        <r>
          <rPr>
            <b/>
            <sz val="8"/>
            <color indexed="81"/>
            <rFont val="Tahoma"/>
            <family val="2"/>
          </rPr>
          <t>Sadiqul Islam:</t>
        </r>
        <r>
          <rPr>
            <sz val="8"/>
            <color indexed="81"/>
            <rFont val="Tahoma"/>
            <family val="2"/>
          </rPr>
          <t xml:space="preserve">
315470 q:4
315523 q:4</t>
        </r>
      </text>
    </comment>
    <comment ref="B611" authorId="2" shapeId="0" xr:uid="{00000000-0006-0000-0100-00000D000000}">
      <text>
        <r>
          <rPr>
            <b/>
            <sz val="8"/>
            <color indexed="81"/>
            <rFont val="Tahoma"/>
            <family val="2"/>
          </rPr>
          <t>_MI_WA_Production:</t>
        </r>
        <r>
          <rPr>
            <sz val="8"/>
            <color indexed="81"/>
            <rFont val="Tahoma"/>
            <family val="2"/>
          </rPr>
          <t xml:space="preserve">
315679 q:10
315711 q:10
</t>
        </r>
      </text>
    </comment>
    <comment ref="B642" authorId="2" shapeId="0" xr:uid="{00000000-0006-0000-0100-00000E000000}">
      <text>
        <r>
          <rPr>
            <b/>
            <sz val="8"/>
            <color indexed="81"/>
            <rFont val="Tahoma"/>
            <family val="2"/>
          </rPr>
          <t>_MI_WA_Production:</t>
        </r>
        <r>
          <rPr>
            <sz val="8"/>
            <color indexed="81"/>
            <rFont val="Tahoma"/>
            <family val="2"/>
          </rPr>
          <t xml:space="preserve">
314790 Q:2
315746 Q:6</t>
        </r>
      </text>
    </comment>
    <comment ref="B650" authorId="2" shapeId="0" xr:uid="{00000000-0006-0000-0100-00000F000000}">
      <text>
        <r>
          <rPr>
            <b/>
            <sz val="8"/>
            <color indexed="81"/>
            <rFont val="Tahoma"/>
            <family val="2"/>
          </rPr>
          <t>_MI_WA_Production:</t>
        </r>
        <r>
          <rPr>
            <sz val="8"/>
            <color indexed="81"/>
            <rFont val="Tahoma"/>
            <family val="2"/>
          </rPr>
          <t xml:space="preserve">
313874 Q:100
315644 Q:100</t>
        </r>
      </text>
    </comment>
    <comment ref="B686" authorId="1" shapeId="0" xr:uid="{00000000-0006-0000-0100-000010000000}">
      <text>
        <r>
          <rPr>
            <b/>
            <sz val="8"/>
            <color indexed="81"/>
            <rFont val="Tahoma"/>
            <family val="2"/>
          </rPr>
          <t>Sadiqul Islam:</t>
        </r>
        <r>
          <rPr>
            <sz val="8"/>
            <color indexed="81"/>
            <rFont val="Tahoma"/>
            <family val="2"/>
          </rPr>
          <t xml:space="preserve">
314233 Q:10
314997 Q:10</t>
        </r>
      </text>
    </comment>
    <comment ref="B694" authorId="2" shapeId="0" xr:uid="{00000000-0006-0000-0100-000011000000}">
      <text>
        <r>
          <rPr>
            <b/>
            <sz val="8"/>
            <color indexed="81"/>
            <rFont val="Tahoma"/>
            <family val="2"/>
          </rPr>
          <t>_MI_WA_Production:</t>
        </r>
        <r>
          <rPr>
            <sz val="8"/>
            <color indexed="81"/>
            <rFont val="Tahoma"/>
            <family val="2"/>
          </rPr>
          <t xml:space="preserve">
314269 Q:16
315740 Q:6</t>
        </r>
      </text>
    </comment>
    <comment ref="B707" authorId="2" shapeId="0" xr:uid="{00000000-0006-0000-0100-000012000000}">
      <text>
        <r>
          <rPr>
            <b/>
            <sz val="8"/>
            <color indexed="81"/>
            <rFont val="Tahoma"/>
            <family val="2"/>
          </rPr>
          <t>_MI_WA_Production:</t>
        </r>
        <r>
          <rPr>
            <sz val="8"/>
            <color indexed="81"/>
            <rFont val="Tahoma"/>
            <family val="2"/>
          </rPr>
          <t xml:space="preserve">
315342 Q:1
315678 Q:1
315750 Q:1
315995 Q:1
316292 Q:1</t>
        </r>
      </text>
    </comment>
    <comment ref="B710" authorId="2" shapeId="0" xr:uid="{00000000-0006-0000-0100-000013000000}">
      <text>
        <r>
          <rPr>
            <b/>
            <sz val="8"/>
            <color indexed="81"/>
            <rFont val="Tahoma"/>
            <family val="2"/>
          </rPr>
          <t>_MI_WA_Production:</t>
        </r>
        <r>
          <rPr>
            <sz val="8"/>
            <color indexed="81"/>
            <rFont val="Tahoma"/>
            <family val="2"/>
          </rPr>
          <t xml:space="preserve">
315478 Q:10
315986 Q:25
316255 Q:5</t>
        </r>
      </text>
    </comment>
    <comment ref="B740" authorId="2" shapeId="0" xr:uid="{00000000-0006-0000-0100-000014000000}">
      <text>
        <r>
          <rPr>
            <b/>
            <sz val="8"/>
            <color indexed="81"/>
            <rFont val="Tahoma"/>
            <family val="2"/>
          </rPr>
          <t>_MI_WA_Production:</t>
        </r>
        <r>
          <rPr>
            <sz val="8"/>
            <color indexed="81"/>
            <rFont val="Tahoma"/>
            <family val="2"/>
          </rPr>
          <t xml:space="preserve">
315479 Q:7
315988 Q:25</t>
        </r>
      </text>
    </comment>
    <comment ref="B758" authorId="2" shapeId="0" xr:uid="{00000000-0006-0000-0100-000015000000}">
      <text>
        <r>
          <rPr>
            <b/>
            <sz val="8"/>
            <color indexed="81"/>
            <rFont val="Tahoma"/>
            <family val="2"/>
          </rPr>
          <t>_MI_WA_Production:</t>
        </r>
        <r>
          <rPr>
            <sz val="8"/>
            <color indexed="81"/>
            <rFont val="Tahoma"/>
            <family val="2"/>
          </rPr>
          <t xml:space="preserve">
316518 q:3
316320 q:9</t>
        </r>
      </text>
    </comment>
    <comment ref="B786" authorId="2" shapeId="0" xr:uid="{00000000-0006-0000-0100-000016000000}">
      <text>
        <r>
          <rPr>
            <b/>
            <sz val="8"/>
            <color indexed="81"/>
            <rFont val="Tahoma"/>
            <family val="2"/>
          </rPr>
          <t>_MI_WA_Production:</t>
        </r>
        <r>
          <rPr>
            <sz val="8"/>
            <color indexed="81"/>
            <rFont val="Tahoma"/>
            <family val="2"/>
          </rPr>
          <t xml:space="preserve">
313912 Q12
316385 Q8</t>
        </r>
      </text>
    </comment>
    <comment ref="B791" authorId="2" shapeId="0" xr:uid="{00000000-0006-0000-0100-000017000000}">
      <text>
        <r>
          <rPr>
            <b/>
            <sz val="8"/>
            <color indexed="81"/>
            <rFont val="Tahoma"/>
            <family val="2"/>
          </rPr>
          <t>_MI_WA_Production:</t>
        </r>
        <r>
          <rPr>
            <sz val="8"/>
            <color indexed="81"/>
            <rFont val="Tahoma"/>
            <family val="2"/>
          </rPr>
          <t xml:space="preserve">
316680 q:40
316679 q:25</t>
        </r>
      </text>
    </comment>
    <comment ref="B822" authorId="1" shapeId="0" xr:uid="{00000000-0006-0000-0100-000018000000}">
      <text>
        <r>
          <rPr>
            <b/>
            <sz val="8"/>
            <color indexed="81"/>
            <rFont val="Tahoma"/>
            <family val="2"/>
          </rPr>
          <t>Sadiqul Islam:</t>
        </r>
        <r>
          <rPr>
            <sz val="8"/>
            <color indexed="81"/>
            <rFont val="Tahoma"/>
            <family val="2"/>
          </rPr>
          <t xml:space="preserve">
317216 Q:2
317504 Q:2</t>
        </r>
      </text>
    </comment>
    <comment ref="B842" authorId="1" shapeId="0" xr:uid="{00000000-0006-0000-0100-000019000000}">
      <text>
        <r>
          <rPr>
            <b/>
            <sz val="8"/>
            <color indexed="81"/>
            <rFont val="Tahoma"/>
            <family val="2"/>
          </rPr>
          <t>Sadiqul Islam:</t>
        </r>
        <r>
          <rPr>
            <sz val="8"/>
            <color indexed="81"/>
            <rFont val="Tahoma"/>
            <family val="2"/>
          </rPr>
          <t xml:space="preserve">
317006 Q1
317461 Q1</t>
        </r>
      </text>
    </comment>
    <comment ref="B844" authorId="2" shapeId="0" xr:uid="{00000000-0006-0000-0100-00001A000000}">
      <text>
        <r>
          <rPr>
            <b/>
            <sz val="8"/>
            <color indexed="81"/>
            <rFont val="Tahoma"/>
            <family val="2"/>
          </rPr>
          <t>_MI_WA_Production:</t>
        </r>
        <r>
          <rPr>
            <sz val="8"/>
            <color indexed="81"/>
            <rFont val="Tahoma"/>
            <family val="2"/>
          </rPr>
          <t xml:space="preserve">
317021 q:2
317110 q:6</t>
        </r>
      </text>
    </comment>
    <comment ref="C851" authorId="1" shapeId="0" xr:uid="{00000000-0006-0000-0100-00001B000000}">
      <text>
        <r>
          <rPr>
            <b/>
            <sz val="8"/>
            <color indexed="81"/>
            <rFont val="Tahoma"/>
            <family val="2"/>
          </rPr>
          <t>Sadiqul Islam:</t>
        </r>
        <r>
          <rPr>
            <sz val="8"/>
            <color indexed="81"/>
            <rFont val="Tahoma"/>
            <family val="2"/>
          </rPr>
          <t xml:space="preserve">
316626 Q:250
316629 Q:250</t>
        </r>
      </text>
    </comment>
    <comment ref="B856" authorId="1" shapeId="0" xr:uid="{00000000-0006-0000-0100-00001C000000}">
      <text>
        <r>
          <rPr>
            <b/>
            <sz val="8"/>
            <color indexed="81"/>
            <rFont val="Tahoma"/>
            <family val="2"/>
          </rPr>
          <t>Sadiqul Islam:</t>
        </r>
        <r>
          <rPr>
            <sz val="8"/>
            <color indexed="81"/>
            <rFont val="Tahoma"/>
            <family val="2"/>
          </rPr>
          <t xml:space="preserve">
316627 Q:250
316631  Q 250</t>
        </r>
      </text>
    </comment>
    <comment ref="B859" authorId="1" shapeId="0" xr:uid="{00000000-0006-0000-0100-00001D000000}">
      <text>
        <r>
          <rPr>
            <b/>
            <sz val="8"/>
            <color indexed="81"/>
            <rFont val="Tahoma"/>
            <family val="2"/>
          </rPr>
          <t>Sadiqul Islam:</t>
        </r>
        <r>
          <rPr>
            <sz val="8"/>
            <color indexed="81"/>
            <rFont val="Tahoma"/>
            <family val="2"/>
          </rPr>
          <t xml:space="preserve">
317598 Q1
317597 Q1
</t>
        </r>
      </text>
    </comment>
    <comment ref="B868" authorId="1" shapeId="0" xr:uid="{00000000-0006-0000-0100-00001E000000}">
      <text>
        <r>
          <rPr>
            <b/>
            <sz val="8"/>
            <color indexed="81"/>
            <rFont val="Tahoma"/>
            <family val="2"/>
          </rPr>
          <t>Sadiqul Islam:</t>
        </r>
        <r>
          <rPr>
            <sz val="8"/>
            <color indexed="81"/>
            <rFont val="Tahoma"/>
            <family val="2"/>
          </rPr>
          <t xml:space="preserve">
315862 Q:300
315863 Q:300
315861 Q:300</t>
        </r>
      </text>
    </comment>
    <comment ref="B909" authorId="1" shapeId="0" xr:uid="{00000000-0006-0000-0100-00001F000000}">
      <text>
        <r>
          <rPr>
            <b/>
            <sz val="8"/>
            <color indexed="81"/>
            <rFont val="Tahoma"/>
            <family val="2"/>
          </rPr>
          <t>Sadiqul Islam:</t>
        </r>
        <r>
          <rPr>
            <sz val="8"/>
            <color indexed="81"/>
            <rFont val="Tahoma"/>
            <family val="2"/>
          </rPr>
          <t xml:space="preserve">
317924 Q: 2
318314 Q:1</t>
        </r>
      </text>
    </comment>
    <comment ref="B942" authorId="1" shapeId="0" xr:uid="{00000000-0006-0000-0100-000020000000}">
      <text>
        <r>
          <rPr>
            <b/>
            <sz val="8"/>
            <color indexed="81"/>
            <rFont val="Tahoma"/>
            <family val="2"/>
          </rPr>
          <t>Sadiqul Islam:</t>
        </r>
        <r>
          <rPr>
            <sz val="8"/>
            <color indexed="81"/>
            <rFont val="Tahoma"/>
            <family val="2"/>
          </rPr>
          <t xml:space="preserve">
315939 Q:400
315911 Q:400</t>
        </r>
      </text>
    </comment>
    <comment ref="B944" authorId="1" shapeId="0" xr:uid="{00000000-0006-0000-0100-000021000000}">
      <text>
        <r>
          <rPr>
            <b/>
            <sz val="8"/>
            <color indexed="81"/>
            <rFont val="Tahoma"/>
            <family val="2"/>
          </rPr>
          <t>Sadiqul Islam:</t>
        </r>
        <r>
          <rPr>
            <sz val="8"/>
            <color indexed="81"/>
            <rFont val="Tahoma"/>
            <family val="2"/>
          </rPr>
          <t xml:space="preserve">
318363 Q:5
318364 Q:11</t>
        </r>
      </text>
    </comment>
    <comment ref="B956" authorId="1" shapeId="0" xr:uid="{00000000-0006-0000-0100-000022000000}">
      <text>
        <r>
          <rPr>
            <b/>
            <sz val="8"/>
            <color indexed="81"/>
            <rFont val="Tahoma"/>
            <family val="2"/>
          </rPr>
          <t>Sadiqul Islam:</t>
        </r>
        <r>
          <rPr>
            <sz val="8"/>
            <color indexed="81"/>
            <rFont val="Tahoma"/>
            <family val="2"/>
          </rPr>
          <t xml:space="preserve">
318657 Q:20
318661 Q:20
</t>
        </r>
      </text>
    </comment>
    <comment ref="B1008" authorId="1" shapeId="0" xr:uid="{00000000-0006-0000-0100-000023000000}">
      <text>
        <r>
          <rPr>
            <b/>
            <sz val="8"/>
            <color indexed="81"/>
            <rFont val="Tahoma"/>
            <family val="2"/>
          </rPr>
          <t>Sadiqul Islam:</t>
        </r>
        <r>
          <rPr>
            <sz val="8"/>
            <color indexed="81"/>
            <rFont val="Tahoma"/>
            <family val="2"/>
          </rPr>
          <t xml:space="preserve">
B2B 317998 Q:20
B2B 317999 Q:40</t>
        </r>
      </text>
    </comment>
    <comment ref="B1028" authorId="1" shapeId="0" xr:uid="{00000000-0006-0000-0100-000024000000}">
      <text>
        <r>
          <rPr>
            <b/>
            <sz val="8"/>
            <color indexed="81"/>
            <rFont val="Tahoma"/>
            <family val="2"/>
          </rPr>
          <t>Sadiqul Islam:</t>
        </r>
        <r>
          <rPr>
            <sz val="8"/>
            <color indexed="81"/>
            <rFont val="Tahoma"/>
            <family val="2"/>
          </rPr>
          <t xml:space="preserve">
317563 Q:50
317562 Q:50</t>
        </r>
      </text>
    </comment>
    <comment ref="B1039" authorId="1" shapeId="0" xr:uid="{00000000-0006-0000-0100-000025000000}">
      <text>
        <r>
          <rPr>
            <b/>
            <sz val="8"/>
            <color indexed="81"/>
            <rFont val="Tahoma"/>
            <family val="2"/>
          </rPr>
          <t>Sadiqul Islam:</t>
        </r>
        <r>
          <rPr>
            <sz val="8"/>
            <color indexed="81"/>
            <rFont val="Tahoma"/>
            <family val="2"/>
          </rPr>
          <t xml:space="preserve">
316632 Q:250
317569 Q:250</t>
        </r>
      </text>
    </comment>
    <comment ref="B1056" authorId="1" shapeId="0" xr:uid="{00000000-0006-0000-0100-000026000000}">
      <text>
        <r>
          <rPr>
            <b/>
            <sz val="8"/>
            <color indexed="81"/>
            <rFont val="Tahoma"/>
            <family val="2"/>
          </rPr>
          <t>Sadiqul Islam:</t>
        </r>
        <r>
          <rPr>
            <sz val="8"/>
            <color indexed="81"/>
            <rFont val="Tahoma"/>
            <family val="2"/>
          </rPr>
          <t xml:space="preserve">
315685 Q:250
314484 Q:250</t>
        </r>
      </text>
    </comment>
    <comment ref="B1066" authorId="2" shapeId="0" xr:uid="{00000000-0006-0000-0100-000027000000}">
      <text>
        <r>
          <rPr>
            <b/>
            <sz val="8"/>
            <color indexed="81"/>
            <rFont val="Tahoma"/>
            <family val="2"/>
          </rPr>
          <t>_MI_WA_Production:</t>
        </r>
        <r>
          <rPr>
            <sz val="8"/>
            <color indexed="81"/>
            <rFont val="Tahoma"/>
            <family val="2"/>
          </rPr>
          <t xml:space="preserve">
312937 q:8
314493 q:4
312936 q:10
314544 q:1
315846 q:9</t>
        </r>
      </text>
    </comment>
    <comment ref="B1068" authorId="1" shapeId="0" xr:uid="{00000000-0006-0000-0100-000028000000}">
      <text>
        <r>
          <rPr>
            <b/>
            <sz val="8"/>
            <color indexed="81"/>
            <rFont val="Tahoma"/>
            <family val="2"/>
          </rPr>
          <t>Sadiqul Islam:</t>
        </r>
        <r>
          <rPr>
            <sz val="8"/>
            <color indexed="81"/>
            <rFont val="Tahoma"/>
            <family val="2"/>
          </rPr>
          <t xml:space="preserve">
318815 Q:1
318832 Q:1</t>
        </r>
      </text>
    </comment>
    <comment ref="B1145" authorId="1" shapeId="0" xr:uid="{00000000-0006-0000-0100-000029000000}">
      <text>
        <r>
          <rPr>
            <b/>
            <sz val="8"/>
            <color indexed="81"/>
            <rFont val="Tahoma"/>
            <family val="2"/>
          </rPr>
          <t>Sadiqul Islam: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190" authorId="2" shapeId="0" xr:uid="{00000000-0006-0000-0100-00002A000000}">
      <text>
        <r>
          <rPr>
            <b/>
            <sz val="8"/>
            <color indexed="81"/>
            <rFont val="Tahoma"/>
            <family val="2"/>
          </rPr>
          <t>_MI_WA_Production:</t>
        </r>
        <r>
          <rPr>
            <sz val="8"/>
            <color indexed="81"/>
            <rFont val="Tahoma"/>
            <family val="2"/>
          </rPr>
          <t xml:space="preserve">
313786 q:180
313785 q:84
313784 q:500</t>
        </r>
      </text>
    </comment>
    <comment ref="B1212" authorId="1" shapeId="0" xr:uid="{00000000-0006-0000-0100-00002B000000}">
      <text>
        <r>
          <rPr>
            <b/>
            <sz val="8"/>
            <color indexed="81"/>
            <rFont val="Tahoma"/>
            <family val="2"/>
          </rPr>
          <t>Sadiqul Islam:</t>
        </r>
        <r>
          <rPr>
            <sz val="8"/>
            <color indexed="81"/>
            <rFont val="Tahoma"/>
            <family val="2"/>
          </rPr>
          <t xml:space="preserve">
316312 Q:20
316309 Q:30
316310 Q:30
316311 Q:120</t>
        </r>
      </text>
    </comment>
    <comment ref="B1374" authorId="1" shapeId="0" xr:uid="{00000000-0006-0000-0100-00002C000000}">
      <text>
        <r>
          <rPr>
            <b/>
            <sz val="8"/>
            <color indexed="81"/>
            <rFont val="Tahoma"/>
            <family val="2"/>
          </rPr>
          <t>Sadiqul Islam:</t>
        </r>
        <r>
          <rPr>
            <sz val="8"/>
            <color indexed="81"/>
            <rFont val="Tahoma"/>
            <family val="2"/>
          </rPr>
          <t xml:space="preserve">
318808 Q:3
318811 Q:3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_MI_WA_Production</author>
  </authors>
  <commentList>
    <comment ref="B26" authorId="0" shapeId="0" xr:uid="{00000000-0006-0000-0200-000001000000}">
      <text>
        <r>
          <rPr>
            <b/>
            <sz val="8"/>
            <color indexed="81"/>
            <rFont val="Tahoma"/>
            <family val="2"/>
          </rPr>
          <t>_MI_WA_Production:</t>
        </r>
        <r>
          <rPr>
            <sz val="8"/>
            <color indexed="81"/>
            <rFont val="Tahoma"/>
            <family val="2"/>
          </rPr>
          <t xml:space="preserve">
316473 q:1
316563 q:1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_MI_WA_Production</author>
  </authors>
  <commentList>
    <comment ref="D6" authorId="0" shapeId="0" xr:uid="{00000000-0006-0000-0700-000001000000}">
      <text>
        <r>
          <rPr>
            <sz val="8"/>
            <color indexed="81"/>
            <rFont val="Tahoma"/>
            <family val="2"/>
          </rPr>
          <t>WRONG PN # (242878)
WROTE ON 8 PACKS.</t>
        </r>
      </text>
    </comment>
  </commentList>
</comments>
</file>

<file path=xl/sharedStrings.xml><?xml version="1.0" encoding="utf-8"?>
<sst xmlns="http://schemas.openxmlformats.org/spreadsheetml/2006/main" count="41999" uniqueCount="11380">
  <si>
    <t>PN</t>
  </si>
  <si>
    <t>DRAW NO</t>
  </si>
  <si>
    <t>NO/CELL</t>
  </si>
  <si>
    <t>REQU-DATE</t>
  </si>
  <si>
    <t>CUST</t>
  </si>
  <si>
    <t>QTY</t>
  </si>
  <si>
    <t>CELL CODE</t>
  </si>
  <si>
    <t>ORDER NO</t>
  </si>
  <si>
    <t>MODEL</t>
  </si>
  <si>
    <t>STAFF</t>
  </si>
  <si>
    <t>WORKHR</t>
  </si>
  <si>
    <t>HR/PP</t>
  </si>
  <si>
    <t>VOL</t>
  </si>
  <si>
    <t>AH</t>
  </si>
  <si>
    <t>WH</t>
  </si>
  <si>
    <t>CHEM</t>
  </si>
  <si>
    <t>END DATE</t>
  </si>
  <si>
    <t>STOCK CODE</t>
  </si>
  <si>
    <t>STRUCTURE</t>
  </si>
  <si>
    <t>INPUT DATE</t>
  </si>
  <si>
    <t>LITH</t>
  </si>
  <si>
    <t>TEST TIME</t>
  </si>
  <si>
    <t>AV</t>
  </si>
  <si>
    <t>B$</t>
  </si>
  <si>
    <t>S$</t>
  </si>
  <si>
    <t>C-DRAW</t>
  </si>
  <si>
    <t>C-CELLS</t>
  </si>
  <si>
    <t>C-AV</t>
  </si>
  <si>
    <t>C-B$</t>
  </si>
  <si>
    <t>C-S$</t>
  </si>
  <si>
    <t>C-STCODE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</si>
  <si>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</si>
  <si>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</si>
  <si>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</si>
  <si>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</si>
  <si>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</si>
  <si>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</si>
  <si>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</si>
  <si>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</si>
  <si>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</si>
  <si>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</si>
  <si>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</si>
  <si>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</si>
  <si>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</si>
  <si>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</si>
  <si>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</si>
  <si>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</si>
  <si>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</si>
  <si>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</si>
  <si>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</si>
  <si>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</si>
  <si>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</si>
  <si>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</si>
  <si>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</si>
  <si>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</si>
  <si>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</si>
  <si>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</si>
  <si>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</si>
  <si>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</si>
  <si>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</si>
  <si>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</si>
  <si>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PN TABLE</t>
  </si>
  <si>
    <t>PLAN</t>
  </si>
  <si>
    <t>AF</t>
  </si>
  <si>
    <t>AG</t>
  </si>
  <si>
    <t>J=AV*QTY</t>
  </si>
  <si>
    <t>N15</t>
  </si>
  <si>
    <t>N16</t>
  </si>
  <si>
    <t>N17</t>
  </si>
  <si>
    <t>N18</t>
  </si>
  <si>
    <t>N19</t>
  </si>
  <si>
    <t>N20</t>
  </si>
  <si>
    <t>N21</t>
  </si>
  <si>
    <t>N22</t>
  </si>
  <si>
    <t>N23</t>
  </si>
  <si>
    <t>N24</t>
  </si>
  <si>
    <t>N25</t>
  </si>
  <si>
    <t>N26</t>
  </si>
  <si>
    <t>N27</t>
  </si>
  <si>
    <t>N28</t>
  </si>
  <si>
    <t>N29</t>
  </si>
  <si>
    <t>N33</t>
  </si>
  <si>
    <t>I30</t>
  </si>
  <si>
    <t>I32</t>
  </si>
  <si>
    <t>I33</t>
  </si>
  <si>
    <t>RECELL(PACK) MODEL</t>
  </si>
  <si>
    <t>RECELL(PACK) TABLE</t>
  </si>
  <si>
    <t>BARRETT COMMUNICATIONS</t>
  </si>
  <si>
    <t>4S4P</t>
  </si>
  <si>
    <t>ALK</t>
  </si>
  <si>
    <t>STOCK</t>
  </si>
  <si>
    <t>NIMH</t>
  </si>
  <si>
    <t>4S2P</t>
  </si>
  <si>
    <t>PEAK WELL SYSTEMS PTY LTD</t>
  </si>
  <si>
    <t>DH40</t>
  </si>
  <si>
    <t>46002-458</t>
  </si>
  <si>
    <t>NICD</t>
  </si>
  <si>
    <t>1S</t>
  </si>
  <si>
    <t>AL298</t>
  </si>
  <si>
    <t>30007-102</t>
  </si>
  <si>
    <t>238791</t>
  </si>
  <si>
    <t>N646</t>
  </si>
  <si>
    <t>67000-072</t>
  </si>
  <si>
    <t>66000-508</t>
  </si>
  <si>
    <t>RL278</t>
  </si>
  <si>
    <t>BATTERY ALL TYPES</t>
  </si>
  <si>
    <t>240791</t>
  </si>
  <si>
    <t>16/UR18650F-2300</t>
  </si>
  <si>
    <t>GLOBAL TECHNOLOGIES PTY LTD</t>
  </si>
  <si>
    <t>33003-050</t>
  </si>
  <si>
    <t>N1217</t>
  </si>
  <si>
    <t>ORIGINAL S$</t>
  </si>
  <si>
    <t>DISCOUNT</t>
  </si>
  <si>
    <t>88002-630BF</t>
  </si>
  <si>
    <t>30001-250</t>
  </si>
  <si>
    <t>SLA</t>
  </si>
  <si>
    <t>30008-140AUF</t>
  </si>
  <si>
    <t>BATTERY SPECIALTIES WA</t>
  </si>
  <si>
    <t>/ROB</t>
  </si>
  <si>
    <t>PACK</t>
  </si>
  <si>
    <t>TSB-002</t>
  </si>
  <si>
    <t>POSITION PARTNERS PTY LTD</t>
  </si>
  <si>
    <t>30000-149</t>
  </si>
  <si>
    <t>6/N700AACL</t>
  </si>
  <si>
    <t>1S3P</t>
  </si>
  <si>
    <t>ADVANCED TECHNOLOGY &amp; MNFG</t>
  </si>
  <si>
    <t>66000-664</t>
  </si>
  <si>
    <t>RL489</t>
  </si>
  <si>
    <t>32005-108</t>
  </si>
  <si>
    <t>1/CR17335SE</t>
  </si>
  <si>
    <t>LI-ION</t>
  </si>
  <si>
    <t>242872</t>
  </si>
  <si>
    <t>DH31</t>
  </si>
  <si>
    <t>242875</t>
  </si>
  <si>
    <t>DH32</t>
  </si>
  <si>
    <t>242876</t>
  </si>
  <si>
    <t>243221</t>
  </si>
  <si>
    <t>8/NCR18650B</t>
  </si>
  <si>
    <t>RL706</t>
  </si>
  <si>
    <t>ZEDFLO AUSTRALIA</t>
  </si>
  <si>
    <t>66000-725</t>
  </si>
  <si>
    <t>N1021(CH256)</t>
  </si>
  <si>
    <t>66000-715</t>
  </si>
  <si>
    <t>CH256(N1021)</t>
  </si>
  <si>
    <t>66000-714</t>
  </si>
  <si>
    <t>CA67</t>
  </si>
  <si>
    <t>59001-014</t>
  </si>
  <si>
    <t>16/HR4/3FAU</t>
  </si>
  <si>
    <t>33003-080</t>
  </si>
  <si>
    <t>1/LSH20</t>
  </si>
  <si>
    <t>SALESMAN</t>
  </si>
  <si>
    <t>AR</t>
  </si>
  <si>
    <t>DR</t>
  </si>
  <si>
    <t>MB</t>
  </si>
  <si>
    <t>245394</t>
  </si>
  <si>
    <t>L546</t>
  </si>
  <si>
    <t>245539</t>
  </si>
  <si>
    <t>N649</t>
  </si>
  <si>
    <t>2S4P</t>
  </si>
  <si>
    <t>RL325MET-PROG-LAB</t>
  </si>
  <si>
    <t>67000-012</t>
  </si>
  <si>
    <t>20003-621</t>
  </si>
  <si>
    <t>4/V40H</t>
  </si>
  <si>
    <t>N692</t>
  </si>
  <si>
    <t>S19</t>
  </si>
  <si>
    <t>246456</t>
  </si>
  <si>
    <t>L628</t>
  </si>
  <si>
    <t>3S4P</t>
  </si>
  <si>
    <t>246458</t>
  </si>
  <si>
    <t>L629</t>
  </si>
  <si>
    <t>DH41</t>
  </si>
  <si>
    <t>LISOCI2</t>
  </si>
  <si>
    <t>1/UR18650FM</t>
  </si>
  <si>
    <t>L339</t>
  </si>
  <si>
    <t>RL321</t>
  </si>
  <si>
    <t>RL253</t>
  </si>
  <si>
    <t>20003-631</t>
  </si>
  <si>
    <t>RECELL103</t>
  </si>
  <si>
    <t>247653</t>
  </si>
  <si>
    <t>N1232</t>
  </si>
  <si>
    <t>CH251A</t>
  </si>
  <si>
    <t>247831</t>
  </si>
  <si>
    <t>L634</t>
  </si>
  <si>
    <t>247978</t>
  </si>
  <si>
    <t>TAG4</t>
  </si>
  <si>
    <t>248398</t>
  </si>
  <si>
    <t>RL353</t>
  </si>
  <si>
    <t>248403</t>
  </si>
  <si>
    <t>N648</t>
  </si>
  <si>
    <t>248445</t>
  </si>
  <si>
    <t>248405</t>
  </si>
  <si>
    <t>N960</t>
  </si>
  <si>
    <t>248553</t>
  </si>
  <si>
    <t>248847</t>
  </si>
  <si>
    <t>66001-164</t>
  </si>
  <si>
    <t>248837</t>
  </si>
  <si>
    <t>248884</t>
  </si>
  <si>
    <t>L304A</t>
  </si>
  <si>
    <t>249208</t>
  </si>
  <si>
    <t>DH33</t>
  </si>
  <si>
    <t>249209</t>
  </si>
  <si>
    <t>DH42</t>
  </si>
  <si>
    <t>249298</t>
  </si>
  <si>
    <t>249351</t>
  </si>
  <si>
    <t>N1336B</t>
  </si>
  <si>
    <t>249349</t>
  </si>
  <si>
    <t>249343</t>
  </si>
  <si>
    <t>249681</t>
  </si>
  <si>
    <t>N535</t>
  </si>
  <si>
    <t>249678</t>
  </si>
  <si>
    <t>N571</t>
  </si>
  <si>
    <t>249890</t>
  </si>
  <si>
    <t>L223</t>
  </si>
  <si>
    <t>250054</t>
  </si>
  <si>
    <t>65000-765A</t>
  </si>
  <si>
    <t>L300</t>
  </si>
  <si>
    <t>250033</t>
  </si>
  <si>
    <t>L349</t>
  </si>
  <si>
    <t>250196</t>
  </si>
  <si>
    <t>66000-207</t>
  </si>
  <si>
    <t>L204</t>
  </si>
  <si>
    <t>250197</t>
  </si>
  <si>
    <t>250201</t>
  </si>
  <si>
    <t>N125</t>
  </si>
  <si>
    <t>250284</t>
  </si>
  <si>
    <t>250421</t>
  </si>
  <si>
    <t>250368</t>
  </si>
  <si>
    <t>250323</t>
  </si>
  <si>
    <t>250391</t>
  </si>
  <si>
    <t>N978</t>
  </si>
  <si>
    <t>250390</t>
  </si>
  <si>
    <t>N1582</t>
  </si>
  <si>
    <t>250380</t>
  </si>
  <si>
    <t>250374</t>
  </si>
  <si>
    <t>250375</t>
  </si>
  <si>
    <t>250507</t>
  </si>
  <si>
    <t>250544</t>
  </si>
  <si>
    <t>250548</t>
  </si>
  <si>
    <t>RL583</t>
  </si>
  <si>
    <t>250551</t>
  </si>
  <si>
    <t>250555</t>
  </si>
  <si>
    <t>pn</t>
  </si>
  <si>
    <t>plan</t>
  </si>
  <si>
    <t>33000-398B</t>
  </si>
  <si>
    <t>66000-824</t>
  </si>
  <si>
    <t>AL285A</t>
  </si>
  <si>
    <t>28S</t>
  </si>
  <si>
    <t>PACVAC PTY LTD</t>
  </si>
  <si>
    <t>/JOLA</t>
  </si>
  <si>
    <t>/SOJI</t>
  </si>
  <si>
    <t>88003-104</t>
  </si>
  <si>
    <t>88002-630B</t>
  </si>
  <si>
    <t>4/ NCR18650B</t>
  </si>
  <si>
    <t>RL807</t>
  </si>
  <si>
    <t>1S4P</t>
  </si>
  <si>
    <t>BATTERY WORLD O'CONNOR</t>
  </si>
  <si>
    <t>46002-454</t>
  </si>
  <si>
    <t>46002-456</t>
  </si>
  <si>
    <t>MINNOVARE LTD</t>
  </si>
  <si>
    <t>/TIN</t>
  </si>
  <si>
    <t>ACS / MARCOMM</t>
  </si>
  <si>
    <t>30000-310</t>
  </si>
  <si>
    <t>251043</t>
  </si>
  <si>
    <t>66000-945</t>
  </si>
  <si>
    <t>30008-132</t>
  </si>
  <si>
    <t xml:space="preserve">1/UF653048P </t>
  </si>
  <si>
    <t>RL687</t>
  </si>
  <si>
    <t>REMOTE CONTROL TECHNOLOGIES</t>
  </si>
  <si>
    <t>66000-118</t>
  </si>
  <si>
    <t>CH211</t>
  </si>
  <si>
    <t>33003-049</t>
  </si>
  <si>
    <t>S$ CHANGED TO</t>
  </si>
  <si>
    <t>ADD $</t>
  </si>
  <si>
    <t>OP-NAME</t>
  </si>
  <si>
    <t>TSB-002PCB</t>
  </si>
  <si>
    <t>3/UF103450P</t>
  </si>
  <si>
    <t>Customer Code</t>
  </si>
  <si>
    <t>23862B</t>
  </si>
  <si>
    <t>/AR</t>
  </si>
  <si>
    <t>30001-091BULK</t>
  </si>
  <si>
    <t>ALS INDUSTRIAL PTY LTD</t>
  </si>
  <si>
    <t>2S2P</t>
  </si>
  <si>
    <t>BATTERY WORLD JOONDALUP</t>
  </si>
  <si>
    <t>23908A</t>
  </si>
  <si>
    <t>30000-300</t>
  </si>
  <si>
    <t>BATTERY WORLD BALCATTA</t>
  </si>
  <si>
    <t>23882B</t>
  </si>
  <si>
    <t>/IRENE</t>
  </si>
  <si>
    <t>30001-248</t>
  </si>
  <si>
    <t>6/HR-4/3AU</t>
  </si>
  <si>
    <t>TSB-003PCB</t>
  </si>
  <si>
    <t>30001-090BULK</t>
  </si>
  <si>
    <t>WA HEALTH CORPORATE NETWORK</t>
  </si>
  <si>
    <t>38000-400</t>
  </si>
  <si>
    <t>23754A</t>
  </si>
  <si>
    <t>30008-121</t>
  </si>
  <si>
    <t>MINNOVARE</t>
  </si>
  <si>
    <t>/SOJI/TIN</t>
  </si>
  <si>
    <t xml:space="preserve"> LiSOCI2</t>
  </si>
  <si>
    <t>30007-103</t>
  </si>
  <si>
    <t>35008-022</t>
  </si>
  <si>
    <t>6/IMH-1000AS</t>
  </si>
  <si>
    <t>BATTERY WORLD MALAGA</t>
  </si>
  <si>
    <t>30007-101</t>
  </si>
  <si>
    <t>66000-905</t>
  </si>
  <si>
    <t>RL669</t>
  </si>
  <si>
    <t>89003-151</t>
  </si>
  <si>
    <t>BCF ULTRASOUND AUSTRALASIA P/L</t>
  </si>
  <si>
    <t>TSB002</t>
  </si>
  <si>
    <t>30000-293</t>
  </si>
  <si>
    <t>4/ITL4000D</t>
  </si>
  <si>
    <t>MOTHERWELL AUTOMATION</t>
  </si>
  <si>
    <t>46000-002</t>
  </si>
  <si>
    <t>67000-011</t>
  </si>
  <si>
    <t>BATTERY WORLD BUNBURY</t>
  </si>
  <si>
    <t>30001-240</t>
  </si>
  <si>
    <t>66001-230</t>
  </si>
  <si>
    <t>CH346</t>
  </si>
  <si>
    <t>88002-630GA</t>
  </si>
  <si>
    <t>BUREAU OF METEOROLOGY VIC</t>
  </si>
  <si>
    <t>/ROB/TIN</t>
  </si>
  <si>
    <t>88002-630PF</t>
  </si>
  <si>
    <t>BATTERIES PLUS</t>
  </si>
  <si>
    <t>23797A</t>
  </si>
  <si>
    <t>30000-291</t>
  </si>
  <si>
    <t>67001-425</t>
  </si>
  <si>
    <t>59001-036</t>
  </si>
  <si>
    <t>7/MH-C4500HT</t>
  </si>
  <si>
    <t>N1387A</t>
  </si>
  <si>
    <t>66000-180</t>
  </si>
  <si>
    <t>36/LR20XW</t>
  </si>
  <si>
    <t>AL123</t>
  </si>
  <si>
    <t>9S4P</t>
  </si>
  <si>
    <t>BATTERY WORLD MADDINGTON</t>
  </si>
  <si>
    <t>23904A</t>
  </si>
  <si>
    <t>66000-925</t>
  </si>
  <si>
    <t>AL543</t>
  </si>
  <si>
    <t>8S3P</t>
  </si>
  <si>
    <t>35008-002A</t>
  </si>
  <si>
    <t>BATTERY WORLD MIDLAND</t>
  </si>
  <si>
    <t>23879A</t>
  </si>
  <si>
    <t>66000-156</t>
  </si>
  <si>
    <t>CH71</t>
  </si>
  <si>
    <t>GENERAL LIGHTING SERVICES WA  PTY LTD</t>
  </si>
  <si>
    <t>35008-005A</t>
  </si>
  <si>
    <t>22000-699</t>
  </si>
  <si>
    <t>12/NC1900SCR</t>
  </si>
  <si>
    <t>N1157</t>
  </si>
  <si>
    <t>5/HR-AAU</t>
  </si>
  <si>
    <t>22000-657</t>
  </si>
  <si>
    <t>N592</t>
  </si>
  <si>
    <t>MB756</t>
  </si>
  <si>
    <t>66000-909</t>
  </si>
  <si>
    <t>N1387</t>
  </si>
  <si>
    <t>JOHNNY APPLESEED GPS</t>
  </si>
  <si>
    <t>66000-142</t>
  </si>
  <si>
    <t>CH33</t>
  </si>
  <si>
    <t>66000-452</t>
  </si>
  <si>
    <t>RL110</t>
  </si>
  <si>
    <t>30007-090AA</t>
  </si>
  <si>
    <t>BATTERY WORLD ROCKINGHAM</t>
  </si>
  <si>
    <t>/ROB/JOLA</t>
  </si>
  <si>
    <t>6/HR-4/3FAU</t>
  </si>
  <si>
    <t>FRANK HORVATH SOLE TRADER</t>
  </si>
  <si>
    <t>30007-109</t>
  </si>
  <si>
    <t>N1021</t>
  </si>
  <si>
    <t>CH256</t>
  </si>
  <si>
    <t>2/UR18650FK</t>
  </si>
  <si>
    <t>30001-245</t>
  </si>
  <si>
    <t>6/HR-AU</t>
  </si>
  <si>
    <t>66000-789</t>
  </si>
  <si>
    <t>RL580</t>
  </si>
  <si>
    <t>3S2P</t>
  </si>
  <si>
    <t>6S2P</t>
  </si>
  <si>
    <t>46001-631</t>
  </si>
  <si>
    <t>66000-310</t>
  </si>
  <si>
    <t>6/LR20XW</t>
  </si>
  <si>
    <t>AL83</t>
  </si>
  <si>
    <t>46000-031</t>
  </si>
  <si>
    <t>3/CR2477</t>
  </si>
  <si>
    <t>66000-182</t>
  </si>
  <si>
    <t>AL123D</t>
  </si>
  <si>
    <t>9S8P</t>
  </si>
  <si>
    <t>88002-606</t>
  </si>
  <si>
    <t>RL638</t>
  </si>
  <si>
    <t>66000-894</t>
  </si>
  <si>
    <t>CH300</t>
  </si>
  <si>
    <t>SEALITE PTY LTD</t>
  </si>
  <si>
    <t>33003-085</t>
  </si>
  <si>
    <t>30008-134</t>
  </si>
  <si>
    <t>1/3B1065-FF</t>
  </si>
  <si>
    <t>50000-004</t>
  </si>
  <si>
    <t>RECELL</t>
  </si>
  <si>
    <t>35008-014</t>
  </si>
  <si>
    <t>46001-630</t>
  </si>
  <si>
    <t>5/IT1800Cs</t>
  </si>
  <si>
    <t>2X8.4</t>
  </si>
  <si>
    <t>28/LR20XW</t>
  </si>
  <si>
    <t>1/NCA103450</t>
  </si>
  <si>
    <t>6/NCR18650B</t>
  </si>
  <si>
    <t>3S3P</t>
  </si>
  <si>
    <t>66000-300</t>
  </si>
  <si>
    <t>16/LR20XW</t>
  </si>
  <si>
    <t>AL44</t>
  </si>
  <si>
    <t>2X8S</t>
  </si>
  <si>
    <t>66000-691</t>
  </si>
  <si>
    <t>L503</t>
  </si>
  <si>
    <t>WATER CORPORATION SHENTON PARK</t>
  </si>
  <si>
    <t>30001-116BULK</t>
  </si>
  <si>
    <t>88002-607</t>
  </si>
  <si>
    <t>4S3P</t>
  </si>
  <si>
    <t>LiMnO2</t>
  </si>
  <si>
    <t>1S1P</t>
  </si>
  <si>
    <t>66000-479</t>
  </si>
  <si>
    <t>3/UR18650FK</t>
  </si>
  <si>
    <t>RL215</t>
  </si>
  <si>
    <t>8/AA1700</t>
  </si>
  <si>
    <t>SERCO AUSTRALIA PTY LTD</t>
  </si>
  <si>
    <t>66000-877</t>
  </si>
  <si>
    <t>L566</t>
  </si>
  <si>
    <t>BATTERY WORLD MANDURAH</t>
  </si>
  <si>
    <t>LiSOCl2</t>
  </si>
  <si>
    <t>LiSOCI2</t>
  </si>
  <si>
    <t>BATTERY WORLD ALBANY</t>
  </si>
  <si>
    <t>22000-089</t>
  </si>
  <si>
    <t>MB530A</t>
  </si>
  <si>
    <t>15/HR-4/3AU</t>
  </si>
  <si>
    <t>N1149</t>
  </si>
  <si>
    <t>33003-681BD</t>
  </si>
  <si>
    <t>L594</t>
  </si>
  <si>
    <t>30008-131</t>
  </si>
  <si>
    <t>1/UF653450S</t>
  </si>
  <si>
    <t>6/MH-C4500HT</t>
  </si>
  <si>
    <t>35007-100</t>
  </si>
  <si>
    <t>3/LS14500</t>
  </si>
  <si>
    <t>LiCF</t>
  </si>
  <si>
    <t>28/PC1300</t>
  </si>
  <si>
    <t>2/UF703450F</t>
  </si>
  <si>
    <t>85000-249</t>
  </si>
  <si>
    <t>L601</t>
  </si>
  <si>
    <t>66000-086</t>
  </si>
  <si>
    <t>CH178</t>
  </si>
  <si>
    <t>2/UR18650FM</t>
  </si>
  <si>
    <t>DEPT OF TRANSPORT-WA-FREMANTLE</t>
  </si>
  <si>
    <t>ADVISIAN PTY LTD</t>
  </si>
  <si>
    <t>6/UR18650ZY</t>
  </si>
  <si>
    <t>89003-215</t>
  </si>
  <si>
    <t>66001-397</t>
  </si>
  <si>
    <t>RL935</t>
  </si>
  <si>
    <t>66001-114</t>
  </si>
  <si>
    <t>1/UF553450Z</t>
  </si>
  <si>
    <t>66000-066</t>
  </si>
  <si>
    <t>CH157</t>
  </si>
  <si>
    <t>66000-835</t>
  </si>
  <si>
    <t>RL598</t>
  </si>
  <si>
    <t>/BIJU</t>
  </si>
  <si>
    <t>/ROB/BIJU</t>
  </si>
  <si>
    <t>66000-015</t>
  </si>
  <si>
    <t>CH105</t>
  </si>
  <si>
    <t xml:space="preserve">LiSOCl2 </t>
  </si>
  <si>
    <t>7S5P</t>
  </si>
  <si>
    <t>67001-531</t>
  </si>
  <si>
    <t>BUREAU OF METEOROLOGY WA</t>
  </si>
  <si>
    <t>RFIDB-TAG-2300-CU</t>
  </si>
  <si>
    <t>6S1P</t>
  </si>
  <si>
    <t>66000-887PT3</t>
  </si>
  <si>
    <t>66001-449</t>
  </si>
  <si>
    <t>R&amp;E  ENGINEERING PTY LTD</t>
  </si>
  <si>
    <t>66000-836</t>
  </si>
  <si>
    <t>L557</t>
  </si>
  <si>
    <t>66000-250</t>
  </si>
  <si>
    <t>AL259</t>
  </si>
  <si>
    <t>120/LR20XW</t>
  </si>
  <si>
    <t>30S4P</t>
  </si>
  <si>
    <t>66000-251</t>
  </si>
  <si>
    <t>AL260</t>
  </si>
  <si>
    <t>7S16P</t>
  </si>
  <si>
    <t>66000-249</t>
  </si>
  <si>
    <t>AL258</t>
  </si>
  <si>
    <t>PACK249</t>
  </si>
  <si>
    <t>66000-6911</t>
  </si>
  <si>
    <t>SEER TECHNOLOGIES</t>
  </si>
  <si>
    <t>67001-566</t>
  </si>
  <si>
    <t>8/NCR18650GA</t>
  </si>
  <si>
    <t>RL977</t>
  </si>
  <si>
    <t>72/LR20T</t>
  </si>
  <si>
    <t>30008-106SWJ</t>
  </si>
  <si>
    <t>TEB-SWJ-3188D</t>
  </si>
  <si>
    <t>RL728</t>
  </si>
  <si>
    <t>54000-224</t>
  </si>
  <si>
    <t>10/HHR-300SCP</t>
  </si>
  <si>
    <t xml:space="preserve"> LiFePO4</t>
  </si>
  <si>
    <t>2S3P</t>
  </si>
  <si>
    <t>/ROB/IRENE/BIJU</t>
  </si>
  <si>
    <t>RL638PT3</t>
  </si>
  <si>
    <t>66001-456</t>
  </si>
  <si>
    <t>L693</t>
  </si>
  <si>
    <t>30008-144SHARK</t>
  </si>
  <si>
    <t>RL980</t>
  </si>
  <si>
    <t>IN-SITU MARINE OPTICS</t>
  </si>
  <si>
    <t>66000-658</t>
  </si>
  <si>
    <t>9/UR18650FM</t>
  </si>
  <si>
    <t>RL488</t>
  </si>
  <si>
    <t>66001-462</t>
  </si>
  <si>
    <t>RL978</t>
  </si>
  <si>
    <t>66000-659</t>
  </si>
  <si>
    <t>67001-575</t>
  </si>
  <si>
    <t>22/HR-4/3AU</t>
  </si>
  <si>
    <t>LiFePO4</t>
  </si>
  <si>
    <t>SINWA AUSTRALIA PTY LTD PERTH</t>
  </si>
  <si>
    <t>32005-108PLC</t>
  </si>
  <si>
    <t>PLC-2/3A-3-018A</t>
  </si>
  <si>
    <t>L378</t>
  </si>
  <si>
    <t>23947A</t>
  </si>
  <si>
    <t>CHARGER-LAB</t>
  </si>
  <si>
    <t>DEPT OF DEFENCE HMAS STIRLING (TMF-WA)</t>
  </si>
  <si>
    <t>66000-758</t>
  </si>
  <si>
    <t>L123B</t>
  </si>
  <si>
    <t>4S9P</t>
  </si>
  <si>
    <t>67001-583</t>
  </si>
  <si>
    <t>RECELL316</t>
  </si>
  <si>
    <t>4/UR18650FK</t>
  </si>
  <si>
    <t>2/NCR18650GA</t>
  </si>
  <si>
    <t>10S12P</t>
  </si>
  <si>
    <t>66000-087</t>
  </si>
  <si>
    <t>CH178A</t>
  </si>
  <si>
    <t>66000-028</t>
  </si>
  <si>
    <t>CH120A</t>
  </si>
  <si>
    <t>8/HR-4/3AU</t>
  </si>
  <si>
    <t>BATTERY SALES &amp; SERVICE</t>
  </si>
  <si>
    <t>6/AA1700</t>
  </si>
  <si>
    <t>ASSOCIATED INSTRUMENTATION</t>
  </si>
  <si>
    <t>3/UR18650ZY</t>
  </si>
  <si>
    <t>UNITEST INSTRUMENTS</t>
  </si>
  <si>
    <t>DBNGP (WA) NOMINEES PTY LTD</t>
  </si>
  <si>
    <t>66001-042</t>
  </si>
  <si>
    <t>L312</t>
  </si>
  <si>
    <t>BATTERY WORLD WELSHPOOL</t>
  </si>
  <si>
    <t>LISOCL2</t>
  </si>
  <si>
    <t>23861A</t>
  </si>
  <si>
    <t>66000-644</t>
  </si>
  <si>
    <t>10/HR-4/3AU</t>
  </si>
  <si>
    <t>N373A</t>
  </si>
  <si>
    <t>2/NCA103450</t>
  </si>
  <si>
    <t>RECELL318</t>
  </si>
  <si>
    <t>ELECTRO DESIGN PTY LTD</t>
  </si>
  <si>
    <t>66001-482</t>
  </si>
  <si>
    <t>1/NCR18650PF</t>
  </si>
  <si>
    <t>RL999</t>
  </si>
  <si>
    <t>2/UF103450P</t>
  </si>
  <si>
    <t>1S2P</t>
  </si>
  <si>
    <t>24/LR20XW</t>
  </si>
  <si>
    <t>35008-112</t>
  </si>
  <si>
    <t>66000-595</t>
  </si>
  <si>
    <t>60000-931</t>
  </si>
  <si>
    <t>1/12SB1.2P</t>
  </si>
  <si>
    <t>2S5P</t>
  </si>
  <si>
    <t>HINCO INSTRUMENTS PTY LTD</t>
  </si>
  <si>
    <t>66001-356</t>
  </si>
  <si>
    <t>RL916</t>
  </si>
  <si>
    <t>/SOJI/BIJU</t>
  </si>
  <si>
    <t>/IRENE/SOJI</t>
  </si>
  <si>
    <t>4S1P</t>
  </si>
  <si>
    <t>WALLIS DRILLING PTY LTD</t>
  </si>
  <si>
    <t>66001-496</t>
  </si>
  <si>
    <t>21/NCR18650GA</t>
  </si>
  <si>
    <t>RL991</t>
  </si>
  <si>
    <t>7S3P</t>
  </si>
  <si>
    <t>66001-483</t>
  </si>
  <si>
    <t>CH392</t>
  </si>
  <si>
    <t>ELECTRO MEDICAL GROUP PTY LTD</t>
  </si>
  <si>
    <t>REFLEX INSTRUMENTS ASIA PACIFIC (IMDEX LTD)</t>
  </si>
  <si>
    <t>EQUITRONICS PTY LTD</t>
  </si>
  <si>
    <t>DJ</t>
  </si>
  <si>
    <t>3/LS14250</t>
  </si>
  <si>
    <t>30006-414BP</t>
  </si>
  <si>
    <t>N1705</t>
  </si>
  <si>
    <t>3S1P</t>
  </si>
  <si>
    <t>FIRETAIL ENERGY SERVICES PTY LTD</t>
  </si>
  <si>
    <t>BATTERIES N MORE KALGOORLIE</t>
  </si>
  <si>
    <t>2/UR18650ZY</t>
  </si>
  <si>
    <t>4/UR18650RX</t>
  </si>
  <si>
    <t>2S1P</t>
  </si>
  <si>
    <t>5S1P</t>
  </si>
  <si>
    <t>10S1P</t>
  </si>
  <si>
    <t>20008-966</t>
  </si>
  <si>
    <t>CA50</t>
  </si>
  <si>
    <t>22000-006B</t>
  </si>
  <si>
    <t>N509</t>
  </si>
  <si>
    <t>7S1P</t>
  </si>
  <si>
    <t>15S1P</t>
  </si>
  <si>
    <t>12S1P</t>
  </si>
  <si>
    <t>12S3P</t>
  </si>
  <si>
    <t>56000-800</t>
  </si>
  <si>
    <t>20S1P</t>
  </si>
  <si>
    <t>20/HR-4/3FAU</t>
  </si>
  <si>
    <t>10S2P</t>
  </si>
  <si>
    <t>1/LS14500</t>
  </si>
  <si>
    <t>66001-822</t>
  </si>
  <si>
    <t>RECELL445</t>
  </si>
  <si>
    <t>RECELL186</t>
  </si>
  <si>
    <t>3S9P</t>
  </si>
  <si>
    <t>SIEMENS LTD</t>
  </si>
  <si>
    <t>27/ER34615H</t>
  </si>
  <si>
    <t>89003-154</t>
  </si>
  <si>
    <t>VIDEO SURVEILLANCE TECHNOLOGY PTY LTD</t>
  </si>
  <si>
    <t>TAG63</t>
  </si>
  <si>
    <t>66000-616A</t>
  </si>
  <si>
    <t>CA23A</t>
  </si>
  <si>
    <t>GETZ HEALTHCARE TECHNICAL SERVICES PTY LTD</t>
  </si>
  <si>
    <t>TECHMINE SOLUTIONS PTY LTD</t>
  </si>
  <si>
    <t>66002-203</t>
  </si>
  <si>
    <t>20/HHR-300SCPY06</t>
  </si>
  <si>
    <t>RECELL554</t>
  </si>
  <si>
    <t>66002-263</t>
  </si>
  <si>
    <t>DH22E</t>
  </si>
  <si>
    <t>298323</t>
  </si>
  <si>
    <t>POWERDIVE PTY LTD</t>
  </si>
  <si>
    <t>66002-295</t>
  </si>
  <si>
    <t>96/K226650EV</t>
  </si>
  <si>
    <t>RL1311</t>
  </si>
  <si>
    <t>4S24P</t>
  </si>
  <si>
    <t>65000-038</t>
  </si>
  <si>
    <t>YEAR 2020</t>
  </si>
  <si>
    <t>46000-003BULK</t>
  </si>
  <si>
    <t>299599</t>
  </si>
  <si>
    <t>BATTERY WORLD BELMONT (WA)</t>
  </si>
  <si>
    <t>22000-369</t>
  </si>
  <si>
    <t>MB123</t>
  </si>
  <si>
    <t>N653</t>
  </si>
  <si>
    <t>30000-371</t>
  </si>
  <si>
    <t>1/UR14500P</t>
  </si>
  <si>
    <t>8S1P</t>
  </si>
  <si>
    <t>1/UR18650ZY</t>
  </si>
  <si>
    <t>30001-115BULK</t>
  </si>
  <si>
    <t>66000-267</t>
  </si>
  <si>
    <t>1/CR123A</t>
  </si>
  <si>
    <t>L276</t>
  </si>
  <si>
    <t>66000-354</t>
  </si>
  <si>
    <t>N354</t>
  </si>
  <si>
    <t>1/BK-4MCCE</t>
  </si>
  <si>
    <t>LIFEPO4</t>
  </si>
  <si>
    <t>8/UR18650ZY</t>
  </si>
  <si>
    <t>89003-122</t>
  </si>
  <si>
    <t>4/INR18650-25R</t>
  </si>
  <si>
    <t>22000-535F</t>
  </si>
  <si>
    <t>3/NCR18650B</t>
  </si>
  <si>
    <t>RECELL381</t>
  </si>
  <si>
    <t>DEPT OF PRIMARY INDUSTRIES &amp; REGIONAL DEV. (WA)</t>
  </si>
  <si>
    <t>35008-029</t>
  </si>
  <si>
    <t>59003-010</t>
  </si>
  <si>
    <t>1/ER14505H</t>
  </si>
  <si>
    <t>SENSEAR PTY LTD</t>
  </si>
  <si>
    <t>67001-718</t>
  </si>
  <si>
    <t>67001-2981</t>
  </si>
  <si>
    <t>1/UR18650A</t>
  </si>
  <si>
    <t>RL1232</t>
  </si>
  <si>
    <t>35008-026</t>
  </si>
  <si>
    <t>4/NCR18650GA</t>
  </si>
  <si>
    <t>CSIRO - PERTH</t>
  </si>
  <si>
    <t>59003-001</t>
  </si>
  <si>
    <t>1/ER14250H</t>
  </si>
  <si>
    <t>30003-856AA</t>
  </si>
  <si>
    <t>6/N3000CR</t>
  </si>
  <si>
    <t>N405</t>
  </si>
  <si>
    <t>30001-270</t>
  </si>
  <si>
    <t>10/KH-D10000</t>
  </si>
  <si>
    <t>ATAMO INNOVATIONS PTY LTD</t>
  </si>
  <si>
    <t>66000-810</t>
  </si>
  <si>
    <t>66001-966</t>
  </si>
  <si>
    <t>35007-101</t>
  </si>
  <si>
    <t>S114</t>
  </si>
  <si>
    <t>66000-223</t>
  </si>
  <si>
    <t>2/LS14500</t>
  </si>
  <si>
    <t>L231</t>
  </si>
  <si>
    <t>5/HR-SCU</t>
  </si>
  <si>
    <t>62000-012</t>
  </si>
  <si>
    <t>66001-595</t>
  </si>
  <si>
    <t>RL1053</t>
  </si>
  <si>
    <t>66000-294A</t>
  </si>
  <si>
    <t>L503-RECELL</t>
  </si>
  <si>
    <t>3/H250-1/3AA</t>
  </si>
  <si>
    <t>20008-966L</t>
  </si>
  <si>
    <t>CA70</t>
  </si>
  <si>
    <t>67001-6391</t>
  </si>
  <si>
    <t>21/UR18650RX</t>
  </si>
  <si>
    <t>RL1098A</t>
  </si>
  <si>
    <t>/IRENE/MIRELLA</t>
  </si>
  <si>
    <t>RAPIDFIL PTY LTD</t>
  </si>
  <si>
    <t>66001-360</t>
  </si>
  <si>
    <t>RL110E</t>
  </si>
  <si>
    <t>66001-359</t>
  </si>
  <si>
    <t>CH365</t>
  </si>
  <si>
    <t>HALLIBURTON AUSTRALIA PTY LTD</t>
  </si>
  <si>
    <t>60000-165</t>
  </si>
  <si>
    <t>BW O'CONNOR</t>
  </si>
  <si>
    <t>TSB-003APCB</t>
  </si>
  <si>
    <t>89003-214</t>
  </si>
  <si>
    <t>4/IFR18650PC</t>
  </si>
  <si>
    <t>66002-191</t>
  </si>
  <si>
    <t>CH472</t>
  </si>
  <si>
    <t>HEATSHRINK-LAB</t>
  </si>
  <si>
    <t>CLG TAGS-LAB</t>
  </si>
  <si>
    <t>67001-595NIP</t>
  </si>
  <si>
    <t>REEDS PROSPECTING SUPPLIES</t>
  </si>
  <si>
    <t>22000-699NIMH</t>
  </si>
  <si>
    <t>12/IMX-2000CS</t>
  </si>
  <si>
    <t>N1195</t>
  </si>
  <si>
    <t>RIG TECHNOLOGIES INTERNATIONAL P/L</t>
  </si>
  <si>
    <t>66001-927</t>
  </si>
  <si>
    <t>88002-625</t>
  </si>
  <si>
    <t>4/NCR18500A</t>
  </si>
  <si>
    <t>DH48</t>
  </si>
  <si>
    <t>12/0810-0004</t>
  </si>
  <si>
    <t>67001-465</t>
  </si>
  <si>
    <t>1S5P</t>
  </si>
  <si>
    <t>20003-661</t>
  </si>
  <si>
    <t>10/HR-3UTHC</t>
  </si>
  <si>
    <t>40000-162A</t>
  </si>
  <si>
    <t>89003-124</t>
  </si>
  <si>
    <t>BATTERY MART</t>
  </si>
  <si>
    <t>PROTECTIVE INNOVATIONS</t>
  </si>
  <si>
    <t>33003-083</t>
  </si>
  <si>
    <t>1/LS26500</t>
  </si>
  <si>
    <t>66000-231</t>
  </si>
  <si>
    <t>L238</t>
  </si>
  <si>
    <t>66000-277A</t>
  </si>
  <si>
    <t>L286A</t>
  </si>
  <si>
    <t>66001-520</t>
  </si>
  <si>
    <t>RL638B</t>
  </si>
  <si>
    <t>A5-028NIMH-REFURB</t>
  </si>
  <si>
    <t>HI-TOP16</t>
  </si>
  <si>
    <t>89003-121</t>
  </si>
  <si>
    <t>66001-494</t>
  </si>
  <si>
    <t>8/NC-D4500HT</t>
  </si>
  <si>
    <t>N1754</t>
  </si>
  <si>
    <t>46000-001</t>
  </si>
  <si>
    <t>8/INR18650-30Q</t>
  </si>
  <si>
    <t>303928</t>
  </si>
  <si>
    <t>20005-883CIG</t>
  </si>
  <si>
    <t>1/FY1202000</t>
  </si>
  <si>
    <t>REPLACE PLUGS-LAB</t>
  </si>
  <si>
    <t>66000-270</t>
  </si>
  <si>
    <t>L280</t>
  </si>
  <si>
    <t>PAUL'S ECO E BIKE TOURS</t>
  </si>
  <si>
    <t>66002-027</t>
  </si>
  <si>
    <t>RL1228</t>
  </si>
  <si>
    <t>10S5P</t>
  </si>
  <si>
    <t>88002-600</t>
  </si>
  <si>
    <t>66000-189</t>
  </si>
  <si>
    <t>L149</t>
  </si>
  <si>
    <t>20003-641</t>
  </si>
  <si>
    <t>66000-265</t>
  </si>
  <si>
    <t>AL274</t>
  </si>
  <si>
    <t>66000-213</t>
  </si>
  <si>
    <t>28/EN95</t>
  </si>
  <si>
    <t>AL217A</t>
  </si>
  <si>
    <t>INTELICARE HOLDINGS PTY LTD</t>
  </si>
  <si>
    <t>66001-705</t>
  </si>
  <si>
    <t>RL1110</t>
  </si>
  <si>
    <t>65346C</t>
  </si>
  <si>
    <t>30006-976GEP</t>
  </si>
  <si>
    <t>TEB-200-081</t>
  </si>
  <si>
    <t>N743</t>
  </si>
  <si>
    <t>66000-748</t>
  </si>
  <si>
    <t>4/3B5100-FF</t>
  </si>
  <si>
    <t>66001-674A</t>
  </si>
  <si>
    <t>2/INR18650-35E</t>
  </si>
  <si>
    <t>RL1081A</t>
  </si>
  <si>
    <t>67001-596GTTSR</t>
  </si>
  <si>
    <t>67001-596GT</t>
  </si>
  <si>
    <t>5/LP852040</t>
  </si>
  <si>
    <t>RL1365</t>
  </si>
  <si>
    <t>20/N3000CR</t>
  </si>
  <si>
    <t>50/NCR18650B</t>
  </si>
  <si>
    <t>305251</t>
  </si>
  <si>
    <t>66001-987</t>
  </si>
  <si>
    <t>20/GP80AAAH</t>
  </si>
  <si>
    <t>PACK434</t>
  </si>
  <si>
    <t>305261</t>
  </si>
  <si>
    <t>22000-558B</t>
  </si>
  <si>
    <t>305364</t>
  </si>
  <si>
    <t>66002-437</t>
  </si>
  <si>
    <t>1/INR18650-25R</t>
  </si>
  <si>
    <t>305382</t>
  </si>
  <si>
    <t>66002-439</t>
  </si>
  <si>
    <t>1/UF703450F</t>
  </si>
  <si>
    <t>306148</t>
  </si>
  <si>
    <t>GPC ASIA PACIFIC - ASHDOWN INGRAM</t>
  </si>
  <si>
    <t>66002-301</t>
  </si>
  <si>
    <t>PACK538</t>
  </si>
  <si>
    <t>10/BK-3MCCE</t>
  </si>
  <si>
    <t>306175</t>
  </si>
  <si>
    <t>66001-542</t>
  </si>
  <si>
    <t>62000-001</t>
  </si>
  <si>
    <t>10/H13507/5F6C</t>
  </si>
  <si>
    <t>PACK278</t>
  </si>
  <si>
    <t>66002-942</t>
  </si>
  <si>
    <t>1/K218650P</t>
  </si>
  <si>
    <t>RL1383</t>
  </si>
  <si>
    <t>306649</t>
  </si>
  <si>
    <t>306925</t>
  </si>
  <si>
    <t>66002-497</t>
  </si>
  <si>
    <t>35/INR18650-25R</t>
  </si>
  <si>
    <t>306872</t>
  </si>
  <si>
    <t>66003-944</t>
  </si>
  <si>
    <t>CH512</t>
  </si>
  <si>
    <t>23681A</t>
  </si>
  <si>
    <t>66000-231A</t>
  </si>
  <si>
    <t>L238A</t>
  </si>
  <si>
    <t>306973</t>
  </si>
  <si>
    <t>67001-820</t>
  </si>
  <si>
    <t>RL1391</t>
  </si>
  <si>
    <t>307100</t>
  </si>
  <si>
    <t>307082</t>
  </si>
  <si>
    <t>NEXXIS</t>
  </si>
  <si>
    <t>85000-203MBU</t>
  </si>
  <si>
    <t>1/CR2032</t>
  </si>
  <si>
    <t>307408</t>
  </si>
  <si>
    <t>67001-823</t>
  </si>
  <si>
    <t>CH513</t>
  </si>
  <si>
    <t>30006-9723S2P</t>
  </si>
  <si>
    <t>PLB-AV70</t>
  </si>
  <si>
    <t>N964</t>
  </si>
  <si>
    <t>66000-679</t>
  </si>
  <si>
    <t>L500</t>
  </si>
  <si>
    <t>FIT SHB41-LAB</t>
  </si>
  <si>
    <t>307718</t>
  </si>
  <si>
    <t>ITT BLAKERS PTY LTD</t>
  </si>
  <si>
    <t>66002-840</t>
  </si>
  <si>
    <t>1/LS14250</t>
  </si>
  <si>
    <t>L837</t>
  </si>
  <si>
    <t>WA CASH SALES</t>
  </si>
  <si>
    <t>307741</t>
  </si>
  <si>
    <t>307930</t>
  </si>
  <si>
    <t>307903</t>
  </si>
  <si>
    <t>66001-728A</t>
  </si>
  <si>
    <t>20/NCR18650GA</t>
  </si>
  <si>
    <t>RL1129A</t>
  </si>
  <si>
    <t>1S20P</t>
  </si>
  <si>
    <t>CHANGE CHARGER PLUG-LAB</t>
  </si>
  <si>
    <t>24/NCR18650PF</t>
  </si>
  <si>
    <t>PETROL SERVICES AUSTRALIA (PSA)</t>
  </si>
  <si>
    <t>308594</t>
  </si>
  <si>
    <t>L&amp;H WELSHPOOL</t>
  </si>
  <si>
    <t>66002-545</t>
  </si>
  <si>
    <t>2/IFR26650EC</t>
  </si>
  <si>
    <t>RL1418</t>
  </si>
  <si>
    <t>AUS6072</t>
  </si>
  <si>
    <t>309009</t>
  </si>
  <si>
    <t xml:space="preserve">DEPT OF DEF HMAS STIRLING (MEOSPO-W) WA </t>
  </si>
  <si>
    <t>67001-835</t>
  </si>
  <si>
    <t>20006-024</t>
  </si>
  <si>
    <t>CA169</t>
  </si>
  <si>
    <t>308989</t>
  </si>
  <si>
    <t>308339</t>
  </si>
  <si>
    <t>308340</t>
  </si>
  <si>
    <t>309271</t>
  </si>
  <si>
    <t>309029</t>
  </si>
  <si>
    <t>309184</t>
  </si>
  <si>
    <t>308958</t>
  </si>
  <si>
    <t>308957</t>
  </si>
  <si>
    <t>GLOBALTECH CORPORATION PTY LTD (USD ACCOUNT)</t>
  </si>
  <si>
    <t>309164</t>
  </si>
  <si>
    <t>309221</t>
  </si>
  <si>
    <t>309008</t>
  </si>
  <si>
    <t>66000-236</t>
  </si>
  <si>
    <t>20004-064</t>
  </si>
  <si>
    <t>3/CRAA</t>
  </si>
  <si>
    <t>L242</t>
  </si>
  <si>
    <t>309440</t>
  </si>
  <si>
    <t>309699</t>
  </si>
  <si>
    <t>40000-613JST</t>
  </si>
  <si>
    <t>N1108</t>
  </si>
  <si>
    <t>309702</t>
  </si>
  <si>
    <t>309703</t>
  </si>
  <si>
    <t>309732</t>
  </si>
  <si>
    <t>67001-699B1</t>
  </si>
  <si>
    <t>RL1208B1</t>
  </si>
  <si>
    <t>309733</t>
  </si>
  <si>
    <t>67001-699B2</t>
  </si>
  <si>
    <t>RL1208B2</t>
  </si>
  <si>
    <t>309741</t>
  </si>
  <si>
    <t>RIO TINTO</t>
  </si>
  <si>
    <t>66001-760</t>
  </si>
  <si>
    <t>L742</t>
  </si>
  <si>
    <t>309769</t>
  </si>
  <si>
    <t>65001-994</t>
  </si>
  <si>
    <t>JB</t>
  </si>
  <si>
    <t>309772</t>
  </si>
  <si>
    <t>67001-838</t>
  </si>
  <si>
    <t>RL1426</t>
  </si>
  <si>
    <t>309764</t>
  </si>
  <si>
    <t>309773</t>
  </si>
  <si>
    <t>3/BR-C</t>
  </si>
  <si>
    <t>309784</t>
  </si>
  <si>
    <t>309969</t>
  </si>
  <si>
    <t>309959</t>
  </si>
  <si>
    <t>309968</t>
  </si>
  <si>
    <t>309794</t>
  </si>
  <si>
    <t>309962</t>
  </si>
  <si>
    <t>309934</t>
  </si>
  <si>
    <t>66001-133A</t>
  </si>
  <si>
    <t>309929</t>
  </si>
  <si>
    <t>309930</t>
  </si>
  <si>
    <t>310018</t>
  </si>
  <si>
    <t>310039</t>
  </si>
  <si>
    <t>310036</t>
  </si>
  <si>
    <t>310035</t>
  </si>
  <si>
    <t>310041</t>
  </si>
  <si>
    <t>66002-585</t>
  </si>
  <si>
    <t>33003-070</t>
  </si>
  <si>
    <t>1/LSH14</t>
  </si>
  <si>
    <t>L846</t>
  </si>
  <si>
    <t>310042</t>
  </si>
  <si>
    <t>66002-586</t>
  </si>
  <si>
    <t>L847</t>
  </si>
  <si>
    <t>310076</t>
  </si>
  <si>
    <t>310077</t>
  </si>
  <si>
    <t>310065</t>
  </si>
  <si>
    <t>310075</t>
  </si>
  <si>
    <t>310067</t>
  </si>
  <si>
    <t>310090</t>
  </si>
  <si>
    <t>TRI-AXES PTY LTD</t>
  </si>
  <si>
    <t>20003-963FLTS</t>
  </si>
  <si>
    <t>3/CP300H</t>
  </si>
  <si>
    <t>N791</t>
  </si>
  <si>
    <t>310089</t>
  </si>
  <si>
    <t>66001-167</t>
  </si>
  <si>
    <t>3/V150H</t>
  </si>
  <si>
    <t>PACK154</t>
  </si>
  <si>
    <t>310091</t>
  </si>
  <si>
    <t>310114</t>
  </si>
  <si>
    <t>46003-304CE029A</t>
  </si>
  <si>
    <t>6/BR2/3A</t>
  </si>
  <si>
    <t>L367A</t>
  </si>
  <si>
    <t>310113</t>
  </si>
  <si>
    <t>310106</t>
  </si>
  <si>
    <t>310103</t>
  </si>
  <si>
    <t>310115</t>
  </si>
  <si>
    <t>310111</t>
  </si>
  <si>
    <t>CSIRO MARINE &amp; ATMOSPHERIC</t>
  </si>
  <si>
    <t>67001-696</t>
  </si>
  <si>
    <t>149/LR20XW</t>
  </si>
  <si>
    <t>AL572</t>
  </si>
  <si>
    <t>310112</t>
  </si>
  <si>
    <t>67001-761</t>
  </si>
  <si>
    <t>36/EN95</t>
  </si>
  <si>
    <t>AL585</t>
  </si>
  <si>
    <t>310124</t>
  </si>
  <si>
    <t>67001-840</t>
  </si>
  <si>
    <t>54000-009B</t>
  </si>
  <si>
    <t>2/L91</t>
  </si>
  <si>
    <t>L849</t>
  </si>
  <si>
    <t>310135</t>
  </si>
  <si>
    <t>WA LIMESTONE CO</t>
  </si>
  <si>
    <t>310151</t>
  </si>
  <si>
    <t>310152</t>
  </si>
  <si>
    <t>310150</t>
  </si>
  <si>
    <t>310166</t>
  </si>
  <si>
    <t>MIKE</t>
  </si>
  <si>
    <t>310226</t>
  </si>
  <si>
    <t>66002-845</t>
  </si>
  <si>
    <t>30006-890TOYABI</t>
  </si>
  <si>
    <t>310192</t>
  </si>
  <si>
    <t>66002-843</t>
  </si>
  <si>
    <t>310218</t>
  </si>
  <si>
    <t>310217</t>
  </si>
  <si>
    <t>67002-845</t>
  </si>
  <si>
    <t>N1962</t>
  </si>
  <si>
    <t>310262</t>
  </si>
  <si>
    <t>310261</t>
  </si>
  <si>
    <t>CH336</t>
  </si>
  <si>
    <t>310287</t>
  </si>
  <si>
    <t>310289</t>
  </si>
  <si>
    <t>310288</t>
  </si>
  <si>
    <t>66002-846</t>
  </si>
  <si>
    <t>310248</t>
  </si>
  <si>
    <t>46000-0251F4</t>
  </si>
  <si>
    <t>CR2032MBU-IBM-02K6541</t>
  </si>
  <si>
    <t>L568</t>
  </si>
  <si>
    <t>310305</t>
  </si>
  <si>
    <t>310336</t>
  </si>
  <si>
    <t>66003-001</t>
  </si>
  <si>
    <t>63000-110</t>
  </si>
  <si>
    <t>1/ RV12100</t>
  </si>
  <si>
    <t>RL1432</t>
  </si>
  <si>
    <t>310257</t>
  </si>
  <si>
    <t>GRAEBER CUSTOMS</t>
  </si>
  <si>
    <t>66002-588</t>
  </si>
  <si>
    <t>89003-154U</t>
  </si>
  <si>
    <t>3/K226650UE01</t>
  </si>
  <si>
    <t>/IRENE/BIJU/TIN</t>
  </si>
  <si>
    <t>/JOLA/SOJI</t>
  </si>
  <si>
    <t>/ISLAM/SOJI/JAS/TIN</t>
  </si>
  <si>
    <t>/JOLA/MIRELLA/ANNELIZE</t>
  </si>
  <si>
    <t>/IRENE/MIRELLA/JACK/ANNELIZE</t>
  </si>
  <si>
    <t>/JACK</t>
  </si>
  <si>
    <t>310353</t>
  </si>
  <si>
    <t>30006-240KLA</t>
  </si>
  <si>
    <t>N1963</t>
  </si>
  <si>
    <t>310378</t>
  </si>
  <si>
    <t>BATTERY WORLD CANNING VALE</t>
  </si>
  <si>
    <t>66002-947</t>
  </si>
  <si>
    <t>4/UR18650FM</t>
  </si>
  <si>
    <t>310358</t>
  </si>
  <si>
    <t>66002-261</t>
  </si>
  <si>
    <t>RECELL559</t>
  </si>
  <si>
    <t>/ROB/SOJI</t>
  </si>
  <si>
    <t>PACK630</t>
  </si>
  <si>
    <t>RECELL5-LAB</t>
  </si>
  <si>
    <t>BW BUNBURY</t>
  </si>
  <si>
    <t>310412</t>
  </si>
  <si>
    <t>HIGH STANDARD SECURITY</t>
  </si>
  <si>
    <t>66001-875</t>
  </si>
  <si>
    <t>35008-025</t>
  </si>
  <si>
    <t>6/IMX-3000CS</t>
  </si>
  <si>
    <t>RECELL463</t>
  </si>
  <si>
    <t>/JAS/ANNELIZE</t>
  </si>
  <si>
    <t>/ISLAM/SOJI</t>
  </si>
  <si>
    <t>310459</t>
  </si>
  <si>
    <t>TREVOR HOPE PTY LTD</t>
  </si>
  <si>
    <t>66002-589</t>
  </si>
  <si>
    <t>89006-009</t>
  </si>
  <si>
    <t>1/12LFP48</t>
  </si>
  <si>
    <t>RL1436</t>
  </si>
  <si>
    <t>310469</t>
  </si>
  <si>
    <t>TSB-003APCBR5</t>
  </si>
  <si>
    <t>310494</t>
  </si>
  <si>
    <t>310503</t>
  </si>
  <si>
    <t>310470</t>
  </si>
  <si>
    <t>66002-590</t>
  </si>
  <si>
    <t>8/HR-4/3FAU</t>
  </si>
  <si>
    <t>N1964</t>
  </si>
  <si>
    <t>310471</t>
  </si>
  <si>
    <t>TEAK INDUSTRIAL SUPPLIES</t>
  </si>
  <si>
    <t>67001-800</t>
  </si>
  <si>
    <t>59003-018</t>
  </si>
  <si>
    <t>2/ER17335M</t>
  </si>
  <si>
    <t>L819</t>
  </si>
  <si>
    <t>310467</t>
  </si>
  <si>
    <t>67002-574</t>
  </si>
  <si>
    <t>4/UR18650ZY</t>
  </si>
  <si>
    <t>RECELL673</t>
  </si>
  <si>
    <t>310550</t>
  </si>
  <si>
    <t>SEALITE USA LLC (USD ACCOUNT)</t>
  </si>
  <si>
    <t>1735A</t>
  </si>
  <si>
    <t>310562</t>
  </si>
  <si>
    <t>DEPT OF BIODIVERSITY, CONSERVATION AND ATTRACTIONS</t>
  </si>
  <si>
    <t>46002-504MET</t>
  </si>
  <si>
    <t>4/LR20XW</t>
  </si>
  <si>
    <t>AL515</t>
  </si>
  <si>
    <t>310559</t>
  </si>
  <si>
    <t>310614</t>
  </si>
  <si>
    <t>MB81A</t>
  </si>
  <si>
    <t>310628</t>
  </si>
  <si>
    <t>67000-536A</t>
  </si>
  <si>
    <t>67000-536</t>
  </si>
  <si>
    <t>310592</t>
  </si>
  <si>
    <t>310600</t>
  </si>
  <si>
    <t>STINGER TECHNOLOGIES</t>
  </si>
  <si>
    <t>310621</t>
  </si>
  <si>
    <t>66000-118A</t>
  </si>
  <si>
    <t>CH211A</t>
  </si>
  <si>
    <t>310629</t>
  </si>
  <si>
    <t>66002-594</t>
  </si>
  <si>
    <t>33003-141</t>
  </si>
  <si>
    <t>24/IFR26650-38A</t>
  </si>
  <si>
    <t>RL1437</t>
  </si>
  <si>
    <t>4S6P</t>
  </si>
  <si>
    <t>310648</t>
  </si>
  <si>
    <t>67000-012TAGS</t>
  </si>
  <si>
    <t>1/3B0036-FF</t>
  </si>
  <si>
    <t>TAG6</t>
  </si>
  <si>
    <t>QTEQ</t>
  </si>
  <si>
    <t>310591</t>
  </si>
  <si>
    <t>66001-820</t>
  </si>
  <si>
    <t>RECELL440</t>
  </si>
  <si>
    <t>310585</t>
  </si>
  <si>
    <t>66000-887PT3FIX</t>
  </si>
  <si>
    <t>REPLACE BUTTON-LAB</t>
  </si>
  <si>
    <t>REPLACE SWITCH-LAB</t>
  </si>
  <si>
    <t>LEMO CONNECTOR-LAB</t>
  </si>
  <si>
    <t>310624</t>
  </si>
  <si>
    <t>66002-592</t>
  </si>
  <si>
    <t>4/IF-1000AA</t>
  </si>
  <si>
    <t>310625</t>
  </si>
  <si>
    <t>66001-894</t>
  </si>
  <si>
    <t>PACK396</t>
  </si>
  <si>
    <t>310627</t>
  </si>
  <si>
    <t>66002-591</t>
  </si>
  <si>
    <t>12/UR18650ZY</t>
  </si>
  <si>
    <t>310594</t>
  </si>
  <si>
    <t>66002-389</t>
  </si>
  <si>
    <t>28/IFR26650EC</t>
  </si>
  <si>
    <t>RECELL604</t>
  </si>
  <si>
    <t>4S7P</t>
  </si>
  <si>
    <t>310607</t>
  </si>
  <si>
    <t>THE UNIVERSITY OF WESTERN AUST</t>
  </si>
  <si>
    <t>30006-212ESP</t>
  </si>
  <si>
    <t>30001-236C</t>
  </si>
  <si>
    <t xml:space="preserve">TEB-4860 </t>
  </si>
  <si>
    <t>2/HR-4/5AAUC</t>
  </si>
  <si>
    <t>N963</t>
  </si>
  <si>
    <t>CH307A</t>
  </si>
  <si>
    <t>310654</t>
  </si>
  <si>
    <t>ACTRINIX SOLUTIONS</t>
  </si>
  <si>
    <t>66002-596</t>
  </si>
  <si>
    <t>12/NCR18650B</t>
  </si>
  <si>
    <t>RL1439</t>
  </si>
  <si>
    <t>310682</t>
  </si>
  <si>
    <t>SRC MALAGA (STEEL REINFORCEMENT COMPANY)</t>
  </si>
  <si>
    <t>66002-599</t>
  </si>
  <si>
    <t>2/BK-3MCCE</t>
  </si>
  <si>
    <t>N1965</t>
  </si>
  <si>
    <t>310675</t>
  </si>
  <si>
    <t>66002-481</t>
  </si>
  <si>
    <t>RECELL643</t>
  </si>
  <si>
    <t>310673</t>
  </si>
  <si>
    <t>BE BRIGHT ELECTRICAL</t>
  </si>
  <si>
    <t>66002-598</t>
  </si>
  <si>
    <t>36/INR18650-35E</t>
  </si>
  <si>
    <t>6S6P</t>
  </si>
  <si>
    <t>310631</t>
  </si>
  <si>
    <t>N1922</t>
  </si>
  <si>
    <t>PROTECTIVE INNOVATIONS PTY LTD</t>
  </si>
  <si>
    <t>67001-795</t>
  </si>
  <si>
    <t>30001-2451</t>
  </si>
  <si>
    <t>3/BK-250A</t>
  </si>
  <si>
    <t>310651</t>
  </si>
  <si>
    <t>FRANKS OILFIELD SERVICES (AUST) PTY LTD</t>
  </si>
  <si>
    <t>66002-946</t>
  </si>
  <si>
    <t>TSB-003</t>
  </si>
  <si>
    <t>CH525</t>
  </si>
  <si>
    <t>310688</t>
  </si>
  <si>
    <t>66000-798</t>
  </si>
  <si>
    <t>5/3B5100</t>
  </si>
  <si>
    <t>310653</t>
  </si>
  <si>
    <t>46003-301</t>
  </si>
  <si>
    <t>PLC-2/3A-3-121</t>
  </si>
  <si>
    <t>1/BR2/3A</t>
  </si>
  <si>
    <t>L355</t>
  </si>
  <si>
    <t>310687</t>
  </si>
  <si>
    <t>66002-600</t>
  </si>
  <si>
    <t>310680</t>
  </si>
  <si>
    <t>310785</t>
  </si>
  <si>
    <t>TEB-MC5600</t>
  </si>
  <si>
    <t>310773</t>
  </si>
  <si>
    <t>310913</t>
  </si>
  <si>
    <t>UNICARE HEALTH</t>
  </si>
  <si>
    <t>66002-606</t>
  </si>
  <si>
    <t>46001-550PL</t>
  </si>
  <si>
    <t>3/LB-VWVBM10</t>
  </si>
  <si>
    <t>S122</t>
  </si>
  <si>
    <t>RL638B-LAB</t>
  </si>
  <si>
    <t>310903</t>
  </si>
  <si>
    <t>66002-604</t>
  </si>
  <si>
    <t>46000-001A</t>
  </si>
  <si>
    <t>6/BR2/3AE2SPE</t>
  </si>
  <si>
    <t>PROTOTYPE-LAB</t>
  </si>
  <si>
    <t>310812</t>
  </si>
  <si>
    <t>22000-002NIMH</t>
  </si>
  <si>
    <t>30001-243</t>
  </si>
  <si>
    <t>5/HR-4/5AU</t>
  </si>
  <si>
    <t>N1709</t>
  </si>
  <si>
    <t>310912</t>
  </si>
  <si>
    <t>MOBA MOBILE AUTOMATION  AUSTRALIA PTY LTD</t>
  </si>
  <si>
    <t>67001-712</t>
  </si>
  <si>
    <t>12/HR-4/3FAU</t>
  </si>
  <si>
    <t>N1854</t>
  </si>
  <si>
    <t>310892</t>
  </si>
  <si>
    <t>67001-844</t>
  </si>
  <si>
    <t>3/KHD10000</t>
  </si>
  <si>
    <t>N1966</t>
  </si>
  <si>
    <t>310910</t>
  </si>
  <si>
    <t>66000-887</t>
  </si>
  <si>
    <t>24/UR18650E</t>
  </si>
  <si>
    <t>310942</t>
  </si>
  <si>
    <t>JORDAN GANCI SOLE TRADER</t>
  </si>
  <si>
    <t>310948</t>
  </si>
  <si>
    <t>CSIRO OCEANS &amp; ATMOSPHERE</t>
  </si>
  <si>
    <t>66000-856</t>
  </si>
  <si>
    <t>18/EN95</t>
  </si>
  <si>
    <t>AL221</t>
  </si>
  <si>
    <t>6S3P</t>
  </si>
  <si>
    <t>310952</t>
  </si>
  <si>
    <t>66002-605</t>
  </si>
  <si>
    <t>14/HR-3UTHC</t>
  </si>
  <si>
    <t>7S2P</t>
  </si>
  <si>
    <t>310951</t>
  </si>
  <si>
    <t>WA TRANSFORMER SERVICES PTY LTD</t>
  </si>
  <si>
    <t>46001-735AEMC</t>
  </si>
  <si>
    <t>TEB-2129.91</t>
  </si>
  <si>
    <t>5/KH-D10000</t>
  </si>
  <si>
    <t>N1153</t>
  </si>
  <si>
    <t>310800</t>
  </si>
  <si>
    <t>310940</t>
  </si>
  <si>
    <t>310941</t>
  </si>
  <si>
    <t xml:space="preserve">METROCOUNT </t>
  </si>
  <si>
    <t>66000-305C</t>
  </si>
  <si>
    <t>4/LR14XW</t>
  </si>
  <si>
    <t>AL54C</t>
  </si>
  <si>
    <t>310893</t>
  </si>
  <si>
    <t>67001-6393</t>
  </si>
  <si>
    <t>21/INR18650-25R</t>
  </si>
  <si>
    <t>RL1098C</t>
  </si>
  <si>
    <t>310914</t>
  </si>
  <si>
    <t>310916</t>
  </si>
  <si>
    <t>16S1P</t>
  </si>
  <si>
    <t>310915</t>
  </si>
  <si>
    <t>310807</t>
  </si>
  <si>
    <t>GLOBAL TECHNOLOGIES</t>
  </si>
  <si>
    <t>310808</t>
  </si>
  <si>
    <t>310809</t>
  </si>
  <si>
    <t>310810</t>
  </si>
  <si>
    <t>65000-808</t>
  </si>
  <si>
    <t>RL220</t>
  </si>
  <si>
    <t>310993</t>
  </si>
  <si>
    <t>SEA DRAGON MARINE</t>
  </si>
  <si>
    <t>310974</t>
  </si>
  <si>
    <t>COMPLETE POWER SOLUTIONS PTY LTD</t>
  </si>
  <si>
    <t>66001-358</t>
  </si>
  <si>
    <t>4/0819-0012</t>
  </si>
  <si>
    <t>S107</t>
  </si>
  <si>
    <t>310973</t>
  </si>
  <si>
    <t>ORIGO PTY LTD</t>
  </si>
  <si>
    <t>66002-287</t>
  </si>
  <si>
    <t>1/INR26650-50A</t>
  </si>
  <si>
    <t>RL1318</t>
  </si>
  <si>
    <t>310972</t>
  </si>
  <si>
    <t>22000-007G</t>
  </si>
  <si>
    <t>MB467</t>
  </si>
  <si>
    <t>PACK389</t>
  </si>
  <si>
    <t>310977</t>
  </si>
  <si>
    <t>66000-018</t>
  </si>
  <si>
    <t>CH108</t>
  </si>
  <si>
    <t>311186</t>
  </si>
  <si>
    <t>67001-849</t>
  </si>
  <si>
    <t>5/NCR18650B</t>
  </si>
  <si>
    <t>RL1440</t>
  </si>
  <si>
    <t>311187</t>
  </si>
  <si>
    <t>310543</t>
  </si>
  <si>
    <t>22000-606B</t>
  </si>
  <si>
    <t>N928B</t>
  </si>
  <si>
    <t>311268</t>
  </si>
  <si>
    <t>22000-438</t>
  </si>
  <si>
    <t>35008-001</t>
  </si>
  <si>
    <t>8/IF700Cs</t>
  </si>
  <si>
    <t>RECELL162</t>
  </si>
  <si>
    <t>311230</t>
  </si>
  <si>
    <t>46001-943UPS</t>
  </si>
  <si>
    <t>46001-561A</t>
  </si>
  <si>
    <t>UPS-RBC62-1U</t>
  </si>
  <si>
    <t>2/LC-R067R2P</t>
  </si>
  <si>
    <t>S85</t>
  </si>
  <si>
    <t>311233</t>
  </si>
  <si>
    <t>67001-848</t>
  </si>
  <si>
    <t>67001-846</t>
  </si>
  <si>
    <t>4/4286-201</t>
  </si>
  <si>
    <t>DH53A</t>
  </si>
  <si>
    <t>311217</t>
  </si>
  <si>
    <t>311232</t>
  </si>
  <si>
    <t>66001-961</t>
  </si>
  <si>
    <t>8/IF1000AA</t>
  </si>
  <si>
    <t>RECELL488</t>
  </si>
  <si>
    <t>311235</t>
  </si>
  <si>
    <t>66002-529</t>
  </si>
  <si>
    <t>7/INR18650-25R</t>
  </si>
  <si>
    <t>RECELL666</t>
  </si>
  <si>
    <t>311236</t>
  </si>
  <si>
    <t>66002-608</t>
  </si>
  <si>
    <t>15/NC1900SCR</t>
  </si>
  <si>
    <t>311228</t>
  </si>
  <si>
    <t>WESFIRE</t>
  </si>
  <si>
    <t>66002-607</t>
  </si>
  <si>
    <t>311229</t>
  </si>
  <si>
    <t>22000-659</t>
  </si>
  <si>
    <t>4/HR-AAU</t>
  </si>
  <si>
    <t>N610</t>
  </si>
  <si>
    <t>311240</t>
  </si>
  <si>
    <t>BATTERY WORLD CLAREMONT</t>
  </si>
  <si>
    <t>311270</t>
  </si>
  <si>
    <t>66002-936</t>
  </si>
  <si>
    <t>RECELL612</t>
  </si>
  <si>
    <t>311269</t>
  </si>
  <si>
    <t>66003-953</t>
  </si>
  <si>
    <t>311267</t>
  </si>
  <si>
    <t>66002-611</t>
  </si>
  <si>
    <t>8/INR18650-25R</t>
  </si>
  <si>
    <t>BATTERY WORLD ARMADALE</t>
  </si>
  <si>
    <t>311264</t>
  </si>
  <si>
    <t>311305</t>
  </si>
  <si>
    <t>311266</t>
  </si>
  <si>
    <t>1/TSB-002</t>
  </si>
  <si>
    <t>311265</t>
  </si>
  <si>
    <t>RED LIGHT THERAPY KITS PTY LTD</t>
  </si>
  <si>
    <t>67001-689</t>
  </si>
  <si>
    <t>RL1184</t>
  </si>
  <si>
    <t>311287</t>
  </si>
  <si>
    <t>UNIVERSITY OF TASMANIA</t>
  </si>
  <si>
    <t>66001-056DEG</t>
  </si>
  <si>
    <t>36/PC1300</t>
  </si>
  <si>
    <t>AL308A</t>
  </si>
  <si>
    <t>311285</t>
  </si>
  <si>
    <t>66000-265DEG</t>
  </si>
  <si>
    <t>/IRENE/MIRELLA/ANNELIZE</t>
  </si>
  <si>
    <t>/JAS/JACK/ANNELIZE</t>
  </si>
  <si>
    <t>/ANNELIZE</t>
  </si>
  <si>
    <t>/IRENE/JOLA/MIRELLA/ANNELIZE</t>
  </si>
  <si>
    <t>/IRENE/JAS</t>
  </si>
  <si>
    <t>/BIJU/SOJI</t>
  </si>
  <si>
    <t>311325</t>
  </si>
  <si>
    <t>RAMSEY COOTE INSTRUMENTS P/L</t>
  </si>
  <si>
    <t>311327</t>
  </si>
  <si>
    <t>311369</t>
  </si>
  <si>
    <t>311342</t>
  </si>
  <si>
    <t>67001-183</t>
  </si>
  <si>
    <t>RECELL277</t>
  </si>
  <si>
    <t>311340</t>
  </si>
  <si>
    <t>30008-104RFB</t>
  </si>
  <si>
    <t>PACK93</t>
  </si>
  <si>
    <t>311353</t>
  </si>
  <si>
    <t>311352</t>
  </si>
  <si>
    <t>DH-BAT009</t>
  </si>
  <si>
    <t>5/3B5100-FF</t>
  </si>
  <si>
    <t>311356</t>
  </si>
  <si>
    <t>ELECTRICAL TESTING SERVICES PTY LTD</t>
  </si>
  <si>
    <t>30004-284CL</t>
  </si>
  <si>
    <t>4/IT1800Cs</t>
  </si>
  <si>
    <t>N1553</t>
  </si>
  <si>
    <t>RECELL679</t>
  </si>
  <si>
    <t>RECELL680</t>
  </si>
  <si>
    <t>RECELL681</t>
  </si>
  <si>
    <t>PACK631</t>
  </si>
  <si>
    <t>PACK632</t>
  </si>
  <si>
    <t>PACK633</t>
  </si>
  <si>
    <t>PACK634</t>
  </si>
  <si>
    <t>/IRENE/ANNELIZE</t>
  </si>
  <si>
    <t>/ROB/IRENE/SOJI</t>
  </si>
  <si>
    <t>RECELL682</t>
  </si>
  <si>
    <t>311374</t>
  </si>
  <si>
    <t>66002-614</t>
  </si>
  <si>
    <t>CH529</t>
  </si>
  <si>
    <t>311393</t>
  </si>
  <si>
    <t>311368</t>
  </si>
  <si>
    <t>66002-616</t>
  </si>
  <si>
    <t>311379</t>
  </si>
  <si>
    <t>ELECTROMAGNETIC IMAGING TECHNOLOGY PTY LTD</t>
  </si>
  <si>
    <t>66000-590</t>
  </si>
  <si>
    <t>67001-424</t>
  </si>
  <si>
    <t>4/ICR18650J</t>
  </si>
  <si>
    <t>RL44A</t>
  </si>
  <si>
    <t>311378</t>
  </si>
  <si>
    <t>67001-486</t>
  </si>
  <si>
    <t>CA101</t>
  </si>
  <si>
    <t>12/MH-SC2500HT</t>
  </si>
  <si>
    <t>59001-029</t>
  </si>
  <si>
    <t>311253</t>
  </si>
  <si>
    <t>66002-566</t>
  </si>
  <si>
    <t>PACK617</t>
  </si>
  <si>
    <t>/JACK/TIN</t>
  </si>
  <si>
    <t>311396</t>
  </si>
  <si>
    <t>HIGH ENERGY SERVICE PTY LTD</t>
  </si>
  <si>
    <t>66002-618</t>
  </si>
  <si>
    <t>59001-022</t>
  </si>
  <si>
    <t>10/MH-AA1500HT</t>
  </si>
  <si>
    <t>N1969</t>
  </si>
  <si>
    <t>311411</t>
  </si>
  <si>
    <t>311410</t>
  </si>
  <si>
    <t>311415</t>
  </si>
  <si>
    <t>BATTERY FORCE PTY LTD</t>
  </si>
  <si>
    <t>311380</t>
  </si>
  <si>
    <t>66002-619</t>
  </si>
  <si>
    <t>14/NCR18650GA</t>
  </si>
  <si>
    <t>RL1446</t>
  </si>
  <si>
    <t>1S14P</t>
  </si>
  <si>
    <t>311381</t>
  </si>
  <si>
    <t>66002-617</t>
  </si>
  <si>
    <t>CA174</t>
  </si>
  <si>
    <t>311450</t>
  </si>
  <si>
    <t>OUTPOST CENTRAL PTY LTD</t>
  </si>
  <si>
    <t>66002-828</t>
  </si>
  <si>
    <t>RL1366</t>
  </si>
  <si>
    <t>311456</t>
  </si>
  <si>
    <t>89000-970A</t>
  </si>
  <si>
    <t>311490</t>
  </si>
  <si>
    <t>66002-624</t>
  </si>
  <si>
    <t>CH530</t>
  </si>
  <si>
    <t>311462</t>
  </si>
  <si>
    <t>METROPOLITAN LP GAS PTY LTD</t>
  </si>
  <si>
    <t>66000-326</t>
  </si>
  <si>
    <t>4/N700AACL</t>
  </si>
  <si>
    <t>N16B</t>
  </si>
  <si>
    <t>311466</t>
  </si>
  <si>
    <t>66002-623</t>
  </si>
  <si>
    <t>89003-129</t>
  </si>
  <si>
    <t>4/INR21700</t>
  </si>
  <si>
    <t>DH54</t>
  </si>
  <si>
    <t>311470</t>
  </si>
  <si>
    <t>FOXMAN ELECTRICAL</t>
  </si>
  <si>
    <t>66002-625</t>
  </si>
  <si>
    <t>5/N1700SCR</t>
  </si>
  <si>
    <t>311469</t>
  </si>
  <si>
    <t>22000-446I</t>
  </si>
  <si>
    <t>15/NC2500SCR</t>
  </si>
  <si>
    <t>RECELL259</t>
  </si>
  <si>
    <t>311471</t>
  </si>
  <si>
    <t>UNIDATA PTY LTD</t>
  </si>
  <si>
    <t>311495</t>
  </si>
  <si>
    <t>WA VETERINARY EMERGENCY SPECIALITY (WAVES SURGERY)</t>
  </si>
  <si>
    <t>22000-299H</t>
  </si>
  <si>
    <t>35007-999</t>
  </si>
  <si>
    <t>MB879B</t>
  </si>
  <si>
    <t>8/ICF600AS</t>
  </si>
  <si>
    <t>N1155</t>
  </si>
  <si>
    <t>311504</t>
  </si>
  <si>
    <t>66003-950</t>
  </si>
  <si>
    <t>56000-801</t>
  </si>
  <si>
    <t>6/ER34615M</t>
  </si>
  <si>
    <t>L835</t>
  </si>
  <si>
    <t>311588</t>
  </si>
  <si>
    <t>UNIVERSITY OF WESTERN AUSTRALIA</t>
  </si>
  <si>
    <t>66002-629</t>
  </si>
  <si>
    <t>311514</t>
  </si>
  <si>
    <t>311516</t>
  </si>
  <si>
    <t>66002-628</t>
  </si>
  <si>
    <t>311585</t>
  </si>
  <si>
    <t>311515</t>
  </si>
  <si>
    <t>CORRUPTION &amp; CRIME COMMISSION OF WA</t>
  </si>
  <si>
    <t>66002-627</t>
  </si>
  <si>
    <t>RL1448</t>
  </si>
  <si>
    <t>311512</t>
  </si>
  <si>
    <t>JAD ENTERPRISES</t>
  </si>
  <si>
    <t>66002-626</t>
  </si>
  <si>
    <t>10/NC2500SCR</t>
  </si>
  <si>
    <t>311784</t>
  </si>
  <si>
    <t>311693</t>
  </si>
  <si>
    <t>UNI OF WA (M470) EARTH &amp; ENVI (OLD M004)</t>
  </si>
  <si>
    <t>311694</t>
  </si>
  <si>
    <t>66000-313</t>
  </si>
  <si>
    <t>18/LR6XW</t>
  </si>
  <si>
    <t>AL97</t>
  </si>
  <si>
    <t>9S2P</t>
  </si>
  <si>
    <t>311698</t>
  </si>
  <si>
    <t>HYQUEST SOLUTIONS PTY LTD</t>
  </si>
  <si>
    <t>66001-138</t>
  </si>
  <si>
    <t>AL545</t>
  </si>
  <si>
    <t>311767</t>
  </si>
  <si>
    <t>MS</t>
  </si>
  <si>
    <t>311584</t>
  </si>
  <si>
    <t>311692</t>
  </si>
  <si>
    <t>311732</t>
  </si>
  <si>
    <t>67001-636</t>
  </si>
  <si>
    <t>54000-009A</t>
  </si>
  <si>
    <t>1/L91-BP4T</t>
  </si>
  <si>
    <t>L725</t>
  </si>
  <si>
    <t>311663</t>
  </si>
  <si>
    <t>66002-630</t>
  </si>
  <si>
    <t>2/NCA653864SA</t>
  </si>
  <si>
    <t>311696</t>
  </si>
  <si>
    <t>66002-631</t>
  </si>
  <si>
    <t>6/INR18650-25R</t>
  </si>
  <si>
    <t>311738</t>
  </si>
  <si>
    <t>CITY ELECTRIC SUPPLY - WANGARA</t>
  </si>
  <si>
    <t>67000-531</t>
  </si>
  <si>
    <t>N1408</t>
  </si>
  <si>
    <t>5/MH-C4500HT</t>
  </si>
  <si>
    <t>RW6065</t>
  </si>
  <si>
    <t>311662</t>
  </si>
  <si>
    <t>66000-6121</t>
  </si>
  <si>
    <t>14/BK-3HCCE</t>
  </si>
  <si>
    <t>N475A</t>
  </si>
  <si>
    <t>ADD TSB CABLE-LAB</t>
  </si>
  <si>
    <t>INSITU MARINE OPTICS</t>
  </si>
  <si>
    <t>311807</t>
  </si>
  <si>
    <t>311836</t>
  </si>
  <si>
    <t>66002-635</t>
  </si>
  <si>
    <t>311790</t>
  </si>
  <si>
    <t>66002-622</t>
  </si>
  <si>
    <t>311798</t>
  </si>
  <si>
    <t>67001-391</t>
  </si>
  <si>
    <t>6/BK-3MCCE</t>
  </si>
  <si>
    <t>PACK123</t>
  </si>
  <si>
    <t>311786</t>
  </si>
  <si>
    <t>311810</t>
  </si>
  <si>
    <t>66001-671</t>
  </si>
  <si>
    <t>33000-393C</t>
  </si>
  <si>
    <t>6/HR-3UTC</t>
  </si>
  <si>
    <t>PACK319</t>
  </si>
  <si>
    <t>311808</t>
  </si>
  <si>
    <t>LED</t>
  </si>
  <si>
    <t>311841</t>
  </si>
  <si>
    <t>L&amp;H JOONDALUP</t>
  </si>
  <si>
    <t>59001-305FLT</t>
  </si>
  <si>
    <t>ELB-03-01220</t>
  </si>
  <si>
    <t>N1877</t>
  </si>
  <si>
    <t>L&amp;H6027</t>
  </si>
  <si>
    <t>311866</t>
  </si>
  <si>
    <t>67001-803</t>
  </si>
  <si>
    <t>32005-101</t>
  </si>
  <si>
    <t>1/CR12600SE</t>
  </si>
  <si>
    <t>L820</t>
  </si>
  <si>
    <t>311843</t>
  </si>
  <si>
    <t>311842</t>
  </si>
  <si>
    <t>NEXXIS PTY LTD</t>
  </si>
  <si>
    <t>66002-636</t>
  </si>
  <si>
    <t>RL1451</t>
  </si>
  <si>
    <t>311844</t>
  </si>
  <si>
    <t>66002-637</t>
  </si>
  <si>
    <t>311806</t>
  </si>
  <si>
    <t>24/CR18650PF</t>
  </si>
  <si>
    <t>311875</t>
  </si>
  <si>
    <t>UNI OF WA (M470) OCEANS INST</t>
  </si>
  <si>
    <t xml:space="preserve"> LiSOCI2 7</t>
  </si>
  <si>
    <t>4/ER34615M</t>
  </si>
  <si>
    <t>/IRENE/JOLA/MIRELLA</t>
  </si>
  <si>
    <t>/ROB/IRENE/JOLA/BIJU</t>
  </si>
  <si>
    <t>312039</t>
  </si>
  <si>
    <t>66002-639</t>
  </si>
  <si>
    <t>88002-601A</t>
  </si>
  <si>
    <t>2/NCA596080</t>
  </si>
  <si>
    <t>312024</t>
  </si>
  <si>
    <t>66002-638</t>
  </si>
  <si>
    <t>312025</t>
  </si>
  <si>
    <t>89000-990F</t>
  </si>
  <si>
    <t>TEB-BP190</t>
  </si>
  <si>
    <t>N706</t>
  </si>
  <si>
    <t>312022</t>
  </si>
  <si>
    <t>311723</t>
  </si>
  <si>
    <t>66001-133</t>
  </si>
  <si>
    <t>312042</t>
  </si>
  <si>
    <t>66002-640</t>
  </si>
  <si>
    <t>12/CR123A</t>
  </si>
  <si>
    <t>312048</t>
  </si>
  <si>
    <t>66002-641</t>
  </si>
  <si>
    <t>4/CR123A</t>
  </si>
  <si>
    <t>312058</t>
  </si>
  <si>
    <t>312044</t>
  </si>
  <si>
    <t>312045</t>
  </si>
  <si>
    <t>312046</t>
  </si>
  <si>
    <t>312055</t>
  </si>
  <si>
    <t>312056</t>
  </si>
  <si>
    <t>312054</t>
  </si>
  <si>
    <t>CURTIN UNIVERSITY</t>
  </si>
  <si>
    <t>66000-315</t>
  </si>
  <si>
    <t>84/LR20XW</t>
  </si>
  <si>
    <t>6S13P, 6S</t>
  </si>
  <si>
    <t>AL99B</t>
  </si>
  <si>
    <t>9,9</t>
  </si>
  <si>
    <t>312050</t>
  </si>
  <si>
    <t>312052</t>
  </si>
  <si>
    <t>67001-853</t>
  </si>
  <si>
    <t>CE184-LAB</t>
  </si>
  <si>
    <t>312051</t>
  </si>
  <si>
    <t>67001-852</t>
  </si>
  <si>
    <t>CE183-LAB</t>
  </si>
  <si>
    <t>RECELL683</t>
  </si>
  <si>
    <t>RECELL684</t>
  </si>
  <si>
    <t>RECELL685</t>
  </si>
  <si>
    <t>PACK635</t>
  </si>
  <si>
    <t>PACK636</t>
  </si>
  <si>
    <t>PACK637</t>
  </si>
  <si>
    <t>312142</t>
  </si>
  <si>
    <t>IKM TESTING AUSTRALIA PTY LTD</t>
  </si>
  <si>
    <t>66002-643</t>
  </si>
  <si>
    <t>1/LS33600</t>
  </si>
  <si>
    <t>L854</t>
  </si>
  <si>
    <t>312160</t>
  </si>
  <si>
    <t>IKM MEASUREMENT SERVICES AUSTRALIA PTY LTD</t>
  </si>
  <si>
    <t>66000-713</t>
  </si>
  <si>
    <t>L510</t>
  </si>
  <si>
    <t>312161</t>
  </si>
  <si>
    <t>66001-229</t>
  </si>
  <si>
    <t>RL862</t>
  </si>
  <si>
    <t>312147</t>
  </si>
  <si>
    <t>WESTERN AUSTRALIA POLICE FORCE</t>
  </si>
  <si>
    <t>/ROB/JACK/ROB/JACK</t>
  </si>
  <si>
    <t>/JOLA/MIRELLA</t>
  </si>
  <si>
    <t>/IRENE/MIRELLA/JACK</t>
  </si>
  <si>
    <t>RECELL686</t>
  </si>
  <si>
    <t>RECELL687</t>
  </si>
  <si>
    <t>312188</t>
  </si>
  <si>
    <t>312194</t>
  </si>
  <si>
    <t>312189</t>
  </si>
  <si>
    <t>L&amp;H WILLIAMS BALCATTA</t>
  </si>
  <si>
    <t>66000-595PEC</t>
  </si>
  <si>
    <t>S110</t>
  </si>
  <si>
    <t>L&amp;H6021</t>
  </si>
  <si>
    <t>312195</t>
  </si>
  <si>
    <t>20008-953</t>
  </si>
  <si>
    <t>CA178</t>
  </si>
  <si>
    <t>312230</t>
  </si>
  <si>
    <t>312238</t>
  </si>
  <si>
    <t>66002-644</t>
  </si>
  <si>
    <t>312293</t>
  </si>
  <si>
    <t>ASAP POWER PTY LTD</t>
  </si>
  <si>
    <t>66002-645</t>
  </si>
  <si>
    <t>LICF</t>
  </si>
  <si>
    <t>4/BR2/3A</t>
  </si>
  <si>
    <t>L856</t>
  </si>
  <si>
    <t>312273</t>
  </si>
  <si>
    <t>66002-646</t>
  </si>
  <si>
    <t>312284</t>
  </si>
  <si>
    <t>66001-318</t>
  </si>
  <si>
    <t>8/NC1900SCR</t>
  </si>
  <si>
    <t>RECELL257</t>
  </si>
  <si>
    <t>312281</t>
  </si>
  <si>
    <t>10/NC1900SCR</t>
  </si>
  <si>
    <t>312276</t>
  </si>
  <si>
    <t>L&amp;H CANNING VALE</t>
  </si>
  <si>
    <t>66002-485</t>
  </si>
  <si>
    <t>2/ER34615M</t>
  </si>
  <si>
    <t>L831</t>
  </si>
  <si>
    <t>L&amp;H6155</t>
  </si>
  <si>
    <t>312286</t>
  </si>
  <si>
    <t>67001-771</t>
  </si>
  <si>
    <t>RL44B</t>
  </si>
  <si>
    <t>312275</t>
  </si>
  <si>
    <t>/JAS</t>
  </si>
  <si>
    <t>/IRENE/JACK/TIN</t>
  </si>
  <si>
    <t>PACK638</t>
  </si>
  <si>
    <t>312373</t>
  </si>
  <si>
    <t>QTEQ PTY LTD</t>
  </si>
  <si>
    <t>66002-130</t>
  </si>
  <si>
    <t>8/3B0036-FF</t>
  </si>
  <si>
    <t>DH49</t>
  </si>
  <si>
    <t>GEODETIC SUPPLY &amp; REPAIR</t>
  </si>
  <si>
    <t>66002-066</t>
  </si>
  <si>
    <t>4/IC5000DHH</t>
  </si>
  <si>
    <t>RECELL528</t>
  </si>
  <si>
    <t>312361</t>
  </si>
  <si>
    <t>66002-097</t>
  </si>
  <si>
    <t>46000-025</t>
  </si>
  <si>
    <t>LIMN02</t>
  </si>
  <si>
    <t>PACK503</t>
  </si>
  <si>
    <t>312359</t>
  </si>
  <si>
    <t>33003-087</t>
  </si>
  <si>
    <t>2/LS33600</t>
  </si>
  <si>
    <t>L760</t>
  </si>
  <si>
    <t>312196</t>
  </si>
  <si>
    <t>66000-455</t>
  </si>
  <si>
    <t>9/UR18650FK</t>
  </si>
  <si>
    <t>RL115</t>
  </si>
  <si>
    <t>312285</t>
  </si>
  <si>
    <t>ACCESS PROTOCOL</t>
  </si>
  <si>
    <t>66001-038</t>
  </si>
  <si>
    <t>4/CP300H</t>
  </si>
  <si>
    <t>N1519</t>
  </si>
  <si>
    <t>312384</t>
  </si>
  <si>
    <t>67001-623</t>
  </si>
  <si>
    <t>RL867A</t>
  </si>
  <si>
    <t>312364</t>
  </si>
  <si>
    <t>312383</t>
  </si>
  <si>
    <t>ABB AUSTRALIA PTY LIMITED</t>
  </si>
  <si>
    <t>32005-114BS</t>
  </si>
  <si>
    <t>32005-114</t>
  </si>
  <si>
    <t>1/CR17450E-R</t>
  </si>
  <si>
    <t>CE084-LAB</t>
  </si>
  <si>
    <t>312382</t>
  </si>
  <si>
    <t>66002-381</t>
  </si>
  <si>
    <t>N1946</t>
  </si>
  <si>
    <t>312399</t>
  </si>
  <si>
    <t>MEGGER PTY LTD</t>
  </si>
  <si>
    <t>66002-653</t>
  </si>
  <si>
    <t>312430</t>
  </si>
  <si>
    <t>MMEM WANGARA</t>
  </si>
  <si>
    <t>59001-521FPI</t>
  </si>
  <si>
    <t>TEB-59982</t>
  </si>
  <si>
    <t>4/ER34615H</t>
  </si>
  <si>
    <t>L479</t>
  </si>
  <si>
    <t>MME698</t>
  </si>
  <si>
    <t>312425</t>
  </si>
  <si>
    <t>312363</t>
  </si>
  <si>
    <t>66002-647</t>
  </si>
  <si>
    <t>11S2P</t>
  </si>
  <si>
    <t>312424</t>
  </si>
  <si>
    <t>WESTERN ADVANCE PTY LTD</t>
  </si>
  <si>
    <t>312385</t>
  </si>
  <si>
    <t>L855</t>
  </si>
  <si>
    <t>312362</t>
  </si>
  <si>
    <t>66002-649</t>
  </si>
  <si>
    <t>312365</t>
  </si>
  <si>
    <t>30003-378</t>
  </si>
  <si>
    <t>30000-262</t>
  </si>
  <si>
    <t>312360</t>
  </si>
  <si>
    <t>312472</t>
  </si>
  <si>
    <t>LEC - CARNARVON</t>
  </si>
  <si>
    <t>85000-201MBU</t>
  </si>
  <si>
    <t>85000-201FH</t>
  </si>
  <si>
    <t>L612</t>
  </si>
  <si>
    <t>1/CR2016FH</t>
  </si>
  <si>
    <t>C3960</t>
  </si>
  <si>
    <t>312457</t>
  </si>
  <si>
    <t>PACK639</t>
  </si>
  <si>
    <t>PACK640</t>
  </si>
  <si>
    <t>RECELL688</t>
  </si>
  <si>
    <t>RECELL689</t>
  </si>
  <si>
    <t>312475</t>
  </si>
  <si>
    <t>BLUE OCEAN MONITORING PTY LTD</t>
  </si>
  <si>
    <t>66001-653M</t>
  </si>
  <si>
    <t>84/ER34615M</t>
  </si>
  <si>
    <t>312476</t>
  </si>
  <si>
    <t>66001-378</t>
  </si>
  <si>
    <t>65001-241</t>
  </si>
  <si>
    <t>8/ER26500M</t>
  </si>
  <si>
    <t>L669</t>
  </si>
  <si>
    <t>312459</t>
  </si>
  <si>
    <t>22000-564</t>
  </si>
  <si>
    <t>7/N3000CR</t>
  </si>
  <si>
    <t>RECELL78</t>
  </si>
  <si>
    <t>312501</t>
  </si>
  <si>
    <t>CSIRO HOBART</t>
  </si>
  <si>
    <t>66000-627</t>
  </si>
  <si>
    <t>98/UR18650ZY</t>
  </si>
  <si>
    <t>RL358</t>
  </si>
  <si>
    <t>7S14P</t>
  </si>
  <si>
    <t>312500</t>
  </si>
  <si>
    <t>66000-626</t>
  </si>
  <si>
    <t>104/UR18650ZY</t>
  </si>
  <si>
    <t>RL357</t>
  </si>
  <si>
    <t>4S26P</t>
  </si>
  <si>
    <t>312510</t>
  </si>
  <si>
    <t>KEY SOURCE RAIL</t>
  </si>
  <si>
    <t>30006-886TGTS-L</t>
  </si>
  <si>
    <t>312465</t>
  </si>
  <si>
    <t>312512</t>
  </si>
  <si>
    <t>312461</t>
  </si>
  <si>
    <t>EXPRO GROUP AUSTRALIA PTY LTD</t>
  </si>
  <si>
    <t>66002-948A</t>
  </si>
  <si>
    <t>65000-075</t>
  </si>
  <si>
    <t>2/3B3700-FF</t>
  </si>
  <si>
    <t>DH55A</t>
  </si>
  <si>
    <t>312460</t>
  </si>
  <si>
    <t>66002-262A</t>
  </si>
  <si>
    <t>4/3B3700-FF</t>
  </si>
  <si>
    <t>DH50A</t>
  </si>
  <si>
    <t>312538</t>
  </si>
  <si>
    <t>FUGRO AUSTRALIA MARINE PTY LTD</t>
  </si>
  <si>
    <t>66000-302</t>
  </si>
  <si>
    <t>12/LR14XW</t>
  </si>
  <si>
    <t>AL49C</t>
  </si>
  <si>
    <t>312525</t>
  </si>
  <si>
    <t>312473</t>
  </si>
  <si>
    <t>/JAS/JACK/JAS/JACK</t>
  </si>
  <si>
    <t>PACK641</t>
  </si>
  <si>
    <t>312587</t>
  </si>
  <si>
    <t>312575</t>
  </si>
  <si>
    <t>66002-241</t>
  </si>
  <si>
    <t>46002-450</t>
  </si>
  <si>
    <t>3/LR03XW</t>
  </si>
  <si>
    <t>PACK510</t>
  </si>
  <si>
    <t>312607</t>
  </si>
  <si>
    <t>312553</t>
  </si>
  <si>
    <t>RPS AUSTRALIA WEST PTY LTD</t>
  </si>
  <si>
    <t xml:space="preserve"> LiSOCl2</t>
  </si>
  <si>
    <t>312554</t>
  </si>
  <si>
    <t>67001-408</t>
  </si>
  <si>
    <t>AL285B</t>
  </si>
  <si>
    <t>28S1P</t>
  </si>
  <si>
    <t>312605</t>
  </si>
  <si>
    <t>CALDERTECH PIPE FUSION EQUIPMENT</t>
  </si>
  <si>
    <t>66002-950</t>
  </si>
  <si>
    <t>60000-962</t>
  </si>
  <si>
    <t>12V, 24V</t>
  </si>
  <si>
    <t>1S2P, 2S2P</t>
  </si>
  <si>
    <t>6/12SB25WHR</t>
  </si>
  <si>
    <t>S124</t>
  </si>
  <si>
    <t>L682A-L683A</t>
  </si>
  <si>
    <t>312536</t>
  </si>
  <si>
    <t>COMPUTER DIAGNOSTIC SERVICES</t>
  </si>
  <si>
    <t>66002-655</t>
  </si>
  <si>
    <t>312641</t>
  </si>
  <si>
    <t>DEPT OF DEFENCE HMAS STIRLING (M&amp;EM)-WA-ROCKINGHAM</t>
  </si>
  <si>
    <t>66002-949</t>
  </si>
  <si>
    <t>9/LR6T</t>
  </si>
  <si>
    <t>AL91A</t>
  </si>
  <si>
    <t>9S1P</t>
  </si>
  <si>
    <t>66002-882</t>
  </si>
  <si>
    <t>312616</t>
  </si>
  <si>
    <t>66002-881</t>
  </si>
  <si>
    <t>5/INR18650-25R</t>
  </si>
  <si>
    <t>312615</t>
  </si>
  <si>
    <t>66001-385</t>
  </si>
  <si>
    <t>PACK219</t>
  </si>
  <si>
    <t>312665</t>
  </si>
  <si>
    <t>66000-372</t>
  </si>
  <si>
    <t>N393</t>
  </si>
  <si>
    <t>312666</t>
  </si>
  <si>
    <t>312671</t>
  </si>
  <si>
    <t>22000-440</t>
  </si>
  <si>
    <t>3/IF1000AA</t>
  </si>
  <si>
    <t>312627</t>
  </si>
  <si>
    <t>312662</t>
  </si>
  <si>
    <t>ISLEX AUSTRALIA PTY LTD</t>
  </si>
  <si>
    <t>66000-294</t>
  </si>
  <si>
    <t>L304</t>
  </si>
  <si>
    <t>312617</t>
  </si>
  <si>
    <t>10/N1700SCR</t>
  </si>
  <si>
    <t>312705</t>
  </si>
  <si>
    <t>312683</t>
  </si>
  <si>
    <t>NEXUS AVIONICS PTY LTD</t>
  </si>
  <si>
    <t>66002-656</t>
  </si>
  <si>
    <t>4/INR26650-50A</t>
  </si>
  <si>
    <t>RL1461</t>
  </si>
  <si>
    <t>312684</t>
  </si>
  <si>
    <t>ST JOHN OF GOD HOSPITAL - MURDOCH</t>
  </si>
  <si>
    <t>66001-746</t>
  </si>
  <si>
    <t>28/NCR18650GA</t>
  </si>
  <si>
    <t>RECELL429</t>
  </si>
  <si>
    <t>7S4P</t>
  </si>
  <si>
    <t>312704</t>
  </si>
  <si>
    <t>G &amp; G ELECTRONICS</t>
  </si>
  <si>
    <t>66002-684</t>
  </si>
  <si>
    <t>1/NCR18650GA</t>
  </si>
  <si>
    <t>312703</t>
  </si>
  <si>
    <t>66002-863</t>
  </si>
  <si>
    <t>35008-009Z</t>
  </si>
  <si>
    <t>10/IPP2000CS</t>
  </si>
  <si>
    <t>REPAIR SWITCH-LAB</t>
  </si>
  <si>
    <t>312689</t>
  </si>
  <si>
    <t>30004-415PT</t>
  </si>
  <si>
    <t>TEB-PT100</t>
  </si>
  <si>
    <t>5/IF700Cs</t>
  </si>
  <si>
    <t>N1258</t>
  </si>
  <si>
    <t>312742</t>
  </si>
  <si>
    <t>66001-344</t>
  </si>
  <si>
    <t>20003-666</t>
  </si>
  <si>
    <t>7/V450HR</t>
  </si>
  <si>
    <t>PACK209</t>
  </si>
  <si>
    <t>312744</t>
  </si>
  <si>
    <t>312754</t>
  </si>
  <si>
    <t>22000-589</t>
  </si>
  <si>
    <t>10/ICF600AS</t>
  </si>
  <si>
    <t>312755</t>
  </si>
  <si>
    <t>66002-685</t>
  </si>
  <si>
    <t>8/BK-3HCCE</t>
  </si>
  <si>
    <t>312766</t>
  </si>
  <si>
    <t>312764</t>
  </si>
  <si>
    <t>312758</t>
  </si>
  <si>
    <t>312743</t>
  </si>
  <si>
    <t>312940</t>
  </si>
  <si>
    <t>66002-951</t>
  </si>
  <si>
    <t>30000-430</t>
  </si>
  <si>
    <t>6/KR-AAH</t>
  </si>
  <si>
    <t>N1973</t>
  </si>
  <si>
    <t>312786</t>
  </si>
  <si>
    <t>66001-948</t>
  </si>
  <si>
    <t>3/CR123A</t>
  </si>
  <si>
    <t>PACK418</t>
  </si>
  <si>
    <t>312787</t>
  </si>
  <si>
    <t>66002-686</t>
  </si>
  <si>
    <t>312908</t>
  </si>
  <si>
    <t>66001-674B</t>
  </si>
  <si>
    <t>4/INR18650-35E</t>
  </si>
  <si>
    <t>RL1081B</t>
  </si>
  <si>
    <t>312909</t>
  </si>
  <si>
    <t>312916</t>
  </si>
  <si>
    <t xml:space="preserve">LiSOCI2 </t>
  </si>
  <si>
    <t>312779</t>
  </si>
  <si>
    <t>66002-687</t>
  </si>
  <si>
    <t>312937</t>
  </si>
  <si>
    <t>LEAD</t>
  </si>
  <si>
    <t>312931</t>
  </si>
  <si>
    <t>O2 MARINE</t>
  </si>
  <si>
    <t>50001-329AIMS</t>
  </si>
  <si>
    <t>50000-007</t>
  </si>
  <si>
    <t>18/PC1500</t>
  </si>
  <si>
    <t>AL455</t>
  </si>
  <si>
    <t>312932</t>
  </si>
  <si>
    <t>36/LS33600</t>
  </si>
  <si>
    <t>312988</t>
  </si>
  <si>
    <t>66000-799</t>
  </si>
  <si>
    <t>60000-166</t>
  </si>
  <si>
    <t>5/3B5200-FF</t>
  </si>
  <si>
    <t>DH34</t>
  </si>
  <si>
    <t>312983</t>
  </si>
  <si>
    <t>66002-688</t>
  </si>
  <si>
    <t>313029</t>
  </si>
  <si>
    <t>66002-657</t>
  </si>
  <si>
    <t>12/IPP2000CS</t>
  </si>
  <si>
    <t>313022</t>
  </si>
  <si>
    <t>WILSONS MAINTENANCE</t>
  </si>
  <si>
    <t>50001-343HAF</t>
  </si>
  <si>
    <t>50000-005</t>
  </si>
  <si>
    <t>ARB-38400200</t>
  </si>
  <si>
    <t>3/PC2400</t>
  </si>
  <si>
    <t>AL539</t>
  </si>
  <si>
    <t>312992</t>
  </si>
  <si>
    <t>DACY MACHINE SERVICE</t>
  </si>
  <si>
    <t>66002-689</t>
  </si>
  <si>
    <t>33003-068</t>
  </si>
  <si>
    <t>1/LS17500</t>
  </si>
  <si>
    <t>L860</t>
  </si>
  <si>
    <t>312989</t>
  </si>
  <si>
    <t>312998</t>
  </si>
  <si>
    <t>66002-891</t>
  </si>
  <si>
    <t>4/IFR26650-38A</t>
  </si>
  <si>
    <t>RL1468</t>
  </si>
  <si>
    <t>313059</t>
  </si>
  <si>
    <t>CARABAN LIMESTONE &amp; SAND</t>
  </si>
  <si>
    <t>66002-690</t>
  </si>
  <si>
    <t>4/HR-3UTHC</t>
  </si>
  <si>
    <t>/DAN</t>
  </si>
  <si>
    <t>/JOLA/BIJU</t>
  </si>
  <si>
    <t>313098</t>
  </si>
  <si>
    <t>66002-658</t>
  </si>
  <si>
    <t>CH532</t>
  </si>
  <si>
    <t>313096</t>
  </si>
  <si>
    <t>313076</t>
  </si>
  <si>
    <t>22000-342A</t>
  </si>
  <si>
    <t>TEB-SE15-126</t>
  </si>
  <si>
    <t>N1516</t>
  </si>
  <si>
    <t>313119</t>
  </si>
  <si>
    <t>/JING/DAN</t>
  </si>
  <si>
    <t>/ROB/SOJI/BIJU</t>
  </si>
  <si>
    <t>PACK642</t>
  </si>
  <si>
    <t>PACK643</t>
  </si>
  <si>
    <t>PACK644</t>
  </si>
  <si>
    <t>PACK645</t>
  </si>
  <si>
    <t>RECELL690</t>
  </si>
  <si>
    <t>RECELL691</t>
  </si>
  <si>
    <t>312745</t>
  </si>
  <si>
    <t>CH248</t>
  </si>
  <si>
    <t>313157</t>
  </si>
  <si>
    <t>67000-073</t>
  </si>
  <si>
    <t>313169</t>
  </si>
  <si>
    <t>MELBOURNE TRENCHLESS SUPPORT PTY LTD (MTS)</t>
  </si>
  <si>
    <t>66002-371</t>
  </si>
  <si>
    <t>CH495</t>
  </si>
  <si>
    <t>313100</t>
  </si>
  <si>
    <t>313103</t>
  </si>
  <si>
    <t>313102</t>
  </si>
  <si>
    <t>313086</t>
  </si>
  <si>
    <t>RECELL692</t>
  </si>
  <si>
    <t>RECELL693</t>
  </si>
  <si>
    <t>RECELL694</t>
  </si>
  <si>
    <t>RECELL695</t>
  </si>
  <si>
    <t>313162</t>
  </si>
  <si>
    <t>OPHTHALMIC EQUIPMENT SERVICES</t>
  </si>
  <si>
    <t>66002-693</t>
  </si>
  <si>
    <t>CEB CONNECTOR-LAB</t>
  </si>
  <si>
    <t>313174</t>
  </si>
  <si>
    <t>66001-947</t>
  </si>
  <si>
    <t>30000-400</t>
  </si>
  <si>
    <t>5/KR7000F</t>
  </si>
  <si>
    <t>N1833</t>
  </si>
  <si>
    <t>313166</t>
  </si>
  <si>
    <t>313170</t>
  </si>
  <si>
    <t>313203</t>
  </si>
  <si>
    <t>66000-822</t>
  </si>
  <si>
    <t>DH39</t>
  </si>
  <si>
    <t>313204</t>
  </si>
  <si>
    <t>66002-848</t>
  </si>
  <si>
    <t>59003-230</t>
  </si>
  <si>
    <t>1/ER251020S</t>
  </si>
  <si>
    <t>DH56</t>
  </si>
  <si>
    <t>313200</t>
  </si>
  <si>
    <t>BALONNE VETERINARY SERVICES</t>
  </si>
  <si>
    <t>313219</t>
  </si>
  <si>
    <t>66002-564</t>
  </si>
  <si>
    <t>RECELL677</t>
  </si>
  <si>
    <t>313205</t>
  </si>
  <si>
    <t>/MIRELLA/BIJU</t>
  </si>
  <si>
    <t>/ISLAM/ROB/SOJI</t>
  </si>
  <si>
    <t>313259</t>
  </si>
  <si>
    <t>66002-697</t>
  </si>
  <si>
    <t>313256</t>
  </si>
  <si>
    <t>66002-696</t>
  </si>
  <si>
    <t>5/ICF600AS</t>
  </si>
  <si>
    <t>313253</t>
  </si>
  <si>
    <t>66002-695</t>
  </si>
  <si>
    <t>35008-0311</t>
  </si>
  <si>
    <t>313254</t>
  </si>
  <si>
    <t>66002-694</t>
  </si>
  <si>
    <t>10/KH-CJ5000S</t>
  </si>
  <si>
    <t>313228</t>
  </si>
  <si>
    <t>AUSLEC KARRATHA</t>
  </si>
  <si>
    <t>88003-117</t>
  </si>
  <si>
    <t>LICB-18650-4S2P-HC-R</t>
  </si>
  <si>
    <t>RL820</t>
  </si>
  <si>
    <t>AUS6195</t>
  </si>
  <si>
    <t>313286</t>
  </si>
  <si>
    <t>66002-821</t>
  </si>
  <si>
    <t>L821</t>
  </si>
  <si>
    <t>10/N1300SCR</t>
  </si>
  <si>
    <t>313236</t>
  </si>
  <si>
    <t>66002-660</t>
  </si>
  <si>
    <t>1/TSB-003PCB</t>
  </si>
  <si>
    <t>CH534</t>
  </si>
  <si>
    <t>CITY OF KWINANA</t>
  </si>
  <si>
    <t>313291</t>
  </si>
  <si>
    <t>66000-824A</t>
  </si>
  <si>
    <t>313319</t>
  </si>
  <si>
    <t>CLEARGUARD PTY LTD</t>
  </si>
  <si>
    <t>66000-288</t>
  </si>
  <si>
    <t>48/LR20XW</t>
  </si>
  <si>
    <t>16S3P</t>
  </si>
  <si>
    <t>313307</t>
  </si>
  <si>
    <t>66001-488</t>
  </si>
  <si>
    <t>30/LR6</t>
  </si>
  <si>
    <t>AL561</t>
  </si>
  <si>
    <t>10S3P</t>
  </si>
  <si>
    <t>313310</t>
  </si>
  <si>
    <t>ENDRESS + HAUSER AUSTRALIA P/L</t>
  </si>
  <si>
    <t>66000-470</t>
  </si>
  <si>
    <t>6/18650B</t>
  </si>
  <si>
    <t>RL184</t>
  </si>
  <si>
    <t>313311</t>
  </si>
  <si>
    <t>66000-150</t>
  </si>
  <si>
    <t>CH57</t>
  </si>
  <si>
    <t>/SOJI/TIN/TIN</t>
  </si>
  <si>
    <t>/ROB/IRENE/MIRELLA/BIJU</t>
  </si>
  <si>
    <t>RECELL696</t>
  </si>
  <si>
    <t>313356</t>
  </si>
  <si>
    <t>313354</t>
  </si>
  <si>
    <t>313355</t>
  </si>
  <si>
    <t>66002-884</t>
  </si>
  <si>
    <t>313346</t>
  </si>
  <si>
    <t>313351</t>
  </si>
  <si>
    <t>313353</t>
  </si>
  <si>
    <t>66002-883</t>
  </si>
  <si>
    <t>7/BK-4HCCE</t>
  </si>
  <si>
    <t>/JOLA/AR</t>
  </si>
  <si>
    <t>PACK646</t>
  </si>
  <si>
    <t>RECELL697</t>
  </si>
  <si>
    <t>313544</t>
  </si>
  <si>
    <t>59001-501CE-B</t>
  </si>
  <si>
    <t>PLC-1/2AA-3.6-B</t>
  </si>
  <si>
    <t>L365</t>
  </si>
  <si>
    <t>313563</t>
  </si>
  <si>
    <t>CORE GEOPHYSICS PTY LTD</t>
  </si>
  <si>
    <t>67001-858</t>
  </si>
  <si>
    <t>RL1474</t>
  </si>
  <si>
    <t>313519</t>
  </si>
  <si>
    <t>MISSION SYSTEMS AUSTRALIA PTY LTD</t>
  </si>
  <si>
    <t>66002-615</t>
  </si>
  <si>
    <t>20/LR20XW</t>
  </si>
  <si>
    <t>AL600</t>
  </si>
  <si>
    <t>313557</t>
  </si>
  <si>
    <t>506000289005-REFURB</t>
  </si>
  <si>
    <t>313554</t>
  </si>
  <si>
    <t>313556</t>
  </si>
  <si>
    <t>66002-627A</t>
  </si>
  <si>
    <t>RL1448A</t>
  </si>
  <si>
    <t>313559</t>
  </si>
  <si>
    <t>66002-887</t>
  </si>
  <si>
    <t>5/AA1700</t>
  </si>
  <si>
    <t>313552</t>
  </si>
  <si>
    <t>66001-907</t>
  </si>
  <si>
    <t>15/IPP2000CS</t>
  </si>
  <si>
    <t>RECELL474</t>
  </si>
  <si>
    <t>313594</t>
  </si>
  <si>
    <t>THE SEBEL RESIDENCE EAST PERTH</t>
  </si>
  <si>
    <t>46002-464AMP</t>
  </si>
  <si>
    <t>ARB-A28110P</t>
  </si>
  <si>
    <t>4/LR6XW</t>
  </si>
  <si>
    <t>AL500</t>
  </si>
  <si>
    <t>313583</t>
  </si>
  <si>
    <t>AJM MECHANICAL</t>
  </si>
  <si>
    <t>66002-892</t>
  </si>
  <si>
    <t>313553</t>
  </si>
  <si>
    <t>62000-014</t>
  </si>
  <si>
    <t>4/H500-N</t>
  </si>
  <si>
    <t>313623</t>
  </si>
  <si>
    <t>66002-661</t>
  </si>
  <si>
    <t>59003-020</t>
  </si>
  <si>
    <t>2/ER17505</t>
  </si>
  <si>
    <t>L863</t>
  </si>
  <si>
    <t>313622</t>
  </si>
  <si>
    <t>BUNBURY INDUSTRIAL CONTROLS</t>
  </si>
  <si>
    <t>66001-996</t>
  </si>
  <si>
    <t>3/MH-SC2500HT</t>
  </si>
  <si>
    <t>N1846</t>
  </si>
  <si>
    <t>313533</t>
  </si>
  <si>
    <t>313534</t>
  </si>
  <si>
    <t>313547</t>
  </si>
  <si>
    <t>KNORR-BREMSE AUSTRALIA PTY LTD</t>
  </si>
  <si>
    <t>66002-886</t>
  </si>
  <si>
    <t>2/NCR18500A</t>
  </si>
  <si>
    <t>RL1469</t>
  </si>
  <si>
    <t>313584</t>
  </si>
  <si>
    <t>313585</t>
  </si>
  <si>
    <t>313624</t>
  </si>
  <si>
    <t>313613</t>
  </si>
  <si>
    <t>22000-299S</t>
  </si>
  <si>
    <t>MB879E</t>
  </si>
  <si>
    <t>10/HR-AU</t>
  </si>
  <si>
    <t>N1772</t>
  </si>
  <si>
    <t>313699</t>
  </si>
  <si>
    <t>66000-752</t>
  </si>
  <si>
    <t>32005-105</t>
  </si>
  <si>
    <t>1/CR14250SE</t>
  </si>
  <si>
    <t>L531</t>
  </si>
  <si>
    <t>313680</t>
  </si>
  <si>
    <t>BULLCOW ENTERPRISES</t>
  </si>
  <si>
    <t>66002-893</t>
  </si>
  <si>
    <t>4/MH-SC2500HT</t>
  </si>
  <si>
    <t>REDO CABLES-LAB</t>
  </si>
  <si>
    <t>DENTSOFT</t>
  </si>
  <si>
    <t>313677</t>
  </si>
  <si>
    <t>66002-885</t>
  </si>
  <si>
    <t>4/MH-AA1500HT</t>
  </si>
  <si>
    <t>313648</t>
  </si>
  <si>
    <t>AUTONOMOUS INDUSTRIES AUSTRALASIA PTY LTD (AIAUST)</t>
  </si>
  <si>
    <t>66002-662</t>
  </si>
  <si>
    <t>RL1476</t>
  </si>
  <si>
    <t>313683</t>
  </si>
  <si>
    <t>WATER CORPORATION BALCATTA</t>
  </si>
  <si>
    <t>66002-508</t>
  </si>
  <si>
    <t>2/LSH20</t>
  </si>
  <si>
    <t>L834</t>
  </si>
  <si>
    <t>313742</t>
  </si>
  <si>
    <t>66002-665</t>
  </si>
  <si>
    <t>CA180</t>
  </si>
  <si>
    <t>313712</t>
  </si>
  <si>
    <t>30008-142DCA</t>
  </si>
  <si>
    <t>SB-PB20</t>
  </si>
  <si>
    <t>RL397</t>
  </si>
  <si>
    <t>313715</t>
  </si>
  <si>
    <t>LI-SOCL2</t>
  </si>
  <si>
    <t>313703</t>
  </si>
  <si>
    <t>313786</t>
  </si>
  <si>
    <t>67001-3486L865</t>
  </si>
  <si>
    <t>67001-3486</t>
  </si>
  <si>
    <t>1/LXRDD-5-1-SC-BC</t>
  </si>
  <si>
    <t>L865</t>
  </si>
  <si>
    <t>313782</t>
  </si>
  <si>
    <t>PEDERICK ENGINEERING PTY LTD</t>
  </si>
  <si>
    <t>46000-002GE</t>
  </si>
  <si>
    <t>PLC-BR-CCF1TH</t>
  </si>
  <si>
    <t>1/BR-C</t>
  </si>
  <si>
    <t>L383</t>
  </si>
  <si>
    <t>313764</t>
  </si>
  <si>
    <t>22000-314C</t>
  </si>
  <si>
    <t>MB317</t>
  </si>
  <si>
    <t>PACK536</t>
  </si>
  <si>
    <t>313789</t>
  </si>
  <si>
    <t>FLEXI HEALTH REPAIR &amp; MAINTENANCE</t>
  </si>
  <si>
    <t>66002-666</t>
  </si>
  <si>
    <t>CH538</t>
  </si>
  <si>
    <t>/ROB/MIRELLA/BIJU/TIN</t>
  </si>
  <si>
    <t>313802</t>
  </si>
  <si>
    <t>313748</t>
  </si>
  <si>
    <t>313801</t>
  </si>
  <si>
    <t>30006-888TALEIS</t>
  </si>
  <si>
    <t>8/HR-3UTC</t>
  </si>
  <si>
    <t>N745</t>
  </si>
  <si>
    <t>/ROB/IRENE/SOJI/BIJU</t>
  </si>
  <si>
    <t>313834</t>
  </si>
  <si>
    <t xml:space="preserve">BMT COMMERCIAL AUSTRALIA PTY LTD </t>
  </si>
  <si>
    <t>72/LR20XW</t>
  </si>
  <si>
    <t>313838</t>
  </si>
  <si>
    <t>4S12P</t>
  </si>
  <si>
    <t>313830</t>
  </si>
  <si>
    <t>66001-846A</t>
  </si>
  <si>
    <t>1/NCA596080</t>
  </si>
  <si>
    <t>RL1166A</t>
  </si>
  <si>
    <t>313835</t>
  </si>
  <si>
    <t>313837</t>
  </si>
  <si>
    <t>313836</t>
  </si>
  <si>
    <t>313847</t>
  </si>
  <si>
    <t>313843</t>
  </si>
  <si>
    <t>DEEP SEA MOORING AUSTRALIA PTY LTD</t>
  </si>
  <si>
    <t>66002-213</t>
  </si>
  <si>
    <t>1/ER34615M</t>
  </si>
  <si>
    <t>L801</t>
  </si>
  <si>
    <t>313846</t>
  </si>
  <si>
    <t>313873</t>
  </si>
  <si>
    <t>VETWEST ANIMAL HOSPITAL</t>
  </si>
  <si>
    <t>66002-895</t>
  </si>
  <si>
    <t>8/IMH-1000AS</t>
  </si>
  <si>
    <t>/TIN/AR</t>
  </si>
  <si>
    <t>/JAREK</t>
  </si>
  <si>
    <t>313881</t>
  </si>
  <si>
    <t>313882</t>
  </si>
  <si>
    <t>313844</t>
  </si>
  <si>
    <t>WA TIMBER SALES</t>
  </si>
  <si>
    <t>66002-698</t>
  </si>
  <si>
    <t>RL1479</t>
  </si>
  <si>
    <t>CHARGER PLUG CHANGE-LAB</t>
  </si>
  <si>
    <t>313845</t>
  </si>
  <si>
    <t>66002-699</t>
  </si>
  <si>
    <t>313872</t>
  </si>
  <si>
    <t>22000-679</t>
  </si>
  <si>
    <t>RECELL484</t>
  </si>
  <si>
    <t>313863</t>
  </si>
  <si>
    <t>HAYA MOTION</t>
  </si>
  <si>
    <t>66002-889</t>
  </si>
  <si>
    <t>89003-123</t>
  </si>
  <si>
    <t>52/INR18650-29E</t>
  </si>
  <si>
    <t>13S4P</t>
  </si>
  <si>
    <t>313864</t>
  </si>
  <si>
    <t>66002-890</t>
  </si>
  <si>
    <t>/ROB/IRENE/ANNELIZE</t>
  </si>
  <si>
    <t>/IRENE/AR</t>
  </si>
  <si>
    <t>/JAS/ANNELIZE/JAS</t>
  </si>
  <si>
    <t>/JAREK/ANNELIZE</t>
  </si>
  <si>
    <t>/BIJU/ANNELIZE/TIN</t>
  </si>
  <si>
    <t>310219</t>
  </si>
  <si>
    <t>313910</t>
  </si>
  <si>
    <t>313919</t>
  </si>
  <si>
    <t>313913</t>
  </si>
  <si>
    <t>313920</t>
  </si>
  <si>
    <t>MMEM GERALDTON</t>
  </si>
  <si>
    <t>66002-668</t>
  </si>
  <si>
    <t>L866</t>
  </si>
  <si>
    <t>MME691</t>
  </si>
  <si>
    <t>313902</t>
  </si>
  <si>
    <t>313912</t>
  </si>
  <si>
    <t>67000-5291</t>
  </si>
  <si>
    <t>67001-348D</t>
  </si>
  <si>
    <t>DH43A</t>
  </si>
  <si>
    <t>5/LMRC-DA-180HT-BC</t>
  </si>
  <si>
    <t>RECELL698</t>
  </si>
  <si>
    <t>RECELL699</t>
  </si>
  <si>
    <t>RECELL700</t>
  </si>
  <si>
    <t>RECELL701</t>
  </si>
  <si>
    <t>RECELL702</t>
  </si>
  <si>
    <t>RECELL703</t>
  </si>
  <si>
    <t>RECELL704</t>
  </si>
  <si>
    <t>PACK647</t>
  </si>
  <si>
    <t>PACK648</t>
  </si>
  <si>
    <t>PACK649</t>
  </si>
  <si>
    <t>PACK650</t>
  </si>
  <si>
    <t>PACK651</t>
  </si>
  <si>
    <t>PACK652</t>
  </si>
  <si>
    <t>PACK653</t>
  </si>
  <si>
    <t>314025</t>
  </si>
  <si>
    <t>30004-354CANN</t>
  </si>
  <si>
    <t>ELB-BPN4S-TS</t>
  </si>
  <si>
    <t>N1438</t>
  </si>
  <si>
    <t>313946</t>
  </si>
  <si>
    <t>BLUEZONE GROUP</t>
  </si>
  <si>
    <t>66002-110</t>
  </si>
  <si>
    <t>20/KH-D10000</t>
  </si>
  <si>
    <t>N1853</t>
  </si>
  <si>
    <t>313947</t>
  </si>
  <si>
    <t>WESTERN AUSTRALIAN CRICKET ASSOCIATION LIMITED</t>
  </si>
  <si>
    <t>67001-392</t>
  </si>
  <si>
    <t>6/HR-3UTHC</t>
  </si>
  <si>
    <t>N289</t>
  </si>
  <si>
    <t>313943</t>
  </si>
  <si>
    <t>SOLAR SUITE PTY LTD</t>
  </si>
  <si>
    <t>66002-896</t>
  </si>
  <si>
    <t>313944</t>
  </si>
  <si>
    <t>30008-091SHB37</t>
  </si>
  <si>
    <t>30007-098</t>
  </si>
  <si>
    <t>1/UR18500FK</t>
  </si>
  <si>
    <t>PACK105</t>
  </si>
  <si>
    <t>314024</t>
  </si>
  <si>
    <t>66000-244</t>
  </si>
  <si>
    <t>18/LR20XW</t>
  </si>
  <si>
    <t>AL251B</t>
  </si>
  <si>
    <t>/ABHIN/IRENE</t>
  </si>
  <si>
    <t>314043</t>
  </si>
  <si>
    <t>314035</t>
  </si>
  <si>
    <t>314032</t>
  </si>
  <si>
    <t>30003-854FLUKE</t>
  </si>
  <si>
    <t>TEB-PM9086-011</t>
  </si>
  <si>
    <t>N3000CR</t>
  </si>
  <si>
    <t>N1036</t>
  </si>
  <si>
    <t>2X2.4</t>
  </si>
  <si>
    <t>314044</t>
  </si>
  <si>
    <t>C R KENNEDY &amp; COMPANY PTY LTD</t>
  </si>
  <si>
    <t>66002-897</t>
  </si>
  <si>
    <t>12/UR18650A</t>
  </si>
  <si>
    <t>RL1481</t>
  </si>
  <si>
    <t>314046</t>
  </si>
  <si>
    <t>314047</t>
  </si>
  <si>
    <t>22000-528K</t>
  </si>
  <si>
    <t>2/UF553450Z</t>
  </si>
  <si>
    <t>RECELL543</t>
  </si>
  <si>
    <t>314049</t>
  </si>
  <si>
    <t>30006-968AEMC</t>
  </si>
  <si>
    <t>TEB-2140.19</t>
  </si>
  <si>
    <t>N941</t>
  </si>
  <si>
    <t>314036</t>
  </si>
  <si>
    <t>314084</t>
  </si>
  <si>
    <t>314048</t>
  </si>
  <si>
    <t>314050</t>
  </si>
  <si>
    <t>313874</t>
  </si>
  <si>
    <t>313875</t>
  </si>
  <si>
    <t>314083</t>
  </si>
  <si>
    <t>22000-999C</t>
  </si>
  <si>
    <t>7/INR18650-30Q</t>
  </si>
  <si>
    <t>PACK654</t>
  </si>
  <si>
    <t>PACK655</t>
  </si>
  <si>
    <t>RECELL705</t>
  </si>
  <si>
    <t>RECELL706</t>
  </si>
  <si>
    <t>RECELL707</t>
  </si>
  <si>
    <t>314131</t>
  </si>
  <si>
    <t>ESSENTIAL POWER SERVICES</t>
  </si>
  <si>
    <t>22000-299M</t>
  </si>
  <si>
    <t>20/HR-AU</t>
  </si>
  <si>
    <t>N1602</t>
  </si>
  <si>
    <t>314181</t>
  </si>
  <si>
    <t>314142</t>
  </si>
  <si>
    <t>314130</t>
  </si>
  <si>
    <t>GETINGE AUSTRALIA PTY LTD</t>
  </si>
  <si>
    <t>314165</t>
  </si>
  <si>
    <t>314182</t>
  </si>
  <si>
    <t>66001-856</t>
  </si>
  <si>
    <t>RECELL457</t>
  </si>
  <si>
    <t>314171</t>
  </si>
  <si>
    <t>30006-978YAM</t>
  </si>
  <si>
    <t>MB992</t>
  </si>
  <si>
    <t>20S2P</t>
  </si>
  <si>
    <t>40/HR-4/3FAU</t>
  </si>
  <si>
    <t>314144</t>
  </si>
  <si>
    <t>HK CALIBRATION TECHNOLOGIES PL</t>
  </si>
  <si>
    <t>66002-282</t>
  </si>
  <si>
    <t>89003-253</t>
  </si>
  <si>
    <t>1/HTCFR18650EC</t>
  </si>
  <si>
    <t>PACK530</t>
  </si>
  <si>
    <t>314179</t>
  </si>
  <si>
    <t>66002-952</t>
  </si>
  <si>
    <t xml:space="preserve">ADD CONNECTOR-LAB </t>
  </si>
  <si>
    <t>314063</t>
  </si>
  <si>
    <t>59001-103FLT-L</t>
  </si>
  <si>
    <t>35008-005</t>
  </si>
  <si>
    <t>ELB-BP360CS</t>
  </si>
  <si>
    <t>3/IT1600Cs</t>
  </si>
  <si>
    <t>N1505</t>
  </si>
  <si>
    <t>314214</t>
  </si>
  <si>
    <t>66002-899</t>
  </si>
  <si>
    <t>RL1482</t>
  </si>
  <si>
    <t>1/NCR18650BF</t>
  </si>
  <si>
    <t>314199</t>
  </si>
  <si>
    <t>66000-836B</t>
  </si>
  <si>
    <t>1/ER17505</t>
  </si>
  <si>
    <t>L557B</t>
  </si>
  <si>
    <t>314209</t>
  </si>
  <si>
    <t>66002-901</t>
  </si>
  <si>
    <t>4/HR-AU</t>
  </si>
  <si>
    <t>314208</t>
  </si>
  <si>
    <t>66002-900</t>
  </si>
  <si>
    <t>1/NCA653864SA</t>
  </si>
  <si>
    <t>314215</t>
  </si>
  <si>
    <t>66002-902</t>
  </si>
  <si>
    <t>59001-024</t>
  </si>
  <si>
    <t>12/MH-A2100HT</t>
  </si>
  <si>
    <t>314166</t>
  </si>
  <si>
    <t>20003-868JST</t>
  </si>
  <si>
    <t>8/V150H</t>
  </si>
  <si>
    <t>PACK576</t>
  </si>
  <si>
    <t>314254</t>
  </si>
  <si>
    <t>314255</t>
  </si>
  <si>
    <t>66002-903</t>
  </si>
  <si>
    <t>314249</t>
  </si>
  <si>
    <t>66002-898</t>
  </si>
  <si>
    <t>3/BK-3HCCE</t>
  </si>
  <si>
    <t>N1978</t>
  </si>
  <si>
    <t>314233</t>
  </si>
  <si>
    <t>314269</t>
  </si>
  <si>
    <t>314271</t>
  </si>
  <si>
    <t>VTS (VOCATIONAL TRAINING SERVICES)</t>
  </si>
  <si>
    <t>66002-904</t>
  </si>
  <si>
    <t>10/HR-4/5AU</t>
  </si>
  <si>
    <t>314276</t>
  </si>
  <si>
    <t>PRO SURVEYS</t>
  </si>
  <si>
    <t>66002-906</t>
  </si>
  <si>
    <t>314277</t>
  </si>
  <si>
    <t>66002-469</t>
  </si>
  <si>
    <t>314275</t>
  </si>
  <si>
    <t>66002-905</t>
  </si>
  <si>
    <t>18/UR18650A</t>
  </si>
  <si>
    <t>314283</t>
  </si>
  <si>
    <t>314469</t>
  </si>
  <si>
    <t>66002-954</t>
  </si>
  <si>
    <t>314452</t>
  </si>
  <si>
    <t>66002-512</t>
  </si>
  <si>
    <t>TAG67</t>
  </si>
  <si>
    <t>314456</t>
  </si>
  <si>
    <t>314270</t>
  </si>
  <si>
    <t>314453</t>
  </si>
  <si>
    <t>66002-953</t>
  </si>
  <si>
    <t>314458</t>
  </si>
  <si>
    <t>314457</t>
  </si>
  <si>
    <t>314538</t>
  </si>
  <si>
    <t>67001-860</t>
  </si>
  <si>
    <t>8/NCR18650BF + 8/NCR18650BF</t>
  </si>
  <si>
    <t>RL1486</t>
  </si>
  <si>
    <t>314553</t>
  </si>
  <si>
    <t>314551</t>
  </si>
  <si>
    <t>314505</t>
  </si>
  <si>
    <t>314498</t>
  </si>
  <si>
    <t>66002-623A</t>
  </si>
  <si>
    <t>3/INR21700</t>
  </si>
  <si>
    <t>DH54A</t>
  </si>
  <si>
    <t>314507</t>
  </si>
  <si>
    <t>314508</t>
  </si>
  <si>
    <t>20006-9501</t>
  </si>
  <si>
    <t>STD-24050-LAB</t>
  </si>
  <si>
    <t>314513</t>
  </si>
  <si>
    <t>314554</t>
  </si>
  <si>
    <t>314548</t>
  </si>
  <si>
    <t>314549</t>
  </si>
  <si>
    <t>10/HR-3UTHB</t>
  </si>
  <si>
    <t>314550</t>
  </si>
  <si>
    <t>314578</t>
  </si>
  <si>
    <t>314594</t>
  </si>
  <si>
    <t>22000-283</t>
  </si>
  <si>
    <t>MB583</t>
  </si>
  <si>
    <t>6/RU18650ZY</t>
  </si>
  <si>
    <t>RL507</t>
  </si>
  <si>
    <t>314574</t>
  </si>
  <si>
    <t>314471</t>
  </si>
  <si>
    <t>66002-955</t>
  </si>
  <si>
    <t>50/INR18650-30Q</t>
  </si>
  <si>
    <t>314580</t>
  </si>
  <si>
    <t>314607</t>
  </si>
  <si>
    <t>66002-958</t>
  </si>
  <si>
    <t>30007-090UTBBS</t>
  </si>
  <si>
    <t>2/TB-14500IC10-BP1</t>
  </si>
  <si>
    <t>314621</t>
  </si>
  <si>
    <t>314620</t>
  </si>
  <si>
    <t>67001-837</t>
  </si>
  <si>
    <t>24/INR18650-30Q</t>
  </si>
  <si>
    <t>RL1215</t>
  </si>
  <si>
    <t>314615</t>
  </si>
  <si>
    <t>314616</t>
  </si>
  <si>
    <t>314624</t>
  </si>
  <si>
    <t>314618</t>
  </si>
  <si>
    <t>314499</t>
  </si>
  <si>
    <t>314636</t>
  </si>
  <si>
    <t>66002-151</t>
  </si>
  <si>
    <t>CA141</t>
  </si>
  <si>
    <t>314623</t>
  </si>
  <si>
    <t>20003-714B</t>
  </si>
  <si>
    <t>314652</t>
  </si>
  <si>
    <t>ICM GROUP ENGINEERING &amp; CONTRACTING</t>
  </si>
  <si>
    <t>66002-701</t>
  </si>
  <si>
    <t>6/NCR18650GA</t>
  </si>
  <si>
    <t>RL1488</t>
  </si>
  <si>
    <t>314653</t>
  </si>
  <si>
    <t>66002-700</t>
  </si>
  <si>
    <t>CH541</t>
  </si>
  <si>
    <t>314639</t>
  </si>
  <si>
    <t>RENNISON</t>
  </si>
  <si>
    <t>66001-916</t>
  </si>
  <si>
    <t>N1829</t>
  </si>
  <si>
    <t>314648</t>
  </si>
  <si>
    <t>ENVIRO PAUL</t>
  </si>
  <si>
    <t>66002-678</t>
  </si>
  <si>
    <t>AL602</t>
  </si>
  <si>
    <t>3/LR20XW</t>
  </si>
  <si>
    <t>314676</t>
  </si>
  <si>
    <t>46000-000MLX</t>
  </si>
  <si>
    <t>46000-000</t>
  </si>
  <si>
    <t>PLC-BR-ACF2P</t>
  </si>
  <si>
    <t>2/BR-AG</t>
  </si>
  <si>
    <t>L399</t>
  </si>
  <si>
    <t>/ABHIN/IRENE/MIRELLA/JAS</t>
  </si>
  <si>
    <t>/JAS/JACK</t>
  </si>
  <si>
    <t>/ABHIN</t>
  </si>
  <si>
    <t>/MIRELLA/JAS</t>
  </si>
  <si>
    <t>314702</t>
  </si>
  <si>
    <t>KWANG FAMILY TRUST</t>
  </si>
  <si>
    <t>66002-959</t>
  </si>
  <si>
    <t>314706</t>
  </si>
  <si>
    <t>BATTERY WORLD MORLEY</t>
  </si>
  <si>
    <t>22000-000C</t>
  </si>
  <si>
    <t>MB937C</t>
  </si>
  <si>
    <t xml:space="preserve">2/NCA103450 </t>
  </si>
  <si>
    <t>23915A</t>
  </si>
  <si>
    <t>314708</t>
  </si>
  <si>
    <t>314690</t>
  </si>
  <si>
    <t>314707</t>
  </si>
  <si>
    <t>22000-713B</t>
  </si>
  <si>
    <t>65000-107</t>
  </si>
  <si>
    <t>MB290</t>
  </si>
  <si>
    <t>2/6SB2.8P</t>
  </si>
  <si>
    <t>S115</t>
  </si>
  <si>
    <t>/IRENE/JAREK</t>
  </si>
  <si>
    <t>/JAREK/MIRELLA</t>
  </si>
  <si>
    <t>/ABHIN/IRENE/TIN</t>
  </si>
  <si>
    <t>/JOLA/MIRELLA/ANNELIZE/TIN/MIRELLA</t>
  </si>
  <si>
    <t>/ABHIN/ROB</t>
  </si>
  <si>
    <t>314722</t>
  </si>
  <si>
    <t>/JAREK/JAS</t>
  </si>
  <si>
    <t>RECELL708</t>
  </si>
  <si>
    <t>RECELL709</t>
  </si>
  <si>
    <t>RECELL710</t>
  </si>
  <si>
    <t>RECELL711</t>
  </si>
  <si>
    <t>RECELL712</t>
  </si>
  <si>
    <t>PACK656</t>
  </si>
  <si>
    <t>PACK657</t>
  </si>
  <si>
    <t>314762</t>
  </si>
  <si>
    <t>66002-677</t>
  </si>
  <si>
    <t>RL1484</t>
  </si>
  <si>
    <t>314763</t>
  </si>
  <si>
    <t>66002-679</t>
  </si>
  <si>
    <t>FY1703000</t>
  </si>
  <si>
    <t>CH542</t>
  </si>
  <si>
    <t>314764</t>
  </si>
  <si>
    <t>66002-674</t>
  </si>
  <si>
    <t>42/NCR18650GA</t>
  </si>
  <si>
    <t>RL1483</t>
  </si>
  <si>
    <t>7S6P</t>
  </si>
  <si>
    <t>66001-641</t>
  </si>
  <si>
    <t>RECELL378</t>
  </si>
  <si>
    <t>314749</t>
  </si>
  <si>
    <t>66002-703</t>
  </si>
  <si>
    <t>4/IMX-3000Cs</t>
  </si>
  <si>
    <t>314759</t>
  </si>
  <si>
    <t>66002-704</t>
  </si>
  <si>
    <t>314765</t>
  </si>
  <si>
    <t>67001-705</t>
  </si>
  <si>
    <t>N1851</t>
  </si>
  <si>
    <t>314768</t>
  </si>
  <si>
    <t>66002-374</t>
  </si>
  <si>
    <t>70/LR20XW</t>
  </si>
  <si>
    <t>AL592</t>
  </si>
  <si>
    <t>314767</t>
  </si>
  <si>
    <t>314769</t>
  </si>
  <si>
    <t>314748</t>
  </si>
  <si>
    <t>AUSBLUE PTY LTD</t>
  </si>
  <si>
    <t>66002-962</t>
  </si>
  <si>
    <t>L891</t>
  </si>
  <si>
    <t>314790</t>
  </si>
  <si>
    <t>314794</t>
  </si>
  <si>
    <t>MB753</t>
  </si>
  <si>
    <t>314757</t>
  </si>
  <si>
    <t>314793</t>
  </si>
  <si>
    <t>314807</t>
  </si>
  <si>
    <t>PLATINUM BIOMEDICAL PTY LTD</t>
  </si>
  <si>
    <t>22000-006E</t>
  </si>
  <si>
    <t>MB81E</t>
  </si>
  <si>
    <t>8/HR-AU</t>
  </si>
  <si>
    <t>314822</t>
  </si>
  <si>
    <t>66001-069</t>
  </si>
  <si>
    <t xml:space="preserve">9/HR-4/3FAU </t>
  </si>
  <si>
    <t>RECELL163</t>
  </si>
  <si>
    <t>314776</t>
  </si>
  <si>
    <t>9/LR6XW</t>
  </si>
  <si>
    <t>314859</t>
  </si>
  <si>
    <t>CE081</t>
  </si>
  <si>
    <t>314875</t>
  </si>
  <si>
    <t>NVMS SOLUTIONS</t>
  </si>
  <si>
    <t>66002-111</t>
  </si>
  <si>
    <t>9/N700AACL</t>
  </si>
  <si>
    <t>N1861</t>
  </si>
  <si>
    <t>314876</t>
  </si>
  <si>
    <t>314879</t>
  </si>
  <si>
    <t>66001-399</t>
  </si>
  <si>
    <t>6/NC1700SCRL</t>
  </si>
  <si>
    <t>RECELL291</t>
  </si>
  <si>
    <t>314880</t>
  </si>
  <si>
    <t>66002-714</t>
  </si>
  <si>
    <t>314863</t>
  </si>
  <si>
    <t>66002-713</t>
  </si>
  <si>
    <t>30007-108</t>
  </si>
  <si>
    <t>4/UR18650E</t>
  </si>
  <si>
    <t>314915</t>
  </si>
  <si>
    <t>ARCHER WELL COMPANY PTYLTD</t>
  </si>
  <si>
    <t>314911</t>
  </si>
  <si>
    <t>314912</t>
  </si>
  <si>
    <t>314901</t>
  </si>
  <si>
    <t>5/NCR18650BF</t>
  </si>
  <si>
    <t>314916</t>
  </si>
  <si>
    <t>30006-233FLT-R</t>
  </si>
  <si>
    <t>3/HR-AAU</t>
  </si>
  <si>
    <t>N1400</t>
  </si>
  <si>
    <t>314922</t>
  </si>
  <si>
    <t>ENVIRONMENTAL INDUSTRIES</t>
  </si>
  <si>
    <t>22000-744</t>
  </si>
  <si>
    <t>314948</t>
  </si>
  <si>
    <t>314960</t>
  </si>
  <si>
    <t>GEOBOX PTY LTD</t>
  </si>
  <si>
    <t>66002-717</t>
  </si>
  <si>
    <t>2/ER26500M</t>
  </si>
  <si>
    <t>L893</t>
  </si>
  <si>
    <t>314978</t>
  </si>
  <si>
    <t>314985</t>
  </si>
  <si>
    <t>66001-902</t>
  </si>
  <si>
    <t>PACK399</t>
  </si>
  <si>
    <t>314994</t>
  </si>
  <si>
    <t>66002-321</t>
  </si>
  <si>
    <t>3/UR18650RX</t>
  </si>
  <si>
    <t>RECELL586</t>
  </si>
  <si>
    <t>314993</t>
  </si>
  <si>
    <t>66002-718</t>
  </si>
  <si>
    <t>23754S</t>
  </si>
  <si>
    <t>314996</t>
  </si>
  <si>
    <t>22000-080D</t>
  </si>
  <si>
    <t>MB400C</t>
  </si>
  <si>
    <t>N1572</t>
  </si>
  <si>
    <t>314998</t>
  </si>
  <si>
    <t>88002-630HW</t>
  </si>
  <si>
    <t>21/NCR18650PF</t>
  </si>
  <si>
    <t>314995</t>
  </si>
  <si>
    <t>35008-028</t>
  </si>
  <si>
    <t>5/IMP9000D</t>
  </si>
  <si>
    <t>PACK151</t>
  </si>
  <si>
    <t>315237</t>
  </si>
  <si>
    <t>66002-719</t>
  </si>
  <si>
    <t>67001-776</t>
  </si>
  <si>
    <t>1/BCB-786269</t>
  </si>
  <si>
    <t>RL1495</t>
  </si>
  <si>
    <t>/TIN/TIN</t>
  </si>
  <si>
    <t>RECELL713</t>
  </si>
  <si>
    <t>RECELL714</t>
  </si>
  <si>
    <t>RECELL715</t>
  </si>
  <si>
    <t>315271</t>
  </si>
  <si>
    <t>315272</t>
  </si>
  <si>
    <t>22000-400</t>
  </si>
  <si>
    <t>11/HR-SCU</t>
  </si>
  <si>
    <t>RECELL5</t>
  </si>
  <si>
    <t>11S1P</t>
  </si>
  <si>
    <t>315263</t>
  </si>
  <si>
    <t>18S1P</t>
  </si>
  <si>
    <t>315262</t>
  </si>
  <si>
    <t>314965</t>
  </si>
  <si>
    <t>ROBERTSON TECHNOLOGY PTY LTD</t>
  </si>
  <si>
    <t>66000-459</t>
  </si>
  <si>
    <t>RL144</t>
  </si>
  <si>
    <t>314966</t>
  </si>
  <si>
    <t>66000-160</t>
  </si>
  <si>
    <t>CH90</t>
  </si>
  <si>
    <t>315289</t>
  </si>
  <si>
    <t>30006-240A</t>
  </si>
  <si>
    <t>10/HR-AAU</t>
  </si>
  <si>
    <t>315295</t>
  </si>
  <si>
    <t>NATSYNC ENVIRONMENTAL</t>
  </si>
  <si>
    <t>67001-742</t>
  </si>
  <si>
    <t>3/UF703450F</t>
  </si>
  <si>
    <t>RECELL531</t>
  </si>
  <si>
    <t>315292</t>
  </si>
  <si>
    <t>ATOM SUPPLY</t>
  </si>
  <si>
    <t>66003-949B</t>
  </si>
  <si>
    <t>RL1408B</t>
  </si>
  <si>
    <t>315286</t>
  </si>
  <si>
    <t>TERRSAT AUSTRALIA</t>
  </si>
  <si>
    <t>66002-721</t>
  </si>
  <si>
    <t>10/NCR18650GA</t>
  </si>
  <si>
    <t>RL1496</t>
  </si>
  <si>
    <t>315287</t>
  </si>
  <si>
    <t>66002-720</t>
  </si>
  <si>
    <t>315285</t>
  </si>
  <si>
    <t>30/LR6XW</t>
  </si>
  <si>
    <t>314830</t>
  </si>
  <si>
    <t>66002-709</t>
  </si>
  <si>
    <t>89006-005</t>
  </si>
  <si>
    <t>1/12LFP7.2</t>
  </si>
  <si>
    <t>RL1492</t>
  </si>
  <si>
    <t>315313</t>
  </si>
  <si>
    <t>315320</t>
  </si>
  <si>
    <t>66000-453</t>
  </si>
  <si>
    <t>8/UR18650A</t>
  </si>
  <si>
    <t>RL110A</t>
  </si>
  <si>
    <t>315309</t>
  </si>
  <si>
    <t>315342</t>
  </si>
  <si>
    <t>315343</t>
  </si>
  <si>
    <t>315446</t>
  </si>
  <si>
    <t>AL285ADEG</t>
  </si>
  <si>
    <t>315456</t>
  </si>
  <si>
    <t>66002-681</t>
  </si>
  <si>
    <t>CH545</t>
  </si>
  <si>
    <t>315443</t>
  </si>
  <si>
    <t>66002-722</t>
  </si>
  <si>
    <t>/BIJU/AR</t>
  </si>
  <si>
    <t>/ABHIN/IRENE/JOLA/JAS</t>
  </si>
  <si>
    <t>RECELL716</t>
  </si>
  <si>
    <t>315463</t>
  </si>
  <si>
    <t>314924</t>
  </si>
  <si>
    <t>CLS OCEANIA PTY LTD</t>
  </si>
  <si>
    <t>66002-023</t>
  </si>
  <si>
    <t>56/LS33600</t>
  </si>
  <si>
    <t>L811</t>
  </si>
  <si>
    <t>4S14P</t>
  </si>
  <si>
    <t>314925</t>
  </si>
  <si>
    <t>66002-297</t>
  </si>
  <si>
    <t>AL586</t>
  </si>
  <si>
    <t>315468</t>
  </si>
  <si>
    <t>315470</t>
  </si>
  <si>
    <t>315479</t>
  </si>
  <si>
    <t>315477</t>
  </si>
  <si>
    <t>315478</t>
  </si>
  <si>
    <t>/IRENE/JING</t>
  </si>
  <si>
    <t>/ROB/JAS</t>
  </si>
  <si>
    <t>RECELL717</t>
  </si>
  <si>
    <t>RECELL718</t>
  </si>
  <si>
    <t>RECELL719</t>
  </si>
  <si>
    <t>RECELL720</t>
  </si>
  <si>
    <t>RECELL721</t>
  </si>
  <si>
    <t>315499</t>
  </si>
  <si>
    <t>315500</t>
  </si>
  <si>
    <t>22000-411</t>
  </si>
  <si>
    <t>315494</t>
  </si>
  <si>
    <t>66003-960</t>
  </si>
  <si>
    <t>315493</t>
  </si>
  <si>
    <t>66001-129</t>
  </si>
  <si>
    <t>PACK134</t>
  </si>
  <si>
    <t>REPAIR HANDLE-LAB</t>
  </si>
  <si>
    <t>SJOG MURDOCH</t>
  </si>
  <si>
    <t>315488</t>
  </si>
  <si>
    <t>315487</t>
  </si>
  <si>
    <t>315495</t>
  </si>
  <si>
    <t>315498</t>
  </si>
  <si>
    <t>22000-569F</t>
  </si>
  <si>
    <t>4/KH-D10000</t>
  </si>
  <si>
    <t>N1163</t>
  </si>
  <si>
    <t>/ABHIN/IRENE/JOLA/MIRELLA/JAS/JACK</t>
  </si>
  <si>
    <t>PACK658</t>
  </si>
  <si>
    <t>PACK659</t>
  </si>
  <si>
    <t>PACK660</t>
  </si>
  <si>
    <t>PACK661</t>
  </si>
  <si>
    <t>PACK662</t>
  </si>
  <si>
    <t>PACK663</t>
  </si>
  <si>
    <t>PACK664</t>
  </si>
  <si>
    <t>PACK665</t>
  </si>
  <si>
    <t>315516</t>
  </si>
  <si>
    <t>89000-990K</t>
  </si>
  <si>
    <t>RECELL593</t>
  </si>
  <si>
    <t>315524</t>
  </si>
  <si>
    <t>315525</t>
  </si>
  <si>
    <t>315518</t>
  </si>
  <si>
    <t>CNW PTY LTD - GERALDTON</t>
  </si>
  <si>
    <t>66002-724</t>
  </si>
  <si>
    <t>35008-013</t>
  </si>
  <si>
    <t>8/ITL4000D</t>
  </si>
  <si>
    <t>N1979</t>
  </si>
  <si>
    <t>CNW172</t>
  </si>
  <si>
    <t>315520</t>
  </si>
  <si>
    <t>66002-725</t>
  </si>
  <si>
    <t>59001-010</t>
  </si>
  <si>
    <t>4/NC-C2000HT</t>
  </si>
  <si>
    <t>N1980</t>
  </si>
  <si>
    <t>315514</t>
  </si>
  <si>
    <t>/ROB/BIJU/JAS</t>
  </si>
  <si>
    <t>315526</t>
  </si>
  <si>
    <t>315522</t>
  </si>
  <si>
    <t>66002-691</t>
  </si>
  <si>
    <t>45/LR20XW</t>
  </si>
  <si>
    <t>3S15P+3S3P</t>
  </si>
  <si>
    <t>AL601</t>
  </si>
  <si>
    <t>2X4.5</t>
  </si>
  <si>
    <t>RECELL722</t>
  </si>
  <si>
    <t>315617</t>
  </si>
  <si>
    <t>315616</t>
  </si>
  <si>
    <t>85000-245MBU</t>
  </si>
  <si>
    <t>46000-030VAN</t>
  </si>
  <si>
    <t>CR2450-LC1</t>
  </si>
  <si>
    <t>1/CR2450/VAN</t>
  </si>
  <si>
    <t>L493</t>
  </si>
  <si>
    <t>315610</t>
  </si>
  <si>
    <t>SEPTIMUS INVESTMENTS PTY LTD</t>
  </si>
  <si>
    <t>59001-503H</t>
  </si>
  <si>
    <t>PLC-AA-3.6-H</t>
  </si>
  <si>
    <t>L564</t>
  </si>
  <si>
    <t>315633</t>
  </si>
  <si>
    <t>30;20</t>
  </si>
  <si>
    <t>20S;8S</t>
  </si>
  <si>
    <t>315611</t>
  </si>
  <si>
    <t>66001-384</t>
  </si>
  <si>
    <t>HP0060WL2</t>
  </si>
  <si>
    <t>CH369</t>
  </si>
  <si>
    <t>315613</t>
  </si>
  <si>
    <t>315615</t>
  </si>
  <si>
    <t>RECELL723</t>
  </si>
  <si>
    <t>RECELL724</t>
  </si>
  <si>
    <t>315653</t>
  </si>
  <si>
    <t>66002-964</t>
  </si>
  <si>
    <t>315650</t>
  </si>
  <si>
    <t>GLASS TECH</t>
  </si>
  <si>
    <t>66000-967</t>
  </si>
  <si>
    <t>PACK66</t>
  </si>
  <si>
    <t>315645</t>
  </si>
  <si>
    <t>315668</t>
  </si>
  <si>
    <t>66002-967</t>
  </si>
  <si>
    <t>16/NCR18650GA</t>
  </si>
  <si>
    <t>315669</t>
  </si>
  <si>
    <t>66000-973</t>
  </si>
  <si>
    <t>5/HR-3UTHC</t>
  </si>
  <si>
    <t>N269</t>
  </si>
  <si>
    <t>315673</t>
  </si>
  <si>
    <t>30X12</t>
  </si>
  <si>
    <t>315677</t>
  </si>
  <si>
    <t>67001-836</t>
  </si>
  <si>
    <t>RL1424</t>
  </si>
  <si>
    <t>315679</t>
  </si>
  <si>
    <t>66000-027</t>
  </si>
  <si>
    <t>CH120</t>
  </si>
  <si>
    <t>315675</t>
  </si>
  <si>
    <t>315706</t>
  </si>
  <si>
    <t>22000-299K</t>
  </si>
  <si>
    <t>MB514</t>
  </si>
  <si>
    <t>2/12SB2.9P</t>
  </si>
  <si>
    <t>RECELL661</t>
  </si>
  <si>
    <t>315707</t>
  </si>
  <si>
    <t>22000-255E</t>
  </si>
  <si>
    <t>60000-908</t>
  </si>
  <si>
    <t>MB92E</t>
  </si>
  <si>
    <t>2/FP1245A</t>
  </si>
  <si>
    <t>RECELL657</t>
  </si>
  <si>
    <t>315710</t>
  </si>
  <si>
    <t>22000-272A</t>
  </si>
  <si>
    <t>MB113</t>
  </si>
  <si>
    <t>3/V80H</t>
  </si>
  <si>
    <t>N1595</t>
  </si>
  <si>
    <t>315696</t>
  </si>
  <si>
    <t>315704</t>
  </si>
  <si>
    <t>315681</t>
  </si>
  <si>
    <t>66002-968</t>
  </si>
  <si>
    <t>CH548</t>
  </si>
  <si>
    <t>315683</t>
  </si>
  <si>
    <t>66002-969</t>
  </si>
  <si>
    <t>2/MH-AA1500HT</t>
  </si>
  <si>
    <t>315727</t>
  </si>
  <si>
    <t>66002-972</t>
  </si>
  <si>
    <t>1/TSB002PCB</t>
  </si>
  <si>
    <t>CH550</t>
  </si>
  <si>
    <t>ULTRA LOW VF RECTIFIER-LAB</t>
  </si>
  <si>
    <t>WA CASH</t>
  </si>
  <si>
    <t>315685</t>
  </si>
  <si>
    <t>315684</t>
  </si>
  <si>
    <t>314480</t>
  </si>
  <si>
    <t>30007-090AC</t>
  </si>
  <si>
    <t>2/UR14500</t>
  </si>
  <si>
    <t>314479</t>
  </si>
  <si>
    <t>314481</t>
  </si>
  <si>
    <t>315730</t>
  </si>
  <si>
    <t>22000-090D</t>
  </si>
  <si>
    <t>MB520</t>
  </si>
  <si>
    <t>22/HHR-300SCP</t>
  </si>
  <si>
    <t>N1302</t>
  </si>
  <si>
    <t>22S1P</t>
  </si>
  <si>
    <t>315726</t>
  </si>
  <si>
    <t>66000-658A</t>
  </si>
  <si>
    <t>CH248A</t>
  </si>
  <si>
    <t>315658</t>
  </si>
  <si>
    <t>66002-966</t>
  </si>
  <si>
    <t>315729</t>
  </si>
  <si>
    <t>66002-495</t>
  </si>
  <si>
    <t>PACK602</t>
  </si>
  <si>
    <t>315721</t>
  </si>
  <si>
    <t>315751</t>
  </si>
  <si>
    <t>315768</t>
  </si>
  <si>
    <t>66003-963</t>
  </si>
  <si>
    <t>3/INR18650-30Q</t>
  </si>
  <si>
    <t>315763</t>
  </si>
  <si>
    <t>22000-372</t>
  </si>
  <si>
    <t>RECELL333</t>
  </si>
  <si>
    <t>315784</t>
  </si>
  <si>
    <t>315775</t>
  </si>
  <si>
    <t>315790</t>
  </si>
  <si>
    <t>66002-156</t>
  </si>
  <si>
    <t>TSB002PCB</t>
  </si>
  <si>
    <t>CH470</t>
  </si>
  <si>
    <t>315791</t>
  </si>
  <si>
    <t>66002-567</t>
  </si>
  <si>
    <t>CH521</t>
  </si>
  <si>
    <t>315792</t>
  </si>
  <si>
    <t>66002-730</t>
  </si>
  <si>
    <t>CH551</t>
  </si>
  <si>
    <t>315772</t>
  </si>
  <si>
    <t>MMEM CANNING VALE</t>
  </si>
  <si>
    <t>66002-177</t>
  </si>
  <si>
    <t>3/ER34615H</t>
  </si>
  <si>
    <t>L639B</t>
  </si>
  <si>
    <t>MME689</t>
  </si>
  <si>
    <t>315769</t>
  </si>
  <si>
    <t>SIGNATURE BATTERIES PTY LTD</t>
  </si>
  <si>
    <t>66002-973</t>
  </si>
  <si>
    <t>/ABHIN/ROB/IRENE/BIJU</t>
  </si>
  <si>
    <t>RECELL725</t>
  </si>
  <si>
    <t>RECELL726</t>
  </si>
  <si>
    <t>RECELL727</t>
  </si>
  <si>
    <t>RECELL664</t>
  </si>
  <si>
    <t>SWAP WIRES-LAB</t>
  </si>
  <si>
    <t>AIRCLEAN</t>
  </si>
  <si>
    <t>315828</t>
  </si>
  <si>
    <t>315829</t>
  </si>
  <si>
    <t>315816</t>
  </si>
  <si>
    <t>1/ER26500M</t>
  </si>
  <si>
    <t>315850</t>
  </si>
  <si>
    <t>315862</t>
  </si>
  <si>
    <t>HEATSHRINK CUT-LAB</t>
  </si>
  <si>
    <t>/ROB/IRENE/JOLA</t>
  </si>
  <si>
    <t>/ABHIN/IRENE/JOLA/SOJI/MIRELLA</t>
  </si>
  <si>
    <t>315879</t>
  </si>
  <si>
    <t>315842</t>
  </si>
  <si>
    <t>315895</t>
  </si>
  <si>
    <t>112/LR20XW</t>
  </si>
  <si>
    <t>315896</t>
  </si>
  <si>
    <t>315897</t>
  </si>
  <si>
    <t>66000-250B</t>
  </si>
  <si>
    <t>AL259B</t>
  </si>
  <si>
    <t>18S4P</t>
  </si>
  <si>
    <t>315898</t>
  </si>
  <si>
    <t>54/LR6XW</t>
  </si>
  <si>
    <t>315899</t>
  </si>
  <si>
    <t>66000-249L</t>
  </si>
  <si>
    <t>LiFeS2</t>
  </si>
  <si>
    <t>54/L91</t>
  </si>
  <si>
    <t>AL258L</t>
  </si>
  <si>
    <t>/ABHIN/ROB/IRENE/SOJI/BIJU/BIJU</t>
  </si>
  <si>
    <t>/ABHIN/IRENE/JOLA</t>
  </si>
  <si>
    <t>RECELL728</t>
  </si>
  <si>
    <t>YER 2021</t>
  </si>
  <si>
    <t>315928</t>
  </si>
  <si>
    <t>315919</t>
  </si>
  <si>
    <t>66003-965</t>
  </si>
  <si>
    <t>315913</t>
  </si>
  <si>
    <t>315939</t>
  </si>
  <si>
    <t>315938</t>
  </si>
  <si>
    <t>22000-716E</t>
  </si>
  <si>
    <t>MB304B</t>
  </si>
  <si>
    <t>2/V450HR</t>
  </si>
  <si>
    <t>N1766</t>
  </si>
  <si>
    <t>315960</t>
  </si>
  <si>
    <t>315961</t>
  </si>
  <si>
    <t>66001-922</t>
  </si>
  <si>
    <t>2/IC5000DHH</t>
  </si>
  <si>
    <t>RECELL481</t>
  </si>
  <si>
    <t>315952</t>
  </si>
  <si>
    <t>22000-290A</t>
  </si>
  <si>
    <t>MB638</t>
  </si>
  <si>
    <t>N1114</t>
  </si>
  <si>
    <t>315949</t>
  </si>
  <si>
    <t>316006</t>
  </si>
  <si>
    <t>66002-731</t>
  </si>
  <si>
    <t>315996</t>
  </si>
  <si>
    <t>67001-335</t>
  </si>
  <si>
    <t>CH105A</t>
  </si>
  <si>
    <t>315998</t>
  </si>
  <si>
    <t>GTS GAUGES TRANSMITTERS SWITCHES PTY LTD</t>
  </si>
  <si>
    <t>66002-173</t>
  </si>
  <si>
    <t>4/LS33600</t>
  </si>
  <si>
    <t>L796</t>
  </si>
  <si>
    <t>315985</t>
  </si>
  <si>
    <t>1/TSB002</t>
  </si>
  <si>
    <t>316050</t>
  </si>
  <si>
    <t>66001-701</t>
  </si>
  <si>
    <t>PACK330</t>
  </si>
  <si>
    <t>316035</t>
  </si>
  <si>
    <t>MOTHER TERESA CATHOLIC COLLEGE</t>
  </si>
  <si>
    <t>66002-412</t>
  </si>
  <si>
    <t>4/MH-A2100HT</t>
  </si>
  <si>
    <t>N1936</t>
  </si>
  <si>
    <t>316036</t>
  </si>
  <si>
    <t>66002-413</t>
  </si>
  <si>
    <t>5/IT1600CS</t>
  </si>
  <si>
    <t>N1937</t>
  </si>
  <si>
    <t>316034</t>
  </si>
  <si>
    <t>66002-414</t>
  </si>
  <si>
    <t>N1938</t>
  </si>
  <si>
    <t>316037</t>
  </si>
  <si>
    <t>66003-967</t>
  </si>
  <si>
    <t>59001-002</t>
  </si>
  <si>
    <t>4/NC-AA800HT</t>
  </si>
  <si>
    <t>N1982</t>
  </si>
  <si>
    <t>316033</t>
  </si>
  <si>
    <t>66002-135</t>
  </si>
  <si>
    <t>10/AA1700</t>
  </si>
  <si>
    <t>RECELL525</t>
  </si>
  <si>
    <t>316038</t>
  </si>
  <si>
    <t>316061</t>
  </si>
  <si>
    <t>66003-968</t>
  </si>
  <si>
    <t>12/KR7000F</t>
  </si>
  <si>
    <t>316012</t>
  </si>
  <si>
    <t>59001-503KRON</t>
  </si>
  <si>
    <t>59003-010ST</t>
  </si>
  <si>
    <t>PLC-AA-3.6-EHR2</t>
  </si>
  <si>
    <t>L369</t>
  </si>
  <si>
    <t>1/ER14505H/T</t>
  </si>
  <si>
    <t>316069</t>
  </si>
  <si>
    <t>46000-099MBU</t>
  </si>
  <si>
    <t>46000-099</t>
  </si>
  <si>
    <t>RL481</t>
  </si>
  <si>
    <t>LiV2O5</t>
  </si>
  <si>
    <t>1/VL1220/HFN</t>
  </si>
  <si>
    <t>1220-MBU</t>
  </si>
  <si>
    <t>316070</t>
  </si>
  <si>
    <t>316063</t>
  </si>
  <si>
    <t>316056</t>
  </si>
  <si>
    <t>316100</t>
  </si>
  <si>
    <t>316065</t>
  </si>
  <si>
    <t>EDWARDS ELECTRICAL ENGINEERING PTY LTD</t>
  </si>
  <si>
    <t>5/IMP-9000D</t>
  </si>
  <si>
    <t>316108</t>
  </si>
  <si>
    <t>316104</t>
  </si>
  <si>
    <t>AL274DEG</t>
  </si>
  <si>
    <t>316105</t>
  </si>
  <si>
    <t>AL308ADEG</t>
  </si>
  <si>
    <t>316106</t>
  </si>
  <si>
    <t>66002-975</t>
  </si>
  <si>
    <t>AL561DEG</t>
  </si>
  <si>
    <t>316107</t>
  </si>
  <si>
    <t>66001-065</t>
  </si>
  <si>
    <t>54000-221</t>
  </si>
  <si>
    <t>24/EN91</t>
  </si>
  <si>
    <t>AL540</t>
  </si>
  <si>
    <t>2X18</t>
  </si>
  <si>
    <t>2X12S</t>
  </si>
  <si>
    <t>316101</t>
  </si>
  <si>
    <t>66003-969</t>
  </si>
  <si>
    <t>88002-422</t>
  </si>
  <si>
    <t>2/PAB-CT019-BP1</t>
  </si>
  <si>
    <t>RL1509</t>
  </si>
  <si>
    <t>/BIJU/JACK</t>
  </si>
  <si>
    <t>PACK666</t>
  </si>
  <si>
    <t>PACK667</t>
  </si>
  <si>
    <t>L258L</t>
  </si>
  <si>
    <t>3X9</t>
  </si>
  <si>
    <t>2X6S4P,6S</t>
  </si>
  <si>
    <t>316064</t>
  </si>
  <si>
    <t>59001-503CE014</t>
  </si>
  <si>
    <t>PLC-AA-3.6-014</t>
  </si>
  <si>
    <t>L323</t>
  </si>
  <si>
    <t>316139</t>
  </si>
  <si>
    <t>BLC SERVICES TRUST</t>
  </si>
  <si>
    <t>66003-970</t>
  </si>
  <si>
    <t>30007-094</t>
  </si>
  <si>
    <t>3/UR16650ZTA</t>
  </si>
  <si>
    <t>RL1185</t>
  </si>
  <si>
    <t>316131</t>
  </si>
  <si>
    <t>/ABHIN/IRENE/JOLA/MIRELLA</t>
  </si>
  <si>
    <t>/IRENE/SOJI/JAREK/TIN/TIN</t>
  </si>
  <si>
    <t>/JAREK/JAS/JACK/JAREK</t>
  </si>
  <si>
    <t>PACK668</t>
  </si>
  <si>
    <t>PACK669</t>
  </si>
  <si>
    <t>RECELL729</t>
  </si>
  <si>
    <t>RECELL730</t>
  </si>
  <si>
    <t>RECELL731</t>
  </si>
  <si>
    <t>316176</t>
  </si>
  <si>
    <t>22000-729</t>
  </si>
  <si>
    <t>316184</t>
  </si>
  <si>
    <t>EGS SURVEY PTY LTD</t>
  </si>
  <si>
    <t>66002-551</t>
  </si>
  <si>
    <t>12/LR20XW</t>
  </si>
  <si>
    <t>AL597</t>
  </si>
  <si>
    <t>316187</t>
  </si>
  <si>
    <t>PROCESS IQ PTY LTD</t>
  </si>
  <si>
    <t>66002-741</t>
  </si>
  <si>
    <t>48/UR18650ZY</t>
  </si>
  <si>
    <t>RL1510</t>
  </si>
  <si>
    <t>1S48P</t>
  </si>
  <si>
    <t>316185</t>
  </si>
  <si>
    <t>/ROB/IRENE</t>
  </si>
  <si>
    <t>316218</t>
  </si>
  <si>
    <t>66003-972</t>
  </si>
  <si>
    <t>316188</t>
  </si>
  <si>
    <t>66003-971</t>
  </si>
  <si>
    <t>3/NCR18650GA</t>
  </si>
  <si>
    <t>316221</t>
  </si>
  <si>
    <t>316180</t>
  </si>
  <si>
    <t>316229</t>
  </si>
  <si>
    <t>PETRITEK PTY LTD</t>
  </si>
  <si>
    <t>67001-865</t>
  </si>
  <si>
    <t>70/NCR18650BF</t>
  </si>
  <si>
    <t>RL1504</t>
  </si>
  <si>
    <t>7S10P</t>
  </si>
  <si>
    <t>316230</t>
  </si>
  <si>
    <t>67001-865A</t>
  </si>
  <si>
    <t>10/NCR18650BF</t>
  </si>
  <si>
    <t>RL1504A</t>
  </si>
  <si>
    <t>1S10P</t>
  </si>
  <si>
    <t>N1983</t>
  </si>
  <si>
    <t>316205</t>
  </si>
  <si>
    <t>316220</t>
  </si>
  <si>
    <t>316240</t>
  </si>
  <si>
    <t>316256</t>
  </si>
  <si>
    <t>66002-172</t>
  </si>
  <si>
    <t>AL583</t>
  </si>
  <si>
    <t>316258</t>
  </si>
  <si>
    <t>316264</t>
  </si>
  <si>
    <t>MERIDIAN ENGINEERS PTY LTD</t>
  </si>
  <si>
    <t>66000-806</t>
  </si>
  <si>
    <t>RL586</t>
  </si>
  <si>
    <t>316294</t>
  </si>
  <si>
    <t>66000-162</t>
  </si>
  <si>
    <t xml:space="preserve">TSB003B </t>
  </si>
  <si>
    <t>CH94</t>
  </si>
  <si>
    <t>RECELL732</t>
  </si>
  <si>
    <t>PACK670</t>
  </si>
  <si>
    <t>316319</t>
  </si>
  <si>
    <t>316321</t>
  </si>
  <si>
    <t>30001-289KEN</t>
  </si>
  <si>
    <t>N973</t>
  </si>
  <si>
    <t>316307</t>
  </si>
  <si>
    <t>316317</t>
  </si>
  <si>
    <t>66002-976</t>
  </si>
  <si>
    <t>12/INR18650-25R</t>
  </si>
  <si>
    <t>316315</t>
  </si>
  <si>
    <t>66002-977</t>
  </si>
  <si>
    <t>8/N1700SCR</t>
  </si>
  <si>
    <t>316312</t>
  </si>
  <si>
    <t>66002-743</t>
  </si>
  <si>
    <t>CH552</t>
  </si>
  <si>
    <t>316318</t>
  </si>
  <si>
    <t>DEPT OF PRIMARY INDUSTRIES &amp; REGIONAL DEV (WA)</t>
  </si>
  <si>
    <t>316320</t>
  </si>
  <si>
    <t>316303</t>
  </si>
  <si>
    <t>4/3B5100</t>
  </si>
  <si>
    <t>RECELL733</t>
  </si>
  <si>
    <t>316342</t>
  </si>
  <si>
    <t>316341</t>
  </si>
  <si>
    <t>RIBUCK INDUSTRIES</t>
  </si>
  <si>
    <t>22000-627</t>
  </si>
  <si>
    <t>8/IF-1000AA</t>
  </si>
  <si>
    <t>RECELL1</t>
  </si>
  <si>
    <t>316337</t>
  </si>
  <si>
    <t>316336</t>
  </si>
  <si>
    <t>316359</t>
  </si>
  <si>
    <t>316368</t>
  </si>
  <si>
    <t>30004-354CE-VHR</t>
  </si>
  <si>
    <t>35008-114</t>
  </si>
  <si>
    <t>ELB-BP4S</t>
  </si>
  <si>
    <t>N1092</t>
  </si>
  <si>
    <t>316392</t>
  </si>
  <si>
    <t>66002-206</t>
  </si>
  <si>
    <t>RL1287</t>
  </si>
  <si>
    <t>316391</t>
  </si>
  <si>
    <t>316393</t>
  </si>
  <si>
    <t>316244</t>
  </si>
  <si>
    <t>GASTECH AUSTRALIA PTY LTD</t>
  </si>
  <si>
    <t>35008-025J</t>
  </si>
  <si>
    <t>10/IMX-3000Cs</t>
  </si>
  <si>
    <t>316473</t>
  </si>
  <si>
    <t>30008-108ROTHEN</t>
  </si>
  <si>
    <t>8/UR18650RX</t>
  </si>
  <si>
    <t>RECELL323</t>
  </si>
  <si>
    <t>TAGS-LAB</t>
  </si>
  <si>
    <t>316472</t>
  </si>
  <si>
    <t>66003-973</t>
  </si>
  <si>
    <t>4/HR-4/3AU</t>
  </si>
  <si>
    <t>316453</t>
  </si>
  <si>
    <t>59001-204TGTHRN</t>
  </si>
  <si>
    <t>N1012</t>
  </si>
  <si>
    <t>316454</t>
  </si>
  <si>
    <t>30004-356TS</t>
  </si>
  <si>
    <t>35008-113</t>
  </si>
  <si>
    <t>ELB-BPI720</t>
  </si>
  <si>
    <t>2/3/ITL4000D</t>
  </si>
  <si>
    <t>N1506</t>
  </si>
  <si>
    <t>CH553</t>
  </si>
  <si>
    <t>AUTRONICS</t>
  </si>
  <si>
    <t>66002-745</t>
  </si>
  <si>
    <t>316510</t>
  </si>
  <si>
    <t>66003-977</t>
  </si>
  <si>
    <t>5/NC2500SCR</t>
  </si>
  <si>
    <t>316509</t>
  </si>
  <si>
    <t>66003-976</t>
  </si>
  <si>
    <t>BW BELMONT</t>
  </si>
  <si>
    <t>316483</t>
  </si>
  <si>
    <t>66003-975</t>
  </si>
  <si>
    <t>6/MH-SC2500HT</t>
  </si>
  <si>
    <t>N1934</t>
  </si>
  <si>
    <t>316493</t>
  </si>
  <si>
    <t>316491</t>
  </si>
  <si>
    <t>R &amp; E ENGINEERING PTY LTD</t>
  </si>
  <si>
    <t>66003-974</t>
  </si>
  <si>
    <t>3/LS33600</t>
  </si>
  <si>
    <t>L894</t>
  </si>
  <si>
    <t>316492</t>
  </si>
  <si>
    <t>316480</t>
  </si>
  <si>
    <t>316531</t>
  </si>
  <si>
    <t>22000-412D</t>
  </si>
  <si>
    <t>BTTV1B2-REFURB</t>
  </si>
  <si>
    <t>316529</t>
  </si>
  <si>
    <t>22000-446N</t>
  </si>
  <si>
    <t>12/NC2500SCR</t>
  </si>
  <si>
    <t>RECELL647</t>
  </si>
  <si>
    <t>316528</t>
  </si>
  <si>
    <t>66003-978</t>
  </si>
  <si>
    <t>316532</t>
  </si>
  <si>
    <t>30008-102BWAB</t>
  </si>
  <si>
    <t>MB997</t>
  </si>
  <si>
    <t>RL1088</t>
  </si>
  <si>
    <t>316530</t>
  </si>
  <si>
    <t>30008-091SHB</t>
  </si>
  <si>
    <t xml:space="preserve">SHB17 </t>
  </si>
  <si>
    <t>RL603</t>
  </si>
  <si>
    <t>316564</t>
  </si>
  <si>
    <t>10/NC-1900SCR</t>
  </si>
  <si>
    <t>316559</t>
  </si>
  <si>
    <t>316546</t>
  </si>
  <si>
    <t>FRANK GENOVESE SOLE TRADER</t>
  </si>
  <si>
    <t>46005-540COUP</t>
  </si>
  <si>
    <t>40/HHR-300SCP</t>
  </si>
  <si>
    <t>N1666</t>
  </si>
  <si>
    <t>40S1P</t>
  </si>
  <si>
    <t>316561</t>
  </si>
  <si>
    <t>316562</t>
  </si>
  <si>
    <t>316560</t>
  </si>
  <si>
    <t>/JAREK/BIJU/TIN</t>
  </si>
  <si>
    <t>/IRENE/TIN</t>
  </si>
  <si>
    <t>316585</t>
  </si>
  <si>
    <t>67001-820A</t>
  </si>
  <si>
    <t>RL1391A</t>
  </si>
  <si>
    <t>316575</t>
  </si>
  <si>
    <t>FUSION SPORT PTY LTD</t>
  </si>
  <si>
    <t>66002-286</t>
  </si>
  <si>
    <t>N1899</t>
  </si>
  <si>
    <t>316582</t>
  </si>
  <si>
    <t>66003-979</t>
  </si>
  <si>
    <t>10/HR-4/3FAU</t>
  </si>
  <si>
    <t>N1981</t>
  </si>
  <si>
    <t>RL110A-LAB</t>
  </si>
  <si>
    <t>ASSOCIATED INTRUMENTATION</t>
  </si>
  <si>
    <t>316605</t>
  </si>
  <si>
    <t>1/K218650E</t>
  </si>
  <si>
    <t>/IRENE/BIJU</t>
  </si>
  <si>
    <t>/JAREK/TIN</t>
  </si>
  <si>
    <t>/MIRELLA</t>
  </si>
  <si>
    <t>/ABHIN/SOJI</t>
  </si>
  <si>
    <t>/IRENE/SOJI/MIRELLA</t>
  </si>
  <si>
    <t>PACK671</t>
  </si>
  <si>
    <t>PACK672</t>
  </si>
  <si>
    <t>PACK673</t>
  </si>
  <si>
    <t>316623</t>
  </si>
  <si>
    <t>66003-980</t>
  </si>
  <si>
    <t>7/NCR18650GA</t>
  </si>
  <si>
    <t>FIT BATTERY-LAB</t>
  </si>
  <si>
    <t>BW JOONDALUP</t>
  </si>
  <si>
    <t>316633</t>
  </si>
  <si>
    <t>316627</t>
  </si>
  <si>
    <t>316626</t>
  </si>
  <si>
    <t>INNOVAERO PTY LTD</t>
  </si>
  <si>
    <t>67001-867</t>
  </si>
  <si>
    <t>33003-140</t>
  </si>
  <si>
    <t>32/IFR26650-33A</t>
  </si>
  <si>
    <t>RL1516</t>
  </si>
  <si>
    <t>8S4P</t>
  </si>
  <si>
    <t>316630</t>
  </si>
  <si>
    <t>316632</t>
  </si>
  <si>
    <t>316620</t>
  </si>
  <si>
    <t>40000-406EL</t>
  </si>
  <si>
    <t>ELB-B5-0008</t>
  </si>
  <si>
    <t>5/MH-AA1500HT</t>
  </si>
  <si>
    <t>N1390</t>
  </si>
  <si>
    <t>316634</t>
  </si>
  <si>
    <t>316740</t>
  </si>
  <si>
    <t>66002-746</t>
  </si>
  <si>
    <t>1/TSB-002PCB</t>
  </si>
  <si>
    <t>CH554</t>
  </si>
  <si>
    <t>316656</t>
  </si>
  <si>
    <t>TEE FAMILY DENTAL</t>
  </si>
  <si>
    <t>30008-102BWA</t>
  </si>
  <si>
    <t>RL726</t>
  </si>
  <si>
    <t>316649</t>
  </si>
  <si>
    <t>30006-263</t>
  </si>
  <si>
    <t>SHB41</t>
  </si>
  <si>
    <t>3/AA1700 GS</t>
  </si>
  <si>
    <t>N1626</t>
  </si>
  <si>
    <t>316624</t>
  </si>
  <si>
    <t>316680</t>
  </si>
  <si>
    <t xml:space="preserve">3/PC2400 </t>
  </si>
  <si>
    <t>316720</t>
  </si>
  <si>
    <t>WIRELINE ENGINEERING PTY LTD</t>
  </si>
  <si>
    <t>88003-062</t>
  </si>
  <si>
    <t>LIPB-103450-1S1P-K</t>
  </si>
  <si>
    <t>1/NCA103450(UF)</t>
  </si>
  <si>
    <t>RL803</t>
  </si>
  <si>
    <t>316876</t>
  </si>
  <si>
    <t>COMPLETE DJ GROUP PTY LTD</t>
  </si>
  <si>
    <t>66002-748</t>
  </si>
  <si>
    <t>RL1517</t>
  </si>
  <si>
    <t>316877</t>
  </si>
  <si>
    <t>66002-751</t>
  </si>
  <si>
    <t>27/UR18650ZY</t>
  </si>
  <si>
    <t>RL1520</t>
  </si>
  <si>
    <t>316875</t>
  </si>
  <si>
    <t>66002-750</t>
  </si>
  <si>
    <t>15/UR18650ZY</t>
  </si>
  <si>
    <t>RL1519</t>
  </si>
  <si>
    <t>3S5P</t>
  </si>
  <si>
    <t>316885</t>
  </si>
  <si>
    <t>22000-028</t>
  </si>
  <si>
    <t>MB686A</t>
  </si>
  <si>
    <t>N1111</t>
  </si>
  <si>
    <t>/ABHIN/IRENE/MIRELLA</t>
  </si>
  <si>
    <t>/SOJI/JAS</t>
  </si>
  <si>
    <t>PACK674</t>
  </si>
  <si>
    <t>PACK675</t>
  </si>
  <si>
    <t>RECELL734</t>
  </si>
  <si>
    <t>316942</t>
  </si>
  <si>
    <t>316917</t>
  </si>
  <si>
    <t>JANDAKOT INSTRUMENTS &amp; AVIONICS</t>
  </si>
  <si>
    <t>20005-730</t>
  </si>
  <si>
    <t>38005-210</t>
  </si>
  <si>
    <t>M415</t>
  </si>
  <si>
    <t>30/LR44</t>
  </si>
  <si>
    <t>AL462</t>
  </si>
  <si>
    <t>316928</t>
  </si>
  <si>
    <t>316927</t>
  </si>
  <si>
    <t>SPOTX UNDERWATER VISION</t>
  </si>
  <si>
    <t>67001-868</t>
  </si>
  <si>
    <t>12/NCR18650GA</t>
  </si>
  <si>
    <t>RL1522</t>
  </si>
  <si>
    <t>/ABHIN/IRENE/JAS</t>
  </si>
  <si>
    <t>316954</t>
  </si>
  <si>
    <t>AMOG PTY LTD</t>
  </si>
  <si>
    <t>66002-753</t>
  </si>
  <si>
    <t>CH556</t>
  </si>
  <si>
    <t>316941</t>
  </si>
  <si>
    <t>66003-981</t>
  </si>
  <si>
    <t>4/HTCFR18650EC</t>
  </si>
  <si>
    <t>316955</t>
  </si>
  <si>
    <t>66001-727</t>
  </si>
  <si>
    <t>1/UR18650FK</t>
  </si>
  <si>
    <t>RECELL408</t>
  </si>
  <si>
    <t>316960</t>
  </si>
  <si>
    <t>316996</t>
  </si>
  <si>
    <t>SHB37</t>
  </si>
  <si>
    <t>316977</t>
  </si>
  <si>
    <t>316979</t>
  </si>
  <si>
    <t>9/HR-4/3FAU</t>
  </si>
  <si>
    <t>316975</t>
  </si>
  <si>
    <t>59001-105CBP6</t>
  </si>
  <si>
    <t>35008-005E</t>
  </si>
  <si>
    <t>ELB-BPS600Cs</t>
  </si>
  <si>
    <t>N1079</t>
  </si>
  <si>
    <t>316947</t>
  </si>
  <si>
    <t>316946</t>
  </si>
  <si>
    <t>316945</t>
  </si>
  <si>
    <t>317005</t>
  </si>
  <si>
    <t>317020</t>
  </si>
  <si>
    <t>317021</t>
  </si>
  <si>
    <t>18/LR6T</t>
  </si>
  <si>
    <t>317023</t>
  </si>
  <si>
    <t>66002-752</t>
  </si>
  <si>
    <t>317010</t>
  </si>
  <si>
    <t>ML COMMUNICATIONS</t>
  </si>
  <si>
    <t>66003-982</t>
  </si>
  <si>
    <t>10/UR18650FM</t>
  </si>
  <si>
    <t>317013</t>
  </si>
  <si>
    <t>OPTIMUM RESOURCE ARCHITECTS</t>
  </si>
  <si>
    <t>30006-919NEOZ</t>
  </si>
  <si>
    <t>9/HR-4/3AU</t>
  </si>
  <si>
    <t>N970</t>
  </si>
  <si>
    <t>317051</t>
  </si>
  <si>
    <t>TSB003PCBR5</t>
  </si>
  <si>
    <t>317050</t>
  </si>
  <si>
    <t>317086</t>
  </si>
  <si>
    <t>20/HHR-300SCP</t>
  </si>
  <si>
    <t>317060</t>
  </si>
  <si>
    <t>66002-755</t>
  </si>
  <si>
    <t>RL1525</t>
  </si>
  <si>
    <t>/BIJU/JAS</t>
  </si>
  <si>
    <t>/ABHIN/ROB/BIJU</t>
  </si>
  <si>
    <t>RL1523</t>
  </si>
  <si>
    <t>CHANGE PCM-LAB</t>
  </si>
  <si>
    <t>RIG TECHNOLOGY</t>
  </si>
  <si>
    <t>RECELL735</t>
  </si>
  <si>
    <t>PACK676</t>
  </si>
  <si>
    <t>317156</t>
  </si>
  <si>
    <t>66001-5361</t>
  </si>
  <si>
    <t>88002-665</t>
  </si>
  <si>
    <t>42/NCR20700B</t>
  </si>
  <si>
    <t>RL1142</t>
  </si>
  <si>
    <t>317126</t>
  </si>
  <si>
    <t>317115</t>
  </si>
  <si>
    <t>317116</t>
  </si>
  <si>
    <t>6/UR18650FM</t>
  </si>
  <si>
    <t>317183</t>
  </si>
  <si>
    <t>67001-869</t>
  </si>
  <si>
    <t>CH557</t>
  </si>
  <si>
    <t>317158</t>
  </si>
  <si>
    <t>66000-941</t>
  </si>
  <si>
    <t>N1420</t>
  </si>
  <si>
    <t>317185</t>
  </si>
  <si>
    <t>66003-984</t>
  </si>
  <si>
    <t>317186</t>
  </si>
  <si>
    <t>22000-977</t>
  </si>
  <si>
    <t xml:space="preserve">MB984 </t>
  </si>
  <si>
    <t>RL898</t>
  </si>
  <si>
    <t>317169</t>
  </si>
  <si>
    <t>317177</t>
  </si>
  <si>
    <t>MARINE TECH SYSTEMS PTY LTD</t>
  </si>
  <si>
    <t>317181</t>
  </si>
  <si>
    <t>LiSOCL2</t>
  </si>
  <si>
    <t>317182</t>
  </si>
  <si>
    <t>66001-374</t>
  </si>
  <si>
    <t>60000-134</t>
  </si>
  <si>
    <t>3/3B0030-FF</t>
  </si>
  <si>
    <t>L711</t>
  </si>
  <si>
    <t>317204</t>
  </si>
  <si>
    <t>67001-321</t>
  </si>
  <si>
    <t>TAG41</t>
  </si>
  <si>
    <t>317189</t>
  </si>
  <si>
    <t>65000-537</t>
  </si>
  <si>
    <t>CH409</t>
  </si>
  <si>
    <t>317238</t>
  </si>
  <si>
    <t>67000-092</t>
  </si>
  <si>
    <t>48/ICR18650-26JM</t>
  </si>
  <si>
    <t>317216</t>
  </si>
  <si>
    <t>317228</t>
  </si>
  <si>
    <t>317227</t>
  </si>
  <si>
    <t>/JAREK/JAS/JACK</t>
  </si>
  <si>
    <t>/ABHIN/IRENE/SOJI/MIRELLA/BIJU/JACK/ANNELIZE/TIN/IRENE</t>
  </si>
  <si>
    <t>RECELL736</t>
  </si>
  <si>
    <t>3/UR18650FM</t>
  </si>
  <si>
    <t>317468</t>
  </si>
  <si>
    <t>59001-404EKTB</t>
  </si>
  <si>
    <t>ELB-EV1926</t>
  </si>
  <si>
    <t>N1841</t>
  </si>
  <si>
    <t>317503</t>
  </si>
  <si>
    <t>ALLVOLTS POWER SOLUTIONS P/L</t>
  </si>
  <si>
    <t>66003-986</t>
  </si>
  <si>
    <t>2/ICR18650-26JM</t>
  </si>
  <si>
    <t>RL1528</t>
  </si>
  <si>
    <t>317467</t>
  </si>
  <si>
    <t>317466</t>
  </si>
  <si>
    <t>317494</t>
  </si>
  <si>
    <t>N1149-LAB</t>
  </si>
  <si>
    <t>317487</t>
  </si>
  <si>
    <t>LiSOC</t>
  </si>
  <si>
    <t>317531</t>
  </si>
  <si>
    <t>30006-888HEHR</t>
  </si>
  <si>
    <t>N1680</t>
  </si>
  <si>
    <t>317525</t>
  </si>
  <si>
    <t>317526</t>
  </si>
  <si>
    <t>317542</t>
  </si>
  <si>
    <t>66002-756</t>
  </si>
  <si>
    <t>RL1529</t>
  </si>
  <si>
    <t>317460</t>
  </si>
  <si>
    <t>66001-249</t>
  </si>
  <si>
    <t>3/IT1800CS</t>
  </si>
  <si>
    <t>PACK182</t>
  </si>
  <si>
    <t>317465</t>
  </si>
  <si>
    <t>317386</t>
  </si>
  <si>
    <t>317488</t>
  </si>
  <si>
    <t>66001-846</t>
  </si>
  <si>
    <t>RL1166</t>
  </si>
  <si>
    <t>317244</t>
  </si>
  <si>
    <t>317505</t>
  </si>
  <si>
    <t>317564</t>
  </si>
  <si>
    <t>22000-001A</t>
  </si>
  <si>
    <t>MB640A</t>
  </si>
  <si>
    <t>N560</t>
  </si>
  <si>
    <t>66002-489</t>
  </si>
  <si>
    <t>317563</t>
  </si>
  <si>
    <t>317595</t>
  </si>
  <si>
    <t>317541</t>
  </si>
  <si>
    <t>66000-224</t>
  </si>
  <si>
    <t>3/ER14505H</t>
  </si>
  <si>
    <t>L232</t>
  </si>
  <si>
    <t>317561</t>
  </si>
  <si>
    <t>317496</t>
  </si>
  <si>
    <t>66003-985</t>
  </si>
  <si>
    <t>1/PAB-CT019-BP1</t>
  </si>
  <si>
    <t>317469</t>
  </si>
  <si>
    <t>66002-979</t>
  </si>
  <si>
    <t>33003-100</t>
  </si>
  <si>
    <t>32/US26650FTC1A</t>
  </si>
  <si>
    <t>RL1527</t>
  </si>
  <si>
    <t>67001-261</t>
  </si>
  <si>
    <t>RECELL65</t>
  </si>
  <si>
    <t>317602</t>
  </si>
  <si>
    <t>22000-700A</t>
  </si>
  <si>
    <t>RECELL278</t>
  </si>
  <si>
    <t>317623</t>
  </si>
  <si>
    <t>66003-988</t>
  </si>
  <si>
    <t>88002-411</t>
  </si>
  <si>
    <t>1/PAB-616-0212-BP1</t>
  </si>
  <si>
    <t>LIPOLY</t>
  </si>
  <si>
    <t>317598</t>
  </si>
  <si>
    <t>22000-090V</t>
  </si>
  <si>
    <t>12/HHR-300SCP</t>
  </si>
  <si>
    <t>317596</t>
  </si>
  <si>
    <t xml:space="preserve">N1149 </t>
  </si>
  <si>
    <t>317604</t>
  </si>
  <si>
    <t>66000-493</t>
  </si>
  <si>
    <t>2/UR18650F</t>
  </si>
  <si>
    <t>RL261A</t>
  </si>
  <si>
    <t>317620</t>
  </si>
  <si>
    <t>ELECTRICAL NET</t>
  </si>
  <si>
    <t>66000-381</t>
  </si>
  <si>
    <t>N403</t>
  </si>
  <si>
    <t>317605</t>
  </si>
  <si>
    <t>7/BK-4MCCE</t>
  </si>
  <si>
    <t>RECELL737</t>
  </si>
  <si>
    <t>PACK677</t>
  </si>
  <si>
    <t>PACK678</t>
  </si>
  <si>
    <t>TAG-LAB</t>
  </si>
  <si>
    <t>317643</t>
  </si>
  <si>
    <t>66000-348</t>
  </si>
  <si>
    <t>N338</t>
  </si>
  <si>
    <t>N1326</t>
  </si>
  <si>
    <t>30006-882TGSHAV</t>
  </si>
  <si>
    <t>1/UF553443Z</t>
  </si>
  <si>
    <t>RL1533</t>
  </si>
  <si>
    <t>66003-989</t>
  </si>
  <si>
    <t>30008-118</t>
  </si>
  <si>
    <t>LiIon</t>
  </si>
  <si>
    <t>ah</t>
  </si>
  <si>
    <t>1/TSB003PCBR5</t>
  </si>
  <si>
    <t>CH500</t>
  </si>
  <si>
    <t>TECTONIX</t>
  </si>
  <si>
    <t>66002-388</t>
  </si>
  <si>
    <t>67000-074</t>
  </si>
  <si>
    <t>4/BK-4MCCE</t>
  </si>
  <si>
    <t>N1576</t>
  </si>
  <si>
    <t>ALCOLIZER TECHNOLOGY</t>
  </si>
  <si>
    <t>30006-908GSQ-22K</t>
  </si>
  <si>
    <t>NiMH</t>
  </si>
  <si>
    <t>4/HR-AAAU</t>
  </si>
  <si>
    <t>30006-236TSLEADS</t>
  </si>
  <si>
    <t>30001-230</t>
  </si>
  <si>
    <t>7/HR-3UTHC</t>
  </si>
  <si>
    <t>N1990</t>
  </si>
  <si>
    <t>66002-757</t>
  </si>
  <si>
    <t>3/NCA596080</t>
  </si>
  <si>
    <t>RL1534</t>
  </si>
  <si>
    <t>66003-990</t>
  </si>
  <si>
    <t>RL</t>
  </si>
  <si>
    <t>1/HP0060WL1</t>
  </si>
  <si>
    <t>66003-991</t>
  </si>
  <si>
    <t>20005-986NFI</t>
  </si>
  <si>
    <t>6/IF1000AA</t>
  </si>
  <si>
    <t>30003-106METRO</t>
  </si>
  <si>
    <t>317854</t>
  </si>
  <si>
    <t>317852</t>
  </si>
  <si>
    <t>RL1534-LAB</t>
  </si>
  <si>
    <t>317901</t>
  </si>
  <si>
    <t>30003-650H</t>
  </si>
  <si>
    <t>RECELL117</t>
  </si>
  <si>
    <t>NICAD</t>
  </si>
  <si>
    <t>317892</t>
  </si>
  <si>
    <t>LIION</t>
  </si>
  <si>
    <t>317903</t>
  </si>
  <si>
    <t>66001-040</t>
  </si>
  <si>
    <t>PACK104</t>
  </si>
  <si>
    <t>LITHIUM</t>
  </si>
  <si>
    <t>317879</t>
  </si>
  <si>
    <t>66003-992</t>
  </si>
  <si>
    <t>4/UF703450F</t>
  </si>
  <si>
    <t>LILON</t>
  </si>
  <si>
    <t>317889</t>
  </si>
  <si>
    <t>317902</t>
  </si>
  <si>
    <t>67001-275A</t>
  </si>
  <si>
    <t>10/UR18650RX</t>
  </si>
  <si>
    <t>RECELL458</t>
  </si>
  <si>
    <t>5S2P</t>
  </si>
  <si>
    <t>317878</t>
  </si>
  <si>
    <t>317918</t>
  </si>
  <si>
    <t>ALKALINE</t>
  </si>
  <si>
    <t>317923</t>
  </si>
  <si>
    <t>67001-812</t>
  </si>
  <si>
    <t>5/0810-0004</t>
  </si>
  <si>
    <t>S119</t>
  </si>
  <si>
    <t>317924</t>
  </si>
  <si>
    <t>317920</t>
  </si>
  <si>
    <t>66000-382</t>
  </si>
  <si>
    <t>N404</t>
  </si>
  <si>
    <t>16s3p</t>
  </si>
  <si>
    <t>66001-247</t>
  </si>
  <si>
    <t>5/UR18650RX</t>
  </si>
  <si>
    <t>RECELL231</t>
  </si>
  <si>
    <t>LITHION</t>
  </si>
  <si>
    <t>317919</t>
  </si>
  <si>
    <t>DEPT OF WATER &amp; ENVIRO REGULATION (DWER)</t>
  </si>
  <si>
    <t>36/LR20XW/2SK</t>
  </si>
  <si>
    <t>317944</t>
  </si>
  <si>
    <t>24/LR20XW/2SK</t>
  </si>
  <si>
    <t>317939</t>
  </si>
  <si>
    <t>SALEH FAMILY TRUST</t>
  </si>
  <si>
    <t>40000-613CP</t>
  </si>
  <si>
    <t>30008-115GU</t>
  </si>
  <si>
    <t>RL366</t>
  </si>
  <si>
    <t>UF463443GU</t>
  </si>
  <si>
    <t>/ABHIN/IRENE/JOLA/MIRELLA/JACK</t>
  </si>
  <si>
    <t>317965</t>
  </si>
  <si>
    <t>/IRENE/JOLA/JACK</t>
  </si>
  <si>
    <t>RECELL738</t>
  </si>
  <si>
    <t>RECELL739</t>
  </si>
  <si>
    <t>317957</t>
  </si>
  <si>
    <t>BUNBURY BATTERIES</t>
  </si>
  <si>
    <t>32007-551JAE</t>
  </si>
  <si>
    <t>32005-100</t>
  </si>
  <si>
    <t>L346</t>
  </si>
  <si>
    <t>LIMNO2</t>
  </si>
  <si>
    <t>317970</t>
  </si>
  <si>
    <t>317996</t>
  </si>
  <si>
    <t>66002-147</t>
  </si>
  <si>
    <t>3/HR-3UTHC</t>
  </si>
  <si>
    <t>N1876</t>
  </si>
  <si>
    <t>317995</t>
  </si>
  <si>
    <t>317994</t>
  </si>
  <si>
    <t>317969</t>
  </si>
  <si>
    <t>22000-165</t>
  </si>
  <si>
    <t>3/IF700Cs</t>
  </si>
  <si>
    <t>N633</t>
  </si>
  <si>
    <t>MB370A</t>
  </si>
  <si>
    <t>317997</t>
  </si>
  <si>
    <t>66001-501</t>
  </si>
  <si>
    <t>CH61C</t>
  </si>
  <si>
    <t>318032</t>
  </si>
  <si>
    <t>46003-712MFI</t>
  </si>
  <si>
    <t>2/BR-C</t>
  </si>
  <si>
    <t>L368</t>
  </si>
  <si>
    <t>/ABHIN/IRENE/JAREK</t>
  </si>
  <si>
    <t>PACK680</t>
  </si>
  <si>
    <t>PACK679</t>
  </si>
  <si>
    <t>318055</t>
  </si>
  <si>
    <t>HEATSHRINKCUT-LAB</t>
  </si>
  <si>
    <t>318082</t>
  </si>
  <si>
    <t>66000-7921</t>
  </si>
  <si>
    <t>318035</t>
  </si>
  <si>
    <t>318037</t>
  </si>
  <si>
    <t>318079</t>
  </si>
  <si>
    <t>318054</t>
  </si>
  <si>
    <t>66002-761</t>
  </si>
  <si>
    <t>L895</t>
  </si>
  <si>
    <t>318047</t>
  </si>
  <si>
    <t>LINSCAN US DOLLAR ACCOUNT</t>
  </si>
  <si>
    <t>67001-196</t>
  </si>
  <si>
    <t>60000-133</t>
  </si>
  <si>
    <t>1/3B0024-FF</t>
  </si>
  <si>
    <t>65722A</t>
  </si>
  <si>
    <t>/JAREK/ROB</t>
  </si>
  <si>
    <t>318090</t>
  </si>
  <si>
    <t>318091</t>
  </si>
  <si>
    <t>/JAREK/JAREK</t>
  </si>
  <si>
    <t>318238</t>
  </si>
  <si>
    <t>66002-764</t>
  </si>
  <si>
    <t>L896</t>
  </si>
  <si>
    <t>318109</t>
  </si>
  <si>
    <t>318102</t>
  </si>
  <si>
    <t>CNW PTY LTD - MYAREE</t>
  </si>
  <si>
    <t>30004-354MVR</t>
  </si>
  <si>
    <t>N949</t>
  </si>
  <si>
    <t>2X2/ITL4000D</t>
  </si>
  <si>
    <t>CNW164</t>
  </si>
  <si>
    <t>CHANGECONNECTOR-LAB</t>
  </si>
  <si>
    <t>318107</t>
  </si>
  <si>
    <t>RECELL162-LAB</t>
  </si>
  <si>
    <t>318104</t>
  </si>
  <si>
    <t>MECHTRIC PTY LTD</t>
  </si>
  <si>
    <t>67001-773</t>
  </si>
  <si>
    <t>LS14250</t>
  </si>
  <si>
    <t>L806</t>
  </si>
  <si>
    <t>318100</t>
  </si>
  <si>
    <t>L3HARRIS INTEGRATED MISSION</t>
  </si>
  <si>
    <t>66002-763</t>
  </si>
  <si>
    <t>CH561</t>
  </si>
  <si>
    <t>318099</t>
  </si>
  <si>
    <t>22000-446</t>
  </si>
  <si>
    <t xml:space="preserve">15/NC2500SCR </t>
  </si>
  <si>
    <t>RECELL47</t>
  </si>
  <si>
    <t>318249</t>
  </si>
  <si>
    <t>318248</t>
  </si>
  <si>
    <t>66001-994</t>
  </si>
  <si>
    <t>CH445</t>
  </si>
  <si>
    <t>318303</t>
  </si>
  <si>
    <t>67001-531A</t>
  </si>
  <si>
    <t>1/INR26650-55A</t>
  </si>
  <si>
    <t>318264</t>
  </si>
  <si>
    <t>MYELEC ELECTRICAL WHOLESALERS</t>
  </si>
  <si>
    <t>30004-352EMG</t>
  </si>
  <si>
    <t>2/ITL4000D</t>
  </si>
  <si>
    <t>N1094</t>
  </si>
  <si>
    <t>318293</t>
  </si>
  <si>
    <t>22000-356</t>
  </si>
  <si>
    <t>RECELL77</t>
  </si>
  <si>
    <t>318294</t>
  </si>
  <si>
    <t>318277</t>
  </si>
  <si>
    <t>318275</t>
  </si>
  <si>
    <t>318278</t>
  </si>
  <si>
    <t>NIPPLE-LAB</t>
  </si>
  <si>
    <t>318315</t>
  </si>
  <si>
    <t>318320</t>
  </si>
  <si>
    <t>6/ALK-LR20XW</t>
  </si>
  <si>
    <t>318276</t>
  </si>
  <si>
    <t>66002-770</t>
  </si>
  <si>
    <t>1/TSB003PCB</t>
  </si>
  <si>
    <t>CH562</t>
  </si>
  <si>
    <t>318363</t>
  </si>
  <si>
    <t>1080 PRODUCTIONS PTY LTD</t>
  </si>
  <si>
    <t>22000-377</t>
  </si>
  <si>
    <t>ICR18650-26JM</t>
  </si>
  <si>
    <t>318355</t>
  </si>
  <si>
    <t>22000-979</t>
  </si>
  <si>
    <t>S106</t>
  </si>
  <si>
    <t>MB982</t>
  </si>
  <si>
    <t>318344</t>
  </si>
  <si>
    <t>318352</t>
  </si>
  <si>
    <t>30006-931FIN</t>
  </si>
  <si>
    <t>11/HR-4/3FAU</t>
  </si>
  <si>
    <t>N1550</t>
  </si>
  <si>
    <t>318353</t>
  </si>
  <si>
    <t>SAGE AUTOMATION</t>
  </si>
  <si>
    <t>318354</t>
  </si>
  <si>
    <t>32005-105MLX</t>
  </si>
  <si>
    <t>32005-104</t>
  </si>
  <si>
    <t>L398</t>
  </si>
  <si>
    <t>318383</t>
  </si>
  <si>
    <t>3/BR-CE</t>
  </si>
  <si>
    <t>318367</t>
  </si>
  <si>
    <t>318384</t>
  </si>
  <si>
    <t>CLG-TAG</t>
  </si>
  <si>
    <t>318417</t>
  </si>
  <si>
    <t>318418</t>
  </si>
  <si>
    <t>BESTRY HOLDINGS</t>
  </si>
  <si>
    <t>67001-350</t>
  </si>
  <si>
    <t>RECELL138</t>
  </si>
  <si>
    <t>318425</t>
  </si>
  <si>
    <t>66002-623B</t>
  </si>
  <si>
    <t>3/INR21700-50E</t>
  </si>
  <si>
    <t>DH54B</t>
  </si>
  <si>
    <t>318435</t>
  </si>
  <si>
    <t>66002-289</t>
  </si>
  <si>
    <t>4/UR18500FK</t>
  </si>
  <si>
    <t>RECELL566</t>
  </si>
  <si>
    <t>318434</t>
  </si>
  <si>
    <t>66003-993</t>
  </si>
  <si>
    <t>318432</t>
  </si>
  <si>
    <t>14S1P</t>
  </si>
  <si>
    <t>318433</t>
  </si>
  <si>
    <t>66000-361</t>
  </si>
  <si>
    <t>N381</t>
  </si>
  <si>
    <t>318427</t>
  </si>
  <si>
    <t>318426</t>
  </si>
  <si>
    <t>66000-067</t>
  </si>
  <si>
    <t>CH157B</t>
  </si>
  <si>
    <t>318454</t>
  </si>
  <si>
    <t>EVERY BATTERY BELMONT</t>
  </si>
  <si>
    <t>30006-310MINE</t>
  </si>
  <si>
    <t>N860</t>
  </si>
  <si>
    <t>318447</t>
  </si>
  <si>
    <t>67001-877</t>
  </si>
  <si>
    <t>CH563</t>
  </si>
  <si>
    <t>318446</t>
  </si>
  <si>
    <t>67001-876</t>
  </si>
  <si>
    <t>36/NCR18650GA</t>
  </si>
  <si>
    <t>RL1539</t>
  </si>
  <si>
    <t>1S36P</t>
  </si>
  <si>
    <t>318443</t>
  </si>
  <si>
    <t>66002-984</t>
  </si>
  <si>
    <t>CH564</t>
  </si>
  <si>
    <t>317966</t>
  </si>
  <si>
    <t>317890</t>
  </si>
  <si>
    <t>66002-674A</t>
  </si>
  <si>
    <t>RL1531</t>
  </si>
  <si>
    <t>LAB</t>
  </si>
  <si>
    <t>1/CH-TSB003</t>
  </si>
  <si>
    <t>318503</t>
  </si>
  <si>
    <t>318507</t>
  </si>
  <si>
    <t xml:space="preserve"> 1/TSB-002</t>
  </si>
  <si>
    <t>318502</t>
  </si>
  <si>
    <t>66002-864</t>
  </si>
  <si>
    <t xml:space="preserve"> 1/NC500U</t>
  </si>
  <si>
    <t>CH565</t>
  </si>
  <si>
    <t>318501</t>
  </si>
  <si>
    <t>67002-865</t>
  </si>
  <si>
    <t>318524</t>
  </si>
  <si>
    <t>318523</t>
  </si>
  <si>
    <t>STAFF SALES</t>
  </si>
  <si>
    <t>66003-995</t>
  </si>
  <si>
    <t>318527</t>
  </si>
  <si>
    <t>66003-997</t>
  </si>
  <si>
    <t>4/BK-3HCCE</t>
  </si>
  <si>
    <t>318526</t>
  </si>
  <si>
    <t>66003-996</t>
  </si>
  <si>
    <t>89003-211</t>
  </si>
  <si>
    <t>3/IFR14500EC</t>
  </si>
  <si>
    <t>88002-601</t>
  </si>
  <si>
    <t>2/NCA573536</t>
  </si>
  <si>
    <t>318455</t>
  </si>
  <si>
    <t>GUARDIAN GEOMATICS PTY LTD</t>
  </si>
  <si>
    <t>66002-551A</t>
  </si>
  <si>
    <t>12/LR20XW/2SK</t>
  </si>
  <si>
    <t>AL597A</t>
  </si>
  <si>
    <t>318489</t>
  </si>
  <si>
    <t>318550</t>
  </si>
  <si>
    <t>318557</t>
  </si>
  <si>
    <t>318556</t>
  </si>
  <si>
    <t>318583</t>
  </si>
  <si>
    <t>CYMRU DRAGON LIMESTONE RETAINING WALLS &amp; BOBCAT HI</t>
  </si>
  <si>
    <t>66001-715</t>
  </si>
  <si>
    <t>30/INR18650-25R</t>
  </si>
  <si>
    <t>RECELL405</t>
  </si>
  <si>
    <t>6S5P</t>
  </si>
  <si>
    <t>318576</t>
  </si>
  <si>
    <t>318609</t>
  </si>
  <si>
    <t>30006-978INS</t>
  </si>
  <si>
    <t>318602</t>
  </si>
  <si>
    <t>318599</t>
  </si>
  <si>
    <t>SUN CITY BATTERIES</t>
  </si>
  <si>
    <t>66002-575</t>
  </si>
  <si>
    <t>RL1429</t>
  </si>
  <si>
    <t>318597</t>
  </si>
  <si>
    <t>66000-810 REV2</t>
  </si>
  <si>
    <t>N1217REV2</t>
  </si>
  <si>
    <t>318603</t>
  </si>
  <si>
    <t>318638</t>
  </si>
  <si>
    <t>318644</t>
  </si>
  <si>
    <t>318645</t>
  </si>
  <si>
    <t>PUBLIC TRANSPORT AUTHORITY</t>
  </si>
  <si>
    <t>20003-946COL-T</t>
  </si>
  <si>
    <t>20003-651</t>
  </si>
  <si>
    <t>6/V250H</t>
  </si>
  <si>
    <t>TAG</t>
  </si>
  <si>
    <t>318663</t>
  </si>
  <si>
    <t>318660</t>
  </si>
  <si>
    <t>318659</t>
  </si>
  <si>
    <t>67001-712A</t>
  </si>
  <si>
    <t>N1854A</t>
  </si>
  <si>
    <t>318657</t>
  </si>
  <si>
    <t>318678</t>
  </si>
  <si>
    <t>318677</t>
  </si>
  <si>
    <t>66000-235</t>
  </si>
  <si>
    <t>46000-003</t>
  </si>
  <si>
    <t>3/CR123A-BP1</t>
  </si>
  <si>
    <t>L241A</t>
  </si>
  <si>
    <t>318672</t>
  </si>
  <si>
    <t>66003-999</t>
  </si>
  <si>
    <t>318656</t>
  </si>
  <si>
    <t>66003-998</t>
  </si>
  <si>
    <t>20003-771A</t>
  </si>
  <si>
    <t>1/V80H M</t>
  </si>
  <si>
    <t>318643</t>
  </si>
  <si>
    <t>20008-966A</t>
  </si>
  <si>
    <t>318675</t>
  </si>
  <si>
    <t>66001-815</t>
  </si>
  <si>
    <t>5/INR18650</t>
  </si>
  <si>
    <t>318679</t>
  </si>
  <si>
    <t>/IRENE/SOJI/JAS</t>
  </si>
  <si>
    <t>318647</t>
  </si>
  <si>
    <t>318782</t>
  </si>
  <si>
    <t>88003-116</t>
  </si>
  <si>
    <t>4/NCR18650B</t>
  </si>
  <si>
    <t>RL819</t>
  </si>
  <si>
    <t>318786</t>
  </si>
  <si>
    <t>46000-100BMW</t>
  </si>
  <si>
    <t>46000-100HFE</t>
  </si>
  <si>
    <t>1/VL2020/HFN</t>
  </si>
  <si>
    <t>RL981</t>
  </si>
  <si>
    <t>6/INR18650-30Q</t>
  </si>
  <si>
    <t>66004-000</t>
  </si>
  <si>
    <t>318787</t>
  </si>
  <si>
    <t xml:space="preserve">5/HR-SCU </t>
  </si>
  <si>
    <t>318788</t>
  </si>
  <si>
    <t>30003-854JST</t>
  </si>
  <si>
    <t>4/N-3000CR</t>
  </si>
  <si>
    <t>N917</t>
  </si>
  <si>
    <t>4S</t>
  </si>
  <si>
    <t>318792</t>
  </si>
  <si>
    <t>66000-633</t>
  </si>
  <si>
    <t>45/LR6XW</t>
  </si>
  <si>
    <t>AL317</t>
  </si>
  <si>
    <t>318789</t>
  </si>
  <si>
    <t>318790</t>
  </si>
  <si>
    <t>66000-285</t>
  </si>
  <si>
    <t>54000-009</t>
  </si>
  <si>
    <t>36/L91</t>
  </si>
  <si>
    <t>L295A</t>
  </si>
  <si>
    <t>318793</t>
  </si>
  <si>
    <t>54000-009C</t>
  </si>
  <si>
    <t>LIFeS2</t>
  </si>
  <si>
    <t>318815</t>
  </si>
  <si>
    <t>22000-681L</t>
  </si>
  <si>
    <t>30008-114A</t>
  </si>
  <si>
    <t>UF463450F</t>
  </si>
  <si>
    <t>RL1218</t>
  </si>
  <si>
    <t>318808</t>
  </si>
  <si>
    <t>4S21P</t>
  </si>
  <si>
    <t>318813</t>
  </si>
  <si>
    <t>LISPCL2</t>
  </si>
  <si>
    <t>318844</t>
  </si>
  <si>
    <t>66002-364</t>
  </si>
  <si>
    <t>89006-007</t>
  </si>
  <si>
    <t>2/12LFP21</t>
  </si>
  <si>
    <t>RL1346</t>
  </si>
  <si>
    <t>318831</t>
  </si>
  <si>
    <t>CASA SECURITY PTY LTD</t>
  </si>
  <si>
    <t>66001-001</t>
  </si>
  <si>
    <t>L201</t>
  </si>
  <si>
    <t>318830</t>
  </si>
  <si>
    <t>30006-264VIS</t>
  </si>
  <si>
    <t>4/AA1700</t>
  </si>
  <si>
    <t>N1084</t>
  </si>
  <si>
    <t>318839</t>
  </si>
  <si>
    <t>60004-002</t>
  </si>
  <si>
    <t>4/ICR18650</t>
  </si>
  <si>
    <t>318847</t>
  </si>
  <si>
    <t>JG THOMAS</t>
  </si>
  <si>
    <t>318860</t>
  </si>
  <si>
    <t>318859</t>
  </si>
  <si>
    <t>66002-994</t>
  </si>
  <si>
    <t>5/ITL4000D</t>
  </si>
  <si>
    <t>N1994</t>
  </si>
  <si>
    <t>PACK681</t>
  </si>
  <si>
    <t>RECELL740</t>
  </si>
  <si>
    <t>RECELL741</t>
  </si>
  <si>
    <t>318921</t>
  </si>
  <si>
    <t>6S</t>
  </si>
  <si>
    <t>319048</t>
  </si>
  <si>
    <t>319049</t>
  </si>
  <si>
    <t>KINGSWAY LITTLE ATHLETICS CENTRE</t>
  </si>
  <si>
    <t>22000-681H</t>
  </si>
  <si>
    <t>3/HR-AAAU</t>
  </si>
  <si>
    <t>N1488</t>
  </si>
  <si>
    <t>319065</t>
  </si>
  <si>
    <t>66001-997</t>
  </si>
  <si>
    <t>RECELL501</t>
  </si>
  <si>
    <t>319286</t>
  </si>
  <si>
    <t>319063</t>
  </si>
  <si>
    <t>BCE SURVEYING PTY LTD</t>
  </si>
  <si>
    <t>22000-645</t>
  </si>
  <si>
    <t>44/HR-4/3FAU</t>
  </si>
  <si>
    <t>RECELL100</t>
  </si>
  <si>
    <t>11S4P</t>
  </si>
  <si>
    <t>319066</t>
  </si>
  <si>
    <t>319064</t>
  </si>
  <si>
    <t>22000-392</t>
  </si>
  <si>
    <t>RL513</t>
  </si>
  <si>
    <t>319062</t>
  </si>
  <si>
    <t>BMT COMMERCIAL AUSTRALIA PTY LTD</t>
  </si>
  <si>
    <t>50001-208ARPS</t>
  </si>
  <si>
    <t>319061</t>
  </si>
  <si>
    <t>AL315A</t>
  </si>
  <si>
    <t>319052</t>
  </si>
  <si>
    <t>319022</t>
  </si>
  <si>
    <t>4/V350H</t>
  </si>
  <si>
    <t>319023</t>
  </si>
  <si>
    <t>318974</t>
  </si>
  <si>
    <t>318976</t>
  </si>
  <si>
    <t>318954</t>
  </si>
  <si>
    <t>318917</t>
  </si>
  <si>
    <t>319306</t>
  </si>
  <si>
    <t>TSB-002 PCB</t>
  </si>
  <si>
    <t>BATTERY WORLD OSBORNE PARK</t>
  </si>
  <si>
    <t>318958</t>
  </si>
  <si>
    <t>66004-002</t>
  </si>
  <si>
    <t>AL123F</t>
  </si>
  <si>
    <t>318984</t>
  </si>
  <si>
    <t>20008-803WESTS</t>
  </si>
  <si>
    <t>318967</t>
  </si>
  <si>
    <t>319304</t>
  </si>
  <si>
    <t>PRO-TEST PTY LTD</t>
  </si>
  <si>
    <t>66000-750</t>
  </si>
  <si>
    <t>2/3B0036-FF</t>
  </si>
  <si>
    <t>DH35</t>
  </si>
  <si>
    <t>319355</t>
  </si>
  <si>
    <t>/IRENE/JOLA/SOJI/JARED/JACK/JOHN</t>
  </si>
  <si>
    <t>/ABHIN/IRENE/JOLA/JARED/JACK/JOHN</t>
  </si>
  <si>
    <t>PACK683</t>
  </si>
  <si>
    <t>RECELL742</t>
  </si>
  <si>
    <t>/JAREK/BIJU</t>
  </si>
  <si>
    <t>PACK682</t>
  </si>
  <si>
    <t>/ROB/JARED/JACK</t>
  </si>
  <si>
    <t>/JAS/DAN</t>
  </si>
  <si>
    <t>LiTH</t>
  </si>
  <si>
    <t>OUTPOST CENTRAL</t>
  </si>
  <si>
    <t>319385</t>
  </si>
  <si>
    <t>319386</t>
  </si>
  <si>
    <t xml:space="preserve">SEALITE USA LLC </t>
  </si>
  <si>
    <t>319384</t>
  </si>
  <si>
    <t>10/HR-SCU</t>
  </si>
  <si>
    <t>319383</t>
  </si>
  <si>
    <t>319378</t>
  </si>
  <si>
    <t>66004-006</t>
  </si>
  <si>
    <t>319374</t>
  </si>
  <si>
    <t>CHALLENGE BATTERIES WA</t>
  </si>
  <si>
    <t>66004-005</t>
  </si>
  <si>
    <t>6/IMX-3000</t>
  </si>
  <si>
    <t>319387</t>
  </si>
  <si>
    <t>66000-013</t>
  </si>
  <si>
    <t>CH100</t>
  </si>
  <si>
    <t>319419</t>
  </si>
  <si>
    <t>319420</t>
  </si>
  <si>
    <t>22000-585</t>
  </si>
  <si>
    <t>319405</t>
  </si>
  <si>
    <t>SILVER LAKE RESOURCES LTD</t>
  </si>
  <si>
    <t>66002-782</t>
  </si>
  <si>
    <t>60000-925</t>
  </si>
  <si>
    <t>4/6SB9P</t>
  </si>
  <si>
    <t>S128</t>
  </si>
  <si>
    <t>319406</t>
  </si>
  <si>
    <t>22000-995A</t>
  </si>
  <si>
    <t>319445</t>
  </si>
  <si>
    <t>20S1</t>
  </si>
  <si>
    <t>319415</t>
  </si>
  <si>
    <t>319434</t>
  </si>
  <si>
    <t>319432</t>
  </si>
  <si>
    <t>66001-5360</t>
  </si>
  <si>
    <t>21/NCR20700B</t>
  </si>
  <si>
    <t>RL1142A</t>
  </si>
  <si>
    <t>314792</t>
  </si>
  <si>
    <t>319565</t>
  </si>
  <si>
    <t>TECHNII GROUP PTY LTD</t>
  </si>
  <si>
    <t>66004-008</t>
  </si>
  <si>
    <t>6 X 15/HR-4/3AU</t>
  </si>
  <si>
    <t>6X15S</t>
  </si>
  <si>
    <t>319564</t>
  </si>
  <si>
    <t>66004-007</t>
  </si>
  <si>
    <t>4 X 15/HR-4/3AU</t>
  </si>
  <si>
    <t>4X15S</t>
  </si>
  <si>
    <t>319500</t>
  </si>
  <si>
    <t>319537</t>
  </si>
  <si>
    <t>ST QUENTIN DENTAL</t>
  </si>
  <si>
    <t>22000-974</t>
  </si>
  <si>
    <t>MB987</t>
  </si>
  <si>
    <t>RL915</t>
  </si>
  <si>
    <t>319496</t>
  </si>
  <si>
    <t>319495</t>
  </si>
  <si>
    <t>66001-846XV4</t>
  </si>
  <si>
    <t>1/INR21700-50E</t>
  </si>
  <si>
    <t>RL1541</t>
  </si>
  <si>
    <t>319484</t>
  </si>
  <si>
    <t>319469</t>
  </si>
  <si>
    <t>319468</t>
  </si>
  <si>
    <t>66002-575A</t>
  </si>
  <si>
    <t>RL1429A</t>
  </si>
  <si>
    <t>319563</t>
  </si>
  <si>
    <t>22000-299R</t>
  </si>
  <si>
    <t>MB879D</t>
  </si>
  <si>
    <t>20/NC2500SCR</t>
  </si>
  <si>
    <t>NiCD</t>
  </si>
  <si>
    <t>319546</t>
  </si>
  <si>
    <t>VENTIA AUSTRALIA PTY LTD</t>
  </si>
  <si>
    <t>66002-990</t>
  </si>
  <si>
    <t>60000-986</t>
  </si>
  <si>
    <t>1/12GB12C</t>
  </si>
  <si>
    <t>S126</t>
  </si>
  <si>
    <t>319528</t>
  </si>
  <si>
    <t>319587</t>
  </si>
  <si>
    <t>319585</t>
  </si>
  <si>
    <t>319586</t>
  </si>
  <si>
    <t>33003-050CLG</t>
  </si>
  <si>
    <t>LS14250-CLG</t>
  </si>
  <si>
    <t>L687</t>
  </si>
  <si>
    <t>319602</t>
  </si>
  <si>
    <t>3/BR-CE LiCF</t>
  </si>
  <si>
    <t>319601</t>
  </si>
  <si>
    <t>319831</t>
  </si>
  <si>
    <t>319830</t>
  </si>
  <si>
    <t>66002-783</t>
  </si>
  <si>
    <t>5/IMH-1000AS</t>
  </si>
  <si>
    <t>319911</t>
  </si>
  <si>
    <t>SJOG MIDLAND</t>
  </si>
  <si>
    <t>319908</t>
  </si>
  <si>
    <t>30008-111RFB2</t>
  </si>
  <si>
    <t>30008-111</t>
  </si>
  <si>
    <t>2/UF463048F</t>
  </si>
  <si>
    <t>319906</t>
  </si>
  <si>
    <t>CRANTECH T/A DARKSTORM PTY LTD</t>
  </si>
  <si>
    <t>319907</t>
  </si>
  <si>
    <t>319918</t>
  </si>
  <si>
    <t>66000-337</t>
  </si>
  <si>
    <t>N270</t>
  </si>
  <si>
    <t>319912</t>
  </si>
  <si>
    <t>319727</t>
  </si>
  <si>
    <t>319726</t>
  </si>
  <si>
    <t>319917</t>
  </si>
  <si>
    <t>60000-165A</t>
  </si>
  <si>
    <t xml:space="preserve"> 5/LXRC-165HT-SC-BC</t>
  </si>
  <si>
    <t>319929</t>
  </si>
  <si>
    <t>32007-611FANUC</t>
  </si>
  <si>
    <t>PLC-2/3A-3-029S</t>
  </si>
  <si>
    <t xml:space="preserve"> LiMnO2</t>
  </si>
  <si>
    <t>66004-012</t>
  </si>
  <si>
    <t xml:space="preserve">4/NCR18650BF </t>
  </si>
  <si>
    <t>319945</t>
  </si>
  <si>
    <t>XPERTECH SERVICES</t>
  </si>
  <si>
    <t>66002-787</t>
  </si>
  <si>
    <t>IFR26650-33A LiFePO4 PLB</t>
  </si>
  <si>
    <t>4/IFR26650-33A</t>
  </si>
  <si>
    <t>RL1548</t>
  </si>
  <si>
    <t>319941</t>
  </si>
  <si>
    <t>66001-939</t>
  </si>
  <si>
    <t>PACK411</t>
  </si>
  <si>
    <t>319944</t>
  </si>
  <si>
    <t>66004-013</t>
  </si>
  <si>
    <t xml:space="preserve">9/UR18650RX </t>
  </si>
  <si>
    <t>6/LSH20</t>
  </si>
  <si>
    <t>L859-LAB</t>
  </si>
  <si>
    <t>67001-882</t>
  </si>
  <si>
    <t>319961</t>
  </si>
  <si>
    <t>319965</t>
  </si>
  <si>
    <t>R &amp; J BATTERIES WELSHPOOL</t>
  </si>
  <si>
    <t>66002-789</t>
  </si>
  <si>
    <t>66002-788</t>
  </si>
  <si>
    <t>2/TC25</t>
  </si>
  <si>
    <t>CA191</t>
  </si>
  <si>
    <t>RJ6106</t>
  </si>
  <si>
    <t>319958</t>
  </si>
  <si>
    <t>6/ICR18650-26JM</t>
  </si>
  <si>
    <t>319957</t>
  </si>
  <si>
    <t>319962</t>
  </si>
  <si>
    <t>319964</t>
  </si>
  <si>
    <t>7/INR-18650-30Q</t>
  </si>
  <si>
    <t>319966</t>
  </si>
  <si>
    <t>22000-568B</t>
  </si>
  <si>
    <t>4/KH-D100000</t>
  </si>
  <si>
    <t>RECELL139</t>
  </si>
  <si>
    <t>319967</t>
  </si>
  <si>
    <t>MMEM O'CONNOR</t>
  </si>
  <si>
    <t>MME683</t>
  </si>
  <si>
    <t>319996</t>
  </si>
  <si>
    <t>319989</t>
  </si>
  <si>
    <t>66002-014</t>
  </si>
  <si>
    <t>320010</t>
  </si>
  <si>
    <t>3DPP123</t>
  </si>
  <si>
    <t>320014</t>
  </si>
  <si>
    <t>33003-087CE175</t>
  </si>
  <si>
    <t>PLC-D-3.6-175</t>
  </si>
  <si>
    <t>L758</t>
  </si>
  <si>
    <t>320009</t>
  </si>
  <si>
    <t>319994</t>
  </si>
  <si>
    <t>66001-929A</t>
  </si>
  <si>
    <t>27/LXRDD-5-1-SC-BC</t>
  </si>
  <si>
    <t>L764A</t>
  </si>
  <si>
    <t>319995</t>
  </si>
  <si>
    <t>66001-928A</t>
  </si>
  <si>
    <t>28/LXRDD-5-1-SC-BC</t>
  </si>
  <si>
    <t>L763A</t>
  </si>
  <si>
    <t>319990</t>
  </si>
  <si>
    <t>319992</t>
  </si>
  <si>
    <t>319993</t>
  </si>
  <si>
    <t>320030</t>
  </si>
  <si>
    <t>TSB003PCB</t>
  </si>
  <si>
    <t>320029</t>
  </si>
  <si>
    <t>320036</t>
  </si>
  <si>
    <t>66004-015</t>
  </si>
  <si>
    <t>320032</t>
  </si>
  <si>
    <t>320031</t>
  </si>
  <si>
    <t>66002-794</t>
  </si>
  <si>
    <t>RECELL743</t>
  </si>
  <si>
    <t>320076</t>
  </si>
  <si>
    <t>320077</t>
  </si>
  <si>
    <t>59003-016</t>
  </si>
  <si>
    <t>1/ER14335</t>
  </si>
  <si>
    <t>320079</t>
  </si>
  <si>
    <t xml:space="preserve">3/HR-AAU </t>
  </si>
  <si>
    <t>320071</t>
  </si>
  <si>
    <t>MBM MINING SURVEYING</t>
  </si>
  <si>
    <t>8/NCR18650BF</t>
  </si>
  <si>
    <t>320075</t>
  </si>
  <si>
    <t>45/LR20XW + 9/LR14XW</t>
  </si>
  <si>
    <t>320072</t>
  </si>
  <si>
    <t>320103</t>
  </si>
  <si>
    <t>66000-260</t>
  </si>
  <si>
    <t>3/LSH20</t>
  </si>
  <si>
    <t>L269</t>
  </si>
  <si>
    <t>320104</t>
  </si>
  <si>
    <t>66000-186</t>
  </si>
  <si>
    <t>8/LR6XW</t>
  </si>
  <si>
    <t>AL141</t>
  </si>
  <si>
    <t>320100</t>
  </si>
  <si>
    <t>20S</t>
  </si>
  <si>
    <t>320102</t>
  </si>
  <si>
    <t>33003-049CE-L</t>
  </si>
  <si>
    <t>PACK561</t>
  </si>
  <si>
    <t>320093</t>
  </si>
  <si>
    <t>NSW FISHERIES</t>
  </si>
  <si>
    <t>60000-013FAN</t>
  </si>
  <si>
    <t>ER34615H</t>
  </si>
  <si>
    <t>L810</t>
  </si>
  <si>
    <t>320107</t>
  </si>
  <si>
    <t>KENNETH LOW SOLE TRADER</t>
  </si>
  <si>
    <t>66002-796</t>
  </si>
  <si>
    <t>320108</t>
  </si>
  <si>
    <t>66002-849</t>
  </si>
  <si>
    <t>CH572</t>
  </si>
  <si>
    <t>320123</t>
  </si>
  <si>
    <t>TERRSAT PTY LD</t>
  </si>
  <si>
    <t xml:space="preserve"> 1/TSB002</t>
  </si>
  <si>
    <t>320117</t>
  </si>
  <si>
    <t>VOGEL &amp; PLOTSCHER GMBH &amp; CO KG</t>
  </si>
  <si>
    <t>66000-093</t>
  </si>
  <si>
    <t>CH185</t>
  </si>
  <si>
    <t>320126</t>
  </si>
  <si>
    <t>320125</t>
  </si>
  <si>
    <t>320127</t>
  </si>
  <si>
    <t>320121</t>
  </si>
  <si>
    <t>10/FP1245A</t>
  </si>
  <si>
    <t>320128</t>
  </si>
  <si>
    <t>320122</t>
  </si>
  <si>
    <t>66004-016</t>
  </si>
  <si>
    <t>320146</t>
  </si>
  <si>
    <t>22000-007D</t>
  </si>
  <si>
    <t>RL374</t>
  </si>
  <si>
    <t>MB462D</t>
  </si>
  <si>
    <t>320173</t>
  </si>
  <si>
    <t>320174</t>
  </si>
  <si>
    <t>RECELL744</t>
  </si>
  <si>
    <t>320187</t>
  </si>
  <si>
    <t>SONOLOGIC PTY LTD</t>
  </si>
  <si>
    <t>66001-915A</t>
  </si>
  <si>
    <t>16/UR18650ZY</t>
  </si>
  <si>
    <t>RL1180</t>
  </si>
  <si>
    <t>10/IMX-2000Cs</t>
  </si>
  <si>
    <t>/IRENE/JARED</t>
  </si>
  <si>
    <t>/JAREK/JOHN</t>
  </si>
  <si>
    <t>/JOLA/JARED/JOHN</t>
  </si>
  <si>
    <t>320194</t>
  </si>
  <si>
    <t>320191</t>
  </si>
  <si>
    <t>320203</t>
  </si>
  <si>
    <t>67001-585</t>
  </si>
  <si>
    <t>67000-144</t>
  </si>
  <si>
    <t>56/SB-H14000F</t>
  </si>
  <si>
    <t>N1747</t>
  </si>
  <si>
    <t>2X33.6</t>
  </si>
  <si>
    <t>2x28S1P</t>
  </si>
  <si>
    <t>320204</t>
  </si>
  <si>
    <t>67001-587</t>
  </si>
  <si>
    <t>1/TSB003APCBR5</t>
  </si>
  <si>
    <t>CH393</t>
  </si>
  <si>
    <t>320222</t>
  </si>
  <si>
    <t>66001-066</t>
  </si>
  <si>
    <t>24/L91</t>
  </si>
  <si>
    <t>L619</t>
  </si>
  <si>
    <t>ALKALNE</t>
  </si>
  <si>
    <t>12S1P+12S1P</t>
  </si>
  <si>
    <t>320261</t>
  </si>
  <si>
    <t>320225</t>
  </si>
  <si>
    <t>SHIRE OF MERREDIN</t>
  </si>
  <si>
    <t>66002-784</t>
  </si>
  <si>
    <t>40/NCR18650B</t>
  </si>
  <si>
    <t>10S4P</t>
  </si>
  <si>
    <t>CONN-LAB</t>
  </si>
  <si>
    <t>320269</t>
  </si>
  <si>
    <t>66002-850</t>
  </si>
  <si>
    <t>54000-013</t>
  </si>
  <si>
    <t>3/A1PX</t>
  </si>
  <si>
    <t>AL605</t>
  </si>
  <si>
    <t>320265</t>
  </si>
  <si>
    <t>HUON AQUACULTURE COMPANY PTY LTD</t>
  </si>
  <si>
    <t>66000-473</t>
  </si>
  <si>
    <t>4/ICR18650-26JM</t>
  </si>
  <si>
    <t>RL186</t>
  </si>
  <si>
    <t>320237</t>
  </si>
  <si>
    <t>66000-035</t>
  </si>
  <si>
    <t>CH128</t>
  </si>
  <si>
    <t>320268</t>
  </si>
  <si>
    <t>320256</t>
  </si>
  <si>
    <t>ALLPRO CEILING PTY LTD T/A PERTH CITY FITOUT</t>
  </si>
  <si>
    <t>66004-018</t>
  </si>
  <si>
    <t>320253</t>
  </si>
  <si>
    <t>66002-798</t>
  </si>
  <si>
    <t>320230</t>
  </si>
  <si>
    <t>PRECISION LASER SYSTEMS</t>
  </si>
  <si>
    <t>35008-014J</t>
  </si>
  <si>
    <t xml:space="preserve">10/IC5000DHH </t>
  </si>
  <si>
    <t>N1484</t>
  </si>
  <si>
    <t>320235</t>
  </si>
  <si>
    <t>320264</t>
  </si>
  <si>
    <t>320349</t>
  </si>
  <si>
    <t>LXRDD-5-1-SC-BC</t>
  </si>
  <si>
    <t>/ROB/JOLA/BIJU</t>
  </si>
  <si>
    <t>/IRENE/JOHN</t>
  </si>
  <si>
    <t>PACK685</t>
  </si>
  <si>
    <t>320348</t>
  </si>
  <si>
    <t>22000-999E</t>
  </si>
  <si>
    <t>WELLTEC OILFIELD SERVICES</t>
  </si>
  <si>
    <t>PACK684</t>
  </si>
  <si>
    <t>/ROB/SOJI/TIN</t>
  </si>
  <si>
    <t>320550</t>
  </si>
  <si>
    <t>20008-947</t>
  </si>
  <si>
    <t>20008-948</t>
  </si>
  <si>
    <t>CE043A</t>
  </si>
  <si>
    <t>CE043-LAB</t>
  </si>
  <si>
    <t>320549</t>
  </si>
  <si>
    <t>33003-049PINS</t>
  </si>
  <si>
    <t xml:space="preserve">1/LS14500 </t>
  </si>
  <si>
    <t>320577</t>
  </si>
  <si>
    <t>AUS GARAGE DOOR PARTS</t>
  </si>
  <si>
    <t>67001-883</t>
  </si>
  <si>
    <t>60000-929</t>
  </si>
  <si>
    <t>2/12SB2.3P</t>
  </si>
  <si>
    <t>S129</t>
  </si>
  <si>
    <t>320576</t>
  </si>
  <si>
    <t>320575</t>
  </si>
  <si>
    <t>320571</t>
  </si>
  <si>
    <t>66004-021</t>
  </si>
  <si>
    <t>320574</t>
  </si>
  <si>
    <t>WEST COAST CAMPING AND FISHING</t>
  </si>
  <si>
    <t>20004-653</t>
  </si>
  <si>
    <t>3/V250H</t>
  </si>
  <si>
    <t>320578</t>
  </si>
  <si>
    <t>JOONDALUP HEALTH CAMPUS</t>
  </si>
  <si>
    <t>22000-715</t>
  </si>
  <si>
    <t>MB291A</t>
  </si>
  <si>
    <t>N1455</t>
  </si>
  <si>
    <t>320570</t>
  </si>
  <si>
    <t>66004-020</t>
  </si>
  <si>
    <t>320565</t>
  </si>
  <si>
    <t>22000-168K</t>
  </si>
  <si>
    <t>MB371K</t>
  </si>
  <si>
    <t>RL785</t>
  </si>
  <si>
    <t>RECELL747</t>
  </si>
  <si>
    <t>RECELL746</t>
  </si>
  <si>
    <t>320587</t>
  </si>
  <si>
    <t>320614</t>
  </si>
  <si>
    <t>320634</t>
  </si>
  <si>
    <t>320628</t>
  </si>
  <si>
    <t>66002-799</t>
  </si>
  <si>
    <t>CA192</t>
  </si>
  <si>
    <t>320629</t>
  </si>
  <si>
    <t>66002-800</t>
  </si>
  <si>
    <t>CA193</t>
  </si>
  <si>
    <t>320631</t>
  </si>
  <si>
    <t>320632</t>
  </si>
  <si>
    <t>320620</t>
  </si>
  <si>
    <t>320630</t>
  </si>
  <si>
    <t>12,12</t>
  </si>
  <si>
    <t>8S1P,8S1P</t>
  </si>
  <si>
    <t>320635</t>
  </si>
  <si>
    <t>320640</t>
  </si>
  <si>
    <t>320641</t>
  </si>
  <si>
    <t>320642</t>
  </si>
  <si>
    <t>22000-454B</t>
  </si>
  <si>
    <t>RECELL461</t>
  </si>
  <si>
    <t>320052</t>
  </si>
  <si>
    <t>1/ER34615H</t>
  </si>
  <si>
    <t>320672</t>
  </si>
  <si>
    <t>320659</t>
  </si>
  <si>
    <t>320671</t>
  </si>
  <si>
    <t xml:space="preserve">54/L91 </t>
  </si>
  <si>
    <t>2x6S4P+6S1P</t>
  </si>
  <si>
    <t>320674</t>
  </si>
  <si>
    <t>66000-292</t>
  </si>
  <si>
    <t>4/3B1065-FF</t>
  </si>
  <si>
    <t>L302</t>
  </si>
  <si>
    <t>2x2S1P</t>
  </si>
  <si>
    <t>320618</t>
  </si>
  <si>
    <t>66002-571</t>
  </si>
  <si>
    <t>CH522</t>
  </si>
  <si>
    <t>320689</t>
  </si>
  <si>
    <t>30007-113</t>
  </si>
  <si>
    <t>2/UR18650ZM2</t>
  </si>
  <si>
    <t>320700</t>
  </si>
  <si>
    <t>66003-874</t>
  </si>
  <si>
    <t>28/LS33600</t>
  </si>
  <si>
    <t>L874</t>
  </si>
  <si>
    <t>14S2P</t>
  </si>
  <si>
    <t>320706</t>
  </si>
  <si>
    <t>67001-491A</t>
  </si>
  <si>
    <t>16/UR18650FK</t>
  </si>
  <si>
    <t>RL31A</t>
  </si>
  <si>
    <t>320708</t>
  </si>
  <si>
    <t>67001-884</t>
  </si>
  <si>
    <t>L859A-LAB</t>
  </si>
  <si>
    <t>320731</t>
  </si>
  <si>
    <t>66004-024</t>
  </si>
  <si>
    <t>2/INR18650-30Q</t>
  </si>
  <si>
    <t>320732</t>
  </si>
  <si>
    <t>30006-301</t>
  </si>
  <si>
    <t>1/HR-AU</t>
  </si>
  <si>
    <t>320729</t>
  </si>
  <si>
    <t>ARION SERVICE</t>
  </si>
  <si>
    <t>320715</t>
  </si>
  <si>
    <t>320717</t>
  </si>
  <si>
    <t>320730</t>
  </si>
  <si>
    <t>320725</t>
  </si>
  <si>
    <t>66004-022</t>
  </si>
  <si>
    <t>320727</t>
  </si>
  <si>
    <t>66004-023</t>
  </si>
  <si>
    <t>88002-952</t>
  </si>
  <si>
    <t>GPSB-KM1-BP1</t>
  </si>
  <si>
    <t>320762</t>
  </si>
  <si>
    <t>66004-025</t>
  </si>
  <si>
    <t>320750</t>
  </si>
  <si>
    <t>2X21.6</t>
  </si>
  <si>
    <t>2X125.28</t>
  </si>
  <si>
    <t>2X6S2P</t>
  </si>
  <si>
    <t>320723</t>
  </si>
  <si>
    <t>320766</t>
  </si>
  <si>
    <t>66002-204</t>
  </si>
  <si>
    <t>RECELL552</t>
  </si>
  <si>
    <t>320768</t>
  </si>
  <si>
    <t>10/IC5000DHH</t>
  </si>
  <si>
    <t>320791</t>
  </si>
  <si>
    <t>DOWNER EDI RAIL - BOMBARDIER (CLAISEBROOK)</t>
  </si>
  <si>
    <t>66000-360</t>
  </si>
  <si>
    <t>67000-094A</t>
  </si>
  <si>
    <t>78/KFM72P</t>
  </si>
  <si>
    <t>N380</t>
  </si>
  <si>
    <t>27607A</t>
  </si>
  <si>
    <t>320821</t>
  </si>
  <si>
    <t>320820</t>
  </si>
  <si>
    <t>320822</t>
  </si>
  <si>
    <t>320836</t>
  </si>
  <si>
    <t>68000-123</t>
  </si>
  <si>
    <t>320805</t>
  </si>
  <si>
    <t>67001-886</t>
  </si>
  <si>
    <t>126/NCR18650GA</t>
  </si>
  <si>
    <t>RL1555</t>
  </si>
  <si>
    <t>2X781</t>
  </si>
  <si>
    <t>14S9P</t>
  </si>
  <si>
    <t>320812</t>
  </si>
  <si>
    <t>67001-885</t>
  </si>
  <si>
    <t>280/NCR18650GA</t>
  </si>
  <si>
    <t>RL1554</t>
  </si>
  <si>
    <t>2X1738</t>
  </si>
  <si>
    <t>14S20P</t>
  </si>
  <si>
    <t>320810</t>
  </si>
  <si>
    <t>22000-634COB</t>
  </si>
  <si>
    <t>320792</t>
  </si>
  <si>
    <t>E ADZ PTY LTD T/A E COMMZ</t>
  </si>
  <si>
    <t>35009-017SRL</t>
  </si>
  <si>
    <t>62000-011</t>
  </si>
  <si>
    <t>PGB-MH230AAAN2BN</t>
  </si>
  <si>
    <t>2/H210-1/2AAA</t>
  </si>
  <si>
    <t>N1843</t>
  </si>
  <si>
    <t>320790</t>
  </si>
  <si>
    <t>88003-101</t>
  </si>
  <si>
    <t>LICB-18650-1S1P-HC</t>
  </si>
  <si>
    <t>RL804</t>
  </si>
  <si>
    <t>320835</t>
  </si>
  <si>
    <t>66001-731</t>
  </si>
  <si>
    <t>16/INR18650-25R</t>
  </si>
  <si>
    <t>PACK337</t>
  </si>
  <si>
    <t>320844</t>
  </si>
  <si>
    <t>320853</t>
  </si>
  <si>
    <t xml:space="preserve">2/LS14500 </t>
  </si>
  <si>
    <t>320847</t>
  </si>
  <si>
    <t>LUKE ANCILL SOLE TRADER</t>
  </si>
  <si>
    <t>2/NCR18650B</t>
  </si>
  <si>
    <t>320850</t>
  </si>
  <si>
    <t>66002-343</t>
  </si>
  <si>
    <t>RECELL595</t>
  </si>
  <si>
    <t>320852</t>
  </si>
  <si>
    <t>66004-026</t>
  </si>
  <si>
    <t>/IRENE/JARED/JOHN</t>
  </si>
  <si>
    <t>/ABHIN/SOJI/JAREK</t>
  </si>
  <si>
    <t>320872</t>
  </si>
  <si>
    <t>20008-773CE022K</t>
  </si>
  <si>
    <t>320865</t>
  </si>
  <si>
    <t>SURFSAFE</t>
  </si>
  <si>
    <t>67001-887</t>
  </si>
  <si>
    <t>RL1556</t>
  </si>
  <si>
    <t>320870</t>
  </si>
  <si>
    <t>ME</t>
  </si>
  <si>
    <t>320894</t>
  </si>
  <si>
    <t>320922</t>
  </si>
  <si>
    <t>22000-006INSERT</t>
  </si>
  <si>
    <t>320918</t>
  </si>
  <si>
    <t>LEDA ELECTRONICS PTY LTD</t>
  </si>
  <si>
    <t>64004-030</t>
  </si>
  <si>
    <t>320915</t>
  </si>
  <si>
    <t>66004-029</t>
  </si>
  <si>
    <t>66004-031</t>
  </si>
  <si>
    <t>L899</t>
  </si>
  <si>
    <t>320919</t>
  </si>
  <si>
    <t>67001-888</t>
  </si>
  <si>
    <t>AL607</t>
  </si>
  <si>
    <t>320921</t>
  </si>
  <si>
    <t>ARIES RAIL</t>
  </si>
  <si>
    <t>320920</t>
  </si>
  <si>
    <t>59002-201JGT</t>
  </si>
  <si>
    <t>59003-030ST</t>
  </si>
  <si>
    <t>PLC-C-3.6-K</t>
  </si>
  <si>
    <t>1/ER26500H/T</t>
  </si>
  <si>
    <t>L778</t>
  </si>
  <si>
    <t>320925</t>
  </si>
  <si>
    <t>320949</t>
  </si>
  <si>
    <t>AUDIO CONCEPTZ &amp; SECURITY</t>
  </si>
  <si>
    <t>67001-889</t>
  </si>
  <si>
    <t>4/NCR20700B</t>
  </si>
  <si>
    <t>RL1559</t>
  </si>
  <si>
    <t>320946</t>
  </si>
  <si>
    <t xml:space="preserve">1/NCR18650PF </t>
  </si>
  <si>
    <t>320876</t>
  </si>
  <si>
    <t>320952</t>
  </si>
  <si>
    <t>319533</t>
  </si>
  <si>
    <t>66002-851</t>
  </si>
  <si>
    <t>RL1095</t>
  </si>
  <si>
    <t>321032</t>
  </si>
  <si>
    <t>66002-998</t>
  </si>
  <si>
    <t>CH580</t>
  </si>
  <si>
    <t>321035</t>
  </si>
  <si>
    <t>RECELL750</t>
  </si>
  <si>
    <t>PACK690</t>
  </si>
  <si>
    <t>RECELL751</t>
  </si>
  <si>
    <t>PACK688</t>
  </si>
  <si>
    <t>RECELL754</t>
  </si>
  <si>
    <t>RECELL753</t>
  </si>
  <si>
    <t>PACK689</t>
  </si>
  <si>
    <t>RECELL752</t>
  </si>
  <si>
    <t>PACK691</t>
  </si>
  <si>
    <t>RECELL755</t>
  </si>
  <si>
    <t>/ROB/JAREK/BIJU/JOHN</t>
  </si>
  <si>
    <t>RECELL756</t>
  </si>
  <si>
    <t>PACK694</t>
  </si>
  <si>
    <t>PACK687</t>
  </si>
  <si>
    <t>/IRENE/JOLA/JAREK/JAS/JOHN</t>
  </si>
  <si>
    <t>/IRENE/JOLA/JAREK/JARED/JACK/JOHN/TIN</t>
  </si>
  <si>
    <t>/IRENE/JOLA/JAREK/JOHN</t>
  </si>
  <si>
    <t>321089</t>
  </si>
  <si>
    <t>35008-005BP7</t>
  </si>
  <si>
    <t>5/IT1600Cs</t>
  </si>
  <si>
    <t>321072</t>
  </si>
  <si>
    <t>321071</t>
  </si>
  <si>
    <t>ADAM TECHNOLOGY</t>
  </si>
  <si>
    <t>66001-978</t>
  </si>
  <si>
    <t>RL1206</t>
  </si>
  <si>
    <t>321073</t>
  </si>
  <si>
    <t>66001-793A</t>
  </si>
  <si>
    <t>RL1140A</t>
  </si>
  <si>
    <t>321074</t>
  </si>
  <si>
    <t>66002-302</t>
  </si>
  <si>
    <t>20005-973A</t>
  </si>
  <si>
    <t>1/FY0422000</t>
  </si>
  <si>
    <t>CH480</t>
  </si>
  <si>
    <t>321090</t>
  </si>
  <si>
    <t>POWERHOUSE BATTERIES PTY LTD</t>
  </si>
  <si>
    <t>22000-550B</t>
  </si>
  <si>
    <t>IP-BP475-1</t>
  </si>
  <si>
    <t>N996</t>
  </si>
  <si>
    <t>321070</t>
  </si>
  <si>
    <t>20005-986METEZ</t>
  </si>
  <si>
    <t>321069</t>
  </si>
  <si>
    <t>67001-6361</t>
  </si>
  <si>
    <t>4/EN91</t>
  </si>
  <si>
    <t>AL606</t>
  </si>
  <si>
    <t>CABLE-LAB</t>
  </si>
  <si>
    <t>321138</t>
  </si>
  <si>
    <t>321132</t>
  </si>
  <si>
    <t>321130</t>
  </si>
  <si>
    <t>321131</t>
  </si>
  <si>
    <t>/IRENE/JARED/JACK/JOHN</t>
  </si>
  <si>
    <t>/JOLA/JOHN</t>
  </si>
  <si>
    <t>PACK686</t>
  </si>
  <si>
    <t>PACK692</t>
  </si>
  <si>
    <t>PACK693</t>
  </si>
  <si>
    <t>RECELL745</t>
  </si>
  <si>
    <t>RECELL748</t>
  </si>
  <si>
    <t>RECELL749</t>
  </si>
  <si>
    <t>321205</t>
  </si>
  <si>
    <t>SYPAQ SYSTEMS PTY LTD</t>
  </si>
  <si>
    <t>66003-576</t>
  </si>
  <si>
    <t>CH576</t>
  </si>
  <si>
    <t>321206</t>
  </si>
  <si>
    <t>66003-577</t>
  </si>
  <si>
    <t>CH577</t>
  </si>
  <si>
    <t>321208</t>
  </si>
  <si>
    <t>66003-578</t>
  </si>
  <si>
    <t>CH578</t>
  </si>
  <si>
    <t>321209</t>
  </si>
  <si>
    <t>66003-579</t>
  </si>
  <si>
    <t>321211</t>
  </si>
  <si>
    <t>321194</t>
  </si>
  <si>
    <t>G J CHADWICK ELECTRICAL</t>
  </si>
  <si>
    <t>59001-501HIR</t>
  </si>
  <si>
    <t>PLC-1/2AA-3.6-057</t>
  </si>
  <si>
    <t>L403</t>
  </si>
  <si>
    <t>321212</t>
  </si>
  <si>
    <t>30003-473BUN</t>
  </si>
  <si>
    <t>3/N1700SCR</t>
  </si>
  <si>
    <t>Nicd</t>
  </si>
  <si>
    <t>321204</t>
  </si>
  <si>
    <t>2X7S1P</t>
  </si>
  <si>
    <t>321198</t>
  </si>
  <si>
    <t>321214</t>
  </si>
  <si>
    <t>66000-149</t>
  </si>
  <si>
    <t>CH51</t>
  </si>
  <si>
    <t>321215</t>
  </si>
  <si>
    <t>321216</t>
  </si>
  <si>
    <t>321178</t>
  </si>
  <si>
    <t>321179</t>
  </si>
  <si>
    <t>321177</t>
  </si>
  <si>
    <t>66002-999</t>
  </si>
  <si>
    <t>1/ICR18650-26JM</t>
  </si>
  <si>
    <t>321181</t>
  </si>
  <si>
    <t>321170</t>
  </si>
  <si>
    <t>66000-632</t>
  </si>
  <si>
    <t>9/IMH-1000AS</t>
  </si>
  <si>
    <t>N1998</t>
  </si>
  <si>
    <t>321231</t>
  </si>
  <si>
    <t>321234</t>
  </si>
  <si>
    <t>59001-506JAE</t>
  </si>
  <si>
    <t>PLC-A-3.6-029</t>
  </si>
  <si>
    <t>321232</t>
  </si>
  <si>
    <t>321233</t>
  </si>
  <si>
    <t>321227</t>
  </si>
  <si>
    <t>SCITECH DISCOVERY CENTRE</t>
  </si>
  <si>
    <t>66004-035</t>
  </si>
  <si>
    <t xml:space="preserve">6/NCR18650PF </t>
  </si>
  <si>
    <t>321228</t>
  </si>
  <si>
    <t>321229</t>
  </si>
  <si>
    <t>66004-036</t>
  </si>
  <si>
    <t>321230</t>
  </si>
  <si>
    <t>66002-311</t>
  </si>
  <si>
    <t>3/NC1700SCRL</t>
  </si>
  <si>
    <t>RECELL575</t>
  </si>
  <si>
    <t>PACK695</t>
  </si>
  <si>
    <t>RECELL758</t>
  </si>
  <si>
    <t>321235</t>
  </si>
  <si>
    <t>67000-349</t>
  </si>
  <si>
    <t>/ROB/JAREK/BIJU</t>
  </si>
  <si>
    <t>RECELL757</t>
  </si>
  <si>
    <t>/JOLA/JAS</t>
  </si>
  <si>
    <t>RECELL761</t>
  </si>
  <si>
    <t>RECELL760</t>
  </si>
  <si>
    <t>PACK697</t>
  </si>
  <si>
    <t>RECELL759</t>
  </si>
  <si>
    <t>PACK698</t>
  </si>
  <si>
    <t>PACK696</t>
  </si>
  <si>
    <t>PACK699</t>
  </si>
  <si>
    <t>/IRENE/JOLA/JAS</t>
  </si>
  <si>
    <t>PACK700</t>
  </si>
  <si>
    <t>/IRENE/JAS/JOLA</t>
  </si>
  <si>
    <t>321284</t>
  </si>
  <si>
    <t>321543</t>
  </si>
  <si>
    <t>ALARIS ASENA</t>
  </si>
  <si>
    <t>321526</t>
  </si>
  <si>
    <t>321524</t>
  </si>
  <si>
    <t>321301</t>
  </si>
  <si>
    <t>321292</t>
  </si>
  <si>
    <t>LEE - GERALDTON t/a PAPER PLUS</t>
  </si>
  <si>
    <t>66000-981VAX</t>
  </si>
  <si>
    <t>6/HHR-300SCP</t>
  </si>
  <si>
    <t>N1002C</t>
  </si>
  <si>
    <t>E1360</t>
  </si>
  <si>
    <t>321531</t>
  </si>
  <si>
    <t>66004-038</t>
  </si>
  <si>
    <t>321704</t>
  </si>
  <si>
    <t>NEVANS ELECTRICAL</t>
  </si>
  <si>
    <t>64900-567A</t>
  </si>
  <si>
    <t>20008-818M</t>
  </si>
  <si>
    <t>ALTW M12 CONN</t>
  </si>
  <si>
    <t>CA187</t>
  </si>
  <si>
    <t>321291</t>
  </si>
  <si>
    <t>66004-034</t>
  </si>
  <si>
    <t>L447</t>
  </si>
  <si>
    <t>321290</t>
  </si>
  <si>
    <t>321567</t>
  </si>
  <si>
    <t>66002-619A</t>
  </si>
  <si>
    <t>RL1446A</t>
  </si>
  <si>
    <t>321283</t>
  </si>
  <si>
    <t>321637</t>
  </si>
  <si>
    <t>321705</t>
  </si>
  <si>
    <t>66004-037</t>
  </si>
  <si>
    <t>46000-030HAN</t>
  </si>
  <si>
    <t>1/CR2450</t>
  </si>
  <si>
    <t>321561</t>
  </si>
  <si>
    <t>DAZ AUTO</t>
  </si>
  <si>
    <t>66004-039</t>
  </si>
  <si>
    <t>321707</t>
  </si>
  <si>
    <t>321522</t>
  </si>
  <si>
    <t>66003-000</t>
  </si>
  <si>
    <t>CH581</t>
  </si>
  <si>
    <t>321553</t>
  </si>
  <si>
    <t>321521</t>
  </si>
  <si>
    <t>30007-090BRN</t>
  </si>
  <si>
    <t>SHB56</t>
  </si>
  <si>
    <t>1/UR14500AC</t>
  </si>
  <si>
    <t>PACK558</t>
  </si>
  <si>
    <t>321570</t>
  </si>
  <si>
    <t>30008-102NT</t>
  </si>
  <si>
    <t>RL1464</t>
  </si>
  <si>
    <t>321571</t>
  </si>
  <si>
    <t>66004-040</t>
  </si>
  <si>
    <t>2/HR-AU</t>
  </si>
  <si>
    <t>321731</t>
  </si>
  <si>
    <t>66000-375</t>
  </si>
  <si>
    <t>20009-200F</t>
  </si>
  <si>
    <t>6/BK-3HCCE</t>
  </si>
  <si>
    <t>N398</t>
  </si>
  <si>
    <t>321706</t>
  </si>
  <si>
    <t>66002-188</t>
  </si>
  <si>
    <t>2/AA1700</t>
  </si>
  <si>
    <t>PACK491</t>
  </si>
  <si>
    <t>321529</t>
  </si>
  <si>
    <t>WELLDRILL</t>
  </si>
  <si>
    <t>321554</t>
  </si>
  <si>
    <t>BATTERY WORLD SHELLHARBOUR</t>
  </si>
  <si>
    <t>321300</t>
  </si>
  <si>
    <t>321727</t>
  </si>
  <si>
    <t>DEPARTMENT OF FIRE AND EMERGENCY SERVICES</t>
  </si>
  <si>
    <t>66003-024</t>
  </si>
  <si>
    <t xml:space="preserve">44/IFR26650-33A </t>
  </si>
  <si>
    <t>4S11P</t>
  </si>
  <si>
    <t>321532</t>
  </si>
  <si>
    <t>321750</t>
  </si>
  <si>
    <t>DGL AUSBLUE PTY LTD</t>
  </si>
  <si>
    <t>321752</t>
  </si>
  <si>
    <t>AD ENGINEERING INTERNATIONAL PTY LTD</t>
  </si>
  <si>
    <t>67001-457</t>
  </si>
  <si>
    <t>8/BK-3MCCE</t>
  </si>
  <si>
    <t>N1615</t>
  </si>
  <si>
    <t>321781</t>
  </si>
  <si>
    <t>66004-042</t>
  </si>
  <si>
    <t>321767</t>
  </si>
  <si>
    <t>CSIRO WA</t>
  </si>
  <si>
    <t>321768</t>
  </si>
  <si>
    <t>RENNISON PTY LTD</t>
  </si>
  <si>
    <t>66001-536</t>
  </si>
  <si>
    <t>RL1029</t>
  </si>
  <si>
    <t>321770</t>
  </si>
  <si>
    <t>321769</t>
  </si>
  <si>
    <t>66004-041</t>
  </si>
  <si>
    <t>321782</t>
  </si>
  <si>
    <t>321788</t>
  </si>
  <si>
    <t>321797</t>
  </si>
  <si>
    <t>321794</t>
  </si>
  <si>
    <t>321800</t>
  </si>
  <si>
    <t>66002-558</t>
  </si>
  <si>
    <t>16/HTCFR18650EC</t>
  </si>
  <si>
    <t>RL1421</t>
  </si>
  <si>
    <t>321799</t>
  </si>
  <si>
    <t>12/LR14T</t>
  </si>
  <si>
    <t>PACK701</t>
  </si>
  <si>
    <t>321816</t>
  </si>
  <si>
    <t>321822</t>
  </si>
  <si>
    <t>WA POLICE MAYLANDS TECH UNIT</t>
  </si>
  <si>
    <t>66003-026</t>
  </si>
  <si>
    <t>PACK702</t>
  </si>
  <si>
    <t>/ROB/JAREK/JACK</t>
  </si>
  <si>
    <t>/BIJU/JOHN</t>
  </si>
  <si>
    <t>PACK703</t>
  </si>
  <si>
    <t>RECELL763</t>
  </si>
  <si>
    <t>RECELL762</t>
  </si>
  <si>
    <t>320823</t>
  </si>
  <si>
    <t>5/LXRC-165HT-SC-BC</t>
  </si>
  <si>
    <t>321834</t>
  </si>
  <si>
    <t>321833</t>
  </si>
  <si>
    <t>321863</t>
  </si>
  <si>
    <t>321861</t>
  </si>
  <si>
    <t>DURATRAY INTERNATIONAL PTY LTD</t>
  </si>
  <si>
    <t>66003-157</t>
  </si>
  <si>
    <t>RL1570</t>
  </si>
  <si>
    <t>3S12P</t>
  </si>
  <si>
    <t>321875</t>
  </si>
  <si>
    <t>321876</t>
  </si>
  <si>
    <t>64900-567B</t>
  </si>
  <si>
    <t>CA187B</t>
  </si>
  <si>
    <t>321854</t>
  </si>
  <si>
    <t>321859</t>
  </si>
  <si>
    <t>321865</t>
  </si>
  <si>
    <t>66003-025</t>
  </si>
  <si>
    <t>58000-510</t>
  </si>
  <si>
    <t>1/PD2032</t>
  </si>
  <si>
    <t>RL1569</t>
  </si>
  <si>
    <t>321864</t>
  </si>
  <si>
    <t>66003-027</t>
  </si>
  <si>
    <t>48/IFR26650-33A</t>
  </si>
  <si>
    <t>RL1572</t>
  </si>
  <si>
    <t>8S6P</t>
  </si>
  <si>
    <t>321893</t>
  </si>
  <si>
    <t>THE LIFTING COMPANY PTY LTD</t>
  </si>
  <si>
    <t>66003-028</t>
  </si>
  <si>
    <t>CH586</t>
  </si>
  <si>
    <t>321887</t>
  </si>
  <si>
    <t>321889</t>
  </si>
  <si>
    <t>321892</t>
  </si>
  <si>
    <t>321884</t>
  </si>
  <si>
    <t>DEVICE TECHNOLGIES AUSTRALIA</t>
  </si>
  <si>
    <t>85000-205MBU</t>
  </si>
  <si>
    <t>L579</t>
  </si>
  <si>
    <t>321881</t>
  </si>
  <si>
    <t>67001-897</t>
  </si>
  <si>
    <t>4/NCR18650BF</t>
  </si>
  <si>
    <t>RL1571</t>
  </si>
  <si>
    <t>321895</t>
  </si>
  <si>
    <t>66004-043</t>
  </si>
  <si>
    <t>7/ HR-AAAU</t>
  </si>
  <si>
    <t>321917</t>
  </si>
  <si>
    <t>321918</t>
  </si>
  <si>
    <t>321902</t>
  </si>
  <si>
    <t>/JOHN</t>
  </si>
  <si>
    <t>RECELL764</t>
  </si>
  <si>
    <t>321907</t>
  </si>
  <si>
    <t>22000-057</t>
  </si>
  <si>
    <t>MB18</t>
  </si>
  <si>
    <t>8/HR-4/5AU</t>
  </si>
  <si>
    <t>N514</t>
  </si>
  <si>
    <t>321946</t>
  </si>
  <si>
    <t>321955</t>
  </si>
  <si>
    <t>321977</t>
  </si>
  <si>
    <t>66003-130</t>
  </si>
  <si>
    <t>60000-935</t>
  </si>
  <si>
    <t>3/12SB14C-F2</t>
  </si>
  <si>
    <t>S130</t>
  </si>
  <si>
    <t>321988</t>
  </si>
  <si>
    <t>WESTERN SOLAR PTY LTD</t>
  </si>
  <si>
    <t>67001-032</t>
  </si>
  <si>
    <t>89006-017</t>
  </si>
  <si>
    <t>1/12LFP30</t>
  </si>
  <si>
    <t>RL1575</t>
  </si>
  <si>
    <t>321282</t>
  </si>
  <si>
    <t>321986</t>
  </si>
  <si>
    <t>322005</t>
  </si>
  <si>
    <t>DEPT OF BIODIVERSITY, CONSERVATION &amp; ATTRACTIONS</t>
  </si>
  <si>
    <t>67001-826</t>
  </si>
  <si>
    <t>30/HR-4/3AU</t>
  </si>
  <si>
    <t>N1952</t>
  </si>
  <si>
    <t>322006</t>
  </si>
  <si>
    <t>67001-828</t>
  </si>
  <si>
    <t>1/CH-TSB002</t>
  </si>
  <si>
    <t>CH514</t>
  </si>
  <si>
    <t>321987</t>
  </si>
  <si>
    <t>322003</t>
  </si>
  <si>
    <t>322004</t>
  </si>
  <si>
    <t>1/CH-TSB002PCB</t>
  </si>
  <si>
    <t>322002</t>
  </si>
  <si>
    <t>321956</t>
  </si>
  <si>
    <t>/ROB/JOLA/JAS/JACK</t>
  </si>
  <si>
    <t>RECELL765</t>
  </si>
  <si>
    <t>PACK705</t>
  </si>
  <si>
    <t>PACK706</t>
  </si>
  <si>
    <t>/JAS/JOHN</t>
  </si>
  <si>
    <t>PACK707</t>
  </si>
  <si>
    <t>322075</t>
  </si>
  <si>
    <t>322076</t>
  </si>
  <si>
    <t>322068</t>
  </si>
  <si>
    <t>23000-558</t>
  </si>
  <si>
    <t>MB984A</t>
  </si>
  <si>
    <t>322066</t>
  </si>
  <si>
    <t>67001-265</t>
  </si>
  <si>
    <t>8/NC1900SCRL</t>
  </si>
  <si>
    <t>RECELL70</t>
  </si>
  <si>
    <t>322058</t>
  </si>
  <si>
    <t>322065</t>
  </si>
  <si>
    <t>GREENS ELECTRICAL SERVICE PTY LTD</t>
  </si>
  <si>
    <t>66003-034</t>
  </si>
  <si>
    <t>L901</t>
  </si>
  <si>
    <t>322064</t>
  </si>
  <si>
    <t>89004-001P</t>
  </si>
  <si>
    <t>322053</t>
  </si>
  <si>
    <t>322043</t>
  </si>
  <si>
    <t>322069</t>
  </si>
  <si>
    <t>22000-170AC</t>
  </si>
  <si>
    <t>MB917</t>
  </si>
  <si>
    <t>N1644</t>
  </si>
  <si>
    <t>322067</t>
  </si>
  <si>
    <t>66003-033</t>
  </si>
  <si>
    <t>N1999</t>
  </si>
  <si>
    <t>322077</t>
  </si>
  <si>
    <t>RESERVOIR GROUP WELL MONITORING</t>
  </si>
  <si>
    <t>67001-174</t>
  </si>
  <si>
    <t>TAG3</t>
  </si>
  <si>
    <t>322118</t>
  </si>
  <si>
    <t>322091</t>
  </si>
  <si>
    <t>322115</t>
  </si>
  <si>
    <t>322110</t>
  </si>
  <si>
    <t>PROTECTIVE PTY LTD</t>
  </si>
  <si>
    <t>322142</t>
  </si>
  <si>
    <t>GENERAL LIGHTING SERVICES WA PTY LTD</t>
  </si>
  <si>
    <t>322168</t>
  </si>
  <si>
    <t>322158</t>
  </si>
  <si>
    <t>10S12</t>
  </si>
  <si>
    <t>322165</t>
  </si>
  <si>
    <t>66004-004</t>
  </si>
  <si>
    <t>30008-110TRIASX</t>
  </si>
  <si>
    <t>7/UR18650FM</t>
  </si>
  <si>
    <t>RL448B</t>
  </si>
  <si>
    <t>322166</t>
  </si>
  <si>
    <t>322175</t>
  </si>
  <si>
    <t>322139</t>
  </si>
  <si>
    <t>322163</t>
  </si>
  <si>
    <t>322174</t>
  </si>
  <si>
    <t>322173</t>
  </si>
  <si>
    <t>322171</t>
  </si>
  <si>
    <t>322216</t>
  </si>
  <si>
    <t>30001-115BP4</t>
  </si>
  <si>
    <t>322215</t>
  </si>
  <si>
    <t>66002-795</t>
  </si>
  <si>
    <t>L897</t>
  </si>
  <si>
    <t>322236</t>
  </si>
  <si>
    <t>66003-037</t>
  </si>
  <si>
    <t>10/HR-3UTC</t>
  </si>
  <si>
    <t>N2000</t>
  </si>
  <si>
    <t>322233</t>
  </si>
  <si>
    <t>88003-105</t>
  </si>
  <si>
    <t>LICB-18650-1S4P-HC-SQ</t>
  </si>
  <si>
    <t>RL808</t>
  </si>
  <si>
    <t>322237</t>
  </si>
  <si>
    <t>PACK709</t>
  </si>
  <si>
    <t>/IRENE/JOLA/JAS/JOHN/JOLA</t>
  </si>
  <si>
    <t>RECELL767</t>
  </si>
  <si>
    <t>RECELL766</t>
  </si>
  <si>
    <t>/IRENE/BIJU/JOHN</t>
  </si>
  <si>
    <t>322255</t>
  </si>
  <si>
    <t>322254</t>
  </si>
  <si>
    <t>66002-050</t>
  </si>
  <si>
    <t>CA139</t>
  </si>
  <si>
    <t>322259</t>
  </si>
  <si>
    <t>66004-045</t>
  </si>
  <si>
    <t>322257</t>
  </si>
  <si>
    <t>322256</t>
  </si>
  <si>
    <t>67001-289</t>
  </si>
  <si>
    <t>8/UF103450P</t>
  </si>
  <si>
    <t>PACK64</t>
  </si>
  <si>
    <t>/IRENE/JOLA/JAREK/JAS</t>
  </si>
  <si>
    <t>/IRENE/JAREK/JOHN</t>
  </si>
  <si>
    <t>322297</t>
  </si>
  <si>
    <t>SHINE LUSTER RESTORATION</t>
  </si>
  <si>
    <t>66003-040</t>
  </si>
  <si>
    <t>CA195</t>
  </si>
  <si>
    <t>322309</t>
  </si>
  <si>
    <t>322310</t>
  </si>
  <si>
    <t>322345</t>
  </si>
  <si>
    <t>66004-046</t>
  </si>
  <si>
    <t>89003-217</t>
  </si>
  <si>
    <t>12/IFR26650</t>
  </si>
  <si>
    <t>322323</t>
  </si>
  <si>
    <t>322322</t>
  </si>
  <si>
    <t>322321</t>
  </si>
  <si>
    <t>66000-212</t>
  </si>
  <si>
    <t>AL217</t>
  </si>
  <si>
    <t>322350</t>
  </si>
  <si>
    <t>20S, 8S</t>
  </si>
  <si>
    <t>30, 12</t>
  </si>
  <si>
    <t>322351</t>
  </si>
  <si>
    <t>322349</t>
  </si>
  <si>
    <t>48/IFR26650-38A</t>
  </si>
  <si>
    <t>322355</t>
  </si>
  <si>
    <t>322366</t>
  </si>
  <si>
    <t>66004-048</t>
  </si>
  <si>
    <t>8/N1300SCR</t>
  </si>
  <si>
    <t>322362</t>
  </si>
  <si>
    <t>322367</t>
  </si>
  <si>
    <t>PERTH RC MODELS &amp; HOBBIES</t>
  </si>
  <si>
    <t>66004-049</t>
  </si>
  <si>
    <t>8/HR-3UTHC</t>
  </si>
  <si>
    <t>322383</t>
  </si>
  <si>
    <t>322193</t>
  </si>
  <si>
    <t>66003-035</t>
  </si>
  <si>
    <t>89006-013A</t>
  </si>
  <si>
    <t>1/12LFP150PS</t>
  </si>
  <si>
    <t>RL1578</t>
  </si>
  <si>
    <t>322376</t>
  </si>
  <si>
    <t>30008-142SAT</t>
  </si>
  <si>
    <t xml:space="preserve">TEB-F03409 </t>
  </si>
  <si>
    <t>2/NCA103450UF</t>
  </si>
  <si>
    <t>RL537</t>
  </si>
  <si>
    <t>322365</t>
  </si>
  <si>
    <t>CAMPUS LIVING VILLAGES</t>
  </si>
  <si>
    <t>322388</t>
  </si>
  <si>
    <t>EPHRAIM INDUSTRIES</t>
  </si>
  <si>
    <t>35008-005FCOL-L</t>
  </si>
  <si>
    <t>ELB-03-01207L</t>
  </si>
  <si>
    <t>6/IT1600CS</t>
  </si>
  <si>
    <t>N1255</t>
  </si>
  <si>
    <t>322389</t>
  </si>
  <si>
    <t>66001-462A</t>
  </si>
  <si>
    <t>RL978A</t>
  </si>
  <si>
    <t>1S6P</t>
  </si>
  <si>
    <t>322413</t>
  </si>
  <si>
    <t>322411</t>
  </si>
  <si>
    <t>322400</t>
  </si>
  <si>
    <t>67001-199</t>
  </si>
  <si>
    <t>322418</t>
  </si>
  <si>
    <t>66003-041</t>
  </si>
  <si>
    <t>RL1582</t>
  </si>
  <si>
    <t>3/NCR18650BF</t>
  </si>
  <si>
    <t>322439</t>
  </si>
  <si>
    <t>OCTAGON-BKG LIFTS</t>
  </si>
  <si>
    <t>66004-051</t>
  </si>
  <si>
    <t>322454</t>
  </si>
  <si>
    <t>66004-050</t>
  </si>
  <si>
    <t>CH588</t>
  </si>
  <si>
    <t>/SOJI/BIJU/JOHN</t>
  </si>
  <si>
    <t>322470</t>
  </si>
  <si>
    <t>/IRENE/JOLA/JOHN</t>
  </si>
  <si>
    <t>/BIJU/TIN</t>
  </si>
  <si>
    <t>322487</t>
  </si>
  <si>
    <t>322485</t>
  </si>
  <si>
    <t>67001-778</t>
  </si>
  <si>
    <t>35/UR18650ZY</t>
  </si>
  <si>
    <t>/IRENE/JOLA/JOHN/TIN/JOLA</t>
  </si>
  <si>
    <t>PACK710</t>
  </si>
  <si>
    <t>RECELL768</t>
  </si>
  <si>
    <t>RECELL769</t>
  </si>
  <si>
    <t>322527</t>
  </si>
  <si>
    <t>PETROL SERVICES AUSTRALIA - PSA</t>
  </si>
  <si>
    <t>322530</t>
  </si>
  <si>
    <t>66000-301</t>
  </si>
  <si>
    <t>54000-223</t>
  </si>
  <si>
    <t>12/EN93</t>
  </si>
  <si>
    <t>AL49</t>
  </si>
  <si>
    <t>322532</t>
  </si>
  <si>
    <t>322531</t>
  </si>
  <si>
    <t>322535</t>
  </si>
  <si>
    <t>66004-053</t>
  </si>
  <si>
    <t>322509</t>
  </si>
  <si>
    <t>66000-043</t>
  </si>
  <si>
    <t>CH136</t>
  </si>
  <si>
    <t>322513</t>
  </si>
  <si>
    <t>66004-052</t>
  </si>
  <si>
    <t>322514</t>
  </si>
  <si>
    <t>66002-573</t>
  </si>
  <si>
    <t>RECELL676</t>
  </si>
  <si>
    <t>LAB-FIT TO BMW KEY</t>
  </si>
  <si>
    <t>322537</t>
  </si>
  <si>
    <t>322536</t>
  </si>
  <si>
    <t>22000-468E</t>
  </si>
  <si>
    <t>RECELL88</t>
  </si>
  <si>
    <t>322507</t>
  </si>
  <si>
    <t>322517</t>
  </si>
  <si>
    <t>322551</t>
  </si>
  <si>
    <t>66004-054</t>
  </si>
  <si>
    <t>20005-972A</t>
  </si>
  <si>
    <t>1/FY0420500</t>
  </si>
  <si>
    <t>322546</t>
  </si>
  <si>
    <t>66000-961</t>
  </si>
  <si>
    <t>RL707</t>
  </si>
  <si>
    <t>322549</t>
  </si>
  <si>
    <t>66003-045</t>
  </si>
  <si>
    <t>RL1587</t>
  </si>
  <si>
    <t>322581</t>
  </si>
  <si>
    <t>322576</t>
  </si>
  <si>
    <t>MOTIUM PTY LTD</t>
  </si>
  <si>
    <t>67001-903</t>
  </si>
  <si>
    <t>2/IFR26650-33A</t>
  </si>
  <si>
    <t>RL1588</t>
  </si>
  <si>
    <t>322575</t>
  </si>
  <si>
    <t>30003-472BD</t>
  </si>
  <si>
    <t>BCBD-9018</t>
  </si>
  <si>
    <t>2/N1700SCR</t>
  </si>
  <si>
    <t>N1130</t>
  </si>
  <si>
    <t>322574</t>
  </si>
  <si>
    <t>N1217A</t>
  </si>
  <si>
    <t>322582</t>
  </si>
  <si>
    <t>322590</t>
  </si>
  <si>
    <t>66003-875</t>
  </si>
  <si>
    <t>3/UF463048F</t>
  </si>
  <si>
    <t>/ROB/SOJI/JAREK/BIJU/JAS/ROB</t>
  </si>
  <si>
    <t>/ROB/JAS/JACK</t>
  </si>
  <si>
    <t>322627</t>
  </si>
  <si>
    <t>322614</t>
  </si>
  <si>
    <t>322622</t>
  </si>
  <si>
    <t>2x7S2P</t>
  </si>
  <si>
    <t>322623</t>
  </si>
  <si>
    <t>322624</t>
  </si>
  <si>
    <t>322660</t>
  </si>
  <si>
    <t>322659</t>
  </si>
  <si>
    <t>22000-071C</t>
  </si>
  <si>
    <t>30001-233</t>
  </si>
  <si>
    <t>MB391</t>
  </si>
  <si>
    <t>5/HR-5/4AAAU</t>
  </si>
  <si>
    <t>N1517</t>
  </si>
  <si>
    <t>322667</t>
  </si>
  <si>
    <t>30004-353BWT</t>
  </si>
  <si>
    <t>ELB-BAT3SLC</t>
  </si>
  <si>
    <t>3/ITL4000D</t>
  </si>
  <si>
    <t>N1323</t>
  </si>
  <si>
    <t>322669</t>
  </si>
  <si>
    <t>66000-342</t>
  </si>
  <si>
    <t>12/NC-2500SCR</t>
  </si>
  <si>
    <t>N293</t>
  </si>
  <si>
    <t>322668</t>
  </si>
  <si>
    <t>66002-804</t>
  </si>
  <si>
    <t>7/NCR18650B</t>
  </si>
  <si>
    <t>322515</t>
  </si>
  <si>
    <t>NORTHSIDE ANTENNAS/ NDB ELECTRICAL</t>
  </si>
  <si>
    <t>30008-108BWB</t>
  </si>
  <si>
    <t>TEB-CB-077</t>
  </si>
  <si>
    <t>RL408</t>
  </si>
  <si>
    <t>322661</t>
  </si>
  <si>
    <t>PACK712</t>
  </si>
  <si>
    <t>CH1-6692</t>
  </si>
  <si>
    <t>CH584</t>
  </si>
  <si>
    <t>NORCAPE TREE SERVICES</t>
  </si>
  <si>
    <t>20006-473MH0707</t>
  </si>
  <si>
    <t>20006-473HIABXS-C</t>
  </si>
  <si>
    <t>322687</t>
  </si>
  <si>
    <t>322689</t>
  </si>
  <si>
    <t>322686</t>
  </si>
  <si>
    <t>1/TSB-003APCB</t>
  </si>
  <si>
    <t>322702</t>
  </si>
  <si>
    <t>66004-056</t>
  </si>
  <si>
    <t>322706</t>
  </si>
  <si>
    <t>322949</t>
  </si>
  <si>
    <t>MMEM ALBANY</t>
  </si>
  <si>
    <t>66003-046</t>
  </si>
  <si>
    <t>RL1593</t>
  </si>
  <si>
    <t>MME678</t>
  </si>
  <si>
    <t>1/HR-4UTHC(4B)</t>
  </si>
  <si>
    <t>LAB-UNPACK</t>
  </si>
  <si>
    <t>33000-399B4</t>
  </si>
  <si>
    <t>33000-399B</t>
  </si>
  <si>
    <t>322717</t>
  </si>
  <si>
    <t>MMEM KARRATHA (GAP RIDGE)</t>
  </si>
  <si>
    <t>MME685</t>
  </si>
  <si>
    <t>322969</t>
  </si>
  <si>
    <t xml:space="preserve">48/IFR26650-38A </t>
  </si>
  <si>
    <t>322947</t>
  </si>
  <si>
    <t>66002-807</t>
  </si>
  <si>
    <t>85000-243RV</t>
  </si>
  <si>
    <t>1/CR2430RV</t>
  </si>
  <si>
    <t>L904</t>
  </si>
  <si>
    <t>322948</t>
  </si>
  <si>
    <t>MMEM BALCATTA</t>
  </si>
  <si>
    <t>66002-806</t>
  </si>
  <si>
    <t>L882</t>
  </si>
  <si>
    <t>MMEM682</t>
  </si>
  <si>
    <t>322951</t>
  </si>
  <si>
    <t>322967</t>
  </si>
  <si>
    <t>AQUIP SYSTEMS</t>
  </si>
  <si>
    <t>66002-805</t>
  </si>
  <si>
    <t>RL1592</t>
  </si>
  <si>
    <t>322993</t>
  </si>
  <si>
    <t>322996</t>
  </si>
  <si>
    <t>66003-047</t>
  </si>
  <si>
    <t>6/NCR20700B</t>
  </si>
  <si>
    <t>RL1589</t>
  </si>
  <si>
    <t>322998</t>
  </si>
  <si>
    <t>66003-048</t>
  </si>
  <si>
    <t>6/INR21700-50E</t>
  </si>
  <si>
    <t>RL1590</t>
  </si>
  <si>
    <t>30006-305NAT</t>
  </si>
  <si>
    <t>322994</t>
  </si>
  <si>
    <t>IP-BDC-35</t>
  </si>
  <si>
    <t>5/HR-AU</t>
  </si>
  <si>
    <t>N835</t>
  </si>
  <si>
    <t>322995</t>
  </si>
  <si>
    <t>CTB104-BP1</t>
  </si>
  <si>
    <t>LAB-CONN</t>
  </si>
  <si>
    <t>80000-104</t>
  </si>
  <si>
    <t>323016</t>
  </si>
  <si>
    <t>323017</t>
  </si>
  <si>
    <t>323048</t>
  </si>
  <si>
    <t>323047</t>
  </si>
  <si>
    <t>323028</t>
  </si>
  <si>
    <t>GENUS FLEET MANAGEMENT PTY LTD</t>
  </si>
  <si>
    <t>22000-579</t>
  </si>
  <si>
    <t>RECELL57</t>
  </si>
  <si>
    <t>323084</t>
  </si>
  <si>
    <t>66002-315</t>
  </si>
  <si>
    <t>CH483</t>
  </si>
  <si>
    <t>323081</t>
  </si>
  <si>
    <t>323082</t>
  </si>
  <si>
    <t>323088</t>
  </si>
  <si>
    <t>66004-057</t>
  </si>
  <si>
    <t>323087</t>
  </si>
  <si>
    <t>66000-197</t>
  </si>
  <si>
    <t>46000-025GVF</t>
  </si>
  <si>
    <t>1/CR2032-1GVF</t>
  </si>
  <si>
    <t>L169</t>
  </si>
  <si>
    <t>/ROB/SOJI/JAS</t>
  </si>
  <si>
    <t>323153</t>
  </si>
  <si>
    <t>8/UR18650FK</t>
  </si>
  <si>
    <t>323115</t>
  </si>
  <si>
    <t>323105</t>
  </si>
  <si>
    <t>323156</t>
  </si>
  <si>
    <t>SNAPTEC AUSTRALIA PTY LTD</t>
  </si>
  <si>
    <t>67001-514</t>
  </si>
  <si>
    <t>10/BK-3HCCE</t>
  </si>
  <si>
    <t>N1696</t>
  </si>
  <si>
    <t>323138</t>
  </si>
  <si>
    <t>323203</t>
  </si>
  <si>
    <t>Lilon</t>
  </si>
  <si>
    <t>323134</t>
  </si>
  <si>
    <t>30008-140CLRNX</t>
  </si>
  <si>
    <t>1/UF103450P</t>
  </si>
  <si>
    <t>RL784</t>
  </si>
  <si>
    <t>323202</t>
  </si>
  <si>
    <t>BEKKERS</t>
  </si>
  <si>
    <t>66002-809</t>
  </si>
  <si>
    <t>16/12SB25WHR</t>
  </si>
  <si>
    <t>323460</t>
  </si>
  <si>
    <t>323106</t>
  </si>
  <si>
    <t>22000-449RUGB</t>
  </si>
  <si>
    <t>RECELL66</t>
  </si>
  <si>
    <t>323413</t>
  </si>
  <si>
    <t>323414</t>
  </si>
  <si>
    <t>322965</t>
  </si>
  <si>
    <t>30008-102TLX</t>
  </si>
  <si>
    <t>RL453</t>
  </si>
  <si>
    <t>323226</t>
  </si>
  <si>
    <t>323229</t>
  </si>
  <si>
    <t>LAB-FIT IN UNIT</t>
  </si>
  <si>
    <t>323427</t>
  </si>
  <si>
    <t>66001-917</t>
  </si>
  <si>
    <t>5/BK-3HCCE</t>
  </si>
  <si>
    <t>RECELL476</t>
  </si>
  <si>
    <t>323415</t>
  </si>
  <si>
    <t>RECELL589</t>
  </si>
  <si>
    <t>323418</t>
  </si>
  <si>
    <t>66004-058</t>
  </si>
  <si>
    <t>1/NCA573536</t>
  </si>
  <si>
    <t>323438</t>
  </si>
  <si>
    <t>323208</t>
  </si>
  <si>
    <t>323420</t>
  </si>
  <si>
    <t>66003-053</t>
  </si>
  <si>
    <t>N2006</t>
  </si>
  <si>
    <t>323419</t>
  </si>
  <si>
    <t>66003-052</t>
  </si>
  <si>
    <t>2/HR-AAU</t>
  </si>
  <si>
    <t>323459</t>
  </si>
  <si>
    <t>JETWAVE MARINE SERVICES PTY LTD</t>
  </si>
  <si>
    <t>TWB-BT-155</t>
  </si>
  <si>
    <t>2/UF463450F</t>
  </si>
  <si>
    <t>323433</t>
  </si>
  <si>
    <t>323461</t>
  </si>
  <si>
    <t>323430</t>
  </si>
  <si>
    <t xml:space="preserve">1/TSB-002PCB </t>
  </si>
  <si>
    <t>323073</t>
  </si>
  <si>
    <t>24/UR18650A</t>
  </si>
  <si>
    <t>323136</t>
  </si>
  <si>
    <t>323175</t>
  </si>
  <si>
    <t>66001-541</t>
  </si>
  <si>
    <t>35008-031</t>
  </si>
  <si>
    <t>4/KH-CJ5000</t>
  </si>
  <si>
    <t>RECELL348</t>
  </si>
  <si>
    <t>323222</t>
  </si>
  <si>
    <t>66002-432</t>
  </si>
  <si>
    <t xml:space="preserve">8/UR18650ZY </t>
  </si>
  <si>
    <t>PACK589</t>
  </si>
  <si>
    <t>323178</t>
  </si>
  <si>
    <t>323179</t>
  </si>
  <si>
    <t>323180</t>
  </si>
  <si>
    <t>323181</t>
  </si>
  <si>
    <t>323149</t>
  </si>
  <si>
    <t>323120</t>
  </si>
  <si>
    <t>22000-431L</t>
  </si>
  <si>
    <t>RECELL366</t>
  </si>
  <si>
    <t>323536</t>
  </si>
  <si>
    <t>323490</t>
  </si>
  <si>
    <t>323486</t>
  </si>
  <si>
    <t>323513</t>
  </si>
  <si>
    <t>J G THOMAS &amp; ASSOCIATES</t>
  </si>
  <si>
    <t>323520</t>
  </si>
  <si>
    <t>323537</t>
  </si>
  <si>
    <t>323563</t>
  </si>
  <si>
    <t>323570</t>
  </si>
  <si>
    <t>BATTERY KING AUSTRALIA  PTY LTD</t>
  </si>
  <si>
    <t>66002-909</t>
  </si>
  <si>
    <t>20/IFR26650-33A</t>
  </si>
  <si>
    <t>RL1597</t>
  </si>
  <si>
    <t>4S5P</t>
  </si>
  <si>
    <t>323575</t>
  </si>
  <si>
    <t>MMEM BIBRA LAKE</t>
  </si>
  <si>
    <t>MME688</t>
  </si>
  <si>
    <t>323568</t>
  </si>
  <si>
    <t>66003-876</t>
  </si>
  <si>
    <t>59003-410</t>
  </si>
  <si>
    <t>1/SPC1550</t>
  </si>
  <si>
    <t>L528</t>
  </si>
  <si>
    <t>323569</t>
  </si>
  <si>
    <t>67001-872</t>
  </si>
  <si>
    <t>L872</t>
  </si>
  <si>
    <t>323578</t>
  </si>
  <si>
    <t>323571</t>
  </si>
  <si>
    <t>323562</t>
  </si>
  <si>
    <t>66003-051</t>
  </si>
  <si>
    <t>323560</t>
  </si>
  <si>
    <t>SONSAN PTY LTD</t>
  </si>
  <si>
    <t>323579</t>
  </si>
  <si>
    <t>67001-275B</t>
  </si>
  <si>
    <t>RECELL443</t>
  </si>
  <si>
    <t>323637</t>
  </si>
  <si>
    <t>323626</t>
  </si>
  <si>
    <t>323564</t>
  </si>
  <si>
    <t>66000-749</t>
  </si>
  <si>
    <t>60000-155</t>
  </si>
  <si>
    <t>4/3B4800-FF</t>
  </si>
  <si>
    <t>323635</t>
  </si>
  <si>
    <t>323638</t>
  </si>
  <si>
    <t>323558</t>
  </si>
  <si>
    <t>SURTECH SYSTEMS</t>
  </si>
  <si>
    <t>PACK713</t>
  </si>
  <si>
    <t>PACK715</t>
  </si>
  <si>
    <t>PACK714</t>
  </si>
  <si>
    <t>PACK716</t>
  </si>
  <si>
    <t>/JOLA/JACK/JOHN</t>
  </si>
  <si>
    <t>RECELL770</t>
  </si>
  <si>
    <t>323673</t>
  </si>
  <si>
    <t>323660</t>
  </si>
  <si>
    <t>323671</t>
  </si>
  <si>
    <t>323670</t>
  </si>
  <si>
    <t>OUTECH PTY LTD</t>
  </si>
  <si>
    <t>64900-557T50</t>
  </si>
  <si>
    <t>64900-557</t>
  </si>
  <si>
    <t>CERBO GX</t>
  </si>
  <si>
    <t>323707</t>
  </si>
  <si>
    <t>323672</t>
  </si>
  <si>
    <t>323734</t>
  </si>
  <si>
    <t>66001-812</t>
  </si>
  <si>
    <t>RECELL442</t>
  </si>
  <si>
    <t>323731</t>
  </si>
  <si>
    <t>323728</t>
  </si>
  <si>
    <t>66002-910</t>
  </si>
  <si>
    <t>L905</t>
  </si>
  <si>
    <t>LAB-CABLE</t>
  </si>
  <si>
    <t>BLUE OCEAN MARINE</t>
  </si>
  <si>
    <t>323726</t>
  </si>
  <si>
    <t>66004-060</t>
  </si>
  <si>
    <t>5/N700AACL</t>
  </si>
  <si>
    <t>323730</t>
  </si>
  <si>
    <t>323741</t>
  </si>
  <si>
    <t>66001-680</t>
  </si>
  <si>
    <t>RECELL393</t>
  </si>
  <si>
    <t>323727</t>
  </si>
  <si>
    <t>COMMUNICATION SYSTEMS GERALDTON</t>
  </si>
  <si>
    <t>22000-506H</t>
  </si>
  <si>
    <t>11/ICF600AS</t>
  </si>
  <si>
    <t>323729</t>
  </si>
  <si>
    <t>IS12B-593560-REFURB</t>
  </si>
  <si>
    <t>323733</t>
  </si>
  <si>
    <t>3/KH-D10000</t>
  </si>
  <si>
    <t>323757</t>
  </si>
  <si>
    <t>323154</t>
  </si>
  <si>
    <t>30008-106MIP</t>
  </si>
  <si>
    <t>WPS-MB-10</t>
  </si>
  <si>
    <t>RL747</t>
  </si>
  <si>
    <t>RECELL771</t>
  </si>
  <si>
    <t>RECELL772</t>
  </si>
  <si>
    <t>PACK717</t>
  </si>
  <si>
    <t>RECELL773</t>
  </si>
  <si>
    <t>/ROB/SOJI/BIJU/JAS</t>
  </si>
  <si>
    <t>323804</t>
  </si>
  <si>
    <t>323806</t>
  </si>
  <si>
    <t>EAGLE CONTROLS</t>
  </si>
  <si>
    <t>66002-912</t>
  </si>
  <si>
    <t>323799</t>
  </si>
  <si>
    <t>323800</t>
  </si>
  <si>
    <t>323784</t>
  </si>
  <si>
    <t>323802</t>
  </si>
  <si>
    <t>DRAINS PLUS</t>
  </si>
  <si>
    <t>22000-693</t>
  </si>
  <si>
    <t>RECELL123</t>
  </si>
  <si>
    <t>323803</t>
  </si>
  <si>
    <t>66002-500B</t>
  </si>
  <si>
    <t>30007-110</t>
  </si>
  <si>
    <t>10/UR18650NSX</t>
  </si>
  <si>
    <t>323805</t>
  </si>
  <si>
    <t>323845</t>
  </si>
  <si>
    <t>323841</t>
  </si>
  <si>
    <t>66004-061</t>
  </si>
  <si>
    <t>9/HR-AAU</t>
  </si>
  <si>
    <t>323872</t>
  </si>
  <si>
    <t>UNI OF WA (M018)ELEC&amp;COMP ENG</t>
  </si>
  <si>
    <t>66001-301</t>
  </si>
  <si>
    <t>N1661</t>
  </si>
  <si>
    <t>323851</t>
  </si>
  <si>
    <t>323852</t>
  </si>
  <si>
    <t>66004-062</t>
  </si>
  <si>
    <t>323854</t>
  </si>
  <si>
    <t>323914</t>
  </si>
  <si>
    <t>67001-8861</t>
  </si>
  <si>
    <t>108/NCR18650GA</t>
  </si>
  <si>
    <t>RL1555A</t>
  </si>
  <si>
    <t>12S9P</t>
  </si>
  <si>
    <t>323925</t>
  </si>
  <si>
    <t>WESTSIDE ENERGY (SA) PTY LTD</t>
  </si>
  <si>
    <t>/IRENE/SOJI/TIN</t>
  </si>
  <si>
    <t>RECELL775</t>
  </si>
  <si>
    <t>RECELL774</t>
  </si>
  <si>
    <t>PACK718</t>
  </si>
  <si>
    <t>323933</t>
  </si>
  <si>
    <t>66001-515</t>
  </si>
  <si>
    <t>35008-024</t>
  </si>
  <si>
    <t>10/IMX-4000C</t>
  </si>
  <si>
    <t>N1759</t>
  </si>
  <si>
    <t>323919</t>
  </si>
  <si>
    <t>CONTITECH AUSTRALIA PTY LTD (CONTINENTAL)</t>
  </si>
  <si>
    <t>66000-639</t>
  </si>
  <si>
    <t>12/UR18650FM</t>
  </si>
  <si>
    <t>RL363</t>
  </si>
  <si>
    <t>323918</t>
  </si>
  <si>
    <t>323923</t>
  </si>
  <si>
    <t>323944</t>
  </si>
  <si>
    <t>66003-592</t>
  </si>
  <si>
    <t>CH592</t>
  </si>
  <si>
    <t>323922</t>
  </si>
  <si>
    <t>ADVANCED LOCK &amp; KEY</t>
  </si>
  <si>
    <t>66002-913</t>
  </si>
  <si>
    <t>L906</t>
  </si>
  <si>
    <t>/BIJU/DAN</t>
  </si>
  <si>
    <t>323997</t>
  </si>
  <si>
    <t>67001-602</t>
  </si>
  <si>
    <t>PACK269</t>
  </si>
  <si>
    <t>66004-064</t>
  </si>
  <si>
    <t>323999</t>
  </si>
  <si>
    <t>66004-065</t>
  </si>
  <si>
    <t>323961</t>
  </si>
  <si>
    <t>324025</t>
  </si>
  <si>
    <t>66002-210</t>
  </si>
  <si>
    <t>N1888</t>
  </si>
  <si>
    <t>324047</t>
  </si>
  <si>
    <t>66002-915</t>
  </si>
  <si>
    <t>RL1598</t>
  </si>
  <si>
    <t>324012</t>
  </si>
  <si>
    <t>66002-356</t>
  </si>
  <si>
    <t>3/MH-AA1500HT</t>
  </si>
  <si>
    <t>N1925</t>
  </si>
  <si>
    <t>324026</t>
  </si>
  <si>
    <t>66002-914</t>
  </si>
  <si>
    <t>4/MH-C4500HT</t>
  </si>
  <si>
    <t>N2011</t>
  </si>
  <si>
    <t>324078</t>
  </si>
  <si>
    <t>324079</t>
  </si>
  <si>
    <t>324074</t>
  </si>
  <si>
    <t>30006-234</t>
  </si>
  <si>
    <t>324055</t>
  </si>
  <si>
    <t>66002-916</t>
  </si>
  <si>
    <t>RL1599</t>
  </si>
  <si>
    <t>324057</t>
  </si>
  <si>
    <t>66002-917</t>
  </si>
  <si>
    <t>CH593</t>
  </si>
  <si>
    <t>324080</t>
  </si>
  <si>
    <t>66004-063</t>
  </si>
  <si>
    <t>6/BK-4HCCE</t>
  </si>
  <si>
    <t>N2010</t>
  </si>
  <si>
    <t>324071</t>
  </si>
  <si>
    <t>324075</t>
  </si>
  <si>
    <t>22000-446A</t>
  </si>
  <si>
    <t>RECELL121</t>
  </si>
  <si>
    <t>324077</t>
  </si>
  <si>
    <t>66004-066</t>
  </si>
  <si>
    <t>PACK704</t>
  </si>
  <si>
    <t>PACK708</t>
  </si>
  <si>
    <t>PACK711</t>
  </si>
  <si>
    <t>324090</t>
  </si>
  <si>
    <t>SUBSEA TECHNOLOGY &amp; RENTALS</t>
  </si>
  <si>
    <t>66002-132</t>
  </si>
  <si>
    <t>15/HR-3UTC</t>
  </si>
  <si>
    <t>N1867</t>
  </si>
  <si>
    <t>324132</t>
  </si>
  <si>
    <t>66002-919</t>
  </si>
  <si>
    <t>2/HR-3UTC</t>
  </si>
  <si>
    <t>N2013</t>
  </si>
  <si>
    <t>324129</t>
  </si>
  <si>
    <t>324131</t>
  </si>
  <si>
    <t>22000-558A</t>
  </si>
  <si>
    <t>20/IC5000DHH</t>
  </si>
  <si>
    <t>N856</t>
  </si>
  <si>
    <t>324145</t>
  </si>
  <si>
    <t>324134</t>
  </si>
  <si>
    <t>66002-171</t>
  </si>
  <si>
    <t>L795</t>
  </si>
  <si>
    <t>324141</t>
  </si>
  <si>
    <t>324133</t>
  </si>
  <si>
    <t>66002-920</t>
  </si>
  <si>
    <t>67000-281</t>
  </si>
  <si>
    <t>3/ER34615M</t>
  </si>
  <si>
    <t>L907</t>
  </si>
  <si>
    <t>324162</t>
  </si>
  <si>
    <t>SCHNEIDER ELECTRIC AUSTRALIA PTY LIMITED</t>
  </si>
  <si>
    <t>40000-613SCHN</t>
  </si>
  <si>
    <t>N736</t>
  </si>
  <si>
    <t>324152</t>
  </si>
  <si>
    <t>66004-067</t>
  </si>
  <si>
    <t>UF703450F</t>
  </si>
  <si>
    <t>324166</t>
  </si>
  <si>
    <t>BAKER HUGHES AUSTRALIA PTY LTD</t>
  </si>
  <si>
    <t>66003-057</t>
  </si>
  <si>
    <t>67000-014</t>
  </si>
  <si>
    <t>10/3B3900</t>
  </si>
  <si>
    <t>324231</t>
  </si>
  <si>
    <t>9/EN91</t>
  </si>
  <si>
    <t>324250</t>
  </si>
  <si>
    <t>30000-603</t>
  </si>
  <si>
    <t>NSB3</t>
  </si>
  <si>
    <t>N997</t>
  </si>
  <si>
    <t>324247</t>
  </si>
  <si>
    <t>324252</t>
  </si>
  <si>
    <t>324254</t>
  </si>
  <si>
    <t>66003-065</t>
  </si>
  <si>
    <t>66002-10348VBATCON</t>
  </si>
  <si>
    <t>1/12D5010</t>
  </si>
  <si>
    <t>CA197</t>
  </si>
  <si>
    <t>DH57</t>
  </si>
  <si>
    <t>/IRENE/JOLA</t>
  </si>
  <si>
    <t>/IRENE/JOLA/JAREK/JOHN/TIN</t>
  </si>
  <si>
    <t>RECELL776</t>
  </si>
  <si>
    <t>RECELL777</t>
  </si>
  <si>
    <t>PACK719</t>
  </si>
  <si>
    <t>324269</t>
  </si>
  <si>
    <t>324272</t>
  </si>
  <si>
    <t>324273</t>
  </si>
  <si>
    <t>15S1P; 15S1P</t>
  </si>
  <si>
    <t>324274</t>
  </si>
  <si>
    <t>6S13P; 6S1P</t>
  </si>
  <si>
    <t>3S15P; 3S3P</t>
  </si>
  <si>
    <t>324287</t>
  </si>
  <si>
    <t>324315</t>
  </si>
  <si>
    <t>324314</t>
  </si>
  <si>
    <t xml:space="preserve">1/SPC1550 </t>
  </si>
  <si>
    <t>324300</t>
  </si>
  <si>
    <t>324318</t>
  </si>
  <si>
    <t>324317</t>
  </si>
  <si>
    <t>CH563A</t>
  </si>
  <si>
    <t>324316</t>
  </si>
  <si>
    <t>66002-921</t>
  </si>
  <si>
    <t>4/IT1800CS</t>
  </si>
  <si>
    <t>N2014</t>
  </si>
  <si>
    <t>324304</t>
  </si>
  <si>
    <t>324319</t>
  </si>
  <si>
    <t>DENADA SURVEYS</t>
  </si>
  <si>
    <t>66000-926</t>
  </si>
  <si>
    <t>18/HR-4/3FAU</t>
  </si>
  <si>
    <t>RECELL59</t>
  </si>
  <si>
    <t>324320</t>
  </si>
  <si>
    <t>324493</t>
  </si>
  <si>
    <t>BLUE OCEAN MARINE TECH SYSTEMS</t>
  </si>
  <si>
    <t>324494</t>
  </si>
  <si>
    <t>324491</t>
  </si>
  <si>
    <t>66001-654M</t>
  </si>
  <si>
    <t>324479</t>
  </si>
  <si>
    <t>CR2016MBU</t>
  </si>
  <si>
    <t>324487</t>
  </si>
  <si>
    <t>324481</t>
  </si>
  <si>
    <t>324488</t>
  </si>
  <si>
    <t>324503</t>
  </si>
  <si>
    <t>324505</t>
  </si>
  <si>
    <t>30006-885TGHP-L</t>
  </si>
  <si>
    <t>5/HR-3UTG</t>
  </si>
  <si>
    <t>N1549A</t>
  </si>
  <si>
    <t>324507</t>
  </si>
  <si>
    <t>22000-170KF</t>
  </si>
  <si>
    <t>MB464L</t>
  </si>
  <si>
    <t>RECELL506</t>
  </si>
  <si>
    <t>324508</t>
  </si>
  <si>
    <t>66000-596</t>
  </si>
  <si>
    <t>60000-958</t>
  </si>
  <si>
    <t>2/6SB5P</t>
  </si>
  <si>
    <t>S24</t>
  </si>
  <si>
    <t>324509</t>
  </si>
  <si>
    <t>RAMCO ENTERPRISES T/A SCNET</t>
  </si>
  <si>
    <t>324510</t>
  </si>
  <si>
    <t>324534</t>
  </si>
  <si>
    <t>66004-069</t>
  </si>
  <si>
    <t>8/N1700SCRL</t>
  </si>
  <si>
    <t>324542</t>
  </si>
  <si>
    <t>TAG55</t>
  </si>
  <si>
    <t>324543</t>
  </si>
  <si>
    <t>324544</t>
  </si>
  <si>
    <t>324545</t>
  </si>
  <si>
    <t>324552</t>
  </si>
  <si>
    <t>324541</t>
  </si>
  <si>
    <t>324563</t>
  </si>
  <si>
    <t>22000-596</t>
  </si>
  <si>
    <t>10/IF1000AA</t>
  </si>
  <si>
    <t>RECELL98</t>
  </si>
  <si>
    <t>324555</t>
  </si>
  <si>
    <t>30003-474FLT</t>
  </si>
  <si>
    <t>4/N1700SCR</t>
  </si>
  <si>
    <t>324558</t>
  </si>
  <si>
    <t>66004-070</t>
  </si>
  <si>
    <t>9/AA1700</t>
  </si>
  <si>
    <t>N1728</t>
  </si>
  <si>
    <t>324561</t>
  </si>
  <si>
    <t>324575</t>
  </si>
  <si>
    <t>FOR-DE GROUP P/L T/A SHOPRIDER</t>
  </si>
  <si>
    <t>64900-204XLR</t>
  </si>
  <si>
    <t>64900-204</t>
  </si>
  <si>
    <t>VECIP65-24/5</t>
  </si>
  <si>
    <t>CH597</t>
  </si>
  <si>
    <t>324576</t>
  </si>
  <si>
    <t>64900-205XLR</t>
  </si>
  <si>
    <t>64900-205</t>
  </si>
  <si>
    <t xml:space="preserve">VECIP65-24/8 </t>
  </si>
  <si>
    <t>CH598</t>
  </si>
  <si>
    <t>324577</t>
  </si>
  <si>
    <t>64900-631XLR</t>
  </si>
  <si>
    <t>64900-631</t>
  </si>
  <si>
    <t>VECIP65-24/13</t>
  </si>
  <si>
    <t>CH599</t>
  </si>
  <si>
    <t>324589</t>
  </si>
  <si>
    <t>22000-463A</t>
  </si>
  <si>
    <t>SFB185-REFURB</t>
  </si>
  <si>
    <t>15/HHR-300SCP</t>
  </si>
  <si>
    <t>RECELL607</t>
  </si>
  <si>
    <t>324578</t>
  </si>
  <si>
    <t>324591</t>
  </si>
  <si>
    <t>324592</t>
  </si>
  <si>
    <t>66003-596</t>
  </si>
  <si>
    <t>324587</t>
  </si>
  <si>
    <t xml:space="preserve"> 5/UR18650RX </t>
  </si>
  <si>
    <t>BATTERY WORLD CONNOR</t>
  </si>
  <si>
    <t>324608</t>
  </si>
  <si>
    <t>13.5;10.5</t>
  </si>
  <si>
    <t>CH596</t>
  </si>
  <si>
    <t>324572</t>
  </si>
  <si>
    <t>VL2020-E46</t>
  </si>
  <si>
    <t>1/VL2020/HFE</t>
  </si>
  <si>
    <t>324795</t>
  </si>
  <si>
    <t>66002-922</t>
  </si>
  <si>
    <t>4/INR26650-55A</t>
  </si>
  <si>
    <t>RL1604</t>
  </si>
  <si>
    <t>324798</t>
  </si>
  <si>
    <t>324799</t>
  </si>
  <si>
    <t>324813</t>
  </si>
  <si>
    <t>324816</t>
  </si>
  <si>
    <t>66004-072</t>
  </si>
  <si>
    <t>324815</t>
  </si>
  <si>
    <t>66004-071</t>
  </si>
  <si>
    <t>35008-008</t>
  </si>
  <si>
    <t>5/IC3000C</t>
  </si>
  <si>
    <t>324852</t>
  </si>
  <si>
    <t>324842</t>
  </si>
  <si>
    <t>DAVALLIA PRIMARY SCHOOL</t>
  </si>
  <si>
    <t>30008-132ETBA</t>
  </si>
  <si>
    <t>30008-113F</t>
  </si>
  <si>
    <t>1/UF553048F</t>
  </si>
  <si>
    <t>RL699A</t>
  </si>
  <si>
    <t>324843</t>
  </si>
  <si>
    <t>67001-8851</t>
  </si>
  <si>
    <t>2X6S18P</t>
  </si>
  <si>
    <t>324865</t>
  </si>
  <si>
    <t>MB514M</t>
  </si>
  <si>
    <t>324866</t>
  </si>
  <si>
    <t>324875</t>
  </si>
  <si>
    <t>66000-842</t>
  </si>
  <si>
    <t>8/UR1865ZM2</t>
  </si>
  <si>
    <t>324832</t>
  </si>
  <si>
    <t>64900-206ASB50</t>
  </si>
  <si>
    <t>64900-209A</t>
  </si>
  <si>
    <t>VECIP65-12V</t>
  </si>
  <si>
    <t>CC1</t>
  </si>
  <si>
    <t>324871</t>
  </si>
  <si>
    <t>324879</t>
  </si>
  <si>
    <t>324909</t>
  </si>
  <si>
    <t>324893</t>
  </si>
  <si>
    <t>MMA SUBSEA SERVICES PTY LTD</t>
  </si>
  <si>
    <t>22000-569G1</t>
  </si>
  <si>
    <t>RECELL285</t>
  </si>
  <si>
    <t>324910</t>
  </si>
  <si>
    <t>BLUE OCEAN SEISMIC SERVICES PTY LTD</t>
  </si>
  <si>
    <t>66004-059</t>
  </si>
  <si>
    <t>40/NCR18650BF</t>
  </si>
  <si>
    <t>RL1595</t>
  </si>
  <si>
    <t>4S10P</t>
  </si>
  <si>
    <t>324904</t>
  </si>
  <si>
    <t>324919</t>
  </si>
  <si>
    <t>PROK CONVEYOR COMPONENTS P/L</t>
  </si>
  <si>
    <t>66002-925</t>
  </si>
  <si>
    <t>32005-110</t>
  </si>
  <si>
    <t>1/CR17450SE</t>
  </si>
  <si>
    <t>L908</t>
  </si>
  <si>
    <t>324918</t>
  </si>
  <si>
    <t>324945</t>
  </si>
  <si>
    <t>324946</t>
  </si>
  <si>
    <t>324938</t>
  </si>
  <si>
    <t>67001-275</t>
  </si>
  <si>
    <t>RECELL73</t>
  </si>
  <si>
    <t>324941</t>
  </si>
  <si>
    <t>324936</t>
  </si>
  <si>
    <t>66004-073</t>
  </si>
  <si>
    <t>324956</t>
  </si>
  <si>
    <t>66002-924</t>
  </si>
  <si>
    <t>RL1606</t>
  </si>
  <si>
    <t>324972</t>
  </si>
  <si>
    <t>66002-927</t>
  </si>
  <si>
    <t>5/LSH20</t>
  </si>
  <si>
    <t>L909</t>
  </si>
  <si>
    <t>324949</t>
  </si>
  <si>
    <t>324939</t>
  </si>
  <si>
    <t>1/VL2020</t>
  </si>
  <si>
    <t>324987</t>
  </si>
  <si>
    <t>324970</t>
  </si>
  <si>
    <t>66002-926</t>
  </si>
  <si>
    <t>2/NCR18650BF</t>
  </si>
  <si>
    <t>9/UR18650ZY</t>
  </si>
  <si>
    <t>324983</t>
  </si>
  <si>
    <t>L238A-1048</t>
  </si>
  <si>
    <t>2X1S1P</t>
  </si>
  <si>
    <t>325043</t>
  </si>
  <si>
    <t>67000-425</t>
  </si>
  <si>
    <t>24/LR6XW</t>
  </si>
  <si>
    <t>AL313</t>
  </si>
  <si>
    <t>2X12S1P</t>
  </si>
  <si>
    <t>325042</t>
  </si>
  <si>
    <t>66000-278</t>
  </si>
  <si>
    <t>AL287</t>
  </si>
  <si>
    <t>325049</t>
  </si>
  <si>
    <t>325061</t>
  </si>
  <si>
    <t>325065</t>
  </si>
  <si>
    <t>66000-188</t>
  </si>
  <si>
    <t>1/CR123A-BP1</t>
  </si>
  <si>
    <t>L148</t>
  </si>
  <si>
    <t>325064</t>
  </si>
  <si>
    <t>66000-190</t>
  </si>
  <si>
    <t>1/BR-2/3AE</t>
  </si>
  <si>
    <t>L150</t>
  </si>
  <si>
    <t>325066</t>
  </si>
  <si>
    <t>325068</t>
  </si>
  <si>
    <t>325067</t>
  </si>
  <si>
    <t>/SAMANTHA</t>
  </si>
  <si>
    <t>RECELL783</t>
  </si>
  <si>
    <t>325106</t>
  </si>
  <si>
    <t>325107</t>
  </si>
  <si>
    <t>325098</t>
  </si>
  <si>
    <t>66002-501</t>
  </si>
  <si>
    <t>RL1392</t>
  </si>
  <si>
    <t>325092</t>
  </si>
  <si>
    <t>STAR CAR WASH GROUP</t>
  </si>
  <si>
    <t>66002-928</t>
  </si>
  <si>
    <t>RL1607</t>
  </si>
  <si>
    <t>RECELL779</t>
  </si>
  <si>
    <t>RECELL780</t>
  </si>
  <si>
    <t>RECELL784</t>
  </si>
  <si>
    <t>RECELL785</t>
  </si>
  <si>
    <t>RECELL786</t>
  </si>
  <si>
    <t>RECELL781</t>
  </si>
  <si>
    <t>/ABHIN/IRENE/JOLA/SOJI/JOHN</t>
  </si>
  <si>
    <t>RECELL778</t>
  </si>
  <si>
    <t>PACK720</t>
  </si>
  <si>
    <t>/SOJI/JAREK</t>
  </si>
  <si>
    <t>/JAREK/JACK</t>
  </si>
  <si>
    <t>RECELL782</t>
  </si>
  <si>
    <t>/JAREK/SAMANTHA</t>
  </si>
  <si>
    <t>/JAREK/CHARLES</t>
  </si>
  <si>
    <t>LAB-RE-RL1184</t>
  </si>
  <si>
    <t>RED LIGHT THERAPY KITS</t>
  </si>
  <si>
    <t>325083</t>
  </si>
  <si>
    <t>HI-TECH AUTO ELECTRICS AUSTRALIA</t>
  </si>
  <si>
    <t>66003-595</t>
  </si>
  <si>
    <t>CH595</t>
  </si>
  <si>
    <t>LB6106</t>
  </si>
  <si>
    <t>325133</t>
  </si>
  <si>
    <t>SPELAION PTY LTD</t>
  </si>
  <si>
    <t>66002-929</t>
  </si>
  <si>
    <t>67001-804</t>
  </si>
  <si>
    <t>ML12-30P3MET</t>
  </si>
  <si>
    <t>CH602</t>
  </si>
  <si>
    <t>325130</t>
  </si>
  <si>
    <t>66002-367</t>
  </si>
  <si>
    <t xml:space="preserve">96/NCR18650GA </t>
  </si>
  <si>
    <t>RL1347</t>
  </si>
  <si>
    <t>12S8P</t>
  </si>
  <si>
    <t>325091</t>
  </si>
  <si>
    <t>325104</t>
  </si>
  <si>
    <t>325119</t>
  </si>
  <si>
    <t>325127</t>
  </si>
  <si>
    <t>1/NCR18500A</t>
  </si>
  <si>
    <t>LiION</t>
  </si>
  <si>
    <t>325129</t>
  </si>
  <si>
    <t>SPECIALISED OILFIELD SERVICES PTY LTD</t>
  </si>
  <si>
    <t>66000-220</t>
  </si>
  <si>
    <t>67001-3481A</t>
  </si>
  <si>
    <t>4/LIRDD-165HT-BC</t>
  </si>
  <si>
    <t>L222</t>
  </si>
  <si>
    <t>LAB-RE-L222</t>
  </si>
  <si>
    <t>325139</t>
  </si>
  <si>
    <t>324894</t>
  </si>
  <si>
    <t>325157</t>
  </si>
  <si>
    <t>325167</t>
  </si>
  <si>
    <t>325187</t>
  </si>
  <si>
    <t>325188</t>
  </si>
  <si>
    <t>325150</t>
  </si>
  <si>
    <t>325192</t>
  </si>
  <si>
    <t>325193</t>
  </si>
  <si>
    <t>325202</t>
  </si>
  <si>
    <t>30003-870SAFA</t>
  </si>
  <si>
    <t>30000-346</t>
  </si>
  <si>
    <t>20/KR-CH</t>
  </si>
  <si>
    <t>325203</t>
  </si>
  <si>
    <t>30003-870SAFB</t>
  </si>
  <si>
    <t>/ROB/SOJI/JAREK</t>
  </si>
  <si>
    <t>/SAMANTHA/JACK</t>
  </si>
  <si>
    <t>325286</t>
  </si>
  <si>
    <t>325288</t>
  </si>
  <si>
    <t>325289</t>
  </si>
  <si>
    <t>/SAURABH/IRENE/JOLA/SAMANTHA</t>
  </si>
  <si>
    <t>/SOJI/TIN/</t>
  </si>
  <si>
    <t>RECELL787</t>
  </si>
  <si>
    <t>PACK721</t>
  </si>
  <si>
    <t>RECELL788</t>
  </si>
  <si>
    <t>325260</t>
  </si>
  <si>
    <t>2/UR1865ZM2</t>
  </si>
  <si>
    <t>325316</t>
  </si>
  <si>
    <t>325314</t>
  </si>
  <si>
    <t>20006-473BA225030</t>
  </si>
  <si>
    <t>20006-475</t>
  </si>
  <si>
    <t>CH1-FUB03-10</t>
  </si>
  <si>
    <t>CH601</t>
  </si>
  <si>
    <t>325303</t>
  </si>
  <si>
    <t>59001-307GP</t>
  </si>
  <si>
    <t>ELB-03-01209</t>
  </si>
  <si>
    <t>N1214</t>
  </si>
  <si>
    <t>7/IT1600Cs</t>
  </si>
  <si>
    <t>325195</t>
  </si>
  <si>
    <t>SCITEQ</t>
  </si>
  <si>
    <t>30006-306IKUSI</t>
  </si>
  <si>
    <t>TEB-BAT-PACK-DS8</t>
  </si>
  <si>
    <t>N781</t>
  </si>
  <si>
    <t>325194</t>
  </si>
  <si>
    <t>30006-967IKUSI</t>
  </si>
  <si>
    <t>7/HR-4/3FAU</t>
  </si>
  <si>
    <t>N815</t>
  </si>
  <si>
    <t>325271</t>
  </si>
  <si>
    <t>/JOLA/CHARLES</t>
  </si>
  <si>
    <t>/SAURABH/SOJI</t>
  </si>
  <si>
    <t>/IRENE/CHARLES</t>
  </si>
  <si>
    <t>/CHARLES</t>
  </si>
  <si>
    <t>/IRENE/SAMANTHA</t>
  </si>
  <si>
    <t>PACK722</t>
  </si>
  <si>
    <t>PACK723</t>
  </si>
  <si>
    <t>325346</t>
  </si>
  <si>
    <t>325375</t>
  </si>
  <si>
    <t>325292</t>
  </si>
  <si>
    <t>30004-354B</t>
  </si>
  <si>
    <t>ELB-BPI480</t>
  </si>
  <si>
    <t>N775</t>
  </si>
  <si>
    <t>325279</t>
  </si>
  <si>
    <t>325374</t>
  </si>
  <si>
    <t>SMALL CRAFT SALVAGE</t>
  </si>
  <si>
    <t>66000-859</t>
  </si>
  <si>
    <t>N458</t>
  </si>
  <si>
    <t>325384</t>
  </si>
  <si>
    <t>325385</t>
  </si>
  <si>
    <t>325386</t>
  </si>
  <si>
    <t>325387</t>
  </si>
  <si>
    <t>325339</t>
  </si>
  <si>
    <t>66001-710</t>
  </si>
  <si>
    <t>3/LS33600 + 2/LS26500</t>
  </si>
  <si>
    <t>L732</t>
  </si>
  <si>
    <t>325394</t>
  </si>
  <si>
    <t>66002-930</t>
  </si>
  <si>
    <t>325395</t>
  </si>
  <si>
    <t>325417</t>
  </si>
  <si>
    <t xml:space="preserve">1/CR123A </t>
  </si>
  <si>
    <t>325360</t>
  </si>
  <si>
    <t>66004-075</t>
  </si>
  <si>
    <t>N2015</t>
  </si>
  <si>
    <t>325438</t>
  </si>
  <si>
    <t>BARBARO SASCHA</t>
  </si>
  <si>
    <t>325382</t>
  </si>
  <si>
    <t>66000-947</t>
  </si>
  <si>
    <t>L584</t>
  </si>
  <si>
    <t>325378</t>
  </si>
  <si>
    <t>66000-213DEG</t>
  </si>
  <si>
    <t>AL217ADEG</t>
  </si>
  <si>
    <t>/SAURABH</t>
  </si>
  <si>
    <t>/SOJI/CHARLES/TIN</t>
  </si>
  <si>
    <t>/JOLA/SAMANTHA/CHARLES</t>
  </si>
  <si>
    <t>325376</t>
  </si>
  <si>
    <t>325377</t>
  </si>
  <si>
    <t>325379</t>
  </si>
  <si>
    <t>66000-212DEG</t>
  </si>
  <si>
    <t>AL217DEG</t>
  </si>
  <si>
    <t>325380</t>
  </si>
  <si>
    <t>12S</t>
  </si>
  <si>
    <t>325381</t>
  </si>
  <si>
    <t>66001-464</t>
  </si>
  <si>
    <t>AL560</t>
  </si>
  <si>
    <t>12s</t>
  </si>
  <si>
    <t>PACK724</t>
  </si>
  <si>
    <t>325383</t>
  </si>
  <si>
    <t>66002-107</t>
  </si>
  <si>
    <t>59003-012V</t>
  </si>
  <si>
    <t>3/ER14505M</t>
  </si>
  <si>
    <t>L780</t>
  </si>
  <si>
    <t>325474</t>
  </si>
  <si>
    <t>325492</t>
  </si>
  <si>
    <t>66004-077</t>
  </si>
  <si>
    <t>325450</t>
  </si>
  <si>
    <t>12;24</t>
  </si>
  <si>
    <t>1S2P;2S2P</t>
  </si>
  <si>
    <t>325449</t>
  </si>
  <si>
    <t>NAVAIDS</t>
  </si>
  <si>
    <t>325468</t>
  </si>
  <si>
    <t>66004-076</t>
  </si>
  <si>
    <t>5/IMX-3000Cs</t>
  </si>
  <si>
    <t>325467</t>
  </si>
  <si>
    <t>325550</t>
  </si>
  <si>
    <t>66000-834</t>
  </si>
  <si>
    <t>33000-006S4FU</t>
  </si>
  <si>
    <t>8/LR6(4S)FU</t>
  </si>
  <si>
    <t>AL521</t>
  </si>
  <si>
    <t>325501</t>
  </si>
  <si>
    <t>325504</t>
  </si>
  <si>
    <t>325505</t>
  </si>
  <si>
    <t>325506</t>
  </si>
  <si>
    <t>325522</t>
  </si>
  <si>
    <t>FORBES FENCING &amp; RURAL SERVICES</t>
  </si>
  <si>
    <t>325545</t>
  </si>
  <si>
    <t>66003-057A</t>
  </si>
  <si>
    <t>67001-348A</t>
  </si>
  <si>
    <t>10/LIRDD-HT-BC</t>
  </si>
  <si>
    <t>DH57A</t>
  </si>
  <si>
    <t>325549</t>
  </si>
  <si>
    <t>325566</t>
  </si>
  <si>
    <t xml:space="preserve"> 6/N3000CR</t>
  </si>
  <si>
    <t>325567</t>
  </si>
  <si>
    <t>325729</t>
  </si>
  <si>
    <t>66004-074</t>
  </si>
  <si>
    <t xml:space="preserve">14/UR18650NSX </t>
  </si>
  <si>
    <t>325737</t>
  </si>
  <si>
    <t>66002-933</t>
  </si>
  <si>
    <t>CH604</t>
  </si>
  <si>
    <t>/JOLA/SOJI/CHARLES</t>
  </si>
  <si>
    <t>325788</t>
  </si>
  <si>
    <t>L910</t>
  </si>
  <si>
    <t>325811</t>
  </si>
  <si>
    <t>67001-8761</t>
  </si>
  <si>
    <t>RL1609</t>
  </si>
  <si>
    <t>2S10P</t>
  </si>
  <si>
    <t>325817</t>
  </si>
  <si>
    <t xml:space="preserve">4/HR-4/3AU </t>
  </si>
  <si>
    <t>RECELL789</t>
  </si>
  <si>
    <t>325761</t>
  </si>
  <si>
    <t>/SAURABH/ROB/JAREK</t>
  </si>
  <si>
    <t>325790</t>
  </si>
  <si>
    <t>325808</t>
  </si>
  <si>
    <t>325810</t>
  </si>
  <si>
    <t>66002-932</t>
  </si>
  <si>
    <t>CH603</t>
  </si>
  <si>
    <t>325809</t>
  </si>
  <si>
    <t>67001-87621</t>
  </si>
  <si>
    <t>RL1612A</t>
  </si>
  <si>
    <t>2S6P</t>
  </si>
  <si>
    <t>/ROB/JAREK</t>
  </si>
  <si>
    <t>PACK725</t>
  </si>
  <si>
    <t>325818</t>
  </si>
  <si>
    <t>66003-071</t>
  </si>
  <si>
    <t>RL1614</t>
  </si>
  <si>
    <t>325819</t>
  </si>
  <si>
    <t>66003-605</t>
  </si>
  <si>
    <t>67000-700</t>
  </si>
  <si>
    <t>TSB004PCBR1</t>
  </si>
  <si>
    <t>CH605</t>
  </si>
  <si>
    <t>325833</t>
  </si>
  <si>
    <t>325834</t>
  </si>
  <si>
    <t>325835</t>
  </si>
  <si>
    <t>325851</t>
  </si>
  <si>
    <t>66004-080</t>
  </si>
  <si>
    <t>6/KH-D10000</t>
  </si>
  <si>
    <t>RECELL790</t>
  </si>
  <si>
    <t>325502</t>
  </si>
  <si>
    <t>325756</t>
  </si>
  <si>
    <t>325757</t>
  </si>
  <si>
    <t>325786</t>
  </si>
  <si>
    <t>325860</t>
  </si>
  <si>
    <t>66002-935</t>
  </si>
  <si>
    <t>24/NCR18650GA</t>
  </si>
  <si>
    <t>RL1615</t>
  </si>
  <si>
    <t>3S8P</t>
  </si>
  <si>
    <t>/SAURABH/IRENE/SAMANTHA/JOHN</t>
  </si>
  <si>
    <t>LAB-SPEC</t>
  </si>
  <si>
    <t>LAB-CLG</t>
  </si>
  <si>
    <t>325767</t>
  </si>
  <si>
    <t>ARCHER WELL COMPANY (M) SDN BHD</t>
  </si>
  <si>
    <t>66000-7991</t>
  </si>
  <si>
    <t>67001-348E</t>
  </si>
  <si>
    <t xml:space="preserve">5/LIRCC-180HT-BC </t>
  </si>
  <si>
    <t>DH34A</t>
  </si>
  <si>
    <t>Lith</t>
  </si>
  <si>
    <t>325832</t>
  </si>
  <si>
    <t>CLG</t>
  </si>
  <si>
    <t>325841</t>
  </si>
  <si>
    <t>325854</t>
  </si>
  <si>
    <t>66002-536</t>
  </si>
  <si>
    <t>RECELL663</t>
  </si>
  <si>
    <t>325856</t>
  </si>
  <si>
    <t>66000-951</t>
  </si>
  <si>
    <t>89003-152</t>
  </si>
  <si>
    <t>325859</t>
  </si>
  <si>
    <t>8/INR18650-30Q/RL1616 LIION 14.4V 6AH 86.4Wh 4S2P</t>
  </si>
  <si>
    <t>66003-072</t>
  </si>
  <si>
    <t>325862</t>
  </si>
  <si>
    <t>66002-934</t>
  </si>
  <si>
    <t>3/CR2477/BN</t>
  </si>
  <si>
    <t>L912</t>
  </si>
  <si>
    <t>325863</t>
  </si>
  <si>
    <t>325902</t>
  </si>
  <si>
    <t>325916</t>
  </si>
  <si>
    <t>MB1022</t>
  </si>
  <si>
    <t>325917</t>
  </si>
  <si>
    <t>66004-079</t>
  </si>
  <si>
    <t>325855</t>
  </si>
  <si>
    <t>PACK726</t>
  </si>
  <si>
    <t>325924</t>
  </si>
  <si>
    <t>325945</t>
  </si>
  <si>
    <t>2x7S1P</t>
  </si>
  <si>
    <t>/SAURABH/IRENE/SOJI/SAMANTHA/CHARLES/JOHN</t>
  </si>
  <si>
    <t>325935</t>
  </si>
  <si>
    <t>66000-656</t>
  </si>
  <si>
    <t>RL487</t>
  </si>
  <si>
    <t>325929</t>
  </si>
  <si>
    <t>325930</t>
  </si>
  <si>
    <t>325947</t>
  </si>
  <si>
    <t>326014</t>
  </si>
  <si>
    <t>LEAK-TEC</t>
  </si>
  <si>
    <t>66001-604</t>
  </si>
  <si>
    <t>PACK298</t>
  </si>
  <si>
    <t>325944</t>
  </si>
  <si>
    <t>SEDIMENTAL AUSTRALIA PTY LTD</t>
  </si>
  <si>
    <t>66000-795</t>
  </si>
  <si>
    <t>60/UR18650ZY</t>
  </si>
  <si>
    <t>RL582</t>
  </si>
  <si>
    <t>2S30P</t>
  </si>
  <si>
    <t>325949</t>
  </si>
  <si>
    <t xml:space="preserve">N475A </t>
  </si>
  <si>
    <t>326040</t>
  </si>
  <si>
    <t>325961</t>
  </si>
  <si>
    <t>66004-082</t>
  </si>
  <si>
    <t>NiHM</t>
  </si>
  <si>
    <t>325992</t>
  </si>
  <si>
    <t>32005-010CONN</t>
  </si>
  <si>
    <t>32005-010</t>
  </si>
  <si>
    <t>PLC-1/3N-3-S</t>
  </si>
  <si>
    <t>1/CR1/3N</t>
  </si>
  <si>
    <t>L325</t>
  </si>
  <si>
    <t>326003</t>
  </si>
  <si>
    <t>326004</t>
  </si>
  <si>
    <t>326054</t>
  </si>
  <si>
    <t>/SAURABH/IRENE/SOJI</t>
  </si>
  <si>
    <t>/SAURABH/SAMANTHA/JOHN</t>
  </si>
  <si>
    <t>325978</t>
  </si>
  <si>
    <t>30006-263ACURVE</t>
  </si>
  <si>
    <t>SEB-FL50</t>
  </si>
  <si>
    <t>N1406</t>
  </si>
  <si>
    <t>326006</t>
  </si>
  <si>
    <t>1/CH307</t>
  </si>
  <si>
    <t>3/AA1700</t>
  </si>
  <si>
    <t>326053</t>
  </si>
  <si>
    <t xml:space="preserve">24/INR18650-30Q </t>
  </si>
  <si>
    <t>326076</t>
  </si>
  <si>
    <t>35009-002FLT-T</t>
  </si>
  <si>
    <t>326079</t>
  </si>
  <si>
    <t>59001-404EKTA</t>
  </si>
  <si>
    <t>ELB-EV1929</t>
  </si>
  <si>
    <t>N1380</t>
  </si>
  <si>
    <t>326253</t>
  </si>
  <si>
    <t>Lab-cell</t>
  </si>
  <si>
    <t>325287</t>
  </si>
  <si>
    <t>67001-915</t>
  </si>
  <si>
    <t>1/TSB004</t>
  </si>
  <si>
    <t>CH610</t>
  </si>
  <si>
    <t>/JOLA/JAREK/TIN</t>
  </si>
  <si>
    <t>325887</t>
  </si>
  <si>
    <t>N2016</t>
  </si>
  <si>
    <t>LES COOKE INSTRUMENT CO P/L</t>
  </si>
  <si>
    <t>66004-081</t>
  </si>
  <si>
    <t>3/BK-4MCCE</t>
  </si>
  <si>
    <t>326295</t>
  </si>
  <si>
    <t>66003-608</t>
  </si>
  <si>
    <t>CH608</t>
  </si>
  <si>
    <t>/IRENE/SAMANTHA/CHARLES</t>
  </si>
  <si>
    <t>/SAURABH/CHARLES</t>
  </si>
  <si>
    <t>/CHARLES/TIN</t>
  </si>
  <si>
    <t>/SAURABH/IRENE</t>
  </si>
  <si>
    <t>RECELL791</t>
  </si>
  <si>
    <t>PACK727</t>
  </si>
  <si>
    <t>RECELL792</t>
  </si>
  <si>
    <t>326101</t>
  </si>
  <si>
    <t>30004-284MINI</t>
  </si>
  <si>
    <t>35008-006</t>
  </si>
  <si>
    <t>ELB-BAT4SC</t>
  </si>
  <si>
    <t>4/IT1600Cs</t>
  </si>
  <si>
    <t>N1077</t>
  </si>
  <si>
    <t>326081</t>
  </si>
  <si>
    <t>325942</t>
  </si>
  <si>
    <t>66004-083</t>
  </si>
  <si>
    <t>326291</t>
  </si>
  <si>
    <t>326070</t>
  </si>
  <si>
    <t>326069</t>
  </si>
  <si>
    <t>326071</t>
  </si>
  <si>
    <t>326267</t>
  </si>
  <si>
    <t>326268</t>
  </si>
  <si>
    <t>66003-620</t>
  </si>
  <si>
    <t>RL1620</t>
  </si>
  <si>
    <t>326080</t>
  </si>
  <si>
    <t>66003-077</t>
  </si>
  <si>
    <t>CH606</t>
  </si>
  <si>
    <t>/ROB/SAMANTHA</t>
  </si>
  <si>
    <t>PACK728</t>
  </si>
  <si>
    <t>326393</t>
  </si>
  <si>
    <t>326302</t>
  </si>
  <si>
    <t>326299</t>
  </si>
  <si>
    <t>326300</t>
  </si>
  <si>
    <t>66000-696</t>
  </si>
  <si>
    <t>DH29</t>
  </si>
  <si>
    <t>326396</t>
  </si>
  <si>
    <t>HS PANOSSIAN &amp; ASSOCIATES PTY LTD</t>
  </si>
  <si>
    <t>66004-086</t>
  </si>
  <si>
    <t>6/NC2500SCR</t>
  </si>
  <si>
    <t>/ROB/IRENE/CHARLES</t>
  </si>
  <si>
    <t>326301</t>
  </si>
  <si>
    <t>326331</t>
  </si>
  <si>
    <t>66003-080</t>
  </si>
  <si>
    <t>L913</t>
  </si>
  <si>
    <t>326311</t>
  </si>
  <si>
    <t>SCIENTIQUE CONSULTING</t>
  </si>
  <si>
    <t>67001-763</t>
  </si>
  <si>
    <t>8/N700AACL</t>
  </si>
  <si>
    <t>N1887</t>
  </si>
  <si>
    <t>326298</t>
  </si>
  <si>
    <t>66003-078</t>
  </si>
  <si>
    <t>3/HR-3UTC</t>
  </si>
  <si>
    <t>N2017</t>
  </si>
  <si>
    <t>PACK730</t>
  </si>
  <si>
    <t>326275</t>
  </si>
  <si>
    <t>66004-085</t>
  </si>
  <si>
    <t>1/NCR18650B</t>
  </si>
  <si>
    <t>326314</t>
  </si>
  <si>
    <t>326402</t>
  </si>
  <si>
    <t>66002-529A</t>
  </si>
  <si>
    <t>89003-131</t>
  </si>
  <si>
    <t>5/INR18650-20R</t>
  </si>
  <si>
    <t>/ROB/CHARLES</t>
  </si>
  <si>
    <t>PACK731</t>
  </si>
  <si>
    <t>RECELL793</t>
  </si>
  <si>
    <t>326400</t>
  </si>
  <si>
    <t>326488</t>
  </si>
  <si>
    <t>46000-001JAE</t>
  </si>
  <si>
    <t>PLC-2/3A-3-029P</t>
  </si>
  <si>
    <t>326264</t>
  </si>
  <si>
    <t>66004-084</t>
  </si>
  <si>
    <t>2/K226650UE01</t>
  </si>
  <si>
    <t>326403</t>
  </si>
  <si>
    <t>326493</t>
  </si>
  <si>
    <t>89000-997</t>
  </si>
  <si>
    <t>TEB-2001-966</t>
  </si>
  <si>
    <t xml:space="preserve"> 6/UR18650ZY </t>
  </si>
  <si>
    <t>RL950</t>
  </si>
  <si>
    <t>326422</t>
  </si>
  <si>
    <t>66000-707</t>
  </si>
  <si>
    <t>1/TSB-003A</t>
  </si>
  <si>
    <t>CH255</t>
  </si>
  <si>
    <t>326423</t>
  </si>
  <si>
    <t>66000-708</t>
  </si>
  <si>
    <t>12/UR18650FK</t>
  </si>
  <si>
    <t>RL504</t>
  </si>
  <si>
    <t>326418</t>
  </si>
  <si>
    <t>66004-087</t>
  </si>
  <si>
    <t>88002-630BD</t>
  </si>
  <si>
    <t>10/NCR18650BD</t>
  </si>
  <si>
    <t>326420</t>
  </si>
  <si>
    <t>67001-577</t>
  </si>
  <si>
    <t>PACK252</t>
  </si>
  <si>
    <t>4/UR14500AC</t>
  </si>
  <si>
    <t>326525</t>
  </si>
  <si>
    <t>326529</t>
  </si>
  <si>
    <t>WEST COAST AVIONICS</t>
  </si>
  <si>
    <t>66000-919</t>
  </si>
  <si>
    <t>7/H250-1/3AA</t>
  </si>
  <si>
    <t>PACK34</t>
  </si>
  <si>
    <t>326343</t>
  </si>
  <si>
    <t>22000-170Y</t>
  </si>
  <si>
    <t>MB918S</t>
  </si>
  <si>
    <t>3/HR-5/4AAAU</t>
  </si>
  <si>
    <t>326427</t>
  </si>
  <si>
    <t>66004-089</t>
  </si>
  <si>
    <t>80002-255LOG</t>
  </si>
  <si>
    <t>1/BTB-533-000095-BP1</t>
  </si>
  <si>
    <t>LiPo</t>
  </si>
  <si>
    <t>326535</t>
  </si>
  <si>
    <t>33003-052-L</t>
  </si>
  <si>
    <t>326424</t>
  </si>
  <si>
    <t>326432</t>
  </si>
  <si>
    <t>66004-091</t>
  </si>
  <si>
    <t>12/LR6XW</t>
  </si>
  <si>
    <t>326362</t>
  </si>
  <si>
    <t>PRECISION MINING AND DRILLING PTY LTD</t>
  </si>
  <si>
    <t xml:space="preserve">PLC-C-3.6-K </t>
  </si>
  <si>
    <t>1/ER26500HT</t>
  </si>
  <si>
    <t>326492</t>
  </si>
  <si>
    <t>89000-990BP</t>
  </si>
  <si>
    <t xml:space="preserve">TEB-BP1735 </t>
  </si>
  <si>
    <t>N1845</t>
  </si>
  <si>
    <t>326530</t>
  </si>
  <si>
    <t>66004-093</t>
  </si>
  <si>
    <t>326497</t>
  </si>
  <si>
    <t>326564</t>
  </si>
  <si>
    <t>RIG TECHNOLOGIES INTERNATIONAL PTY LTD</t>
  </si>
  <si>
    <t>66003-082</t>
  </si>
  <si>
    <t>DH58</t>
  </si>
  <si>
    <t>326471</t>
  </si>
  <si>
    <t>BTB-880163</t>
  </si>
  <si>
    <t>326569</t>
  </si>
  <si>
    <t>DAVID NICOLSON PHOTOGRAPHY</t>
  </si>
  <si>
    <t>326570</t>
  </si>
  <si>
    <t>66004-092</t>
  </si>
  <si>
    <t>8/UR18650FM</t>
  </si>
  <si>
    <t>326501</t>
  </si>
  <si>
    <t>326500</t>
  </si>
  <si>
    <t>326499</t>
  </si>
  <si>
    <t>326511</t>
  </si>
  <si>
    <t>66004-078</t>
  </si>
  <si>
    <t>325498</t>
  </si>
  <si>
    <t>/SAURABH/IRENE/JOLA/SAMANTHA/CHARLES</t>
  </si>
  <si>
    <t>RECELL794</t>
  </si>
  <si>
    <t>326537</t>
  </si>
  <si>
    <t>326477</t>
  </si>
  <si>
    <t>326534</t>
  </si>
  <si>
    <t>326565</t>
  </si>
  <si>
    <t>FURNACE TECHNOLOGIES PTY LTD</t>
  </si>
  <si>
    <t>66001-762</t>
  </si>
  <si>
    <t>60/HHR-300SCPY06</t>
  </si>
  <si>
    <t>RECELL438</t>
  </si>
  <si>
    <t>30S2P</t>
  </si>
  <si>
    <t>326539</t>
  </si>
  <si>
    <t>LAB-HS</t>
  </si>
  <si>
    <t>SEALITE</t>
  </si>
  <si>
    <t>RECELL798</t>
  </si>
  <si>
    <t>/SAURABH/ROB/IRENE</t>
  </si>
  <si>
    <t>/IRENE/JACK</t>
  </si>
  <si>
    <t>/SOJI/CHARLES</t>
  </si>
  <si>
    <t>RECELL795</t>
  </si>
  <si>
    <t>RECELL796</t>
  </si>
  <si>
    <t>RECELL797</t>
  </si>
  <si>
    <t>326680</t>
  </si>
  <si>
    <t>66003-088</t>
  </si>
  <si>
    <t>RL1631</t>
  </si>
  <si>
    <t>66004-088</t>
  </si>
  <si>
    <t>326567</t>
  </si>
  <si>
    <t>326571</t>
  </si>
  <si>
    <t>30008-108CB</t>
  </si>
  <si>
    <t>TEB-CB-047</t>
  </si>
  <si>
    <t>RL946</t>
  </si>
  <si>
    <t>326572</t>
  </si>
  <si>
    <t>326581</t>
  </si>
  <si>
    <t>326600</t>
  </si>
  <si>
    <t>22000-1011</t>
  </si>
  <si>
    <t>MB1011</t>
  </si>
  <si>
    <t>326641</t>
  </si>
  <si>
    <t>BROOME BETTA HOME LIVING</t>
  </si>
  <si>
    <t>66003-086</t>
  </si>
  <si>
    <t>RL1627</t>
  </si>
  <si>
    <t>326658</t>
  </si>
  <si>
    <t>326966</t>
  </si>
  <si>
    <t>326969</t>
  </si>
  <si>
    <t>MURDOCH UNIVERSITY</t>
  </si>
  <si>
    <t>46003-303TELV</t>
  </si>
  <si>
    <t>L311</t>
  </si>
  <si>
    <t>3/BR-2/3A</t>
  </si>
  <si>
    <t>326971</t>
  </si>
  <si>
    <t>PACK733</t>
  </si>
  <si>
    <t>PACK732</t>
  </si>
  <si>
    <t>PACK734</t>
  </si>
  <si>
    <t>PACK729</t>
  </si>
  <si>
    <t>RECELL799</t>
  </si>
  <si>
    <t>30007-109REP</t>
  </si>
  <si>
    <t>326608</t>
  </si>
  <si>
    <t xml:space="preserve">SHB37 </t>
  </si>
  <si>
    <t>326982</t>
  </si>
  <si>
    <t>66004-100</t>
  </si>
  <si>
    <t>326988</t>
  </si>
  <si>
    <t>326989</t>
  </si>
  <si>
    <t>327018</t>
  </si>
  <si>
    <t>22000-966A</t>
  </si>
  <si>
    <t>MB997A</t>
  </si>
  <si>
    <t>RECELL665</t>
  </si>
  <si>
    <t>327019</t>
  </si>
  <si>
    <t>22000-966C</t>
  </si>
  <si>
    <t>MB997C</t>
  </si>
  <si>
    <t>327029</t>
  </si>
  <si>
    <t>RECELL800</t>
  </si>
  <si>
    <t>PACK735</t>
  </si>
  <si>
    <t>327047</t>
  </si>
  <si>
    <t>327009</t>
  </si>
  <si>
    <t>ENVIROPIPES</t>
  </si>
  <si>
    <t>30004-355AMP</t>
  </si>
  <si>
    <t>35008-115F</t>
  </si>
  <si>
    <t>ELB-03-01017</t>
  </si>
  <si>
    <t>N1221</t>
  </si>
  <si>
    <t>327043</t>
  </si>
  <si>
    <t>22000-438A</t>
  </si>
  <si>
    <t>8/IMX-2000Cs</t>
  </si>
  <si>
    <t>RECELL106</t>
  </si>
  <si>
    <t>327045</t>
  </si>
  <si>
    <t xml:space="preserve">4/ICR18650J </t>
  </si>
  <si>
    <t>327046</t>
  </si>
  <si>
    <t>326599</t>
  </si>
  <si>
    <t xml:space="preserve">MB520 </t>
  </si>
  <si>
    <t>326604</t>
  </si>
  <si>
    <t>66000-422</t>
  </si>
  <si>
    <t>N449</t>
  </si>
  <si>
    <t>326605</t>
  </si>
  <si>
    <t>66004-098</t>
  </si>
  <si>
    <t>5/HHR300SCP</t>
  </si>
  <si>
    <t>326957</t>
  </si>
  <si>
    <t>67001-3487</t>
  </si>
  <si>
    <t xml:space="preserve">DH-BAT009 </t>
  </si>
  <si>
    <t>5/lirc-165ht-bc</t>
  </si>
  <si>
    <t>326983</t>
  </si>
  <si>
    <t>WAYNE CONSULTING</t>
  </si>
  <si>
    <t>66003-087</t>
  </si>
  <si>
    <t>27/LS33600</t>
  </si>
  <si>
    <t>L914</t>
  </si>
  <si>
    <t>9S3P</t>
  </si>
  <si>
    <t>326986</t>
  </si>
  <si>
    <t>20008-954</t>
  </si>
  <si>
    <t>CA53</t>
  </si>
  <si>
    <t>327132</t>
  </si>
  <si>
    <t>WORLEY</t>
  </si>
  <si>
    <t>/ROB/JACK</t>
  </si>
  <si>
    <t>/SAURABH/IRENE/JOLA/SOJI/SAMANTHA/JOHN</t>
  </si>
  <si>
    <t>/SAURABH/IRENE/CHARLES</t>
  </si>
  <si>
    <t>PACK736</t>
  </si>
  <si>
    <t>327082</t>
  </si>
  <si>
    <t>ALLIED DIESEL AND TURBO</t>
  </si>
  <si>
    <t>66001-319</t>
  </si>
  <si>
    <t>RECELL258</t>
  </si>
  <si>
    <t>327083</t>
  </si>
  <si>
    <t>66004-103</t>
  </si>
  <si>
    <t>5/UR18650ZY</t>
  </si>
  <si>
    <t>327084</t>
  </si>
  <si>
    <t>EXPLORE GEO</t>
  </si>
  <si>
    <t>22000-465</t>
  </si>
  <si>
    <t xml:space="preserve"> 8/NC2500SCR</t>
  </si>
  <si>
    <t>327085</t>
  </si>
  <si>
    <t>22000-780</t>
  </si>
  <si>
    <t>11/HHR-300SCP</t>
  </si>
  <si>
    <t>327118</t>
  </si>
  <si>
    <t>327119</t>
  </si>
  <si>
    <t>327140</t>
  </si>
  <si>
    <t xml:space="preserve">5/IT1600CS </t>
  </si>
  <si>
    <t>327148</t>
  </si>
  <si>
    <t>67001-341</t>
  </si>
  <si>
    <t>HI-TOP</t>
  </si>
  <si>
    <t>326596</t>
  </si>
  <si>
    <t>327073</t>
  </si>
  <si>
    <t>327145</t>
  </si>
  <si>
    <t>327149</t>
  </si>
  <si>
    <t>30001-315</t>
  </si>
  <si>
    <t>RECELL130</t>
  </si>
  <si>
    <t>327174</t>
  </si>
  <si>
    <t>327171</t>
  </si>
  <si>
    <t>20008-694I</t>
  </si>
  <si>
    <t>CA78</t>
  </si>
  <si>
    <t>6/UR18650FZY</t>
  </si>
  <si>
    <t>326623</t>
  </si>
  <si>
    <t>326662</t>
  </si>
  <si>
    <t>326685</t>
  </si>
  <si>
    <t>66003-085</t>
  </si>
  <si>
    <t>4/NCA103450</t>
  </si>
  <si>
    <t>RL1630</t>
  </si>
  <si>
    <t>252P</t>
  </si>
  <si>
    <t>326684</t>
  </si>
  <si>
    <t>326686</t>
  </si>
  <si>
    <t>ELECTEK ELECTRICAL &amp; COMMUNICATIONS</t>
  </si>
  <si>
    <t>88002-607ROV01</t>
  </si>
  <si>
    <t>TEB-BAT-PACK-LIPO-01</t>
  </si>
  <si>
    <t>8/NCA103450</t>
  </si>
  <si>
    <t>RL922</t>
  </si>
  <si>
    <t>326670</t>
  </si>
  <si>
    <t>326985</t>
  </si>
  <si>
    <t>2X7S2P</t>
  </si>
  <si>
    <t>327105</t>
  </si>
  <si>
    <t>15S+15S</t>
  </si>
  <si>
    <t>327107</t>
  </si>
  <si>
    <t>66000-184</t>
  </si>
  <si>
    <t>27/LR6XW</t>
  </si>
  <si>
    <t>AL139</t>
  </si>
  <si>
    <t>6S2P+6S+9S</t>
  </si>
  <si>
    <t>327130</t>
  </si>
  <si>
    <t>ADVANCED ELECTRICAL EQUIPMENT</t>
  </si>
  <si>
    <t>30004-355EL</t>
  </si>
  <si>
    <t>35008-115</t>
  </si>
  <si>
    <t>ELB-03-01013</t>
  </si>
  <si>
    <t>N1353</t>
  </si>
  <si>
    <t>327139</t>
  </si>
  <si>
    <t>327146</t>
  </si>
  <si>
    <t>327215</t>
  </si>
  <si>
    <t>66004-099</t>
  </si>
  <si>
    <t xml:space="preserve">11/LIRDD-HT </t>
  </si>
  <si>
    <t>DH59</t>
  </si>
  <si>
    <t>327246</t>
  </si>
  <si>
    <t>23000-337</t>
  </si>
  <si>
    <t>RL429</t>
  </si>
  <si>
    <t>327175</t>
  </si>
  <si>
    <t>30004-354LUXVHR</t>
  </si>
  <si>
    <t>ELB-99010318</t>
  </si>
  <si>
    <t>N1245</t>
  </si>
  <si>
    <t>327176</t>
  </si>
  <si>
    <t>59001-032C</t>
  </si>
  <si>
    <t>59001-028</t>
  </si>
  <si>
    <t>ELB-P8S6</t>
  </si>
  <si>
    <t>8/MH-A4000HT</t>
  </si>
  <si>
    <t>N901</t>
  </si>
  <si>
    <t>327244</t>
  </si>
  <si>
    <t>WATER CORPORATION BEENYUP</t>
  </si>
  <si>
    <t>59001-306GP1</t>
  </si>
  <si>
    <t>35008-005C</t>
  </si>
  <si>
    <t>ELB-03-01204P</t>
  </si>
  <si>
    <t>3/IT1600CS</t>
  </si>
  <si>
    <t>N1001</t>
  </si>
  <si>
    <t>327245</t>
  </si>
  <si>
    <t>30004-352FLT042</t>
  </si>
  <si>
    <t>35008-112F</t>
  </si>
  <si>
    <t>ELB-FB240AMP</t>
  </si>
  <si>
    <t>N1276</t>
  </si>
  <si>
    <t>327234</t>
  </si>
  <si>
    <t>327247</t>
  </si>
  <si>
    <t>327217</t>
  </si>
  <si>
    <t>327242</t>
  </si>
  <si>
    <t>35008-005FLEADS</t>
  </si>
  <si>
    <t>ELB-03-01205</t>
  </si>
  <si>
    <t>N1174</t>
  </si>
  <si>
    <t>327241</t>
  </si>
  <si>
    <t>5/IT1800CS</t>
  </si>
  <si>
    <t>327233</t>
  </si>
  <si>
    <t>327276</t>
  </si>
  <si>
    <t>66001-143</t>
  </si>
  <si>
    <t>6/UR18650FK</t>
  </si>
  <si>
    <t>PACK144</t>
  </si>
  <si>
    <t>/SAURABH/JOLA/SAMANTHA/JOHN</t>
  </si>
  <si>
    <t>RECELL801</t>
  </si>
  <si>
    <t>327275</t>
  </si>
  <si>
    <t>20005-989D</t>
  </si>
  <si>
    <t>20005-989A</t>
  </si>
  <si>
    <t>1/CP100L1002.001</t>
  </si>
  <si>
    <t>CA</t>
  </si>
  <si>
    <t>327274</t>
  </si>
  <si>
    <t>327273</t>
  </si>
  <si>
    <t>ST CATHERINE'S COLLEGE</t>
  </si>
  <si>
    <t>38001-204SL1</t>
  </si>
  <si>
    <t>ARB-B84490</t>
  </si>
  <si>
    <t>AL502</t>
  </si>
  <si>
    <t>RECELL802</t>
  </si>
  <si>
    <t>PACK737</t>
  </si>
  <si>
    <t>327077</t>
  </si>
  <si>
    <t>327074</t>
  </si>
  <si>
    <t xml:space="preserve">112/LR20XW </t>
  </si>
  <si>
    <t>327075</t>
  </si>
  <si>
    <t xml:space="preserve">72/LR20XW </t>
  </si>
  <si>
    <t>18S4</t>
  </si>
  <si>
    <t>327078</t>
  </si>
  <si>
    <t>327076</t>
  </si>
  <si>
    <t>327240</t>
  </si>
  <si>
    <t>66000-828</t>
  </si>
  <si>
    <t>N1219</t>
  </si>
  <si>
    <t>7/IC3000C</t>
  </si>
  <si>
    <t>327295</t>
  </si>
  <si>
    <t>22000-994C</t>
  </si>
  <si>
    <t>HBH50000</t>
  </si>
  <si>
    <t>327343</t>
  </si>
  <si>
    <t>30004-354LL</t>
  </si>
  <si>
    <t>ELB-BP4S2</t>
  </si>
  <si>
    <t>N1233</t>
  </si>
  <si>
    <t>327365</t>
  </si>
  <si>
    <t>327372</t>
  </si>
  <si>
    <t>66003-888</t>
  </si>
  <si>
    <t>N1888A</t>
  </si>
  <si>
    <t>327373</t>
  </si>
  <si>
    <t>327232</t>
  </si>
  <si>
    <t>60000-166A</t>
  </si>
  <si>
    <t>5/LXRCC-165HT-SC-BC</t>
  </si>
  <si>
    <t>327400</t>
  </si>
  <si>
    <t>66004-104</t>
  </si>
  <si>
    <t xml:space="preserve">2/UF553450Z </t>
  </si>
  <si>
    <t>327402</t>
  </si>
  <si>
    <t>327405</t>
  </si>
  <si>
    <t>66004-106</t>
  </si>
  <si>
    <t>327403</t>
  </si>
  <si>
    <t>66004-105</t>
  </si>
  <si>
    <t>327202</t>
  </si>
  <si>
    <t>67001-6394</t>
  </si>
  <si>
    <t>RL1098D</t>
  </si>
  <si>
    <t>327218</t>
  </si>
  <si>
    <t xml:space="preserve">4/BK-4MCCE </t>
  </si>
  <si>
    <t>327362</t>
  </si>
  <si>
    <t>327363</t>
  </si>
  <si>
    <t>327364</t>
  </si>
  <si>
    <t>327438</t>
  </si>
  <si>
    <t>22000-570E</t>
  </si>
  <si>
    <t>12/US18650VTC4</t>
  </si>
  <si>
    <t>RL1610</t>
  </si>
  <si>
    <t>NEXXIS TECHNOLOGY PTY LTD</t>
  </si>
  <si>
    <t>66002-931</t>
  </si>
  <si>
    <t>327331</t>
  </si>
  <si>
    <t>327335</t>
  </si>
  <si>
    <t>20003-772D</t>
  </si>
  <si>
    <t>20003-772A</t>
  </si>
  <si>
    <t xml:space="preserve">2/V80H </t>
  </si>
  <si>
    <t>327421</t>
  </si>
  <si>
    <t>327333</t>
  </si>
  <si>
    <t>66002-9321</t>
  </si>
  <si>
    <t>CH614</t>
  </si>
  <si>
    <t>327334</t>
  </si>
  <si>
    <t>327404</t>
  </si>
  <si>
    <t>327351</t>
  </si>
  <si>
    <t>/SAURABH/JOLA</t>
  </si>
  <si>
    <t>RECELL804</t>
  </si>
  <si>
    <t>RECELL803</t>
  </si>
  <si>
    <t>PACK738</t>
  </si>
  <si>
    <t>PACK739</t>
  </si>
  <si>
    <t>327328</t>
  </si>
  <si>
    <t>327415</t>
  </si>
  <si>
    <t>327416</t>
  </si>
  <si>
    <t>66004-107</t>
  </si>
  <si>
    <t>35008-016</t>
  </si>
  <si>
    <t xml:space="preserve">10/IMH-1000AS </t>
  </si>
  <si>
    <t>327419</t>
  </si>
  <si>
    <t>3/NCR16850B</t>
  </si>
  <si>
    <t>327422</t>
  </si>
  <si>
    <t>AUSCO PRODUCTS</t>
  </si>
  <si>
    <t>66003-076</t>
  </si>
  <si>
    <t>224/NCR18650B</t>
  </si>
  <si>
    <t>RL1621</t>
  </si>
  <si>
    <t>7S32P</t>
  </si>
  <si>
    <t>327442</t>
  </si>
  <si>
    <t>66001-282</t>
  </si>
  <si>
    <t>RECELL246</t>
  </si>
  <si>
    <t>327444</t>
  </si>
  <si>
    <t>327462</t>
  </si>
  <si>
    <t>327463</t>
  </si>
  <si>
    <t>327502</t>
  </si>
  <si>
    <t>67000-008</t>
  </si>
  <si>
    <t>327503</t>
  </si>
  <si>
    <t xml:space="preserve">12/US18650VTC4 </t>
  </si>
  <si>
    <t>327475</t>
  </si>
  <si>
    <t>67001-566DC</t>
  </si>
  <si>
    <t>RL977A</t>
  </si>
  <si>
    <t>327478</t>
  </si>
  <si>
    <t>327482</t>
  </si>
  <si>
    <t>327483</t>
  </si>
  <si>
    <t>327484</t>
  </si>
  <si>
    <t xml:space="preserve">1/UR18500FK </t>
  </si>
  <si>
    <t>327486</t>
  </si>
  <si>
    <t>327498</t>
  </si>
  <si>
    <t>CH616</t>
  </si>
  <si>
    <t>66003-098</t>
  </si>
  <si>
    <t>RECELL805</t>
  </si>
  <si>
    <t>327522</t>
  </si>
  <si>
    <t>NiCd</t>
  </si>
  <si>
    <t>327555</t>
  </si>
  <si>
    <t>66003-099</t>
  </si>
  <si>
    <t>N2019</t>
  </si>
  <si>
    <t>Lab-conn</t>
  </si>
  <si>
    <t>327560</t>
  </si>
  <si>
    <t>67000-5355</t>
  </si>
  <si>
    <t>CH307</t>
  </si>
  <si>
    <t>1/2080 MKII Charger Board</t>
  </si>
  <si>
    <t>327505</t>
  </si>
  <si>
    <t>20008-966F</t>
  </si>
  <si>
    <t>CA50A</t>
  </si>
  <si>
    <t>327710</t>
  </si>
  <si>
    <t>327719</t>
  </si>
  <si>
    <t xml:space="preserve">3/MH-AA1500HT </t>
  </si>
  <si>
    <t>327559</t>
  </si>
  <si>
    <t>327740</t>
  </si>
  <si>
    <t>66003-606</t>
  </si>
  <si>
    <t xml:space="preserve">2/TSB-003APCB </t>
  </si>
  <si>
    <t>CH605A</t>
  </si>
  <si>
    <t>327721</t>
  </si>
  <si>
    <t>PACK740</t>
  </si>
  <si>
    <t>327723</t>
  </si>
  <si>
    <t>66004-109</t>
  </si>
  <si>
    <t>327722</t>
  </si>
  <si>
    <t>22000-436LI</t>
  </si>
  <si>
    <t>8/INR18650-20R</t>
  </si>
  <si>
    <t>327724</t>
  </si>
  <si>
    <t>3P2P</t>
  </si>
  <si>
    <t>2/UR18650A</t>
  </si>
  <si>
    <t>327738</t>
  </si>
  <si>
    <t>BATTERIES WA PTY LTD</t>
  </si>
  <si>
    <t>66002-814</t>
  </si>
  <si>
    <t>327733</t>
  </si>
  <si>
    <t>327734</t>
  </si>
  <si>
    <t>327520</t>
  </si>
  <si>
    <t>/JOLA/JAREK</t>
  </si>
  <si>
    <t>/CHARLES/JACK</t>
  </si>
  <si>
    <t>327712</t>
  </si>
  <si>
    <t>2 x 7S1P</t>
  </si>
  <si>
    <t>2 x 8.4</t>
  </si>
  <si>
    <t>327997</t>
  </si>
  <si>
    <t>CONSTRUCT ELECTRICS</t>
  </si>
  <si>
    <t>64900-567C</t>
  </si>
  <si>
    <t>CA187C</t>
  </si>
  <si>
    <t>RECELL806</t>
  </si>
  <si>
    <t>328013</t>
  </si>
  <si>
    <t>66003-612</t>
  </si>
  <si>
    <t>AL612</t>
  </si>
  <si>
    <t>12S6P</t>
  </si>
  <si>
    <t>327998</t>
  </si>
  <si>
    <t>327989</t>
  </si>
  <si>
    <t>66004-110</t>
  </si>
  <si>
    <t>1/K226650UE01</t>
  </si>
  <si>
    <t>327999</t>
  </si>
  <si>
    <t>327985</t>
  </si>
  <si>
    <t>328018</t>
  </si>
  <si>
    <t>30004-355-COL-T</t>
  </si>
  <si>
    <t>3/N3000CR</t>
  </si>
  <si>
    <t>328019</t>
  </si>
  <si>
    <t>30003-849NAUT</t>
  </si>
  <si>
    <t>1/N3000CR</t>
  </si>
  <si>
    <t>/SAURABH/SOJI/JACK</t>
  </si>
  <si>
    <t>RECELL807</t>
  </si>
  <si>
    <t>328049</t>
  </si>
  <si>
    <t>15000-046</t>
  </si>
  <si>
    <t>LTS-4</t>
  </si>
  <si>
    <t>327952</t>
  </si>
  <si>
    <t>327779</t>
  </si>
  <si>
    <t xml:space="preserve">1/BK-4MCCE </t>
  </si>
  <si>
    <t>RECELL808</t>
  </si>
  <si>
    <t>/SAURABH/IRENE/JOLA/SAMANTHA/JOHN/TIN</t>
  </si>
  <si>
    <t>328104</t>
  </si>
  <si>
    <t>327956</t>
  </si>
  <si>
    <t>327957</t>
  </si>
  <si>
    <t>327958</t>
  </si>
  <si>
    <t>327959</t>
  </si>
  <si>
    <t>328111</t>
  </si>
  <si>
    <t>328080</t>
  </si>
  <si>
    <t>PARAGON CARE GROUP PTY LTD</t>
  </si>
  <si>
    <t>66003-912</t>
  </si>
  <si>
    <t>328147</t>
  </si>
  <si>
    <t>COMPUTER DRIVEN</t>
  </si>
  <si>
    <t>328157</t>
  </si>
  <si>
    <t>328132</t>
  </si>
  <si>
    <t>328123</t>
  </si>
  <si>
    <t>328144</t>
  </si>
  <si>
    <t>SEALITE USA LLC</t>
  </si>
  <si>
    <t>328145</t>
  </si>
  <si>
    <t>328146</t>
  </si>
  <si>
    <t>TECHMINE</t>
  </si>
  <si>
    <t>LAB-CAB</t>
  </si>
  <si>
    <t>327771</t>
  </si>
  <si>
    <t>PACK741</t>
  </si>
  <si>
    <t>328196</t>
  </si>
  <si>
    <t>328133</t>
  </si>
  <si>
    <t>BLUE OCEAN MARINE SERVICES PTY LTD</t>
  </si>
  <si>
    <t>50001-314JAIMSDEG</t>
  </si>
  <si>
    <t>AL435DEG</t>
  </si>
  <si>
    <t>328183</t>
  </si>
  <si>
    <t>328180</t>
  </si>
  <si>
    <t>66002-330</t>
  </si>
  <si>
    <t>RECELL585</t>
  </si>
  <si>
    <t>328195</t>
  </si>
  <si>
    <t>328173</t>
  </si>
  <si>
    <t>328179</t>
  </si>
  <si>
    <t>66003-112</t>
  </si>
  <si>
    <t>N2021</t>
  </si>
  <si>
    <t>LAB-RL1365</t>
  </si>
  <si>
    <t>328129</t>
  </si>
  <si>
    <t>328070</t>
  </si>
  <si>
    <t>328222</t>
  </si>
  <si>
    <t>328119</t>
  </si>
  <si>
    <t>328068</t>
  </si>
  <si>
    <t>328069</t>
  </si>
  <si>
    <t>328244</t>
  </si>
  <si>
    <t>67001-932</t>
  </si>
  <si>
    <t>26/L91</t>
  </si>
  <si>
    <t>L919</t>
  </si>
  <si>
    <t>2X19.5</t>
  </si>
  <si>
    <t>2X13S1P</t>
  </si>
  <si>
    <t>PACK742</t>
  </si>
  <si>
    <t>RECELL809</t>
  </si>
  <si>
    <t>TAG68</t>
  </si>
  <si>
    <t>328221</t>
  </si>
  <si>
    <t>66003-075</t>
  </si>
  <si>
    <t>33/LR20XW</t>
  </si>
  <si>
    <t>AL611</t>
  </si>
  <si>
    <t>3S11P</t>
  </si>
  <si>
    <t>328194</t>
  </si>
  <si>
    <t>SX65S2P</t>
  </si>
  <si>
    <t>65001-2981</t>
  </si>
  <si>
    <t>328269</t>
  </si>
  <si>
    <t>328184</t>
  </si>
  <si>
    <t>/ROB/JOLA/SAMANTHA</t>
  </si>
  <si>
    <t>RECELL810</t>
  </si>
  <si>
    <t>RECELL811</t>
  </si>
  <si>
    <t>PACK743</t>
  </si>
  <si>
    <t>328246</t>
  </si>
  <si>
    <t>67001-9151</t>
  </si>
  <si>
    <t>CH610A</t>
  </si>
  <si>
    <t>HAMMON BOX WATER</t>
  </si>
  <si>
    <t>PACK744</t>
  </si>
  <si>
    <t>328307</t>
  </si>
  <si>
    <t>66001-891</t>
  </si>
  <si>
    <t>RECELL466</t>
  </si>
  <si>
    <t>10/PP2000CS</t>
  </si>
  <si>
    <t>328061</t>
  </si>
  <si>
    <t>38/NCR18650GA</t>
  </si>
  <si>
    <t>1S38P</t>
  </si>
  <si>
    <t>328062</t>
  </si>
  <si>
    <t>328312</t>
  </si>
  <si>
    <t>22000-348CHOUSN</t>
  </si>
  <si>
    <t>RECELL451</t>
  </si>
  <si>
    <t>328345</t>
  </si>
  <si>
    <t>KIRBYSWIM PTY LTD</t>
  </si>
  <si>
    <t>328411</t>
  </si>
  <si>
    <t>BROOKTON 24/7 TOWING</t>
  </si>
  <si>
    <t>328416</t>
  </si>
  <si>
    <t>VECIP65-24/8</t>
  </si>
  <si>
    <t>328342</t>
  </si>
  <si>
    <t>66003-116</t>
  </si>
  <si>
    <t>12/EN95</t>
  </si>
  <si>
    <t>AL614</t>
  </si>
  <si>
    <t>12s1p</t>
  </si>
  <si>
    <t>328426</t>
  </si>
  <si>
    <t>66004-111</t>
  </si>
  <si>
    <t>1/BK-3MCCE</t>
  </si>
  <si>
    <t>328427</t>
  </si>
  <si>
    <t>3P1S</t>
  </si>
  <si>
    <t>328425</t>
  </si>
  <si>
    <t>1/TSB0002</t>
  </si>
  <si>
    <t>328438</t>
  </si>
  <si>
    <t>DAN RAGAN</t>
  </si>
  <si>
    <t>66004-112</t>
  </si>
  <si>
    <t>RL1616</t>
  </si>
  <si>
    <t>328475</t>
  </si>
  <si>
    <t>66000-284</t>
  </si>
  <si>
    <t>36/LR6XW</t>
  </si>
  <si>
    <t>AL295</t>
  </si>
  <si>
    <t>328410</t>
  </si>
  <si>
    <t>RESLINK / MIKE WAYNE</t>
  </si>
  <si>
    <t>67001-936</t>
  </si>
  <si>
    <t>30/LR20XW</t>
  </si>
  <si>
    <t>AL615</t>
  </si>
  <si>
    <t>15S2P</t>
  </si>
  <si>
    <t>328420</t>
  </si>
  <si>
    <t>328421</t>
  </si>
  <si>
    <t xml:space="preserve">3/CR2477 </t>
  </si>
  <si>
    <t>328422</t>
  </si>
  <si>
    <t>328468</t>
  </si>
  <si>
    <t>328484</t>
  </si>
  <si>
    <t>328507</t>
  </si>
  <si>
    <t xml:space="preserve">AUTONOMO PTY LTD </t>
  </si>
  <si>
    <t>66003-120</t>
  </si>
  <si>
    <t>67001-902</t>
  </si>
  <si>
    <t>CH619</t>
  </si>
  <si>
    <t>328521</t>
  </si>
  <si>
    <t>67001-700</t>
  </si>
  <si>
    <t>32/0819-0012</t>
  </si>
  <si>
    <t>S15</t>
  </si>
  <si>
    <t>2X16S1P</t>
  </si>
  <si>
    <t>328522</t>
  </si>
  <si>
    <t>328526</t>
  </si>
  <si>
    <t>328531</t>
  </si>
  <si>
    <t>88003-054</t>
  </si>
  <si>
    <t>LIPB-553048-1S1P-22E</t>
  </si>
  <si>
    <t>RL795</t>
  </si>
  <si>
    <t>328424</t>
  </si>
  <si>
    <t>66003-118</t>
  </si>
  <si>
    <t>DH</t>
  </si>
  <si>
    <t>328478</t>
  </si>
  <si>
    <t>66003-913</t>
  </si>
  <si>
    <t>6/NCA103450</t>
  </si>
  <si>
    <t>328185</t>
  </si>
  <si>
    <t>CALDERTECH AUSTRALIA PTY LTD</t>
  </si>
  <si>
    <t>32/IFR26650</t>
  </si>
  <si>
    <t>328532</t>
  </si>
  <si>
    <t>66002-854</t>
  </si>
  <si>
    <t>CH621</t>
  </si>
  <si>
    <t>328481</t>
  </si>
  <si>
    <t>VIX TECHNOLOGY (AUST) PTY LTD</t>
  </si>
  <si>
    <t>66000-140</t>
  </si>
  <si>
    <t>328485</t>
  </si>
  <si>
    <t>3/IF-1000AA</t>
  </si>
  <si>
    <t>328469</t>
  </si>
  <si>
    <t>FREEDOM SCOOTERS</t>
  </si>
  <si>
    <t>66003-119</t>
  </si>
  <si>
    <t>28/INR18650-25R</t>
  </si>
  <si>
    <t>328309</t>
  </si>
  <si>
    <t>66000-5881</t>
  </si>
  <si>
    <t>RL353A</t>
  </si>
  <si>
    <t>TAG71</t>
  </si>
  <si>
    <t>TAG72</t>
  </si>
  <si>
    <t>PACK745</t>
  </si>
  <si>
    <t>328554</t>
  </si>
  <si>
    <t>328555</t>
  </si>
  <si>
    <t>328574</t>
  </si>
  <si>
    <t>239115A</t>
  </si>
  <si>
    <t>328575</t>
  </si>
  <si>
    <t>328573</t>
  </si>
  <si>
    <t>/ROB/IRENE/JAREK</t>
  </si>
  <si>
    <t>PACK746</t>
  </si>
  <si>
    <t>328619</t>
  </si>
  <si>
    <t>TAUROB GMBH</t>
  </si>
  <si>
    <t>66002-853</t>
  </si>
  <si>
    <t>CH618</t>
  </si>
  <si>
    <t>328623</t>
  </si>
  <si>
    <t>328624</t>
  </si>
  <si>
    <t>328622</t>
  </si>
  <si>
    <t>328689</t>
  </si>
  <si>
    <t>5223BP-REFURB</t>
  </si>
  <si>
    <t>238828B</t>
  </si>
  <si>
    <t>328690</t>
  </si>
  <si>
    <t>66002-232</t>
  </si>
  <si>
    <t>8/GP80AAAH</t>
  </si>
  <si>
    <t>PACK508</t>
  </si>
  <si>
    <t>328719</t>
  </si>
  <si>
    <t>328718</t>
  </si>
  <si>
    <t>20006-071A</t>
  </si>
  <si>
    <t>20006-381ML</t>
  </si>
  <si>
    <t>328620</t>
  </si>
  <si>
    <t>66000-597</t>
  </si>
  <si>
    <t>60000-948</t>
  </si>
  <si>
    <t>4/12SB5C/S31</t>
  </si>
  <si>
    <t>328692</t>
  </si>
  <si>
    <t>WANNEROO RECYCLING</t>
  </si>
  <si>
    <t>66003-124</t>
  </si>
  <si>
    <t>CH622</t>
  </si>
  <si>
    <t>328691</t>
  </si>
  <si>
    <t>66003-123</t>
  </si>
  <si>
    <t>328733</t>
  </si>
  <si>
    <t>328738</t>
  </si>
  <si>
    <t>66004-115</t>
  </si>
  <si>
    <t>30008-111F</t>
  </si>
  <si>
    <t>1/UF383551F</t>
  </si>
  <si>
    <t>PACK747</t>
  </si>
  <si>
    <t>/ROB/IRENE/JAREK/SAMANTHA</t>
  </si>
  <si>
    <t>328751</t>
  </si>
  <si>
    <t>67001-784</t>
  </si>
  <si>
    <t>RD</t>
  </si>
  <si>
    <t>L812</t>
  </si>
  <si>
    <t>328741</t>
  </si>
  <si>
    <t>328339</t>
  </si>
  <si>
    <t>2/TSB-003APCB</t>
  </si>
  <si>
    <t>328801</t>
  </si>
  <si>
    <t>328419</t>
  </si>
  <si>
    <t>2x21.6</t>
  </si>
  <si>
    <t>2x6S2P</t>
  </si>
  <si>
    <t>328740</t>
  </si>
  <si>
    <t>J BLACKWOODS &amp; SON PTY LIMITED</t>
  </si>
  <si>
    <t>30006-973CL-MLX</t>
  </si>
  <si>
    <t xml:space="preserve">3/HR-SCU </t>
  </si>
  <si>
    <t>N884</t>
  </si>
  <si>
    <t>328739</t>
  </si>
  <si>
    <t>QUALITY BATTERIES WA</t>
  </si>
  <si>
    <t>66002-283</t>
  </si>
  <si>
    <t>20/AA1700</t>
  </si>
  <si>
    <t>PACK529</t>
  </si>
  <si>
    <t>328325</t>
  </si>
  <si>
    <t>328340</t>
  </si>
  <si>
    <t>328829</t>
  </si>
  <si>
    <t>328822</t>
  </si>
  <si>
    <t>328868</t>
  </si>
  <si>
    <t>30008-101TORCH</t>
  </si>
  <si>
    <t>TB-082753110</t>
  </si>
  <si>
    <t>RL553</t>
  </si>
  <si>
    <t>328833</t>
  </si>
  <si>
    <t>30006-930A</t>
  </si>
  <si>
    <t>MB253A</t>
  </si>
  <si>
    <t>N1126</t>
  </si>
  <si>
    <t>328877</t>
  </si>
  <si>
    <t>66004-118</t>
  </si>
  <si>
    <t>42/NCR18650PF</t>
  </si>
  <si>
    <t>328832</t>
  </si>
  <si>
    <t>JET AVIATION AUSTRALIA PTY LTD</t>
  </si>
  <si>
    <t>66004-116</t>
  </si>
  <si>
    <t>2/UR16650ZTA</t>
  </si>
  <si>
    <t>328886</t>
  </si>
  <si>
    <t>328457</t>
  </si>
  <si>
    <t>LAB-CA</t>
  </si>
  <si>
    <t>328893</t>
  </si>
  <si>
    <t>328894</t>
  </si>
  <si>
    <t>CR2032MBU</t>
  </si>
  <si>
    <t>328899</t>
  </si>
  <si>
    <t>30004-353AMP</t>
  </si>
  <si>
    <t>N1091</t>
  </si>
  <si>
    <t>328900</t>
  </si>
  <si>
    <t>30004-326EMG</t>
  </si>
  <si>
    <t>ITL4000D</t>
  </si>
  <si>
    <t>N1773</t>
  </si>
  <si>
    <t>328902</t>
  </si>
  <si>
    <t>66004-119</t>
  </si>
  <si>
    <t>4/MH-A4000HT</t>
  </si>
  <si>
    <t>N2031</t>
  </si>
  <si>
    <t>328903</t>
  </si>
  <si>
    <t>30004-356FLT</t>
  </si>
  <si>
    <t>N1357</t>
  </si>
  <si>
    <t>328908</t>
  </si>
  <si>
    <t>22000-1015</t>
  </si>
  <si>
    <t>328920</t>
  </si>
  <si>
    <t>66003-102</t>
  </si>
  <si>
    <t>89006-019</t>
  </si>
  <si>
    <t>2/12LFP11.4</t>
  </si>
  <si>
    <t>RL1635</t>
  </si>
  <si>
    <t>328925</t>
  </si>
  <si>
    <t>328907</t>
  </si>
  <si>
    <t>328928</t>
  </si>
  <si>
    <t>CORRIGIN OFFICE SUPPLIES</t>
  </si>
  <si>
    <t>66004-120</t>
  </si>
  <si>
    <t>1/UR16650ZTA</t>
  </si>
  <si>
    <t>328887</t>
  </si>
  <si>
    <t>328888</t>
  </si>
  <si>
    <t>TECHNAUTICS PTY LTD</t>
  </si>
  <si>
    <t xml:space="preserve">28/LR20XW </t>
  </si>
  <si>
    <t>328931</t>
  </si>
  <si>
    <t>328891</t>
  </si>
  <si>
    <t>328905</t>
  </si>
  <si>
    <t>66000-887PKB</t>
  </si>
  <si>
    <t>12/UR18650E</t>
  </si>
  <si>
    <t>RL638PKB</t>
  </si>
  <si>
    <t>328906</t>
  </si>
  <si>
    <t>66000-887PKA</t>
  </si>
  <si>
    <t>89004-016C</t>
  </si>
  <si>
    <t>RL638PKA</t>
  </si>
  <si>
    <t>328867</t>
  </si>
  <si>
    <t>66003-822</t>
  </si>
  <si>
    <t>6/IT1800C</t>
  </si>
  <si>
    <t>N2026</t>
  </si>
  <si>
    <t>328950</t>
  </si>
  <si>
    <t>328952</t>
  </si>
  <si>
    <t>328953</t>
  </si>
  <si>
    <t>328954</t>
  </si>
  <si>
    <t>328955</t>
  </si>
  <si>
    <t>328326</t>
  </si>
  <si>
    <t>66002-278</t>
  </si>
  <si>
    <t>20005-886</t>
  </si>
  <si>
    <t>CA147</t>
  </si>
  <si>
    <t>KRE-1202502-2</t>
  </si>
  <si>
    <t>329217</t>
  </si>
  <si>
    <t>ANALYSER + TP'S + PWR SUPPLY</t>
  </si>
  <si>
    <t>20006-950</t>
  </si>
  <si>
    <t>UBA5</t>
  </si>
  <si>
    <t>/SAURABH/TIN</t>
  </si>
  <si>
    <t>/IRENE/JOLA/CHARLES/JACK</t>
  </si>
  <si>
    <t>RECELL818</t>
  </si>
  <si>
    <t>RECELL819</t>
  </si>
  <si>
    <t>328989</t>
  </si>
  <si>
    <t>MG</t>
  </si>
  <si>
    <t>328984</t>
  </si>
  <si>
    <t>66004-121</t>
  </si>
  <si>
    <t>N2033</t>
  </si>
  <si>
    <t>328956</t>
  </si>
  <si>
    <t>329211</t>
  </si>
  <si>
    <t>WS-P0633</t>
  </si>
  <si>
    <t>329002</t>
  </si>
  <si>
    <t>1S2P+2S2P</t>
  </si>
  <si>
    <t>329003</t>
  </si>
  <si>
    <t>BPT MOTORSPORT</t>
  </si>
  <si>
    <t>22000-446J</t>
  </si>
  <si>
    <t>329001</t>
  </si>
  <si>
    <t>66004-123</t>
  </si>
  <si>
    <t>7/NCR18650PF</t>
  </si>
  <si>
    <t>328999</t>
  </si>
  <si>
    <t>66004-124</t>
  </si>
  <si>
    <t>328996</t>
  </si>
  <si>
    <t>329245</t>
  </si>
  <si>
    <t>329246</t>
  </si>
  <si>
    <t>329274</t>
  </si>
  <si>
    <t>329388</t>
  </si>
  <si>
    <t>WA CALIBRATIONS</t>
  </si>
  <si>
    <t>4/HR-3UG</t>
  </si>
  <si>
    <t>RECELL813</t>
  </si>
  <si>
    <t>329413</t>
  </si>
  <si>
    <t>329255</t>
  </si>
  <si>
    <t>329248</t>
  </si>
  <si>
    <t>329285</t>
  </si>
  <si>
    <t>66004-125</t>
  </si>
  <si>
    <t xml:space="preserve">6/NCR18650GA </t>
  </si>
  <si>
    <t>RL1651</t>
  </si>
  <si>
    <t>329439</t>
  </si>
  <si>
    <t>66004-130</t>
  </si>
  <si>
    <t>329492</t>
  </si>
  <si>
    <t>Lab_techmine</t>
  </si>
  <si>
    <t>329359</t>
  </si>
  <si>
    <t>66004-126</t>
  </si>
  <si>
    <t>L922</t>
  </si>
  <si>
    <t>329442</t>
  </si>
  <si>
    <t>14/UR18650NSX</t>
  </si>
  <si>
    <t>329440</t>
  </si>
  <si>
    <t>6/AA170</t>
  </si>
  <si>
    <t>329433</t>
  </si>
  <si>
    <t>66004-129</t>
  </si>
  <si>
    <t>329444</t>
  </si>
  <si>
    <t>329390</t>
  </si>
  <si>
    <t>66004-122</t>
  </si>
  <si>
    <t>6/N17000SCR</t>
  </si>
  <si>
    <t>329391</t>
  </si>
  <si>
    <t>66004-127</t>
  </si>
  <si>
    <t>30/MH-C4500HT</t>
  </si>
  <si>
    <t>30S1P</t>
  </si>
  <si>
    <t>6/ER24615H</t>
  </si>
  <si>
    <t>RECELL821</t>
  </si>
  <si>
    <t>/IRENE/SAMANTHA/JOHN</t>
  </si>
  <si>
    <t>/IRENE/SOJI/SAMANTHA</t>
  </si>
  <si>
    <t>PACK455</t>
  </si>
  <si>
    <t>/ROB/IRENE/SAMANTHA</t>
  </si>
  <si>
    <t>PACK394</t>
  </si>
  <si>
    <t>329542</t>
  </si>
  <si>
    <t>RENNISONS PTY LTD</t>
  </si>
  <si>
    <t>66002-175</t>
  </si>
  <si>
    <t>RL1274</t>
  </si>
  <si>
    <t>RECELL822</t>
  </si>
  <si>
    <t>329467</t>
  </si>
  <si>
    <t>329254</t>
  </si>
  <si>
    <t>329249</t>
  </si>
  <si>
    <t>L683A</t>
  </si>
  <si>
    <t>329251</t>
  </si>
  <si>
    <t>72/ER34615M</t>
  </si>
  <si>
    <t>L682A</t>
  </si>
  <si>
    <t>4S18P</t>
  </si>
  <si>
    <t>329253</t>
  </si>
  <si>
    <t>329403</t>
  </si>
  <si>
    <t>329389</t>
  </si>
  <si>
    <t>329496</t>
  </si>
  <si>
    <t>HR-4/3AU</t>
  </si>
  <si>
    <t>329414</t>
  </si>
  <si>
    <t>30008-140LOGITC</t>
  </si>
  <si>
    <t>CDB-L-LB2</t>
  </si>
  <si>
    <t>RL452</t>
  </si>
  <si>
    <t>329588</t>
  </si>
  <si>
    <t>329589</t>
  </si>
  <si>
    <t>329590</t>
  </si>
  <si>
    <t>329358</t>
  </si>
  <si>
    <t>50001-208BRPS</t>
  </si>
  <si>
    <t>AL315B</t>
  </si>
  <si>
    <t>8S2P</t>
  </si>
  <si>
    <t>329587</t>
  </si>
  <si>
    <t>329592</t>
  </si>
  <si>
    <t>66004-133</t>
  </si>
  <si>
    <t>329538</t>
  </si>
  <si>
    <t>FUGRO AUSTRALIA PTY LTD</t>
  </si>
  <si>
    <t>12/LR14KW</t>
  </si>
  <si>
    <t>329570</t>
  </si>
  <si>
    <t>30004-352LMBT2</t>
  </si>
  <si>
    <t>ELB-BP4-2</t>
  </si>
  <si>
    <t>N1332</t>
  </si>
  <si>
    <t>/IRENE/SAMANTHA/JACK</t>
  </si>
  <si>
    <t>329619</t>
  </si>
  <si>
    <t>2x8.4</t>
  </si>
  <si>
    <t>329591</t>
  </si>
  <si>
    <t>329620</t>
  </si>
  <si>
    <t>66003-032</t>
  </si>
  <si>
    <t>RL1649</t>
  </si>
  <si>
    <t>329662</t>
  </si>
  <si>
    <t>67001-6841</t>
  </si>
  <si>
    <t>RL1177A</t>
  </si>
  <si>
    <t>329544</t>
  </si>
  <si>
    <t>66003-104</t>
  </si>
  <si>
    <t>67001-939</t>
  </si>
  <si>
    <t>16/LR03</t>
  </si>
  <si>
    <t>DH60</t>
  </si>
  <si>
    <t>329503</t>
  </si>
  <si>
    <t>SPECSAVERS CLARKSON</t>
  </si>
  <si>
    <t>22000-170KE</t>
  </si>
  <si>
    <t>MB464K</t>
  </si>
  <si>
    <t>RECELL509</t>
  </si>
  <si>
    <t>329284</t>
  </si>
  <si>
    <t>329655</t>
  </si>
  <si>
    <t>WATER CORPORATION OSBORNE PARK</t>
  </si>
  <si>
    <t>60000-008ASIEM</t>
  </si>
  <si>
    <t>L651</t>
  </si>
  <si>
    <t>329357</t>
  </si>
  <si>
    <t>1/PLC-2/3AA-3.6-BERG</t>
  </si>
  <si>
    <t>329280</t>
  </si>
  <si>
    <t>329282</t>
  </si>
  <si>
    <t>329545</t>
  </si>
  <si>
    <t>DEEP SUPPLIES PTY LTD</t>
  </si>
  <si>
    <t>67001-941</t>
  </si>
  <si>
    <t>364/NCR18650GA</t>
  </si>
  <si>
    <t>RL1655</t>
  </si>
  <si>
    <t>7S52P</t>
  </si>
  <si>
    <t>329703</t>
  </si>
  <si>
    <t>PACK748</t>
  </si>
  <si>
    <t>/ROB/JACK/JOHN</t>
  </si>
  <si>
    <t>PACK749</t>
  </si>
  <si>
    <t>329692</t>
  </si>
  <si>
    <t>20003-711A</t>
  </si>
  <si>
    <t>1/V40H</t>
  </si>
  <si>
    <t>329707</t>
  </si>
  <si>
    <t>329708</t>
  </si>
  <si>
    <t>329617</t>
  </si>
  <si>
    <t>328957</t>
  </si>
  <si>
    <t>329609</t>
  </si>
  <si>
    <t>329494</t>
  </si>
  <si>
    <t>329724</t>
  </si>
  <si>
    <t>66001-425</t>
  </si>
  <si>
    <t>329530</t>
  </si>
  <si>
    <t>66004-131</t>
  </si>
  <si>
    <t>329723</t>
  </si>
  <si>
    <t>30008-102HAIRB</t>
  </si>
  <si>
    <t>2/UR18650RX</t>
  </si>
  <si>
    <t>RL672B</t>
  </si>
  <si>
    <t>329614</t>
  </si>
  <si>
    <t>O2 MARINE (TECHNAUTICS WA)</t>
  </si>
  <si>
    <t>66000-182DEG</t>
  </si>
  <si>
    <t>329647</t>
  </si>
  <si>
    <t>329663</t>
  </si>
  <si>
    <t>329676</t>
  </si>
  <si>
    <t>329750</t>
  </si>
  <si>
    <t>PACK750</t>
  </si>
  <si>
    <t>PACK751</t>
  </si>
  <si>
    <t>RECELL823</t>
  </si>
  <si>
    <t>RECELL824</t>
  </si>
  <si>
    <t>329743</t>
  </si>
  <si>
    <t>MIRRABOOKA AUTO</t>
  </si>
  <si>
    <t>30006-975C</t>
  </si>
  <si>
    <t>7/HR-SCU</t>
  </si>
  <si>
    <t>329830</t>
  </si>
  <si>
    <t>4/HR-DU</t>
  </si>
  <si>
    <t>329828</t>
  </si>
  <si>
    <t>329744</t>
  </si>
  <si>
    <t>ETACS - ELECTRICAL TESTING &amp; CALIBRATION SERVICES</t>
  </si>
  <si>
    <t>66002-303</t>
  </si>
  <si>
    <t>4/IMX-3000CS</t>
  </si>
  <si>
    <t>PACK539</t>
  </si>
  <si>
    <t>329751</t>
  </si>
  <si>
    <t>67001-942</t>
  </si>
  <si>
    <t>N2036</t>
  </si>
  <si>
    <t>421P</t>
  </si>
  <si>
    <t>329752</t>
  </si>
  <si>
    <t>66004-135</t>
  </si>
  <si>
    <t>329745</t>
  </si>
  <si>
    <t>ECHO MARINE GROUP</t>
  </si>
  <si>
    <t>66004-134</t>
  </si>
  <si>
    <t>50/INR18650-35E</t>
  </si>
  <si>
    <t>329769</t>
  </si>
  <si>
    <t>RAMSAY HEALTH CARE</t>
  </si>
  <si>
    <t>30001-217A</t>
  </si>
  <si>
    <t>MB793A</t>
  </si>
  <si>
    <t>6/HR-4/5AAU</t>
  </si>
  <si>
    <t>N674</t>
  </si>
  <si>
    <t>329740</t>
  </si>
  <si>
    <t>329741</t>
  </si>
  <si>
    <t>329742</t>
  </si>
  <si>
    <t>/SAURABH/JAREK</t>
  </si>
  <si>
    <t>329862</t>
  </si>
  <si>
    <t>22000-281</t>
  </si>
  <si>
    <t>MB585</t>
  </si>
  <si>
    <t>4/BK-4HCCE</t>
  </si>
  <si>
    <t>N1574</t>
  </si>
  <si>
    <t>RECELL303</t>
  </si>
  <si>
    <t>RECELL825</t>
  </si>
  <si>
    <t>RECELL826</t>
  </si>
  <si>
    <t>RECELL827</t>
  </si>
  <si>
    <t>329906</t>
  </si>
  <si>
    <t>REWORK</t>
  </si>
  <si>
    <t>LAB-TAG</t>
  </si>
  <si>
    <t>329849</t>
  </si>
  <si>
    <t>66004-136</t>
  </si>
  <si>
    <t>60000-956</t>
  </si>
  <si>
    <t>2/6SB3P</t>
  </si>
  <si>
    <t>329852</t>
  </si>
  <si>
    <t>22184</t>
  </si>
  <si>
    <t>LAB-REPAIR</t>
  </si>
  <si>
    <t>329931</t>
  </si>
  <si>
    <t>46000-030FAN</t>
  </si>
  <si>
    <t>46000-030Y</t>
  </si>
  <si>
    <t>CR2450/F1AN</t>
  </si>
  <si>
    <t>329839</t>
  </si>
  <si>
    <t>66003-127</t>
  </si>
  <si>
    <t>CH626</t>
  </si>
  <si>
    <t>1/TSB-003</t>
  </si>
  <si>
    <t>12SB1.2P</t>
  </si>
  <si>
    <t>329907</t>
  </si>
  <si>
    <t>N2027</t>
  </si>
  <si>
    <t>329838</t>
  </si>
  <si>
    <t>329904</t>
  </si>
  <si>
    <t>66004-137</t>
  </si>
  <si>
    <t>RECELL828</t>
  </si>
  <si>
    <t>329888</t>
  </si>
  <si>
    <t>329890</t>
  </si>
  <si>
    <t>88007005 NiMH 12V 1.7Ah (N673)</t>
  </si>
  <si>
    <t>22000-183</t>
  </si>
  <si>
    <t>MB498</t>
  </si>
  <si>
    <t>329840</t>
  </si>
  <si>
    <t>329942</t>
  </si>
  <si>
    <t>330012</t>
  </si>
  <si>
    <t>329944</t>
  </si>
  <si>
    <t>PROFESSIONAL EQUINE SERVICES PTY LTD</t>
  </si>
  <si>
    <t>329889</t>
  </si>
  <si>
    <t>30006-9723S4P</t>
  </si>
  <si>
    <t>N1346</t>
  </si>
  <si>
    <t>12/HR-4/3AU</t>
  </si>
  <si>
    <t>8/IMX-2000CS</t>
  </si>
  <si>
    <t>330029</t>
  </si>
  <si>
    <t>66004-138</t>
  </si>
  <si>
    <t>330044</t>
  </si>
  <si>
    <t>66003-612DEG</t>
  </si>
  <si>
    <t>330049</t>
  </si>
  <si>
    <t>66002-332</t>
  </si>
  <si>
    <t>8/NC-AA800HT</t>
  </si>
  <si>
    <t>RECELL590</t>
  </si>
  <si>
    <t>330047</t>
  </si>
  <si>
    <t>66003-015</t>
  </si>
  <si>
    <t>89003-217A</t>
  </si>
  <si>
    <t>RL1560</t>
  </si>
  <si>
    <t>2/IFR18650</t>
  </si>
  <si>
    <t>330060</t>
  </si>
  <si>
    <t>66001-899</t>
  </si>
  <si>
    <t>N358</t>
  </si>
  <si>
    <t>330059</t>
  </si>
  <si>
    <t>66001-874</t>
  </si>
  <si>
    <t>N1825</t>
  </si>
  <si>
    <t>330038</t>
  </si>
  <si>
    <t>330048</t>
  </si>
  <si>
    <t>330042</t>
  </si>
  <si>
    <t>67001-466</t>
  </si>
  <si>
    <t>4S48P</t>
  </si>
  <si>
    <t>192/NCR18650GA</t>
  </si>
  <si>
    <t>RL872</t>
  </si>
  <si>
    <t>PACK753</t>
  </si>
  <si>
    <t>PACK752</t>
  </si>
  <si>
    <t>RECELL829</t>
  </si>
  <si>
    <t>330072</t>
  </si>
  <si>
    <t>330181</t>
  </si>
  <si>
    <t>66003-132</t>
  </si>
  <si>
    <t>CH630</t>
  </si>
  <si>
    <t>330153</t>
  </si>
  <si>
    <t>330180</t>
  </si>
  <si>
    <t>330150</t>
  </si>
  <si>
    <t>330154</t>
  </si>
  <si>
    <t>330069</t>
  </si>
  <si>
    <t>330070</t>
  </si>
  <si>
    <t>66004-117</t>
  </si>
  <si>
    <t>330179</t>
  </si>
  <si>
    <t>88002-632BS</t>
  </si>
  <si>
    <t>RL616</t>
  </si>
  <si>
    <t>330177</t>
  </si>
  <si>
    <t>330152</t>
  </si>
  <si>
    <t>1/TSB-002PSB</t>
  </si>
  <si>
    <t>330073</t>
  </si>
  <si>
    <t>330151</t>
  </si>
  <si>
    <t>20008-131B</t>
  </si>
  <si>
    <t>HEATSHRINK BLACK</t>
  </si>
  <si>
    <t>PACK18</t>
  </si>
  <si>
    <t>330172</t>
  </si>
  <si>
    <t>63000-130</t>
  </si>
  <si>
    <t>64900-475</t>
  </si>
  <si>
    <t>RS485</t>
  </si>
  <si>
    <t>CA188</t>
  </si>
  <si>
    <t>/JOLA/JACK</t>
  </si>
  <si>
    <t>330269</t>
  </si>
  <si>
    <t>ANDREA JARDINE-ORR</t>
  </si>
  <si>
    <t>88002-630RXA</t>
  </si>
  <si>
    <t>66000-793</t>
  </si>
  <si>
    <t>LIBM-LEV24PFP</t>
  </si>
  <si>
    <t>330270</t>
  </si>
  <si>
    <t>9215P+7S2P</t>
  </si>
  <si>
    <t>330203</t>
  </si>
  <si>
    <t>1/CR173355SE</t>
  </si>
  <si>
    <t>330244</t>
  </si>
  <si>
    <t>330243</t>
  </si>
  <si>
    <t>RECELL830</t>
  </si>
  <si>
    <t>330381</t>
  </si>
  <si>
    <t>3/NCR18650GA/RL1582 LIION 10.8V 3.45AH 37.26Wh 3S</t>
  </si>
  <si>
    <t>330374</t>
  </si>
  <si>
    <t>66001-484</t>
  </si>
  <si>
    <t>80/NCR18650GA</t>
  </si>
  <si>
    <t>RL1001</t>
  </si>
  <si>
    <t>4S20P</t>
  </si>
  <si>
    <t>330383</t>
  </si>
  <si>
    <t>AUST WEST AUTO ELECTRICS</t>
  </si>
  <si>
    <t>330378</t>
  </si>
  <si>
    <t>330379</t>
  </si>
  <si>
    <t>330373</t>
  </si>
  <si>
    <t>330337</t>
  </si>
  <si>
    <t>22000-401</t>
  </si>
  <si>
    <t>N771</t>
  </si>
  <si>
    <t>4/IMH-750AAS</t>
  </si>
  <si>
    <t>330376</t>
  </si>
  <si>
    <t>330368</t>
  </si>
  <si>
    <t>HEARSHRINK</t>
  </si>
  <si>
    <t>330367</t>
  </si>
  <si>
    <t>330220</t>
  </si>
  <si>
    <t>1/CR14335SE</t>
  </si>
  <si>
    <t>330221</t>
  </si>
  <si>
    <t>330399</t>
  </si>
  <si>
    <t>59001-501JAE</t>
  </si>
  <si>
    <t>59003-001ST</t>
  </si>
  <si>
    <t>3/ER14250H/T</t>
  </si>
  <si>
    <t>L356</t>
  </si>
  <si>
    <t>330400</t>
  </si>
  <si>
    <t>66004-141</t>
  </si>
  <si>
    <t>L926</t>
  </si>
  <si>
    <t>330401</t>
  </si>
  <si>
    <t>66004-142</t>
  </si>
  <si>
    <t>20004-043</t>
  </si>
  <si>
    <t>1/CR1/2AA</t>
  </si>
  <si>
    <t>L927</t>
  </si>
  <si>
    <t>330414</t>
  </si>
  <si>
    <t>330442</t>
  </si>
  <si>
    <t>59001-404P4B5</t>
  </si>
  <si>
    <t>N659</t>
  </si>
  <si>
    <t>330412</t>
  </si>
  <si>
    <t>330444</t>
  </si>
  <si>
    <t>330370</t>
  </si>
  <si>
    <t>20008-812</t>
  </si>
  <si>
    <t>330375</t>
  </si>
  <si>
    <t>330396</t>
  </si>
  <si>
    <t>330384</t>
  </si>
  <si>
    <t>ICM GROUP WA PTY LTD</t>
  </si>
  <si>
    <t>35007-402B</t>
  </si>
  <si>
    <t>3/0810-0004</t>
  </si>
  <si>
    <t>S117</t>
  </si>
  <si>
    <t>330385</t>
  </si>
  <si>
    <t>330441</t>
  </si>
  <si>
    <t>66003-133</t>
  </si>
  <si>
    <t>2/INR26650-55A</t>
  </si>
  <si>
    <t>RL1666</t>
  </si>
  <si>
    <t>330409</t>
  </si>
  <si>
    <t>330445</t>
  </si>
  <si>
    <t>330455</t>
  </si>
  <si>
    <t>SPARKAIR ELECTRICAL &amp; AIRCONDITIONING</t>
  </si>
  <si>
    <t>330431</t>
  </si>
  <si>
    <t>330436</t>
  </si>
  <si>
    <t>330369</t>
  </si>
  <si>
    <t>ARCHER WELL COMPANY PTY LTD</t>
  </si>
  <si>
    <t>5/3B5200</t>
  </si>
  <si>
    <t>330415</t>
  </si>
  <si>
    <t>6/ER34615H</t>
  </si>
  <si>
    <t>/SAURABH/IRENE/JOLA/SAMANTHA/JOHN</t>
  </si>
  <si>
    <t>330458</t>
  </si>
  <si>
    <t>20008-811</t>
  </si>
  <si>
    <t>2382B</t>
  </si>
  <si>
    <t>330489</t>
  </si>
  <si>
    <t>330453</t>
  </si>
  <si>
    <t>20006-100ADSN</t>
  </si>
  <si>
    <t>20006-100EXT</t>
  </si>
  <si>
    <t>CA94</t>
  </si>
  <si>
    <t>/IRENE/JOLA/SOJI/SAMANTHA</t>
  </si>
  <si>
    <t>RECELL831</t>
  </si>
  <si>
    <t>330528</t>
  </si>
  <si>
    <t>330500</t>
  </si>
  <si>
    <t>ZERLUX HUNGARY KFT.</t>
  </si>
  <si>
    <t>67001-943</t>
  </si>
  <si>
    <t>67001-3481B</t>
  </si>
  <si>
    <t>8/LIRDD-165HTS-BC</t>
  </si>
  <si>
    <t>L930</t>
  </si>
  <si>
    <t>330506</t>
  </si>
  <si>
    <t>22000-454</t>
  </si>
  <si>
    <t>10/N170SCR</t>
  </si>
  <si>
    <t>330507</t>
  </si>
  <si>
    <t>66001-047</t>
  </si>
  <si>
    <t>12/HHR-300SCPY06</t>
  </si>
  <si>
    <t>330508</t>
  </si>
  <si>
    <t>330529</t>
  </si>
  <si>
    <t>/ROB/IRENE/SAMANTHA/JACK/TIN</t>
  </si>
  <si>
    <t>330537</t>
  </si>
  <si>
    <t>30004-286TSL1.8</t>
  </si>
  <si>
    <t>N1395</t>
  </si>
  <si>
    <t>6/171800Cs</t>
  </si>
  <si>
    <t>330535</t>
  </si>
  <si>
    <t>330485</t>
  </si>
  <si>
    <t>330542</t>
  </si>
  <si>
    <t>928P</t>
  </si>
  <si>
    <t>330543</t>
  </si>
  <si>
    <t>330539</t>
  </si>
  <si>
    <t>330538</t>
  </si>
  <si>
    <t>330548</t>
  </si>
  <si>
    <t>330550</t>
  </si>
  <si>
    <t>330552</t>
  </si>
  <si>
    <t>330575</t>
  </si>
  <si>
    <t>330568</t>
  </si>
  <si>
    <t>330549</t>
  </si>
  <si>
    <t>68000-110</t>
  </si>
  <si>
    <t>3DPP110</t>
  </si>
  <si>
    <t>330604</t>
  </si>
  <si>
    <t>CENTRAL FIRE SERVICES PTY LTD</t>
  </si>
  <si>
    <t>66003-136</t>
  </si>
  <si>
    <t>N2043</t>
  </si>
  <si>
    <t>330585</t>
  </si>
  <si>
    <t>330587</t>
  </si>
  <si>
    <t>4/NCR18650A</t>
  </si>
  <si>
    <t>/SAURABH/IRENE/JOLA/JAREK/SAMANTHA/JACK/TIN</t>
  </si>
  <si>
    <t>330611</t>
  </si>
  <si>
    <t>2x721P</t>
  </si>
  <si>
    <t>330638</t>
  </si>
  <si>
    <t>330639</t>
  </si>
  <si>
    <t>330641</t>
  </si>
  <si>
    <t>66004-145</t>
  </si>
  <si>
    <t>12/UF703450</t>
  </si>
  <si>
    <t>330642</t>
  </si>
  <si>
    <t>330640</t>
  </si>
  <si>
    <t>330583</t>
  </si>
  <si>
    <t>330672</t>
  </si>
  <si>
    <t>CSIRO ENERGY FLAGSHIP</t>
  </si>
  <si>
    <t>66003-139</t>
  </si>
  <si>
    <t>CH633</t>
  </si>
  <si>
    <t>/SAURABH/SAMANTHA</t>
  </si>
  <si>
    <t>/SAMANTHA/TIN</t>
  </si>
  <si>
    <t>/ROB/IRENE/JOLA/SAMANTHA</t>
  </si>
  <si>
    <t>330675</t>
  </si>
  <si>
    <t>330692</t>
  </si>
  <si>
    <t>66004-146</t>
  </si>
  <si>
    <t>330693</t>
  </si>
  <si>
    <t>66003-134</t>
  </si>
  <si>
    <t>1/TSB004-A</t>
  </si>
  <si>
    <t>CH632</t>
  </si>
  <si>
    <t>CS</t>
  </si>
  <si>
    <t>330694</t>
  </si>
  <si>
    <t>66002-855</t>
  </si>
  <si>
    <t>89004-006O</t>
  </si>
  <si>
    <t>RL1675</t>
  </si>
  <si>
    <t>12/NCR186506A</t>
  </si>
  <si>
    <t>330696</t>
  </si>
  <si>
    <t>66004-148</t>
  </si>
  <si>
    <t>330689</t>
  </si>
  <si>
    <t>66003-138</t>
  </si>
  <si>
    <t>N2044</t>
  </si>
  <si>
    <t>330676</t>
  </si>
  <si>
    <t>TYREPOWER BALCATTA</t>
  </si>
  <si>
    <t>66004-147</t>
  </si>
  <si>
    <t>5/IF1000AA</t>
  </si>
  <si>
    <t>330690</t>
  </si>
  <si>
    <t>20009-212F</t>
  </si>
  <si>
    <t>330670</t>
  </si>
  <si>
    <t>PACK754</t>
  </si>
  <si>
    <t>PACK755</t>
  </si>
  <si>
    <t>330697</t>
  </si>
  <si>
    <t>330668</t>
  </si>
  <si>
    <t>330723</t>
  </si>
  <si>
    <t>330755</t>
  </si>
  <si>
    <t>330722</t>
  </si>
  <si>
    <t>330758</t>
  </si>
  <si>
    <t>330759</t>
  </si>
  <si>
    <t>330757</t>
  </si>
  <si>
    <t>1S1P+1S1P</t>
  </si>
  <si>
    <t>62000-006</t>
  </si>
  <si>
    <t>330671</t>
  </si>
  <si>
    <t>SAFE INTEGRATED SYSTEMS</t>
  </si>
  <si>
    <t>62000-006GALRM</t>
  </si>
  <si>
    <t>20008-969EXT</t>
  </si>
  <si>
    <t>7/H300-AAAA</t>
  </si>
  <si>
    <t>N795</t>
  </si>
  <si>
    <t>330698</t>
  </si>
  <si>
    <t>66003-140</t>
  </si>
  <si>
    <t>RL1677</t>
  </si>
  <si>
    <t>330658</t>
  </si>
  <si>
    <t>67001-944</t>
  </si>
  <si>
    <t>L932</t>
  </si>
  <si>
    <t>330673</t>
  </si>
  <si>
    <t>330724</t>
  </si>
  <si>
    <t>30006-975A</t>
  </si>
  <si>
    <t>6/HR-SCU</t>
  </si>
  <si>
    <t>330725</t>
  </si>
  <si>
    <t>330669</t>
  </si>
  <si>
    <t>330781</t>
  </si>
  <si>
    <t>66003-104A</t>
  </si>
  <si>
    <t>DH60A</t>
  </si>
  <si>
    <t>SDR</t>
  </si>
  <si>
    <t>330822</t>
  </si>
  <si>
    <t>PARAMOUNT SMASH REPAIRS &amp; SERVICE CENTRE</t>
  </si>
  <si>
    <t>66003-141</t>
  </si>
  <si>
    <t>RL1680</t>
  </si>
  <si>
    <t>330823</t>
  </si>
  <si>
    <t>66003-142</t>
  </si>
  <si>
    <t>RL1681</t>
  </si>
  <si>
    <t>330773</t>
  </si>
  <si>
    <t>330777</t>
  </si>
  <si>
    <t>/IRENE/JOLA/SAMANTHA/JOHN/TIN</t>
  </si>
  <si>
    <t>/SAURABH/ROB</t>
  </si>
  <si>
    <t>RL1683</t>
  </si>
  <si>
    <t>330846</t>
  </si>
  <si>
    <t>330939</t>
  </si>
  <si>
    <t>MARSDEN'S BECKENHAM TRANSPORT PTY LTD</t>
  </si>
  <si>
    <t>330828</t>
  </si>
  <si>
    <t>TEB-BP1735</t>
  </si>
  <si>
    <t>330820</t>
  </si>
  <si>
    <t>PACK79</t>
  </si>
  <si>
    <t>RECELL832</t>
  </si>
  <si>
    <t>330946</t>
  </si>
  <si>
    <t>330947</t>
  </si>
  <si>
    <t>CE081F</t>
  </si>
  <si>
    <t>330824</t>
  </si>
  <si>
    <t>66003-679</t>
  </si>
  <si>
    <t>RL1679</t>
  </si>
  <si>
    <t>330837</t>
  </si>
  <si>
    <t>330952</t>
  </si>
  <si>
    <t>22000-449BA</t>
  </si>
  <si>
    <t>330953</t>
  </si>
  <si>
    <t>66001-070</t>
  </si>
  <si>
    <t>1/VL2020-E46</t>
  </si>
  <si>
    <t>RECELL157</t>
  </si>
  <si>
    <t>LiV205</t>
  </si>
  <si>
    <t>330954</t>
  </si>
  <si>
    <t>66004-149</t>
  </si>
  <si>
    <t>330955</t>
  </si>
  <si>
    <t>66000-988</t>
  </si>
  <si>
    <t>330834</t>
  </si>
  <si>
    <t>330835</t>
  </si>
  <si>
    <t>330836</t>
  </si>
  <si>
    <t>330949</t>
  </si>
  <si>
    <t>330950</t>
  </si>
  <si>
    <t>330951</t>
  </si>
  <si>
    <t>330780</t>
  </si>
  <si>
    <t>330810</t>
  </si>
  <si>
    <t>RL1440)</t>
  </si>
  <si>
    <t>330811</t>
  </si>
  <si>
    <t>330812</t>
  </si>
  <si>
    <t>331032</t>
  </si>
  <si>
    <t>331033</t>
  </si>
  <si>
    <t>RL1585</t>
  </si>
  <si>
    <t>331022</t>
  </si>
  <si>
    <t>KLB SYSTEMS</t>
  </si>
  <si>
    <t>88003-058</t>
  </si>
  <si>
    <t>1/UF6534505S</t>
  </si>
  <si>
    <t>RL799</t>
  </si>
  <si>
    <t>821P</t>
  </si>
  <si>
    <t>331012</t>
  </si>
  <si>
    <t>66003-143</t>
  </si>
  <si>
    <t>L937</t>
  </si>
  <si>
    <t>331029</t>
  </si>
  <si>
    <t>1/ER26500H</t>
  </si>
  <si>
    <t>331024</t>
  </si>
  <si>
    <t>67000-090</t>
  </si>
  <si>
    <t>67001-945</t>
  </si>
  <si>
    <t>330838</t>
  </si>
  <si>
    <t>RL1682</t>
  </si>
  <si>
    <t>329905</t>
  </si>
  <si>
    <t>331067</t>
  </si>
  <si>
    <t>20006-473FBH300</t>
  </si>
  <si>
    <t>CH573</t>
  </si>
  <si>
    <t>CH1-FBH300</t>
  </si>
  <si>
    <t>331151</t>
  </si>
  <si>
    <t>22000-114</t>
  </si>
  <si>
    <t>MB287</t>
  </si>
  <si>
    <t>N527</t>
  </si>
  <si>
    <t>331059</t>
  </si>
  <si>
    <t>331057</t>
  </si>
  <si>
    <t>30004-352LMC</t>
  </si>
  <si>
    <t>N1456</t>
  </si>
  <si>
    <t>331069</t>
  </si>
  <si>
    <t>ZENITH ENERGY OPERATIONS PTY LTD</t>
  </si>
  <si>
    <t>66003-144</t>
  </si>
  <si>
    <t>L938</t>
  </si>
  <si>
    <t>331055</t>
  </si>
  <si>
    <t>67000-011A</t>
  </si>
  <si>
    <t>1/3B1065</t>
  </si>
  <si>
    <t>331131</t>
  </si>
  <si>
    <t>331127</t>
  </si>
  <si>
    <t>VECIP65-24</t>
  </si>
  <si>
    <t>331106</t>
  </si>
  <si>
    <t>331034</t>
  </si>
  <si>
    <t>SNG PRODUCTIONS2000</t>
  </si>
  <si>
    <t>89000-912</t>
  </si>
  <si>
    <t>RL734</t>
  </si>
  <si>
    <t>331115</t>
  </si>
  <si>
    <t>66004-152</t>
  </si>
  <si>
    <t>2/UF553048F</t>
  </si>
  <si>
    <t>331111</t>
  </si>
  <si>
    <t>66004-150</t>
  </si>
  <si>
    <t>7/INR26650-55A</t>
  </si>
  <si>
    <t>331118</t>
  </si>
  <si>
    <t>66004-173</t>
  </si>
  <si>
    <t>7/IMH-750AAS</t>
  </si>
  <si>
    <t>331114</t>
  </si>
  <si>
    <t>66004-151</t>
  </si>
  <si>
    <t>35008-027</t>
  </si>
  <si>
    <t>10/IMH-3500D</t>
  </si>
  <si>
    <t>RECELL835</t>
  </si>
  <si>
    <t>RECELL834</t>
  </si>
  <si>
    <t>PACK756</t>
  </si>
  <si>
    <t>RECELL833</t>
  </si>
  <si>
    <t>331181</t>
  </si>
  <si>
    <t>66003-104B</t>
  </si>
  <si>
    <t>4/LR03</t>
  </si>
  <si>
    <t>DH60b</t>
  </si>
  <si>
    <t>331150</t>
  </si>
  <si>
    <t>331149</t>
  </si>
  <si>
    <t>331148</t>
  </si>
  <si>
    <t>331179</t>
  </si>
  <si>
    <t>331180</t>
  </si>
  <si>
    <t>331209</t>
  </si>
  <si>
    <t>30004-284FL-L</t>
  </si>
  <si>
    <t>N1358</t>
  </si>
  <si>
    <t>331210</t>
  </si>
  <si>
    <t>331211</t>
  </si>
  <si>
    <t>PACK759</t>
  </si>
  <si>
    <t>PACK758</t>
  </si>
  <si>
    <t>PACK757</t>
  </si>
  <si>
    <t>331182</t>
  </si>
  <si>
    <t>331195</t>
  </si>
  <si>
    <t>330735</t>
  </si>
  <si>
    <t>CORTEX INTELLIGENCE SYSTEMS PTY LTD</t>
  </si>
  <si>
    <t>88003-647</t>
  </si>
  <si>
    <t>89006-002B</t>
  </si>
  <si>
    <t>LFBM-COMPACT12845</t>
  </si>
  <si>
    <t>RL1674</t>
  </si>
  <si>
    <t>GV</t>
  </si>
  <si>
    <t>331292</t>
  </si>
  <si>
    <t>331159</t>
  </si>
  <si>
    <t>14/NR18650-30Q</t>
  </si>
  <si>
    <t>331330</t>
  </si>
  <si>
    <t>331314</t>
  </si>
  <si>
    <t>32005-108HRS</t>
  </si>
  <si>
    <t>L390</t>
  </si>
  <si>
    <t>331332</t>
  </si>
  <si>
    <t>66004-175</t>
  </si>
  <si>
    <t>331403</t>
  </si>
  <si>
    <t>66003-147</t>
  </si>
  <si>
    <t>L939</t>
  </si>
  <si>
    <t>331376</t>
  </si>
  <si>
    <t>WORK AIR TECHNOLOGIES PTY LTD</t>
  </si>
  <si>
    <t>66004-178</t>
  </si>
  <si>
    <t>331378</t>
  </si>
  <si>
    <t>WACER (WA CLEANING EQUIPMENT REPAIRS)</t>
  </si>
  <si>
    <t>66004-177</t>
  </si>
  <si>
    <t>42/INR18650-35E</t>
  </si>
  <si>
    <t>331345</t>
  </si>
  <si>
    <t>SUBSEA TECHNOLOGY &amp; RENTALS AUSTRALIA PTY LTD</t>
  </si>
  <si>
    <t>331342</t>
  </si>
  <si>
    <t>331404</t>
  </si>
  <si>
    <t>CRAIG MATTHEW VERGARA SOLE TRADER</t>
  </si>
  <si>
    <t>66002-314</t>
  </si>
  <si>
    <t>40/INR18650-29E</t>
  </si>
  <si>
    <t>RECELL577</t>
  </si>
  <si>
    <t>331405</t>
  </si>
  <si>
    <t>331343</t>
  </si>
  <si>
    <t>66004-143</t>
  </si>
  <si>
    <t>8/HR-AAU</t>
  </si>
  <si>
    <t>N2040</t>
  </si>
  <si>
    <t>331406</t>
  </si>
  <si>
    <t>60004-351FLY</t>
  </si>
  <si>
    <t>1/LS17330</t>
  </si>
  <si>
    <t>RECELL836</t>
  </si>
  <si>
    <t>/IRENE/JOLA/SAMANTHA</t>
  </si>
  <si>
    <t>331421</t>
  </si>
  <si>
    <t>331453</t>
  </si>
  <si>
    <t>331464</t>
  </si>
  <si>
    <t>VETS 2U</t>
  </si>
  <si>
    <t>331480</t>
  </si>
  <si>
    <t>66004-176</t>
  </si>
  <si>
    <t>RECELL837</t>
  </si>
  <si>
    <t>331504</t>
  </si>
  <si>
    <t>FARMSCAN PTY LTD</t>
  </si>
  <si>
    <t>66003-149</t>
  </si>
  <si>
    <t>L941</t>
  </si>
  <si>
    <t>Order Date</t>
  </si>
  <si>
    <t>331503</t>
  </si>
  <si>
    <t>66003-148</t>
  </si>
  <si>
    <t>L940</t>
  </si>
  <si>
    <t>PACK761</t>
  </si>
  <si>
    <t>RECELL838</t>
  </si>
  <si>
    <t>331526</t>
  </si>
  <si>
    <t>2x10S1P</t>
  </si>
  <si>
    <t>331517</t>
  </si>
  <si>
    <t>331505</t>
  </si>
  <si>
    <t>MMEM MIDLAND</t>
  </si>
  <si>
    <t>66001-821</t>
  </si>
  <si>
    <t>N1816</t>
  </si>
  <si>
    <t>MME676</t>
  </si>
  <si>
    <t>331484</t>
  </si>
  <si>
    <t>331474</t>
  </si>
  <si>
    <t>331481</t>
  </si>
  <si>
    <t>22000-170UV</t>
  </si>
  <si>
    <t>331487</t>
  </si>
  <si>
    <t>MB919UV</t>
  </si>
  <si>
    <t>RECELL368</t>
  </si>
  <si>
    <t>331327</t>
  </si>
  <si>
    <t>331536</t>
  </si>
  <si>
    <t>PACK760</t>
  </si>
  <si>
    <t>331570</t>
  </si>
  <si>
    <t>REMSENSE PTY LTD</t>
  </si>
  <si>
    <t>66003-151</t>
  </si>
  <si>
    <t>96/INR18650-30Q</t>
  </si>
  <si>
    <t>RL1699</t>
  </si>
  <si>
    <t>331535</t>
  </si>
  <si>
    <t>ST JOHN OF GOD HOSPITL-SUBIACO</t>
  </si>
  <si>
    <t>66003-150</t>
  </si>
  <si>
    <t>N2049</t>
  </si>
  <si>
    <t>331555</t>
  </si>
  <si>
    <t>331552</t>
  </si>
  <si>
    <t>331582</t>
  </si>
  <si>
    <t>331545</t>
  </si>
  <si>
    <t>4/KH-D1000</t>
  </si>
  <si>
    <t>331584</t>
  </si>
  <si>
    <t>66003-056</t>
  </si>
  <si>
    <t>8/NC2500SCR</t>
  </si>
  <si>
    <t>331594</t>
  </si>
  <si>
    <t>66001-763</t>
  </si>
  <si>
    <t>8/UR16650ZTA</t>
  </si>
  <si>
    <t>RL1136</t>
  </si>
  <si>
    <t>331583</t>
  </si>
  <si>
    <t>ST JOHN OF GOD HEALTH CARE</t>
  </si>
  <si>
    <t>66002-857</t>
  </si>
  <si>
    <t>RL1693</t>
  </si>
  <si>
    <t>331554</t>
  </si>
  <si>
    <t>331598</t>
  </si>
  <si>
    <t>BOM - ENGINEERING</t>
  </si>
  <si>
    <t>2230</t>
  </si>
  <si>
    <t>LABOUR ONLY</t>
  </si>
  <si>
    <t>331606</t>
  </si>
  <si>
    <t>/ROB/JOLA/TIN</t>
  </si>
  <si>
    <t>331630</t>
  </si>
  <si>
    <t>66004-180</t>
  </si>
  <si>
    <t>67000-350</t>
  </si>
  <si>
    <t>WS-P0800</t>
  </si>
  <si>
    <t>CA207</t>
  </si>
  <si>
    <t>331629</t>
  </si>
  <si>
    <t>/SAURABH/JACK</t>
  </si>
  <si>
    <t>331632</t>
  </si>
  <si>
    <t>/IRENE/JOLA/JAREK/SAMANTHA</t>
  </si>
  <si>
    <t>RECELL839</t>
  </si>
  <si>
    <t>331643</t>
  </si>
  <si>
    <t>331644</t>
  </si>
  <si>
    <t>331667</t>
  </si>
  <si>
    <t>331679</t>
  </si>
  <si>
    <t>ADVANCED NAVIGATION PTY LTD</t>
  </si>
  <si>
    <t>67001-946</t>
  </si>
  <si>
    <t>21000-130</t>
  </si>
  <si>
    <t>RL1702</t>
  </si>
  <si>
    <t>331680</t>
  </si>
  <si>
    <t>331681</t>
  </si>
  <si>
    <t>6/LIION POLYMER</t>
  </si>
  <si>
    <t>331642</t>
  </si>
  <si>
    <t>66004-181</t>
  </si>
  <si>
    <t>RL1701</t>
  </si>
  <si>
    <t>331660</t>
  </si>
  <si>
    <t>331683</t>
  </si>
  <si>
    <t>1S1P, 2S2P</t>
  </si>
  <si>
    <t>331604</t>
  </si>
  <si>
    <t>46003-300BB</t>
  </si>
  <si>
    <t>PLC-2/3A-3-038B</t>
  </si>
  <si>
    <t>L945</t>
  </si>
  <si>
    <t>331705</t>
  </si>
  <si>
    <t>331704</t>
  </si>
  <si>
    <t>331724</t>
  </si>
  <si>
    <t>331702</t>
  </si>
  <si>
    <t>331697</t>
  </si>
  <si>
    <t>59001-305GP</t>
  </si>
  <si>
    <t>N938</t>
  </si>
  <si>
    <t>331698</t>
  </si>
  <si>
    <t>59001-360BP4S</t>
  </si>
  <si>
    <t>N1557</t>
  </si>
  <si>
    <t>4/NC-D4500HT</t>
  </si>
  <si>
    <t>331701</t>
  </si>
  <si>
    <t>66004-185</t>
  </si>
  <si>
    <t>331700</t>
  </si>
  <si>
    <t>66002-138</t>
  </si>
  <si>
    <t>5/KR-CH</t>
  </si>
  <si>
    <t>/SAURABH/ROB/AR</t>
  </si>
  <si>
    <t>331945</t>
  </si>
  <si>
    <t>331944</t>
  </si>
  <si>
    <t>66002-856</t>
  </si>
  <si>
    <t>62000-013A</t>
  </si>
  <si>
    <t>N2048</t>
  </si>
  <si>
    <t>2/H300-2/3AAA</t>
  </si>
  <si>
    <t>332014</t>
  </si>
  <si>
    <t>331947</t>
  </si>
  <si>
    <t>66004-186</t>
  </si>
  <si>
    <t>N2051</t>
  </si>
  <si>
    <t>331935</t>
  </si>
  <si>
    <t>331728</t>
  </si>
  <si>
    <t>CLIFFORD HALLAM HEALTHCARE PTY LTD (CH2)</t>
  </si>
  <si>
    <t>66002-483</t>
  </si>
  <si>
    <t>4/NCR18650BD</t>
  </si>
  <si>
    <t>RECELL642</t>
  </si>
  <si>
    <t>332033</t>
  </si>
  <si>
    <t>331703</t>
  </si>
  <si>
    <t>8/UR18650Z</t>
  </si>
  <si>
    <t>331677</t>
  </si>
  <si>
    <t>331678</t>
  </si>
  <si>
    <t>331650</t>
  </si>
  <si>
    <t>THE BATTERY SHOP</t>
  </si>
  <si>
    <t>332050</t>
  </si>
  <si>
    <t>332040</t>
  </si>
  <si>
    <t>66001-476</t>
  </si>
  <si>
    <t>N2053</t>
  </si>
  <si>
    <t>332039</t>
  </si>
  <si>
    <t>66004-187</t>
  </si>
  <si>
    <t>332037</t>
  </si>
  <si>
    <t>66004-188</t>
  </si>
  <si>
    <t>28/NCR18650PF</t>
  </si>
  <si>
    <t>332038</t>
  </si>
  <si>
    <t>66004-189</t>
  </si>
  <si>
    <t>1/PAB6160212-BP1</t>
  </si>
  <si>
    <t>LiPoly</t>
  </si>
  <si>
    <t>332036</t>
  </si>
  <si>
    <t>332035</t>
  </si>
  <si>
    <t>332057</t>
  </si>
  <si>
    <t>332061</t>
  </si>
  <si>
    <t>N2055</t>
  </si>
  <si>
    <t>332058</t>
  </si>
  <si>
    <t>331694</t>
  </si>
  <si>
    <t>332059</t>
  </si>
  <si>
    <t>66003-159</t>
  </si>
  <si>
    <t>1/H210-1/2AAA</t>
  </si>
  <si>
    <t>332076</t>
  </si>
  <si>
    <t>331693</t>
  </si>
  <si>
    <t>332056</t>
  </si>
  <si>
    <t>332055</t>
  </si>
  <si>
    <t>332086</t>
  </si>
  <si>
    <t>332083</t>
  </si>
  <si>
    <t>332084</t>
  </si>
  <si>
    <t>66001-467</t>
  </si>
  <si>
    <t>N2056</t>
  </si>
  <si>
    <t>332147</t>
  </si>
  <si>
    <t>30002-722</t>
  </si>
  <si>
    <t>12/N700AACL</t>
  </si>
  <si>
    <t>PACK433</t>
  </si>
  <si>
    <t>332155</t>
  </si>
  <si>
    <t>66003-089</t>
  </si>
  <si>
    <t>L916</t>
  </si>
  <si>
    <t>TAG73</t>
  </si>
  <si>
    <t>332154</t>
  </si>
  <si>
    <t>332060</t>
  </si>
  <si>
    <t>332099</t>
  </si>
  <si>
    <t>332102</t>
  </si>
  <si>
    <t xml:space="preserve">TSB-003PCB </t>
  </si>
  <si>
    <t>332239</t>
  </si>
  <si>
    <t>332263</t>
  </si>
  <si>
    <t>332222</t>
  </si>
  <si>
    <t>DB</t>
  </si>
  <si>
    <t>332226</t>
  </si>
  <si>
    <t>MSCIENCE MARINE RESEARCH</t>
  </si>
  <si>
    <t>66002-866</t>
  </si>
  <si>
    <t>12/PC1300</t>
  </si>
  <si>
    <t>AL621</t>
  </si>
  <si>
    <t>332270</t>
  </si>
  <si>
    <t>332323</t>
  </si>
  <si>
    <t>66002-831</t>
  </si>
  <si>
    <t>144/NCR18650GA</t>
  </si>
  <si>
    <t>4S36P</t>
  </si>
  <si>
    <t>332328</t>
  </si>
  <si>
    <t>332329</t>
  </si>
  <si>
    <t>66003-946</t>
  </si>
  <si>
    <t>20006-104D</t>
  </si>
  <si>
    <t>1/BCA-1123</t>
  </si>
  <si>
    <t>CH510</t>
  </si>
  <si>
    <t>332330</t>
  </si>
  <si>
    <t>66003-947</t>
  </si>
  <si>
    <t>20005-973E</t>
  </si>
  <si>
    <t>1/FY1701000</t>
  </si>
  <si>
    <t>CH511</t>
  </si>
  <si>
    <t>332341</t>
  </si>
  <si>
    <t>66003-160</t>
  </si>
  <si>
    <t>21/NCR18650BD</t>
  </si>
  <si>
    <t>332371</t>
  </si>
  <si>
    <t>20006-473MBM06</t>
  </si>
  <si>
    <t>CH1-MBM06</t>
  </si>
  <si>
    <t>CH582</t>
  </si>
  <si>
    <t>332355</t>
  </si>
  <si>
    <t>332356</t>
  </si>
  <si>
    <t>332331</t>
  </si>
  <si>
    <t>66001-654</t>
  </si>
  <si>
    <t>72/ER34615H</t>
  </si>
  <si>
    <t>L682</t>
  </si>
  <si>
    <t>332334</t>
  </si>
  <si>
    <t>66001-653</t>
  </si>
  <si>
    <t>84/ER34615H</t>
  </si>
  <si>
    <t>L683</t>
  </si>
  <si>
    <t>332336</t>
  </si>
  <si>
    <t>33003-071</t>
  </si>
  <si>
    <t>332337</t>
  </si>
  <si>
    <t xml:space="preserve">8/ER26500M </t>
  </si>
  <si>
    <t>RL1350-RL1351-RL1352</t>
  </si>
  <si>
    <t>332370</t>
  </si>
  <si>
    <t>66000-825</t>
  </si>
  <si>
    <t>66000-727</t>
  </si>
  <si>
    <t>10/3B5700</t>
  </si>
  <si>
    <t>332351</t>
  </si>
  <si>
    <t>PACK763</t>
  </si>
  <si>
    <t>PACK762</t>
  </si>
  <si>
    <t>332353</t>
  </si>
  <si>
    <t>66003-945</t>
  </si>
  <si>
    <t>CH508</t>
  </si>
  <si>
    <t>8/TSB-003APCB</t>
  </si>
  <si>
    <t>332430</t>
  </si>
  <si>
    <t>332343</t>
  </si>
  <si>
    <t>N592, N115</t>
  </si>
  <si>
    <t>332431</t>
  </si>
  <si>
    <t>59001-501AMP1</t>
  </si>
  <si>
    <t>PLC-1/2AA-3.6-928205</t>
  </si>
  <si>
    <t>L523</t>
  </si>
  <si>
    <t>332424</t>
  </si>
  <si>
    <t>64900-331</t>
  </si>
  <si>
    <t>332435</t>
  </si>
  <si>
    <t>332453</t>
  </si>
  <si>
    <t>66003-163</t>
  </si>
  <si>
    <t>5/HR-4/3AU</t>
  </si>
  <si>
    <t>332452</t>
  </si>
  <si>
    <t>66001-134</t>
  </si>
  <si>
    <t>PACK139</t>
  </si>
  <si>
    <t>332368</t>
  </si>
  <si>
    <t>216/NCR18650GA</t>
  </si>
  <si>
    <t>2x6S1P</t>
  </si>
  <si>
    <t>332421</t>
  </si>
  <si>
    <t>66003-161</t>
  </si>
  <si>
    <t>89003-127</t>
  </si>
  <si>
    <t>72/INR21700-40T</t>
  </si>
  <si>
    <t>RL1704</t>
  </si>
  <si>
    <t>332454</t>
  </si>
  <si>
    <t>22000-696B</t>
  </si>
  <si>
    <t>RECELL606</t>
  </si>
  <si>
    <t>332451</t>
  </si>
  <si>
    <t>30008-101A</t>
  </si>
  <si>
    <t>pack87</t>
  </si>
  <si>
    <t>332444</t>
  </si>
  <si>
    <t>EX ENGINEERING PTY LTD</t>
  </si>
  <si>
    <t xml:space="preserve">2/AA1700 </t>
  </si>
  <si>
    <t>332437</t>
  </si>
  <si>
    <t>332438</t>
  </si>
  <si>
    <t>332439</t>
  </si>
  <si>
    <t>332478</t>
  </si>
  <si>
    <t>67001-947</t>
  </si>
  <si>
    <t>AL624</t>
  </si>
  <si>
    <t>332372</t>
  </si>
  <si>
    <t>6/NCR18650BF</t>
  </si>
  <si>
    <t>332472</t>
  </si>
  <si>
    <t>SPECSAVERS BUTLER</t>
  </si>
  <si>
    <t>332485</t>
  </si>
  <si>
    <t>66000-7984</t>
  </si>
  <si>
    <t xml:space="preserve"> 5/LSH14</t>
  </si>
  <si>
    <t>DH33D</t>
  </si>
  <si>
    <t>332484</t>
  </si>
  <si>
    <t>66002-233</t>
  </si>
  <si>
    <t>RL1296</t>
  </si>
  <si>
    <t>332497</t>
  </si>
  <si>
    <t xml:space="preserve">18/LR20XW </t>
  </si>
  <si>
    <t>332495</t>
  </si>
  <si>
    <t>332496</t>
  </si>
  <si>
    <t xml:space="preserve">6/12SB25WHR </t>
  </si>
  <si>
    <t>12,24</t>
  </si>
  <si>
    <t>1S2P,2S2P</t>
  </si>
  <si>
    <t>332487</t>
  </si>
  <si>
    <t>66003-164</t>
  </si>
  <si>
    <t>332529</t>
  </si>
  <si>
    <t>HOSCH INTERNATIONAL PTY LTD</t>
  </si>
  <si>
    <t>66003-167</t>
  </si>
  <si>
    <t>L951</t>
  </si>
  <si>
    <t>332528</t>
  </si>
  <si>
    <t>332530</t>
  </si>
  <si>
    <t>332518</t>
  </si>
  <si>
    <t>66003-165</t>
  </si>
  <si>
    <t>67001-8303</t>
  </si>
  <si>
    <t>2/TSB004</t>
  </si>
  <si>
    <t>CH624</t>
  </si>
  <si>
    <t>332544</t>
  </si>
  <si>
    <t>66002-216</t>
  </si>
  <si>
    <t xml:space="preserve">5/AA1700 </t>
  </si>
  <si>
    <t>PACK502</t>
  </si>
  <si>
    <t>332553</t>
  </si>
  <si>
    <t>332554</t>
  </si>
  <si>
    <t>66003-168</t>
  </si>
  <si>
    <t>5/NC-C2000HT</t>
  </si>
  <si>
    <t>332555</t>
  </si>
  <si>
    <t>66003-169</t>
  </si>
  <si>
    <t xml:space="preserve">10/IF1000AA </t>
  </si>
  <si>
    <t>332548</t>
  </si>
  <si>
    <t>332547</t>
  </si>
  <si>
    <t>66002-420</t>
  </si>
  <si>
    <t>RECELL619</t>
  </si>
  <si>
    <t>332563</t>
  </si>
  <si>
    <t>66001-274</t>
  </si>
  <si>
    <t>PACK191</t>
  </si>
  <si>
    <t>332557</t>
  </si>
  <si>
    <t>332564</t>
  </si>
  <si>
    <t>RECELL840</t>
  </si>
  <si>
    <t>RECELL841</t>
  </si>
  <si>
    <t>/SAURABH/JAREK/SAMANTHA</t>
  </si>
  <si>
    <t>332627</t>
  </si>
  <si>
    <t>/SOJI/SAMANTHA</t>
  </si>
  <si>
    <t>RECELL842</t>
  </si>
  <si>
    <t>332693</t>
  </si>
  <si>
    <t>332671</t>
  </si>
  <si>
    <t>332691</t>
  </si>
  <si>
    <t>30006-888WXFL-C</t>
  </si>
  <si>
    <t>8/HR-3HCCE</t>
  </si>
  <si>
    <t>332677</t>
  </si>
  <si>
    <t>332678</t>
  </si>
  <si>
    <t>332679</t>
  </si>
  <si>
    <t>66000-356</t>
  </si>
  <si>
    <t>3/N-3000CR</t>
  </si>
  <si>
    <t>N371</t>
  </si>
  <si>
    <t>332638</t>
  </si>
  <si>
    <t>332520</t>
  </si>
  <si>
    <t>GM MINING ELECTRICS</t>
  </si>
  <si>
    <t>59002-222MLX-FA</t>
  </si>
  <si>
    <t>L787</t>
  </si>
  <si>
    <t>332708</t>
  </si>
  <si>
    <t>332706</t>
  </si>
  <si>
    <t>332707</t>
  </si>
  <si>
    <t>332717</t>
  </si>
  <si>
    <t>PROBELOGIC PTY LTD</t>
  </si>
  <si>
    <t>66002-858</t>
  </si>
  <si>
    <t>/IRENE/JOLA/SOJI</t>
  </si>
  <si>
    <t>PACK764</t>
  </si>
  <si>
    <t>332787</t>
  </si>
  <si>
    <t>WACB COMMUNICATION CENTRE</t>
  </si>
  <si>
    <t>66002-086</t>
  </si>
  <si>
    <t>3/IFR26650</t>
  </si>
  <si>
    <t>RL1256</t>
  </si>
  <si>
    <t>332750</t>
  </si>
  <si>
    <t>4/LIR-DD</t>
  </si>
  <si>
    <t>332732</t>
  </si>
  <si>
    <t>20008-885B</t>
  </si>
  <si>
    <t>332733</t>
  </si>
  <si>
    <t>10/HR-4/5AAUC</t>
  </si>
  <si>
    <t>332795</t>
  </si>
  <si>
    <t>RM SURVEYS</t>
  </si>
  <si>
    <t>332791</t>
  </si>
  <si>
    <t>332794</t>
  </si>
  <si>
    <t>66003-174</t>
  </si>
  <si>
    <t>L952</t>
  </si>
  <si>
    <t>332793</t>
  </si>
  <si>
    <t>332792</t>
  </si>
  <si>
    <t>ALARM ASSETS GROUP</t>
  </si>
  <si>
    <t>66003-173</t>
  </si>
  <si>
    <t>332806</t>
  </si>
  <si>
    <t>332805</t>
  </si>
  <si>
    <t>RECELL844</t>
  </si>
  <si>
    <t>RECELL843</t>
  </si>
  <si>
    <t>332852</t>
  </si>
  <si>
    <t>332859</t>
  </si>
  <si>
    <t>32005-105LS</t>
  </si>
  <si>
    <t>L379</t>
  </si>
  <si>
    <t>332879</t>
  </si>
  <si>
    <t>AUSTRALIAN CERAMICS ENGINEERING PTY LTD</t>
  </si>
  <si>
    <t>66001-903</t>
  </si>
  <si>
    <t>2/BK-4HCCE</t>
  </si>
  <si>
    <t>RECELL467</t>
  </si>
  <si>
    <t>332914</t>
  </si>
  <si>
    <t>66003-639</t>
  </si>
  <si>
    <t>/SAURABH/SOJI/TIN</t>
  </si>
  <si>
    <t>CH639</t>
  </si>
  <si>
    <t>332931</t>
  </si>
  <si>
    <t>332891</t>
  </si>
  <si>
    <t>332892</t>
  </si>
  <si>
    <t>332915</t>
  </si>
  <si>
    <t>46003-299</t>
  </si>
  <si>
    <t>332940</t>
  </si>
  <si>
    <t>AUSCOR  PTY LTD</t>
  </si>
  <si>
    <t>66000-847</t>
  </si>
  <si>
    <t>2/N3000C</t>
  </si>
  <si>
    <t>N295</t>
  </si>
  <si>
    <t>332938</t>
  </si>
  <si>
    <t>66003-152</t>
  </si>
  <si>
    <t>DH61</t>
  </si>
  <si>
    <t>332970</t>
  </si>
  <si>
    <t>66003-176</t>
  </si>
  <si>
    <t>5/CP300H</t>
  </si>
  <si>
    <t>N2061</t>
  </si>
  <si>
    <t>332930</t>
  </si>
  <si>
    <t>88003-632MAD</t>
  </si>
  <si>
    <t>RL1397</t>
  </si>
  <si>
    <t>332903</t>
  </si>
  <si>
    <t xml:space="preserve">36/LR20XW </t>
  </si>
  <si>
    <t>332904</t>
  </si>
  <si>
    <t>15S3P</t>
  </si>
  <si>
    <t>332905</t>
  </si>
  <si>
    <t>24/LR6T</t>
  </si>
  <si>
    <t>12S1Px12S1P</t>
  </si>
  <si>
    <t>332895</t>
  </si>
  <si>
    <t>30004-284LMTS</t>
  </si>
  <si>
    <t>35008-005B</t>
  </si>
  <si>
    <t>2/IT1600Cs</t>
  </si>
  <si>
    <t>N811</t>
  </si>
  <si>
    <t>332985</t>
  </si>
  <si>
    <t>333008</t>
  </si>
  <si>
    <t>332982</t>
  </si>
  <si>
    <t>332984</t>
  </si>
  <si>
    <t>332913</t>
  </si>
  <si>
    <t>66003-175</t>
  </si>
  <si>
    <t>6/US18650VTC4</t>
  </si>
  <si>
    <t>RL1715</t>
  </si>
  <si>
    <t>332997</t>
  </si>
  <si>
    <t>332999</t>
  </si>
  <si>
    <t>RECELL846</t>
  </si>
  <si>
    <t>N2058</t>
  </si>
  <si>
    <t>PACK765</t>
  </si>
  <si>
    <t>RECELL845</t>
  </si>
  <si>
    <t>333130</t>
  </si>
  <si>
    <t>66003-171</t>
  </si>
  <si>
    <t>CH638</t>
  </si>
  <si>
    <t>333045</t>
  </si>
  <si>
    <t>333109</t>
  </si>
  <si>
    <t>RL1539A</t>
  </si>
  <si>
    <t>333110</t>
  </si>
  <si>
    <t>67001-876A</t>
  </si>
  <si>
    <t>333111</t>
  </si>
  <si>
    <t>333072</t>
  </si>
  <si>
    <t>333164</t>
  </si>
  <si>
    <t>67001-949</t>
  </si>
  <si>
    <t>RL1709</t>
  </si>
  <si>
    <t>333136</t>
  </si>
  <si>
    <t>333141</t>
  </si>
  <si>
    <t>30008-102B</t>
  </si>
  <si>
    <t>332998</t>
  </si>
  <si>
    <t>333121</t>
  </si>
  <si>
    <t>333108</t>
  </si>
  <si>
    <t>333044</t>
  </si>
  <si>
    <t>66002-422</t>
  </si>
  <si>
    <t>CH503</t>
  </si>
  <si>
    <t>333002</t>
  </si>
  <si>
    <t>333079</t>
  </si>
  <si>
    <t>333150</t>
  </si>
  <si>
    <t>333082</t>
  </si>
  <si>
    <t>66003-877</t>
  </si>
  <si>
    <t>L953</t>
  </si>
  <si>
    <t>333081</t>
  </si>
  <si>
    <t>333080</t>
  </si>
  <si>
    <t>333155</t>
  </si>
  <si>
    <t>333154</t>
  </si>
  <si>
    <t>333134</t>
  </si>
  <si>
    <t>333062</t>
  </si>
  <si>
    <t>BUNBURY INDUSTRIAL CONTROLS PTY LTD</t>
  </si>
  <si>
    <t>66001-396</t>
  </si>
  <si>
    <t>16/IFR26650EC</t>
  </si>
  <si>
    <t>RL932</t>
  </si>
  <si>
    <t>333166</t>
  </si>
  <si>
    <t>LISOCl2</t>
  </si>
  <si>
    <t>333180</t>
  </si>
  <si>
    <t>66004-193</t>
  </si>
  <si>
    <t>15/AA1700</t>
  </si>
  <si>
    <t>N2063</t>
  </si>
  <si>
    <t>333178</t>
  </si>
  <si>
    <t>66004-192</t>
  </si>
  <si>
    <t>5/LR20XW</t>
  </si>
  <si>
    <t>AL628</t>
  </si>
  <si>
    <t>333181</t>
  </si>
  <si>
    <t>66004-191</t>
  </si>
  <si>
    <t>40/LR20XW</t>
  </si>
  <si>
    <t>333239</t>
  </si>
  <si>
    <t>333240</t>
  </si>
  <si>
    <t>333225</t>
  </si>
  <si>
    <t>PILBARA IRON COMPANY SERVICES PTY LTD</t>
  </si>
  <si>
    <t>66003-177</t>
  </si>
  <si>
    <t>4/LSH20</t>
  </si>
  <si>
    <t>L954</t>
  </si>
  <si>
    <t>333170</t>
  </si>
  <si>
    <t>333227</t>
  </si>
  <si>
    <t>46002-494MIT</t>
  </si>
  <si>
    <t>33000-014S2FU</t>
  </si>
  <si>
    <t>2/LR14XW</t>
  </si>
  <si>
    <t>AL558</t>
  </si>
  <si>
    <t>333231</t>
  </si>
  <si>
    <t>333233</t>
  </si>
  <si>
    <t>66004-196</t>
  </si>
  <si>
    <t xml:space="preserve">3/UR18650ZY </t>
  </si>
  <si>
    <t>333184</t>
  </si>
  <si>
    <t>66004-194</t>
  </si>
  <si>
    <t>4/GP80AAAH</t>
  </si>
  <si>
    <t>333183</t>
  </si>
  <si>
    <t>66004-195</t>
  </si>
  <si>
    <t>333167</t>
  </si>
  <si>
    <t>333165</t>
  </si>
  <si>
    <t>UNIQUE GROUP</t>
  </si>
  <si>
    <t>66000-173IHA</t>
  </si>
  <si>
    <t>38/EN93</t>
  </si>
  <si>
    <t>AL563</t>
  </si>
  <si>
    <t>19S2P</t>
  </si>
  <si>
    <t>333169</t>
  </si>
  <si>
    <t>20006-100SMLSPD</t>
  </si>
  <si>
    <t>BFL5</t>
  </si>
  <si>
    <t>LAB-cab</t>
  </si>
  <si>
    <t>333168</t>
  </si>
  <si>
    <t>2X8S1P</t>
  </si>
  <si>
    <t>333292</t>
  </si>
  <si>
    <t>MB984</t>
  </si>
  <si>
    <t>28477I</t>
  </si>
  <si>
    <t>PACK766</t>
  </si>
  <si>
    <t>/SAURABH/IRENE/SAMANTHA</t>
  </si>
  <si>
    <t>333276</t>
  </si>
  <si>
    <t>SPX AIDS TO NAVIGATION PTY LTD</t>
  </si>
  <si>
    <t>333277</t>
  </si>
  <si>
    <t>333278</t>
  </si>
  <si>
    <t>333289</t>
  </si>
  <si>
    <t>66004-197</t>
  </si>
  <si>
    <t>23787A</t>
  </si>
  <si>
    <t>333401</t>
  </si>
  <si>
    <t>333424</t>
  </si>
  <si>
    <t>66004-200</t>
  </si>
  <si>
    <t>333429</t>
  </si>
  <si>
    <t>22000-446S</t>
  </si>
  <si>
    <t>7/72023</t>
  </si>
  <si>
    <t>333430</t>
  </si>
  <si>
    <t>2x4/IF-1000AA</t>
  </si>
  <si>
    <t>66004-199</t>
  </si>
  <si>
    <t>333436</t>
  </si>
  <si>
    <t>RL1722</t>
  </si>
  <si>
    <t>333299</t>
  </si>
  <si>
    <t>66004-198</t>
  </si>
  <si>
    <t>333410</t>
  </si>
  <si>
    <t>RECELL847</t>
  </si>
  <si>
    <t>PACK768</t>
  </si>
  <si>
    <t>PACK767</t>
  </si>
  <si>
    <t>332443</t>
  </si>
  <si>
    <t>20008-504PLUG</t>
  </si>
  <si>
    <t>20009-900Q</t>
  </si>
  <si>
    <t>CC25-120</t>
  </si>
  <si>
    <t>CA84</t>
  </si>
  <si>
    <t>333262</t>
  </si>
  <si>
    <t>333444</t>
  </si>
  <si>
    <t>333270</t>
  </si>
  <si>
    <t>22000-316B</t>
  </si>
  <si>
    <t>MB811</t>
  </si>
  <si>
    <t>N582</t>
  </si>
  <si>
    <t>333435</t>
  </si>
  <si>
    <t>30006-9723S</t>
  </si>
  <si>
    <t>3/HR-4/3AU</t>
  </si>
  <si>
    <t>N1361</t>
  </si>
  <si>
    <t>333449</t>
  </si>
  <si>
    <t>333529</t>
  </si>
  <si>
    <t>APEX GATES PTY LTD</t>
  </si>
  <si>
    <t>20006-473ARB590</t>
  </si>
  <si>
    <t>CH1-590</t>
  </si>
  <si>
    <t>CH583</t>
  </si>
  <si>
    <t>333530</t>
  </si>
  <si>
    <t>66001-976</t>
  </si>
  <si>
    <t>RECELL487</t>
  </si>
  <si>
    <t>333513</t>
  </si>
  <si>
    <t>333515</t>
  </si>
  <si>
    <t>PACK770</t>
  </si>
  <si>
    <t>RECELL848</t>
  </si>
  <si>
    <t>PACK769</t>
  </si>
  <si>
    <t>333563</t>
  </si>
  <si>
    <t>333552</t>
  </si>
  <si>
    <t>333468</t>
  </si>
  <si>
    <t>30000-572</t>
  </si>
  <si>
    <t>62000-008</t>
  </si>
  <si>
    <t>N1495</t>
  </si>
  <si>
    <t>2/H150-1/3AAA</t>
  </si>
  <si>
    <t>333551</t>
  </si>
  <si>
    <t>333526</t>
  </si>
  <si>
    <t>32001-002</t>
  </si>
  <si>
    <t>59006-LR1</t>
  </si>
  <si>
    <t>2/LR1-BP1</t>
  </si>
  <si>
    <t>333590</t>
  </si>
  <si>
    <t>6S13P</t>
  </si>
  <si>
    <t>333591</t>
  </si>
  <si>
    <t>30006-888HEMO</t>
  </si>
  <si>
    <t>N1917</t>
  </si>
  <si>
    <t>333588</t>
  </si>
  <si>
    <t>45/LR20XW + 9/LR14T</t>
  </si>
  <si>
    <t>2x4.5</t>
  </si>
  <si>
    <t>3S15P,3S3P</t>
  </si>
  <si>
    <t>333606</t>
  </si>
  <si>
    <t>66004-201</t>
  </si>
  <si>
    <t>4/N3000CR</t>
  </si>
  <si>
    <t>PACK771</t>
  </si>
  <si>
    <t>333603</t>
  </si>
  <si>
    <t>333604</t>
  </si>
  <si>
    <t>22000-436</t>
  </si>
  <si>
    <t>RECELL241</t>
  </si>
  <si>
    <t>1SS1P</t>
  </si>
  <si>
    <t>333605</t>
  </si>
  <si>
    <t>KEEGAN PLUMBING</t>
  </si>
  <si>
    <t>333602</t>
  </si>
  <si>
    <t>30001-289KENCONN</t>
  </si>
  <si>
    <t>N973A</t>
  </si>
  <si>
    <t>333624</t>
  </si>
  <si>
    <t xml:space="preserve"> 1/TSB-003PCB</t>
  </si>
  <si>
    <t>333625</t>
  </si>
  <si>
    <t>333626</t>
  </si>
  <si>
    <t>1732A</t>
  </si>
  <si>
    <t>333639</t>
  </si>
  <si>
    <t>MATTER IO</t>
  </si>
  <si>
    <t>66002-512FLY</t>
  </si>
  <si>
    <t>333638</t>
  </si>
  <si>
    <t>333618</t>
  </si>
  <si>
    <t>OCEAN PACIFIC MARINE STORE &amp; BOATYARD</t>
  </si>
  <si>
    <t>66003-179</t>
  </si>
  <si>
    <t>RL1720</t>
  </si>
  <si>
    <t>333619</t>
  </si>
  <si>
    <t>66003-180</t>
  </si>
  <si>
    <t>CH640</t>
  </si>
  <si>
    <t>333637</t>
  </si>
  <si>
    <t>333674</t>
  </si>
  <si>
    <t>CLARATTI WORKSPACE</t>
  </si>
  <si>
    <t>66003-182</t>
  </si>
  <si>
    <t>CH642</t>
  </si>
  <si>
    <t>PACK772</t>
  </si>
  <si>
    <t>333678</t>
  </si>
  <si>
    <t>66004-202</t>
  </si>
  <si>
    <t>80002-223</t>
  </si>
  <si>
    <t>1/BTB-PL-64399-01-BP1</t>
  </si>
  <si>
    <t>333694</t>
  </si>
  <si>
    <t>66004-203</t>
  </si>
  <si>
    <t>20006-381</t>
  </si>
  <si>
    <t>1/TA-124UN</t>
  </si>
  <si>
    <t>333633</t>
  </si>
  <si>
    <t>66000-180DEG</t>
  </si>
  <si>
    <t>333589</t>
  </si>
  <si>
    <t>15S3P,15S3P</t>
  </si>
  <si>
    <t>333544</t>
  </si>
  <si>
    <t>333600</t>
  </si>
  <si>
    <t>Lab-Change Lead</t>
  </si>
  <si>
    <t>333718</t>
  </si>
  <si>
    <t>66004-207</t>
  </si>
  <si>
    <t>333750</t>
  </si>
  <si>
    <t>46000-001AMP</t>
  </si>
  <si>
    <t>PLC-2/3A</t>
  </si>
  <si>
    <t>L324</t>
  </si>
  <si>
    <t>333727</t>
  </si>
  <si>
    <t>333755</t>
  </si>
  <si>
    <t>333738</t>
  </si>
  <si>
    <t>333759</t>
  </si>
  <si>
    <t>333721</t>
  </si>
  <si>
    <t>333762</t>
  </si>
  <si>
    <t>66004-209</t>
  </si>
  <si>
    <t>4/HR-3UTC</t>
  </si>
  <si>
    <t>66001-822A</t>
  </si>
  <si>
    <t>333731</t>
  </si>
  <si>
    <t>SARDI AQUATIC SCIENCES</t>
  </si>
  <si>
    <t>333732</t>
  </si>
  <si>
    <t>333733</t>
  </si>
  <si>
    <t>66003-166DEG</t>
  </si>
  <si>
    <t>AL626DEG</t>
  </si>
  <si>
    <t>333730</t>
  </si>
  <si>
    <t>333735</t>
  </si>
  <si>
    <t>67000-425DEG</t>
  </si>
  <si>
    <t>AL313DEG</t>
  </si>
  <si>
    <t>333734</t>
  </si>
  <si>
    <t>66000-633DEG</t>
  </si>
  <si>
    <t>AL317DEG</t>
  </si>
  <si>
    <t>2X15S1P</t>
  </si>
  <si>
    <t>AL629</t>
  </si>
  <si>
    <t>333781</t>
  </si>
  <si>
    <t>333693</t>
  </si>
  <si>
    <t>333827</t>
  </si>
  <si>
    <t>TEB-F03409</t>
  </si>
  <si>
    <t>333779</t>
  </si>
  <si>
    <t>333756</t>
  </si>
  <si>
    <t>333771</t>
  </si>
  <si>
    <t>333772</t>
  </si>
  <si>
    <t>RECELL849</t>
  </si>
  <si>
    <t>PACK773</t>
  </si>
  <si>
    <t>PACK774</t>
  </si>
  <si>
    <t>333860</t>
  </si>
  <si>
    <t>333862</t>
  </si>
  <si>
    <t>66004-210</t>
  </si>
  <si>
    <t>2/UR18650E</t>
  </si>
  <si>
    <t>333875</t>
  </si>
  <si>
    <t>DEPT OF DEFENCE</t>
  </si>
  <si>
    <t>66004-204</t>
  </si>
  <si>
    <t>RL1726</t>
  </si>
  <si>
    <t>333865</t>
  </si>
  <si>
    <t>66004-211</t>
  </si>
  <si>
    <t>333863</t>
  </si>
  <si>
    <t>66004-205</t>
  </si>
  <si>
    <t>333864</t>
  </si>
  <si>
    <t>66004-206</t>
  </si>
  <si>
    <t>11/AA1700</t>
  </si>
  <si>
    <t>333879</t>
  </si>
  <si>
    <t>66000-921</t>
  </si>
  <si>
    <t>126/NCR18650B</t>
  </si>
  <si>
    <t>RL677</t>
  </si>
  <si>
    <t>333880</t>
  </si>
  <si>
    <t>66000-920</t>
  </si>
  <si>
    <t>RL676</t>
  </si>
  <si>
    <t>333881</t>
  </si>
  <si>
    <t>66001-099</t>
  </si>
  <si>
    <t>9/NCR18650B</t>
  </si>
  <si>
    <t>RL774</t>
  </si>
  <si>
    <t>3S42P</t>
  </si>
  <si>
    <t>PACK775</t>
  </si>
  <si>
    <t>RECELL850</t>
  </si>
  <si>
    <t>333859</t>
  </si>
  <si>
    <t>333858</t>
  </si>
  <si>
    <t>333861</t>
  </si>
  <si>
    <t>333911</t>
  </si>
  <si>
    <t>333780</t>
  </si>
  <si>
    <t>7/NC2500SCR</t>
  </si>
  <si>
    <t>333921</t>
  </si>
  <si>
    <t>333961</t>
  </si>
  <si>
    <t>ENGINEERING</t>
  </si>
  <si>
    <t>333965</t>
  </si>
  <si>
    <t>RECELL454</t>
  </si>
  <si>
    <t>333990</t>
  </si>
  <si>
    <t>66002-431</t>
  </si>
  <si>
    <t>PACK588</t>
  </si>
  <si>
    <t>333956</t>
  </si>
  <si>
    <t>333957</t>
  </si>
  <si>
    <t>333966</t>
  </si>
  <si>
    <t>334026</t>
  </si>
  <si>
    <t>66003-717</t>
  </si>
  <si>
    <t>24/IFR18650</t>
  </si>
  <si>
    <t>RL1717</t>
  </si>
  <si>
    <t>334027</t>
  </si>
  <si>
    <t>66003-716</t>
  </si>
  <si>
    <t>RL1716</t>
  </si>
  <si>
    <t>334030</t>
  </si>
  <si>
    <t>334028</t>
  </si>
  <si>
    <t>66000-690</t>
  </si>
  <si>
    <t>RL500</t>
  </si>
  <si>
    <t>334029</t>
  </si>
  <si>
    <t>334031</t>
  </si>
  <si>
    <t>334032</t>
  </si>
  <si>
    <t>20009-900LEAD6</t>
  </si>
  <si>
    <t>334033</t>
  </si>
  <si>
    <t>333979</t>
  </si>
  <si>
    <t xml:space="preserve">5/LR20XW </t>
  </si>
  <si>
    <t>333994</t>
  </si>
  <si>
    <t>333995</t>
  </si>
  <si>
    <t>66003-178</t>
  </si>
  <si>
    <t>20006-037H</t>
  </si>
  <si>
    <t>CA210</t>
  </si>
  <si>
    <t>334023</t>
  </si>
  <si>
    <t>334024</t>
  </si>
  <si>
    <t>334107</t>
  </si>
  <si>
    <t>66003-183</t>
  </si>
  <si>
    <t>12/NCR18650BF</t>
  </si>
  <si>
    <t>RL1729</t>
  </si>
  <si>
    <t>334118</t>
  </si>
  <si>
    <t>WESTERN AUSTRALIAN INSTITUTE OF SPORT</t>
  </si>
  <si>
    <t>66003-184</t>
  </si>
  <si>
    <t>33003-066</t>
  </si>
  <si>
    <t>L960</t>
  </si>
  <si>
    <t>334097</t>
  </si>
  <si>
    <t>66001-015</t>
  </si>
  <si>
    <t>PACK90</t>
  </si>
  <si>
    <t>334108</t>
  </si>
  <si>
    <t>ELECTRICAL NETT</t>
  </si>
  <si>
    <t>7/HR-4UTG</t>
  </si>
  <si>
    <t>334145</t>
  </si>
  <si>
    <t>334120</t>
  </si>
  <si>
    <t>66004-212</t>
  </si>
  <si>
    <t>334154</t>
  </si>
  <si>
    <t>334146</t>
  </si>
  <si>
    <t>334147</t>
  </si>
  <si>
    <t>D&amp;W BASSENDEAN</t>
  </si>
  <si>
    <t>66003-185</t>
  </si>
  <si>
    <t>N2068</t>
  </si>
  <si>
    <t>D&amp;W695</t>
  </si>
  <si>
    <t>334148</t>
  </si>
  <si>
    <t>22000-424</t>
  </si>
  <si>
    <t>334175</t>
  </si>
  <si>
    <t>334156</t>
  </si>
  <si>
    <t>334157</t>
  </si>
  <si>
    <t>334158</t>
  </si>
  <si>
    <t>66004-213</t>
  </si>
  <si>
    <t>RECELL854</t>
  </si>
  <si>
    <t>PACK776</t>
  </si>
  <si>
    <t>RECELL853</t>
  </si>
  <si>
    <t>RECELL852</t>
  </si>
  <si>
    <t>RECELL851</t>
  </si>
  <si>
    <t>334186</t>
  </si>
  <si>
    <t>334187</t>
  </si>
  <si>
    <t>66004-214</t>
  </si>
  <si>
    <t>7/HR-4/3AU</t>
  </si>
  <si>
    <t>8/82023</t>
  </si>
  <si>
    <t>334201</t>
  </si>
  <si>
    <t>334194</t>
  </si>
  <si>
    <t>KISTERS INSTRUMENTS PTY LTD</t>
  </si>
  <si>
    <t>334223</t>
  </si>
  <si>
    <t>334233</t>
  </si>
  <si>
    <t>20008-783</t>
  </si>
  <si>
    <t>CC34-250</t>
  </si>
  <si>
    <t>334238</t>
  </si>
  <si>
    <t>334246</t>
  </si>
  <si>
    <t>32007-611MLX</t>
  </si>
  <si>
    <t>L326</t>
  </si>
  <si>
    <t>334244</t>
  </si>
  <si>
    <t>334245</t>
  </si>
  <si>
    <t>334250</t>
  </si>
  <si>
    <t>8/LR6T</t>
  </si>
  <si>
    <t>334251</t>
  </si>
  <si>
    <t>RECELL855</t>
  </si>
  <si>
    <t>334304</t>
  </si>
  <si>
    <t>20008-697</t>
  </si>
  <si>
    <t>20008-805</t>
  </si>
  <si>
    <t>CC30-110</t>
  </si>
  <si>
    <t>334315</t>
  </si>
  <si>
    <t>59001-501UNI</t>
  </si>
  <si>
    <t>L554</t>
  </si>
  <si>
    <t>334311</t>
  </si>
  <si>
    <t>1/NCA65384SA</t>
  </si>
  <si>
    <t>334344</t>
  </si>
  <si>
    <t>334342</t>
  </si>
  <si>
    <t>SMARTWIRE COMMUNICATIONS</t>
  </si>
  <si>
    <t>20004-621</t>
  </si>
  <si>
    <t>2/V40H</t>
  </si>
  <si>
    <t>334338</t>
  </si>
  <si>
    <t>334297</t>
  </si>
  <si>
    <t>334298</t>
  </si>
  <si>
    <t>334361</t>
  </si>
  <si>
    <t>RECELL857</t>
  </si>
  <si>
    <t>RECELL856</t>
  </si>
  <si>
    <t>334370</t>
  </si>
  <si>
    <t>334367</t>
  </si>
  <si>
    <t>334424</t>
  </si>
  <si>
    <t>67000-417</t>
  </si>
  <si>
    <t>334420</t>
  </si>
  <si>
    <t>334421</t>
  </si>
  <si>
    <t>18+18</t>
  </si>
  <si>
    <t>334398</t>
  </si>
  <si>
    <t>HEATSHRINK</t>
  </si>
  <si>
    <t>334461</t>
  </si>
  <si>
    <t>334463</t>
  </si>
  <si>
    <t>PACK777</t>
  </si>
  <si>
    <t>334371</t>
  </si>
  <si>
    <t>334526</t>
  </si>
  <si>
    <t>66004-217</t>
  </si>
  <si>
    <t>334523</t>
  </si>
  <si>
    <t>66004-216</t>
  </si>
  <si>
    <t>334524</t>
  </si>
  <si>
    <t>N673</t>
  </si>
  <si>
    <t>334472</t>
  </si>
  <si>
    <t>59001-016SYL</t>
  </si>
  <si>
    <t>N950</t>
  </si>
  <si>
    <t>6/V80H</t>
  </si>
  <si>
    <t>334527</t>
  </si>
  <si>
    <t>22000-170T</t>
  </si>
  <si>
    <t>MB926A</t>
  </si>
  <si>
    <t>L413</t>
  </si>
  <si>
    <t>8/CR123A</t>
  </si>
  <si>
    <t>2x12</t>
  </si>
  <si>
    <t>334528</t>
  </si>
  <si>
    <t>334314</t>
  </si>
  <si>
    <t>334477</t>
  </si>
  <si>
    <t>46001-631TWINS</t>
  </si>
  <si>
    <t>N1377</t>
  </si>
  <si>
    <t>6/HHR-300SCYP06</t>
  </si>
  <si>
    <t>334500</t>
  </si>
  <si>
    <t>334400</t>
  </si>
  <si>
    <t>CH1-MH0707</t>
  </si>
  <si>
    <t>334513</t>
  </si>
  <si>
    <t>20006-100XLR</t>
  </si>
  <si>
    <t>20008-883XLR</t>
  </si>
  <si>
    <t>CA54</t>
  </si>
  <si>
    <t>334489</t>
  </si>
  <si>
    <t>66004-215</t>
  </si>
  <si>
    <t>8/ICR18650-26JM</t>
  </si>
  <si>
    <t>334511</t>
  </si>
  <si>
    <t>67001-956</t>
  </si>
  <si>
    <t>54000-008</t>
  </si>
  <si>
    <t>AL631</t>
  </si>
  <si>
    <t>334486</t>
  </si>
  <si>
    <t>334469</t>
  </si>
  <si>
    <t>334470</t>
  </si>
  <si>
    <t>RECELL858</t>
  </si>
  <si>
    <t>RECELL859</t>
  </si>
  <si>
    <t>334560</t>
  </si>
  <si>
    <t>30002-726</t>
  </si>
  <si>
    <t>16/N700AACL</t>
  </si>
  <si>
    <t>N2075</t>
  </si>
  <si>
    <t>334546</t>
  </si>
  <si>
    <t>6/E96</t>
  </si>
  <si>
    <t>334580</t>
  </si>
  <si>
    <t>PACK778</t>
  </si>
  <si>
    <t>334604</t>
  </si>
  <si>
    <t>334639</t>
  </si>
  <si>
    <t>66004-218</t>
  </si>
  <si>
    <t>89002-002</t>
  </si>
  <si>
    <t>1/FLPB463535R-HPLW30-25MA2</t>
  </si>
  <si>
    <t>Li-Polymer</t>
  </si>
  <si>
    <t>334617</t>
  </si>
  <si>
    <t>334653</t>
  </si>
  <si>
    <t>22000-455B</t>
  </si>
  <si>
    <t>15/N1700SCR</t>
  </si>
  <si>
    <t>RECELL583</t>
  </si>
  <si>
    <t>334652</t>
  </si>
  <si>
    <t>22000-974Z</t>
  </si>
  <si>
    <t>MB987Z</t>
  </si>
  <si>
    <t>RL1107</t>
  </si>
  <si>
    <t>334656</t>
  </si>
  <si>
    <t>PACK779</t>
  </si>
  <si>
    <t>334658</t>
  </si>
  <si>
    <t>334655</t>
  </si>
  <si>
    <t>334659</t>
  </si>
  <si>
    <t>66004-219</t>
  </si>
  <si>
    <t>2/INR18650-25R</t>
  </si>
  <si>
    <t>334618</t>
  </si>
  <si>
    <t>334619</t>
  </si>
  <si>
    <t>64900-217XLR</t>
  </si>
  <si>
    <t>64900-217A</t>
  </si>
  <si>
    <t>VECIP67-24/12</t>
  </si>
  <si>
    <t>CH599A</t>
  </si>
  <si>
    <t>334620</t>
  </si>
  <si>
    <t>64900-693XLR</t>
  </si>
  <si>
    <t>64900-693</t>
  </si>
  <si>
    <t>VECIP67-24/5A</t>
  </si>
  <si>
    <t>CH597A</t>
  </si>
  <si>
    <t>334621</t>
  </si>
  <si>
    <t>64900-694XLR</t>
  </si>
  <si>
    <t>64900-694</t>
  </si>
  <si>
    <t>VECIP67-24/8A</t>
  </si>
  <si>
    <t>CH598A</t>
  </si>
  <si>
    <t>334622</t>
  </si>
  <si>
    <t>334668</t>
  </si>
  <si>
    <t>LEE - ESPERANCE</t>
  </si>
  <si>
    <t>E1400</t>
  </si>
  <si>
    <t>334674</t>
  </si>
  <si>
    <t>IMDEX TECHNOLOGY USA LLC (REFLEX)</t>
  </si>
  <si>
    <t>67001-952</t>
  </si>
  <si>
    <t>3/IMH-3500D</t>
  </si>
  <si>
    <t>N2066</t>
  </si>
  <si>
    <t>334663</t>
  </si>
  <si>
    <t>66004-220</t>
  </si>
  <si>
    <t>334677</t>
  </si>
  <si>
    <t>334694</t>
  </si>
  <si>
    <t>PACK780</t>
  </si>
  <si>
    <t>RL1734</t>
  </si>
  <si>
    <t>334980</t>
  </si>
  <si>
    <t>334900</t>
  </si>
  <si>
    <t>334902</t>
  </si>
  <si>
    <t>334854</t>
  </si>
  <si>
    <t>67001-957</t>
  </si>
  <si>
    <t>RL1736</t>
  </si>
  <si>
    <t>334763</t>
  </si>
  <si>
    <t>334910</t>
  </si>
  <si>
    <t>SOUTHERN CROSS ENERGY PARTNERSHIP</t>
  </si>
  <si>
    <t>20006-078H</t>
  </si>
  <si>
    <t>334975</t>
  </si>
  <si>
    <t>RAYTECH SERVICES PTY LTD</t>
  </si>
  <si>
    <t>88002-647RS</t>
  </si>
  <si>
    <t>20/NCR18650G</t>
  </si>
  <si>
    <t>RL604A</t>
  </si>
  <si>
    <t>334985</t>
  </si>
  <si>
    <t>66004-221</t>
  </si>
  <si>
    <t>334986</t>
  </si>
  <si>
    <t>66001-748</t>
  </si>
  <si>
    <t>6/HHR-300SCPY06</t>
  </si>
  <si>
    <t>PACK341</t>
  </si>
  <si>
    <t>334987</t>
  </si>
  <si>
    <t>THE BATTERY GUYS</t>
  </si>
  <si>
    <t>66002-562</t>
  </si>
  <si>
    <t>PACK613</t>
  </si>
  <si>
    <t>/IRENE/JOLA/SAMANTHA/JOHN</t>
  </si>
  <si>
    <t>RECELL860</t>
  </si>
  <si>
    <t>335053</t>
  </si>
  <si>
    <t>66004-222</t>
  </si>
  <si>
    <t>335035</t>
  </si>
  <si>
    <t>334512</t>
  </si>
  <si>
    <t>67001-955</t>
  </si>
  <si>
    <t>54000-013BULK</t>
  </si>
  <si>
    <t>6/A1PX</t>
  </si>
  <si>
    <t>AL630</t>
  </si>
  <si>
    <t>335075</t>
  </si>
  <si>
    <t>PACK783</t>
  </si>
  <si>
    <t>PACK782</t>
  </si>
  <si>
    <t>PACK781</t>
  </si>
  <si>
    <t>335029</t>
  </si>
  <si>
    <t>335033</t>
  </si>
  <si>
    <t>335052</t>
  </si>
  <si>
    <t>L.H. HAINES SOLE TRAIDER</t>
  </si>
  <si>
    <t>66003-914</t>
  </si>
  <si>
    <t>10/INR18650-25R</t>
  </si>
  <si>
    <t>335076</t>
  </si>
  <si>
    <t>67001-958</t>
  </si>
  <si>
    <t>22/INR21700-50E</t>
  </si>
  <si>
    <t>RL1741</t>
  </si>
  <si>
    <t>1S22P</t>
  </si>
  <si>
    <t>335049</t>
  </si>
  <si>
    <t>335050</t>
  </si>
  <si>
    <t>335051</t>
  </si>
  <si>
    <t>66002-000</t>
  </si>
  <si>
    <t>35/LS33600</t>
  </si>
  <si>
    <t>L123F</t>
  </si>
  <si>
    <t>5S7P</t>
  </si>
  <si>
    <t>334984</t>
  </si>
  <si>
    <t>RECELL861</t>
  </si>
  <si>
    <t>RL676-RL677</t>
  </si>
  <si>
    <t>2x126/NCR18650B</t>
  </si>
  <si>
    <t>335185</t>
  </si>
  <si>
    <t>CHEMTRONICS BIOMED ENGINEERING</t>
  </si>
  <si>
    <t>59001-5013PD</t>
  </si>
  <si>
    <t>L621</t>
  </si>
  <si>
    <t>335186</t>
  </si>
  <si>
    <t>335183</t>
  </si>
  <si>
    <t>335188</t>
  </si>
  <si>
    <t>335267</t>
  </si>
  <si>
    <t>Lab-Conn</t>
  </si>
  <si>
    <t>335268</t>
  </si>
  <si>
    <t>335266</t>
  </si>
  <si>
    <t>335270</t>
  </si>
  <si>
    <t>335271</t>
  </si>
  <si>
    <t>335272</t>
  </si>
  <si>
    <t>335277</t>
  </si>
  <si>
    <t>59002-203REM</t>
  </si>
  <si>
    <t>2/ER26500H</t>
  </si>
  <si>
    <t>L784</t>
  </si>
  <si>
    <t>335276</t>
  </si>
  <si>
    <t>NETELEC ELECTRICAL SUPPLIES</t>
  </si>
  <si>
    <t>66003-208</t>
  </si>
  <si>
    <t>N2087</t>
  </si>
  <si>
    <t>335300</t>
  </si>
  <si>
    <t>20003-713E</t>
  </si>
  <si>
    <t>3/V40H</t>
  </si>
  <si>
    <t>N2089</t>
  </si>
  <si>
    <t>335351</t>
  </si>
  <si>
    <t>335215</t>
  </si>
  <si>
    <t>335095</t>
  </si>
  <si>
    <t>335301</t>
  </si>
  <si>
    <t>66003-186</t>
  </si>
  <si>
    <t>28/NCR18650BD</t>
  </si>
  <si>
    <t>335302</t>
  </si>
  <si>
    <t>335408</t>
  </si>
  <si>
    <t>IGOR TRADING PTY LTD</t>
  </si>
  <si>
    <t>335409</t>
  </si>
  <si>
    <t>335419</t>
  </si>
  <si>
    <t>335112</t>
  </si>
  <si>
    <t>335410</t>
  </si>
  <si>
    <t>335411</t>
  </si>
  <si>
    <t>335353</t>
  </si>
  <si>
    <t>335369</t>
  </si>
  <si>
    <t>30006-235HMP-51</t>
  </si>
  <si>
    <t>MB962</t>
  </si>
  <si>
    <t>N676</t>
  </si>
  <si>
    <t>335374</t>
  </si>
  <si>
    <t>335386</t>
  </si>
  <si>
    <t>335413</t>
  </si>
  <si>
    <t>66004-223</t>
  </si>
  <si>
    <t>20006-038R</t>
  </si>
  <si>
    <t>335423</t>
  </si>
  <si>
    <t>335439</t>
  </si>
  <si>
    <t>JUROVICH SURVEYING PTY LTD</t>
  </si>
  <si>
    <t>66003-188</t>
  </si>
  <si>
    <t>N2091</t>
  </si>
  <si>
    <t>335375</t>
  </si>
  <si>
    <t>335425</t>
  </si>
  <si>
    <t>335436</t>
  </si>
  <si>
    <t>335444</t>
  </si>
  <si>
    <t>VEEM LIMITED</t>
  </si>
  <si>
    <t>59002-161CED</t>
  </si>
  <si>
    <t>PACK257</t>
  </si>
  <si>
    <t>PACK784</t>
  </si>
  <si>
    <t>RECELL862</t>
  </si>
  <si>
    <t>335438</t>
  </si>
  <si>
    <t>88002-633BART</t>
  </si>
  <si>
    <t xml:space="preserve">RL1278) </t>
  </si>
  <si>
    <t>335417</t>
  </si>
  <si>
    <t>335418</t>
  </si>
  <si>
    <t>N2090</t>
  </si>
  <si>
    <t>335641</t>
  </si>
  <si>
    <t>335672</t>
  </si>
  <si>
    <t>66003-190</t>
  </si>
  <si>
    <t>RL1746</t>
  </si>
  <si>
    <t>66003-189</t>
  </si>
  <si>
    <t>CH644</t>
  </si>
  <si>
    <t>335694</t>
  </si>
  <si>
    <t>67001-960</t>
  </si>
  <si>
    <t>89003-094</t>
  </si>
  <si>
    <t>1/APR18650M1B</t>
  </si>
  <si>
    <t>RL1748</t>
  </si>
  <si>
    <t>335642</t>
  </si>
  <si>
    <t>20005-883</t>
  </si>
  <si>
    <t>FY1202000</t>
  </si>
  <si>
    <t>335702</t>
  </si>
  <si>
    <t>COOPER AND JONES PLUMBING</t>
  </si>
  <si>
    <t>3/INR18650-25R</t>
  </si>
  <si>
    <t>335412</t>
  </si>
  <si>
    <t>335344</t>
  </si>
  <si>
    <t>THE PSA GROUP</t>
  </si>
  <si>
    <t>335666</t>
  </si>
  <si>
    <t>66000-641</t>
  </si>
  <si>
    <t>RL364</t>
  </si>
  <si>
    <t>335451</t>
  </si>
  <si>
    <t>20008-718</t>
  </si>
  <si>
    <t>335682</t>
  </si>
  <si>
    <t>66003-191</t>
  </si>
  <si>
    <t>335448</t>
  </si>
  <si>
    <t>335667</t>
  </si>
  <si>
    <t>33003-143</t>
  </si>
  <si>
    <t>335685</t>
  </si>
  <si>
    <t>335713</t>
  </si>
  <si>
    <t>335714</t>
  </si>
  <si>
    <t>335660</t>
  </si>
  <si>
    <t>335665</t>
  </si>
  <si>
    <t>335681</t>
  </si>
  <si>
    <t>COMFORT STYLE</t>
  </si>
  <si>
    <t>66004-154</t>
  </si>
  <si>
    <t>335686</t>
  </si>
  <si>
    <t>CHUBB FIRE &amp; SECURITY PTY LTD</t>
  </si>
  <si>
    <t>66000-558</t>
  </si>
  <si>
    <t>20/UR18650FM</t>
  </si>
  <si>
    <t>RL319</t>
  </si>
  <si>
    <t>335424</t>
  </si>
  <si>
    <t>66003-187</t>
  </si>
  <si>
    <t>1/12LFP11.4</t>
  </si>
  <si>
    <t>RL1744</t>
  </si>
  <si>
    <t>335733</t>
  </si>
  <si>
    <t>335662</t>
  </si>
  <si>
    <t>335663</t>
  </si>
  <si>
    <t>335734</t>
  </si>
  <si>
    <t>335745</t>
  </si>
  <si>
    <t>335770</t>
  </si>
  <si>
    <t>BOM - MANUAL</t>
  </si>
  <si>
    <t>MANUAL BOM</t>
  </si>
  <si>
    <t>335776</t>
  </si>
  <si>
    <t>335779</t>
  </si>
  <si>
    <t>67001-959</t>
  </si>
  <si>
    <t>L965</t>
  </si>
  <si>
    <t>335783</t>
  </si>
  <si>
    <t>335833</t>
  </si>
  <si>
    <t>66003-916</t>
  </si>
  <si>
    <t>89004-004FGA</t>
  </si>
  <si>
    <t>335863</t>
  </si>
  <si>
    <t>335846</t>
  </si>
  <si>
    <t>66003-915</t>
  </si>
  <si>
    <t>38/IC3000C</t>
  </si>
  <si>
    <t>38S1P</t>
  </si>
  <si>
    <t>335852</t>
  </si>
  <si>
    <t>335864</t>
  </si>
  <si>
    <t>335887</t>
  </si>
  <si>
    <t>66003-193</t>
  </si>
  <si>
    <t>RL1751</t>
  </si>
  <si>
    <t>335865</t>
  </si>
  <si>
    <t>66003-890</t>
  </si>
  <si>
    <t>CH645</t>
  </si>
  <si>
    <t>335866</t>
  </si>
  <si>
    <t>66003-889</t>
  </si>
  <si>
    <t>12/SB-H14000F</t>
  </si>
  <si>
    <t>N2096</t>
  </si>
  <si>
    <t>335888</t>
  </si>
  <si>
    <t>FRA-024-S24-I</t>
  </si>
  <si>
    <t>335906</t>
  </si>
  <si>
    <t>66003-194</t>
  </si>
  <si>
    <t>RL1752</t>
  </si>
  <si>
    <t>335915</t>
  </si>
  <si>
    <t>WESTWIDE AUTO ELECTRICS</t>
  </si>
  <si>
    <t>88003-103</t>
  </si>
  <si>
    <t>RL806</t>
  </si>
  <si>
    <t>335905</t>
  </si>
  <si>
    <t>88002-631A</t>
  </si>
  <si>
    <t>2/NCR18650BD</t>
  </si>
  <si>
    <t>335918</t>
  </si>
  <si>
    <t>335919</t>
  </si>
  <si>
    <t>66003-195</t>
  </si>
  <si>
    <t>RL1753</t>
  </si>
  <si>
    <t>335921</t>
  </si>
  <si>
    <t>335920</t>
  </si>
  <si>
    <t>66002-108</t>
  </si>
  <si>
    <t>4/TSB-003APCB</t>
  </si>
  <si>
    <t>CH449</t>
  </si>
  <si>
    <t>335914</t>
  </si>
  <si>
    <t>336028</t>
  </si>
  <si>
    <t>336039</t>
  </si>
  <si>
    <t>66003-622</t>
  </si>
  <si>
    <t>8/HR4/5AU</t>
  </si>
  <si>
    <t>336035</t>
  </si>
  <si>
    <t>336036</t>
  </si>
  <si>
    <t>336055</t>
  </si>
  <si>
    <t>CYBORG DYNAMICS ENGINEERING</t>
  </si>
  <si>
    <t>67001-961</t>
  </si>
  <si>
    <t>14/IFR26650-33A</t>
  </si>
  <si>
    <t>RL1756</t>
  </si>
  <si>
    <t>336050</t>
  </si>
  <si>
    <t>335910</t>
  </si>
  <si>
    <t>336048</t>
  </si>
  <si>
    <t>336061</t>
  </si>
  <si>
    <t>/IRENE/JOLA/GORDON/SAMANTHA/JOHN</t>
  </si>
  <si>
    <t>335889</t>
  </si>
  <si>
    <t>1/NCR18650BD</t>
  </si>
  <si>
    <t>335890</t>
  </si>
  <si>
    <t>66003-192</t>
  </si>
  <si>
    <t>1/NCR20700B</t>
  </si>
  <si>
    <t>RL1750</t>
  </si>
  <si>
    <t>336081</t>
  </si>
  <si>
    <t>FASTBRICK ENGINEERING PTY LTD - FBR</t>
  </si>
  <si>
    <t>66003-621</t>
  </si>
  <si>
    <t>89003-095A</t>
  </si>
  <si>
    <t>15/ANR26650M1B</t>
  </si>
  <si>
    <t>RL1754</t>
  </si>
  <si>
    <t>336075</t>
  </si>
  <si>
    <t xml:space="preserve">84/LR20XW </t>
  </si>
  <si>
    <t>9 + 9</t>
  </si>
  <si>
    <t>66003-197</t>
  </si>
  <si>
    <t>336083</t>
  </si>
  <si>
    <t>336084</t>
  </si>
  <si>
    <t>RECELL863</t>
  </si>
  <si>
    <t>336154</t>
  </si>
  <si>
    <t>336136</t>
  </si>
  <si>
    <t>MOLYCOP TECHNOLOGIES PTY LTD</t>
  </si>
  <si>
    <t>336159</t>
  </si>
  <si>
    <t>336163</t>
  </si>
  <si>
    <t>336165</t>
  </si>
  <si>
    <t>336135</t>
  </si>
  <si>
    <t>30004-284VHR-2</t>
  </si>
  <si>
    <t>N1760</t>
  </si>
  <si>
    <t>336131</t>
  </si>
  <si>
    <t>336151</t>
  </si>
  <si>
    <t>336152</t>
  </si>
  <si>
    <t>336158</t>
  </si>
  <si>
    <t>336257</t>
  </si>
  <si>
    <t>PACK787</t>
  </si>
  <si>
    <t>PACK786</t>
  </si>
  <si>
    <t>PACK785</t>
  </si>
  <si>
    <t>336271</t>
  </si>
  <si>
    <t>67001-827</t>
  </si>
  <si>
    <t>8/IFR26650-38A</t>
  </si>
  <si>
    <t>RL1398)</t>
  </si>
  <si>
    <t>336306</t>
  </si>
  <si>
    <t>66003-198</t>
  </si>
  <si>
    <t>RL1758</t>
  </si>
  <si>
    <t>336274</t>
  </si>
  <si>
    <t>64900-567D</t>
  </si>
  <si>
    <t>64900-332</t>
  </si>
  <si>
    <t>CA187D</t>
  </si>
  <si>
    <t>336295</t>
  </si>
  <si>
    <t>336309</t>
  </si>
  <si>
    <t>336327</t>
  </si>
  <si>
    <t>336320</t>
  </si>
  <si>
    <t>WATER CORPORATION CANNING VALE</t>
  </si>
  <si>
    <t>66003-196</t>
  </si>
  <si>
    <t>L969</t>
  </si>
  <si>
    <t>336336</t>
  </si>
  <si>
    <t>336335</t>
  </si>
  <si>
    <t>336157</t>
  </si>
  <si>
    <t>66002-525</t>
  </si>
  <si>
    <t>M4607A</t>
  </si>
  <si>
    <t>336352</t>
  </si>
  <si>
    <t>INTEGRATED INDUSTRIAL</t>
  </si>
  <si>
    <t>66003-172</t>
  </si>
  <si>
    <t>RL1710</t>
  </si>
  <si>
    <t>336332</t>
  </si>
  <si>
    <t>336333</t>
  </si>
  <si>
    <t>336442</t>
  </si>
  <si>
    <t>67001-949A</t>
  </si>
  <si>
    <t>RL1709A</t>
  </si>
  <si>
    <t>336334</t>
  </si>
  <si>
    <t>PACK788</t>
  </si>
  <si>
    <t>RECELL865</t>
  </si>
  <si>
    <t>336437</t>
  </si>
  <si>
    <t>67001-829</t>
  </si>
  <si>
    <t>CH515</t>
  </si>
  <si>
    <t>336587</t>
  </si>
  <si>
    <t>68000-184C</t>
  </si>
  <si>
    <t>336588</t>
  </si>
  <si>
    <t>BOEING DEFENCE AUSTRALIA LTD</t>
  </si>
  <si>
    <t>67001-443</t>
  </si>
  <si>
    <t>N1592</t>
  </si>
  <si>
    <t>336584</t>
  </si>
  <si>
    <t>336586</t>
  </si>
  <si>
    <t>336624</t>
  </si>
  <si>
    <t>237/10/2023</t>
  </si>
  <si>
    <t>/IRENE/SAMANTHA/KERRY</t>
  </si>
  <si>
    <t>RECELL864</t>
  </si>
  <si>
    <t>336663</t>
  </si>
  <si>
    <t>336660</t>
  </si>
  <si>
    <t>336661</t>
  </si>
  <si>
    <t>336685</t>
  </si>
  <si>
    <t>66003-646</t>
  </si>
  <si>
    <t>CH646</t>
  </si>
  <si>
    <t xml:space="preserve"> 10/TSB-003APCB</t>
  </si>
  <si>
    <t>336700</t>
  </si>
  <si>
    <t>336677</t>
  </si>
  <si>
    <t>336728</t>
  </si>
  <si>
    <t>336730</t>
  </si>
  <si>
    <t>/IRENE/KARMA/KERRY</t>
  </si>
  <si>
    <t>/IRENE/KERRY</t>
  </si>
  <si>
    <t>336750</t>
  </si>
  <si>
    <t>336751</t>
  </si>
  <si>
    <t>2x13S1P</t>
  </si>
  <si>
    <t>Li/FeS2</t>
  </si>
  <si>
    <t>336757</t>
  </si>
  <si>
    <t>336749</t>
  </si>
  <si>
    <t>336756</t>
  </si>
  <si>
    <t>336761</t>
  </si>
  <si>
    <t>336788</t>
  </si>
  <si>
    <t>336787</t>
  </si>
  <si>
    <t>336791</t>
  </si>
  <si>
    <t>66000-629</t>
  </si>
  <si>
    <t>2/3B1065-FF</t>
  </si>
  <si>
    <t>L231A</t>
  </si>
  <si>
    <t>336792</t>
  </si>
  <si>
    <t>66000-6291</t>
  </si>
  <si>
    <t>L231B</t>
  </si>
  <si>
    <t>336811</t>
  </si>
  <si>
    <t>336814</t>
  </si>
  <si>
    <t>336839</t>
  </si>
  <si>
    <t>BITZ BATTERIES</t>
  </si>
  <si>
    <t>336838</t>
  </si>
  <si>
    <t>66002-340</t>
  </si>
  <si>
    <t>N1918</t>
  </si>
  <si>
    <t>336842</t>
  </si>
  <si>
    <t>336865</t>
  </si>
  <si>
    <t>336864</t>
  </si>
  <si>
    <t>66003-201</t>
  </si>
  <si>
    <t>5/HR-3UTC</t>
  </si>
  <si>
    <t>66003-202</t>
  </si>
  <si>
    <t>336880</t>
  </si>
  <si>
    <t>336879</t>
  </si>
  <si>
    <t>30003-473FLT-T</t>
  </si>
  <si>
    <t>336867</t>
  </si>
  <si>
    <t>66003-203</t>
  </si>
  <si>
    <t>6/NCR18650BD</t>
  </si>
  <si>
    <t>RL1765</t>
  </si>
  <si>
    <t>336905</t>
  </si>
  <si>
    <t>336906</t>
  </si>
  <si>
    <t>SALINA SECURITY SERVICES PTY L</t>
  </si>
  <si>
    <t>336909</t>
  </si>
  <si>
    <t>66001-714</t>
  </si>
  <si>
    <t>L788</t>
  </si>
  <si>
    <t>/IRENE/JOLA/KERRY</t>
  </si>
  <si>
    <t>336925</t>
  </si>
  <si>
    <t>336930</t>
  </si>
  <si>
    <t>66002-832A</t>
  </si>
  <si>
    <t>160/NCR18650GA</t>
  </si>
  <si>
    <t>RL1733</t>
  </si>
  <si>
    <t>4S40P</t>
  </si>
  <si>
    <t>336928</t>
  </si>
  <si>
    <t>RL1350</t>
  </si>
  <si>
    <t>336933</t>
  </si>
  <si>
    <t>66002-833</t>
  </si>
  <si>
    <t>RL1352</t>
  </si>
  <si>
    <t>336935</t>
  </si>
  <si>
    <t>336937</t>
  </si>
  <si>
    <t>30008-108BWT</t>
  </si>
  <si>
    <t>10/UR18650ZY</t>
  </si>
  <si>
    <t>336938</t>
  </si>
  <si>
    <t>59003-018FLY</t>
  </si>
  <si>
    <t>1/ER17335M</t>
  </si>
  <si>
    <t>336943</t>
  </si>
  <si>
    <t>336940</t>
  </si>
  <si>
    <t>336941</t>
  </si>
  <si>
    <t>336942</t>
  </si>
  <si>
    <t>66003-204</t>
  </si>
  <si>
    <t>20008-911</t>
  </si>
  <si>
    <t>CA213</t>
  </si>
  <si>
    <t>336980</t>
  </si>
  <si>
    <t>64900-328</t>
  </si>
  <si>
    <t>336991</t>
  </si>
  <si>
    <t>66003-206</t>
  </si>
  <si>
    <t>336992</t>
  </si>
  <si>
    <t>336990</t>
  </si>
  <si>
    <t>22000-385</t>
  </si>
  <si>
    <t>MB418</t>
  </si>
  <si>
    <t>4/HR-3UTA</t>
  </si>
  <si>
    <t>N1762</t>
  </si>
  <si>
    <t>336985</t>
  </si>
  <si>
    <t>60004-402BWB</t>
  </si>
  <si>
    <t>L401</t>
  </si>
  <si>
    <t>2/ER14505H</t>
  </si>
  <si>
    <t>336984</t>
  </si>
  <si>
    <t>PACK791</t>
  </si>
  <si>
    <t>PACK790</t>
  </si>
  <si>
    <t>PACK789</t>
  </si>
  <si>
    <t>/ROB/IRENE/KERRY</t>
  </si>
  <si>
    <t>337013</t>
  </si>
  <si>
    <t>22000-055</t>
  </si>
  <si>
    <t>MB209A</t>
  </si>
  <si>
    <t>N517</t>
  </si>
  <si>
    <t>337011</t>
  </si>
  <si>
    <t>66003-207</t>
  </si>
  <si>
    <t>5/AA170</t>
  </si>
  <si>
    <t>N2108</t>
  </si>
  <si>
    <t>337020</t>
  </si>
  <si>
    <t>337019</t>
  </si>
  <si>
    <t>336988</t>
  </si>
  <si>
    <t>337023</t>
  </si>
  <si>
    <t>66003-209</t>
  </si>
  <si>
    <t>1/IFR26650-40A</t>
  </si>
  <si>
    <t>RL1766</t>
  </si>
  <si>
    <t>337063</t>
  </si>
  <si>
    <t xml:space="preserve">LICB-18650-4S1P-HC-F </t>
  </si>
  <si>
    <t>337047</t>
  </si>
  <si>
    <t>67001-964</t>
  </si>
  <si>
    <t>12/LXRDD-5-1-BC</t>
  </si>
  <si>
    <t>L973</t>
  </si>
  <si>
    <t>337050</t>
  </si>
  <si>
    <t>337051</t>
  </si>
  <si>
    <t xml:space="preserve">LIPB-103450-1S1P-K </t>
  </si>
  <si>
    <t>337062</t>
  </si>
  <si>
    <t>337080</t>
  </si>
  <si>
    <t>337087</t>
  </si>
  <si>
    <t xml:space="preserve">24/UR18650A </t>
  </si>
  <si>
    <t>337088</t>
  </si>
  <si>
    <t>WATER CORP LEEDERVILLE</t>
  </si>
  <si>
    <t>L987</t>
  </si>
  <si>
    <t>337345</t>
  </si>
  <si>
    <t>66003-211</t>
  </si>
  <si>
    <t xml:space="preserve">1/IFR26650-33A </t>
  </si>
  <si>
    <t>337338</t>
  </si>
  <si>
    <t>KIMBERLEY ARTISAN</t>
  </si>
  <si>
    <t>22000-440B</t>
  </si>
  <si>
    <t>35008-010</t>
  </si>
  <si>
    <t>NiCad</t>
  </si>
  <si>
    <t>337327</t>
  </si>
  <si>
    <t>337326</t>
  </si>
  <si>
    <t>CH-TSB002PCB 50W  DIGITAL UNIV</t>
  </si>
  <si>
    <t>337355</t>
  </si>
  <si>
    <t>337361</t>
  </si>
  <si>
    <t>30006-239</t>
  </si>
  <si>
    <t xml:space="preserve">8/HR-AAU </t>
  </si>
  <si>
    <t>337168</t>
  </si>
  <si>
    <t>66001-605</t>
  </si>
  <si>
    <t xml:space="preserve">4/UR18650FK </t>
  </si>
  <si>
    <t xml:space="preserve">8/PLC-1/2AA-3.6-B </t>
  </si>
  <si>
    <t>8/ET2500D</t>
  </si>
  <si>
    <t>337352</t>
  </si>
  <si>
    <t>TAZ INTERNATIONAL PTE LTD</t>
  </si>
  <si>
    <t>67001-846DH63R</t>
  </si>
  <si>
    <t>DH63R</t>
  </si>
  <si>
    <t>337356</t>
  </si>
  <si>
    <t>CUSTOM SOLAR JUNCTION BOX</t>
  </si>
  <si>
    <t>66003-212</t>
  </si>
  <si>
    <t>CA214</t>
  </si>
  <si>
    <t>337024</t>
  </si>
  <si>
    <t>RAINBOW CAVES TRUST</t>
  </si>
  <si>
    <t>66003-210</t>
  </si>
  <si>
    <t>RL1767</t>
  </si>
  <si>
    <t>10/HHR-300SCPY06</t>
  </si>
  <si>
    <t>337382</t>
  </si>
  <si>
    <t>66003-768</t>
  </si>
  <si>
    <t>RL1768</t>
  </si>
  <si>
    <t>337364</t>
  </si>
  <si>
    <t>PACK792</t>
  </si>
  <si>
    <t>/SAURABH/KARMA/KERRY</t>
  </si>
  <si>
    <t>/KARMA</t>
  </si>
  <si>
    <t>/SAURABH/ROB/SOJI/TIN</t>
  </si>
  <si>
    <t>337412</t>
  </si>
  <si>
    <t>66003-213</t>
  </si>
  <si>
    <t>337440</t>
  </si>
  <si>
    <t>337414</t>
  </si>
  <si>
    <t>337413</t>
  </si>
  <si>
    <t>337470</t>
  </si>
  <si>
    <t>66003-215</t>
  </si>
  <si>
    <t>337441</t>
  </si>
  <si>
    <t>LTS-46</t>
  </si>
  <si>
    <t>337442</t>
  </si>
  <si>
    <t>66001-793</t>
  </si>
  <si>
    <t>RL1140</t>
  </si>
  <si>
    <t>337475</t>
  </si>
  <si>
    <t>337511</t>
  </si>
  <si>
    <t>337487</t>
  </si>
  <si>
    <t>337488</t>
  </si>
  <si>
    <t>337489</t>
  </si>
  <si>
    <t>337490</t>
  </si>
  <si>
    <t>/SAURABH/KARMA</t>
  </si>
  <si>
    <t>PACK793</t>
  </si>
  <si>
    <t>/SOJI/NEVIN</t>
  </si>
  <si>
    <t>RECELL869</t>
  </si>
  <si>
    <t>RECELL868</t>
  </si>
  <si>
    <t>/KERRY</t>
  </si>
  <si>
    <t>/IRENE/JOLA/SAMANTHA/KARMA/KERRY</t>
  </si>
  <si>
    <t>/IRENE/SAMANTHA/KARMA</t>
  </si>
  <si>
    <t>/GORDON</t>
  </si>
  <si>
    <t>RECELL867</t>
  </si>
  <si>
    <t>/IRENE/GORDON/KERRY</t>
  </si>
  <si>
    <t>RECELL866</t>
  </si>
  <si>
    <t>PACK795</t>
  </si>
  <si>
    <t>PACK794</t>
  </si>
  <si>
    <t>337514</t>
  </si>
  <si>
    <t>46000-003LEADS</t>
  </si>
  <si>
    <t>LiMNO2</t>
  </si>
  <si>
    <t>23857A</t>
  </si>
  <si>
    <t>337516</t>
  </si>
  <si>
    <t>GOODCHILD ENTERPRISES (BATTERIES)</t>
  </si>
  <si>
    <t>67001-340</t>
  </si>
  <si>
    <t>6/HR-3UTHB</t>
  </si>
  <si>
    <t>N1504</t>
  </si>
  <si>
    <t>337518</t>
  </si>
  <si>
    <t>337519</t>
  </si>
  <si>
    <t>89003-095R</t>
  </si>
  <si>
    <t>3/APR18650M1B</t>
  </si>
  <si>
    <t>337520</t>
  </si>
  <si>
    <t>337541</t>
  </si>
  <si>
    <t>337575</t>
  </si>
  <si>
    <t>337554</t>
  </si>
  <si>
    <t>337552</t>
  </si>
  <si>
    <t>337584</t>
  </si>
  <si>
    <t xml:space="preserve">48/LR20XW </t>
  </si>
  <si>
    <t>337585</t>
  </si>
  <si>
    <t>337586</t>
  </si>
  <si>
    <t>337604</t>
  </si>
  <si>
    <t>337473</t>
  </si>
  <si>
    <t>NEWLAND PRECISION ENGINEERING</t>
  </si>
  <si>
    <t>22000-577</t>
  </si>
  <si>
    <t>337626</t>
  </si>
  <si>
    <t>337629</t>
  </si>
  <si>
    <t>337624</t>
  </si>
  <si>
    <t>56000-842CE109A</t>
  </si>
  <si>
    <t>56000-842</t>
  </si>
  <si>
    <t>1/CR14250H</t>
  </si>
  <si>
    <t>L975</t>
  </si>
  <si>
    <t>337659</t>
  </si>
  <si>
    <t>66003-217</t>
  </si>
  <si>
    <t>337654</t>
  </si>
  <si>
    <t>PT NESITOR</t>
  </si>
  <si>
    <t>67001-3487DH64</t>
  </si>
  <si>
    <t>DH64</t>
  </si>
  <si>
    <t>337656</t>
  </si>
  <si>
    <t>67001-3487ADH65</t>
  </si>
  <si>
    <t>67001-3487A</t>
  </si>
  <si>
    <t>DH65</t>
  </si>
  <si>
    <t>337660</t>
  </si>
  <si>
    <t>66003-216</t>
  </si>
  <si>
    <t>7/UR18650ZM2</t>
  </si>
  <si>
    <t>337661</t>
  </si>
  <si>
    <t>22000-437D</t>
  </si>
  <si>
    <t>1/LIRC-165HT-BC</t>
  </si>
  <si>
    <t>1/LIRCC-165HT-BC</t>
  </si>
  <si>
    <t>/IRENE/SAMANTHA/KARMA/NEVIN</t>
  </si>
  <si>
    <t>RECELL870</t>
  </si>
  <si>
    <t>/JOLA/JAREK/SAMANTHA/KARMA</t>
  </si>
  <si>
    <t>337717</t>
  </si>
  <si>
    <t>337762</t>
  </si>
  <si>
    <t>15S2P,15S1P</t>
  </si>
  <si>
    <t>337772</t>
  </si>
  <si>
    <t>337774</t>
  </si>
  <si>
    <t>12SA3P</t>
  </si>
  <si>
    <t>/NEVIN</t>
  </si>
  <si>
    <t>30/4286-201</t>
  </si>
  <si>
    <t>RECELL871</t>
  </si>
  <si>
    <t>PACK797</t>
  </si>
  <si>
    <t>337802</t>
  </si>
  <si>
    <t>THE GERALDTON HOTEL</t>
  </si>
  <si>
    <t>337803</t>
  </si>
  <si>
    <t>TSB-003PCBR5</t>
  </si>
  <si>
    <t>337801</t>
  </si>
  <si>
    <t>337804</t>
  </si>
  <si>
    <t>PERENTIE RESOURCES PTY LTD</t>
  </si>
  <si>
    <t>337830</t>
  </si>
  <si>
    <t>337828</t>
  </si>
  <si>
    <t>/ROB/SOJI/GORDON/JACK</t>
  </si>
  <si>
    <t>/IRENE/JOLA/SAMANTHA/KARMA/KERRY/NEVIN</t>
  </si>
  <si>
    <t>/IRENE/KARMA/JACK/KERRY/NEVIN</t>
  </si>
  <si>
    <t>/ROB/KERRY</t>
  </si>
  <si>
    <t>337837</t>
  </si>
  <si>
    <t>30008-101BWA</t>
  </si>
  <si>
    <t>RL858</t>
  </si>
  <si>
    <t>337840</t>
  </si>
  <si>
    <t>66003-219</t>
  </si>
  <si>
    <t>RL1350-RL1733-RL1352</t>
  </si>
  <si>
    <t>/ROB/IRENE/SOJI/JAREK/GORDON/JACK</t>
  </si>
  <si>
    <t>337865</t>
  </si>
  <si>
    <t>30002-715EZI</t>
  </si>
  <si>
    <t>N1740</t>
  </si>
  <si>
    <t>337874</t>
  </si>
  <si>
    <t>JAMES COOK UNIVERSITY</t>
  </si>
  <si>
    <t>337845</t>
  </si>
  <si>
    <t>337876</t>
  </si>
  <si>
    <t>337888</t>
  </si>
  <si>
    <t>66003-919</t>
  </si>
  <si>
    <t>RL1771</t>
  </si>
  <si>
    <t>RECELL873</t>
  </si>
  <si>
    <t>RECELL872</t>
  </si>
  <si>
    <t>PACK798</t>
  </si>
  <si>
    <t>337905</t>
  </si>
  <si>
    <t>MISSION CRITICAL GROUP PTY LTD</t>
  </si>
  <si>
    <t>66003-155</t>
  </si>
  <si>
    <t>3/INR26650-55A</t>
  </si>
  <si>
    <t>DH62</t>
  </si>
  <si>
    <t>337889</t>
  </si>
  <si>
    <t>BIA5 PTY LTD</t>
  </si>
  <si>
    <t>337869</t>
  </si>
  <si>
    <t>337875</t>
  </si>
  <si>
    <t>337927</t>
  </si>
  <si>
    <t>224/NCR18650BD</t>
  </si>
  <si>
    <t>337932</t>
  </si>
  <si>
    <t>337933</t>
  </si>
  <si>
    <t>2x8S1P</t>
  </si>
  <si>
    <t>RECELL874</t>
  </si>
  <si>
    <t>337942</t>
  </si>
  <si>
    <t>RECELL875</t>
  </si>
  <si>
    <t>338099</t>
  </si>
  <si>
    <t>338101</t>
  </si>
  <si>
    <t>338100</t>
  </si>
  <si>
    <t>LR20XW/2SK PANASONIC D</t>
  </si>
  <si>
    <t>338103</t>
  </si>
  <si>
    <t>338045</t>
  </si>
  <si>
    <t>338046</t>
  </si>
  <si>
    <t>338047</t>
  </si>
  <si>
    <t>338048</t>
  </si>
  <si>
    <t>338051</t>
  </si>
  <si>
    <t>1S12P</t>
  </si>
  <si>
    <t>338118</t>
  </si>
  <si>
    <t>338123</t>
  </si>
  <si>
    <t>338044</t>
  </si>
  <si>
    <t>338122</t>
  </si>
  <si>
    <t>338130</t>
  </si>
  <si>
    <t>66003-649</t>
  </si>
  <si>
    <t>CH649</t>
  </si>
  <si>
    <t>338089</t>
  </si>
  <si>
    <t>338131</t>
  </si>
  <si>
    <t>338132</t>
  </si>
  <si>
    <t>2/PGB-MH230AAAN2BN</t>
  </si>
  <si>
    <t>338140</t>
  </si>
  <si>
    <t>338139</t>
  </si>
  <si>
    <t>/IRENE/SAMANTHA/KARMA/KERRY/NEVIN</t>
  </si>
  <si>
    <t>338180</t>
  </si>
  <si>
    <t>66003-823</t>
  </si>
  <si>
    <t>7/NCR18650BD</t>
  </si>
  <si>
    <t>338187</t>
  </si>
  <si>
    <t>PROLINE PLUMBING &amp; CIVIL</t>
  </si>
  <si>
    <t>67001-342</t>
  </si>
  <si>
    <t>RECELL134</t>
  </si>
  <si>
    <t>338192</t>
  </si>
  <si>
    <t>66000-684</t>
  </si>
  <si>
    <t>L502</t>
  </si>
  <si>
    <t xml:space="preserve">10/ER14505H </t>
  </si>
  <si>
    <t>RECELL876</t>
  </si>
  <si>
    <t>338206</t>
  </si>
  <si>
    <t>338375</t>
  </si>
  <si>
    <t>88003-112</t>
  </si>
  <si>
    <t>LICB-18650-3S1P-HC-F</t>
  </si>
  <si>
    <t>RL815</t>
  </si>
  <si>
    <t xml:space="preserve">35/LS33600 </t>
  </si>
  <si>
    <t>338332</t>
  </si>
  <si>
    <t>338361</t>
  </si>
  <si>
    <t>338374</t>
  </si>
  <si>
    <t>VUNGTAU TRADING -  TECHNICAL SERVICES CORP</t>
  </si>
  <si>
    <t>338292</t>
  </si>
  <si>
    <t>30004-353SYL1</t>
  </si>
  <si>
    <t>ELB-BPS4-3S</t>
  </si>
  <si>
    <t>N1476</t>
  </si>
  <si>
    <t>338493</t>
  </si>
  <si>
    <t>338492</t>
  </si>
  <si>
    <t>30006-916SCW</t>
  </si>
  <si>
    <t>N1685</t>
  </si>
  <si>
    <t>ARB-SCW9057</t>
  </si>
  <si>
    <t>338331</t>
  </si>
  <si>
    <t>SWITCH BATTERIES PTY LTD</t>
  </si>
  <si>
    <t>66002-767A</t>
  </si>
  <si>
    <t>Lab PYLONTECH</t>
  </si>
  <si>
    <t>338456</t>
  </si>
  <si>
    <t>338412</t>
  </si>
  <si>
    <t>18/LR6XW/4SK</t>
  </si>
  <si>
    <t>338494</t>
  </si>
  <si>
    <t>338517</t>
  </si>
  <si>
    <t>338515</t>
  </si>
  <si>
    <t>338516</t>
  </si>
  <si>
    <t>338422</t>
  </si>
  <si>
    <t>338535</t>
  </si>
  <si>
    <t>FLYTESTROM</t>
  </si>
  <si>
    <t>67001-969</t>
  </si>
  <si>
    <t>RL1775</t>
  </si>
  <si>
    <t xml:space="preserve">72/IFR26650-40A </t>
  </si>
  <si>
    <t>/IRENE/KARMA</t>
  </si>
  <si>
    <t>/JOHN/KERRY</t>
  </si>
  <si>
    <t>/KARMA/JACK</t>
  </si>
  <si>
    <t>338590</t>
  </si>
  <si>
    <t>66003-220</t>
  </si>
  <si>
    <t>338562</t>
  </si>
  <si>
    <t>338563</t>
  </si>
  <si>
    <t>72/IFR26650-40A</t>
  </si>
  <si>
    <t>338424</t>
  </si>
  <si>
    <t>338423</t>
  </si>
  <si>
    <t>338596</t>
  </si>
  <si>
    <t>50/LS14250</t>
  </si>
  <si>
    <t>14/HR-4/3FAU</t>
  </si>
  <si>
    <t>338600</t>
  </si>
  <si>
    <t>BON ELECTRIC</t>
  </si>
  <si>
    <t>67001-971</t>
  </si>
  <si>
    <t>L976</t>
  </si>
  <si>
    <t>338604</t>
  </si>
  <si>
    <t>67001-970</t>
  </si>
  <si>
    <t>338602</t>
  </si>
  <si>
    <t>66001-767</t>
  </si>
  <si>
    <t>100/HR-4/3FAU</t>
  </si>
  <si>
    <t>N1811</t>
  </si>
  <si>
    <t>20S5P</t>
  </si>
  <si>
    <t>338603</t>
  </si>
  <si>
    <t>66001-771</t>
  </si>
  <si>
    <t>CH430</t>
  </si>
  <si>
    <t>338617</t>
  </si>
  <si>
    <t>338613</t>
  </si>
  <si>
    <t>338605</t>
  </si>
  <si>
    <t>57000-001LIBATH</t>
  </si>
  <si>
    <t>PLC-2/3A-3.6-171</t>
  </si>
  <si>
    <t>L405</t>
  </si>
  <si>
    <t>338635</t>
  </si>
  <si>
    <t>66003-891</t>
  </si>
  <si>
    <t>18/IT1600Cs</t>
  </si>
  <si>
    <t>338648</t>
  </si>
  <si>
    <t>30007-093ARI</t>
  </si>
  <si>
    <t>RL941</t>
  </si>
  <si>
    <t>338643</t>
  </si>
  <si>
    <t>66001-509</t>
  </si>
  <si>
    <t>65001-685</t>
  </si>
  <si>
    <t>CA118</t>
  </si>
  <si>
    <t>338645</t>
  </si>
  <si>
    <t>SK</t>
  </si>
  <si>
    <t>338637</t>
  </si>
  <si>
    <t>66001-033</t>
  </si>
  <si>
    <t>RECEL144</t>
  </si>
  <si>
    <t>338634</t>
  </si>
  <si>
    <t>88003-119</t>
  </si>
  <si>
    <t>RL822</t>
  </si>
  <si>
    <t>16/NCR18650BF</t>
  </si>
  <si>
    <t>338707</t>
  </si>
  <si>
    <t>66003-222</t>
  </si>
  <si>
    <t>1/BR-2/3A/BN</t>
  </si>
  <si>
    <t>L978</t>
  </si>
  <si>
    <t>NiCf</t>
  </si>
  <si>
    <t>338665</t>
  </si>
  <si>
    <t>338670</t>
  </si>
  <si>
    <t>12S1P,12S1P</t>
  </si>
  <si>
    <t>338671</t>
  </si>
  <si>
    <t>338672</t>
  </si>
  <si>
    <t>66000-278DEG</t>
  </si>
  <si>
    <t>AL287DEG</t>
  </si>
  <si>
    <t>338669</t>
  </si>
  <si>
    <t>88002-642IFB</t>
  </si>
  <si>
    <t>RL840</t>
  </si>
  <si>
    <t>338701</t>
  </si>
  <si>
    <t>338687</t>
  </si>
  <si>
    <t>338690</t>
  </si>
  <si>
    <t>INTEGRITY AUDIO VISUAL</t>
  </si>
  <si>
    <t>66003-921</t>
  </si>
  <si>
    <t>N2113</t>
  </si>
  <si>
    <t>338692</t>
  </si>
  <si>
    <t>338693</t>
  </si>
  <si>
    <t>22000-446V</t>
  </si>
  <si>
    <t>338695</t>
  </si>
  <si>
    <t>338696</t>
  </si>
  <si>
    <t>MICHAEL KING AUTO ELECTRICS</t>
  </si>
  <si>
    <t>22000-624A</t>
  </si>
  <si>
    <t>15/IPP2000Cs</t>
  </si>
  <si>
    <t>338709</t>
  </si>
  <si>
    <t>67001-348EDH66</t>
  </si>
  <si>
    <t>2/LIRCC-180HT-BC</t>
  </si>
  <si>
    <t>DH66</t>
  </si>
  <si>
    <t>338702</t>
  </si>
  <si>
    <t>Lithiom</t>
  </si>
  <si>
    <t>338717</t>
  </si>
  <si>
    <t>SRG GLOBAL ASSET CARE PTY LTD</t>
  </si>
  <si>
    <t>67001-972</t>
  </si>
  <si>
    <t>338738</t>
  </si>
  <si>
    <t>338726</t>
  </si>
  <si>
    <t>MB1015</t>
  </si>
  <si>
    <t>/ROB/IRENE/SAMANTHA/TIN/NEVIN</t>
  </si>
  <si>
    <t>/JOLA/SAMANTHA/KARMA</t>
  </si>
  <si>
    <t>338747</t>
  </si>
  <si>
    <t>338749</t>
  </si>
  <si>
    <t>338735</t>
  </si>
  <si>
    <t>N2115</t>
  </si>
  <si>
    <t>338737</t>
  </si>
  <si>
    <t>31/2/2024</t>
  </si>
  <si>
    <t>338750</t>
  </si>
  <si>
    <t>338776</t>
  </si>
  <si>
    <t>338787</t>
  </si>
  <si>
    <t>338788</t>
  </si>
  <si>
    <t>338790</t>
  </si>
  <si>
    <t>ELITE HOLDINGS WA PTY LTD</t>
  </si>
  <si>
    <t>2x7.2</t>
  </si>
  <si>
    <t>337486</t>
  </si>
  <si>
    <t>337491</t>
  </si>
  <si>
    <t>338775</t>
  </si>
  <si>
    <t>2x6V</t>
  </si>
  <si>
    <t>338758</t>
  </si>
  <si>
    <t>66003-777</t>
  </si>
  <si>
    <t>60/IFR26650-40A</t>
  </si>
  <si>
    <t>RL1777</t>
  </si>
  <si>
    <t>12S5P</t>
  </si>
  <si>
    <t>338783</t>
  </si>
  <si>
    <t>RECELL878</t>
  </si>
  <si>
    <t>/SAURABH/TIN/</t>
  </si>
  <si>
    <t>/SAURABH/IRENE/SOJI/KARMA/TIN/NEVIN</t>
  </si>
  <si>
    <t>RECELL877</t>
  </si>
  <si>
    <t>338818</t>
  </si>
  <si>
    <t>338812</t>
  </si>
  <si>
    <t>338813</t>
  </si>
  <si>
    <t>338910</t>
  </si>
  <si>
    <t>66002-571B</t>
  </si>
  <si>
    <t>2/TSB-002PCB</t>
  </si>
  <si>
    <t>CH522B</t>
  </si>
  <si>
    <t>338902</t>
  </si>
  <si>
    <t>SCOPE ENGINEERING</t>
  </si>
  <si>
    <t>338935</t>
  </si>
  <si>
    <t>66003-225</t>
  </si>
  <si>
    <t>5/HR-AAAU</t>
  </si>
  <si>
    <t>338942</t>
  </si>
  <si>
    <t>338947</t>
  </si>
  <si>
    <t>338949</t>
  </si>
  <si>
    <t>66003-224</t>
  </si>
  <si>
    <t>338951</t>
  </si>
  <si>
    <t>66003-223</t>
  </si>
  <si>
    <t>PACK799</t>
  </si>
  <si>
    <t>/IRENE/JOHN/NEVIN</t>
  </si>
  <si>
    <t>339001</t>
  </si>
  <si>
    <t>22000-311C</t>
  </si>
  <si>
    <t>MB794</t>
  </si>
  <si>
    <t>N1891</t>
  </si>
  <si>
    <t>6/HR-AAU</t>
  </si>
  <si>
    <t>338976</t>
  </si>
  <si>
    <t>66002-504</t>
  </si>
  <si>
    <t>9/NCR18650GA</t>
  </si>
  <si>
    <t>RL1395</t>
  </si>
  <si>
    <t>23879B</t>
  </si>
  <si>
    <t>338955</t>
  </si>
  <si>
    <t>88003-109</t>
  </si>
  <si>
    <t>LICB-18650-2S2P-HC-SQ</t>
  </si>
  <si>
    <t>RL812</t>
  </si>
  <si>
    <t>338958</t>
  </si>
  <si>
    <t>FREMANTLE STONE</t>
  </si>
  <si>
    <t>338978</t>
  </si>
  <si>
    <t>338982</t>
  </si>
  <si>
    <t>338984</t>
  </si>
  <si>
    <t>RECELL240</t>
  </si>
  <si>
    <t>338988</t>
  </si>
  <si>
    <t>339009</t>
  </si>
  <si>
    <t>N592 N115</t>
  </si>
  <si>
    <t>/ROB/IRENE/JAREK/SAMANTHA/JOHN/NEVIN</t>
  </si>
  <si>
    <t>/ROB/IRENE/SAMANTHA/KARMA</t>
  </si>
  <si>
    <t>337439</t>
  </si>
  <si>
    <t>VECIP67-24/8A BLUE SMART IP67 SLA/LIFEPO4</t>
  </si>
  <si>
    <t>339036</t>
  </si>
  <si>
    <t xml:space="preserve">18/LR20XW  </t>
  </si>
  <si>
    <t>339032</t>
  </si>
  <si>
    <t>3/12SB1.2P</t>
  </si>
  <si>
    <t>339022</t>
  </si>
  <si>
    <t xml:space="preserve">3/KH-D10000 </t>
  </si>
  <si>
    <t>PACK801</t>
  </si>
  <si>
    <t>PACK802</t>
  </si>
  <si>
    <t>PACK800</t>
  </si>
  <si>
    <t>RECELL880</t>
  </si>
  <si>
    <t>339088</t>
  </si>
  <si>
    <t>23797a</t>
  </si>
  <si>
    <t>339073</t>
  </si>
  <si>
    <t>339055</t>
  </si>
  <si>
    <t>339105</t>
  </si>
  <si>
    <t>66001-769</t>
  </si>
  <si>
    <t>5/UR18650NSX</t>
  </si>
  <si>
    <t>339114</t>
  </si>
  <si>
    <t>RECELL882</t>
  </si>
  <si>
    <t>339126</t>
  </si>
  <si>
    <t>JOHN HUGHES GROUP</t>
  </si>
  <si>
    <t>59003-012V-LDS</t>
  </si>
  <si>
    <t xml:space="preserve">1/ER14505M </t>
  </si>
  <si>
    <t>PACK803</t>
  </si>
  <si>
    <t>339120</t>
  </si>
  <si>
    <t>2386B</t>
  </si>
  <si>
    <t>339117</t>
  </si>
  <si>
    <t>339106</t>
  </si>
  <si>
    <t xml:space="preserve">6/ER34615M </t>
  </si>
  <si>
    <t>339093</t>
  </si>
  <si>
    <t>5/HR-AAU FDK</t>
  </si>
  <si>
    <t>339135</t>
  </si>
  <si>
    <t>339139</t>
  </si>
  <si>
    <t>RADLINK COMMUNICATIONS</t>
  </si>
  <si>
    <t>67001-973</t>
  </si>
  <si>
    <t xml:space="preserve">264/IFR26650-40A h </t>
  </si>
  <si>
    <t>RL1783</t>
  </si>
  <si>
    <t>8S33P</t>
  </si>
  <si>
    <t>339133</t>
  </si>
  <si>
    <t>66003-227</t>
  </si>
  <si>
    <t>339192</t>
  </si>
  <si>
    <t>66003-231</t>
  </si>
  <si>
    <t xml:space="preserve">5/MH-AA1500HT </t>
  </si>
  <si>
    <t>339146</t>
  </si>
  <si>
    <t xml:space="preserve">10/KH-D10000 </t>
  </si>
  <si>
    <t>339178</t>
  </si>
  <si>
    <t>66003-228</t>
  </si>
  <si>
    <t>L981</t>
  </si>
  <si>
    <t>339165</t>
  </si>
  <si>
    <t>339179</t>
  </si>
  <si>
    <t>30004-354ELBP3</t>
  </si>
  <si>
    <t xml:space="preserve">4/ELB-BPW4-4H </t>
  </si>
  <si>
    <t>N931</t>
  </si>
  <si>
    <t>339152</t>
  </si>
  <si>
    <t xml:space="preserve">RL144 </t>
  </si>
  <si>
    <t>339149</t>
  </si>
  <si>
    <t>339145</t>
  </si>
  <si>
    <t>66004-225</t>
  </si>
  <si>
    <t>CH651</t>
  </si>
  <si>
    <t>339193</t>
  </si>
  <si>
    <t>339200</t>
  </si>
  <si>
    <t>339153</t>
  </si>
  <si>
    <t>66003-226</t>
  </si>
  <si>
    <t xml:space="preserve">6/AA1700 </t>
  </si>
  <si>
    <t>339155</t>
  </si>
  <si>
    <t>30007-109A84A</t>
  </si>
  <si>
    <t>339161</t>
  </si>
  <si>
    <t>339210</t>
  </si>
  <si>
    <t>339212</t>
  </si>
  <si>
    <t xml:space="preserve">1/TSB-003PCB </t>
  </si>
  <si>
    <t>339215</t>
  </si>
  <si>
    <t>67001-6231</t>
  </si>
  <si>
    <t>RL867B</t>
  </si>
  <si>
    <t>339214</t>
  </si>
  <si>
    <t>339209</t>
  </si>
  <si>
    <t>NATIONAL UNIVERSITY OF SINGAPORE</t>
  </si>
  <si>
    <t>67001-954</t>
  </si>
  <si>
    <t>8S7P</t>
  </si>
  <si>
    <t>56/INR21700-50E</t>
  </si>
  <si>
    <t>RL1732</t>
  </si>
  <si>
    <t>339274</t>
  </si>
  <si>
    <t>56/INR21700-50G</t>
  </si>
  <si>
    <t>89003-129G</t>
  </si>
  <si>
    <t>1/TSB-004</t>
  </si>
  <si>
    <t xml:space="preserve">1/TSB-002 </t>
  </si>
  <si>
    <t>339302</t>
  </si>
  <si>
    <t>66001-257</t>
  </si>
  <si>
    <t>N1026</t>
  </si>
  <si>
    <t>6/HR-AU FDK</t>
  </si>
  <si>
    <t>339301</t>
  </si>
  <si>
    <t>339304</t>
  </si>
  <si>
    <t>339336</t>
  </si>
  <si>
    <t>339334</t>
  </si>
  <si>
    <t>50/NCR18650BF</t>
  </si>
  <si>
    <t>339378</t>
  </si>
  <si>
    <t>339305</t>
  </si>
  <si>
    <t>66000-786</t>
  </si>
  <si>
    <t>3/UR18650A</t>
  </si>
  <si>
    <t>RL579</t>
  </si>
  <si>
    <t>339377</t>
  </si>
  <si>
    <t>TONY HUNT TRANSPORT</t>
  </si>
  <si>
    <t>66003-232</t>
  </si>
  <si>
    <t>/IRENE/SAMANTHA/KARMA/JOHN</t>
  </si>
  <si>
    <t>/IRENE/JOLA/SAMANTHA/KARMA/JOHN/KERRY/NEVIN</t>
  </si>
  <si>
    <t>/SAMANTHA/KARMA/JOHN/NEVIN</t>
  </si>
  <si>
    <t>339371</t>
  </si>
  <si>
    <t xml:space="preserve">1/LXRDD-5-1-SC-BC </t>
  </si>
  <si>
    <t>RECELL879</t>
  </si>
  <si>
    <t>339384</t>
  </si>
  <si>
    <t>67001-9361</t>
  </si>
  <si>
    <t>AL615A</t>
  </si>
  <si>
    <t>339382</t>
  </si>
  <si>
    <t>339383</t>
  </si>
  <si>
    <t>339401</t>
  </si>
  <si>
    <t>66003-230</t>
  </si>
  <si>
    <t>339419</t>
  </si>
  <si>
    <t>67001-264</t>
  </si>
  <si>
    <t>RECELL68</t>
  </si>
  <si>
    <t>339420</t>
  </si>
  <si>
    <t>66003-234</t>
  </si>
  <si>
    <t>339422</t>
  </si>
  <si>
    <t>66003-233</t>
  </si>
  <si>
    <t>339424</t>
  </si>
  <si>
    <t>339426</t>
  </si>
  <si>
    <t>6/NCR18650G</t>
  </si>
  <si>
    <t>339425</t>
  </si>
  <si>
    <t>WORLEY SERVICES PTY LIMITED</t>
  </si>
  <si>
    <t>/IRENE/SAMANTHA/KARMA/JOHN/NEVIN</t>
  </si>
  <si>
    <t>339411</t>
  </si>
  <si>
    <t>339534</t>
  </si>
  <si>
    <t>339568</t>
  </si>
  <si>
    <t>339591</t>
  </si>
  <si>
    <t>339592</t>
  </si>
  <si>
    <t>67001-3486-B21323</t>
  </si>
  <si>
    <t>339593</t>
  </si>
  <si>
    <t>LiSO2Cl2</t>
  </si>
  <si>
    <t>339594</t>
  </si>
  <si>
    <t>RECELL881</t>
  </si>
  <si>
    <t>2/LXRDD-5-1-SC-BC</t>
  </si>
  <si>
    <t>339154</t>
  </si>
  <si>
    <t>66003-229</t>
  </si>
  <si>
    <t>339615</t>
  </si>
  <si>
    <t>66003-235</t>
  </si>
  <si>
    <t>3/NCR18500A</t>
  </si>
  <si>
    <t>339617</t>
  </si>
  <si>
    <t>PACK805</t>
  </si>
  <si>
    <t>PACK804</t>
  </si>
  <si>
    <t>/IRENE/SAMANTHA/KARMA/JOHN/KERRY</t>
  </si>
  <si>
    <t>RECELL885</t>
  </si>
  <si>
    <t>RECELL883</t>
  </si>
  <si>
    <t>/SAMANTHA/JOHN</t>
  </si>
  <si>
    <t>339619</t>
  </si>
  <si>
    <t>66001-512</t>
  </si>
  <si>
    <t>RECELL330</t>
  </si>
  <si>
    <t>339622</t>
  </si>
  <si>
    <t>22000-446D</t>
  </si>
  <si>
    <t>339644</t>
  </si>
  <si>
    <t>339646</t>
  </si>
  <si>
    <t>339370</t>
  </si>
  <si>
    <t>LABOUR</t>
  </si>
  <si>
    <t>RECELL884</t>
  </si>
  <si>
    <t>PACK807</t>
  </si>
  <si>
    <t>PACK806</t>
  </si>
  <si>
    <t>339710</t>
  </si>
  <si>
    <t>NiCF</t>
  </si>
  <si>
    <t>339711</t>
  </si>
  <si>
    <t>339739</t>
  </si>
  <si>
    <t>67001-790</t>
  </si>
  <si>
    <t>CH485A</t>
  </si>
  <si>
    <t>339741</t>
  </si>
  <si>
    <t>339771</t>
  </si>
  <si>
    <t>66003-598</t>
  </si>
  <si>
    <t>3/ICR18650</t>
  </si>
  <si>
    <t>339764</t>
  </si>
  <si>
    <t>339776</t>
  </si>
  <si>
    <t>66003-237</t>
  </si>
  <si>
    <t>49/NCR18650BD</t>
  </si>
  <si>
    <t>7S7P</t>
  </si>
  <si>
    <t>339778</t>
  </si>
  <si>
    <t>339785</t>
  </si>
  <si>
    <t>66003-238</t>
  </si>
  <si>
    <t>L984</t>
  </si>
  <si>
    <t>66003-623</t>
  </si>
  <si>
    <t>339798</t>
  </si>
  <si>
    <t>SPX AIDS TO NAVIGATION USA LLC (USD ACCOUNT)</t>
  </si>
  <si>
    <t xml:space="preserve">CH178 </t>
  </si>
  <si>
    <t>66003-625</t>
  </si>
  <si>
    <t xml:space="preserve">/SAURABH/ </t>
  </si>
  <si>
    <t>RECELL887</t>
  </si>
  <si>
    <t>/ROB/IRENE/TIN</t>
  </si>
  <si>
    <t>RECELL886</t>
  </si>
  <si>
    <t>339820</t>
  </si>
  <si>
    <t>GEORESULTS PTY LTD</t>
  </si>
  <si>
    <t>66003-240</t>
  </si>
  <si>
    <t>CA217</t>
  </si>
  <si>
    <t>339786</t>
  </si>
  <si>
    <t>339818</t>
  </si>
  <si>
    <t>339819</t>
  </si>
  <si>
    <t>339821</t>
  </si>
  <si>
    <t>66001-658</t>
  </si>
  <si>
    <t>PACK315</t>
  </si>
  <si>
    <t>339822</t>
  </si>
  <si>
    <t>88002-607ROV06A</t>
  </si>
  <si>
    <t>4/NCA103450UF</t>
  </si>
  <si>
    <t>RL921A</t>
  </si>
  <si>
    <t>339823</t>
  </si>
  <si>
    <t>66003-239</t>
  </si>
  <si>
    <t>88002-968</t>
  </si>
  <si>
    <t>2/GPSB-N496-BP1</t>
  </si>
  <si>
    <t>339824</t>
  </si>
  <si>
    <t>66003-824</t>
  </si>
  <si>
    <t>2/ER34615H</t>
  </si>
  <si>
    <t>L983</t>
  </si>
  <si>
    <t>13754A</t>
  </si>
  <si>
    <t>339846</t>
  </si>
  <si>
    <t>MARCEL PACIFIC PTY LTD</t>
  </si>
  <si>
    <t>66003-236</t>
  </si>
  <si>
    <t>49/NCR18650B</t>
  </si>
  <si>
    <t>RL1784</t>
  </si>
  <si>
    <t>339848</t>
  </si>
  <si>
    <t>21.OO</t>
  </si>
  <si>
    <t>339844</t>
  </si>
  <si>
    <t>339854</t>
  </si>
  <si>
    <t>339855</t>
  </si>
  <si>
    <t>339869</t>
  </si>
  <si>
    <t>CAPE CREATURES VET HOSPITAL</t>
  </si>
  <si>
    <t>20003-774D</t>
  </si>
  <si>
    <t>4/V80H</t>
  </si>
  <si>
    <t>RECELL889</t>
  </si>
  <si>
    <t>RECELL888</t>
  </si>
  <si>
    <t>PACK808</t>
  </si>
  <si>
    <t>339874</t>
  </si>
  <si>
    <t>THE BATTERY FACTORY</t>
  </si>
  <si>
    <t>339885</t>
  </si>
  <si>
    <t>KARINGAL GREEN, HEALTH &amp; AGED CARE COMMUNITY</t>
  </si>
  <si>
    <t>6/IT1800Cs</t>
  </si>
  <si>
    <t>339900</t>
  </si>
  <si>
    <t>66001-416</t>
  </si>
  <si>
    <t>30000-303</t>
  </si>
  <si>
    <t>18/KR1800SCE</t>
  </si>
  <si>
    <t>N1723</t>
  </si>
  <si>
    <t>339920</t>
  </si>
  <si>
    <t>339925</t>
  </si>
  <si>
    <t>/IRENE/SAMANTHA/KARMA/JOHN/KERRY/NEVIN</t>
  </si>
  <si>
    <t>/IRENE/JOLA/SAMANTHA/KERRY</t>
  </si>
  <si>
    <t>PACK809</t>
  </si>
  <si>
    <t>339935</t>
  </si>
  <si>
    <t>1/2AA-3.6-928205</t>
  </si>
  <si>
    <t>339955</t>
  </si>
  <si>
    <t>LLYODS EARTH MOVING</t>
  </si>
  <si>
    <t>22000-443A</t>
  </si>
  <si>
    <t>6/APR18650M1B</t>
  </si>
  <si>
    <t>339959</t>
  </si>
  <si>
    <t>339971</t>
  </si>
  <si>
    <t>1/UR18650FY</t>
  </si>
  <si>
    <t>339976</t>
  </si>
  <si>
    <t>339972</t>
  </si>
  <si>
    <t>22000-696</t>
  </si>
  <si>
    <t>30000-148</t>
  </si>
  <si>
    <t>1/N700AAC</t>
  </si>
  <si>
    <t>/SAURABH/IRENE/JAREK/SAMANTHA/KARMA/TIN/KERRY</t>
  </si>
  <si>
    <t>339998</t>
  </si>
  <si>
    <t>339999</t>
  </si>
  <si>
    <t>PACK810</t>
  </si>
  <si>
    <t>340023</t>
  </si>
  <si>
    <t xml:space="preserve">1/NCA103450 </t>
  </si>
  <si>
    <t>340033</t>
  </si>
  <si>
    <t>5/LCRCC-165HT</t>
  </si>
  <si>
    <t>340042</t>
  </si>
  <si>
    <t>66000-981</t>
  </si>
  <si>
    <t xml:space="preserve">6/IPP2000CS </t>
  </si>
  <si>
    <t>N1002B</t>
  </si>
  <si>
    <t>340041</t>
  </si>
  <si>
    <t>CLAREMONT VETERINARY HOSPITAL</t>
  </si>
  <si>
    <t>340059</t>
  </si>
  <si>
    <t>2x(4.5V)</t>
  </si>
  <si>
    <t>340073</t>
  </si>
  <si>
    <t>340072</t>
  </si>
  <si>
    <t>1S19</t>
  </si>
  <si>
    <t>340061</t>
  </si>
  <si>
    <t>66003-636</t>
  </si>
  <si>
    <t>14/LR6XW</t>
  </si>
  <si>
    <t>AL636</t>
  </si>
  <si>
    <t>340077</t>
  </si>
  <si>
    <t>MAJESTIC PLUMBING PTY LTD</t>
  </si>
  <si>
    <t>88003-645</t>
  </si>
  <si>
    <t>89006-012A</t>
  </si>
  <si>
    <t>12LFP100PS</t>
  </si>
  <si>
    <t>1/12LFP100PS</t>
  </si>
  <si>
    <t>RL1790</t>
  </si>
  <si>
    <t>340078</t>
  </si>
  <si>
    <t>MANGO ELECTRICAL &amp; MAINTENANCE</t>
  </si>
  <si>
    <t>340088</t>
  </si>
  <si>
    <t>1/FRA024-S24-I</t>
  </si>
  <si>
    <t>340109</t>
  </si>
  <si>
    <t>340108</t>
  </si>
  <si>
    <t>340110</t>
  </si>
  <si>
    <t>20003-999D</t>
  </si>
  <si>
    <t xml:space="preserve">4/V450HR </t>
  </si>
  <si>
    <t>340112</t>
  </si>
  <si>
    <t>N508</t>
  </si>
  <si>
    <t xml:space="preserve">LAB REPLACE BOARD </t>
  </si>
  <si>
    <t>PACK811</t>
  </si>
  <si>
    <t>340141</t>
  </si>
  <si>
    <t>340136</t>
  </si>
  <si>
    <t>85000-248</t>
  </si>
  <si>
    <t>85000-247</t>
  </si>
  <si>
    <t>CR2477N</t>
  </si>
  <si>
    <t>L335</t>
  </si>
  <si>
    <t>340153</t>
  </si>
  <si>
    <t>13.5+10.5</t>
  </si>
  <si>
    <t>9S1P+7S2P</t>
  </si>
  <si>
    <t>340154</t>
  </si>
  <si>
    <t xml:space="preserve">CH563A </t>
  </si>
  <si>
    <t>CH-TSB-003PCBR5</t>
  </si>
  <si>
    <t>66002-344</t>
  </si>
  <si>
    <t>RL1340</t>
  </si>
  <si>
    <t>340038</t>
  </si>
  <si>
    <t>66003-599</t>
  </si>
  <si>
    <t>88002-901</t>
  </si>
  <si>
    <t xml:space="preserve">2/GPSB-PMVXSL </t>
  </si>
  <si>
    <t>RECELL891</t>
  </si>
  <si>
    <t>340162</t>
  </si>
  <si>
    <t>20008-966E</t>
  </si>
  <si>
    <t xml:space="preserve">CE081E </t>
  </si>
  <si>
    <t>CA154</t>
  </si>
  <si>
    <t>RECELL890</t>
  </si>
  <si>
    <t>340215</t>
  </si>
  <si>
    <t>340231</t>
  </si>
  <si>
    <t>340234</t>
  </si>
  <si>
    <t>1/PLC-2/3A-3-12</t>
  </si>
  <si>
    <t>340232</t>
  </si>
  <si>
    <t>340233</t>
  </si>
  <si>
    <t>1/PLC-2/3A-3-121</t>
  </si>
  <si>
    <t>RECELL892</t>
  </si>
  <si>
    <t>340238</t>
  </si>
  <si>
    <t>66003-940</t>
  </si>
  <si>
    <t>RL1377</t>
  </si>
  <si>
    <t>340239</t>
  </si>
  <si>
    <t>340240</t>
  </si>
  <si>
    <t>340241</t>
  </si>
  <si>
    <t>340260</t>
  </si>
  <si>
    <t>66003-251</t>
  </si>
  <si>
    <t>1/GPSB-N496-BP1</t>
  </si>
  <si>
    <t>340280</t>
  </si>
  <si>
    <t>340282</t>
  </si>
  <si>
    <t>340276</t>
  </si>
  <si>
    <t>32001-003</t>
  </si>
  <si>
    <t>2/LR1</t>
  </si>
  <si>
    <t>AL629A</t>
  </si>
  <si>
    <t>/JOLA/KERRY</t>
  </si>
  <si>
    <t>340250</t>
  </si>
  <si>
    <t>SEALY OF AUSTRALIA</t>
  </si>
  <si>
    <t>66001-698</t>
  </si>
  <si>
    <t>PACK327</t>
  </si>
  <si>
    <t>340304</t>
  </si>
  <si>
    <t>340305</t>
  </si>
  <si>
    <t>340306</t>
  </si>
  <si>
    <t>67001-6395</t>
  </si>
  <si>
    <t>RL1098E</t>
  </si>
  <si>
    <t>340309</t>
  </si>
  <si>
    <t>GUIDED WEAPONS MAINTENANCE FACILITIES</t>
  </si>
  <si>
    <t>67001-980</t>
  </si>
  <si>
    <t>46002-454BULK</t>
  </si>
  <si>
    <t>AL637</t>
  </si>
  <si>
    <t>340320</t>
  </si>
  <si>
    <t>67001-9431</t>
  </si>
  <si>
    <t>9/LIRDD-165HTS-BC</t>
  </si>
  <si>
    <t>L930A</t>
  </si>
  <si>
    <t>340334</t>
  </si>
  <si>
    <t>66003-253</t>
  </si>
  <si>
    <t>19/LR6XW</t>
  </si>
  <si>
    <t>19S1Px3</t>
  </si>
  <si>
    <t>28.5x3</t>
  </si>
  <si>
    <t>339859</t>
  </si>
  <si>
    <t>340357</t>
  </si>
  <si>
    <t>340463</t>
  </si>
  <si>
    <t>66003-254</t>
  </si>
  <si>
    <t>490/NCR18650GA</t>
  </si>
  <si>
    <t>RL1797</t>
  </si>
  <si>
    <t>SAFELINK</t>
  </si>
  <si>
    <t>7S70P</t>
  </si>
  <si>
    <t>340456</t>
  </si>
  <si>
    <t>340467</t>
  </si>
  <si>
    <t>340484</t>
  </si>
  <si>
    <t>EJ'S HAIR &amp; NAILS</t>
  </si>
  <si>
    <t>66001-002</t>
  </si>
  <si>
    <t>PACK82</t>
  </si>
  <si>
    <t>340486</t>
  </si>
  <si>
    <t>66003-718</t>
  </si>
  <si>
    <t>RL1798</t>
  </si>
  <si>
    <t>/IRENE/JOLA/GORDON/SAMANTHA/KARMA/JOHN</t>
  </si>
  <si>
    <t>RECELL893</t>
  </si>
  <si>
    <t>340487</t>
  </si>
  <si>
    <t>340488</t>
  </si>
  <si>
    <t>340492</t>
  </si>
  <si>
    <t>66003-923</t>
  </si>
  <si>
    <t>340508</t>
  </si>
  <si>
    <t>DIPTEK</t>
  </si>
  <si>
    <t>340504</t>
  </si>
  <si>
    <t>N2123</t>
  </si>
  <si>
    <t>340511</t>
  </si>
  <si>
    <t>MEDIQUIP PTY LTD</t>
  </si>
  <si>
    <t>66003-256</t>
  </si>
  <si>
    <t>N2124</t>
  </si>
  <si>
    <t>340518</t>
  </si>
  <si>
    <t>340495</t>
  </si>
  <si>
    <t>TERRAVISION PTY LTD</t>
  </si>
  <si>
    <t>66000-876</t>
  </si>
  <si>
    <t>RL636</t>
  </si>
  <si>
    <t>340517</t>
  </si>
  <si>
    <t>340524</t>
  </si>
  <si>
    <t>340525</t>
  </si>
  <si>
    <t>66003-922</t>
  </si>
  <si>
    <t>3/UR14500AC</t>
  </si>
  <si>
    <t>RL1796</t>
  </si>
  <si>
    <t>340528</t>
  </si>
  <si>
    <t>340537</t>
  </si>
  <si>
    <t>L993</t>
  </si>
  <si>
    <t>340539</t>
  </si>
  <si>
    <t>BATTERY MART (GERALDTON)</t>
  </si>
  <si>
    <t>L994</t>
  </si>
  <si>
    <t>340536</t>
  </si>
  <si>
    <t>66002-515</t>
  </si>
  <si>
    <t>66002-514</t>
  </si>
  <si>
    <t>CA162</t>
  </si>
  <si>
    <t>340527</t>
  </si>
  <si>
    <t>1/N700AA</t>
  </si>
  <si>
    <t>340583</t>
  </si>
  <si>
    <t>30008-111MAG</t>
  </si>
  <si>
    <t>L996</t>
  </si>
  <si>
    <t>340607</t>
  </si>
  <si>
    <t>66003-257</t>
  </si>
  <si>
    <t>2/CR123A</t>
  </si>
  <si>
    <t>L997</t>
  </si>
  <si>
    <t>SA</t>
  </si>
  <si>
    <t>340609</t>
  </si>
  <si>
    <t>340615</t>
  </si>
  <si>
    <t>L998</t>
  </si>
  <si>
    <t>66003-182A</t>
  </si>
  <si>
    <t>340618</t>
  </si>
  <si>
    <t>2/TSB-003PCB</t>
  </si>
  <si>
    <t>CH642A</t>
  </si>
  <si>
    <t>N2126</t>
  </si>
  <si>
    <t>340629</t>
  </si>
  <si>
    <t>340630</t>
  </si>
  <si>
    <t>340554</t>
  </si>
  <si>
    <t>66003-602</t>
  </si>
  <si>
    <t>20/MH-SC2500HT</t>
  </si>
  <si>
    <t>N2121</t>
  </si>
  <si>
    <t>340555</t>
  </si>
  <si>
    <t>66003-252</t>
  </si>
  <si>
    <t>20009-900E</t>
  </si>
  <si>
    <t>CH653</t>
  </si>
  <si>
    <t>340666</t>
  </si>
  <si>
    <t>30006-888WXSNP</t>
  </si>
  <si>
    <t>N1813</t>
  </si>
  <si>
    <t>340664</t>
  </si>
  <si>
    <t>340673</t>
  </si>
  <si>
    <t>N2127</t>
  </si>
  <si>
    <t>340667</t>
  </si>
  <si>
    <t>340668</t>
  </si>
  <si>
    <t>66003-241</t>
  </si>
  <si>
    <t>RL1803</t>
  </si>
  <si>
    <t>340675</t>
  </si>
  <si>
    <t>340690</t>
  </si>
  <si>
    <t>KARRATHA BATTERIES &amp; CARAVANS</t>
  </si>
  <si>
    <t>66003-259</t>
  </si>
  <si>
    <t>L1001</t>
  </si>
  <si>
    <t>L999</t>
  </si>
  <si>
    <t>340700</t>
  </si>
  <si>
    <t>MINNOVARE PTY LTD</t>
  </si>
  <si>
    <t>340701</t>
  </si>
  <si>
    <t>340702</t>
  </si>
  <si>
    <t>340703</t>
  </si>
  <si>
    <t>340754</t>
  </si>
  <si>
    <t>66002-175A</t>
  </si>
  <si>
    <t>RL1274A</t>
  </si>
  <si>
    <t>340716</t>
  </si>
  <si>
    <t>340719</t>
  </si>
  <si>
    <t>66003-260</t>
  </si>
  <si>
    <t>340747</t>
  </si>
  <si>
    <t>340749</t>
  </si>
  <si>
    <t>340750</t>
  </si>
  <si>
    <t>340751</t>
  </si>
  <si>
    <t>340753</t>
  </si>
  <si>
    <t>66003-261</t>
  </si>
  <si>
    <t>L1003</t>
  </si>
  <si>
    <t>340759</t>
  </si>
  <si>
    <t>340732</t>
  </si>
  <si>
    <t>/JOLA/SAMANTHA</t>
  </si>
  <si>
    <t>340792</t>
  </si>
  <si>
    <t>340803</t>
  </si>
  <si>
    <t>66003-262</t>
  </si>
  <si>
    <t>340793</t>
  </si>
  <si>
    <t>340791</t>
  </si>
  <si>
    <t>340804</t>
  </si>
  <si>
    <t>DIVE ADDICTION</t>
  </si>
  <si>
    <t>66003-263</t>
  </si>
  <si>
    <t>RL1809</t>
  </si>
  <si>
    <t>340838</t>
  </si>
  <si>
    <t>66003-264</t>
  </si>
  <si>
    <t>RL1808</t>
  </si>
  <si>
    <t>340790</t>
  </si>
  <si>
    <t>59001-507JAE</t>
  </si>
  <si>
    <t>L372</t>
  </si>
  <si>
    <t>2/PLC-A2P-3.6-170</t>
  </si>
  <si>
    <t>340814</t>
  </si>
  <si>
    <t>340827</t>
  </si>
  <si>
    <t>59001-405EKT</t>
  </si>
  <si>
    <t>N1836</t>
  </si>
  <si>
    <t>CNW165</t>
  </si>
  <si>
    <t>30004-352LM</t>
  </si>
  <si>
    <t>N774</t>
  </si>
  <si>
    <t>340839</t>
  </si>
  <si>
    <t>SAFARI BUILDING PRODUCTS</t>
  </si>
  <si>
    <t>340861</t>
  </si>
  <si>
    <t>340862</t>
  </si>
  <si>
    <t>340866</t>
  </si>
  <si>
    <t>66003-265</t>
  </si>
  <si>
    <t>6/INR21700-40T</t>
  </si>
  <si>
    <t>RL1812</t>
  </si>
  <si>
    <t>340859</t>
  </si>
  <si>
    <t>66000-7987</t>
  </si>
  <si>
    <t>5/3B4800</t>
  </si>
  <si>
    <t>DH33G</t>
  </si>
  <si>
    <t>340860</t>
  </si>
  <si>
    <t>67001-348EDH66A</t>
  </si>
  <si>
    <t>4/3B4800</t>
  </si>
  <si>
    <t>DH66A</t>
  </si>
  <si>
    <t>340874</t>
  </si>
  <si>
    <t>22000-308A</t>
  </si>
  <si>
    <t>MB605A</t>
  </si>
  <si>
    <t>N1131</t>
  </si>
  <si>
    <t>340884</t>
  </si>
  <si>
    <t>340889</t>
  </si>
  <si>
    <t>340892</t>
  </si>
  <si>
    <t>8/LR6</t>
  </si>
  <si>
    <t>340896</t>
  </si>
  <si>
    <t>340958</t>
  </si>
  <si>
    <t>RL621A</t>
  </si>
  <si>
    <t>340938</t>
  </si>
  <si>
    <t>340979</t>
  </si>
  <si>
    <t>N2131</t>
  </si>
  <si>
    <t>340962</t>
  </si>
  <si>
    <t>340978</t>
  </si>
  <si>
    <t>3/INR18650</t>
  </si>
  <si>
    <t>340982</t>
  </si>
  <si>
    <t xml:space="preserve">12/UR553450Z </t>
  </si>
  <si>
    <t>341024</t>
  </si>
  <si>
    <t xml:space="preserve">6/UR18650ZY </t>
  </si>
  <si>
    <t>341039</t>
  </si>
  <si>
    <t>MUNICH MOTORCYCLES PTY LTD</t>
  </si>
  <si>
    <t>66003-267</t>
  </si>
  <si>
    <t>N2133</t>
  </si>
  <si>
    <t>341138</t>
  </si>
  <si>
    <t>341170</t>
  </si>
  <si>
    <t>66003-268</t>
  </si>
  <si>
    <t>RL1826</t>
  </si>
  <si>
    <t>341179</t>
  </si>
  <si>
    <t xml:space="preserve">CH346 </t>
  </si>
  <si>
    <t>341165</t>
  </si>
  <si>
    <t>22000-569K</t>
  </si>
  <si>
    <t>N2134</t>
  </si>
  <si>
    <t>N2135</t>
  </si>
  <si>
    <t>RL1820</t>
  </si>
  <si>
    <t>RL1822</t>
  </si>
  <si>
    <t>341023</t>
  </si>
  <si>
    <t>341025</t>
  </si>
  <si>
    <t>341140</t>
  </si>
  <si>
    <t>88002-632USM</t>
  </si>
  <si>
    <t>RL1386</t>
  </si>
  <si>
    <t>341146</t>
  </si>
  <si>
    <t>66003-924</t>
  </si>
  <si>
    <t>RL1825</t>
  </si>
  <si>
    <t>341178</t>
  </si>
  <si>
    <t>341180</t>
  </si>
  <si>
    <t>341181</t>
  </si>
  <si>
    <t>341173</t>
  </si>
  <si>
    <t>341174</t>
  </si>
  <si>
    <t>66000-659B</t>
  </si>
  <si>
    <t>CH248B</t>
  </si>
  <si>
    <t>341186</t>
  </si>
  <si>
    <t>341203</t>
  </si>
  <si>
    <t>340960</t>
  </si>
  <si>
    <t>341204</t>
  </si>
  <si>
    <t>60000-166A1</t>
  </si>
  <si>
    <t>L935</t>
  </si>
  <si>
    <t>1/LXRCC-165HT-SC-BC</t>
  </si>
  <si>
    <t>341214</t>
  </si>
  <si>
    <t>341215</t>
  </si>
  <si>
    <t>341216</t>
  </si>
  <si>
    <t>67001-982</t>
  </si>
  <si>
    <t>AL641</t>
  </si>
  <si>
    <t>341217</t>
  </si>
  <si>
    <t>341227</t>
  </si>
  <si>
    <t>341228</t>
  </si>
  <si>
    <t>341222</t>
  </si>
  <si>
    <t>67001-9362</t>
  </si>
  <si>
    <t>9S39</t>
  </si>
  <si>
    <t>341224</t>
  </si>
  <si>
    <t>67001-9363</t>
  </si>
  <si>
    <t>L993A</t>
  </si>
  <si>
    <t>341225</t>
  </si>
  <si>
    <t>/ROB/JAREK/KERRY</t>
  </si>
  <si>
    <t>341271</t>
  </si>
  <si>
    <t>339858</t>
  </si>
  <si>
    <t>PENTAGON SYSTEMS QLD PTY LTD</t>
  </si>
  <si>
    <t>341244</t>
  </si>
  <si>
    <t xml:space="preserve">2/BK-3MCCE </t>
  </si>
  <si>
    <t>/IRENE/JOLA/SAMANTHA/JOHN/TIN/KERRY</t>
  </si>
  <si>
    <t>341269</t>
  </si>
  <si>
    <t>20006-473AS060</t>
  </si>
  <si>
    <t>20006-477</t>
  </si>
  <si>
    <t>CH574</t>
  </si>
  <si>
    <t>CH1-AS060</t>
  </si>
  <si>
    <t>341289</t>
  </si>
  <si>
    <t>EVERGREEN ENERGY SERVICE LLC</t>
  </si>
  <si>
    <t>67001-9432</t>
  </si>
  <si>
    <t>9/LIRDD-HT-BC</t>
  </si>
  <si>
    <t>L930B</t>
  </si>
  <si>
    <t>341310</t>
  </si>
  <si>
    <t>32007-581D</t>
  </si>
  <si>
    <t>1/PLC-1/2AA-3-D</t>
  </si>
  <si>
    <t>L617</t>
  </si>
  <si>
    <t>341287</t>
  </si>
  <si>
    <t xml:space="preserve"> N475A</t>
  </si>
  <si>
    <t>341299</t>
  </si>
  <si>
    <t>66003-925</t>
  </si>
  <si>
    <t>RL1828</t>
  </si>
  <si>
    <t>341300</t>
  </si>
  <si>
    <t>341302</t>
  </si>
  <si>
    <t>22000-999H</t>
  </si>
  <si>
    <t>N2136</t>
  </si>
  <si>
    <t>4/HHR-300SCP</t>
  </si>
  <si>
    <t>341311</t>
  </si>
  <si>
    <t>341312</t>
  </si>
  <si>
    <t>66003-926</t>
  </si>
  <si>
    <t>88000-036NN</t>
  </si>
  <si>
    <t>1/NL2024ED22</t>
  </si>
  <si>
    <t>RL1829</t>
  </si>
  <si>
    <t>341296</t>
  </si>
  <si>
    <t>341297</t>
  </si>
  <si>
    <t>341323</t>
  </si>
  <si>
    <t>341328</t>
  </si>
  <si>
    <t>WATER CORPORATION BROOME</t>
  </si>
  <si>
    <t>59001-521SY</t>
  </si>
  <si>
    <t>L483</t>
  </si>
  <si>
    <t>341329</t>
  </si>
  <si>
    <t>30007-090SY</t>
  </si>
  <si>
    <t>RL544</t>
  </si>
  <si>
    <t>341333</t>
  </si>
  <si>
    <t>30006-538CE133RP</t>
  </si>
  <si>
    <t>N1901A</t>
  </si>
  <si>
    <t>341347</t>
  </si>
  <si>
    <t>341331</t>
  </si>
  <si>
    <t>66001-439</t>
  </si>
  <si>
    <t>RECELL1139</t>
  </si>
  <si>
    <t>341348</t>
  </si>
  <si>
    <t>66003-269</t>
  </si>
  <si>
    <t>65001-963RPCB</t>
  </si>
  <si>
    <t>RL1317</t>
  </si>
  <si>
    <t>341334</t>
  </si>
  <si>
    <t>341335</t>
  </si>
  <si>
    <t>341357</t>
  </si>
  <si>
    <t>RINGMER GRAZING COMPANY</t>
  </si>
  <si>
    <t>66003-270</t>
  </si>
  <si>
    <t>5/NC1900SCR</t>
  </si>
  <si>
    <t>341372</t>
  </si>
  <si>
    <t>341388</t>
  </si>
  <si>
    <t>30002-782SIE</t>
  </si>
  <si>
    <t>N1191</t>
  </si>
  <si>
    <t>2/N700AAC</t>
  </si>
  <si>
    <t>SBH37</t>
  </si>
  <si>
    <t>SHB2</t>
  </si>
  <si>
    <t>341443</t>
  </si>
  <si>
    <t xml:space="preserve">20/HR-4/3FAU </t>
  </si>
  <si>
    <t>341442</t>
  </si>
  <si>
    <t>ROBOTIC SOLUTIONS WA PTY LTD</t>
  </si>
  <si>
    <t>66000-866B</t>
  </si>
  <si>
    <t>L593</t>
  </si>
  <si>
    <t>341561</t>
  </si>
  <si>
    <t>341562</t>
  </si>
  <si>
    <t>33P8S</t>
  </si>
  <si>
    <t xml:space="preserve">264/IFR26650-40A </t>
  </si>
  <si>
    <t>341494</t>
  </si>
  <si>
    <t>59002-212JST</t>
  </si>
  <si>
    <t>PLC-D2P-3.6-084</t>
  </si>
  <si>
    <t xml:space="preserve">2/ER34615H </t>
  </si>
  <si>
    <t>L570</t>
  </si>
  <si>
    <t>341461</t>
  </si>
  <si>
    <t>59001-306GP</t>
  </si>
  <si>
    <t>ELB-03-01204</t>
  </si>
  <si>
    <t>N993</t>
  </si>
  <si>
    <t>11P</t>
  </si>
  <si>
    <t>341605</t>
  </si>
  <si>
    <t>/IRENE/TIN/KERRY</t>
  </si>
  <si>
    <t>RECELL1706</t>
  </si>
  <si>
    <t>RECELL1707</t>
  </si>
  <si>
    <t>RECELL1708</t>
  </si>
  <si>
    <t>/IRENE/JOLA/SAMANTHA/JACK</t>
  </si>
  <si>
    <t>341631</t>
  </si>
  <si>
    <t>341627</t>
  </si>
  <si>
    <t>341515</t>
  </si>
  <si>
    <t>4/LIRDD-HT-BC</t>
  </si>
  <si>
    <t>341638</t>
  </si>
  <si>
    <t>341693</t>
  </si>
  <si>
    <t>ROC-DRILL PTY LTD</t>
  </si>
  <si>
    <t>89003-122MY</t>
  </si>
  <si>
    <t>RL1085</t>
  </si>
  <si>
    <t>341604</t>
  </si>
  <si>
    <t>341760</t>
  </si>
  <si>
    <t>LUXE ELEVATORS PTY LTD</t>
  </si>
  <si>
    <t>67001-984</t>
  </si>
  <si>
    <t>341774</t>
  </si>
  <si>
    <t>SEADRAULICS PTY LTD</t>
  </si>
  <si>
    <t>67001-985</t>
  </si>
  <si>
    <t>KWINANA TOWN CENTRE WA</t>
  </si>
  <si>
    <t>N2139</t>
  </si>
  <si>
    <t>341756</t>
  </si>
  <si>
    <t>MISSION CRITICAL GROUP PTY LTD (MCG) (MCQ)</t>
  </si>
  <si>
    <t>341757</t>
  </si>
  <si>
    <t>WATER CORPORATION BUSSELTON</t>
  </si>
  <si>
    <t>341758</t>
  </si>
  <si>
    <t>59002-212HWM</t>
  </si>
  <si>
    <t>L792</t>
  </si>
  <si>
    <t>341759</t>
  </si>
  <si>
    <t>341761</t>
  </si>
  <si>
    <t>PRO-LAMPS PTY LTD</t>
  </si>
  <si>
    <t>30004-354TACS</t>
  </si>
  <si>
    <t>N1513</t>
  </si>
  <si>
    <t>341762</t>
  </si>
  <si>
    <t>341763</t>
  </si>
  <si>
    <t>341773</t>
  </si>
  <si>
    <t>DALKEITH VETERINARY CLINIC</t>
  </si>
  <si>
    <t>22000-486N</t>
  </si>
  <si>
    <t>MB371N</t>
  </si>
  <si>
    <t>341783</t>
  </si>
  <si>
    <t>67001-986</t>
  </si>
  <si>
    <t>RL1836</t>
  </si>
  <si>
    <t>RECELL1709</t>
  </si>
  <si>
    <t>341789</t>
  </si>
  <si>
    <t>63000-131</t>
  </si>
  <si>
    <t>CA189</t>
  </si>
  <si>
    <t>341790</t>
  </si>
  <si>
    <t>341791</t>
  </si>
  <si>
    <t>64900-330</t>
  </si>
  <si>
    <t>341800</t>
  </si>
  <si>
    <t>66003-271</t>
  </si>
  <si>
    <t>RL1821</t>
  </si>
  <si>
    <t>341803</t>
  </si>
  <si>
    <t>341808</t>
  </si>
  <si>
    <t>341809</t>
  </si>
  <si>
    <t>341804</t>
  </si>
  <si>
    <t>341733</t>
  </si>
  <si>
    <t>20006-100LGESPD</t>
  </si>
  <si>
    <t>341814</t>
  </si>
  <si>
    <t>341813</t>
  </si>
  <si>
    <t>341811</t>
  </si>
  <si>
    <t>ICEAGE PARTS AND CRANES</t>
  </si>
  <si>
    <t>341823</t>
  </si>
  <si>
    <t>66004-228</t>
  </si>
  <si>
    <t>N2140</t>
  </si>
  <si>
    <t>/JAREK/KERRY</t>
  </si>
  <si>
    <t>341810</t>
  </si>
  <si>
    <t>341860</t>
  </si>
  <si>
    <t>341859</t>
  </si>
  <si>
    <t>341883</t>
  </si>
  <si>
    <t>341872</t>
  </si>
  <si>
    <t>66003-273</t>
  </si>
  <si>
    <t>341875</t>
  </si>
  <si>
    <t>341826</t>
  </si>
  <si>
    <t>30004-354GP</t>
  </si>
  <si>
    <t>35008-114F</t>
  </si>
  <si>
    <t>N1224</t>
  </si>
  <si>
    <t>341913</t>
  </si>
  <si>
    <t>BATTERIES DIRECT GLOBAL PTY LTD</t>
  </si>
  <si>
    <t>1/LICB-18650-1S1P-HC</t>
  </si>
  <si>
    <t>CA82</t>
  </si>
  <si>
    <t>/IRENE/SOJI/JAREK/SAMANTHA/TIN</t>
  </si>
  <si>
    <t>RECELL1710</t>
  </si>
  <si>
    <t>341871</t>
  </si>
  <si>
    <t>341955</t>
  </si>
  <si>
    <t>341956</t>
  </si>
  <si>
    <t>341980</t>
  </si>
  <si>
    <t>22000-634CAR</t>
  </si>
  <si>
    <t>341994</t>
  </si>
  <si>
    <t>66003-274</t>
  </si>
  <si>
    <t>RL1840</t>
  </si>
  <si>
    <t>341844</t>
  </si>
  <si>
    <t>30006-911JST</t>
  </si>
  <si>
    <t>MB930</t>
  </si>
  <si>
    <t>N1493</t>
  </si>
  <si>
    <t>10/HR-AAAU</t>
  </si>
  <si>
    <t>342017</t>
  </si>
  <si>
    <t>341974</t>
  </si>
  <si>
    <t>342030</t>
  </si>
  <si>
    <t>33003-066A</t>
  </si>
  <si>
    <t>342009</t>
  </si>
  <si>
    <t>7/UR18650RX</t>
  </si>
  <si>
    <t>341976</t>
  </si>
  <si>
    <t>342025</t>
  </si>
  <si>
    <t>MB520V</t>
  </si>
  <si>
    <t>/JAREK/SAMANTHA/</t>
  </si>
  <si>
    <t>341978</t>
  </si>
  <si>
    <t>342029</t>
  </si>
  <si>
    <t>342033</t>
  </si>
  <si>
    <t>342037</t>
  </si>
  <si>
    <t>342042</t>
  </si>
  <si>
    <t>SPRINT 3D ENGINEERING</t>
  </si>
  <si>
    <t>66003-275</t>
  </si>
  <si>
    <t>342044</t>
  </si>
  <si>
    <t>66003-276</t>
  </si>
  <si>
    <t>6/IMX-2000CS</t>
  </si>
  <si>
    <t>342054</t>
  </si>
  <si>
    <t>341935</t>
  </si>
  <si>
    <t>342034</t>
  </si>
  <si>
    <t>12S18P</t>
  </si>
  <si>
    <t>342129</t>
  </si>
  <si>
    <t>342130</t>
  </si>
  <si>
    <t>342138</t>
  </si>
  <si>
    <t>342176</t>
  </si>
  <si>
    <t>66003-842</t>
  </si>
  <si>
    <t>RL1842</t>
  </si>
  <si>
    <t>342169</t>
  </si>
  <si>
    <t>RECELL1711</t>
  </si>
  <si>
    <t>342168</t>
  </si>
  <si>
    <t>342193</t>
  </si>
  <si>
    <t>342194</t>
  </si>
  <si>
    <t>342199</t>
  </si>
  <si>
    <t>22000-348B</t>
  </si>
  <si>
    <t>342200</t>
  </si>
  <si>
    <t>342206</t>
  </si>
  <si>
    <t>RECELL1452</t>
  </si>
  <si>
    <t>342211</t>
  </si>
  <si>
    <t>342212</t>
  </si>
  <si>
    <t>342213</t>
  </si>
  <si>
    <t>342214</t>
  </si>
  <si>
    <t>PLC-CR2477-3-029</t>
  </si>
  <si>
    <t>342215</t>
  </si>
  <si>
    <t>342209</t>
  </si>
  <si>
    <t>LEICA GEOSYSTEMS PTY LIMITED (HEXAGON)</t>
  </si>
  <si>
    <t>342210</t>
  </si>
  <si>
    <t>342216</t>
  </si>
  <si>
    <t>EDI RAIL - ALSTOM TRANSPORT  (MAINT) P/L CLAISEBRK</t>
  </si>
  <si>
    <t>72P</t>
  </si>
  <si>
    <t>342224</t>
  </si>
  <si>
    <t>59001-002J</t>
  </si>
  <si>
    <t>10/NC-AA800HT</t>
  </si>
  <si>
    <t>RECELL948</t>
  </si>
  <si>
    <t>342231</t>
  </si>
  <si>
    <t>342240</t>
  </si>
  <si>
    <t>66001-110</t>
  </si>
  <si>
    <t>5/NC-D4500HT</t>
  </si>
  <si>
    <t>342243</t>
  </si>
  <si>
    <t>342250</t>
  </si>
  <si>
    <t>RECELL1713</t>
  </si>
  <si>
    <t>RECELL1712</t>
  </si>
  <si>
    <t>/SAURABH/TIN/TIN</t>
  </si>
  <si>
    <t>342257</t>
  </si>
  <si>
    <t>342266</t>
  </si>
  <si>
    <t>BATTERY WORLD BUSSELTON</t>
  </si>
  <si>
    <t>30004-353GP</t>
  </si>
  <si>
    <t>30000-450</t>
  </si>
  <si>
    <t>N1608</t>
  </si>
  <si>
    <t>3/ELB-FB360GP</t>
  </si>
  <si>
    <t>342280</t>
  </si>
  <si>
    <t>66003-278</t>
  </si>
  <si>
    <t>89003-132</t>
  </si>
  <si>
    <t>1/INR21700-P45B</t>
  </si>
  <si>
    <t>342281</t>
  </si>
  <si>
    <t>66003-277</t>
  </si>
  <si>
    <t>CH659</t>
  </si>
  <si>
    <t>2/TSB-003PCBR5</t>
  </si>
  <si>
    <t>342276</t>
  </si>
  <si>
    <t>342285</t>
  </si>
  <si>
    <t>66003-279</t>
  </si>
  <si>
    <t>RL1844</t>
  </si>
  <si>
    <t>342289</t>
  </si>
  <si>
    <t>66003-280</t>
  </si>
  <si>
    <t>RL1845</t>
  </si>
  <si>
    <t>WAQC</t>
  </si>
  <si>
    <t>342287</t>
  </si>
  <si>
    <t>342309</t>
  </si>
  <si>
    <t>342310</t>
  </si>
  <si>
    <t>TAG74</t>
  </si>
  <si>
    <t>RECELL1714</t>
  </si>
  <si>
    <t>342330</t>
  </si>
  <si>
    <t>66003-281</t>
  </si>
  <si>
    <t>67001-596</t>
  </si>
  <si>
    <t>1/LP852040</t>
  </si>
  <si>
    <t>342332</t>
  </si>
  <si>
    <t>342346</t>
  </si>
  <si>
    <t>66003-282</t>
  </si>
  <si>
    <t>342313</t>
  </si>
  <si>
    <t>342334</t>
  </si>
  <si>
    <t>342335</t>
  </si>
  <si>
    <t>342336</t>
  </si>
  <si>
    <t>342356</t>
  </si>
  <si>
    <t>342358</t>
  </si>
  <si>
    <t>342359</t>
  </si>
  <si>
    <t>342360</t>
  </si>
  <si>
    <t>342370</t>
  </si>
  <si>
    <t>66002-837B</t>
  </si>
  <si>
    <t>9/INR18650-30Q</t>
  </si>
  <si>
    <t>RL1380B</t>
  </si>
  <si>
    <t>342342</t>
  </si>
  <si>
    <t>342347</t>
  </si>
  <si>
    <t>342348</t>
  </si>
  <si>
    <t>342369</t>
  </si>
  <si>
    <t>67001-348EDH66B</t>
  </si>
  <si>
    <t>2/3B5200</t>
  </si>
  <si>
    <t>DH66B</t>
  </si>
  <si>
    <t>RECELL1705</t>
  </si>
  <si>
    <t>342382</t>
  </si>
  <si>
    <t>RECELL1716</t>
  </si>
  <si>
    <t>RECELL1715</t>
  </si>
  <si>
    <t>342418</t>
  </si>
  <si>
    <t>GERMAN AUTO SERVICE &amp; PARTS</t>
  </si>
  <si>
    <t>342378</t>
  </si>
  <si>
    <t>342399</t>
  </si>
  <si>
    <t>342400</t>
  </si>
  <si>
    <t>342403</t>
  </si>
  <si>
    <t>342416</t>
  </si>
  <si>
    <t>342417</t>
  </si>
  <si>
    <t>66003-283</t>
  </si>
  <si>
    <t>3/UR18650Z</t>
  </si>
  <si>
    <t>342426</t>
  </si>
  <si>
    <t>66000-589</t>
  </si>
  <si>
    <t>RL41</t>
  </si>
  <si>
    <t>342427</t>
  </si>
  <si>
    <t>66000-164</t>
  </si>
  <si>
    <t>CH96</t>
  </si>
  <si>
    <t>342441</t>
  </si>
  <si>
    <t>66003-284</t>
  </si>
  <si>
    <t>10/7/0204</t>
  </si>
  <si>
    <t>342442</t>
  </si>
  <si>
    <t>13S1P</t>
  </si>
  <si>
    <t>342447</t>
  </si>
  <si>
    <t>30007-090PSF</t>
  </si>
  <si>
    <t>RL1016</t>
  </si>
  <si>
    <t>342458</t>
  </si>
  <si>
    <t>GO DOORS PTY LTD</t>
  </si>
  <si>
    <t>60000-930CRE</t>
  </si>
  <si>
    <t>60000-930</t>
  </si>
  <si>
    <t>3/12SB0.8P</t>
  </si>
  <si>
    <t>S112</t>
  </si>
  <si>
    <t>342471</t>
  </si>
  <si>
    <t>342449</t>
  </si>
  <si>
    <t>342487</t>
  </si>
  <si>
    <t>342488</t>
  </si>
  <si>
    <t>342501</t>
  </si>
  <si>
    <t>/IRENE/JOLA/SAMANTHA/KARMA</t>
  </si>
  <si>
    <t>/JACK/KERRY</t>
  </si>
  <si>
    <t>342518</t>
  </si>
  <si>
    <t>342520</t>
  </si>
  <si>
    <t>66000-887FG</t>
  </si>
  <si>
    <t>RL638FG</t>
  </si>
  <si>
    <t>342521</t>
  </si>
  <si>
    <t>66000-887NFG</t>
  </si>
  <si>
    <t>67001-260</t>
  </si>
  <si>
    <t>RL638NFG</t>
  </si>
  <si>
    <t>342541</t>
  </si>
  <si>
    <t>49/NCR18650GA</t>
  </si>
  <si>
    <t>342557</t>
  </si>
  <si>
    <t>342522</t>
  </si>
  <si>
    <t>342565</t>
  </si>
  <si>
    <t>1/4286-201</t>
  </si>
  <si>
    <t>Lithium</t>
  </si>
  <si>
    <t>342566</t>
  </si>
  <si>
    <t>342568</t>
  </si>
  <si>
    <t>342784</t>
  </si>
  <si>
    <t>342571</t>
  </si>
  <si>
    <t>32007-601CE023B</t>
  </si>
  <si>
    <t>L331</t>
  </si>
  <si>
    <t>342574</t>
  </si>
  <si>
    <t>BW TRUCK PARTS</t>
  </si>
  <si>
    <t>342726</t>
  </si>
  <si>
    <t>LIFETRONICS</t>
  </si>
  <si>
    <t>66003-286</t>
  </si>
  <si>
    <t>342705</t>
  </si>
  <si>
    <t>66002-355</t>
  </si>
  <si>
    <t>N1924</t>
  </si>
  <si>
    <t>342770</t>
  </si>
  <si>
    <t>59001-306YP</t>
  </si>
  <si>
    <t>N2145</t>
  </si>
  <si>
    <t>342792</t>
  </si>
  <si>
    <t>WHITE KNIGHT INDUSTRIES</t>
  </si>
  <si>
    <t>22000-446C</t>
  </si>
  <si>
    <t>RECELL361</t>
  </si>
  <si>
    <t>342793</t>
  </si>
  <si>
    <t>342794</t>
  </si>
  <si>
    <t>342774</t>
  </si>
  <si>
    <t>66003-287</t>
  </si>
  <si>
    <t>66003-288</t>
  </si>
  <si>
    <t>342799</t>
  </si>
  <si>
    <t>1/BR2/3AE2SPE</t>
  </si>
  <si>
    <t>RECELL1717</t>
  </si>
  <si>
    <t>342831</t>
  </si>
  <si>
    <t>66000-562</t>
  </si>
  <si>
    <t>RL323</t>
  </si>
  <si>
    <t>342795</t>
  </si>
  <si>
    <t>46000-000AMP</t>
  </si>
  <si>
    <t>L409</t>
  </si>
  <si>
    <t>1/BR-AG</t>
  </si>
  <si>
    <t>342796</t>
  </si>
  <si>
    <t>17/7//2024</t>
  </si>
  <si>
    <t>342803</t>
  </si>
  <si>
    <t>66003-289</t>
  </si>
  <si>
    <t>342811</t>
  </si>
  <si>
    <t>342812</t>
  </si>
  <si>
    <t>342826</t>
  </si>
  <si>
    <t>342829</t>
  </si>
  <si>
    <t>66003-290</t>
  </si>
  <si>
    <t>342840</t>
  </si>
  <si>
    <t>342842</t>
  </si>
  <si>
    <t>66003-291</t>
  </si>
  <si>
    <t>88002-598</t>
  </si>
  <si>
    <t>1/NCA622944SA</t>
  </si>
  <si>
    <t>/ROB/IRENE/JOLA/JAREK/SAMANTHA</t>
  </si>
  <si>
    <t>TAG75</t>
  </si>
  <si>
    <t>342834</t>
  </si>
  <si>
    <t>RECELL1718</t>
  </si>
  <si>
    <t>342865</t>
  </si>
  <si>
    <t>66003-293</t>
  </si>
  <si>
    <t>7/HR-AUE</t>
  </si>
  <si>
    <t>342802</t>
  </si>
  <si>
    <t>8/HR-3UT</t>
  </si>
  <si>
    <t>342849</t>
  </si>
  <si>
    <t>66003-292</t>
  </si>
  <si>
    <t>4/HR-4/5AU</t>
  </si>
  <si>
    <t>342857</t>
  </si>
  <si>
    <t>342859</t>
  </si>
  <si>
    <t>342869</t>
  </si>
  <si>
    <t>57000-001PLC</t>
  </si>
  <si>
    <t>L321</t>
  </si>
  <si>
    <t>1/ER17/33-2PC</t>
  </si>
  <si>
    <t>342873</t>
  </si>
  <si>
    <t>DTL INDUSTRIES PTY LTD T/A USA TRAILER PARTS</t>
  </si>
  <si>
    <t>66003-294</t>
  </si>
  <si>
    <t>24/UR18650ZY</t>
  </si>
  <si>
    <t>6S4P</t>
  </si>
  <si>
    <t>342874</t>
  </si>
  <si>
    <t>INDIAN OCEAN FLOORING</t>
  </si>
  <si>
    <t>RECELL104</t>
  </si>
  <si>
    <t>342879</t>
  </si>
  <si>
    <t>HEDLAND EMPORIUM PTY LTD</t>
  </si>
  <si>
    <t>RECELL89</t>
  </si>
  <si>
    <t>342883</t>
  </si>
  <si>
    <t>342858</t>
  </si>
  <si>
    <t>342884</t>
  </si>
  <si>
    <t>342892</t>
  </si>
  <si>
    <t>342913</t>
  </si>
  <si>
    <t>342914</t>
  </si>
  <si>
    <t>/ROB/KERRY/</t>
  </si>
  <si>
    <t>/TIN/KERRY</t>
  </si>
  <si>
    <t>342927</t>
  </si>
  <si>
    <t>WALDAN TECHNOLOGIES PTY LTD</t>
  </si>
  <si>
    <t>RECELL1629</t>
  </si>
  <si>
    <t>342945</t>
  </si>
  <si>
    <t>66003-295</t>
  </si>
  <si>
    <t>342946</t>
  </si>
  <si>
    <t>22000-840</t>
  </si>
  <si>
    <t>N1041</t>
  </si>
  <si>
    <t>20/HR-3UTC</t>
  </si>
  <si>
    <t>342950</t>
  </si>
  <si>
    <t>3/IFR26650-40A</t>
  </si>
  <si>
    <t>RECELL1724</t>
  </si>
  <si>
    <t>RECELL1725</t>
  </si>
  <si>
    <t>RECELL1726</t>
  </si>
  <si>
    <t>66000-988A</t>
  </si>
  <si>
    <t>10/SB-H14000F</t>
  </si>
  <si>
    <t>342926</t>
  </si>
  <si>
    <t>22000-681I</t>
  </si>
  <si>
    <t>N707</t>
  </si>
  <si>
    <t>6/N-1700AACL</t>
  </si>
  <si>
    <t>342968</t>
  </si>
  <si>
    <t>BC-65-REFURB NIKON 7.2V 4Ah</t>
  </si>
  <si>
    <t>WHITEHURST SURVEYS</t>
  </si>
  <si>
    <t>342971</t>
  </si>
  <si>
    <t>66003-296</t>
  </si>
  <si>
    <t>341533</t>
  </si>
  <si>
    <t>342750</t>
  </si>
  <si>
    <t>342974</t>
  </si>
  <si>
    <t>Ac3 ASSEMBLY PTY LTD</t>
  </si>
  <si>
    <t>342981</t>
  </si>
  <si>
    <t>MIRATRA PTY LTD</t>
  </si>
  <si>
    <t>RECELL1719</t>
  </si>
  <si>
    <t>RECELL1723</t>
  </si>
  <si>
    <t>RECELL1722</t>
  </si>
  <si>
    <t>RECELL1721</t>
  </si>
  <si>
    <t>RECELL1720</t>
  </si>
  <si>
    <t>342995</t>
  </si>
  <si>
    <t>30006-885TGFL-T</t>
  </si>
  <si>
    <t>5/BK-3MCCE</t>
  </si>
  <si>
    <t>N1311</t>
  </si>
  <si>
    <t>342996</t>
  </si>
  <si>
    <t>342957</t>
  </si>
  <si>
    <t>339324</t>
  </si>
  <si>
    <t>341487</t>
  </si>
  <si>
    <t>46003-304GCT4A</t>
  </si>
  <si>
    <t>L388</t>
  </si>
  <si>
    <t>342600</t>
  </si>
  <si>
    <t>59001-310GP</t>
  </si>
  <si>
    <t>N1329</t>
  </si>
  <si>
    <t>10/IT1600Cs</t>
  </si>
  <si>
    <t>342762</t>
  </si>
  <si>
    <t>88003-102</t>
  </si>
  <si>
    <t>RL805</t>
  </si>
  <si>
    <t>343020</t>
  </si>
  <si>
    <t>APSYRTUS BIOTECHNOLOGY PTY LTD T/A VETCHIP</t>
  </si>
  <si>
    <t>66003-856</t>
  </si>
  <si>
    <t>2/LP852040</t>
  </si>
  <si>
    <t>RL1856</t>
  </si>
  <si>
    <t>343022</t>
  </si>
  <si>
    <t>342602</t>
  </si>
  <si>
    <t>59001-403EKT</t>
  </si>
  <si>
    <t>N1567</t>
  </si>
  <si>
    <t>342620</t>
  </si>
  <si>
    <t>32007-602-600</t>
  </si>
  <si>
    <t>L377</t>
  </si>
  <si>
    <t>2/CR17450SE</t>
  </si>
  <si>
    <t>342680</t>
  </si>
  <si>
    <t>22000-023</t>
  </si>
  <si>
    <t>MB136A</t>
  </si>
  <si>
    <t>L572</t>
  </si>
  <si>
    <t>342697</t>
  </si>
  <si>
    <t>342752</t>
  </si>
  <si>
    <t>1/CR2016MBU</t>
  </si>
  <si>
    <t>342761</t>
  </si>
  <si>
    <t>/IRENE/JAREK/SAMANTHA</t>
  </si>
  <si>
    <t>RECELL1727</t>
  </si>
  <si>
    <t>342591</t>
  </si>
  <si>
    <t>343013</t>
  </si>
  <si>
    <t>343014</t>
  </si>
  <si>
    <t>343015</t>
  </si>
  <si>
    <t>343016</t>
  </si>
  <si>
    <t>343059</t>
  </si>
  <si>
    <t>343060</t>
  </si>
  <si>
    <t>343061</t>
  </si>
  <si>
    <t>343062</t>
  </si>
  <si>
    <t>343080</t>
  </si>
  <si>
    <t>66003-297</t>
  </si>
  <si>
    <t>2x1S1P</t>
  </si>
  <si>
    <t>343082</t>
  </si>
  <si>
    <t>66003-298</t>
  </si>
  <si>
    <t>3/NCA103450</t>
  </si>
  <si>
    <t>343083</t>
  </si>
  <si>
    <t>A60N GROUP PTY LTD</t>
  </si>
  <si>
    <t>67000-712</t>
  </si>
  <si>
    <t>RL1862</t>
  </si>
  <si>
    <t>343084</t>
  </si>
  <si>
    <t>343087</t>
  </si>
  <si>
    <t>LiSO2CI2</t>
  </si>
  <si>
    <t>343091</t>
  </si>
  <si>
    <t>30006-916TEL</t>
  </si>
  <si>
    <t>N915</t>
  </si>
  <si>
    <t>343098</t>
  </si>
  <si>
    <t>343113</t>
  </si>
  <si>
    <t>66003-300</t>
  </si>
  <si>
    <t>4/V250H</t>
  </si>
  <si>
    <t>N2144</t>
  </si>
  <si>
    <t>343119</t>
  </si>
  <si>
    <t>343123</t>
  </si>
  <si>
    <t>343126</t>
  </si>
  <si>
    <t>66003-301</t>
  </si>
  <si>
    <t>9/IPP2000CS</t>
  </si>
  <si>
    <t>RECELL1728</t>
  </si>
  <si>
    <t>343151</t>
  </si>
  <si>
    <t>MCM AUTO ELECTRICS</t>
  </si>
  <si>
    <t>66003-684</t>
  </si>
  <si>
    <t>343161</t>
  </si>
  <si>
    <t>/ROB/JOLA/JAREK</t>
  </si>
  <si>
    <t>RECELL1729</t>
  </si>
  <si>
    <t>343165</t>
  </si>
  <si>
    <t>66003-302</t>
  </si>
  <si>
    <t>343166</t>
  </si>
  <si>
    <t>67000-713</t>
  </si>
  <si>
    <t>16/IFR26650-40A</t>
  </si>
  <si>
    <t>RL1865</t>
  </si>
  <si>
    <t>343167</t>
  </si>
  <si>
    <t>22000-477</t>
  </si>
  <si>
    <t>4/AA1700GS</t>
  </si>
  <si>
    <t>RECELL391</t>
  </si>
  <si>
    <t>23892B</t>
  </si>
  <si>
    <t>343169</t>
  </si>
  <si>
    <t>66003-303</t>
  </si>
  <si>
    <t>343173</t>
  </si>
  <si>
    <t>4/ NCR18650BF</t>
  </si>
  <si>
    <t>343174</t>
  </si>
  <si>
    <t>343183</t>
  </si>
  <si>
    <t>343196</t>
  </si>
  <si>
    <t>9+9</t>
  </si>
  <si>
    <t>343176</t>
  </si>
  <si>
    <t>SMILE TIME ORTHODONTICS</t>
  </si>
  <si>
    <t>22000-000</t>
  </si>
  <si>
    <t>MB937</t>
  </si>
  <si>
    <t>N578</t>
  </si>
  <si>
    <t>4/HR-5/4AAAU</t>
  </si>
  <si>
    <t>343177</t>
  </si>
  <si>
    <t>DBNGP (WA) NOMINEES PTY LTD (AUSTRALIAN GAS)</t>
  </si>
  <si>
    <t>343181</t>
  </si>
  <si>
    <t>CUBED TECHNOLOGIES</t>
  </si>
  <si>
    <t>30004-355BS</t>
  </si>
  <si>
    <t>N1362</t>
  </si>
  <si>
    <t>343203</t>
  </si>
  <si>
    <t>343204</t>
  </si>
  <si>
    <t>59001-521MLX</t>
  </si>
  <si>
    <t>L381</t>
  </si>
  <si>
    <t>343208</t>
  </si>
  <si>
    <t>264/IFR26650-40A</t>
  </si>
  <si>
    <t>LFP</t>
  </si>
  <si>
    <t>343209</t>
  </si>
  <si>
    <t>2x18</t>
  </si>
  <si>
    <t>343210</t>
  </si>
  <si>
    <t>343211</t>
  </si>
  <si>
    <t>66003-304</t>
  </si>
  <si>
    <t>VUNGTAY TRADING</t>
  </si>
  <si>
    <t>343301</t>
  </si>
  <si>
    <t>ARMITAGE CONTRACT SERVICES</t>
  </si>
  <si>
    <t>66003-299</t>
  </si>
  <si>
    <t>12/ICR18650-26JM</t>
  </si>
  <si>
    <t>RL1863</t>
  </si>
  <si>
    <t>RECELL1733</t>
  </si>
  <si>
    <t>RECELL1732</t>
  </si>
  <si>
    <t>RECELL1731</t>
  </si>
  <si>
    <t>/IRENE/JOLA/JAREK</t>
  </si>
  <si>
    <t>RECELL1730</t>
  </si>
  <si>
    <t>343272</t>
  </si>
  <si>
    <t>343303</t>
  </si>
  <si>
    <t>RECELL1655</t>
  </si>
  <si>
    <t>343309</t>
  </si>
  <si>
    <t>343311</t>
  </si>
  <si>
    <t>2S14P</t>
  </si>
  <si>
    <t>343321</t>
  </si>
  <si>
    <t>343323</t>
  </si>
  <si>
    <t>343331</t>
  </si>
  <si>
    <t>LEC - ALBANY</t>
  </si>
  <si>
    <t>40000-602PGB</t>
  </si>
  <si>
    <t>N783</t>
  </si>
  <si>
    <t>C2300</t>
  </si>
  <si>
    <t>343338</t>
  </si>
  <si>
    <t>66003-305</t>
  </si>
  <si>
    <t>1/UF463048F</t>
  </si>
  <si>
    <t>343264</t>
  </si>
  <si>
    <t>343318</t>
  </si>
  <si>
    <t>67001-9461</t>
  </si>
  <si>
    <t>RL1702A</t>
  </si>
  <si>
    <t>343283</t>
  </si>
  <si>
    <t>343307</t>
  </si>
  <si>
    <t>343312</t>
  </si>
  <si>
    <t>22000-415</t>
  </si>
  <si>
    <t>RECELL198</t>
  </si>
  <si>
    <t>343313</t>
  </si>
  <si>
    <t>343240</t>
  </si>
  <si>
    <t>343258</t>
  </si>
  <si>
    <t>343337</t>
  </si>
  <si>
    <t>343356</t>
  </si>
  <si>
    <t>Alkaline</t>
  </si>
  <si>
    <t>343380</t>
  </si>
  <si>
    <t>MMEM ROCKINGHAM</t>
  </si>
  <si>
    <t>68000-087</t>
  </si>
  <si>
    <t>MME677</t>
  </si>
  <si>
    <t>343575</t>
  </si>
  <si>
    <t>RECELL1736</t>
  </si>
  <si>
    <t>RECELL1735</t>
  </si>
  <si>
    <t>RECELL1734</t>
  </si>
  <si>
    <t>343571</t>
  </si>
  <si>
    <t>Labour</t>
  </si>
  <si>
    <t>343273</t>
  </si>
  <si>
    <t>343274</t>
  </si>
  <si>
    <t>343276</t>
  </si>
  <si>
    <t>343377</t>
  </si>
  <si>
    <t>343551</t>
  </si>
  <si>
    <t>66003-306</t>
  </si>
  <si>
    <t>343385</t>
  </si>
  <si>
    <t>343218</t>
  </si>
  <si>
    <t>343587</t>
  </si>
  <si>
    <t>343589</t>
  </si>
  <si>
    <t>GPC ASIA PACIFIC PTY LTD - NAPA</t>
  </si>
  <si>
    <t>30006-888AIR</t>
  </si>
  <si>
    <t>N1858</t>
  </si>
  <si>
    <t>343591</t>
  </si>
  <si>
    <t>4/L91-BP4T</t>
  </si>
  <si>
    <t>343596</t>
  </si>
  <si>
    <t>343238</t>
  </si>
  <si>
    <t xml:space="preserve">14/BK-3HCCE </t>
  </si>
  <si>
    <t>343239</t>
  </si>
  <si>
    <t>343602</t>
  </si>
  <si>
    <t>343627</t>
  </si>
  <si>
    <t>66002-682</t>
  </si>
  <si>
    <t>CA184</t>
  </si>
  <si>
    <t>343645</t>
  </si>
  <si>
    <t>LATERAL AS - NORWAY (USD account)</t>
  </si>
  <si>
    <t>67000-714</t>
  </si>
  <si>
    <t>RL1869</t>
  </si>
  <si>
    <t>343664</t>
  </si>
  <si>
    <t>66003-307</t>
  </si>
  <si>
    <t>7/HR-AAAU</t>
  </si>
  <si>
    <t>N2150</t>
  </si>
  <si>
    <t>343668</t>
  </si>
  <si>
    <t>343674</t>
  </si>
  <si>
    <t>66003-308</t>
  </si>
  <si>
    <t>40/INR18650-30Q</t>
  </si>
  <si>
    <t>343665</t>
  </si>
  <si>
    <t>RECELL1738</t>
  </si>
  <si>
    <t>RECELL1737</t>
  </si>
  <si>
    <t>343685</t>
  </si>
  <si>
    <t>25S1P</t>
  </si>
  <si>
    <t>343686</t>
  </si>
  <si>
    <t>343687</t>
  </si>
  <si>
    <t>343701</t>
  </si>
  <si>
    <t>BIOMEDICAL ENGINEERING</t>
  </si>
  <si>
    <t>66001-141</t>
  </si>
  <si>
    <t>RECELL194</t>
  </si>
  <si>
    <t>343703</t>
  </si>
  <si>
    <t>343704</t>
  </si>
  <si>
    <t>343719</t>
  </si>
  <si>
    <t>343714</t>
  </si>
  <si>
    <t>343724</t>
  </si>
  <si>
    <t>343734</t>
  </si>
  <si>
    <t>343743</t>
  </si>
  <si>
    <t>66001-202CE042B</t>
  </si>
  <si>
    <t>N1726</t>
  </si>
  <si>
    <t>343745</t>
  </si>
  <si>
    <t>AUSTRALIAN MOBILITY EQUIPMENT PTY LTD</t>
  </si>
  <si>
    <t>66003-310</t>
  </si>
  <si>
    <t>89003-134</t>
  </si>
  <si>
    <t>16/INR18650-P28A</t>
  </si>
  <si>
    <t>343756</t>
  </si>
  <si>
    <t>CANON MEDICAL SYSTEMS ANZ PTY LTD</t>
  </si>
  <si>
    <t>66003-309</t>
  </si>
  <si>
    <t>4/UF103450P-2S2P</t>
  </si>
  <si>
    <t>RECELL1739</t>
  </si>
  <si>
    <t>/SHAJU/KERRY</t>
  </si>
  <si>
    <t>/ROB/IRENE/JOLA/SAMANTHA/SHAJU</t>
  </si>
  <si>
    <t>343794</t>
  </si>
  <si>
    <t>343805</t>
  </si>
  <si>
    <t>343815</t>
  </si>
  <si>
    <t>RECELL1524</t>
  </si>
  <si>
    <t>RECELL1740</t>
  </si>
  <si>
    <t>/SHAJU</t>
  </si>
  <si>
    <t>343845</t>
  </si>
  <si>
    <t>23948A</t>
  </si>
  <si>
    <t>343869</t>
  </si>
  <si>
    <t>343911</t>
  </si>
  <si>
    <t>343915</t>
  </si>
  <si>
    <t>343918</t>
  </si>
  <si>
    <t>343870</t>
  </si>
  <si>
    <t>343896</t>
  </si>
  <si>
    <t>66000-7983</t>
  </si>
  <si>
    <t>DH33C</t>
  </si>
  <si>
    <t>343897</t>
  </si>
  <si>
    <t>66000-7982</t>
  </si>
  <si>
    <t>5/LM26500</t>
  </si>
  <si>
    <t>DH33B</t>
  </si>
  <si>
    <t>343898</t>
  </si>
  <si>
    <t>5/LSH14</t>
  </si>
  <si>
    <t>343936</t>
  </si>
  <si>
    <t>RECELL437</t>
  </si>
  <si>
    <t>343938</t>
  </si>
  <si>
    <t>343939</t>
  </si>
  <si>
    <t>343907</t>
  </si>
  <si>
    <t>343943</t>
  </si>
  <si>
    <t>343947</t>
  </si>
  <si>
    <t>66003-312</t>
  </si>
  <si>
    <t>N2152</t>
  </si>
  <si>
    <t>343948</t>
  </si>
  <si>
    <t>66003-311</t>
  </si>
  <si>
    <t>N2153</t>
  </si>
  <si>
    <t>/JOLA/KARMA</t>
  </si>
  <si>
    <t>344081</t>
  </si>
  <si>
    <t>344066</t>
  </si>
  <si>
    <t>344074</t>
  </si>
  <si>
    <t>343991</t>
  </si>
  <si>
    <t>344072</t>
  </si>
  <si>
    <t>344090</t>
  </si>
  <si>
    <t>MMC AUSTRALIA</t>
  </si>
  <si>
    <t>344094</t>
  </si>
  <si>
    <t>SABC MAINTENANCE PTY LTD</t>
  </si>
  <si>
    <t>344101</t>
  </si>
  <si>
    <t>88001-935</t>
  </si>
  <si>
    <t>RL740</t>
  </si>
  <si>
    <t>2/UF65340S</t>
  </si>
  <si>
    <t>344117</t>
  </si>
  <si>
    <t>344138</t>
  </si>
  <si>
    <t>SUBSURFACE DETECTION PTY LTD</t>
  </si>
  <si>
    <t>66003-313</t>
  </si>
  <si>
    <t>36/INR18650-30Q</t>
  </si>
  <si>
    <t>RL1881</t>
  </si>
  <si>
    <t>4x3S3P</t>
  </si>
  <si>
    <t>344144</t>
  </si>
  <si>
    <t>22000-310A</t>
  </si>
  <si>
    <t>MB602</t>
  </si>
  <si>
    <t>N579</t>
  </si>
  <si>
    <t>344146</t>
  </si>
  <si>
    <t>GULHARAM PTY LTD T/A MIA DENTAL CENTRE</t>
  </si>
  <si>
    <t>1/NCE653864SA</t>
  </si>
  <si>
    <t>344152</t>
  </si>
  <si>
    <t>RECELL1741</t>
  </si>
  <si>
    <t>/KARMA/TIN</t>
  </si>
  <si>
    <t>344167</t>
  </si>
  <si>
    <t>344169</t>
  </si>
  <si>
    <t>66003-314</t>
  </si>
  <si>
    <t>3/ICR18650-26JM</t>
  </si>
  <si>
    <t>344164</t>
  </si>
  <si>
    <t>344183</t>
  </si>
  <si>
    <t>344190</t>
  </si>
  <si>
    <t>344193</t>
  </si>
  <si>
    <t>344204</t>
  </si>
  <si>
    <t>344211</t>
  </si>
  <si>
    <t>67001-987</t>
  </si>
  <si>
    <t>14/KH-D10000</t>
  </si>
  <si>
    <t>N2151</t>
  </si>
  <si>
    <t>344218</t>
  </si>
  <si>
    <t>344225</t>
  </si>
  <si>
    <t>344239</t>
  </si>
  <si>
    <t>67000-7141</t>
  </si>
  <si>
    <t>CH661</t>
  </si>
  <si>
    <t>344250</t>
  </si>
  <si>
    <t>METROCOUNT PTY LTD</t>
  </si>
  <si>
    <t>344253</t>
  </si>
  <si>
    <t>344254</t>
  </si>
  <si>
    <t>344280</t>
  </si>
  <si>
    <t>344284</t>
  </si>
  <si>
    <t>344313</t>
  </si>
  <si>
    <t>89003-211LX</t>
  </si>
  <si>
    <t>1/IFR14500EC</t>
  </si>
  <si>
    <t>RL1381</t>
  </si>
  <si>
    <t>/SAMANTHA/SHAJU</t>
  </si>
  <si>
    <t>344372</t>
  </si>
  <si>
    <t>344376</t>
  </si>
  <si>
    <t>344377</t>
  </si>
  <si>
    <t>67001-390</t>
  </si>
  <si>
    <t>12/LS33600</t>
  </si>
  <si>
    <t>L625</t>
  </si>
  <si>
    <t>344390</t>
  </si>
  <si>
    <t>KG</t>
  </si>
  <si>
    <t>344403</t>
  </si>
  <si>
    <t>344397</t>
  </si>
  <si>
    <t>344402</t>
  </si>
  <si>
    <t>RECELL1742</t>
  </si>
  <si>
    <t>344373</t>
  </si>
  <si>
    <t>344374</t>
  </si>
  <si>
    <t>344375</t>
  </si>
  <si>
    <t>344360</t>
  </si>
  <si>
    <t>344361</t>
  </si>
  <si>
    <t>344407</t>
  </si>
  <si>
    <t>ST JOHN OF GOD HOSPITAL-SUBIACO</t>
  </si>
  <si>
    <t>66003-315</t>
  </si>
  <si>
    <t>344423</t>
  </si>
  <si>
    <t>66003-316</t>
  </si>
  <si>
    <t>88002-955</t>
  </si>
  <si>
    <t>1/GPSB-361-00066-00-BP1</t>
  </si>
  <si>
    <t>344428</t>
  </si>
  <si>
    <t>66003-317</t>
  </si>
  <si>
    <t>46000-102</t>
  </si>
  <si>
    <t>2/VL2330/HFN</t>
  </si>
  <si>
    <t>RL1884</t>
  </si>
  <si>
    <t>344431</t>
  </si>
  <si>
    <t xml:space="preserve"> 23862B</t>
  </si>
  <si>
    <t>344433</t>
  </si>
  <si>
    <t>344434</t>
  </si>
  <si>
    <t>66003-318</t>
  </si>
  <si>
    <t>3/IT1800Cs</t>
  </si>
  <si>
    <t>344437</t>
  </si>
  <si>
    <t>344439</t>
  </si>
  <si>
    <t>344500</t>
  </si>
  <si>
    <t>344465</t>
  </si>
  <si>
    <t>344464</t>
  </si>
  <si>
    <t>344466</t>
  </si>
  <si>
    <t>66003-319</t>
  </si>
  <si>
    <t>PD</t>
  </si>
  <si>
    <t>344460</t>
  </si>
  <si>
    <t>344461</t>
  </si>
  <si>
    <t>AL612DEG</t>
  </si>
  <si>
    <t>AL123DEG</t>
  </si>
  <si>
    <t>344370</t>
  </si>
  <si>
    <t>344506</t>
  </si>
  <si>
    <t>344517</t>
  </si>
  <si>
    <t>89005-895B</t>
  </si>
  <si>
    <t>20/ANR26650M1B</t>
  </si>
  <si>
    <t>344522</t>
  </si>
  <si>
    <t>344524</t>
  </si>
  <si>
    <t>344538</t>
  </si>
  <si>
    <t>344529</t>
  </si>
  <si>
    <t>344560</t>
  </si>
  <si>
    <t>344565</t>
  </si>
  <si>
    <t>HOLMES MIGRATION SERVICES</t>
  </si>
  <si>
    <t>66003-321</t>
  </si>
  <si>
    <t>RL1889</t>
  </si>
  <si>
    <t>RECELL1743</t>
  </si>
  <si>
    <t>/IRENE/SHAJU</t>
  </si>
  <si>
    <t>RECELL1744</t>
  </si>
  <si>
    <t>/SAURABH/IRENE/JOHN</t>
  </si>
  <si>
    <t>344579</t>
  </si>
  <si>
    <t>344582</t>
  </si>
  <si>
    <t>66003-322</t>
  </si>
  <si>
    <t>344583</t>
  </si>
  <si>
    <t>30006-410CE084A</t>
  </si>
  <si>
    <t>344589</t>
  </si>
  <si>
    <t>66003-323</t>
  </si>
  <si>
    <t>RL1890</t>
  </si>
  <si>
    <t>344595</t>
  </si>
  <si>
    <t>344605</t>
  </si>
  <si>
    <t>66003-326</t>
  </si>
  <si>
    <t>RL1891</t>
  </si>
  <si>
    <t>RECELL1747</t>
  </si>
  <si>
    <t>RECELL1746</t>
  </si>
  <si>
    <t>RECELL1745</t>
  </si>
  <si>
    <t>/IRENE/SOJI/JOHN</t>
  </si>
  <si>
    <t>344586</t>
  </si>
  <si>
    <t>344600</t>
  </si>
  <si>
    <t>66003-325</t>
  </si>
  <si>
    <t>N2157</t>
  </si>
  <si>
    <t>344606</t>
  </si>
  <si>
    <t>344609</t>
  </si>
  <si>
    <t>66003-327</t>
  </si>
  <si>
    <t xml:space="preserve"> 2/NCR18650BD</t>
  </si>
  <si>
    <t>344615</t>
  </si>
  <si>
    <t>344620</t>
  </si>
  <si>
    <t>344629</t>
  </si>
  <si>
    <t>1/LS14250-CLG</t>
  </si>
  <si>
    <t>344632</t>
  </si>
  <si>
    <t>22000-169N</t>
  </si>
  <si>
    <t>N1958</t>
  </si>
  <si>
    <t>MB372</t>
  </si>
  <si>
    <t>10/IMH-10000AS</t>
  </si>
  <si>
    <t>RECELL1748</t>
  </si>
  <si>
    <t>/IRENE/JOLA/TIN</t>
  </si>
  <si>
    <t>344648</t>
  </si>
  <si>
    <t>344662</t>
  </si>
  <si>
    <t>66003-328</t>
  </si>
  <si>
    <t>20004-054</t>
  </si>
  <si>
    <t>1/CR2/3AA</t>
  </si>
  <si>
    <t>344655</t>
  </si>
  <si>
    <t>344667</t>
  </si>
  <si>
    <t>81000-054</t>
  </si>
  <si>
    <t>344680</t>
  </si>
  <si>
    <t>344681</t>
  </si>
  <si>
    <t>344683</t>
  </si>
  <si>
    <t>344684</t>
  </si>
  <si>
    <t>344682</t>
  </si>
  <si>
    <t>344700</t>
  </si>
  <si>
    <t>344716</t>
  </si>
  <si>
    <t>66001-860</t>
  </si>
  <si>
    <t>N1824</t>
  </si>
  <si>
    <t>RECELL1749</t>
  </si>
  <si>
    <t>344678</t>
  </si>
  <si>
    <t>344703</t>
  </si>
  <si>
    <t>344711</t>
  </si>
  <si>
    <t>344728</t>
  </si>
  <si>
    <t>66003-329</t>
  </si>
  <si>
    <t>RECELL1750</t>
  </si>
  <si>
    <t>RECELL1751</t>
  </si>
  <si>
    <t>/SAMANTHA/SHAJU/SAMANTHA</t>
  </si>
  <si>
    <t>344702</t>
  </si>
  <si>
    <t>RECELL1038</t>
  </si>
  <si>
    <t>344732</t>
  </si>
  <si>
    <t>8/UR18650NSX</t>
  </si>
  <si>
    <t>344742</t>
  </si>
  <si>
    <t>344744</t>
  </si>
  <si>
    <t>ADARSH INVESTMENTS PTY LTD T/A ADARSH FIBRE</t>
  </si>
  <si>
    <t>66003-330</t>
  </si>
  <si>
    <t>RL1892</t>
  </si>
  <si>
    <t>8/BCB-786269</t>
  </si>
  <si>
    <t>344749</t>
  </si>
  <si>
    <t>344750</t>
  </si>
  <si>
    <t>344901</t>
  </si>
  <si>
    <t>22000-027C</t>
  </si>
  <si>
    <t>MB401E</t>
  </si>
  <si>
    <t>N1724</t>
  </si>
  <si>
    <t>343976</t>
  </si>
  <si>
    <t>343997</t>
  </si>
  <si>
    <t>1/PLC-2/3A-3-029P</t>
  </si>
  <si>
    <t>344877</t>
  </si>
  <si>
    <t>344921</t>
  </si>
  <si>
    <t>22000-994H</t>
  </si>
  <si>
    <t>344924</t>
  </si>
  <si>
    <t>344929</t>
  </si>
  <si>
    <t>66000-798A</t>
  </si>
  <si>
    <t>5/LXRC-165HT-SC</t>
  </si>
  <si>
    <t>345053</t>
  </si>
  <si>
    <t>A D COOTE &amp; CO PTY LTD</t>
  </si>
  <si>
    <t>345072</t>
  </si>
  <si>
    <t>345073</t>
  </si>
  <si>
    <t>345074</t>
  </si>
  <si>
    <t>3/LXRC-165HT-SC-BC</t>
  </si>
  <si>
    <t>345076</t>
  </si>
  <si>
    <t>345077</t>
  </si>
  <si>
    <t>RECELL1752</t>
  </si>
  <si>
    <t>345105</t>
  </si>
  <si>
    <t>345119</t>
  </si>
  <si>
    <t>345095</t>
  </si>
  <si>
    <t>345102</t>
  </si>
  <si>
    <t>345122</t>
  </si>
  <si>
    <t>345125</t>
  </si>
  <si>
    <t>G-TEC EQUIPMENT SERVICES</t>
  </si>
  <si>
    <t>345118</t>
  </si>
  <si>
    <t>345087</t>
  </si>
  <si>
    <t>345094</t>
  </si>
  <si>
    <t>345104</t>
  </si>
  <si>
    <t>345134</t>
  </si>
  <si>
    <t>345145</t>
  </si>
  <si>
    <t>345146</t>
  </si>
  <si>
    <t>345103</t>
  </si>
  <si>
    <t>345144</t>
  </si>
  <si>
    <t>345154</t>
  </si>
  <si>
    <t>345158</t>
  </si>
  <si>
    <t>66003-332</t>
  </si>
  <si>
    <t>RL1894</t>
  </si>
  <si>
    <t>345159</t>
  </si>
  <si>
    <t>66003-333</t>
  </si>
  <si>
    <t>CA234</t>
  </si>
  <si>
    <t>345166</t>
  </si>
  <si>
    <t>67001-387</t>
  </si>
  <si>
    <t>12/IMX-3000Cs</t>
  </si>
  <si>
    <t>RECELL173</t>
  </si>
  <si>
    <t>345173</t>
  </si>
  <si>
    <t>345127</t>
  </si>
  <si>
    <t>14/INR18650-30Q</t>
  </si>
  <si>
    <t>345128</t>
  </si>
  <si>
    <t>345176</t>
  </si>
  <si>
    <t>30006-986GH</t>
  </si>
  <si>
    <t>MB934</t>
  </si>
  <si>
    <t>20/HR-SCU</t>
  </si>
  <si>
    <t>345211</t>
  </si>
  <si>
    <t>345212</t>
  </si>
  <si>
    <t>345217</t>
  </si>
  <si>
    <t>SIMPOWER LIMITED</t>
  </si>
  <si>
    <t xml:space="preserve">126/NCR18650BF </t>
  </si>
  <si>
    <t>345218</t>
  </si>
  <si>
    <t>126/NCR18650BF</t>
  </si>
  <si>
    <t>345219</t>
  </si>
  <si>
    <t>9/NCR18650BF</t>
  </si>
  <si>
    <t>345238</t>
  </si>
  <si>
    <t>345246</t>
  </si>
  <si>
    <t>345248</t>
  </si>
  <si>
    <t>345249</t>
  </si>
  <si>
    <t>345250</t>
  </si>
  <si>
    <t>345271</t>
  </si>
  <si>
    <t>RECELL1754</t>
  </si>
  <si>
    <t>RECELL1753</t>
  </si>
  <si>
    <t>345242</t>
  </si>
  <si>
    <t>345206</t>
  </si>
  <si>
    <t>345247</t>
  </si>
  <si>
    <t>345287</t>
  </si>
  <si>
    <t>345294</t>
  </si>
  <si>
    <t>BON ELECTRICS PTY LTD</t>
  </si>
  <si>
    <t>345304</t>
  </si>
  <si>
    <t>345308</t>
  </si>
  <si>
    <t>/SAURABH/SAURABH/KARMA/TIN/ /IRENE</t>
  </si>
  <si>
    <t>345293</t>
  </si>
  <si>
    <t>67001-067</t>
  </si>
  <si>
    <t>7/LIRDD-HT</t>
  </si>
  <si>
    <t>DH67</t>
  </si>
  <si>
    <t>345302</t>
  </si>
  <si>
    <t>345305</t>
  </si>
  <si>
    <t>345306</t>
  </si>
  <si>
    <t>/SOJI/KARMA</t>
  </si>
  <si>
    <t>345295</t>
  </si>
  <si>
    <t xml:space="preserve">CH157 </t>
  </si>
  <si>
    <t>345296</t>
  </si>
  <si>
    <t>345297</t>
  </si>
  <si>
    <t>345345</t>
  </si>
  <si>
    <t>345380</t>
  </si>
  <si>
    <t>NEW ERA ELECTRO SERVICE (WA)</t>
  </si>
  <si>
    <t>30006-888TGEM</t>
  </si>
  <si>
    <t>N1985</t>
  </si>
  <si>
    <t>345355</t>
  </si>
  <si>
    <t>345358</t>
  </si>
  <si>
    <t>345361</t>
  </si>
  <si>
    <t>MMEM WELSHPOOL</t>
  </si>
  <si>
    <t>69000-004</t>
  </si>
  <si>
    <t>RL1695</t>
  </si>
  <si>
    <t>12/LFP11.1</t>
  </si>
  <si>
    <t>MME684</t>
  </si>
  <si>
    <t>345363</t>
  </si>
  <si>
    <t>345425</t>
  </si>
  <si>
    <t>345436</t>
  </si>
  <si>
    <t>/SHAJU/TIN</t>
  </si>
  <si>
    <t>345460</t>
  </si>
  <si>
    <t>66004-156</t>
  </si>
  <si>
    <t>7/INR18650-35E</t>
  </si>
  <si>
    <t>RL1897</t>
  </si>
  <si>
    <t>345435</t>
  </si>
  <si>
    <t>66003-892</t>
  </si>
  <si>
    <t>N2164</t>
  </si>
  <si>
    <t>345437</t>
  </si>
  <si>
    <t>345452</t>
  </si>
  <si>
    <t>/JAREK/GORDON</t>
  </si>
  <si>
    <t>/IRENE/GORDON/SAMANTHA/SHAJU/KERRY</t>
  </si>
  <si>
    <t>345502</t>
  </si>
  <si>
    <t>66003-685</t>
  </si>
  <si>
    <t>N2166</t>
  </si>
  <si>
    <t>345503</t>
  </si>
  <si>
    <t>66003-686</t>
  </si>
  <si>
    <t>N2167</t>
  </si>
  <si>
    <t>345483</t>
  </si>
  <si>
    <t>12S,12S12S1P</t>
  </si>
  <si>
    <t>18,18,18</t>
  </si>
  <si>
    <t>345497</t>
  </si>
  <si>
    <t>345506</t>
  </si>
  <si>
    <t>345520</t>
  </si>
  <si>
    <t>RECELL1688</t>
  </si>
  <si>
    <t>1S8P</t>
  </si>
  <si>
    <t>345486</t>
  </si>
  <si>
    <t>RPS AAP CONSULTING PTY LTD</t>
  </si>
  <si>
    <t>345521</t>
  </si>
  <si>
    <t>345527</t>
  </si>
  <si>
    <t>345539</t>
  </si>
  <si>
    <t>345540</t>
  </si>
  <si>
    <t>345545</t>
  </si>
  <si>
    <t>66003-336</t>
  </si>
  <si>
    <t>345518</t>
  </si>
  <si>
    <t>ELEXACOM</t>
  </si>
  <si>
    <t>66003-335</t>
  </si>
  <si>
    <t>345557</t>
  </si>
  <si>
    <t>66003-337</t>
  </si>
  <si>
    <t>4/UF653450S</t>
  </si>
  <si>
    <t>66003-338</t>
  </si>
  <si>
    <t>N2170</t>
  </si>
  <si>
    <t>ARB-AIRBM3V7L</t>
  </si>
  <si>
    <t>FORTESCUE METALS GROUP</t>
  </si>
  <si>
    <t>22000-489E</t>
  </si>
  <si>
    <t>RL909</t>
  </si>
  <si>
    <t>345569</t>
  </si>
  <si>
    <t>66003-339</t>
  </si>
  <si>
    <t>RECELL1213</t>
  </si>
  <si>
    <t>23574A</t>
  </si>
  <si>
    <t>89004-003B</t>
  </si>
  <si>
    <t>RECELL1755</t>
  </si>
  <si>
    <t>GW</t>
  </si>
  <si>
    <t>345193</t>
  </si>
  <si>
    <t>345673</t>
  </si>
  <si>
    <t xml:space="preserve">36/LS33600 </t>
  </si>
  <si>
    <t>67000-193</t>
  </si>
  <si>
    <t>66003-347</t>
  </si>
  <si>
    <t>345683</t>
  </si>
  <si>
    <t>66001-601</t>
  </si>
  <si>
    <t xml:space="preserve">3/HR-4/3AU </t>
  </si>
  <si>
    <t>N1779</t>
  </si>
  <si>
    <t>345606</t>
  </si>
  <si>
    <t>59001-503CE084A</t>
  </si>
  <si>
    <t>L486</t>
  </si>
  <si>
    <t>4/LS14500</t>
  </si>
  <si>
    <t>345677</t>
  </si>
  <si>
    <t>66003-346</t>
  </si>
  <si>
    <t xml:space="preserve">16/IPP2000CS </t>
  </si>
  <si>
    <t>345629</t>
  </si>
  <si>
    <t xml:space="preserve">18/LR6XW </t>
  </si>
  <si>
    <t>345713</t>
  </si>
  <si>
    <t xml:space="preserve">LiIon </t>
  </si>
  <si>
    <t>345690</t>
  </si>
  <si>
    <t>345628</t>
  </si>
  <si>
    <t xml:space="preserve">6/ER34615H </t>
  </si>
  <si>
    <t>345692</t>
  </si>
  <si>
    <t xml:space="preserve">48/LR20XW  </t>
  </si>
  <si>
    <t>345693</t>
  </si>
  <si>
    <t>67001-218A</t>
  </si>
  <si>
    <t>67001-218</t>
  </si>
  <si>
    <t>CA235</t>
  </si>
  <si>
    <t>345694</t>
  </si>
  <si>
    <t>66000-9281</t>
  </si>
  <si>
    <t>AL529C</t>
  </si>
  <si>
    <t>345623</t>
  </si>
  <si>
    <t>345688</t>
  </si>
  <si>
    <t>66000-7922</t>
  </si>
  <si>
    <t>RL278MIB</t>
  </si>
  <si>
    <t>RECELL1757</t>
  </si>
  <si>
    <t>RECELL1756</t>
  </si>
  <si>
    <t>RECELL1759</t>
  </si>
  <si>
    <t>/ROB/KARMA</t>
  </si>
  <si>
    <t>/ROB/SHAJU</t>
  </si>
  <si>
    <t>RECELL1758</t>
  </si>
  <si>
    <t>/IRENE/GORDON/SAMANTHA/SHAJU/JOHN/KERRY</t>
  </si>
  <si>
    <t>345726</t>
  </si>
  <si>
    <t>345727</t>
  </si>
  <si>
    <t>345729</t>
  </si>
  <si>
    <t>345745</t>
  </si>
  <si>
    <t>67001-412</t>
  </si>
  <si>
    <t>RECELL190</t>
  </si>
  <si>
    <t>345759</t>
  </si>
  <si>
    <t>345622</t>
  </si>
  <si>
    <t xml:space="preserve">10/KH-D10000  </t>
  </si>
  <si>
    <t>345744</t>
  </si>
  <si>
    <t xml:space="preserve"> </t>
  </si>
  <si>
    <t>345803</t>
  </si>
  <si>
    <t xml:space="preserve">NiMH   </t>
  </si>
  <si>
    <t>345731</t>
  </si>
  <si>
    <t>345605</t>
  </si>
  <si>
    <t>345706</t>
  </si>
  <si>
    <t>66003-348</t>
  </si>
  <si>
    <t>8/ANR26650M1B</t>
  </si>
  <si>
    <t xml:space="preserve"> LiFePO4 </t>
  </si>
  <si>
    <t>345709</t>
  </si>
  <si>
    <t>22000-479OZ3</t>
  </si>
  <si>
    <t xml:space="preserve"> LiIon</t>
  </si>
  <si>
    <t>RECELL242</t>
  </si>
  <si>
    <t>345711</t>
  </si>
  <si>
    <t>345782</t>
  </si>
  <si>
    <t xml:space="preserve">1/CR14250SE </t>
  </si>
  <si>
    <t>345770</t>
  </si>
  <si>
    <t xml:space="preserve"> LIION </t>
  </si>
  <si>
    <t>3/INR26650-50A</t>
  </si>
  <si>
    <t>345792</t>
  </si>
  <si>
    <t>345801</t>
  </si>
  <si>
    <t>345627</t>
  </si>
  <si>
    <t xml:space="preserve">LABOUR </t>
  </si>
  <si>
    <t>1/TSB-002 PCB</t>
  </si>
  <si>
    <t>345768</t>
  </si>
  <si>
    <t xml:space="preserve"> 1/TSB-003A</t>
  </si>
  <si>
    <t>345815</t>
  </si>
  <si>
    <t>345845</t>
  </si>
  <si>
    <t>88002-630F</t>
  </si>
  <si>
    <t xml:space="preserve"> 3S2P</t>
  </si>
  <si>
    <t>345869</t>
  </si>
  <si>
    <t>345871</t>
  </si>
  <si>
    <t xml:space="preserve">4S2P </t>
  </si>
  <si>
    <t>345881</t>
  </si>
  <si>
    <t>THE 12 VOLT SHOP (AUST) PTY LTD</t>
  </si>
  <si>
    <t>66003-349</t>
  </si>
  <si>
    <t>345885</t>
  </si>
  <si>
    <t>345889</t>
  </si>
  <si>
    <t>LFR</t>
  </si>
  <si>
    <t>/SAURABH/SWAPNIL</t>
  </si>
  <si>
    <t>/JOLA/JOLA</t>
  </si>
  <si>
    <t>/SAMANTHA/SHAJU/JOHN</t>
  </si>
  <si>
    <t>345922</t>
  </si>
  <si>
    <t>345901</t>
  </si>
  <si>
    <t>345902</t>
  </si>
  <si>
    <t>345927</t>
  </si>
  <si>
    <t>66002-284</t>
  </si>
  <si>
    <t>RECELL1426</t>
  </si>
  <si>
    <t>345938</t>
  </si>
  <si>
    <t>AIRSERVICES AUSTRALIA</t>
  </si>
  <si>
    <t>46005-510</t>
  </si>
  <si>
    <t>N2178</t>
  </si>
  <si>
    <t>345939</t>
  </si>
  <si>
    <t>6/UR1865ZM2</t>
  </si>
  <si>
    <t>345893</t>
  </si>
  <si>
    <t>345892</t>
  </si>
  <si>
    <t>345903</t>
  </si>
  <si>
    <t>66003-350</t>
  </si>
  <si>
    <t>N2180</t>
  </si>
  <si>
    <t>345950</t>
  </si>
  <si>
    <t>66003-351</t>
  </si>
  <si>
    <t>345923</t>
  </si>
  <si>
    <t>345957</t>
  </si>
  <si>
    <t>345958</t>
  </si>
  <si>
    <t>345959</t>
  </si>
  <si>
    <t>345961</t>
  </si>
  <si>
    <t>345985</t>
  </si>
  <si>
    <t>66003-340</t>
  </si>
  <si>
    <t>N2171</t>
  </si>
  <si>
    <t>345986</t>
  </si>
  <si>
    <t>66003-341</t>
  </si>
  <si>
    <t>N2172</t>
  </si>
  <si>
    <t>345987</t>
  </si>
  <si>
    <t>66003-345</t>
  </si>
  <si>
    <t>7/IT1800Cs</t>
  </si>
  <si>
    <t>N2176</t>
  </si>
  <si>
    <t>345988</t>
  </si>
  <si>
    <t>66003-342</t>
  </si>
  <si>
    <t>N2173</t>
  </si>
  <si>
    <t>345989</t>
  </si>
  <si>
    <t>66003-343</t>
  </si>
  <si>
    <t>N2174</t>
  </si>
  <si>
    <t>345997</t>
  </si>
  <si>
    <t>346003</t>
  </si>
  <si>
    <t>67001-392A</t>
  </si>
  <si>
    <t>N289A</t>
  </si>
  <si>
    <t>RECELL1761</t>
  </si>
  <si>
    <t>346022</t>
  </si>
  <si>
    <t>66003-352</t>
  </si>
  <si>
    <t>14/IPP2000CS</t>
  </si>
  <si>
    <t>346028</t>
  </si>
  <si>
    <t>66003-344</t>
  </si>
  <si>
    <t>N2175</t>
  </si>
  <si>
    <t>346032</t>
  </si>
  <si>
    <t>346033</t>
  </si>
  <si>
    <t>346154</t>
  </si>
  <si>
    <t>/SWAPNIL/JAREK</t>
  </si>
  <si>
    <t>/SWAPNIL/GORDON/SAMANTHA</t>
  </si>
  <si>
    <t>RECELL1762</t>
  </si>
  <si>
    <t>346158</t>
  </si>
  <si>
    <t>66003-353</t>
  </si>
  <si>
    <t>N2181</t>
  </si>
  <si>
    <t>346163</t>
  </si>
  <si>
    <t>RECELL 381</t>
  </si>
  <si>
    <t>346165</t>
  </si>
  <si>
    <t>20001-855DKZ</t>
  </si>
  <si>
    <t>5/VH700DKZ</t>
  </si>
  <si>
    <t>N1096</t>
  </si>
  <si>
    <t>346170</t>
  </si>
  <si>
    <t>346160</t>
  </si>
  <si>
    <t>346176</t>
  </si>
  <si>
    <t>345525</t>
  </si>
  <si>
    <t>346182</t>
  </si>
  <si>
    <t>346188</t>
  </si>
  <si>
    <t>66003-354</t>
  </si>
  <si>
    <t>4/INR21700-50G</t>
  </si>
  <si>
    <t>RL1902</t>
  </si>
  <si>
    <t>346190</t>
  </si>
  <si>
    <t>346196</t>
  </si>
  <si>
    <t>346214</t>
  </si>
  <si>
    <t>1/2AA</t>
  </si>
  <si>
    <t>346216</t>
  </si>
  <si>
    <t>/SWAPNIL/JOLA/GORDON/KARMA</t>
  </si>
  <si>
    <t>/SHAJU/SHAJU</t>
  </si>
  <si>
    <t>346227</t>
  </si>
  <si>
    <t>346237</t>
  </si>
  <si>
    <t>346243</t>
  </si>
  <si>
    <t>67001-733A</t>
  </si>
  <si>
    <t>168/NCR18650GA</t>
  </si>
  <si>
    <t>RL1247A</t>
  </si>
  <si>
    <t>7S24P</t>
  </si>
  <si>
    <t>346245</t>
  </si>
  <si>
    <t>346267</t>
  </si>
  <si>
    <t>346274</t>
  </si>
  <si>
    <t>30004-354CLMSPD</t>
  </si>
  <si>
    <t>N574</t>
  </si>
  <si>
    <t>346275</t>
  </si>
  <si>
    <t>66003-687</t>
  </si>
  <si>
    <t>CH664</t>
  </si>
  <si>
    <t>346292</t>
  </si>
  <si>
    <t>346296</t>
  </si>
  <si>
    <t>346302</t>
  </si>
  <si>
    <t>66002-909A</t>
  </si>
  <si>
    <t>RL1597A</t>
  </si>
  <si>
    <t>RECELL1764</t>
  </si>
  <si>
    <t>RECELL1763</t>
  </si>
  <si>
    <t>346306</t>
  </si>
  <si>
    <t>346308</t>
  </si>
  <si>
    <t>346310</t>
  </si>
  <si>
    <t>346313</t>
  </si>
  <si>
    <t>346315</t>
  </si>
  <si>
    <t>PROPIPE DYNAMICS</t>
  </si>
  <si>
    <t>12, 24</t>
  </si>
  <si>
    <t>346328</t>
  </si>
  <si>
    <t>346329</t>
  </si>
  <si>
    <t>59001-404EKT</t>
  </si>
  <si>
    <t>N1422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</si>
</sst>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/yyyy"/>
    <numFmt numFmtId="165" formatCode="0.000"/>
    <numFmt numFmtId="166" formatCode="d/mm/yyyy;@"/>
  </numFmts>
  <fonts count="47" x14ac:knownFonts="1">
    <font>
      <sz val="11"/>
      <color theme="1"/>
      <name val="Calibri"/>
      <family val="2"/>
      <scheme val="minor"/>
    </font>
    <font>
      <sz val="8"/>
      <name val="Microsoft Sans Serif"/>
      <family val="2"/>
    </font>
    <font>
      <sz val="8"/>
      <color theme="1"/>
      <name val="Calibri"/>
      <family val="2"/>
      <scheme val="minor"/>
    </font>
    <font>
      <sz val="11"/>
      <color indexed="8"/>
      <name val="Calibri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u/>
      <sz val="11"/>
      <color theme="10"/>
      <name val="Calibri"/>
      <family val="2"/>
    </font>
    <font>
      <sz val="11"/>
      <color rgb="FF0070C0"/>
      <name val="Calibri"/>
      <family val="2"/>
      <scheme val="minor"/>
    </font>
    <font>
      <b/>
      <sz val="8"/>
      <color indexed="81"/>
      <name val="Tahoma"/>
      <family val="2"/>
    </font>
    <font>
      <u/>
      <sz val="8"/>
      <color rgb="FF0000FF"/>
      <name val="Microsoft Sans Serif"/>
      <family val="2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u/>
      <sz val="10"/>
      <color theme="10"/>
      <name val="Arial"/>
      <family val="2"/>
    </font>
    <font>
      <u/>
      <sz val="9.6999999999999993"/>
      <color theme="10"/>
      <name val="Calibri"/>
      <family val="2"/>
    </font>
    <font>
      <sz val="8"/>
      <name val="Arial"/>
      <family val="2"/>
    </font>
    <font>
      <sz val="8"/>
      <color rgb="FF000000"/>
      <name val="Microsoft Sans Serif"/>
      <family val="2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u/>
      <sz val="8"/>
      <name val="Microsoft Sans Serif"/>
      <family val="2"/>
    </font>
    <font>
      <sz val="8"/>
      <color indexed="8"/>
      <name val="Microsoft Sans Serif"/>
      <family val="2"/>
    </font>
    <font>
      <sz val="8"/>
      <color indexed="8"/>
      <name val="Calibri"/>
      <family val="2"/>
    </font>
    <font>
      <b/>
      <sz val="8"/>
      <color rgb="FF002060"/>
      <name val="Calibri"/>
      <family val="2"/>
      <scheme val="minor"/>
    </font>
    <font>
      <sz val="8"/>
      <color rgb="FF002060"/>
      <name val="Microsoft Sans Serif"/>
      <family val="2"/>
    </font>
    <font>
      <b/>
      <sz val="8"/>
      <name val="Calibri"/>
      <family val="2"/>
      <scheme val="minor"/>
    </font>
    <font>
      <b/>
      <sz val="8"/>
      <name val="Calibri"/>
      <family val="2"/>
    </font>
    <font>
      <sz val="11"/>
      <name val="Calibri"/>
      <family val="2"/>
      <scheme val="minor"/>
    </font>
    <font>
      <b/>
      <sz val="8"/>
      <color rgb="FF000000"/>
      <name val="Microsoft Sans Serif"/>
      <family val="2"/>
    </font>
    <font>
      <sz val="11"/>
      <color rgb="FF000000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rgb="FF00B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D9E6F4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3D3D3"/>
      </left>
      <right style="thin">
        <color rgb="FFD3D3D3"/>
      </right>
      <top style="thin">
        <color rgb="FFD3D3D3"/>
      </top>
      <bottom/>
      <diagonal/>
    </border>
    <border>
      <left/>
      <right style="thin">
        <color rgb="FFD3D3D3"/>
      </right>
      <top style="thin">
        <color rgb="FFD3D3D3"/>
      </top>
      <bottom/>
      <diagonal/>
    </border>
    <border>
      <left style="thin">
        <color rgb="FFD3D3D3"/>
      </left>
      <right/>
      <top style="thin">
        <color rgb="FFD3D3D3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</borders>
  <cellStyleXfs count="123">
    <xf numFmtId="0" fontId="0" fillId="0" borderId="0"/>
    <xf numFmtId="0" fontId="3" fillId="0" borderId="0"/>
    <xf numFmtId="0" fontId="3" fillId="12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0" borderId="0" applyNumberFormat="0" applyBorder="0" applyAlignment="0" applyProtection="0"/>
    <xf numFmtId="0" fontId="3" fillId="15" borderId="0" applyNumberFormat="0" applyBorder="0" applyAlignment="0" applyProtection="0"/>
    <xf numFmtId="0" fontId="3" fillId="15" borderId="0" applyNumberFormat="0" applyBorder="0" applyAlignment="0" applyProtection="0"/>
    <xf numFmtId="0" fontId="3" fillId="18" borderId="0" applyNumberFormat="0" applyBorder="0" applyAlignment="0" applyProtection="0"/>
    <xf numFmtId="0" fontId="3" fillId="18" borderId="0" applyNumberFormat="0" applyBorder="0" applyAlignment="0" applyProtection="0"/>
    <xf numFmtId="0" fontId="3" fillId="21" borderId="0" applyNumberFormat="0" applyBorder="0" applyAlignment="0" applyProtection="0"/>
    <xf numFmtId="0" fontId="3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2" borderId="0" applyNumberFormat="0" applyBorder="0" applyAlignment="0" applyProtection="0"/>
    <xf numFmtId="0" fontId="6" fillId="19" borderId="0" applyNumberFormat="0" applyBorder="0" applyAlignment="0" applyProtection="0"/>
    <xf numFmtId="0" fontId="6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0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5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6" fillId="28" borderId="0" applyNumberFormat="0" applyBorder="0" applyAlignment="0" applyProtection="0"/>
    <xf numFmtId="0" fontId="6" fillId="23" borderId="0" applyNumberFormat="0" applyBorder="0" applyAlignment="0" applyProtection="0"/>
    <xf numFmtId="0" fontId="6" fillId="23" borderId="0" applyNumberFormat="0" applyBorder="0" applyAlignment="0" applyProtection="0"/>
    <xf numFmtId="0" fontId="6" fillId="24" borderId="0" applyNumberFormat="0" applyBorder="0" applyAlignment="0" applyProtection="0"/>
    <xf numFmtId="0" fontId="6" fillId="24" borderId="0" applyNumberFormat="0" applyBorder="0" applyAlignment="0" applyProtection="0"/>
    <xf numFmtId="0" fontId="6" fillId="29" borderId="0" applyNumberFormat="0" applyBorder="0" applyAlignment="0" applyProtection="0"/>
    <xf numFmtId="0" fontId="6" fillId="29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8" fillId="30" borderId="3" applyNumberFormat="0" applyAlignment="0" applyProtection="0"/>
    <xf numFmtId="0" fontId="8" fillId="30" borderId="3" applyNumberFormat="0" applyAlignment="0" applyProtection="0"/>
    <xf numFmtId="0" fontId="9" fillId="31" borderId="4" applyNumberFormat="0" applyAlignment="0" applyProtection="0"/>
    <xf numFmtId="0" fontId="9" fillId="31" borderId="4" applyNumberFormat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14" borderId="0" applyNumberFormat="0" applyBorder="0" applyAlignment="0" applyProtection="0"/>
    <xf numFmtId="0" fontId="11" fillId="14" borderId="0" applyNumberFormat="0" applyBorder="0" applyAlignment="0" applyProtection="0"/>
    <xf numFmtId="0" fontId="12" fillId="0" borderId="5" applyNumberFormat="0" applyFill="0" applyAlignment="0" applyProtection="0"/>
    <xf numFmtId="0" fontId="12" fillId="0" borderId="5" applyNumberFormat="0" applyFill="0" applyAlignment="0" applyProtection="0"/>
    <xf numFmtId="0" fontId="13" fillId="0" borderId="6" applyNumberFormat="0" applyFill="0" applyAlignment="0" applyProtection="0"/>
    <xf numFmtId="0" fontId="13" fillId="0" borderId="6" applyNumberFormat="0" applyFill="0" applyAlignment="0" applyProtection="0"/>
    <xf numFmtId="0" fontId="14" fillId="0" borderId="7" applyNumberFormat="0" applyFill="0" applyAlignment="0" applyProtection="0"/>
    <xf numFmtId="0" fontId="14" fillId="0" borderId="7" applyNumberFormat="0" applyFill="0" applyAlignment="0" applyProtection="0"/>
    <xf numFmtId="0" fontId="14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22" fillId="0" borderId="0" applyNumberFormat="0" applyFill="0" applyBorder="0" applyAlignment="0" applyProtection="0">
      <alignment vertical="top"/>
      <protection locked="0"/>
    </xf>
    <xf numFmtId="0" fontId="15" fillId="17" borderId="3" applyNumberFormat="0" applyAlignment="0" applyProtection="0"/>
    <xf numFmtId="0" fontId="15" fillId="17" borderId="3" applyNumberFormat="0" applyAlignment="0" applyProtection="0"/>
    <xf numFmtId="0" fontId="16" fillId="0" borderId="8" applyNumberFormat="0" applyFill="0" applyAlignment="0" applyProtection="0"/>
    <xf numFmtId="0" fontId="16" fillId="0" borderId="8" applyNumberFormat="0" applyFill="0" applyAlignment="0" applyProtection="0"/>
    <xf numFmtId="0" fontId="17" fillId="32" borderId="0" applyNumberFormat="0" applyBorder="0" applyAlignment="0" applyProtection="0"/>
    <xf numFmtId="0" fontId="17" fillId="32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3" fillId="0" borderId="0"/>
    <xf numFmtId="0" fontId="3" fillId="33" borderId="9" applyNumberFormat="0" applyAlignment="0" applyProtection="0"/>
    <xf numFmtId="0" fontId="3" fillId="33" borderId="9" applyNumberFormat="0" applyAlignment="0" applyProtection="0"/>
    <xf numFmtId="0" fontId="18" fillId="30" borderId="10" applyNumberFormat="0" applyAlignment="0" applyProtection="0"/>
    <xf numFmtId="0" fontId="18" fillId="30" borderId="10" applyNumberFormat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11" applyNumberFormat="0" applyFill="0" applyAlignment="0" applyProtection="0"/>
    <xf numFmtId="0" fontId="20" fillId="0" borderId="11" applyNumberFormat="0" applyFill="0" applyAlignment="0" applyProtection="0"/>
    <xf numFmtId="0" fontId="21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>
      <alignment vertical="top"/>
      <protection locked="0"/>
    </xf>
    <xf numFmtId="0" fontId="27" fillId="0" borderId="0" applyNumberFormat="0" applyFill="0" applyBorder="0" applyAlignment="0" applyProtection="0">
      <alignment vertical="top"/>
      <protection locked="0"/>
    </xf>
    <xf numFmtId="0" fontId="27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2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26" fillId="0" borderId="0"/>
    <xf numFmtId="0" fontId="3" fillId="0" borderId="0"/>
    <xf numFmtId="0" fontId="26" fillId="0" borderId="0"/>
    <xf numFmtId="0" fontId="3" fillId="0" borderId="0"/>
  </cellStyleXfs>
  <cellXfs count="281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3" borderId="1" xfId="0" applyFill="1" applyBorder="1"/>
    <xf numFmtId="0" fontId="0" fillId="3" borderId="2" xfId="0" applyFill="1" applyBorder="1"/>
    <xf numFmtId="14" fontId="2" fillId="5" borderId="1" xfId="0" applyNumberFormat="1" applyFont="1" applyFill="1" applyBorder="1"/>
    <xf numFmtId="0" fontId="0" fillId="5" borderId="1" xfId="0" applyFill="1" applyBorder="1"/>
    <xf numFmtId="0" fontId="2" fillId="6" borderId="1" xfId="0" applyFont="1" applyFill="1" applyBorder="1" applyAlignment="1">
      <alignment horizontal="left"/>
    </xf>
    <xf numFmtId="0" fontId="0" fillId="3" borderId="0" xfId="0" applyFill="1" applyAlignment="1">
      <alignment horizontal="left"/>
    </xf>
    <xf numFmtId="0" fontId="0" fillId="0" borderId="0" xfId="0" applyAlignment="1">
      <alignment horizontal="left"/>
    </xf>
    <xf numFmtId="0" fontId="0" fillId="3" borderId="1" xfId="0" applyFill="1" applyBorder="1" applyAlignment="1">
      <alignment horizontal="left"/>
    </xf>
    <xf numFmtId="0" fontId="0" fillId="4" borderId="1" xfId="0" applyFill="1" applyBorder="1"/>
    <xf numFmtId="14" fontId="0" fillId="0" borderId="0" xfId="0" applyNumberFormat="1"/>
    <xf numFmtId="14" fontId="2" fillId="8" borderId="1" xfId="0" applyNumberFormat="1" applyFont="1" applyFill="1" applyBorder="1"/>
    <xf numFmtId="164" fontId="2" fillId="0" borderId="1" xfId="0" applyNumberFormat="1" applyFont="1" applyBorder="1" applyAlignment="1">
      <alignment horizontal="left"/>
    </xf>
    <xf numFmtId="14" fontId="2" fillId="9" borderId="1" xfId="0" applyNumberFormat="1" applyFont="1" applyFill="1" applyBorder="1"/>
    <xf numFmtId="2" fontId="2" fillId="6" borderId="1" xfId="0" applyNumberFormat="1" applyFont="1" applyFill="1" applyBorder="1"/>
    <xf numFmtId="14" fontId="2" fillId="10" borderId="1" xfId="0" applyNumberFormat="1" applyFont="1" applyFill="1" applyBorder="1"/>
    <xf numFmtId="14" fontId="2" fillId="11" borderId="1" xfId="0" applyNumberFormat="1" applyFont="1" applyFill="1" applyBorder="1"/>
    <xf numFmtId="0" fontId="2" fillId="0" borderId="1" xfId="0" applyFont="1" applyBorder="1"/>
    <xf numFmtId="0" fontId="2" fillId="3" borderId="1" xfId="0" applyFont="1" applyFill="1" applyBorder="1"/>
    <xf numFmtId="0" fontId="2" fillId="0" borderId="0" xfId="0" applyFont="1"/>
    <xf numFmtId="0" fontId="1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horizontal="right" vertical="center"/>
    </xf>
    <xf numFmtId="0" fontId="2" fillId="6" borderId="1" xfId="0" applyFont="1" applyFill="1" applyBorder="1"/>
    <xf numFmtId="0" fontId="2" fillId="2" borderId="1" xfId="0" applyFont="1" applyFill="1" applyBorder="1"/>
    <xf numFmtId="2" fontId="2" fillId="0" borderId="1" xfId="0" applyNumberFormat="1" applyFont="1" applyBorder="1"/>
    <xf numFmtId="2" fontId="2" fillId="2" borderId="1" xfId="0" applyNumberFormat="1" applyFont="1" applyFill="1" applyBorder="1"/>
    <xf numFmtId="2" fontId="0" fillId="3" borderId="1" xfId="0" applyNumberFormat="1" applyFill="1" applyBorder="1"/>
    <xf numFmtId="2" fontId="0" fillId="0" borderId="0" xfId="0" applyNumberFormat="1"/>
    <xf numFmtId="2" fontId="2" fillId="3" borderId="1" xfId="0" applyNumberFormat="1" applyFont="1" applyFill="1" applyBorder="1"/>
    <xf numFmtId="2" fontId="2" fillId="0" borderId="0" xfId="0" applyNumberFormat="1" applyFont="1"/>
    <xf numFmtId="2" fontId="0" fillId="0" borderId="1" xfId="0" applyNumberFormat="1" applyBorder="1"/>
    <xf numFmtId="165" fontId="0" fillId="0" borderId="0" xfId="0" applyNumberFormat="1"/>
    <xf numFmtId="165" fontId="0" fillId="0" borderId="1" xfId="0" applyNumberFormat="1" applyBorder="1"/>
    <xf numFmtId="165" fontId="2" fillId="3" borderId="1" xfId="0" applyNumberFormat="1" applyFont="1" applyFill="1" applyBorder="1"/>
    <xf numFmtId="1" fontId="2" fillId="0" borderId="1" xfId="0" applyNumberFormat="1" applyFont="1" applyBorder="1" applyAlignment="1">
      <alignment horizontal="left"/>
    </xf>
    <xf numFmtId="0" fontId="0" fillId="5" borderId="1" xfId="0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14" fontId="1" fillId="0" borderId="1" xfId="0" applyNumberFormat="1" applyFont="1" applyBorder="1" applyAlignment="1">
      <alignment horizontal="left" vertical="center"/>
    </xf>
    <xf numFmtId="2" fontId="2" fillId="7" borderId="1" xfId="0" applyNumberFormat="1" applyFont="1" applyFill="1" applyBorder="1"/>
    <xf numFmtId="1" fontId="2" fillId="5" borderId="1" xfId="0" applyNumberFormat="1" applyFont="1" applyFill="1" applyBorder="1" applyAlignment="1">
      <alignment horizontal="left"/>
    </xf>
    <xf numFmtId="0" fontId="2" fillId="3" borderId="2" xfId="0" applyFont="1" applyFill="1" applyBorder="1" applyAlignment="1">
      <alignment horizontal="left"/>
    </xf>
    <xf numFmtId="0" fontId="0" fillId="0" borderId="1" xfId="0" applyBorder="1" applyAlignment="1">
      <alignment horizontal="left"/>
    </xf>
    <xf numFmtId="0" fontId="2" fillId="3" borderId="1" xfId="0" applyFont="1" applyFill="1" applyBorder="1" applyAlignment="1">
      <alignment horizontal="left"/>
    </xf>
    <xf numFmtId="1" fontId="2" fillId="8" borderId="1" xfId="0" applyNumberFormat="1" applyFont="1" applyFill="1" applyBorder="1" applyAlignment="1">
      <alignment horizontal="left"/>
    </xf>
    <xf numFmtId="1" fontId="2" fillId="10" borderId="1" xfId="0" applyNumberFormat="1" applyFont="1" applyFill="1" applyBorder="1" applyAlignment="1">
      <alignment horizontal="left"/>
    </xf>
    <xf numFmtId="1" fontId="2" fillId="11" borderId="1" xfId="0" applyNumberFormat="1" applyFont="1" applyFill="1" applyBorder="1" applyAlignment="1">
      <alignment horizontal="left"/>
    </xf>
    <xf numFmtId="0" fontId="25" fillId="0" borderId="1" xfId="0" applyFont="1" applyBorder="1" applyAlignment="1">
      <alignment horizontal="left" vertical="center"/>
    </xf>
    <xf numFmtId="166" fontId="0" fillId="3" borderId="1" xfId="0" applyNumberFormat="1" applyFill="1" applyBorder="1" applyAlignment="1">
      <alignment horizontal="left"/>
    </xf>
    <xf numFmtId="166" fontId="0" fillId="0" borderId="0" xfId="0" applyNumberFormat="1" applyAlignment="1">
      <alignment horizontal="left"/>
    </xf>
    <xf numFmtId="0" fontId="31" fillId="0" borderId="1" xfId="0" applyFont="1" applyBorder="1" applyAlignment="1">
      <alignment horizontal="left" vertical="center"/>
    </xf>
    <xf numFmtId="0" fontId="31" fillId="0" borderId="1" xfId="0" applyFont="1" applyBorder="1" applyAlignment="1">
      <alignment horizontal="right" vertical="center"/>
    </xf>
    <xf numFmtId="0" fontId="31" fillId="6" borderId="1" xfId="0" applyFont="1" applyFill="1" applyBorder="1" applyAlignment="1">
      <alignment horizontal="left" vertical="center"/>
    </xf>
    <xf numFmtId="164" fontId="31" fillId="0" borderId="1" xfId="0" applyNumberFormat="1" applyFont="1" applyBorder="1" applyAlignment="1">
      <alignment horizontal="left" vertical="center"/>
    </xf>
    <xf numFmtId="0" fontId="31" fillId="11" borderId="1" xfId="0" applyFont="1" applyFill="1" applyBorder="1" applyAlignment="1">
      <alignment horizontal="left" vertical="center"/>
    </xf>
    <xf numFmtId="0" fontId="31" fillId="5" borderId="1" xfId="0" applyFont="1" applyFill="1" applyBorder="1" applyAlignment="1">
      <alignment horizontal="left" vertical="center"/>
    </xf>
    <xf numFmtId="0" fontId="31" fillId="8" borderId="1" xfId="0" applyFont="1" applyFill="1" applyBorder="1" applyAlignment="1">
      <alignment horizontal="left" vertical="center"/>
    </xf>
    <xf numFmtId="0" fontId="31" fillId="10" borderId="1" xfId="0" applyFont="1" applyFill="1" applyBorder="1" applyAlignment="1">
      <alignment horizontal="left" vertical="center"/>
    </xf>
    <xf numFmtId="0" fontId="31" fillId="9" borderId="1" xfId="0" applyFont="1" applyFill="1" applyBorder="1" applyAlignment="1">
      <alignment horizontal="left" vertical="center"/>
    </xf>
    <xf numFmtId="0" fontId="30" fillId="0" borderId="1" xfId="0" applyFont="1" applyBorder="1" applyAlignment="1">
      <alignment horizontal="left"/>
    </xf>
    <xf numFmtId="0" fontId="2" fillId="0" borderId="12" xfId="0" applyFont="1" applyBorder="1" applyAlignment="1">
      <alignment horizontal="left"/>
    </xf>
    <xf numFmtId="0" fontId="32" fillId="0" borderId="1" xfId="75" applyFont="1" applyBorder="1"/>
    <xf numFmtId="0" fontId="2" fillId="0" borderId="1" xfId="0" applyFont="1" applyBorder="1" applyAlignment="1">
      <alignment horizontal="left"/>
    </xf>
    <xf numFmtId="0" fontId="31" fillId="7" borderId="1" xfId="0" applyFont="1" applyFill="1" applyBorder="1" applyAlignment="1">
      <alignment horizontal="left" vertical="center"/>
    </xf>
    <xf numFmtId="0" fontId="32" fillId="6" borderId="1" xfId="76" applyFont="1" applyFill="1" applyBorder="1" applyAlignment="1">
      <alignment horizontal="left"/>
    </xf>
    <xf numFmtId="14" fontId="2" fillId="2" borderId="1" xfId="0" applyNumberFormat="1" applyFont="1" applyFill="1" applyBorder="1"/>
    <xf numFmtId="0" fontId="0" fillId="6" borderId="1" xfId="0" applyFill="1" applyBorder="1"/>
    <xf numFmtId="0" fontId="2" fillId="6" borderId="13" xfId="0" applyFont="1" applyFill="1" applyBorder="1" applyAlignment="1">
      <alignment horizontal="left"/>
    </xf>
    <xf numFmtId="0" fontId="31" fillId="0" borderId="14" xfId="0" applyFont="1" applyBorder="1" applyAlignment="1">
      <alignment horizontal="left" vertical="center"/>
    </xf>
    <xf numFmtId="0" fontId="25" fillId="0" borderId="14" xfId="0" applyFont="1" applyBorder="1" applyAlignment="1">
      <alignment horizontal="left" vertical="center"/>
    </xf>
    <xf numFmtId="0" fontId="31" fillId="0" borderId="14" xfId="0" applyFont="1" applyBorder="1" applyAlignment="1">
      <alignment horizontal="right" vertical="center"/>
    </xf>
    <xf numFmtId="0" fontId="0" fillId="0" borderId="14" xfId="0" applyBorder="1"/>
    <xf numFmtId="164" fontId="31" fillId="0" borderId="14" xfId="0" applyNumberFormat="1" applyFont="1" applyBorder="1" applyAlignment="1">
      <alignment horizontal="left" vertical="center"/>
    </xf>
    <xf numFmtId="0" fontId="31" fillId="5" borderId="14" xfId="0" applyFont="1" applyFill="1" applyBorder="1" applyAlignment="1">
      <alignment horizontal="left" vertical="center"/>
    </xf>
    <xf numFmtId="14" fontId="2" fillId="5" borderId="12" xfId="0" applyNumberFormat="1" applyFont="1" applyFill="1" applyBorder="1"/>
    <xf numFmtId="14" fontId="2" fillId="0" borderId="1" xfId="0" applyNumberFormat="1" applyFont="1" applyBorder="1"/>
    <xf numFmtId="14" fontId="31" fillId="8" borderId="1" xfId="0" applyNumberFormat="1" applyFont="1" applyFill="1" applyBorder="1" applyAlignment="1">
      <alignment horizontal="left" vertical="center"/>
    </xf>
    <xf numFmtId="0" fontId="30" fillId="0" borderId="1" xfId="68" applyFont="1" applyFill="1" applyBorder="1" applyAlignment="1" applyProtection="1">
      <alignment horizontal="left"/>
    </xf>
    <xf numFmtId="0" fontId="30" fillId="6" borderId="1" xfId="0" applyFont="1" applyFill="1" applyBorder="1" applyAlignment="1">
      <alignment horizontal="left"/>
    </xf>
    <xf numFmtId="0" fontId="30" fillId="6" borderId="1" xfId="68" applyFont="1" applyFill="1" applyBorder="1" applyAlignment="1" applyProtection="1">
      <alignment horizontal="left"/>
    </xf>
    <xf numFmtId="14" fontId="2" fillId="34" borderId="1" xfId="0" applyNumberFormat="1" applyFont="1" applyFill="1" applyBorder="1"/>
    <xf numFmtId="0" fontId="31" fillId="34" borderId="1" xfId="0" applyFont="1" applyFill="1" applyBorder="1" applyAlignment="1">
      <alignment horizontal="left" vertical="center"/>
    </xf>
    <xf numFmtId="0" fontId="31" fillId="10" borderId="14" xfId="0" applyFont="1" applyFill="1" applyBorder="1" applyAlignment="1">
      <alignment horizontal="left" vertical="center"/>
    </xf>
    <xf numFmtId="0" fontId="2" fillId="0" borderId="15" xfId="0" applyFont="1" applyBorder="1"/>
    <xf numFmtId="0" fontId="2" fillId="6" borderId="15" xfId="0" applyFont="1" applyFill="1" applyBorder="1"/>
    <xf numFmtId="14" fontId="2" fillId="10" borderId="14" xfId="0" applyNumberFormat="1" applyFont="1" applyFill="1" applyBorder="1"/>
    <xf numFmtId="0" fontId="2" fillId="6" borderId="14" xfId="0" applyFont="1" applyFill="1" applyBorder="1" applyAlignment="1">
      <alignment horizontal="left"/>
    </xf>
    <xf numFmtId="0" fontId="2" fillId="6" borderId="14" xfId="0" applyFont="1" applyFill="1" applyBorder="1"/>
    <xf numFmtId="2" fontId="2" fillId="6" borderId="14" xfId="0" applyNumberFormat="1" applyFont="1" applyFill="1" applyBorder="1"/>
    <xf numFmtId="0" fontId="2" fillId="2" borderId="14" xfId="0" applyFont="1" applyFill="1" applyBorder="1"/>
    <xf numFmtId="0" fontId="2" fillId="0" borderId="14" xfId="0" applyFont="1" applyBorder="1"/>
    <xf numFmtId="2" fontId="2" fillId="0" borderId="14" xfId="0" applyNumberFormat="1" applyFont="1" applyBorder="1"/>
    <xf numFmtId="2" fontId="0" fillId="0" borderId="14" xfId="0" applyNumberFormat="1" applyBorder="1"/>
    <xf numFmtId="165" fontId="0" fillId="0" borderId="14" xfId="0" applyNumberFormat="1" applyBorder="1"/>
    <xf numFmtId="0" fontId="0" fillId="0" borderId="14" xfId="0" applyBorder="1" applyAlignment="1">
      <alignment horizontal="left"/>
    </xf>
    <xf numFmtId="0" fontId="2" fillId="6" borderId="15" xfId="0" applyFont="1" applyFill="1" applyBorder="1" applyAlignment="1">
      <alignment horizontal="left"/>
    </xf>
    <xf numFmtId="2" fontId="2" fillId="6" borderId="15" xfId="0" applyNumberFormat="1" applyFont="1" applyFill="1" applyBorder="1"/>
    <xf numFmtId="0" fontId="2" fillId="2" borderId="15" xfId="0" applyFont="1" applyFill="1" applyBorder="1"/>
    <xf numFmtId="2" fontId="2" fillId="0" borderId="15" xfId="0" applyNumberFormat="1" applyFont="1" applyBorder="1"/>
    <xf numFmtId="2" fontId="0" fillId="0" borderId="15" xfId="0" applyNumberFormat="1" applyBorder="1"/>
    <xf numFmtId="165" fontId="0" fillId="0" borderId="15" xfId="0" applyNumberFormat="1" applyBorder="1"/>
    <xf numFmtId="0" fontId="0" fillId="0" borderId="15" xfId="0" applyBorder="1"/>
    <xf numFmtId="0" fontId="0" fillId="0" borderId="15" xfId="0" applyBorder="1" applyAlignment="1">
      <alignment horizontal="left"/>
    </xf>
    <xf numFmtId="14" fontId="2" fillId="11" borderId="15" xfId="0" applyNumberFormat="1" applyFont="1" applyFill="1" applyBorder="1"/>
    <xf numFmtId="0" fontId="31" fillId="11" borderId="15" xfId="0" applyFont="1" applyFill="1" applyBorder="1" applyAlignment="1">
      <alignment horizontal="left" vertical="center"/>
    </xf>
    <xf numFmtId="0" fontId="31" fillId="6" borderId="15" xfId="0" applyFont="1" applyFill="1" applyBorder="1" applyAlignment="1">
      <alignment horizontal="left" vertical="center"/>
    </xf>
    <xf numFmtId="164" fontId="31" fillId="0" borderId="15" xfId="0" applyNumberFormat="1" applyFont="1" applyBorder="1" applyAlignment="1">
      <alignment horizontal="left" vertical="center"/>
    </xf>
    <xf numFmtId="0" fontId="31" fillId="0" borderId="15" xfId="0" applyFont="1" applyBorder="1" applyAlignment="1">
      <alignment horizontal="left" vertical="center"/>
    </xf>
    <xf numFmtId="0" fontId="25" fillId="0" borderId="15" xfId="0" applyFont="1" applyBorder="1" applyAlignment="1">
      <alignment horizontal="left" vertical="center"/>
    </xf>
    <xf numFmtId="0" fontId="31" fillId="0" borderId="15" xfId="0" applyFont="1" applyBorder="1" applyAlignment="1">
      <alignment horizontal="right" vertical="center"/>
    </xf>
    <xf numFmtId="2" fontId="2" fillId="2" borderId="14" xfId="0" applyNumberFormat="1" applyFont="1" applyFill="1" applyBorder="1"/>
    <xf numFmtId="14" fontId="2" fillId="2" borderId="14" xfId="0" applyNumberFormat="1" applyFont="1" applyFill="1" applyBorder="1"/>
    <xf numFmtId="0" fontId="30" fillId="0" borderId="12" xfId="75" applyFont="1" applyBorder="1" applyAlignment="1">
      <alignment horizontal="left"/>
    </xf>
    <xf numFmtId="14" fontId="2" fillId="35" borderId="1" xfId="0" applyNumberFormat="1" applyFont="1" applyFill="1" applyBorder="1"/>
    <xf numFmtId="0" fontId="31" fillId="35" borderId="1" xfId="0" applyFont="1" applyFill="1" applyBorder="1" applyAlignment="1">
      <alignment horizontal="left" vertical="center"/>
    </xf>
    <xf numFmtId="164" fontId="31" fillId="35" borderId="1" xfId="0" applyNumberFormat="1" applyFont="1" applyFill="1" applyBorder="1" applyAlignment="1">
      <alignment horizontal="left" vertical="center"/>
    </xf>
    <xf numFmtId="0" fontId="25" fillId="35" borderId="1" xfId="0" applyFont="1" applyFill="1" applyBorder="1" applyAlignment="1">
      <alignment horizontal="left" vertical="center"/>
    </xf>
    <xf numFmtId="0" fontId="31" fillId="35" borderId="1" xfId="0" applyFont="1" applyFill="1" applyBorder="1" applyAlignment="1">
      <alignment horizontal="right" vertical="center"/>
    </xf>
    <xf numFmtId="0" fontId="0" fillId="35" borderId="1" xfId="0" applyFill="1" applyBorder="1"/>
    <xf numFmtId="0" fontId="2" fillId="35" borderId="1" xfId="0" applyFont="1" applyFill="1" applyBorder="1" applyAlignment="1">
      <alignment horizontal="left"/>
    </xf>
    <xf numFmtId="0" fontId="2" fillId="35" borderId="1" xfId="0" applyFont="1" applyFill="1" applyBorder="1"/>
    <xf numFmtId="2" fontId="2" fillId="35" borderId="1" xfId="0" applyNumberFormat="1" applyFont="1" applyFill="1" applyBorder="1"/>
    <xf numFmtId="2" fontId="0" fillId="35" borderId="1" xfId="0" applyNumberFormat="1" applyFill="1" applyBorder="1"/>
    <xf numFmtId="165" fontId="0" fillId="35" borderId="1" xfId="0" applyNumberFormat="1" applyFill="1" applyBorder="1"/>
    <xf numFmtId="0" fontId="0" fillId="35" borderId="1" xfId="0" applyFill="1" applyBorder="1" applyAlignment="1">
      <alignment horizontal="left"/>
    </xf>
    <xf numFmtId="0" fontId="0" fillId="35" borderId="0" xfId="0" applyFill="1"/>
    <xf numFmtId="2" fontId="2" fillId="2" borderId="15" xfId="0" applyNumberFormat="1" applyFont="1" applyFill="1" applyBorder="1"/>
    <xf numFmtId="14" fontId="2" fillId="2" borderId="15" xfId="0" applyNumberFormat="1" applyFont="1" applyFill="1" applyBorder="1"/>
    <xf numFmtId="1" fontId="2" fillId="34" borderId="1" xfId="0" applyNumberFormat="1" applyFont="1" applyFill="1" applyBorder="1" applyAlignment="1">
      <alignment horizontal="left"/>
    </xf>
    <xf numFmtId="0" fontId="36" fillId="0" borderId="1" xfId="0" applyFont="1" applyBorder="1"/>
    <xf numFmtId="0" fontId="36" fillId="6" borderId="1" xfId="0" applyFont="1" applyFill="1" applyBorder="1"/>
    <xf numFmtId="0" fontId="36" fillId="6" borderId="1" xfId="0" applyFont="1" applyFill="1" applyBorder="1" applyAlignment="1">
      <alignment horizontal="left"/>
    </xf>
    <xf numFmtId="2" fontId="36" fillId="6" borderId="1" xfId="0" applyNumberFormat="1" applyFont="1" applyFill="1" applyBorder="1"/>
    <xf numFmtId="0" fontId="36" fillId="2" borderId="1" xfId="0" applyFont="1" applyFill="1" applyBorder="1"/>
    <xf numFmtId="2" fontId="36" fillId="0" borderId="1" xfId="0" applyNumberFormat="1" applyFont="1" applyBorder="1"/>
    <xf numFmtId="2" fontId="35" fillId="0" borderId="1" xfId="0" applyNumberFormat="1" applyFont="1" applyBorder="1"/>
    <xf numFmtId="165" fontId="35" fillId="0" borderId="1" xfId="0" applyNumberFormat="1" applyFont="1" applyBorder="1"/>
    <xf numFmtId="0" fontId="35" fillId="0" borderId="0" xfId="0" applyFont="1"/>
    <xf numFmtId="14" fontId="36" fillId="10" borderId="1" xfId="0" applyNumberFormat="1" applyFont="1" applyFill="1" applyBorder="1"/>
    <xf numFmtId="14" fontId="36" fillId="11" borderId="1" xfId="0" applyNumberFormat="1" applyFont="1" applyFill="1" applyBorder="1"/>
    <xf numFmtId="0" fontId="31" fillId="11" borderId="14" xfId="0" applyFont="1" applyFill="1" applyBorder="1" applyAlignment="1">
      <alignment horizontal="left" vertical="center"/>
    </xf>
    <xf numFmtId="0" fontId="1" fillId="6" borderId="12" xfId="0" applyFont="1" applyFill="1" applyBorder="1" applyAlignment="1">
      <alignment horizontal="left" vertical="center"/>
    </xf>
    <xf numFmtId="164" fontId="36" fillId="0" borderId="1" xfId="0" applyNumberFormat="1" applyFont="1" applyBorder="1" applyAlignment="1">
      <alignment horizontal="left"/>
    </xf>
    <xf numFmtId="14" fontId="36" fillId="5" borderId="1" xfId="0" applyNumberFormat="1" applyFont="1" applyFill="1" applyBorder="1"/>
    <xf numFmtId="1" fontId="36" fillId="5" borderId="1" xfId="0" applyNumberFormat="1" applyFont="1" applyFill="1" applyBorder="1" applyAlignment="1">
      <alignment horizontal="left"/>
    </xf>
    <xf numFmtId="14" fontId="36" fillId="8" borderId="1" xfId="0" applyNumberFormat="1" applyFont="1" applyFill="1" applyBorder="1"/>
    <xf numFmtId="14" fontId="36" fillId="34" borderId="1" xfId="0" applyNumberFormat="1" applyFont="1" applyFill="1" applyBorder="1"/>
    <xf numFmtId="1" fontId="36" fillId="10" borderId="1" xfId="0" applyNumberFormat="1" applyFont="1" applyFill="1" applyBorder="1" applyAlignment="1">
      <alignment horizontal="left"/>
    </xf>
    <xf numFmtId="2" fontId="36" fillId="2" borderId="1" xfId="0" applyNumberFormat="1" applyFont="1" applyFill="1" applyBorder="1"/>
    <xf numFmtId="14" fontId="36" fillId="2" borderId="1" xfId="0" applyNumberFormat="1" applyFont="1" applyFill="1" applyBorder="1"/>
    <xf numFmtId="14" fontId="2" fillId="11" borderId="14" xfId="0" applyNumberFormat="1" applyFont="1" applyFill="1" applyBorder="1"/>
    <xf numFmtId="0" fontId="31" fillId="6" borderId="14" xfId="0" applyFont="1" applyFill="1" applyBorder="1" applyAlignment="1">
      <alignment horizontal="left" vertical="center"/>
    </xf>
    <xf numFmtId="0" fontId="37" fillId="0" borderId="1" xfId="0" applyFont="1" applyBorder="1" applyAlignment="1">
      <alignment horizontal="left" vertical="center"/>
    </xf>
    <xf numFmtId="0" fontId="35" fillId="0" borderId="1" xfId="0" applyFont="1" applyBorder="1"/>
    <xf numFmtId="14" fontId="36" fillId="5" borderId="14" xfId="0" applyNumberFormat="1" applyFont="1" applyFill="1" applyBorder="1"/>
    <xf numFmtId="0" fontId="36" fillId="6" borderId="14" xfId="0" applyFont="1" applyFill="1" applyBorder="1" applyAlignment="1">
      <alignment horizontal="left"/>
    </xf>
    <xf numFmtId="0" fontId="36" fillId="6" borderId="14" xfId="0" applyFont="1" applyFill="1" applyBorder="1"/>
    <xf numFmtId="2" fontId="36" fillId="6" borderId="14" xfId="0" applyNumberFormat="1" applyFont="1" applyFill="1" applyBorder="1"/>
    <xf numFmtId="0" fontId="36" fillId="2" borderId="14" xfId="0" applyFont="1" applyFill="1" applyBorder="1"/>
    <xf numFmtId="0" fontId="36" fillId="0" borderId="14" xfId="0" applyFont="1" applyBorder="1"/>
    <xf numFmtId="2" fontId="36" fillId="0" borderId="14" xfId="0" applyNumberFormat="1" applyFont="1" applyBorder="1"/>
    <xf numFmtId="2" fontId="35" fillId="0" borderId="14" xfId="0" applyNumberFormat="1" applyFont="1" applyBorder="1"/>
    <xf numFmtId="165" fontId="35" fillId="0" borderId="14" xfId="0" applyNumberFormat="1" applyFont="1" applyBorder="1"/>
    <xf numFmtId="0" fontId="36" fillId="0" borderId="15" xfId="0" applyFont="1" applyBorder="1"/>
    <xf numFmtId="0" fontId="36" fillId="6" borderId="15" xfId="0" applyFont="1" applyFill="1" applyBorder="1" applyAlignment="1">
      <alignment horizontal="left"/>
    </xf>
    <xf numFmtId="0" fontId="36" fillId="6" borderId="15" xfId="0" applyFont="1" applyFill="1" applyBorder="1"/>
    <xf numFmtId="2" fontId="36" fillId="6" borderId="15" xfId="0" applyNumberFormat="1" applyFont="1" applyFill="1" applyBorder="1"/>
    <xf numFmtId="0" fontId="36" fillId="2" borderId="15" xfId="0" applyFont="1" applyFill="1" applyBorder="1"/>
    <xf numFmtId="2" fontId="36" fillId="0" borderId="15" xfId="0" applyNumberFormat="1" applyFont="1" applyBorder="1"/>
    <xf numFmtId="2" fontId="35" fillId="0" borderId="15" xfId="0" applyNumberFormat="1" applyFont="1" applyBorder="1"/>
    <xf numFmtId="165" fontId="35" fillId="0" borderId="15" xfId="0" applyNumberFormat="1" applyFont="1" applyBorder="1"/>
    <xf numFmtId="14" fontId="36" fillId="8" borderId="15" xfId="0" applyNumberFormat="1" applyFont="1" applyFill="1" applyBorder="1"/>
    <xf numFmtId="0" fontId="31" fillId="8" borderId="15" xfId="0" applyFont="1" applyFill="1" applyBorder="1" applyAlignment="1">
      <alignment horizontal="left" vertical="center"/>
    </xf>
    <xf numFmtId="0" fontId="36" fillId="0" borderId="16" xfId="0" applyFont="1" applyBorder="1"/>
    <xf numFmtId="0" fontId="31" fillId="0" borderId="16" xfId="0" applyFont="1" applyBorder="1" applyAlignment="1">
      <alignment horizontal="left" vertical="center"/>
    </xf>
    <xf numFmtId="0" fontId="25" fillId="0" borderId="16" xfId="0" applyFont="1" applyBorder="1" applyAlignment="1">
      <alignment horizontal="left" vertical="center"/>
    </xf>
    <xf numFmtId="0" fontId="31" fillId="0" borderId="16" xfId="0" applyFont="1" applyBorder="1" applyAlignment="1">
      <alignment horizontal="right" vertical="center"/>
    </xf>
    <xf numFmtId="0" fontId="0" fillId="0" borderId="16" xfId="0" applyBorder="1"/>
    <xf numFmtId="0" fontId="36" fillId="6" borderId="16" xfId="0" applyFont="1" applyFill="1" applyBorder="1" applyAlignment="1">
      <alignment horizontal="left"/>
    </xf>
    <xf numFmtId="0" fontId="36" fillId="6" borderId="16" xfId="0" applyFont="1" applyFill="1" applyBorder="1"/>
    <xf numFmtId="2" fontId="36" fillId="6" borderId="16" xfId="0" applyNumberFormat="1" applyFont="1" applyFill="1" applyBorder="1"/>
    <xf numFmtId="0" fontId="36" fillId="2" borderId="16" xfId="0" applyFont="1" applyFill="1" applyBorder="1"/>
    <xf numFmtId="2" fontId="36" fillId="0" borderId="16" xfId="0" applyNumberFormat="1" applyFont="1" applyBorder="1"/>
    <xf numFmtId="2" fontId="35" fillId="0" borderId="16" xfId="0" applyNumberFormat="1" applyFont="1" applyBorder="1"/>
    <xf numFmtId="165" fontId="35" fillId="0" borderId="16" xfId="0" applyNumberFormat="1" applyFont="1" applyBorder="1"/>
    <xf numFmtId="0" fontId="0" fillId="0" borderId="16" xfId="0" applyBorder="1" applyAlignment="1">
      <alignment horizontal="left"/>
    </xf>
    <xf numFmtId="164" fontId="31" fillId="0" borderId="16" xfId="0" applyNumberFormat="1" applyFont="1" applyBorder="1" applyAlignment="1">
      <alignment horizontal="left" vertical="center"/>
    </xf>
    <xf numFmtId="14" fontId="36" fillId="34" borderId="16" xfId="0" applyNumberFormat="1" applyFont="1" applyFill="1" applyBorder="1"/>
    <xf numFmtId="0" fontId="31" fillId="34" borderId="16" xfId="0" applyFont="1" applyFill="1" applyBorder="1" applyAlignment="1">
      <alignment horizontal="left" vertical="center"/>
    </xf>
    <xf numFmtId="0" fontId="38" fillId="0" borderId="1" xfId="79" applyFont="1" applyBorder="1" applyAlignment="1">
      <alignment horizontal="left"/>
    </xf>
    <xf numFmtId="0" fontId="31" fillId="8" borderId="16" xfId="0" applyFont="1" applyFill="1" applyBorder="1" applyAlignment="1">
      <alignment horizontal="left" vertical="center"/>
    </xf>
    <xf numFmtId="1" fontId="36" fillId="11" borderId="1" xfId="0" applyNumberFormat="1" applyFont="1" applyFill="1" applyBorder="1" applyAlignment="1">
      <alignment horizontal="left"/>
    </xf>
    <xf numFmtId="0" fontId="32" fillId="0" borderId="1" xfId="76" applyFont="1" applyBorder="1"/>
    <xf numFmtId="0" fontId="39" fillId="0" borderId="1" xfId="1" applyFont="1" applyBorder="1" applyAlignment="1">
      <alignment horizontal="left"/>
    </xf>
    <xf numFmtId="0" fontId="30" fillId="0" borderId="12" xfId="0" applyFont="1" applyBorder="1" applyAlignment="1">
      <alignment horizontal="left"/>
    </xf>
    <xf numFmtId="2" fontId="36" fillId="2" borderId="16" xfId="0" applyNumberFormat="1" applyFont="1" applyFill="1" applyBorder="1"/>
    <xf numFmtId="14" fontId="36" fillId="2" borderId="16" xfId="0" applyNumberFormat="1" applyFont="1" applyFill="1" applyBorder="1"/>
    <xf numFmtId="2" fontId="2" fillId="0" borderId="12" xfId="0" applyNumberFormat="1" applyFont="1" applyBorder="1" applyAlignment="1">
      <alignment horizontal="left"/>
    </xf>
    <xf numFmtId="14" fontId="40" fillId="10" borderId="1" xfId="0" applyNumberFormat="1" applyFont="1" applyFill="1" applyBorder="1"/>
    <xf numFmtId="0" fontId="41" fillId="10" borderId="1" xfId="0" applyFont="1" applyFill="1" applyBorder="1" applyAlignment="1">
      <alignment horizontal="left" vertical="center"/>
    </xf>
    <xf numFmtId="2" fontId="36" fillId="2" borderId="15" xfId="0" applyNumberFormat="1" applyFont="1" applyFill="1" applyBorder="1"/>
    <xf numFmtId="14" fontId="36" fillId="2" borderId="15" xfId="0" applyNumberFormat="1" applyFont="1" applyFill="1" applyBorder="1"/>
    <xf numFmtId="0" fontId="36" fillId="6" borderId="13" xfId="0" applyFont="1" applyFill="1" applyBorder="1" applyAlignment="1">
      <alignment horizontal="left"/>
    </xf>
    <xf numFmtId="0" fontId="31" fillId="8" borderId="14" xfId="0" applyFont="1" applyFill="1" applyBorder="1" applyAlignment="1">
      <alignment horizontal="left" vertical="center"/>
    </xf>
    <xf numFmtId="14" fontId="36" fillId="34" borderId="12" xfId="0" applyNumberFormat="1" applyFont="1" applyFill="1" applyBorder="1"/>
    <xf numFmtId="0" fontId="31" fillId="5" borderId="16" xfId="0" applyFont="1" applyFill="1" applyBorder="1" applyAlignment="1">
      <alignment horizontal="left" vertical="center"/>
    </xf>
    <xf numFmtId="0" fontId="36" fillId="0" borderId="1" xfId="0" applyFont="1" applyBorder="1" applyAlignment="1">
      <alignment horizontal="left"/>
    </xf>
    <xf numFmtId="0" fontId="0" fillId="0" borderId="2" xfId="0" applyBorder="1"/>
    <xf numFmtId="14" fontId="36" fillId="10" borderId="12" xfId="0" applyNumberFormat="1" applyFont="1" applyFill="1" applyBorder="1"/>
    <xf numFmtId="14" fontId="36" fillId="0" borderId="1" xfId="0" applyNumberFormat="1" applyFont="1" applyBorder="1"/>
    <xf numFmtId="14" fontId="42" fillId="10" borderId="1" xfId="0" applyNumberFormat="1" applyFont="1" applyFill="1" applyBorder="1"/>
    <xf numFmtId="0" fontId="1" fillId="10" borderId="1" xfId="0" applyFont="1" applyFill="1" applyBorder="1" applyAlignment="1">
      <alignment horizontal="left" vertical="center"/>
    </xf>
    <xf numFmtId="0" fontId="43" fillId="6" borderId="1" xfId="0" applyFont="1" applyFill="1" applyBorder="1"/>
    <xf numFmtId="0" fontId="42" fillId="6" borderId="1" xfId="0" applyFont="1" applyFill="1" applyBorder="1"/>
    <xf numFmtId="0" fontId="44" fillId="0" borderId="1" xfId="0" applyFont="1" applyBorder="1"/>
    <xf numFmtId="164" fontId="1" fillId="0" borderId="1" xfId="0" applyNumberFormat="1" applyFont="1" applyBorder="1" applyAlignment="1">
      <alignment horizontal="left" vertical="center"/>
    </xf>
    <xf numFmtId="0" fontId="1" fillId="5" borderId="1" xfId="0" applyFont="1" applyFill="1" applyBorder="1" applyAlignment="1">
      <alignment horizontal="left" vertical="center"/>
    </xf>
    <xf numFmtId="0" fontId="45" fillId="0" borderId="1" xfId="0" applyFont="1" applyBorder="1" applyAlignment="1">
      <alignment horizontal="left" vertical="center"/>
    </xf>
    <xf numFmtId="0" fontId="31" fillId="0" borderId="17" xfId="0" applyFont="1" applyBorder="1" applyAlignment="1">
      <alignment horizontal="left" vertical="center"/>
    </xf>
    <xf numFmtId="0" fontId="25" fillId="0" borderId="17" xfId="0" applyFont="1" applyBorder="1" applyAlignment="1">
      <alignment horizontal="left" vertical="center"/>
    </xf>
    <xf numFmtId="0" fontId="31" fillId="0" borderId="17" xfId="0" applyFont="1" applyBorder="1" applyAlignment="1">
      <alignment horizontal="right" vertical="center"/>
    </xf>
    <xf numFmtId="164" fontId="31" fillId="0" borderId="17" xfId="0" applyNumberFormat="1" applyFont="1" applyBorder="1" applyAlignment="1">
      <alignment horizontal="left" vertical="center"/>
    </xf>
    <xf numFmtId="0" fontId="31" fillId="10" borderId="17" xfId="0" applyFont="1" applyFill="1" applyBorder="1" applyAlignment="1">
      <alignment horizontal="left" vertical="center"/>
    </xf>
    <xf numFmtId="14" fontId="36" fillId="34" borderId="15" xfId="0" applyNumberFormat="1" applyFont="1" applyFill="1" applyBorder="1"/>
    <xf numFmtId="0" fontId="1" fillId="0" borderId="12" xfId="0" applyFont="1" applyBorder="1" applyAlignment="1">
      <alignment horizontal="left" vertical="center"/>
    </xf>
    <xf numFmtId="1" fontId="36" fillId="34" borderId="1" xfId="0" applyNumberFormat="1" applyFont="1" applyFill="1" applyBorder="1" applyAlignment="1">
      <alignment horizontal="left"/>
    </xf>
    <xf numFmtId="14" fontId="42" fillId="8" borderId="1" xfId="0" applyNumberFormat="1" applyFont="1" applyFill="1" applyBorder="1"/>
    <xf numFmtId="0" fontId="1" fillId="8" borderId="1" xfId="0" applyFont="1" applyFill="1" applyBorder="1" applyAlignment="1">
      <alignment horizontal="left" vertical="center"/>
    </xf>
    <xf numFmtId="14" fontId="31" fillId="0" borderId="1" xfId="0" applyNumberFormat="1" applyFont="1" applyBorder="1" applyAlignment="1">
      <alignment horizontal="left" vertical="center"/>
    </xf>
    <xf numFmtId="0" fontId="31" fillId="0" borderId="2" xfId="0" applyFont="1" applyBorder="1" applyAlignment="1">
      <alignment horizontal="left" vertical="center"/>
    </xf>
    <xf numFmtId="0" fontId="31" fillId="34" borderId="17" xfId="0" applyFont="1" applyFill="1" applyBorder="1" applyAlignment="1">
      <alignment horizontal="left" vertical="center"/>
    </xf>
    <xf numFmtId="0" fontId="36" fillId="6" borderId="2" xfId="0" applyFont="1" applyFill="1" applyBorder="1"/>
    <xf numFmtId="0" fontId="31" fillId="11" borderId="17" xfId="0" applyFont="1" applyFill="1" applyBorder="1" applyAlignment="1">
      <alignment horizontal="left" vertical="center"/>
    </xf>
    <xf numFmtId="0" fontId="1" fillId="11" borderId="1" xfId="0" applyFont="1" applyFill="1" applyBorder="1" applyAlignment="1">
      <alignment horizontal="left" vertical="center"/>
    </xf>
    <xf numFmtId="0" fontId="31" fillId="36" borderId="1" xfId="0" applyFont="1" applyFill="1" applyBorder="1" applyAlignment="1">
      <alignment horizontal="left" vertical="center"/>
    </xf>
    <xf numFmtId="0" fontId="31" fillId="0" borderId="13" xfId="0" applyFont="1" applyBorder="1" applyAlignment="1">
      <alignment horizontal="left" vertical="center"/>
    </xf>
    <xf numFmtId="0" fontId="31" fillId="0" borderId="18" xfId="0" applyFont="1" applyBorder="1" applyAlignment="1">
      <alignment horizontal="left" vertical="center"/>
    </xf>
    <xf numFmtId="0" fontId="31" fillId="11" borderId="16" xfId="0" applyFont="1" applyFill="1" applyBorder="1" applyAlignment="1">
      <alignment horizontal="left" vertical="center"/>
    </xf>
    <xf numFmtId="0" fontId="31" fillId="0" borderId="0" xfId="0" applyFont="1" applyAlignment="1">
      <alignment horizontal="left" vertical="center"/>
    </xf>
    <xf numFmtId="0" fontId="25" fillId="0" borderId="0" xfId="0" applyFont="1" applyAlignment="1">
      <alignment horizontal="left" vertical="center"/>
    </xf>
    <xf numFmtId="0" fontId="31" fillId="0" borderId="0" xfId="0" applyFont="1" applyAlignment="1">
      <alignment horizontal="right" vertical="center"/>
    </xf>
    <xf numFmtId="164" fontId="31" fillId="0" borderId="0" xfId="0" applyNumberFormat="1" applyFont="1" applyAlignment="1">
      <alignment horizontal="left" vertical="center"/>
    </xf>
    <xf numFmtId="14" fontId="36" fillId="8" borderId="12" xfId="0" applyNumberFormat="1" applyFont="1" applyFill="1" applyBorder="1"/>
    <xf numFmtId="0" fontId="31" fillId="8" borderId="0" xfId="0" applyFont="1" applyFill="1" applyAlignment="1">
      <alignment horizontal="left" vertical="center"/>
    </xf>
    <xf numFmtId="0" fontId="31" fillId="10" borderId="16" xfId="0" applyFont="1" applyFill="1" applyBorder="1" applyAlignment="1">
      <alignment horizontal="left" vertical="center"/>
    </xf>
    <xf numFmtId="0" fontId="31" fillId="10" borderId="19" xfId="0" applyFont="1" applyFill="1" applyBorder="1" applyAlignment="1">
      <alignment horizontal="left" vertical="center"/>
    </xf>
    <xf numFmtId="14" fontId="0" fillId="0" borderId="1" xfId="0" applyNumberFormat="1" applyBorder="1" applyAlignment="1">
      <alignment horizontal="left"/>
    </xf>
    <xf numFmtId="0" fontId="30" fillId="0" borderId="1" xfId="75" applyFont="1" applyBorder="1" applyAlignment="1">
      <alignment horizontal="left"/>
    </xf>
    <xf numFmtId="0" fontId="36" fillId="6" borderId="1" xfId="0" applyFont="1" applyFill="1" applyBorder="1" applyAlignment="1">
      <alignment horizontal="left" vertical="center"/>
    </xf>
    <xf numFmtId="0" fontId="0" fillId="3" borderId="13" xfId="0" applyFill="1" applyBorder="1"/>
    <xf numFmtId="0" fontId="31" fillId="6" borderId="13" xfId="0" applyFont="1" applyFill="1" applyBorder="1" applyAlignment="1">
      <alignment horizontal="left" vertical="center"/>
    </xf>
    <xf numFmtId="0" fontId="2" fillId="6" borderId="13" xfId="0" applyFont="1" applyFill="1" applyBorder="1"/>
    <xf numFmtId="0" fontId="31" fillId="0" borderId="21" xfId="0" applyFont="1" applyBorder="1" applyAlignment="1">
      <alignment horizontal="left" vertical="center"/>
    </xf>
    <xf numFmtId="0" fontId="36" fillId="0" borderId="13" xfId="0" applyFont="1" applyBorder="1"/>
    <xf numFmtId="0" fontId="0" fillId="3" borderId="20" xfId="0" applyFill="1" applyBorder="1" applyAlignment="1">
      <alignment horizontal="left"/>
    </xf>
    <xf numFmtId="0" fontId="0" fillId="0" borderId="13" xfId="0" applyBorder="1" applyAlignment="1">
      <alignment horizontal="left"/>
    </xf>
    <xf numFmtId="14" fontId="36" fillId="11" borderId="16" xfId="0" applyNumberFormat="1" applyFont="1" applyFill="1" applyBorder="1"/>
    <xf numFmtId="14" fontId="31" fillId="0" borderId="16" xfId="0" applyNumberFormat="1" applyFont="1" applyBorder="1" applyAlignment="1">
      <alignment horizontal="left" vertical="center"/>
    </xf>
    <xf numFmtId="0" fontId="31" fillId="34" borderId="15" xfId="0" applyFont="1" applyFill="1" applyBorder="1" applyAlignment="1">
      <alignment horizontal="left" vertical="center"/>
    </xf>
    <xf numFmtId="14" fontId="31" fillId="0" borderId="15" xfId="0" applyNumberFormat="1" applyFont="1" applyBorder="1" applyAlignment="1">
      <alignment horizontal="left" vertical="center"/>
    </xf>
    <xf numFmtId="0" fontId="36" fillId="6" borderId="1" xfId="0" applyFont="1" applyFill="1" applyBorder="1" applyAlignment="1">
      <alignment horizontal="right"/>
    </xf>
    <xf numFmtId="14" fontId="36" fillId="9" borderId="1" xfId="0" applyNumberFormat="1" applyFont="1" applyFill="1" applyBorder="1"/>
    <xf numFmtId="0" fontId="46" fillId="0" borderId="1" xfId="0" applyFont="1" applyBorder="1" applyAlignment="1">
      <alignment horizontal="left" vertical="center"/>
    </xf>
    <xf numFmtId="0" fontId="31" fillId="37" borderId="1" xfId="0" applyFont="1" applyFill="1" applyBorder="1" applyAlignment="1">
      <alignment horizontal="left" vertical="center"/>
    </xf>
    <xf numFmtId="0" fontId="25" fillId="37" borderId="1" xfId="0" applyFont="1" applyFill="1" applyBorder="1" applyAlignment="1">
      <alignment horizontal="left" vertical="center"/>
    </xf>
    <xf numFmtId="0" fontId="31" fillId="37" borderId="1" xfId="0" applyFont="1" applyFill="1" applyBorder="1" applyAlignment="1">
      <alignment horizontal="right" vertical="center"/>
    </xf>
    <xf numFmtId="164" fontId="31" fillId="37" borderId="1" xfId="0" applyNumberFormat="1" applyFont="1" applyFill="1" applyBorder="1" applyAlignment="1">
      <alignment horizontal="left" vertical="center"/>
    </xf>
    <xf numFmtId="14" fontId="31" fillId="0" borderId="0" xfId="0" applyNumberFormat="1" applyFont="1" applyAlignment="1">
      <alignment horizontal="left" vertical="center"/>
    </xf>
    <xf numFmtId="0" fontId="31" fillId="36" borderId="22" xfId="0" applyFont="1" applyFill="1" applyBorder="1" applyAlignment="1">
      <alignment horizontal="left" vertical="center"/>
    </xf>
    <xf numFmtId="2" fontId="36" fillId="5" borderId="1" xfId="0" applyNumberFormat="1" applyFont="1" applyFill="1" applyBorder="1"/>
    <xf numFmtId="17" fontId="36" fillId="6" borderId="1" xfId="0" applyNumberFormat="1" applyFont="1" applyFill="1" applyBorder="1"/>
    <xf numFmtId="0" fontId="31" fillId="8" borderId="17" xfId="0" applyFont="1" applyFill="1" applyBorder="1" applyAlignment="1">
      <alignment horizontal="left" vertical="center"/>
    </xf>
    <xf numFmtId="0" fontId="25" fillId="0" borderId="18" xfId="0" applyFont="1" applyBorder="1" applyAlignment="1">
      <alignment horizontal="left" vertical="center"/>
    </xf>
    <xf numFmtId="0" fontId="31" fillId="37" borderId="16" xfId="0" applyFont="1" applyFill="1" applyBorder="1" applyAlignment="1">
      <alignment horizontal="left" vertical="center"/>
    </xf>
    <xf numFmtId="164" fontId="31" fillId="37" borderId="16" xfId="0" applyNumberFormat="1" applyFont="1" applyFill="1" applyBorder="1" applyAlignment="1">
      <alignment horizontal="left" vertical="center"/>
    </xf>
    <xf numFmtId="0" fontId="25" fillId="37" borderId="16" xfId="0" applyFont="1" applyFill="1" applyBorder="1" applyAlignment="1">
      <alignment horizontal="left" vertical="center"/>
    </xf>
    <xf numFmtId="0" fontId="31" fillId="37" borderId="16" xfId="0" applyFont="1" applyFill="1" applyBorder="1" applyAlignment="1">
      <alignment horizontal="right" vertical="center"/>
    </xf>
    <xf numFmtId="0" fontId="0" fillId="37" borderId="2" xfId="0" applyFill="1" applyBorder="1"/>
    <xf numFmtId="0" fontId="0" fillId="37" borderId="1" xfId="0" applyFill="1" applyBorder="1"/>
    <xf numFmtId="0" fontId="0" fillId="37" borderId="16" xfId="0" applyFill="1" applyBorder="1"/>
  </cellXfs>
  <cellStyles count="123">
    <cellStyle name="20% - Accent1 2" xfId="3" xr:uid="{00000000-0005-0000-0000-000000000000}"/>
    <cellStyle name="20% - Accent1 3" xfId="2" xr:uid="{00000000-0005-0000-0000-000001000000}"/>
    <cellStyle name="20% - Accent2 2" xfId="5" xr:uid="{00000000-0005-0000-0000-000002000000}"/>
    <cellStyle name="20% - Accent2 3" xfId="4" xr:uid="{00000000-0005-0000-0000-000003000000}"/>
    <cellStyle name="20% - Accent3 2" xfId="7" xr:uid="{00000000-0005-0000-0000-000004000000}"/>
    <cellStyle name="20% - Accent3 3" xfId="6" xr:uid="{00000000-0005-0000-0000-000005000000}"/>
    <cellStyle name="20% - Accent4 2" xfId="9" xr:uid="{00000000-0005-0000-0000-000006000000}"/>
    <cellStyle name="20% - Accent4 3" xfId="8" xr:uid="{00000000-0005-0000-0000-000007000000}"/>
    <cellStyle name="20% - Accent5 2" xfId="11" xr:uid="{00000000-0005-0000-0000-000008000000}"/>
    <cellStyle name="20% - Accent5 3" xfId="10" xr:uid="{00000000-0005-0000-0000-000009000000}"/>
    <cellStyle name="20% - Accent6 2" xfId="13" xr:uid="{00000000-0005-0000-0000-00000A000000}"/>
    <cellStyle name="20% - Accent6 3" xfId="12" xr:uid="{00000000-0005-0000-0000-00000B000000}"/>
    <cellStyle name="40% - Accent1 2" xfId="15" xr:uid="{00000000-0005-0000-0000-00000C000000}"/>
    <cellStyle name="40% - Accent1 3" xfId="14" xr:uid="{00000000-0005-0000-0000-00000D000000}"/>
    <cellStyle name="40% - Accent2 2" xfId="17" xr:uid="{00000000-0005-0000-0000-00000E000000}"/>
    <cellStyle name="40% - Accent2 3" xfId="16" xr:uid="{00000000-0005-0000-0000-00000F000000}"/>
    <cellStyle name="40% - Accent3 2" xfId="19" xr:uid="{00000000-0005-0000-0000-000010000000}"/>
    <cellStyle name="40% - Accent3 3" xfId="18" xr:uid="{00000000-0005-0000-0000-000011000000}"/>
    <cellStyle name="40% - Accent4 2" xfId="21" xr:uid="{00000000-0005-0000-0000-000012000000}"/>
    <cellStyle name="40% - Accent4 3" xfId="20" xr:uid="{00000000-0005-0000-0000-000013000000}"/>
    <cellStyle name="40% - Accent5 2" xfId="23" xr:uid="{00000000-0005-0000-0000-000014000000}"/>
    <cellStyle name="40% - Accent5 3" xfId="22" xr:uid="{00000000-0005-0000-0000-000015000000}"/>
    <cellStyle name="40% - Accent6 2" xfId="25" xr:uid="{00000000-0005-0000-0000-000016000000}"/>
    <cellStyle name="40% - Accent6 3" xfId="24" xr:uid="{00000000-0005-0000-0000-000017000000}"/>
    <cellStyle name="60% - Accent1 2" xfId="27" xr:uid="{00000000-0005-0000-0000-000018000000}"/>
    <cellStyle name="60% - Accent1 3" xfId="26" xr:uid="{00000000-0005-0000-0000-000019000000}"/>
    <cellStyle name="60% - Accent2 2" xfId="29" xr:uid="{00000000-0005-0000-0000-00001A000000}"/>
    <cellStyle name="60% - Accent2 3" xfId="28" xr:uid="{00000000-0005-0000-0000-00001B000000}"/>
    <cellStyle name="60% - Accent3 2" xfId="31" xr:uid="{00000000-0005-0000-0000-00001C000000}"/>
    <cellStyle name="60% - Accent3 3" xfId="30" xr:uid="{00000000-0005-0000-0000-00001D000000}"/>
    <cellStyle name="60% - Accent4 2" xfId="33" xr:uid="{00000000-0005-0000-0000-00001E000000}"/>
    <cellStyle name="60% - Accent4 3" xfId="32" xr:uid="{00000000-0005-0000-0000-00001F000000}"/>
    <cellStyle name="60% - Accent5 2" xfId="35" xr:uid="{00000000-0005-0000-0000-000020000000}"/>
    <cellStyle name="60% - Accent5 3" xfId="34" xr:uid="{00000000-0005-0000-0000-000021000000}"/>
    <cellStyle name="60% - Accent6 2" xfId="37" xr:uid="{00000000-0005-0000-0000-000022000000}"/>
    <cellStyle name="60% - Accent6 3" xfId="36" xr:uid="{00000000-0005-0000-0000-000023000000}"/>
    <cellStyle name="Accent1 2" xfId="39" xr:uid="{00000000-0005-0000-0000-000024000000}"/>
    <cellStyle name="Accent1 3" xfId="38" xr:uid="{00000000-0005-0000-0000-000025000000}"/>
    <cellStyle name="Accent2 2" xfId="41" xr:uid="{00000000-0005-0000-0000-000026000000}"/>
    <cellStyle name="Accent2 3" xfId="40" xr:uid="{00000000-0005-0000-0000-000027000000}"/>
    <cellStyle name="Accent3 2" xfId="43" xr:uid="{00000000-0005-0000-0000-000028000000}"/>
    <cellStyle name="Accent3 3" xfId="42" xr:uid="{00000000-0005-0000-0000-000029000000}"/>
    <cellStyle name="Accent4 2" xfId="45" xr:uid="{00000000-0005-0000-0000-00002A000000}"/>
    <cellStyle name="Accent4 3" xfId="44" xr:uid="{00000000-0005-0000-0000-00002B000000}"/>
    <cellStyle name="Accent5 2" xfId="47" xr:uid="{00000000-0005-0000-0000-00002C000000}"/>
    <cellStyle name="Accent5 3" xfId="46" xr:uid="{00000000-0005-0000-0000-00002D000000}"/>
    <cellStyle name="Accent6 2" xfId="49" xr:uid="{00000000-0005-0000-0000-00002E000000}"/>
    <cellStyle name="Accent6 3" xfId="48" xr:uid="{00000000-0005-0000-0000-00002F000000}"/>
    <cellStyle name="Bad 2" xfId="51" xr:uid="{00000000-0005-0000-0000-000030000000}"/>
    <cellStyle name="Bad 3" xfId="50" xr:uid="{00000000-0005-0000-0000-000031000000}"/>
    <cellStyle name="Calculation 2" xfId="53" xr:uid="{00000000-0005-0000-0000-000032000000}"/>
    <cellStyle name="Calculation 3" xfId="52" xr:uid="{00000000-0005-0000-0000-000033000000}"/>
    <cellStyle name="Check Cell 2" xfId="55" xr:uid="{00000000-0005-0000-0000-000034000000}"/>
    <cellStyle name="Check Cell 3" xfId="54" xr:uid="{00000000-0005-0000-0000-000035000000}"/>
    <cellStyle name="Explanatory Text 2" xfId="57" xr:uid="{00000000-0005-0000-0000-000036000000}"/>
    <cellStyle name="Explanatory Text 3" xfId="56" xr:uid="{00000000-0005-0000-0000-000037000000}"/>
    <cellStyle name="Good 2" xfId="59" xr:uid="{00000000-0005-0000-0000-000038000000}"/>
    <cellStyle name="Good 3" xfId="58" xr:uid="{00000000-0005-0000-0000-000039000000}"/>
    <cellStyle name="Heading 1 2" xfId="61" xr:uid="{00000000-0005-0000-0000-00003A000000}"/>
    <cellStyle name="Heading 1 3" xfId="60" xr:uid="{00000000-0005-0000-0000-00003B000000}"/>
    <cellStyle name="Heading 2 2" xfId="63" xr:uid="{00000000-0005-0000-0000-00003C000000}"/>
    <cellStyle name="Heading 2 3" xfId="62" xr:uid="{00000000-0005-0000-0000-00003D000000}"/>
    <cellStyle name="Heading 3 2" xfId="65" xr:uid="{00000000-0005-0000-0000-00003E000000}"/>
    <cellStyle name="Heading 3 3" xfId="64" xr:uid="{00000000-0005-0000-0000-00003F000000}"/>
    <cellStyle name="Heading 4 2" xfId="67" xr:uid="{00000000-0005-0000-0000-000040000000}"/>
    <cellStyle name="Heading 4 3" xfId="66" xr:uid="{00000000-0005-0000-0000-000041000000}"/>
    <cellStyle name="Hyperlink 2" xfId="68" xr:uid="{00000000-0005-0000-0000-000042000000}"/>
    <cellStyle name="Hyperlink 2 2" xfId="90" xr:uid="{00000000-0005-0000-0000-000043000000}"/>
    <cellStyle name="Hyperlink 3" xfId="91" xr:uid="{00000000-0005-0000-0000-000044000000}"/>
    <cellStyle name="Hyperlink 3 2" xfId="92" xr:uid="{00000000-0005-0000-0000-000045000000}"/>
    <cellStyle name="Hyperlink 4" xfId="93" xr:uid="{00000000-0005-0000-0000-000046000000}"/>
    <cellStyle name="Hyperlink 5" xfId="94" xr:uid="{00000000-0005-0000-0000-000047000000}"/>
    <cellStyle name="Input 2" xfId="70" xr:uid="{00000000-0005-0000-0000-000048000000}"/>
    <cellStyle name="Input 3" xfId="69" xr:uid="{00000000-0005-0000-0000-000049000000}"/>
    <cellStyle name="Linked Cell 2" xfId="72" xr:uid="{00000000-0005-0000-0000-00004A000000}"/>
    <cellStyle name="Linked Cell 3" xfId="71" xr:uid="{00000000-0005-0000-0000-00004B000000}"/>
    <cellStyle name="Neutral 2" xfId="74" xr:uid="{00000000-0005-0000-0000-00004C000000}"/>
    <cellStyle name="Neutral 3" xfId="73" xr:uid="{00000000-0005-0000-0000-00004D000000}"/>
    <cellStyle name="Normal" xfId="0" builtinId="0"/>
    <cellStyle name="Normal 2" xfId="75" xr:uid="{00000000-0005-0000-0000-00004F000000}"/>
    <cellStyle name="Normal 2 2" xfId="76" xr:uid="{00000000-0005-0000-0000-000050000000}"/>
    <cellStyle name="Normal 2 3" xfId="77" xr:uid="{00000000-0005-0000-0000-000051000000}"/>
    <cellStyle name="Normal 2 3 2" xfId="95" xr:uid="{00000000-0005-0000-0000-000052000000}"/>
    <cellStyle name="Normal 2 3 3" xfId="96" xr:uid="{00000000-0005-0000-0000-000053000000}"/>
    <cellStyle name="Normal 2 3 3 2" xfId="97" xr:uid="{00000000-0005-0000-0000-000054000000}"/>
    <cellStyle name="Normal 2 3 4" xfId="98" xr:uid="{00000000-0005-0000-0000-000055000000}"/>
    <cellStyle name="Normal 2 3 4 2" xfId="99" xr:uid="{00000000-0005-0000-0000-000056000000}"/>
    <cellStyle name="Normal 2 3 4 2 2" xfId="100" xr:uid="{00000000-0005-0000-0000-000057000000}"/>
    <cellStyle name="Normal 2 3 4 3" xfId="101" xr:uid="{00000000-0005-0000-0000-000058000000}"/>
    <cellStyle name="Normal 2 4" xfId="102" xr:uid="{00000000-0005-0000-0000-000059000000}"/>
    <cellStyle name="Normal 2 4 2" xfId="103" xr:uid="{00000000-0005-0000-0000-00005A000000}"/>
    <cellStyle name="Normal 2 4 2 2" xfId="104" xr:uid="{00000000-0005-0000-0000-00005B000000}"/>
    <cellStyle name="Normal 2 4 3" xfId="105" xr:uid="{00000000-0005-0000-0000-00005C000000}"/>
    <cellStyle name="Normal 2 5" xfId="106" xr:uid="{00000000-0005-0000-0000-00005D000000}"/>
    <cellStyle name="Normal 3" xfId="78" xr:uid="{00000000-0005-0000-0000-00005E000000}"/>
    <cellStyle name="Normal 3 2" xfId="107" xr:uid="{00000000-0005-0000-0000-00005F000000}"/>
    <cellStyle name="Normal 3 2 2" xfId="108" xr:uid="{00000000-0005-0000-0000-000060000000}"/>
    <cellStyle name="Normal 3 2 3" xfId="109" xr:uid="{00000000-0005-0000-0000-000061000000}"/>
    <cellStyle name="Normal 3 2 3 2" xfId="110" xr:uid="{00000000-0005-0000-0000-000062000000}"/>
    <cellStyle name="Normal 3 2 3 2 2" xfId="111" xr:uid="{00000000-0005-0000-0000-000063000000}"/>
    <cellStyle name="Normal 3 2 3 3" xfId="112" xr:uid="{00000000-0005-0000-0000-000064000000}"/>
    <cellStyle name="Normal 3 3" xfId="1" xr:uid="{00000000-0005-0000-0000-000065000000}"/>
    <cellStyle name="Normal 3 4" xfId="113" xr:uid="{00000000-0005-0000-0000-000066000000}"/>
    <cellStyle name="Normal 3 4 2" xfId="114" xr:uid="{00000000-0005-0000-0000-000067000000}"/>
    <cellStyle name="Normal 3 5" xfId="115" xr:uid="{00000000-0005-0000-0000-000068000000}"/>
    <cellStyle name="Normal 3 5 2" xfId="116" xr:uid="{00000000-0005-0000-0000-000069000000}"/>
    <cellStyle name="Normal 3 5 2 2" xfId="117" xr:uid="{00000000-0005-0000-0000-00006A000000}"/>
    <cellStyle name="Normal 3 5 3" xfId="118" xr:uid="{00000000-0005-0000-0000-00006B000000}"/>
    <cellStyle name="Normal 4" xfId="79" xr:uid="{00000000-0005-0000-0000-00006C000000}"/>
    <cellStyle name="Normal 4 2" xfId="119" xr:uid="{00000000-0005-0000-0000-00006D000000}"/>
    <cellStyle name="Normal 5" xfId="120" xr:uid="{00000000-0005-0000-0000-00006E000000}"/>
    <cellStyle name="Normal 5 2" xfId="121" xr:uid="{00000000-0005-0000-0000-00006F000000}"/>
    <cellStyle name="Normal 6" xfId="122" xr:uid="{00000000-0005-0000-0000-000070000000}"/>
    <cellStyle name="Note 2" xfId="81" xr:uid="{00000000-0005-0000-0000-000071000000}"/>
    <cellStyle name="Note 3" xfId="80" xr:uid="{00000000-0005-0000-0000-000072000000}"/>
    <cellStyle name="Output 2" xfId="83" xr:uid="{00000000-0005-0000-0000-000073000000}"/>
    <cellStyle name="Output 3" xfId="82" xr:uid="{00000000-0005-0000-0000-000074000000}"/>
    <cellStyle name="Title 2" xfId="85" xr:uid="{00000000-0005-0000-0000-000075000000}"/>
    <cellStyle name="Title 3" xfId="84" xr:uid="{00000000-0005-0000-0000-000076000000}"/>
    <cellStyle name="Total 2" xfId="87" xr:uid="{00000000-0005-0000-0000-000077000000}"/>
    <cellStyle name="Total 3" xfId="86" xr:uid="{00000000-0005-0000-0000-000078000000}"/>
    <cellStyle name="Warning Text 2" xfId="89" xr:uid="{00000000-0005-0000-0000-000079000000}"/>
    <cellStyle name="Warning Text 3" xfId="88" xr:uid="{00000000-0005-0000-0000-00007A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I195"/>
  <sheetViews>
    <sheetView tabSelected="1" zoomScale="150" zoomScaleNormal="150" workbookViewId="0">
      <pane ySplit="1" topLeftCell="A152" activePane="bottomLeft" state="frozen"/>
      <selection activeCell="H1" sqref="H1"/>
      <selection pane="bottomLeft" activeCell="D1" sqref="D1"/>
    </sheetView>
  </sheetViews>
  <sheetFormatPr defaultColWidth="16.7109375" defaultRowHeight="15" x14ac:dyDescent="0.25"/>
  <cols>
    <col min="1" max="1" width="10.140625" customWidth="1"/>
    <col min="2" max="2" width="8.5703125" style="256" customWidth="1"/>
    <col min="3" max="3" width="16.140625" customWidth="1"/>
    <col min="4" max="4" width="12.85546875" customWidth="1"/>
    <col min="5" max="5" width="9.85546875" style="50" customWidth="1"/>
    <col min="6" max="6" width="26.85546875" customWidth="1"/>
    <col min="7" max="7" width="23" customWidth="1"/>
    <col min="8" max="8" width="3.85546875" customWidth="1"/>
    <col min="9" max="9" width="11.5703125" customWidth="1"/>
    <col min="10" max="10" width="9.85546875" customWidth="1"/>
    <col min="11" max="11" width="8" style="9" customWidth="1"/>
    <col min="12" max="12" width="6.7109375" customWidth="1"/>
    <col min="13" max="13" width="5.140625" customWidth="1"/>
    <col min="14" max="14" width="5.28515625" customWidth="1"/>
    <col min="15" max="15" width="6.140625" style="29" customWidth="1"/>
    <col min="16" max="16" width="7" customWidth="1"/>
    <col min="17" max="17" width="6.5703125" customWidth="1"/>
    <col min="18" max="18" width="3.7109375" customWidth="1"/>
    <col min="19" max="19" width="11.42578125" bestFit="1" customWidth="1"/>
    <col min="20" max="20" width="8.85546875" bestFit="1" customWidth="1"/>
    <col min="21" max="21" width="11.85546875" bestFit="1" customWidth="1"/>
    <col min="22" max="22" width="3.7109375" customWidth="1"/>
    <col min="23" max="23" width="6.7109375" style="21" customWidth="1"/>
    <col min="24" max="24" width="8" style="31" customWidth="1"/>
    <col min="25" max="25" width="11.5703125" style="21" customWidth="1"/>
    <col min="26" max="26" width="15.85546875" style="21" customWidth="1"/>
    <col min="27" max="27" width="7.5703125" style="21" bestFit="1" customWidth="1"/>
    <col min="28" max="28" width="7.42578125" style="21" customWidth="1"/>
    <col min="29" max="29" width="6.7109375" style="21" customWidth="1"/>
    <col min="30" max="30" width="8.85546875" style="21" customWidth="1"/>
    <col min="31" max="31" width="10.140625" style="29" customWidth="1"/>
    <col min="32" max="32" width="11.5703125" style="33" bestFit="1" customWidth="1"/>
    <col min="33" max="33" width="6.7109375" customWidth="1"/>
    <col min="34" max="34" width="9.28515625" style="9" customWidth="1"/>
    <col min="35" max="35" width="9.42578125" customWidth="1"/>
  </cols>
  <sheetData>
    <row r="1" spans="1:35" x14ac:dyDescent="0.25">
      <c r="A1" s="3" t="s">
        <v>19</v>
      </c>
      <c r="B1" s="255" t="s">
        <v>0</v>
      </c>
      <c r="C1" s="250" t="s">
        <v>2</v>
      </c>
      <c r="D1" s="3" t="s">
        <v>1</v>
      </c>
      <c r="E1" s="49" t="s">
        <v>3</v>
      </c>
      <c r="F1" s="3" t="s">
        <v>4</v>
      </c>
      <c r="G1" s="3" t="s">
        <v>17</v>
      </c>
      <c r="H1" s="3" t="s">
        <v>5</v>
      </c>
      <c r="I1" s="3" t="s">
        <v>6</v>
      </c>
      <c r="J1" s="3" t="s">
        <v>23</v>
      </c>
      <c r="K1" s="10" t="s">
        <v>7</v>
      </c>
      <c r="L1" s="3" t="s">
        <v>8</v>
      </c>
      <c r="M1" s="3" t="s">
        <v>12</v>
      </c>
      <c r="N1" s="3" t="s">
        <v>13</v>
      </c>
      <c r="O1" s="28" t="s">
        <v>14</v>
      </c>
      <c r="P1" s="3" t="s">
        <v>15</v>
      </c>
      <c r="Q1" s="3" t="s">
        <v>18</v>
      </c>
      <c r="R1" s="3" t="s">
        <v>9</v>
      </c>
      <c r="S1" s="3" t="s">
        <v>10</v>
      </c>
      <c r="T1" s="3" t="s">
        <v>11</v>
      </c>
      <c r="U1" s="3" t="s">
        <v>16</v>
      </c>
      <c r="V1" s="4" t="s">
        <v>21</v>
      </c>
      <c r="W1" s="20" t="s">
        <v>22</v>
      </c>
      <c r="X1" s="30" t="s">
        <v>24</v>
      </c>
      <c r="Y1" s="20" t="s">
        <v>25</v>
      </c>
      <c r="Z1" s="20" t="s">
        <v>26</v>
      </c>
      <c r="AA1" s="20" t="s">
        <v>27</v>
      </c>
      <c r="AB1" s="20" t="s">
        <v>28</v>
      </c>
      <c r="AC1" s="20" t="s">
        <v>29</v>
      </c>
      <c r="AD1" s="20" t="s">
        <v>30</v>
      </c>
      <c r="AE1" s="30" t="s">
        <v>111</v>
      </c>
      <c r="AF1" s="35" t="s">
        <v>112</v>
      </c>
      <c r="AG1" s="20" t="s">
        <v>150</v>
      </c>
      <c r="AH1" s="42" t="s">
        <v>276</v>
      </c>
      <c r="AI1" s="3" t="s">
        <v>7586</v>
      </c>
    </row>
    <row r="2" spans="1:35" x14ac:dyDescent="0.25">
      <c r="A2" s="18">
        <v>44215</v>
      </c>
      <c r="B2" s="55" t="s">
        <v>982</v>
      </c>
      <c r="C2" s="251" t="s">
        <v>985</v>
      </c>
      <c r="D2" s="53" t="s">
        <v>986</v>
      </c>
      <c r="E2" s="54">
        <v>44218</v>
      </c>
      <c r="F2" s="51" t="s">
        <v>704</v>
      </c>
      <c r="G2" s="48" t="s">
        <v>983</v>
      </c>
      <c r="H2" s="52">
        <v>1</v>
      </c>
      <c r="I2" s="51" t="s">
        <v>984</v>
      </c>
      <c r="J2" s="1">
        <v>1017.57</v>
      </c>
      <c r="K2" s="7">
        <v>900755</v>
      </c>
      <c r="L2" s="24"/>
      <c r="M2" s="24">
        <v>12.8</v>
      </c>
      <c r="N2" s="24">
        <v>100</v>
      </c>
      <c r="O2" s="16">
        <f t="shared" ref="O2:O30" si="0">N2*M2</f>
        <v>1280</v>
      </c>
      <c r="P2" s="24" t="s">
        <v>641</v>
      </c>
      <c r="Q2" s="24" t="s">
        <v>412</v>
      </c>
      <c r="R2" s="25"/>
      <c r="S2" s="25"/>
      <c r="T2" s="25"/>
      <c r="U2" s="25"/>
      <c r="V2" s="25"/>
      <c r="W2" s="19">
        <v>8</v>
      </c>
      <c r="X2" s="26">
        <v>1360</v>
      </c>
      <c r="Y2" s="19" t="str">
        <f t="shared" ref="Y2:Y33" si="1">D2</f>
        <v>RL1432</v>
      </c>
      <c r="Z2" s="19" t="str">
        <f t="shared" ref="Z2:Z33" si="2">C2</f>
        <v>1/ RV12100</v>
      </c>
      <c r="AA2" s="26">
        <f t="shared" ref="AA2:AA33" si="3">W2</f>
        <v>8</v>
      </c>
      <c r="AB2" s="26">
        <f t="shared" ref="AB2:AB15" si="4">J2</f>
        <v>1017.57</v>
      </c>
      <c r="AC2" s="19">
        <f t="shared" ref="AC2:AC33" si="5">X2</f>
        <v>1360</v>
      </c>
      <c r="AD2" s="19" t="str">
        <f t="shared" ref="AD2:AD41" si="6">G2</f>
        <v>66003-001</v>
      </c>
      <c r="AE2" s="32"/>
      <c r="AF2" s="34"/>
      <c r="AG2" s="1" t="s">
        <v>153</v>
      </c>
      <c r="AH2" s="43">
        <v>1796</v>
      </c>
      <c r="AI2" s="229">
        <v>45336</v>
      </c>
    </row>
    <row r="3" spans="1:35" x14ac:dyDescent="0.25">
      <c r="A3" s="18">
        <v>44271</v>
      </c>
      <c r="B3" s="55" t="s">
        <v>1550</v>
      </c>
      <c r="C3" s="236"/>
      <c r="D3" s="51" t="s">
        <v>1552</v>
      </c>
      <c r="E3" s="54">
        <v>44291</v>
      </c>
      <c r="F3" s="51" t="s">
        <v>108</v>
      </c>
      <c r="G3" s="48" t="s">
        <v>1551</v>
      </c>
      <c r="H3" s="52">
        <v>300</v>
      </c>
      <c r="I3" s="19"/>
      <c r="J3" s="24">
        <v>0</v>
      </c>
      <c r="K3" s="7">
        <v>907578</v>
      </c>
      <c r="L3" s="24"/>
      <c r="M3" s="24"/>
      <c r="N3" s="24"/>
      <c r="O3" s="16">
        <f t="shared" si="0"/>
        <v>0</v>
      </c>
      <c r="P3" s="24"/>
      <c r="Q3" s="24"/>
      <c r="R3" s="25"/>
      <c r="S3" s="25"/>
      <c r="T3" s="25"/>
      <c r="U3" s="25"/>
      <c r="V3" s="25"/>
      <c r="W3" s="19">
        <v>0.05</v>
      </c>
      <c r="X3" s="26">
        <v>3.75</v>
      </c>
      <c r="Y3" s="19" t="str">
        <f t="shared" si="1"/>
        <v>CE184-LAB</v>
      </c>
      <c r="Z3" s="19">
        <f t="shared" si="2"/>
        <v>0</v>
      </c>
      <c r="AA3" s="26">
        <f t="shared" si="3"/>
        <v>0.05</v>
      </c>
      <c r="AB3" s="26">
        <f t="shared" si="4"/>
        <v>0</v>
      </c>
      <c r="AC3" s="19">
        <f t="shared" si="5"/>
        <v>3.75</v>
      </c>
      <c r="AD3" s="19" t="str">
        <f t="shared" si="6"/>
        <v>67001-853</v>
      </c>
      <c r="AE3" s="32"/>
      <c r="AF3" s="34"/>
      <c r="AG3" s="1" t="s">
        <v>153</v>
      </c>
      <c r="AH3" s="43">
        <v>65551</v>
      </c>
      <c r="AI3" s="229">
        <v>45076</v>
      </c>
    </row>
    <row r="4" spans="1:35" x14ac:dyDescent="0.25">
      <c r="A4" s="18">
        <v>44271</v>
      </c>
      <c r="B4" s="55" t="s">
        <v>1553</v>
      </c>
      <c r="C4" s="251"/>
      <c r="D4" s="53" t="s">
        <v>1555</v>
      </c>
      <c r="E4" s="54">
        <v>44291</v>
      </c>
      <c r="F4" s="51" t="s">
        <v>108</v>
      </c>
      <c r="G4" s="48" t="s">
        <v>1554</v>
      </c>
      <c r="H4" s="52">
        <v>300</v>
      </c>
      <c r="I4" s="19"/>
      <c r="J4" s="24">
        <v>0</v>
      </c>
      <c r="K4" s="7">
        <v>907578</v>
      </c>
      <c r="L4" s="24"/>
      <c r="M4" s="24"/>
      <c r="N4" s="24"/>
      <c r="O4" s="16">
        <f t="shared" si="0"/>
        <v>0</v>
      </c>
      <c r="P4" s="24"/>
      <c r="Q4" s="24"/>
      <c r="R4" s="25"/>
      <c r="S4" s="25"/>
      <c r="T4" s="25"/>
      <c r="U4" s="25"/>
      <c r="V4" s="25"/>
      <c r="W4" s="19">
        <v>0.05</v>
      </c>
      <c r="X4" s="26">
        <v>3.75</v>
      </c>
      <c r="Y4" s="19" t="str">
        <f t="shared" si="1"/>
        <v>CE183-LAB</v>
      </c>
      <c r="Z4" s="19">
        <f t="shared" si="2"/>
        <v>0</v>
      </c>
      <c r="AA4" s="26">
        <f t="shared" si="3"/>
        <v>0.05</v>
      </c>
      <c r="AB4" s="26">
        <f t="shared" si="4"/>
        <v>0</v>
      </c>
      <c r="AC4" s="19">
        <f t="shared" si="5"/>
        <v>3.75</v>
      </c>
      <c r="AD4" s="19" t="str">
        <f t="shared" si="6"/>
        <v>67001-852</v>
      </c>
      <c r="AE4" s="32"/>
      <c r="AF4" s="34"/>
      <c r="AG4" s="1" t="s">
        <v>153</v>
      </c>
      <c r="AH4" s="43">
        <v>65551</v>
      </c>
      <c r="AI4" s="229">
        <v>45341</v>
      </c>
    </row>
    <row r="5" spans="1:35" x14ac:dyDescent="0.25">
      <c r="A5" s="18">
        <v>44334</v>
      </c>
      <c r="B5" s="55" t="s">
        <v>2102</v>
      </c>
      <c r="C5" s="251" t="s">
        <v>137</v>
      </c>
      <c r="D5" s="53" t="s">
        <v>2105</v>
      </c>
      <c r="E5" s="54">
        <v>44342</v>
      </c>
      <c r="F5" s="51" t="s">
        <v>2103</v>
      </c>
      <c r="G5" s="48" t="s">
        <v>2104</v>
      </c>
      <c r="H5" s="52">
        <v>1</v>
      </c>
      <c r="I5" s="51" t="s">
        <v>1977</v>
      </c>
      <c r="J5" s="1">
        <v>304.27999999999997</v>
      </c>
      <c r="K5" s="7">
        <v>915062</v>
      </c>
      <c r="L5" s="24"/>
      <c r="M5" s="24">
        <v>14.4</v>
      </c>
      <c r="N5" s="24">
        <v>6.7</v>
      </c>
      <c r="O5" s="16">
        <f t="shared" si="0"/>
        <v>96.48</v>
      </c>
      <c r="P5" s="24" t="s">
        <v>130</v>
      </c>
      <c r="Q5" s="24" t="s">
        <v>92</v>
      </c>
      <c r="R5" s="25"/>
      <c r="S5" s="25"/>
      <c r="T5" s="25"/>
      <c r="U5" s="25"/>
      <c r="V5" s="25"/>
      <c r="W5" s="19">
        <v>6</v>
      </c>
      <c r="X5" s="26">
        <v>1175</v>
      </c>
      <c r="Y5" s="19" t="str">
        <f t="shared" si="1"/>
        <v>RL1476</v>
      </c>
      <c r="Z5" s="19" t="str">
        <f t="shared" si="2"/>
        <v>8/NCR18650B</v>
      </c>
      <c r="AA5" s="26">
        <f t="shared" si="3"/>
        <v>6</v>
      </c>
      <c r="AB5" s="26">
        <f t="shared" si="4"/>
        <v>304.27999999999997</v>
      </c>
      <c r="AC5" s="19">
        <f t="shared" si="5"/>
        <v>1175</v>
      </c>
      <c r="AD5" s="19" t="str">
        <f t="shared" si="6"/>
        <v>66002-662</v>
      </c>
      <c r="AE5" s="32"/>
      <c r="AF5" s="34"/>
      <c r="AG5" s="1" t="s">
        <v>151</v>
      </c>
      <c r="AH5" s="43">
        <v>2362</v>
      </c>
      <c r="AI5" s="229">
        <v>45342</v>
      </c>
    </row>
    <row r="6" spans="1:35" x14ac:dyDescent="0.25">
      <c r="A6" s="5">
        <v>44405</v>
      </c>
      <c r="B6" s="41">
        <v>315670</v>
      </c>
      <c r="C6" s="252"/>
      <c r="D6" s="24" t="s">
        <v>2812</v>
      </c>
      <c r="E6" s="14">
        <v>44414</v>
      </c>
      <c r="F6" s="19" t="s">
        <v>2813</v>
      </c>
      <c r="G6" s="19"/>
      <c r="H6" s="19">
        <v>1</v>
      </c>
      <c r="I6" s="19"/>
      <c r="J6" s="24">
        <v>0</v>
      </c>
      <c r="K6" s="7">
        <v>923793</v>
      </c>
      <c r="L6" s="24"/>
      <c r="M6" s="24"/>
      <c r="N6" s="24"/>
      <c r="O6" s="16">
        <f t="shared" si="0"/>
        <v>0</v>
      </c>
      <c r="P6" s="24"/>
      <c r="Q6" s="24"/>
      <c r="R6" s="25"/>
      <c r="S6" s="25"/>
      <c r="T6" s="25"/>
      <c r="U6" s="25"/>
      <c r="V6" s="25"/>
      <c r="W6" s="19">
        <v>2</v>
      </c>
      <c r="X6" s="26">
        <v>80</v>
      </c>
      <c r="Y6" s="19" t="str">
        <f t="shared" si="1"/>
        <v>ULTRA LOW VF RECTIFIER-LAB</v>
      </c>
      <c r="Z6" s="19">
        <f t="shared" si="2"/>
        <v>0</v>
      </c>
      <c r="AA6" s="26">
        <f t="shared" si="3"/>
        <v>2</v>
      </c>
      <c r="AB6" s="26">
        <f t="shared" si="4"/>
        <v>0</v>
      </c>
      <c r="AC6" s="19">
        <f t="shared" si="5"/>
        <v>80</v>
      </c>
      <c r="AD6" s="19">
        <f t="shared" si="6"/>
        <v>0</v>
      </c>
      <c r="AE6" s="32"/>
      <c r="AF6" s="34"/>
      <c r="AG6" s="1" t="s">
        <v>13</v>
      </c>
      <c r="AH6" s="43">
        <v>64999</v>
      </c>
      <c r="AI6" s="51"/>
    </row>
    <row r="7" spans="1:35" x14ac:dyDescent="0.25">
      <c r="A7" s="18">
        <v>44425</v>
      </c>
      <c r="B7" s="55" t="s">
        <v>2891</v>
      </c>
      <c r="C7" s="236" t="s">
        <v>2894</v>
      </c>
      <c r="D7" s="51" t="s">
        <v>3003</v>
      </c>
      <c r="E7" s="54">
        <v>44470</v>
      </c>
      <c r="F7" s="51" t="s">
        <v>319</v>
      </c>
      <c r="G7" s="48" t="s">
        <v>2892</v>
      </c>
      <c r="H7" s="52">
        <v>2</v>
      </c>
      <c r="I7" s="51" t="s">
        <v>951</v>
      </c>
      <c r="J7" s="1">
        <v>99.9</v>
      </c>
      <c r="K7" s="7">
        <v>925026</v>
      </c>
      <c r="L7" s="24"/>
      <c r="M7" s="24" t="s">
        <v>3004</v>
      </c>
      <c r="N7" s="24"/>
      <c r="O7" s="16" t="e">
        <f t="shared" si="0"/>
        <v>#VALUE!</v>
      </c>
      <c r="P7" s="24" t="s">
        <v>2893</v>
      </c>
      <c r="Q7" s="24" t="s">
        <v>3005</v>
      </c>
      <c r="R7" s="25"/>
      <c r="S7" s="25"/>
      <c r="T7" s="25"/>
      <c r="U7" s="25"/>
      <c r="V7" s="25"/>
      <c r="W7" s="19">
        <v>4</v>
      </c>
      <c r="X7" s="26">
        <v>351</v>
      </c>
      <c r="Y7" s="19" t="str">
        <f t="shared" si="1"/>
        <v>L258L</v>
      </c>
      <c r="Z7" s="19" t="str">
        <f t="shared" si="2"/>
        <v>54/L91</v>
      </c>
      <c r="AA7" s="26">
        <f t="shared" si="3"/>
        <v>4</v>
      </c>
      <c r="AB7" s="26">
        <f t="shared" si="4"/>
        <v>99.9</v>
      </c>
      <c r="AC7" s="19">
        <f t="shared" si="5"/>
        <v>351</v>
      </c>
      <c r="AD7" s="19" t="str">
        <f t="shared" si="6"/>
        <v>66000-249L</v>
      </c>
      <c r="AE7" s="32"/>
      <c r="AF7" s="34"/>
      <c r="AG7" s="1" t="s">
        <v>152</v>
      </c>
      <c r="AH7" s="43">
        <v>60570</v>
      </c>
      <c r="AI7" s="51"/>
    </row>
    <row r="8" spans="1:35" x14ac:dyDescent="0.25">
      <c r="A8" s="17">
        <v>44438</v>
      </c>
      <c r="B8" s="58" t="s">
        <v>2852</v>
      </c>
      <c r="C8" s="236" t="s">
        <v>120</v>
      </c>
      <c r="D8" s="51" t="s">
        <v>2854</v>
      </c>
      <c r="E8" s="54">
        <v>44432</v>
      </c>
      <c r="F8" s="51" t="s">
        <v>1428</v>
      </c>
      <c r="G8" s="48" t="s">
        <v>2853</v>
      </c>
      <c r="H8" s="52">
        <v>1</v>
      </c>
      <c r="I8" s="1"/>
      <c r="J8" s="1">
        <v>34.25</v>
      </c>
      <c r="K8" s="7">
        <v>924473</v>
      </c>
      <c r="L8" s="24"/>
      <c r="M8" s="24"/>
      <c r="N8" s="24"/>
      <c r="O8" s="16">
        <f t="shared" si="0"/>
        <v>0</v>
      </c>
      <c r="P8" s="24"/>
      <c r="Q8" s="24"/>
      <c r="R8" s="25"/>
      <c r="S8" s="25"/>
      <c r="T8" s="25"/>
      <c r="U8" s="25"/>
      <c r="V8" s="25"/>
      <c r="W8" s="19">
        <v>0.5</v>
      </c>
      <c r="X8" s="26">
        <v>90</v>
      </c>
      <c r="Y8" s="19" t="str">
        <f t="shared" si="1"/>
        <v>CH551</v>
      </c>
      <c r="Z8" s="19" t="str">
        <f t="shared" si="2"/>
        <v>TSB-002</v>
      </c>
      <c r="AA8" s="26">
        <f t="shared" si="3"/>
        <v>0.5</v>
      </c>
      <c r="AB8" s="26">
        <f t="shared" si="4"/>
        <v>34.25</v>
      </c>
      <c r="AC8" s="19">
        <f t="shared" si="5"/>
        <v>90</v>
      </c>
      <c r="AD8" s="19" t="str">
        <f t="shared" si="6"/>
        <v>66002-730</v>
      </c>
      <c r="AE8" s="32"/>
      <c r="AF8" s="34"/>
      <c r="AG8" s="1" t="s">
        <v>151</v>
      </c>
      <c r="AH8" s="43">
        <v>89093</v>
      </c>
      <c r="AI8" s="229">
        <v>45104</v>
      </c>
    </row>
    <row r="9" spans="1:35" s="138" customFormat="1" x14ac:dyDescent="0.25">
      <c r="A9" s="155">
        <v>44489</v>
      </c>
      <c r="B9" s="56" t="s">
        <v>3536</v>
      </c>
      <c r="C9" s="253" t="s">
        <v>673</v>
      </c>
      <c r="D9" s="69" t="s">
        <v>725</v>
      </c>
      <c r="E9" s="73">
        <v>44499</v>
      </c>
      <c r="F9" s="69" t="s">
        <v>571</v>
      </c>
      <c r="G9" s="70" t="s">
        <v>724</v>
      </c>
      <c r="H9" s="71">
        <v>96</v>
      </c>
      <c r="I9" s="69" t="s">
        <v>270</v>
      </c>
      <c r="J9" s="72">
        <v>10.198</v>
      </c>
      <c r="K9" s="156">
        <v>932901</v>
      </c>
      <c r="L9" s="157"/>
      <c r="M9" s="157">
        <v>3.6</v>
      </c>
      <c r="N9" s="157">
        <v>2.6</v>
      </c>
      <c r="O9" s="158">
        <f t="shared" si="0"/>
        <v>9.3600000000000012</v>
      </c>
      <c r="P9" s="157" t="s">
        <v>538</v>
      </c>
      <c r="Q9" s="157"/>
      <c r="R9" s="159"/>
      <c r="S9" s="159"/>
      <c r="T9" s="159"/>
      <c r="U9" s="159"/>
      <c r="V9" s="159"/>
      <c r="W9" s="160">
        <v>0.22</v>
      </c>
      <c r="X9" s="161">
        <v>39</v>
      </c>
      <c r="Y9" s="160" t="str">
        <f t="shared" si="1"/>
        <v>L238</v>
      </c>
      <c r="Z9" s="160" t="str">
        <f t="shared" si="2"/>
        <v>2/LS14500</v>
      </c>
      <c r="AA9" s="161">
        <f t="shared" si="3"/>
        <v>0.22</v>
      </c>
      <c r="AB9" s="161">
        <f t="shared" si="4"/>
        <v>10.198</v>
      </c>
      <c r="AC9" s="160">
        <f t="shared" si="5"/>
        <v>39</v>
      </c>
      <c r="AD9" s="160" t="str">
        <f t="shared" si="6"/>
        <v>66000-231</v>
      </c>
      <c r="AE9" s="162"/>
      <c r="AF9" s="163"/>
      <c r="AG9" s="72" t="s">
        <v>153</v>
      </c>
      <c r="AH9" s="95">
        <v>65616</v>
      </c>
      <c r="AI9" s="258">
        <v>45187</v>
      </c>
    </row>
    <row r="10" spans="1:35" s="138" customFormat="1" x14ac:dyDescent="0.25">
      <c r="A10" s="146">
        <v>44490</v>
      </c>
      <c r="B10" s="57" t="s">
        <v>3544</v>
      </c>
      <c r="C10" s="236" t="s">
        <v>432</v>
      </c>
      <c r="D10" s="51" t="s">
        <v>3546</v>
      </c>
      <c r="E10" s="54">
        <v>44589</v>
      </c>
      <c r="F10" s="51" t="s">
        <v>571</v>
      </c>
      <c r="G10" s="48" t="s">
        <v>3545</v>
      </c>
      <c r="H10" s="52">
        <v>50</v>
      </c>
      <c r="I10" s="51" t="s">
        <v>326</v>
      </c>
      <c r="J10" s="1">
        <v>19.736000000000001</v>
      </c>
      <c r="K10" s="132">
        <v>933612</v>
      </c>
      <c r="L10" s="131"/>
      <c r="M10" s="131">
        <v>7.2</v>
      </c>
      <c r="N10" s="131">
        <v>4.5</v>
      </c>
      <c r="O10" s="133">
        <f t="shared" si="0"/>
        <v>32.4</v>
      </c>
      <c r="P10" s="131" t="s">
        <v>91</v>
      </c>
      <c r="Q10" s="131" t="s">
        <v>464</v>
      </c>
      <c r="R10" s="134"/>
      <c r="S10" s="134"/>
      <c r="T10" s="134"/>
      <c r="U10" s="134"/>
      <c r="V10" s="134"/>
      <c r="W10" s="130">
        <v>0.47</v>
      </c>
      <c r="X10" s="135">
        <v>45</v>
      </c>
      <c r="Y10" s="130" t="str">
        <f t="shared" si="1"/>
        <v>N404</v>
      </c>
      <c r="Z10" s="130" t="str">
        <f t="shared" si="2"/>
        <v>6/MH-C4500HT</v>
      </c>
      <c r="AA10" s="135">
        <f t="shared" si="3"/>
        <v>0.47</v>
      </c>
      <c r="AB10" s="135">
        <f t="shared" si="4"/>
        <v>19.736000000000001</v>
      </c>
      <c r="AC10" s="130">
        <f t="shared" si="5"/>
        <v>45</v>
      </c>
      <c r="AD10" s="130" t="str">
        <f t="shared" si="6"/>
        <v>66000-382</v>
      </c>
      <c r="AE10" s="136"/>
      <c r="AF10" s="137"/>
      <c r="AG10" s="1" t="s">
        <v>153</v>
      </c>
      <c r="AH10" s="43">
        <v>65616</v>
      </c>
      <c r="AI10" s="229">
        <v>45236</v>
      </c>
    </row>
    <row r="11" spans="1:35" s="138" customFormat="1" x14ac:dyDescent="0.25">
      <c r="A11" s="140">
        <v>44516</v>
      </c>
      <c r="B11" s="55" t="s">
        <v>3698</v>
      </c>
      <c r="C11" s="236" t="s">
        <v>3700</v>
      </c>
      <c r="D11" s="51" t="s">
        <v>3701</v>
      </c>
      <c r="E11" s="54">
        <v>44539</v>
      </c>
      <c r="F11" s="51" t="s">
        <v>708</v>
      </c>
      <c r="G11" s="48" t="s">
        <v>3699</v>
      </c>
      <c r="H11" s="52">
        <v>9</v>
      </c>
      <c r="I11" s="51" t="s">
        <v>1395</v>
      </c>
      <c r="J11" s="1">
        <v>16.792000000000002</v>
      </c>
      <c r="K11" s="132">
        <v>936219</v>
      </c>
      <c r="L11" s="131"/>
      <c r="M11" s="131">
        <v>10.8</v>
      </c>
      <c r="N11" s="131">
        <v>4.9000000000000004</v>
      </c>
      <c r="O11" s="133">
        <f t="shared" si="0"/>
        <v>52.920000000000009</v>
      </c>
      <c r="P11" s="131" t="s">
        <v>3521</v>
      </c>
      <c r="Q11" s="131" t="s">
        <v>577</v>
      </c>
      <c r="R11" s="134"/>
      <c r="S11" s="134"/>
      <c r="T11" s="134"/>
      <c r="U11" s="134"/>
      <c r="V11" s="134"/>
      <c r="W11" s="130">
        <v>1.5</v>
      </c>
      <c r="X11" s="135">
        <v>250</v>
      </c>
      <c r="Y11" s="130" t="str">
        <f t="shared" si="1"/>
        <v>DH54B</v>
      </c>
      <c r="Z11" s="130" t="str">
        <f t="shared" si="2"/>
        <v>3/INR21700-50E</v>
      </c>
      <c r="AA11" s="135">
        <f t="shared" si="3"/>
        <v>1.5</v>
      </c>
      <c r="AB11" s="135">
        <f t="shared" si="4"/>
        <v>16.792000000000002</v>
      </c>
      <c r="AC11" s="130">
        <f t="shared" si="5"/>
        <v>250</v>
      </c>
      <c r="AD11" s="130" t="str">
        <f t="shared" si="6"/>
        <v>66002-623B</v>
      </c>
      <c r="AE11" s="136"/>
      <c r="AF11" s="137"/>
      <c r="AG11" s="1" t="s">
        <v>151</v>
      </c>
      <c r="AH11" s="43">
        <v>2169</v>
      </c>
      <c r="AI11" s="229">
        <v>45251</v>
      </c>
    </row>
    <row r="12" spans="1:35" s="138" customFormat="1" x14ac:dyDescent="0.25">
      <c r="A12" s="144">
        <v>44517</v>
      </c>
      <c r="B12" s="56" t="s">
        <v>3741</v>
      </c>
      <c r="C12" s="236" t="s">
        <v>3743</v>
      </c>
      <c r="D12" s="51" t="s">
        <v>3744</v>
      </c>
      <c r="E12" s="54">
        <v>44526</v>
      </c>
      <c r="F12" s="51" t="s">
        <v>117</v>
      </c>
      <c r="G12" s="48" t="s">
        <v>3742</v>
      </c>
      <c r="H12" s="52">
        <v>1</v>
      </c>
      <c r="I12" s="1"/>
      <c r="J12" s="1">
        <v>8.33</v>
      </c>
      <c r="K12" s="132">
        <v>936741</v>
      </c>
      <c r="L12" s="131"/>
      <c r="M12" s="131"/>
      <c r="N12" s="131"/>
      <c r="O12" s="133">
        <f t="shared" si="0"/>
        <v>0</v>
      </c>
      <c r="P12" s="131"/>
      <c r="Q12" s="131"/>
      <c r="R12" s="134"/>
      <c r="S12" s="134"/>
      <c r="T12" s="134"/>
      <c r="U12" s="134"/>
      <c r="V12" s="134"/>
      <c r="W12" s="130">
        <v>3</v>
      </c>
      <c r="X12" s="135">
        <v>370</v>
      </c>
      <c r="Y12" s="130" t="str">
        <f t="shared" si="1"/>
        <v>CH565</v>
      </c>
      <c r="Z12" s="130" t="str">
        <f t="shared" si="2"/>
        <v xml:space="preserve"> 1/NC500U</v>
      </c>
      <c r="AA12" s="135">
        <f t="shared" si="3"/>
        <v>3</v>
      </c>
      <c r="AB12" s="135">
        <f t="shared" si="4"/>
        <v>8.33</v>
      </c>
      <c r="AC12" s="130">
        <f t="shared" si="5"/>
        <v>370</v>
      </c>
      <c r="AD12" s="130" t="str">
        <f t="shared" si="6"/>
        <v>66002-864</v>
      </c>
      <c r="AE12" s="136"/>
      <c r="AF12" s="137"/>
      <c r="AG12" s="1" t="s">
        <v>152</v>
      </c>
      <c r="AH12" s="43">
        <v>24232</v>
      </c>
      <c r="AI12" s="229">
        <v>45261</v>
      </c>
    </row>
    <row r="13" spans="1:35" s="138" customFormat="1" x14ac:dyDescent="0.25">
      <c r="A13" s="199">
        <v>44543</v>
      </c>
      <c r="B13" s="200" t="s">
        <v>3928</v>
      </c>
      <c r="C13" s="236"/>
      <c r="D13" s="51" t="s">
        <v>3736</v>
      </c>
      <c r="E13" s="54">
        <v>44536</v>
      </c>
      <c r="F13" s="51" t="s">
        <v>3924</v>
      </c>
      <c r="G13" s="48" t="s">
        <v>3929</v>
      </c>
      <c r="H13" s="52">
        <v>40</v>
      </c>
      <c r="I13" s="1"/>
      <c r="J13" s="1">
        <v>0.26750000000000002</v>
      </c>
      <c r="K13" s="132">
        <v>938880</v>
      </c>
      <c r="L13" s="131"/>
      <c r="M13" s="131"/>
      <c r="N13" s="131"/>
      <c r="O13" s="133">
        <f t="shared" si="0"/>
        <v>0</v>
      </c>
      <c r="P13" s="131"/>
      <c r="Q13" s="131"/>
      <c r="R13" s="134"/>
      <c r="S13" s="134"/>
      <c r="T13" s="134"/>
      <c r="U13" s="134"/>
      <c r="V13" s="134"/>
      <c r="W13" s="130">
        <v>0.16</v>
      </c>
      <c r="X13" s="135">
        <v>1.77</v>
      </c>
      <c r="Y13" s="130" t="str">
        <f t="shared" si="1"/>
        <v>LAB</v>
      </c>
      <c r="Z13" s="130">
        <f t="shared" si="2"/>
        <v>0</v>
      </c>
      <c r="AA13" s="135">
        <f t="shared" si="3"/>
        <v>0.16</v>
      </c>
      <c r="AB13" s="135">
        <f t="shared" si="4"/>
        <v>0.26750000000000002</v>
      </c>
      <c r="AC13" s="130">
        <f t="shared" si="5"/>
        <v>1.77</v>
      </c>
      <c r="AD13" s="130" t="str">
        <f t="shared" si="6"/>
        <v>20008-803WESTS</v>
      </c>
      <c r="AE13" s="136"/>
      <c r="AF13" s="137"/>
      <c r="AG13" s="1" t="s">
        <v>573</v>
      </c>
      <c r="AH13" s="43">
        <v>23857</v>
      </c>
      <c r="AI13" s="229">
        <v>45261</v>
      </c>
    </row>
    <row r="14" spans="1:35" x14ac:dyDescent="0.25">
      <c r="A14" s="146">
        <v>44581</v>
      </c>
      <c r="B14" s="57" t="s">
        <v>4147</v>
      </c>
      <c r="C14" s="236" t="s">
        <v>4150</v>
      </c>
      <c r="D14" s="51" t="s">
        <v>4151</v>
      </c>
      <c r="E14" s="54">
        <v>44588</v>
      </c>
      <c r="F14" s="51" t="s">
        <v>4148</v>
      </c>
      <c r="G14" s="48" t="s">
        <v>4149</v>
      </c>
      <c r="H14" s="52">
        <v>30</v>
      </c>
      <c r="I14" s="51" t="s">
        <v>593</v>
      </c>
      <c r="J14" s="1">
        <v>5.62</v>
      </c>
      <c r="K14" s="132">
        <v>942864</v>
      </c>
      <c r="L14" s="131"/>
      <c r="M14" s="131">
        <v>3.6</v>
      </c>
      <c r="N14" s="131">
        <v>20</v>
      </c>
      <c r="O14" s="133">
        <f t="shared" si="0"/>
        <v>72</v>
      </c>
      <c r="P14" s="131" t="s">
        <v>538</v>
      </c>
      <c r="Q14" s="131" t="s">
        <v>412</v>
      </c>
      <c r="R14" s="134"/>
      <c r="S14" s="134"/>
      <c r="T14" s="134"/>
      <c r="U14" s="134"/>
      <c r="V14" s="134"/>
      <c r="W14" s="130">
        <v>0.5</v>
      </c>
      <c r="X14" s="135">
        <v>27.14</v>
      </c>
      <c r="Y14" s="130" t="str">
        <f t="shared" si="1"/>
        <v>L810</v>
      </c>
      <c r="Z14" s="130" t="str">
        <f t="shared" si="2"/>
        <v>ER34615H</v>
      </c>
      <c r="AA14" s="135">
        <f t="shared" si="3"/>
        <v>0.5</v>
      </c>
      <c r="AB14" s="135">
        <f t="shared" si="4"/>
        <v>5.62</v>
      </c>
      <c r="AC14" s="130">
        <f t="shared" si="5"/>
        <v>27.14</v>
      </c>
      <c r="AD14" s="130" t="str">
        <f t="shared" si="6"/>
        <v>60000-013FAN</v>
      </c>
      <c r="AE14" s="136"/>
      <c r="AF14" s="137"/>
      <c r="AG14" s="1" t="s">
        <v>573</v>
      </c>
      <c r="AH14" s="43">
        <v>23948</v>
      </c>
      <c r="AI14" s="229">
        <v>45300</v>
      </c>
    </row>
    <row r="15" spans="1:35" x14ac:dyDescent="0.25">
      <c r="A15" s="144">
        <v>44594</v>
      </c>
      <c r="B15" s="56">
        <v>320026</v>
      </c>
      <c r="C15" s="236"/>
      <c r="D15" s="51" t="s">
        <v>4214</v>
      </c>
      <c r="E15" s="54">
        <v>44603</v>
      </c>
      <c r="F15" s="51" t="s">
        <v>4210</v>
      </c>
      <c r="G15" s="48"/>
      <c r="H15" s="52">
        <v>1</v>
      </c>
      <c r="I15" s="51"/>
      <c r="J15" s="1">
        <v>0</v>
      </c>
      <c r="K15" s="132">
        <v>943874</v>
      </c>
      <c r="L15" s="131"/>
      <c r="M15" s="131"/>
      <c r="N15" s="131"/>
      <c r="O15" s="133">
        <f t="shared" si="0"/>
        <v>0</v>
      </c>
      <c r="P15" s="131"/>
      <c r="Q15" s="131"/>
      <c r="R15" s="134"/>
      <c r="S15" s="134"/>
      <c r="T15" s="134"/>
      <c r="U15" s="134"/>
      <c r="V15" s="134"/>
      <c r="W15" s="130">
        <v>1</v>
      </c>
      <c r="X15" s="135">
        <v>62.81</v>
      </c>
      <c r="Y15" s="130" t="str">
        <f t="shared" si="1"/>
        <v>CONN-LAB</v>
      </c>
      <c r="Z15" s="130">
        <f t="shared" si="2"/>
        <v>0</v>
      </c>
      <c r="AA15" s="135">
        <f t="shared" si="3"/>
        <v>1</v>
      </c>
      <c r="AB15" s="135">
        <f t="shared" si="4"/>
        <v>0</v>
      </c>
      <c r="AC15" s="130">
        <f t="shared" si="5"/>
        <v>62.81</v>
      </c>
      <c r="AD15" s="130">
        <f t="shared" si="6"/>
        <v>0</v>
      </c>
      <c r="AE15" s="136"/>
      <c r="AF15" s="137"/>
      <c r="AG15" s="1" t="s">
        <v>151</v>
      </c>
      <c r="AH15" s="43">
        <v>2590</v>
      </c>
      <c r="AI15" s="229">
        <v>45301</v>
      </c>
    </row>
    <row r="16" spans="1:35" x14ac:dyDescent="0.25">
      <c r="A16" s="144">
        <v>44601</v>
      </c>
      <c r="B16" s="56" t="s">
        <v>4289</v>
      </c>
      <c r="C16" s="253"/>
      <c r="D16" s="175" t="s">
        <v>4291</v>
      </c>
      <c r="E16" s="187">
        <v>44600</v>
      </c>
      <c r="F16" s="175" t="s">
        <v>90</v>
      </c>
      <c r="G16" s="176" t="s">
        <v>4290</v>
      </c>
      <c r="H16" s="177">
        <v>4</v>
      </c>
      <c r="I16">
        <v>0</v>
      </c>
      <c r="J16" s="178">
        <v>20.69</v>
      </c>
      <c r="K16" s="132"/>
      <c r="L16" s="131"/>
      <c r="M16" s="131"/>
      <c r="N16" s="131"/>
      <c r="O16" s="133">
        <f t="shared" si="0"/>
        <v>0</v>
      </c>
      <c r="P16" s="131"/>
      <c r="Q16" s="131"/>
      <c r="R16" s="134"/>
      <c r="S16" s="134"/>
      <c r="T16" s="134"/>
      <c r="U16" s="134"/>
      <c r="V16" s="134"/>
      <c r="W16" s="130">
        <v>0.5</v>
      </c>
      <c r="X16" s="135">
        <v>0</v>
      </c>
      <c r="Y16" s="130" t="str">
        <f t="shared" si="1"/>
        <v>CA192</v>
      </c>
      <c r="Z16" s="130">
        <f t="shared" si="2"/>
        <v>0</v>
      </c>
      <c r="AA16" s="135">
        <f t="shared" si="3"/>
        <v>0.5</v>
      </c>
      <c r="AB16" s="135">
        <v>0</v>
      </c>
      <c r="AC16" s="130">
        <f t="shared" si="5"/>
        <v>0</v>
      </c>
      <c r="AD16" s="130" t="str">
        <f t="shared" si="6"/>
        <v>66002-799</v>
      </c>
      <c r="AE16" s="136"/>
      <c r="AF16" s="137"/>
      <c r="AG16" s="1" t="s">
        <v>90</v>
      </c>
      <c r="AH16" s="43"/>
      <c r="AI16" s="268">
        <v>45314</v>
      </c>
    </row>
    <row r="17" spans="1:35" x14ac:dyDescent="0.25">
      <c r="A17" s="144">
        <v>44601</v>
      </c>
      <c r="B17" s="56" t="s">
        <v>4292</v>
      </c>
      <c r="C17" s="236"/>
      <c r="D17" s="51" t="s">
        <v>4294</v>
      </c>
      <c r="E17" s="54">
        <v>44600</v>
      </c>
      <c r="F17" s="51" t="s">
        <v>90</v>
      </c>
      <c r="G17" s="48" t="s">
        <v>4293</v>
      </c>
      <c r="H17" s="52">
        <v>4</v>
      </c>
      <c r="I17" s="1">
        <v>0</v>
      </c>
      <c r="J17" s="1">
        <v>37.89</v>
      </c>
      <c r="K17" s="132"/>
      <c r="L17" s="131"/>
      <c r="M17" s="131"/>
      <c r="N17" s="131"/>
      <c r="O17" s="133">
        <f t="shared" si="0"/>
        <v>0</v>
      </c>
      <c r="P17" s="131"/>
      <c r="Q17" s="131"/>
      <c r="R17" s="134"/>
      <c r="S17" s="134"/>
      <c r="T17" s="134"/>
      <c r="U17" s="134"/>
      <c r="V17" s="134"/>
      <c r="W17" s="130">
        <v>0.5</v>
      </c>
      <c r="X17" s="135">
        <v>0</v>
      </c>
      <c r="Y17" s="130" t="str">
        <f t="shared" si="1"/>
        <v>CA193</v>
      </c>
      <c r="Z17" s="130">
        <f t="shared" si="2"/>
        <v>0</v>
      </c>
      <c r="AA17" s="135">
        <f t="shared" si="3"/>
        <v>0.5</v>
      </c>
      <c r="AB17" s="135">
        <f t="shared" ref="AB17:AB48" si="7">J17</f>
        <v>37.89</v>
      </c>
      <c r="AC17" s="130">
        <f t="shared" si="5"/>
        <v>0</v>
      </c>
      <c r="AD17" s="130" t="str">
        <f t="shared" si="6"/>
        <v>66002-800</v>
      </c>
      <c r="AE17" s="136"/>
      <c r="AF17" s="137"/>
      <c r="AG17" s="1" t="s">
        <v>90</v>
      </c>
      <c r="AH17" s="43"/>
      <c r="AI17" s="229">
        <v>45334</v>
      </c>
    </row>
    <row r="18" spans="1:35" x14ac:dyDescent="0.25">
      <c r="A18" s="139">
        <v>44613</v>
      </c>
      <c r="B18" s="58" t="s">
        <v>4366</v>
      </c>
      <c r="C18" s="236" t="s">
        <v>4370</v>
      </c>
      <c r="D18" s="51" t="s">
        <v>4371</v>
      </c>
      <c r="E18" s="54">
        <v>44888</v>
      </c>
      <c r="F18" s="51" t="s">
        <v>4367</v>
      </c>
      <c r="G18" s="48" t="s">
        <v>4368</v>
      </c>
      <c r="H18" s="52">
        <v>3</v>
      </c>
      <c r="I18" s="51" t="s">
        <v>4369</v>
      </c>
      <c r="J18" s="1">
        <v>37.17</v>
      </c>
      <c r="K18" s="132">
        <v>946341</v>
      </c>
      <c r="L18" s="131"/>
      <c r="M18" s="131">
        <v>46.8</v>
      </c>
      <c r="N18" s="131">
        <v>72</v>
      </c>
      <c r="O18" s="133">
        <f t="shared" si="0"/>
        <v>3369.6</v>
      </c>
      <c r="P18" s="131" t="s">
        <v>4011</v>
      </c>
      <c r="Q18" s="131" t="s">
        <v>550</v>
      </c>
      <c r="R18" s="134"/>
      <c r="S18" s="134"/>
      <c r="T18" s="134"/>
      <c r="U18" s="134"/>
      <c r="V18" s="134"/>
      <c r="W18" s="130">
        <v>3.48</v>
      </c>
      <c r="X18" s="135">
        <v>15600</v>
      </c>
      <c r="Y18" s="130" t="str">
        <f t="shared" si="1"/>
        <v>N380</v>
      </c>
      <c r="Z18" s="130" t="str">
        <f t="shared" si="2"/>
        <v>78/KFM72P</v>
      </c>
      <c r="AA18" s="135">
        <f t="shared" si="3"/>
        <v>3.48</v>
      </c>
      <c r="AB18" s="135">
        <f t="shared" si="7"/>
        <v>37.17</v>
      </c>
      <c r="AC18" s="130">
        <f t="shared" si="5"/>
        <v>15600</v>
      </c>
      <c r="AD18" s="130" t="str">
        <f t="shared" si="6"/>
        <v>66000-360</v>
      </c>
      <c r="AE18" s="136"/>
      <c r="AF18" s="137"/>
      <c r="AG18" s="1" t="s">
        <v>153</v>
      </c>
      <c r="AH18" s="43" t="s">
        <v>4372</v>
      </c>
      <c r="AI18" s="229">
        <v>45337</v>
      </c>
    </row>
    <row r="19" spans="1:35" x14ac:dyDescent="0.25">
      <c r="A19" s="139">
        <v>44662</v>
      </c>
      <c r="B19" s="58" t="s">
        <v>4827</v>
      </c>
      <c r="C19" s="236" t="s">
        <v>107</v>
      </c>
      <c r="D19" s="51" t="s">
        <v>104</v>
      </c>
      <c r="E19" s="54">
        <v>44659</v>
      </c>
      <c r="F19" s="51" t="s">
        <v>87</v>
      </c>
      <c r="G19" s="48" t="s">
        <v>103</v>
      </c>
      <c r="H19" s="52">
        <v>200</v>
      </c>
      <c r="I19" s="51" t="s">
        <v>3599</v>
      </c>
      <c r="J19" s="1">
        <v>152.77000000000001</v>
      </c>
      <c r="K19" s="132">
        <v>952266</v>
      </c>
      <c r="L19" s="131"/>
      <c r="M19" s="131">
        <v>14.8</v>
      </c>
      <c r="N19" s="131">
        <v>9.6</v>
      </c>
      <c r="O19" s="133">
        <f t="shared" si="0"/>
        <v>142.08000000000001</v>
      </c>
      <c r="P19" s="131" t="s">
        <v>3486</v>
      </c>
      <c r="Q19" s="131" t="s">
        <v>88</v>
      </c>
      <c r="R19" s="134"/>
      <c r="S19" s="134"/>
      <c r="T19" s="134"/>
      <c r="U19" s="134"/>
      <c r="V19" s="134"/>
      <c r="W19" s="130">
        <v>0.83</v>
      </c>
      <c r="X19" s="135">
        <v>375</v>
      </c>
      <c r="Y19" s="130" t="str">
        <f t="shared" si="1"/>
        <v>RL278</v>
      </c>
      <c r="Z19" s="130" t="str">
        <f t="shared" si="2"/>
        <v>16/UR18650F-2300</v>
      </c>
      <c r="AA19" s="135">
        <f t="shared" si="3"/>
        <v>0.83</v>
      </c>
      <c r="AB19" s="135">
        <f t="shared" si="7"/>
        <v>152.77000000000001</v>
      </c>
      <c r="AC19" s="130">
        <f t="shared" si="5"/>
        <v>375</v>
      </c>
      <c r="AD19" s="130" t="str">
        <f t="shared" si="6"/>
        <v>66000-508</v>
      </c>
      <c r="AE19" s="136"/>
      <c r="AF19" s="137"/>
      <c r="AG19" s="1" t="s">
        <v>153</v>
      </c>
      <c r="AH19" s="43">
        <v>24081</v>
      </c>
      <c r="AI19" s="229">
        <v>45341</v>
      </c>
    </row>
    <row r="20" spans="1:35" x14ac:dyDescent="0.25">
      <c r="A20" s="147">
        <v>44715</v>
      </c>
      <c r="B20" s="82" t="s">
        <v>5204</v>
      </c>
      <c r="C20" s="236" t="s">
        <v>4727</v>
      </c>
      <c r="D20" s="51" t="s">
        <v>4728</v>
      </c>
      <c r="E20" s="54">
        <v>44735</v>
      </c>
      <c r="F20" s="51" t="s">
        <v>571</v>
      </c>
      <c r="G20" s="48" t="s">
        <v>4725</v>
      </c>
      <c r="H20" s="52">
        <v>15</v>
      </c>
      <c r="I20" s="51" t="s">
        <v>4726</v>
      </c>
      <c r="J20" s="1">
        <v>3.59</v>
      </c>
      <c r="K20" s="132">
        <v>958650</v>
      </c>
      <c r="L20" s="131"/>
      <c r="M20" s="131">
        <v>3.7</v>
      </c>
      <c r="N20" s="131">
        <v>7.4999999999999997E-2</v>
      </c>
      <c r="O20" s="133">
        <f t="shared" si="0"/>
        <v>0.27750000000000002</v>
      </c>
      <c r="P20" s="131" t="s">
        <v>3486</v>
      </c>
      <c r="Q20" s="131" t="s">
        <v>412</v>
      </c>
      <c r="R20" s="134"/>
      <c r="S20" s="134"/>
      <c r="T20" s="134"/>
      <c r="U20" s="134"/>
      <c r="V20" s="134"/>
      <c r="W20" s="130">
        <v>0.32</v>
      </c>
      <c r="X20" s="135">
        <v>19.28</v>
      </c>
      <c r="Y20" s="130" t="str">
        <f t="shared" si="1"/>
        <v>RL1569</v>
      </c>
      <c r="Z20" s="130" t="str">
        <f t="shared" si="2"/>
        <v>1/PD2032</v>
      </c>
      <c r="AA20" s="135">
        <f t="shared" si="3"/>
        <v>0.32</v>
      </c>
      <c r="AB20" s="135">
        <f t="shared" si="7"/>
        <v>3.59</v>
      </c>
      <c r="AC20" s="130">
        <f t="shared" si="5"/>
        <v>19.28</v>
      </c>
      <c r="AD20" s="130" t="str">
        <f t="shared" si="6"/>
        <v>66003-025</v>
      </c>
      <c r="AE20" s="136"/>
      <c r="AF20" s="137"/>
      <c r="AG20" s="1" t="s">
        <v>151</v>
      </c>
      <c r="AH20" s="43">
        <v>65616</v>
      </c>
      <c r="AI20" s="229">
        <v>45271</v>
      </c>
    </row>
    <row r="21" spans="1:35" x14ac:dyDescent="0.25">
      <c r="A21" s="140">
        <v>44726</v>
      </c>
      <c r="B21" s="55">
        <v>323752</v>
      </c>
      <c r="C21" s="236"/>
      <c r="D21" s="51" t="s">
        <v>5271</v>
      </c>
      <c r="E21" s="54">
        <v>44726</v>
      </c>
      <c r="F21" s="51" t="s">
        <v>5272</v>
      </c>
      <c r="G21" s="48"/>
      <c r="H21" s="52">
        <v>1</v>
      </c>
      <c r="I21" s="51"/>
      <c r="J21" s="1">
        <v>0</v>
      </c>
      <c r="K21" s="132">
        <v>960028</v>
      </c>
      <c r="L21" s="131"/>
      <c r="M21" s="131"/>
      <c r="N21" s="131"/>
      <c r="O21" s="133">
        <f t="shared" si="0"/>
        <v>0</v>
      </c>
      <c r="P21" s="131"/>
      <c r="Q21" s="131"/>
      <c r="R21" s="134"/>
      <c r="S21" s="134"/>
      <c r="T21" s="134"/>
      <c r="U21" s="134"/>
      <c r="V21" s="134"/>
      <c r="W21" s="130">
        <v>2</v>
      </c>
      <c r="X21" s="135">
        <v>100</v>
      </c>
      <c r="Y21" s="130" t="str">
        <f t="shared" si="1"/>
        <v>LAB-CABLE</v>
      </c>
      <c r="Z21" s="130">
        <f t="shared" si="2"/>
        <v>0</v>
      </c>
      <c r="AA21" s="135">
        <f t="shared" si="3"/>
        <v>2</v>
      </c>
      <c r="AB21" s="135">
        <f t="shared" si="7"/>
        <v>0</v>
      </c>
      <c r="AC21" s="130">
        <f t="shared" si="5"/>
        <v>100</v>
      </c>
      <c r="AD21" s="130">
        <f t="shared" si="6"/>
        <v>0</v>
      </c>
      <c r="AE21" s="136"/>
      <c r="AF21" s="137"/>
      <c r="AG21" s="1" t="s">
        <v>152</v>
      </c>
      <c r="AH21" s="43">
        <v>1160</v>
      </c>
      <c r="AI21" s="229">
        <v>45271</v>
      </c>
    </row>
    <row r="22" spans="1:35" x14ac:dyDescent="0.25">
      <c r="A22" s="140">
        <v>44733</v>
      </c>
      <c r="B22" s="55" t="s">
        <v>5337</v>
      </c>
      <c r="C22" s="236" t="s">
        <v>5340</v>
      </c>
      <c r="D22" s="51" t="s">
        <v>5341</v>
      </c>
      <c r="E22" s="54">
        <v>44747</v>
      </c>
      <c r="F22" s="51" t="s">
        <v>3116</v>
      </c>
      <c r="G22" s="48" t="s">
        <v>5338</v>
      </c>
      <c r="H22" s="52">
        <v>2</v>
      </c>
      <c r="I22" s="51" t="s">
        <v>5339</v>
      </c>
      <c r="J22" s="1">
        <v>34.4</v>
      </c>
      <c r="K22" s="132">
        <v>960304</v>
      </c>
      <c r="L22" s="131"/>
      <c r="M22" s="131">
        <v>12</v>
      </c>
      <c r="N22" s="131">
        <v>4</v>
      </c>
      <c r="O22" s="133">
        <f t="shared" si="0"/>
        <v>48</v>
      </c>
      <c r="P22" s="131" t="s">
        <v>3497</v>
      </c>
      <c r="Q22" s="131" t="s">
        <v>584</v>
      </c>
      <c r="R22" s="134"/>
      <c r="S22" s="134"/>
      <c r="T22" s="134"/>
      <c r="U22" s="134"/>
      <c r="V22" s="134"/>
      <c r="W22" s="130">
        <v>2</v>
      </c>
      <c r="X22" s="135">
        <v>130</v>
      </c>
      <c r="Y22" s="130" t="str">
        <f t="shared" si="1"/>
        <v>N1759</v>
      </c>
      <c r="Z22" s="130" t="str">
        <f t="shared" si="2"/>
        <v>10/IMX-4000C</v>
      </c>
      <c r="AA22" s="135">
        <f t="shared" si="3"/>
        <v>2</v>
      </c>
      <c r="AB22" s="135">
        <f t="shared" si="7"/>
        <v>34.4</v>
      </c>
      <c r="AC22" s="130">
        <f t="shared" si="5"/>
        <v>130</v>
      </c>
      <c r="AD22" s="130" t="str">
        <f t="shared" si="6"/>
        <v>66001-515</v>
      </c>
      <c r="AE22" s="136"/>
      <c r="AF22" s="137"/>
      <c r="AG22" s="1" t="s">
        <v>151</v>
      </c>
      <c r="AH22" s="43">
        <v>65517</v>
      </c>
      <c r="AI22" s="51"/>
    </row>
    <row r="23" spans="1:35" x14ac:dyDescent="0.25">
      <c r="A23" s="146">
        <v>44756</v>
      </c>
      <c r="B23" s="57" t="s">
        <v>5542</v>
      </c>
      <c r="C23" s="236" t="s">
        <v>5545</v>
      </c>
      <c r="D23" s="51" t="s">
        <v>5546</v>
      </c>
      <c r="E23" s="54">
        <v>44755</v>
      </c>
      <c r="F23" s="51" t="s">
        <v>5532</v>
      </c>
      <c r="G23" s="48" t="s">
        <v>5543</v>
      </c>
      <c r="H23" s="52">
        <v>65</v>
      </c>
      <c r="I23" s="51" t="s">
        <v>5544</v>
      </c>
      <c r="J23" s="1">
        <v>174.8</v>
      </c>
      <c r="K23" s="132">
        <v>963857</v>
      </c>
      <c r="L23" s="131"/>
      <c r="M23" s="131"/>
      <c r="N23" s="131"/>
      <c r="O23" s="133">
        <f t="shared" si="0"/>
        <v>0</v>
      </c>
      <c r="P23" s="131"/>
      <c r="Q23" s="131"/>
      <c r="R23" s="134"/>
      <c r="S23" s="134"/>
      <c r="T23" s="134"/>
      <c r="U23" s="134"/>
      <c r="V23" s="134"/>
      <c r="W23" s="130">
        <v>1</v>
      </c>
      <c r="X23" s="135">
        <v>204.18</v>
      </c>
      <c r="Y23" s="130" t="str">
        <f t="shared" si="1"/>
        <v>CH599</v>
      </c>
      <c r="Z23" s="130" t="str">
        <f t="shared" si="2"/>
        <v>VECIP65-24/13</v>
      </c>
      <c r="AA23" s="135">
        <f t="shared" si="3"/>
        <v>1</v>
      </c>
      <c r="AB23" s="135">
        <f t="shared" si="7"/>
        <v>174.8</v>
      </c>
      <c r="AC23" s="130">
        <f t="shared" si="5"/>
        <v>204.18</v>
      </c>
      <c r="AD23" s="130" t="str">
        <f t="shared" si="6"/>
        <v>64900-631XLR</v>
      </c>
      <c r="AE23" s="136"/>
      <c r="AF23" s="137"/>
      <c r="AG23" s="1" t="s">
        <v>153</v>
      </c>
      <c r="AH23" s="43">
        <v>66277</v>
      </c>
      <c r="AI23" s="51"/>
    </row>
    <row r="24" spans="1:35" x14ac:dyDescent="0.25">
      <c r="A24" s="146">
        <v>44756</v>
      </c>
      <c r="B24" s="57" t="s">
        <v>5554</v>
      </c>
      <c r="C24" s="236"/>
      <c r="D24" s="51" t="s">
        <v>5561</v>
      </c>
      <c r="E24" s="54">
        <v>44755</v>
      </c>
      <c r="F24" s="51" t="s">
        <v>255</v>
      </c>
      <c r="G24" s="48" t="s">
        <v>5555</v>
      </c>
      <c r="H24" s="52">
        <v>1</v>
      </c>
      <c r="I24" s="1">
        <v>0</v>
      </c>
      <c r="J24" s="1">
        <v>49.93</v>
      </c>
      <c r="K24" s="132">
        <v>963977</v>
      </c>
      <c r="L24" s="131"/>
      <c r="M24" s="131"/>
      <c r="N24" s="131"/>
      <c r="O24" s="133">
        <f t="shared" si="0"/>
        <v>0</v>
      </c>
      <c r="P24" s="131"/>
      <c r="Q24" s="131"/>
      <c r="R24" s="134"/>
      <c r="S24" s="134"/>
      <c r="T24" s="134"/>
      <c r="U24" s="134"/>
      <c r="V24" s="134"/>
      <c r="W24" s="130">
        <v>2</v>
      </c>
      <c r="X24" s="135">
        <v>200</v>
      </c>
      <c r="Y24" s="130" t="str">
        <f t="shared" si="1"/>
        <v>CH596</v>
      </c>
      <c r="Z24" s="130">
        <f t="shared" si="2"/>
        <v>0</v>
      </c>
      <c r="AA24" s="135">
        <f t="shared" si="3"/>
        <v>2</v>
      </c>
      <c r="AB24" s="135">
        <f t="shared" si="7"/>
        <v>49.93</v>
      </c>
      <c r="AC24" s="130">
        <f t="shared" si="5"/>
        <v>200</v>
      </c>
      <c r="AD24" s="130" t="str">
        <f t="shared" si="6"/>
        <v>66003-596</v>
      </c>
      <c r="AE24" s="136"/>
      <c r="AF24" s="137"/>
      <c r="AG24" s="1" t="s">
        <v>153</v>
      </c>
      <c r="AH24" s="43" t="s">
        <v>277</v>
      </c>
      <c r="AI24" s="229">
        <v>45076</v>
      </c>
    </row>
    <row r="25" spans="1:35" x14ac:dyDescent="0.25">
      <c r="A25" s="147">
        <v>44771</v>
      </c>
      <c r="B25" s="82">
        <v>325128</v>
      </c>
      <c r="C25" s="236"/>
      <c r="D25" s="51" t="s">
        <v>5722</v>
      </c>
      <c r="E25" s="54">
        <v>44770</v>
      </c>
      <c r="F25" s="51" t="s">
        <v>5717</v>
      </c>
      <c r="G25" s="130"/>
      <c r="H25" s="130">
        <v>1</v>
      </c>
      <c r="I25" s="130"/>
      <c r="J25" s="131"/>
      <c r="K25" s="132">
        <v>965795</v>
      </c>
      <c r="L25" s="131"/>
      <c r="M25" s="131"/>
      <c r="N25" s="131"/>
      <c r="O25" s="133">
        <f t="shared" si="0"/>
        <v>0</v>
      </c>
      <c r="P25" s="131"/>
      <c r="Q25" s="131"/>
      <c r="R25" s="134"/>
      <c r="S25" s="134"/>
      <c r="T25" s="134"/>
      <c r="U25" s="134"/>
      <c r="V25" s="134"/>
      <c r="W25" s="130">
        <v>1</v>
      </c>
      <c r="X25" s="135">
        <v>0</v>
      </c>
      <c r="Y25" s="130" t="str">
        <f t="shared" si="1"/>
        <v>LAB-RE-L222</v>
      </c>
      <c r="Z25" s="130">
        <f t="shared" si="2"/>
        <v>0</v>
      </c>
      <c r="AA25" s="135">
        <f t="shared" si="3"/>
        <v>1</v>
      </c>
      <c r="AB25" s="135">
        <f t="shared" si="7"/>
        <v>0</v>
      </c>
      <c r="AC25" s="130">
        <f t="shared" si="5"/>
        <v>0</v>
      </c>
      <c r="AD25" s="130">
        <f t="shared" si="6"/>
        <v>0</v>
      </c>
      <c r="AE25" s="136"/>
      <c r="AF25" s="137"/>
      <c r="AG25" s="1" t="s">
        <v>153</v>
      </c>
      <c r="AH25" s="43">
        <v>67254</v>
      </c>
      <c r="AI25" s="229">
        <v>45124</v>
      </c>
    </row>
    <row r="26" spans="1:35" x14ac:dyDescent="0.25">
      <c r="A26" s="139">
        <v>44788</v>
      </c>
      <c r="B26" s="58" t="s">
        <v>5805</v>
      </c>
      <c r="C26" s="236"/>
      <c r="D26" s="51" t="s">
        <v>4291</v>
      </c>
      <c r="E26" s="54">
        <v>44784</v>
      </c>
      <c r="F26" s="51" t="s">
        <v>5806</v>
      </c>
      <c r="G26" s="48" t="s">
        <v>4290</v>
      </c>
      <c r="H26" s="52">
        <v>4</v>
      </c>
      <c r="I26" s="1">
        <v>0</v>
      </c>
      <c r="J26" s="1">
        <v>16.62</v>
      </c>
      <c r="K26" s="132">
        <v>967485</v>
      </c>
      <c r="L26" s="131"/>
      <c r="M26" s="131"/>
      <c r="N26" s="131"/>
      <c r="O26" s="133">
        <f t="shared" si="0"/>
        <v>0</v>
      </c>
      <c r="P26" s="131"/>
      <c r="Q26" s="131"/>
      <c r="R26" s="134"/>
      <c r="S26" s="134"/>
      <c r="T26" s="134"/>
      <c r="U26" s="134"/>
      <c r="V26" s="134"/>
      <c r="W26" s="130">
        <v>1</v>
      </c>
      <c r="X26" s="135">
        <v>37.659999999999997</v>
      </c>
      <c r="Y26" s="130" t="str">
        <f t="shared" si="1"/>
        <v>CA192</v>
      </c>
      <c r="Z26" s="130">
        <f t="shared" si="2"/>
        <v>0</v>
      </c>
      <c r="AA26" s="135">
        <f t="shared" si="3"/>
        <v>1</v>
      </c>
      <c r="AB26" s="135">
        <f t="shared" si="7"/>
        <v>16.62</v>
      </c>
      <c r="AC26" s="130">
        <f t="shared" si="5"/>
        <v>37.659999999999997</v>
      </c>
      <c r="AD26" s="130" t="str">
        <f t="shared" si="6"/>
        <v>66002-799</v>
      </c>
      <c r="AE26" s="136"/>
      <c r="AF26" s="137"/>
      <c r="AG26" s="1" t="s">
        <v>151</v>
      </c>
      <c r="AH26" s="43">
        <v>2403</v>
      </c>
      <c r="AI26" s="229">
        <v>45330</v>
      </c>
    </row>
    <row r="27" spans="1:35" x14ac:dyDescent="0.25">
      <c r="A27" s="140">
        <v>44817</v>
      </c>
      <c r="B27" s="55" t="s">
        <v>6006</v>
      </c>
      <c r="C27" s="236" t="s">
        <v>6008</v>
      </c>
      <c r="D27" s="51" t="s">
        <v>6009</v>
      </c>
      <c r="E27" s="54">
        <v>44777</v>
      </c>
      <c r="F27" s="51" t="s">
        <v>90</v>
      </c>
      <c r="G27" s="48" t="s">
        <v>6007</v>
      </c>
      <c r="H27" s="52">
        <v>1</v>
      </c>
      <c r="I27" s="51" t="s">
        <v>5899</v>
      </c>
      <c r="J27" s="1">
        <v>236.28</v>
      </c>
      <c r="K27" s="132"/>
      <c r="L27" s="131"/>
      <c r="M27" s="131"/>
      <c r="N27" s="131"/>
      <c r="O27" s="133">
        <f t="shared" si="0"/>
        <v>0</v>
      </c>
      <c r="P27" s="131"/>
      <c r="Q27" s="131"/>
      <c r="R27" s="134"/>
      <c r="S27" s="134"/>
      <c r="T27" s="134"/>
      <c r="U27" s="134"/>
      <c r="V27" s="134"/>
      <c r="W27" s="130">
        <v>2</v>
      </c>
      <c r="X27" s="135">
        <v>0</v>
      </c>
      <c r="Y27" s="130" t="str">
        <f t="shared" si="1"/>
        <v>CH610</v>
      </c>
      <c r="Z27" s="130" t="str">
        <f t="shared" si="2"/>
        <v>1/TSB004</v>
      </c>
      <c r="AA27" s="135">
        <f t="shared" si="3"/>
        <v>2</v>
      </c>
      <c r="AB27" s="135">
        <f t="shared" si="7"/>
        <v>236.28</v>
      </c>
      <c r="AC27" s="130">
        <f t="shared" si="5"/>
        <v>0</v>
      </c>
      <c r="AD27" s="130" t="str">
        <f t="shared" si="6"/>
        <v>67001-915</v>
      </c>
      <c r="AE27" s="136"/>
      <c r="AF27" s="137"/>
      <c r="AG27" s="1" t="s">
        <v>153</v>
      </c>
      <c r="AH27" s="43"/>
      <c r="AI27" s="229">
        <v>45339</v>
      </c>
    </row>
    <row r="28" spans="1:35" x14ac:dyDescent="0.25">
      <c r="A28" s="146">
        <v>44833</v>
      </c>
      <c r="B28" s="57" t="s">
        <v>6088</v>
      </c>
      <c r="C28" s="236" t="s">
        <v>6090</v>
      </c>
      <c r="D28" s="51" t="s">
        <v>119</v>
      </c>
      <c r="E28" s="54">
        <v>44837</v>
      </c>
      <c r="F28" s="51" t="s">
        <v>282</v>
      </c>
      <c r="G28" s="48" t="s">
        <v>6089</v>
      </c>
      <c r="H28" s="52">
        <v>1</v>
      </c>
      <c r="I28" s="51" t="s">
        <v>990</v>
      </c>
      <c r="J28" s="1">
        <v>13.78</v>
      </c>
      <c r="K28" s="132">
        <v>971299</v>
      </c>
      <c r="L28" s="131"/>
      <c r="M28" s="131">
        <v>6.4</v>
      </c>
      <c r="N28" s="131">
        <v>4</v>
      </c>
      <c r="O28" s="133">
        <f t="shared" si="0"/>
        <v>25.6</v>
      </c>
      <c r="P28" s="131" t="s">
        <v>508</v>
      </c>
      <c r="Q28" s="131" t="s">
        <v>582</v>
      </c>
      <c r="R28" s="134"/>
      <c r="S28" s="134"/>
      <c r="T28" s="134"/>
      <c r="U28" s="134"/>
      <c r="V28" s="134"/>
      <c r="W28" s="130">
        <v>2</v>
      </c>
      <c r="X28" s="135">
        <v>95</v>
      </c>
      <c r="Y28" s="130" t="str">
        <f t="shared" si="1"/>
        <v>PACK</v>
      </c>
      <c r="Z28" s="130" t="str">
        <f t="shared" si="2"/>
        <v>2/K226650UE01</v>
      </c>
      <c r="AA28" s="135">
        <f t="shared" si="3"/>
        <v>2</v>
      </c>
      <c r="AB28" s="135">
        <f t="shared" si="7"/>
        <v>13.78</v>
      </c>
      <c r="AC28" s="130">
        <f t="shared" si="5"/>
        <v>95</v>
      </c>
      <c r="AD28" s="130" t="str">
        <f t="shared" si="6"/>
        <v>66004-084</v>
      </c>
      <c r="AE28" s="136"/>
      <c r="AF28" s="137"/>
      <c r="AG28" s="1" t="s">
        <v>13</v>
      </c>
      <c r="AH28" s="43" t="s">
        <v>283</v>
      </c>
      <c r="AI28" s="229">
        <v>45307</v>
      </c>
    </row>
    <row r="29" spans="1:35" x14ac:dyDescent="0.25">
      <c r="A29" s="147">
        <v>44848</v>
      </c>
      <c r="B29" s="82" t="s">
        <v>6238</v>
      </c>
      <c r="C29" s="236" t="s">
        <v>6240</v>
      </c>
      <c r="D29" s="51" t="s">
        <v>6241</v>
      </c>
      <c r="E29" s="54">
        <v>44847</v>
      </c>
      <c r="F29" s="51" t="s">
        <v>314</v>
      </c>
      <c r="G29" s="48" t="s">
        <v>6239</v>
      </c>
      <c r="H29" s="52">
        <v>1</v>
      </c>
      <c r="I29" s="51" t="s">
        <v>657</v>
      </c>
      <c r="J29" s="1">
        <v>18.28</v>
      </c>
      <c r="K29" s="132">
        <v>974617</v>
      </c>
      <c r="L29" s="131"/>
      <c r="M29" s="131">
        <v>9.6</v>
      </c>
      <c r="N29" s="131">
        <v>2</v>
      </c>
      <c r="O29" s="133">
        <f t="shared" si="0"/>
        <v>19.2</v>
      </c>
      <c r="P29" s="131" t="s">
        <v>3497</v>
      </c>
      <c r="Q29" s="131" t="s">
        <v>632</v>
      </c>
      <c r="R29" s="134"/>
      <c r="S29" s="134"/>
      <c r="T29" s="134"/>
      <c r="U29" s="134"/>
      <c r="V29" s="134"/>
      <c r="W29" s="130">
        <v>1.44</v>
      </c>
      <c r="X29" s="135">
        <v>75</v>
      </c>
      <c r="Y29" s="130" t="str">
        <f t="shared" si="1"/>
        <v>RECELL106</v>
      </c>
      <c r="Z29" s="130" t="str">
        <f t="shared" si="2"/>
        <v>8/IMX-2000Cs</v>
      </c>
      <c r="AA29" s="135">
        <f t="shared" si="3"/>
        <v>1.44</v>
      </c>
      <c r="AB29" s="135">
        <f t="shared" si="7"/>
        <v>18.28</v>
      </c>
      <c r="AC29" s="130">
        <f t="shared" si="5"/>
        <v>75</v>
      </c>
      <c r="AD29" s="130" t="str">
        <f t="shared" si="6"/>
        <v>22000-438A</v>
      </c>
      <c r="AE29" s="136"/>
      <c r="AF29" s="137"/>
      <c r="AG29" s="1" t="s">
        <v>151</v>
      </c>
      <c r="AH29" s="43">
        <v>23955</v>
      </c>
      <c r="AI29" s="51"/>
    </row>
    <row r="30" spans="1:35" x14ac:dyDescent="0.25">
      <c r="A30" s="146">
        <v>44854</v>
      </c>
      <c r="B30" s="57" t="s">
        <v>6293</v>
      </c>
      <c r="C30" s="236" t="s">
        <v>6008</v>
      </c>
      <c r="D30" s="51" t="s">
        <v>6009</v>
      </c>
      <c r="E30" s="54">
        <v>44838</v>
      </c>
      <c r="F30" s="51" t="s">
        <v>90</v>
      </c>
      <c r="G30" s="48" t="s">
        <v>6007</v>
      </c>
      <c r="H30" s="52">
        <v>1</v>
      </c>
      <c r="I30" s="51" t="s">
        <v>5899</v>
      </c>
      <c r="J30" s="1">
        <v>237.66</v>
      </c>
      <c r="K30" s="132"/>
      <c r="L30" s="131"/>
      <c r="M30" s="131"/>
      <c r="N30" s="131"/>
      <c r="O30" s="133">
        <f t="shared" si="0"/>
        <v>0</v>
      </c>
      <c r="P30" s="131"/>
      <c r="Q30" s="131"/>
      <c r="R30" s="134"/>
      <c r="S30" s="134"/>
      <c r="T30" s="134"/>
      <c r="U30" s="134"/>
      <c r="V30" s="134"/>
      <c r="W30" s="130">
        <v>2</v>
      </c>
      <c r="X30" s="135">
        <v>0</v>
      </c>
      <c r="Y30" s="130" t="str">
        <f t="shared" si="1"/>
        <v>CH610</v>
      </c>
      <c r="Z30" s="130" t="str">
        <f t="shared" si="2"/>
        <v>1/TSB004</v>
      </c>
      <c r="AA30" s="135">
        <f t="shared" si="3"/>
        <v>2</v>
      </c>
      <c r="AB30" s="135">
        <f t="shared" si="7"/>
        <v>237.66</v>
      </c>
      <c r="AC30" s="130">
        <f t="shared" si="5"/>
        <v>0</v>
      </c>
      <c r="AD30" s="130" t="str">
        <f t="shared" si="6"/>
        <v>67001-915</v>
      </c>
      <c r="AE30" s="136"/>
      <c r="AF30" s="137"/>
      <c r="AG30" s="1"/>
      <c r="AH30" s="43"/>
      <c r="AI30" s="229">
        <v>45308</v>
      </c>
    </row>
    <row r="31" spans="1:35" x14ac:dyDescent="0.25">
      <c r="A31" s="139">
        <v>44858</v>
      </c>
      <c r="B31" s="58" t="s">
        <v>6319</v>
      </c>
      <c r="C31" s="236" t="s">
        <v>5185</v>
      </c>
      <c r="D31" s="51" t="s">
        <v>729</v>
      </c>
      <c r="E31" s="54">
        <v>44845</v>
      </c>
      <c r="F31" s="51" t="s">
        <v>258</v>
      </c>
      <c r="G31" s="48" t="s">
        <v>728</v>
      </c>
      <c r="H31" s="52">
        <v>5</v>
      </c>
      <c r="I31" s="51" t="s">
        <v>654</v>
      </c>
      <c r="J31" s="1">
        <v>1689.2</v>
      </c>
      <c r="K31" s="132">
        <v>974610</v>
      </c>
      <c r="L31" s="131"/>
      <c r="M31" s="131" t="s">
        <v>4357</v>
      </c>
      <c r="N31" s="131">
        <v>4.5</v>
      </c>
      <c r="O31" s="133">
        <f>2*97.2</f>
        <v>194.4</v>
      </c>
      <c r="P31" s="131" t="s">
        <v>3486</v>
      </c>
      <c r="Q31" s="131" t="s">
        <v>6320</v>
      </c>
      <c r="R31" s="134"/>
      <c r="S31" s="134"/>
      <c r="T31" s="134"/>
      <c r="U31" s="134"/>
      <c r="V31" s="134"/>
      <c r="W31" s="130">
        <v>4.3099999999999996</v>
      </c>
      <c r="X31" s="135">
        <v>845</v>
      </c>
      <c r="Y31" s="130" t="str">
        <f t="shared" si="1"/>
        <v>RL638B</v>
      </c>
      <c r="Z31" s="130" t="str">
        <f t="shared" si="2"/>
        <v>24/UR18650A</v>
      </c>
      <c r="AA31" s="135">
        <f t="shared" si="3"/>
        <v>4.3099999999999996</v>
      </c>
      <c r="AB31" s="135">
        <f t="shared" si="7"/>
        <v>1689.2</v>
      </c>
      <c r="AC31" s="130">
        <f t="shared" si="5"/>
        <v>845</v>
      </c>
      <c r="AD31" s="130" t="str">
        <f t="shared" si="6"/>
        <v>66001-520</v>
      </c>
      <c r="AE31" s="136"/>
      <c r="AF31" s="137"/>
      <c r="AG31" s="1" t="s">
        <v>13</v>
      </c>
      <c r="AH31" s="43">
        <v>1167</v>
      </c>
      <c r="AI31" s="51" t="s">
        <v>9368</v>
      </c>
    </row>
    <row r="32" spans="1:35" x14ac:dyDescent="0.25">
      <c r="A32" s="147">
        <v>44869</v>
      </c>
      <c r="B32" s="82" t="s">
        <v>6490</v>
      </c>
      <c r="C32" s="236" t="s">
        <v>6491</v>
      </c>
      <c r="D32" s="51" t="s">
        <v>6185</v>
      </c>
      <c r="E32" s="54">
        <v>44882</v>
      </c>
      <c r="F32" s="51" t="s">
        <v>4423</v>
      </c>
      <c r="G32" s="48" t="s">
        <v>6184</v>
      </c>
      <c r="H32" s="52">
        <v>600</v>
      </c>
      <c r="I32" s="51" t="s">
        <v>2246</v>
      </c>
      <c r="J32" s="1">
        <v>2.4</v>
      </c>
      <c r="K32" s="132">
        <v>977349</v>
      </c>
      <c r="L32" s="131"/>
      <c r="M32" s="131">
        <v>3.7</v>
      </c>
      <c r="N32" s="131">
        <v>1.7</v>
      </c>
      <c r="O32" s="133">
        <f t="shared" ref="O32:O71" si="8">N32*M32</f>
        <v>6.29</v>
      </c>
      <c r="P32" s="131" t="s">
        <v>3486</v>
      </c>
      <c r="Q32" s="131" t="s">
        <v>412</v>
      </c>
      <c r="R32" s="134"/>
      <c r="S32" s="134"/>
      <c r="T32" s="134"/>
      <c r="U32" s="134"/>
      <c r="V32" s="134"/>
      <c r="W32" s="130">
        <v>0.4</v>
      </c>
      <c r="X32" s="135">
        <v>10</v>
      </c>
      <c r="Y32" s="130" t="str">
        <f t="shared" si="1"/>
        <v>RL1631</v>
      </c>
      <c r="Z32" s="130" t="str">
        <f t="shared" si="2"/>
        <v xml:space="preserve">1/UR18500FK </v>
      </c>
      <c r="AA32" s="135">
        <f t="shared" si="3"/>
        <v>0.4</v>
      </c>
      <c r="AB32" s="135">
        <f t="shared" si="7"/>
        <v>2.4</v>
      </c>
      <c r="AC32" s="130">
        <f t="shared" si="5"/>
        <v>10</v>
      </c>
      <c r="AD32" s="130" t="str">
        <f t="shared" si="6"/>
        <v>66003-088</v>
      </c>
      <c r="AE32" s="136"/>
      <c r="AF32" s="137"/>
      <c r="AG32" s="1" t="s">
        <v>151</v>
      </c>
      <c r="AH32" s="43">
        <v>66872</v>
      </c>
      <c r="AI32" s="229">
        <v>45329</v>
      </c>
    </row>
    <row r="33" spans="1:35" x14ac:dyDescent="0.25">
      <c r="A33" s="140">
        <v>44873</v>
      </c>
      <c r="B33" s="55">
        <v>327561</v>
      </c>
      <c r="C33" s="236"/>
      <c r="D33" s="51" t="s">
        <v>6502</v>
      </c>
      <c r="E33" s="54">
        <v>44872</v>
      </c>
      <c r="F33" s="51" t="s">
        <v>255</v>
      </c>
      <c r="G33" s="48"/>
      <c r="H33" s="52">
        <v>1</v>
      </c>
      <c r="I33" s="51"/>
      <c r="J33" s="1">
        <v>0</v>
      </c>
      <c r="K33" s="132">
        <v>975459</v>
      </c>
      <c r="L33" s="131"/>
      <c r="M33" s="131"/>
      <c r="N33" s="131"/>
      <c r="O33" s="133">
        <f t="shared" si="8"/>
        <v>0</v>
      </c>
      <c r="P33" s="131"/>
      <c r="Q33" s="131"/>
      <c r="R33" s="134"/>
      <c r="S33" s="134"/>
      <c r="T33" s="134"/>
      <c r="U33" s="134"/>
      <c r="V33" s="134"/>
      <c r="W33" s="130">
        <v>0.5</v>
      </c>
      <c r="X33" s="135">
        <v>16.649999999999999</v>
      </c>
      <c r="Y33" s="130" t="str">
        <f t="shared" si="1"/>
        <v>Lab-conn</v>
      </c>
      <c r="Z33" s="130">
        <f t="shared" si="2"/>
        <v>0</v>
      </c>
      <c r="AA33" s="135">
        <f t="shared" si="3"/>
        <v>0.5</v>
      </c>
      <c r="AB33" s="135">
        <f t="shared" si="7"/>
        <v>0</v>
      </c>
      <c r="AC33" s="130">
        <f t="shared" si="5"/>
        <v>16.649999999999999</v>
      </c>
      <c r="AD33" s="130">
        <f t="shared" si="6"/>
        <v>0</v>
      </c>
      <c r="AE33" s="136"/>
      <c r="AF33" s="137"/>
      <c r="AG33" s="1" t="s">
        <v>151</v>
      </c>
      <c r="AH33" s="43" t="s">
        <v>277</v>
      </c>
      <c r="AI33" s="229">
        <v>45336</v>
      </c>
    </row>
    <row r="34" spans="1:35" x14ac:dyDescent="0.25">
      <c r="A34" s="144">
        <v>44874</v>
      </c>
      <c r="B34" s="56" t="s">
        <v>6514</v>
      </c>
      <c r="C34" s="236" t="s">
        <v>6516</v>
      </c>
      <c r="D34" s="51" t="s">
        <v>6517</v>
      </c>
      <c r="E34" s="54">
        <v>44874</v>
      </c>
      <c r="F34" s="51" t="s">
        <v>258</v>
      </c>
      <c r="G34" s="48" t="s">
        <v>6515</v>
      </c>
      <c r="H34" s="52">
        <v>5</v>
      </c>
      <c r="I34" s="51" t="s">
        <v>3492</v>
      </c>
      <c r="J34" s="1">
        <v>69.3</v>
      </c>
      <c r="K34" s="132">
        <v>977965</v>
      </c>
      <c r="L34" s="131"/>
      <c r="M34" s="131"/>
      <c r="N34" s="131"/>
      <c r="O34" s="133">
        <f t="shared" si="8"/>
        <v>0</v>
      </c>
      <c r="P34" s="131"/>
      <c r="Q34" s="131"/>
      <c r="R34" s="134"/>
      <c r="S34" s="134"/>
      <c r="T34" s="134"/>
      <c r="U34" s="134"/>
      <c r="V34" s="134"/>
      <c r="W34" s="130">
        <v>2</v>
      </c>
      <c r="X34" s="135">
        <v>200</v>
      </c>
      <c r="Y34" s="130" t="str">
        <f t="shared" ref="Y34:Y65" si="9">D34</f>
        <v>CH605A</v>
      </c>
      <c r="Z34" s="130" t="str">
        <f t="shared" ref="Z34:Z65" si="10">C34</f>
        <v xml:space="preserve">2/TSB-003APCB </v>
      </c>
      <c r="AA34" s="135">
        <f t="shared" ref="AA34:AA65" si="11">W34</f>
        <v>2</v>
      </c>
      <c r="AB34" s="135">
        <f t="shared" si="7"/>
        <v>69.3</v>
      </c>
      <c r="AC34" s="130">
        <f t="shared" ref="AC34:AC65" si="12">X34</f>
        <v>200</v>
      </c>
      <c r="AD34" s="130" t="str">
        <f t="shared" si="6"/>
        <v>66003-606</v>
      </c>
      <c r="AE34" s="136"/>
      <c r="AF34" s="137"/>
      <c r="AG34" s="1" t="s">
        <v>152</v>
      </c>
      <c r="AH34" s="43">
        <v>1167</v>
      </c>
      <c r="AI34" s="229">
        <v>45341</v>
      </c>
    </row>
    <row r="35" spans="1:35" x14ac:dyDescent="0.25">
      <c r="A35" s="139">
        <v>44893</v>
      </c>
      <c r="B35" s="58">
        <v>328197</v>
      </c>
      <c r="C35" s="254"/>
      <c r="D35" s="51" t="s">
        <v>6606</v>
      </c>
      <c r="E35" s="54">
        <v>44890</v>
      </c>
      <c r="F35" s="51" t="s">
        <v>108</v>
      </c>
      <c r="G35" s="48"/>
      <c r="H35" s="52">
        <v>14</v>
      </c>
      <c r="I35" s="51"/>
      <c r="J35" s="1">
        <v>0</v>
      </c>
      <c r="K35" s="132">
        <v>979888</v>
      </c>
      <c r="L35" s="131"/>
      <c r="M35" s="131"/>
      <c r="N35" s="131"/>
      <c r="O35" s="133">
        <f t="shared" si="8"/>
        <v>0</v>
      </c>
      <c r="P35" s="131"/>
      <c r="Q35" s="131"/>
      <c r="R35" s="134"/>
      <c r="S35" s="134"/>
      <c r="T35" s="134"/>
      <c r="U35" s="134"/>
      <c r="V35" s="134"/>
      <c r="W35" s="130">
        <v>2</v>
      </c>
      <c r="X35" s="135">
        <v>47</v>
      </c>
      <c r="Y35" s="130" t="str">
        <f t="shared" si="9"/>
        <v>LAB-RL1365</v>
      </c>
      <c r="Z35" s="130">
        <f t="shared" si="10"/>
        <v>0</v>
      </c>
      <c r="AA35" s="135">
        <f t="shared" si="11"/>
        <v>2</v>
      </c>
      <c r="AB35" s="135">
        <f t="shared" si="7"/>
        <v>0</v>
      </c>
      <c r="AC35" s="130">
        <f t="shared" si="12"/>
        <v>47</v>
      </c>
      <c r="AD35" s="130">
        <f t="shared" si="6"/>
        <v>0</v>
      </c>
      <c r="AE35" s="136"/>
      <c r="AF35" s="137"/>
      <c r="AG35" s="1" t="s">
        <v>153</v>
      </c>
      <c r="AH35" s="43">
        <v>65551</v>
      </c>
      <c r="AI35" s="229">
        <v>45036</v>
      </c>
    </row>
    <row r="36" spans="1:35" x14ac:dyDescent="0.25">
      <c r="A36" s="147">
        <v>44897</v>
      </c>
      <c r="B36" s="82" t="s">
        <v>6636</v>
      </c>
      <c r="C36" s="236" t="s">
        <v>6008</v>
      </c>
      <c r="D36" s="51" t="s">
        <v>6638</v>
      </c>
      <c r="E36" s="54">
        <v>44894</v>
      </c>
      <c r="F36" s="51" t="s">
        <v>6639</v>
      </c>
      <c r="G36" s="48" t="s">
        <v>6637</v>
      </c>
      <c r="H36" s="52">
        <v>1</v>
      </c>
      <c r="I36" s="51" t="s">
        <v>5899</v>
      </c>
      <c r="J36" s="1">
        <v>235.09</v>
      </c>
      <c r="K36" s="132"/>
      <c r="L36" s="131"/>
      <c r="M36" s="131"/>
      <c r="N36" s="131"/>
      <c r="O36" s="133">
        <f t="shared" si="8"/>
        <v>0</v>
      </c>
      <c r="P36" s="131"/>
      <c r="Q36" s="131"/>
      <c r="R36" s="134"/>
      <c r="S36" s="134"/>
      <c r="T36" s="134"/>
      <c r="U36" s="134"/>
      <c r="V36" s="134"/>
      <c r="W36" s="130">
        <v>0.25</v>
      </c>
      <c r="X36" s="135">
        <v>0</v>
      </c>
      <c r="Y36" s="130" t="str">
        <f t="shared" si="9"/>
        <v>CH610A</v>
      </c>
      <c r="Z36" s="130" t="str">
        <f t="shared" si="10"/>
        <v>1/TSB004</v>
      </c>
      <c r="AA36" s="135">
        <f t="shared" si="11"/>
        <v>0.25</v>
      </c>
      <c r="AB36" s="135">
        <f t="shared" si="7"/>
        <v>235.09</v>
      </c>
      <c r="AC36" s="130">
        <f t="shared" si="12"/>
        <v>0</v>
      </c>
      <c r="AD36" s="130" t="str">
        <f t="shared" si="6"/>
        <v>67001-9151</v>
      </c>
      <c r="AE36" s="136"/>
      <c r="AF36" s="137"/>
      <c r="AG36" s="1" t="s">
        <v>90</v>
      </c>
      <c r="AH36" s="43"/>
      <c r="AI36" s="229">
        <v>45079</v>
      </c>
    </row>
    <row r="37" spans="1:35" x14ac:dyDescent="0.25">
      <c r="A37" s="139">
        <v>44907</v>
      </c>
      <c r="B37" s="58" t="s">
        <v>6323</v>
      </c>
      <c r="C37" s="236" t="s">
        <v>6325</v>
      </c>
      <c r="D37" s="51" t="s">
        <v>6326</v>
      </c>
      <c r="E37" s="54">
        <v>44872</v>
      </c>
      <c r="F37" s="51" t="s">
        <v>3635</v>
      </c>
      <c r="G37" s="48" t="s">
        <v>6324</v>
      </c>
      <c r="H37" s="52">
        <v>3</v>
      </c>
      <c r="I37" s="51" t="s">
        <v>256</v>
      </c>
      <c r="J37" s="1">
        <v>6.72</v>
      </c>
      <c r="K37" s="132">
        <v>975222</v>
      </c>
      <c r="L37" s="131"/>
      <c r="M37" s="131">
        <v>14</v>
      </c>
      <c r="N37" s="131"/>
      <c r="O37" s="133">
        <f t="shared" si="8"/>
        <v>0</v>
      </c>
      <c r="P37" s="131" t="s">
        <v>3538</v>
      </c>
      <c r="Q37" s="131" t="s">
        <v>6327</v>
      </c>
      <c r="R37" s="134"/>
      <c r="S37" s="134"/>
      <c r="T37" s="134"/>
      <c r="U37" s="134"/>
      <c r="V37" s="134"/>
      <c r="W37" s="130">
        <v>1.27</v>
      </c>
      <c r="X37" s="135">
        <v>60</v>
      </c>
      <c r="Y37" s="130" t="str">
        <f t="shared" si="9"/>
        <v>AL139</v>
      </c>
      <c r="Z37" s="130" t="str">
        <f t="shared" si="10"/>
        <v>27/LR6XW</v>
      </c>
      <c r="AA37" s="135">
        <f t="shared" si="11"/>
        <v>1.27</v>
      </c>
      <c r="AB37" s="135">
        <f t="shared" si="7"/>
        <v>6.72</v>
      </c>
      <c r="AC37" s="130">
        <f t="shared" si="12"/>
        <v>60</v>
      </c>
      <c r="AD37" s="130" t="str">
        <f t="shared" si="6"/>
        <v>66000-184</v>
      </c>
      <c r="AE37" s="136"/>
      <c r="AF37" s="137"/>
      <c r="AG37" s="1" t="s">
        <v>151</v>
      </c>
      <c r="AH37" s="43">
        <v>65701</v>
      </c>
      <c r="AI37" s="229">
        <v>45079</v>
      </c>
    </row>
    <row r="38" spans="1:35" x14ac:dyDescent="0.25">
      <c r="A38" s="139">
        <v>44935</v>
      </c>
      <c r="B38" s="58" t="s">
        <v>6780</v>
      </c>
      <c r="C38" s="236" t="s">
        <v>3235</v>
      </c>
      <c r="D38" s="51" t="s">
        <v>1063</v>
      </c>
      <c r="E38" s="54">
        <v>44944</v>
      </c>
      <c r="F38" s="51" t="s">
        <v>267</v>
      </c>
      <c r="G38" s="48" t="s">
        <v>1062</v>
      </c>
      <c r="H38" s="52">
        <v>1</v>
      </c>
      <c r="I38" s="51" t="s">
        <v>1924</v>
      </c>
      <c r="J38" s="1">
        <v>39.68</v>
      </c>
      <c r="K38" s="132">
        <v>983266</v>
      </c>
      <c r="L38" s="131"/>
      <c r="M38" s="131"/>
      <c r="N38" s="131"/>
      <c r="O38" s="133">
        <f t="shared" si="8"/>
        <v>0</v>
      </c>
      <c r="P38" s="131"/>
      <c r="Q38" s="131"/>
      <c r="R38" s="134"/>
      <c r="S38" s="134"/>
      <c r="T38" s="134"/>
      <c r="U38" s="134"/>
      <c r="V38" s="134"/>
      <c r="W38" s="130">
        <v>0.12</v>
      </c>
      <c r="X38" s="135">
        <v>80</v>
      </c>
      <c r="Y38" s="130" t="str">
        <f t="shared" si="9"/>
        <v>CH211A</v>
      </c>
      <c r="Z38" s="130" t="str">
        <f t="shared" si="10"/>
        <v>1/TSB-002PCB</v>
      </c>
      <c r="AA38" s="135">
        <f t="shared" si="11"/>
        <v>0.12</v>
      </c>
      <c r="AB38" s="135">
        <f t="shared" si="7"/>
        <v>39.68</v>
      </c>
      <c r="AC38" s="130">
        <f t="shared" si="12"/>
        <v>80</v>
      </c>
      <c r="AD38" s="130" t="str">
        <f t="shared" si="6"/>
        <v>66000-118A</v>
      </c>
      <c r="AE38" s="136"/>
      <c r="AF38" s="137"/>
      <c r="AG38" s="1" t="s">
        <v>153</v>
      </c>
      <c r="AH38" s="43">
        <v>66116</v>
      </c>
      <c r="AI38" s="229">
        <v>45342</v>
      </c>
    </row>
    <row r="39" spans="1:35" x14ac:dyDescent="0.25">
      <c r="A39" s="140">
        <v>44943</v>
      </c>
      <c r="B39" s="55" t="s">
        <v>6877</v>
      </c>
      <c r="C39" s="236" t="s">
        <v>6880</v>
      </c>
      <c r="D39" s="51" t="s">
        <v>6878</v>
      </c>
      <c r="E39" s="54">
        <v>44971</v>
      </c>
      <c r="F39" s="51" t="s">
        <v>571</v>
      </c>
      <c r="G39" s="48" t="s">
        <v>6757</v>
      </c>
      <c r="H39" s="52">
        <v>1</v>
      </c>
      <c r="I39" s="51" t="s">
        <v>6879</v>
      </c>
      <c r="J39" s="1">
        <v>1570.45</v>
      </c>
      <c r="K39" s="132">
        <v>985076</v>
      </c>
      <c r="L39" s="131"/>
      <c r="M39" s="131"/>
      <c r="N39" s="131"/>
      <c r="O39" s="133">
        <f t="shared" si="8"/>
        <v>0</v>
      </c>
      <c r="P39" s="131"/>
      <c r="Q39" s="131"/>
      <c r="R39" s="134"/>
      <c r="S39" s="134"/>
      <c r="T39" s="134"/>
      <c r="U39" s="134"/>
      <c r="V39" s="134"/>
      <c r="W39" s="130"/>
      <c r="X39" s="135">
        <v>1960</v>
      </c>
      <c r="Y39" s="130" t="str">
        <f t="shared" si="9"/>
        <v>ANALYSER + TP'S + PWR SUPPLY</v>
      </c>
      <c r="Z39" s="130" t="str">
        <f t="shared" si="10"/>
        <v>UBA5</v>
      </c>
      <c r="AA39" s="135">
        <f t="shared" si="11"/>
        <v>0</v>
      </c>
      <c r="AB39" s="135">
        <f t="shared" si="7"/>
        <v>1570.45</v>
      </c>
      <c r="AC39" s="130">
        <f t="shared" si="12"/>
        <v>1960</v>
      </c>
      <c r="AD39" s="130" t="str">
        <f t="shared" si="6"/>
        <v>20006-071A</v>
      </c>
      <c r="AE39" s="136"/>
      <c r="AF39" s="137"/>
      <c r="AG39" s="1" t="s">
        <v>153</v>
      </c>
      <c r="AH39" s="43">
        <v>65616</v>
      </c>
      <c r="AI39" s="51"/>
    </row>
    <row r="40" spans="1:35" x14ac:dyDescent="0.25">
      <c r="A40" s="147">
        <v>44988</v>
      </c>
      <c r="B40" s="82" t="s">
        <v>7199</v>
      </c>
      <c r="C40" s="236" t="s">
        <v>3044</v>
      </c>
      <c r="D40" s="51" t="s">
        <v>4940</v>
      </c>
      <c r="E40" s="54">
        <v>45002</v>
      </c>
      <c r="F40" s="51" t="s">
        <v>3091</v>
      </c>
      <c r="G40" s="48" t="s">
        <v>4939</v>
      </c>
      <c r="H40" s="52">
        <v>1</v>
      </c>
      <c r="I40" s="51" t="s">
        <v>113</v>
      </c>
      <c r="J40" s="1">
        <v>19.350000000000001</v>
      </c>
      <c r="K40" s="132">
        <v>990220</v>
      </c>
      <c r="L40" s="131"/>
      <c r="M40" s="131">
        <v>10.8</v>
      </c>
      <c r="N40" s="131">
        <v>3.45</v>
      </c>
      <c r="O40" s="133">
        <f t="shared" si="8"/>
        <v>37.260000000000005</v>
      </c>
      <c r="P40" s="131" t="s">
        <v>3486</v>
      </c>
      <c r="Q40" s="131" t="s">
        <v>577</v>
      </c>
      <c r="R40" s="134"/>
      <c r="S40" s="134"/>
      <c r="T40" s="134"/>
      <c r="U40" s="134"/>
      <c r="V40" s="134"/>
      <c r="W40" s="130">
        <v>2.2400000000000002</v>
      </c>
      <c r="X40" s="135">
        <v>100</v>
      </c>
      <c r="Y40" s="130" t="str">
        <f t="shared" si="9"/>
        <v>RL1582</v>
      </c>
      <c r="Z40" s="130" t="str">
        <f t="shared" si="10"/>
        <v>3/NCR18650GA</v>
      </c>
      <c r="AA40" s="135">
        <f t="shared" si="11"/>
        <v>2.2400000000000002</v>
      </c>
      <c r="AB40" s="135">
        <f t="shared" si="7"/>
        <v>19.350000000000001</v>
      </c>
      <c r="AC40" s="130">
        <f t="shared" si="12"/>
        <v>100</v>
      </c>
      <c r="AD40" s="130" t="str">
        <f t="shared" si="6"/>
        <v>66003-041</v>
      </c>
      <c r="AE40" s="136"/>
      <c r="AF40" s="137"/>
      <c r="AG40" s="1" t="s">
        <v>151</v>
      </c>
      <c r="AH40" s="43">
        <v>65365</v>
      </c>
      <c r="AI40" s="51"/>
    </row>
    <row r="41" spans="1:35" x14ac:dyDescent="0.25">
      <c r="A41" s="139">
        <v>44998</v>
      </c>
      <c r="B41" s="58" t="s">
        <v>7263</v>
      </c>
      <c r="C41" s="236" t="s">
        <v>414</v>
      </c>
      <c r="D41" s="51" t="s">
        <v>415</v>
      </c>
      <c r="E41" s="54">
        <v>45009</v>
      </c>
      <c r="F41" s="51" t="s">
        <v>1060</v>
      </c>
      <c r="G41" s="48" t="s">
        <v>413</v>
      </c>
      <c r="H41" s="52">
        <v>88</v>
      </c>
      <c r="I41" s="51" t="s">
        <v>303</v>
      </c>
      <c r="J41" s="1">
        <v>56.24</v>
      </c>
      <c r="K41" s="132">
        <v>991246</v>
      </c>
      <c r="L41" s="131"/>
      <c r="M41" s="131">
        <v>11.1</v>
      </c>
      <c r="N41" s="131">
        <v>2.4</v>
      </c>
      <c r="O41" s="133">
        <f t="shared" si="8"/>
        <v>26.639999999999997</v>
      </c>
      <c r="P41" s="131" t="s">
        <v>3486</v>
      </c>
      <c r="Q41" s="131" t="s">
        <v>577</v>
      </c>
      <c r="R41" s="134"/>
      <c r="S41" s="134"/>
      <c r="T41" s="134"/>
      <c r="U41" s="134"/>
      <c r="V41" s="134"/>
      <c r="W41" s="130">
        <v>1.1299999999999999</v>
      </c>
      <c r="X41" s="135">
        <v>193</v>
      </c>
      <c r="Y41" s="130" t="str">
        <f t="shared" si="9"/>
        <v>RL215</v>
      </c>
      <c r="Z41" s="130" t="str">
        <f t="shared" si="10"/>
        <v>3/UR18650FK</v>
      </c>
      <c r="AA41" s="135">
        <f t="shared" si="11"/>
        <v>1.1299999999999999</v>
      </c>
      <c r="AB41" s="135">
        <f t="shared" si="7"/>
        <v>56.24</v>
      </c>
      <c r="AC41" s="130">
        <f t="shared" si="12"/>
        <v>193</v>
      </c>
      <c r="AD41" s="130" t="str">
        <f t="shared" si="6"/>
        <v>66000-479</v>
      </c>
      <c r="AE41" s="136"/>
      <c r="AF41" s="137"/>
      <c r="AG41" s="1" t="s">
        <v>152</v>
      </c>
      <c r="AH41" s="43">
        <v>67018</v>
      </c>
      <c r="AI41" s="229">
        <v>45321</v>
      </c>
    </row>
    <row r="42" spans="1:35" x14ac:dyDescent="0.25">
      <c r="A42" s="139">
        <v>45006</v>
      </c>
      <c r="B42" s="58" t="s">
        <v>7311</v>
      </c>
      <c r="C42" s="236" t="s">
        <v>7194</v>
      </c>
      <c r="D42" s="51" t="s">
        <v>7201</v>
      </c>
      <c r="E42" s="54">
        <v>45019</v>
      </c>
      <c r="F42" s="51" t="s">
        <v>322</v>
      </c>
      <c r="G42" s="48" t="s">
        <v>7192</v>
      </c>
      <c r="H42" s="52">
        <v>1</v>
      </c>
      <c r="I42" s="51" t="s">
        <v>7193</v>
      </c>
      <c r="J42" s="1">
        <v>328.19</v>
      </c>
      <c r="K42" s="132">
        <v>992241</v>
      </c>
      <c r="L42" s="131"/>
      <c r="M42" s="131">
        <v>25.2</v>
      </c>
      <c r="N42" s="131">
        <v>6.15</v>
      </c>
      <c r="O42" s="133">
        <f t="shared" si="8"/>
        <v>154.98000000000002</v>
      </c>
      <c r="P42" s="131" t="s">
        <v>3486</v>
      </c>
      <c r="Q42" s="131" t="s">
        <v>567</v>
      </c>
      <c r="R42" s="134"/>
      <c r="S42" s="134"/>
      <c r="T42" s="134"/>
      <c r="U42" s="134"/>
      <c r="V42" s="134"/>
      <c r="W42" s="130">
        <v>1.71</v>
      </c>
      <c r="X42" s="135">
        <v>328.19</v>
      </c>
      <c r="Y42" s="130" t="str">
        <f t="shared" si="9"/>
        <v>RECELL830</v>
      </c>
      <c r="Z42" s="130" t="str">
        <f t="shared" si="10"/>
        <v>LIBM-LEV24PFP</v>
      </c>
      <c r="AA42" s="135">
        <f t="shared" si="11"/>
        <v>1.71</v>
      </c>
      <c r="AB42" s="135">
        <f t="shared" si="7"/>
        <v>328.19</v>
      </c>
      <c r="AC42" s="130">
        <f t="shared" si="12"/>
        <v>328.19</v>
      </c>
      <c r="AD42" s="130" t="s">
        <v>7192</v>
      </c>
      <c r="AE42" s="136"/>
      <c r="AF42" s="137"/>
      <c r="AG42" s="1" t="s">
        <v>151</v>
      </c>
      <c r="AH42" s="43" t="s">
        <v>323</v>
      </c>
      <c r="AI42" s="229">
        <v>45331</v>
      </c>
    </row>
    <row r="43" spans="1:35" x14ac:dyDescent="0.25">
      <c r="A43" s="140">
        <v>45020</v>
      </c>
      <c r="B43" s="55" t="s">
        <v>7435</v>
      </c>
      <c r="C43" s="236" t="s">
        <v>666</v>
      </c>
      <c r="D43" s="51" t="s">
        <v>392</v>
      </c>
      <c r="E43" s="54">
        <v>45034</v>
      </c>
      <c r="F43" s="51" t="s">
        <v>423</v>
      </c>
      <c r="G43" s="48" t="s">
        <v>7436</v>
      </c>
      <c r="H43" s="52">
        <v>1</v>
      </c>
      <c r="I43" s="51" t="s">
        <v>649</v>
      </c>
      <c r="J43" s="1">
        <v>56.44</v>
      </c>
      <c r="K43" s="132">
        <v>994027</v>
      </c>
      <c r="L43" s="131"/>
      <c r="M43" s="131">
        <v>12</v>
      </c>
      <c r="N43" s="131">
        <v>10</v>
      </c>
      <c r="O43" s="133">
        <f t="shared" si="8"/>
        <v>120</v>
      </c>
      <c r="P43" s="131" t="s">
        <v>3497</v>
      </c>
      <c r="Q43" s="131" t="s">
        <v>584</v>
      </c>
      <c r="R43" s="134"/>
      <c r="S43" s="134"/>
      <c r="T43" s="134"/>
      <c r="U43" s="134"/>
      <c r="V43" s="134"/>
      <c r="W43" s="130">
        <v>0.5</v>
      </c>
      <c r="X43" s="135">
        <v>180</v>
      </c>
      <c r="Y43" s="130" t="str">
        <f t="shared" si="9"/>
        <v>RECELL</v>
      </c>
      <c r="Z43" s="130" t="str">
        <f t="shared" si="10"/>
        <v>10/KH-D10000</v>
      </c>
      <c r="AA43" s="135">
        <f t="shared" si="11"/>
        <v>0.5</v>
      </c>
      <c r="AB43" s="135">
        <f t="shared" si="7"/>
        <v>56.44</v>
      </c>
      <c r="AC43" s="130">
        <f t="shared" si="12"/>
        <v>180</v>
      </c>
      <c r="AD43" s="130" t="str">
        <f t="shared" ref="AD43:AD74" si="13">G43</f>
        <v>66000-988</v>
      </c>
      <c r="AE43" s="136"/>
      <c r="AF43" s="137"/>
      <c r="AG43" s="1" t="s">
        <v>13</v>
      </c>
      <c r="AH43" s="43">
        <v>23891</v>
      </c>
      <c r="AI43" s="229">
        <v>45329</v>
      </c>
    </row>
    <row r="44" spans="1:35" x14ac:dyDescent="0.25">
      <c r="A44" s="140">
        <v>45034</v>
      </c>
      <c r="B44" s="55" t="s">
        <v>7512</v>
      </c>
      <c r="C44" s="236" t="s">
        <v>7514</v>
      </c>
      <c r="D44" s="51" t="s">
        <v>7515</v>
      </c>
      <c r="E44" s="54">
        <v>45049</v>
      </c>
      <c r="F44" s="51" t="s">
        <v>93</v>
      </c>
      <c r="G44" s="48" t="s">
        <v>7513</v>
      </c>
      <c r="H44" s="52">
        <v>10</v>
      </c>
      <c r="I44" s="51" t="s">
        <v>6997</v>
      </c>
      <c r="J44" s="1">
        <v>6.1</v>
      </c>
      <c r="K44" s="132">
        <v>995361</v>
      </c>
      <c r="L44" s="131"/>
      <c r="M44" s="131">
        <v>4</v>
      </c>
      <c r="N44" s="131"/>
      <c r="O44" s="133">
        <f t="shared" si="8"/>
        <v>0</v>
      </c>
      <c r="P44" s="131" t="s">
        <v>3538</v>
      </c>
      <c r="Q44" s="131" t="s">
        <v>562</v>
      </c>
      <c r="R44" s="134"/>
      <c r="S44" s="134"/>
      <c r="T44" s="134"/>
      <c r="U44" s="134"/>
      <c r="V44" s="134"/>
      <c r="W44" s="130">
        <v>0.25</v>
      </c>
      <c r="X44" s="135">
        <v>34</v>
      </c>
      <c r="Y44" s="130" t="str">
        <f t="shared" si="9"/>
        <v>DH60b</v>
      </c>
      <c r="Z44" s="130" t="str">
        <f t="shared" si="10"/>
        <v>4/LR03</v>
      </c>
      <c r="AA44" s="135">
        <f t="shared" si="11"/>
        <v>0.25</v>
      </c>
      <c r="AB44" s="135">
        <f t="shared" si="7"/>
        <v>6.1</v>
      </c>
      <c r="AC44" s="130">
        <f t="shared" si="12"/>
        <v>34</v>
      </c>
      <c r="AD44" s="130" t="str">
        <f t="shared" si="13"/>
        <v>66003-104B</v>
      </c>
      <c r="AE44" s="136"/>
      <c r="AF44" s="137"/>
      <c r="AG44" s="1" t="s">
        <v>152</v>
      </c>
      <c r="AH44" s="43">
        <v>65959</v>
      </c>
      <c r="AI44" s="229">
        <v>45331</v>
      </c>
    </row>
    <row r="45" spans="1:35" x14ac:dyDescent="0.25">
      <c r="A45" s="146">
        <v>45050</v>
      </c>
      <c r="B45" s="57" t="s">
        <v>7607</v>
      </c>
      <c r="C45" s="236" t="s">
        <v>7514</v>
      </c>
      <c r="D45" s="51" t="s">
        <v>7515</v>
      </c>
      <c r="E45" s="54">
        <v>45036</v>
      </c>
      <c r="F45" s="51" t="s">
        <v>93</v>
      </c>
      <c r="G45" s="48" t="s">
        <v>7513</v>
      </c>
      <c r="H45" s="52">
        <v>5</v>
      </c>
      <c r="I45" s="51" t="s">
        <v>6997</v>
      </c>
      <c r="J45" s="1">
        <v>6.29</v>
      </c>
      <c r="K45" s="132">
        <v>995361</v>
      </c>
      <c r="L45" s="131"/>
      <c r="M45" s="131">
        <v>6</v>
      </c>
      <c r="N45" s="131"/>
      <c r="O45" s="133">
        <f t="shared" si="8"/>
        <v>0</v>
      </c>
      <c r="P45" s="131" t="s">
        <v>3538</v>
      </c>
      <c r="Q45" s="131" t="s">
        <v>562</v>
      </c>
      <c r="R45" s="134"/>
      <c r="S45" s="134"/>
      <c r="T45" s="134"/>
      <c r="U45" s="134"/>
      <c r="V45" s="134"/>
      <c r="W45" s="130">
        <v>0.25</v>
      </c>
      <c r="X45" s="135">
        <v>34</v>
      </c>
      <c r="Y45" s="130" t="str">
        <f t="shared" si="9"/>
        <v>DH60b</v>
      </c>
      <c r="Z45" s="130" t="str">
        <f t="shared" si="10"/>
        <v>4/LR03</v>
      </c>
      <c r="AA45" s="135">
        <f t="shared" si="11"/>
        <v>0.25</v>
      </c>
      <c r="AB45" s="135">
        <f t="shared" si="7"/>
        <v>6.29</v>
      </c>
      <c r="AC45" s="130">
        <f t="shared" si="12"/>
        <v>34</v>
      </c>
      <c r="AD45" s="130" t="str">
        <f t="shared" si="13"/>
        <v>66003-104B</v>
      </c>
      <c r="AE45" s="136"/>
      <c r="AF45" s="137"/>
      <c r="AG45" s="1" t="s">
        <v>152</v>
      </c>
      <c r="AH45" s="43">
        <v>65959</v>
      </c>
      <c r="AI45" s="229">
        <v>45335</v>
      </c>
    </row>
    <row r="46" spans="1:35" x14ac:dyDescent="0.25">
      <c r="A46" s="146">
        <v>45057</v>
      </c>
      <c r="B46" s="57" t="s">
        <v>7655</v>
      </c>
      <c r="C46" s="236" t="s">
        <v>7662</v>
      </c>
      <c r="D46" s="51" t="s">
        <v>7659</v>
      </c>
      <c r="E46" s="54">
        <v>45076</v>
      </c>
      <c r="F46" s="51" t="s">
        <v>7656</v>
      </c>
      <c r="G46" s="48" t="s">
        <v>7657</v>
      </c>
      <c r="H46" s="52">
        <v>1</v>
      </c>
      <c r="I46" s="51" t="s">
        <v>7658</v>
      </c>
      <c r="J46" s="1">
        <v>0</v>
      </c>
      <c r="K46" s="132">
        <v>997993</v>
      </c>
      <c r="L46" s="131"/>
      <c r="M46" s="131">
        <v>10.8</v>
      </c>
      <c r="N46" s="131">
        <v>9</v>
      </c>
      <c r="O46" s="133">
        <f t="shared" si="8"/>
        <v>97.2</v>
      </c>
      <c r="P46" s="131" t="s">
        <v>3486</v>
      </c>
      <c r="Q46" s="131" t="s">
        <v>372</v>
      </c>
      <c r="R46" s="134"/>
      <c r="S46" s="134"/>
      <c r="T46" s="134"/>
      <c r="U46" s="134"/>
      <c r="V46" s="134"/>
      <c r="W46" s="130">
        <v>0.5</v>
      </c>
      <c r="X46" s="135">
        <v>41.5</v>
      </c>
      <c r="Y46" s="130" t="str">
        <f t="shared" si="9"/>
        <v>RL1702</v>
      </c>
      <c r="Z46" s="130" t="str">
        <f t="shared" si="10"/>
        <v>6/LIION POLYMER</v>
      </c>
      <c r="AA46" s="135">
        <f t="shared" si="11"/>
        <v>0.5</v>
      </c>
      <c r="AB46" s="135">
        <f t="shared" si="7"/>
        <v>0</v>
      </c>
      <c r="AC46" s="130">
        <f t="shared" si="12"/>
        <v>41.5</v>
      </c>
      <c r="AD46" s="130" t="str">
        <f t="shared" si="13"/>
        <v>67001-946</v>
      </c>
      <c r="AE46" s="136"/>
      <c r="AF46" s="137"/>
      <c r="AG46" s="1" t="s">
        <v>153</v>
      </c>
      <c r="AH46" s="43">
        <v>2877</v>
      </c>
      <c r="AI46" s="229">
        <v>45342</v>
      </c>
    </row>
    <row r="47" spans="1:35" x14ac:dyDescent="0.25">
      <c r="A47" s="146">
        <v>45057</v>
      </c>
      <c r="B47" s="57" t="s">
        <v>7661</v>
      </c>
      <c r="C47" s="236" t="s">
        <v>7662</v>
      </c>
      <c r="D47" s="51" t="s">
        <v>7659</v>
      </c>
      <c r="E47" s="54">
        <v>45076</v>
      </c>
      <c r="F47" s="51" t="s">
        <v>7656</v>
      </c>
      <c r="G47" s="48" t="s">
        <v>7657</v>
      </c>
      <c r="H47" s="52">
        <v>44</v>
      </c>
      <c r="I47" s="51" t="s">
        <v>7658</v>
      </c>
      <c r="J47" s="1">
        <v>0</v>
      </c>
      <c r="K47" s="132">
        <v>997993</v>
      </c>
      <c r="L47" s="131"/>
      <c r="M47" s="131">
        <v>10.8</v>
      </c>
      <c r="N47" s="131">
        <v>9</v>
      </c>
      <c r="O47" s="133">
        <f t="shared" si="8"/>
        <v>97.2</v>
      </c>
      <c r="P47" s="131" t="s">
        <v>3486</v>
      </c>
      <c r="Q47" s="131" t="s">
        <v>372</v>
      </c>
      <c r="R47" s="134"/>
      <c r="S47" s="134"/>
      <c r="T47" s="134"/>
      <c r="U47" s="134"/>
      <c r="V47" s="134"/>
      <c r="W47" s="130">
        <v>0.5</v>
      </c>
      <c r="X47" s="135">
        <v>41.5</v>
      </c>
      <c r="Y47" s="130" t="str">
        <f t="shared" si="9"/>
        <v>RL1702</v>
      </c>
      <c r="Z47" s="130" t="str">
        <f t="shared" si="10"/>
        <v>6/LIION POLYMER</v>
      </c>
      <c r="AA47" s="135">
        <f t="shared" si="11"/>
        <v>0.5</v>
      </c>
      <c r="AB47" s="135">
        <f t="shared" si="7"/>
        <v>0</v>
      </c>
      <c r="AC47" s="130">
        <f t="shared" si="12"/>
        <v>41.5</v>
      </c>
      <c r="AD47" s="130" t="str">
        <f t="shared" si="13"/>
        <v>67001-946</v>
      </c>
      <c r="AE47" s="136"/>
      <c r="AF47" s="137"/>
      <c r="AG47" s="1" t="s">
        <v>153</v>
      </c>
      <c r="AH47" s="43">
        <v>2877</v>
      </c>
      <c r="AI47" s="229">
        <v>45339</v>
      </c>
    </row>
    <row r="48" spans="1:35" x14ac:dyDescent="0.25">
      <c r="A48" s="147">
        <v>45058</v>
      </c>
      <c r="B48" s="82" t="s">
        <v>7675</v>
      </c>
      <c r="C48" s="236" t="s">
        <v>1765</v>
      </c>
      <c r="D48" s="51" t="s">
        <v>1766</v>
      </c>
      <c r="E48" s="54">
        <v>45075</v>
      </c>
      <c r="F48" s="51" t="s">
        <v>6713</v>
      </c>
      <c r="G48" s="48" t="s">
        <v>1761</v>
      </c>
      <c r="H48" s="52">
        <v>2</v>
      </c>
      <c r="I48" s="51" t="s">
        <v>1762</v>
      </c>
      <c r="J48" s="1">
        <v>78.47</v>
      </c>
      <c r="K48" s="132">
        <v>998441</v>
      </c>
      <c r="L48" s="131"/>
      <c r="M48" s="131">
        <v>12</v>
      </c>
      <c r="N48" s="131">
        <v>5</v>
      </c>
      <c r="O48" s="133">
        <f t="shared" si="8"/>
        <v>60</v>
      </c>
      <c r="P48" s="131" t="s">
        <v>115</v>
      </c>
      <c r="Q48" s="131" t="s">
        <v>1764</v>
      </c>
      <c r="R48" s="134"/>
      <c r="S48" s="134"/>
      <c r="T48" s="134"/>
      <c r="U48" s="134"/>
      <c r="V48" s="134"/>
      <c r="W48" s="130">
        <v>2.2799999999999998</v>
      </c>
      <c r="X48" s="135">
        <v>153.30000000000001</v>
      </c>
      <c r="Y48" s="130" t="str">
        <f t="shared" si="9"/>
        <v>S124</v>
      </c>
      <c r="Z48" s="130" t="str">
        <f t="shared" si="10"/>
        <v>6/12SB25WHR</v>
      </c>
      <c r="AA48" s="135">
        <f t="shared" si="11"/>
        <v>2.2799999999999998</v>
      </c>
      <c r="AB48" s="135">
        <f t="shared" si="7"/>
        <v>78.47</v>
      </c>
      <c r="AC48" s="130">
        <f t="shared" si="12"/>
        <v>153.30000000000001</v>
      </c>
      <c r="AD48" s="130" t="str">
        <f t="shared" si="13"/>
        <v>66002-950</v>
      </c>
      <c r="AE48" s="136"/>
      <c r="AF48" s="137"/>
      <c r="AG48" s="1" t="s">
        <v>152</v>
      </c>
      <c r="AH48" s="43">
        <v>2420</v>
      </c>
      <c r="AI48" s="229">
        <v>45210</v>
      </c>
    </row>
    <row r="49" spans="1:35" x14ac:dyDescent="0.25">
      <c r="A49" s="140">
        <v>45076</v>
      </c>
      <c r="B49" s="55" t="s">
        <v>7825</v>
      </c>
      <c r="C49" s="236" t="s">
        <v>450</v>
      </c>
      <c r="D49" s="51" t="s">
        <v>606</v>
      </c>
      <c r="E49" s="54">
        <v>45097</v>
      </c>
      <c r="F49" s="51" t="s">
        <v>605</v>
      </c>
      <c r="G49" s="48" t="s">
        <v>4937</v>
      </c>
      <c r="H49" s="52">
        <v>200</v>
      </c>
      <c r="I49" s="51" t="s">
        <v>295</v>
      </c>
      <c r="J49" s="1">
        <v>4.5</v>
      </c>
      <c r="K49" s="132">
        <v>1000456</v>
      </c>
      <c r="L49" s="131"/>
      <c r="M49" s="131">
        <v>3.7</v>
      </c>
      <c r="N49" s="131">
        <v>1.1499999999999999</v>
      </c>
      <c r="O49" s="133">
        <f t="shared" si="8"/>
        <v>4.2549999999999999</v>
      </c>
      <c r="P49" s="130" t="s">
        <v>3486</v>
      </c>
      <c r="Q49" s="131" t="s">
        <v>412</v>
      </c>
      <c r="R49" s="134"/>
      <c r="S49" s="134"/>
      <c r="T49" s="134"/>
      <c r="U49" s="134"/>
      <c r="V49" s="134"/>
      <c r="W49" s="130">
        <v>0.05</v>
      </c>
      <c r="X49" s="135">
        <v>12.5</v>
      </c>
      <c r="Y49" s="130" t="str">
        <f t="shared" si="9"/>
        <v>TAG63</v>
      </c>
      <c r="Z49" s="130" t="str">
        <f t="shared" si="10"/>
        <v>1/UF553450Z</v>
      </c>
      <c r="AA49" s="135">
        <f t="shared" si="11"/>
        <v>0.05</v>
      </c>
      <c r="AB49" s="135">
        <f t="shared" ref="AB49:AB80" si="14">J49</f>
        <v>4.5</v>
      </c>
      <c r="AC49" s="130">
        <f t="shared" si="12"/>
        <v>12.5</v>
      </c>
      <c r="AD49" s="130" t="str">
        <f t="shared" si="13"/>
        <v>67001-199</v>
      </c>
      <c r="AE49" s="136"/>
      <c r="AF49" s="137"/>
      <c r="AG49" s="1" t="s">
        <v>152</v>
      </c>
      <c r="AH49" s="43">
        <v>66586</v>
      </c>
      <c r="AI49" s="229">
        <v>45338</v>
      </c>
    </row>
    <row r="50" spans="1:35" x14ac:dyDescent="0.25">
      <c r="A50" s="144">
        <v>45077</v>
      </c>
      <c r="B50" s="56" t="s">
        <v>7846</v>
      </c>
      <c r="C50" s="253" t="s">
        <v>7848</v>
      </c>
      <c r="D50" s="69" t="s">
        <v>4657</v>
      </c>
      <c r="E50" s="73">
        <v>45083</v>
      </c>
      <c r="F50" s="69" t="s">
        <v>7847</v>
      </c>
      <c r="G50" s="70" t="s">
        <v>4655</v>
      </c>
      <c r="H50" s="71">
        <v>4</v>
      </c>
      <c r="I50" s="69" t="s">
        <v>293</v>
      </c>
      <c r="J50" s="72">
        <v>4.5</v>
      </c>
      <c r="K50" s="132">
        <v>1000513</v>
      </c>
      <c r="L50" s="131"/>
      <c r="M50" s="131">
        <v>2.4</v>
      </c>
      <c r="N50" s="131">
        <v>1.7</v>
      </c>
      <c r="O50" s="133">
        <f t="shared" si="8"/>
        <v>4.08</v>
      </c>
      <c r="P50" s="131" t="s">
        <v>3497</v>
      </c>
      <c r="Q50" s="131" t="s">
        <v>582</v>
      </c>
      <c r="R50" s="134"/>
      <c r="S50" s="134"/>
      <c r="T50" s="134"/>
      <c r="U50" s="134"/>
      <c r="V50" s="134"/>
      <c r="W50" s="130">
        <v>0.32</v>
      </c>
      <c r="X50" s="135">
        <v>30</v>
      </c>
      <c r="Y50" s="130" t="str">
        <f t="shared" si="9"/>
        <v>PACK491</v>
      </c>
      <c r="Z50" s="130" t="str">
        <f t="shared" si="10"/>
        <v xml:space="preserve">2/AA1700 </v>
      </c>
      <c r="AA50" s="135">
        <f t="shared" si="11"/>
        <v>0.32</v>
      </c>
      <c r="AB50" s="135">
        <f t="shared" si="14"/>
        <v>4.5</v>
      </c>
      <c r="AC50" s="130">
        <f t="shared" si="12"/>
        <v>30</v>
      </c>
      <c r="AD50" s="130" t="str">
        <f t="shared" si="13"/>
        <v>66002-188</v>
      </c>
      <c r="AE50" s="136"/>
      <c r="AF50" s="137"/>
      <c r="AG50" s="1" t="s">
        <v>151</v>
      </c>
      <c r="AH50" s="43">
        <v>1715</v>
      </c>
      <c r="AI50" s="229">
        <v>45337</v>
      </c>
    </row>
    <row r="51" spans="1:35" x14ac:dyDescent="0.25">
      <c r="A51" s="146">
        <v>45078</v>
      </c>
      <c r="B51" s="57" t="s">
        <v>7859</v>
      </c>
      <c r="C51" s="236" t="s">
        <v>7861</v>
      </c>
      <c r="D51" s="51" t="s">
        <v>7862</v>
      </c>
      <c r="E51" s="54">
        <v>45077</v>
      </c>
      <c r="F51" s="51" t="s">
        <v>693</v>
      </c>
      <c r="G51" s="48" t="s">
        <v>7860</v>
      </c>
      <c r="H51" s="52">
        <v>2</v>
      </c>
      <c r="I51" s="51" t="s">
        <v>911</v>
      </c>
      <c r="J51" s="1">
        <v>103.6</v>
      </c>
      <c r="K51" s="132">
        <v>1000685</v>
      </c>
      <c r="L51" s="131" t="s">
        <v>1323</v>
      </c>
      <c r="M51" s="131">
        <v>18</v>
      </c>
      <c r="N51" s="131">
        <v>5.8</v>
      </c>
      <c r="O51" s="133">
        <f t="shared" si="8"/>
        <v>104.39999999999999</v>
      </c>
      <c r="P51" s="131" t="s">
        <v>3945</v>
      </c>
      <c r="Q51" s="131" t="s">
        <v>583</v>
      </c>
      <c r="R51" s="134"/>
      <c r="S51" s="134"/>
      <c r="T51" s="134"/>
      <c r="U51" s="134"/>
      <c r="V51" s="134"/>
      <c r="W51" s="130">
        <v>1</v>
      </c>
      <c r="X51" s="135">
        <v>395</v>
      </c>
      <c r="Y51" s="130" t="str">
        <f t="shared" si="9"/>
        <v>DH33D</v>
      </c>
      <c r="Z51" s="130" t="str">
        <f t="shared" si="10"/>
        <v xml:space="preserve"> 5/LSH14</v>
      </c>
      <c r="AA51" s="135">
        <f t="shared" si="11"/>
        <v>1</v>
      </c>
      <c r="AB51" s="135">
        <f t="shared" si="14"/>
        <v>103.6</v>
      </c>
      <c r="AC51" s="130">
        <f t="shared" si="12"/>
        <v>395</v>
      </c>
      <c r="AD51" s="130" t="str">
        <f t="shared" si="13"/>
        <v>66000-7984</v>
      </c>
      <c r="AE51" s="136"/>
      <c r="AF51" s="137"/>
      <c r="AG51" s="1" t="s">
        <v>153</v>
      </c>
      <c r="AH51" s="43">
        <v>65578</v>
      </c>
      <c r="AI51" s="229">
        <v>45342</v>
      </c>
    </row>
    <row r="52" spans="1:35" x14ac:dyDescent="0.25">
      <c r="A52" s="147">
        <v>45079</v>
      </c>
      <c r="B52" s="82" t="s">
        <v>7890</v>
      </c>
      <c r="C52" s="236" t="s">
        <v>1136</v>
      </c>
      <c r="D52" s="51" t="s">
        <v>199</v>
      </c>
      <c r="E52" s="54">
        <v>45079</v>
      </c>
      <c r="F52" s="51" t="s">
        <v>693</v>
      </c>
      <c r="G52" s="48" t="s">
        <v>1135</v>
      </c>
      <c r="H52" s="52">
        <v>10</v>
      </c>
      <c r="I52" s="51" t="s">
        <v>694</v>
      </c>
      <c r="J52" s="1">
        <v>387.5</v>
      </c>
      <c r="K52" s="132">
        <v>1001067</v>
      </c>
      <c r="L52" s="131" t="s">
        <v>1323</v>
      </c>
      <c r="M52" s="131">
        <v>19.5</v>
      </c>
      <c r="N52" s="131">
        <v>6.2</v>
      </c>
      <c r="O52" s="133">
        <f t="shared" si="8"/>
        <v>120.9</v>
      </c>
      <c r="P52" s="131" t="s">
        <v>5927</v>
      </c>
      <c r="Q52" s="131" t="s">
        <v>583</v>
      </c>
      <c r="R52" s="134"/>
      <c r="S52" s="134"/>
      <c r="T52" s="134"/>
      <c r="U52" s="134"/>
      <c r="V52" s="134"/>
      <c r="W52" s="130">
        <v>2.46</v>
      </c>
      <c r="X52" s="135">
        <v>600</v>
      </c>
      <c r="Y52" s="130" t="str">
        <f t="shared" si="9"/>
        <v>DH33</v>
      </c>
      <c r="Z52" s="130" t="str">
        <f t="shared" si="10"/>
        <v>5/3B5100</v>
      </c>
      <c r="AA52" s="135">
        <f t="shared" si="11"/>
        <v>2.46</v>
      </c>
      <c r="AB52" s="135">
        <f t="shared" si="14"/>
        <v>387.5</v>
      </c>
      <c r="AC52" s="130">
        <f t="shared" si="12"/>
        <v>600</v>
      </c>
      <c r="AD52" s="130" t="str">
        <f t="shared" si="13"/>
        <v>66000-798</v>
      </c>
      <c r="AE52" s="136"/>
      <c r="AF52" s="137"/>
      <c r="AG52" s="1" t="s">
        <v>153</v>
      </c>
      <c r="AH52" s="43">
        <v>65578</v>
      </c>
      <c r="AI52" s="229">
        <v>45299</v>
      </c>
    </row>
    <row r="53" spans="1:35" x14ac:dyDescent="0.25">
      <c r="A53" s="147">
        <v>45079</v>
      </c>
      <c r="B53" s="82" t="s">
        <v>7880</v>
      </c>
      <c r="C53" s="236" t="s">
        <v>1807</v>
      </c>
      <c r="D53" s="51" t="s">
        <v>1808</v>
      </c>
      <c r="E53" s="54">
        <v>45099</v>
      </c>
      <c r="F53" s="51" t="s">
        <v>1805</v>
      </c>
      <c r="G53" s="48" t="s">
        <v>1806</v>
      </c>
      <c r="H53" s="52">
        <v>1</v>
      </c>
      <c r="I53" s="51" t="s">
        <v>318</v>
      </c>
      <c r="J53" s="1">
        <v>124.15</v>
      </c>
      <c r="K53" s="132">
        <v>1000936</v>
      </c>
      <c r="L53" s="131"/>
      <c r="M53" s="131">
        <v>25.2</v>
      </c>
      <c r="N53" s="131">
        <v>13.8</v>
      </c>
      <c r="O53" s="133">
        <f t="shared" si="8"/>
        <v>347.76</v>
      </c>
      <c r="P53" s="131" t="s">
        <v>3486</v>
      </c>
      <c r="Q53" s="131" t="s">
        <v>1809</v>
      </c>
      <c r="R53" s="134"/>
      <c r="S53" s="134"/>
      <c r="T53" s="134"/>
      <c r="U53" s="134"/>
      <c r="V53" s="134"/>
      <c r="W53" s="130">
        <v>2.7</v>
      </c>
      <c r="X53" s="135">
        <v>800</v>
      </c>
      <c r="Y53" s="130" t="str">
        <f t="shared" si="9"/>
        <v>RECELL429</v>
      </c>
      <c r="Z53" s="130" t="str">
        <f t="shared" si="10"/>
        <v>28/NCR18650GA</v>
      </c>
      <c r="AA53" s="135">
        <f t="shared" si="11"/>
        <v>2.7</v>
      </c>
      <c r="AB53" s="135">
        <f t="shared" si="14"/>
        <v>124.15</v>
      </c>
      <c r="AC53" s="130">
        <f t="shared" si="12"/>
        <v>800</v>
      </c>
      <c r="AD53" s="130" t="str">
        <f t="shared" si="13"/>
        <v>66001-746</v>
      </c>
      <c r="AE53" s="136"/>
      <c r="AF53" s="137"/>
      <c r="AG53" s="1" t="s">
        <v>151</v>
      </c>
      <c r="AH53" s="43">
        <v>66373</v>
      </c>
      <c r="AI53" s="229">
        <v>45309</v>
      </c>
    </row>
    <row r="54" spans="1:35" x14ac:dyDescent="0.25">
      <c r="A54" s="140">
        <v>45083</v>
      </c>
      <c r="B54" s="55" t="s">
        <v>7891</v>
      </c>
      <c r="C54" s="236" t="s">
        <v>7893</v>
      </c>
      <c r="D54" s="51" t="s">
        <v>392</v>
      </c>
      <c r="E54" s="54">
        <v>45093</v>
      </c>
      <c r="F54" s="51" t="s">
        <v>255</v>
      </c>
      <c r="G54" s="48" t="s">
        <v>7892</v>
      </c>
      <c r="H54" s="52">
        <v>1</v>
      </c>
      <c r="I54" s="51" t="s">
        <v>2725</v>
      </c>
      <c r="J54" s="1">
        <v>7.51</v>
      </c>
      <c r="K54" s="132">
        <v>1001036</v>
      </c>
      <c r="L54" s="131"/>
      <c r="M54" s="131">
        <v>6</v>
      </c>
      <c r="N54" s="131">
        <v>2</v>
      </c>
      <c r="O54" s="133">
        <f t="shared" si="8"/>
        <v>12</v>
      </c>
      <c r="P54" s="131" t="s">
        <v>96</v>
      </c>
      <c r="Q54" s="131" t="s">
        <v>583</v>
      </c>
      <c r="R54" s="134"/>
      <c r="S54" s="134"/>
      <c r="T54" s="134"/>
      <c r="U54" s="134"/>
      <c r="V54" s="134"/>
      <c r="W54" s="130">
        <v>1</v>
      </c>
      <c r="X54" s="135">
        <v>45</v>
      </c>
      <c r="Y54" s="130" t="str">
        <f t="shared" si="9"/>
        <v>RECELL</v>
      </c>
      <c r="Z54" s="130" t="str">
        <f t="shared" si="10"/>
        <v>5/NC-C2000HT</v>
      </c>
      <c r="AA54" s="135">
        <f t="shared" si="11"/>
        <v>1</v>
      </c>
      <c r="AB54" s="135">
        <f t="shared" si="14"/>
        <v>7.51</v>
      </c>
      <c r="AC54" s="130">
        <f t="shared" si="12"/>
        <v>45</v>
      </c>
      <c r="AD54" s="130" t="str">
        <f t="shared" si="13"/>
        <v>66003-168</v>
      </c>
      <c r="AE54" s="136"/>
      <c r="AF54" s="137"/>
      <c r="AG54" s="1" t="s">
        <v>151</v>
      </c>
      <c r="AH54" s="43" t="s">
        <v>277</v>
      </c>
      <c r="AI54" s="229">
        <v>45321</v>
      </c>
    </row>
    <row r="55" spans="1:35" x14ac:dyDescent="0.25">
      <c r="A55" s="140">
        <v>45083</v>
      </c>
      <c r="B55" s="55" t="s">
        <v>7894</v>
      </c>
      <c r="C55" s="236" t="s">
        <v>7896</v>
      </c>
      <c r="D55" s="51" t="s">
        <v>392</v>
      </c>
      <c r="E55" s="54">
        <v>45093</v>
      </c>
      <c r="F55" s="51" t="s">
        <v>255</v>
      </c>
      <c r="G55" s="48" t="s">
        <v>7895</v>
      </c>
      <c r="H55" s="52">
        <v>1</v>
      </c>
      <c r="I55" s="51" t="s">
        <v>338</v>
      </c>
      <c r="J55" s="1">
        <v>9.98</v>
      </c>
      <c r="K55" s="132">
        <v>1001036</v>
      </c>
      <c r="L55" s="131"/>
      <c r="M55" s="131">
        <v>6</v>
      </c>
      <c r="N55" s="131">
        <v>2</v>
      </c>
      <c r="O55" s="133">
        <f t="shared" si="8"/>
        <v>12</v>
      </c>
      <c r="P55" s="131" t="s">
        <v>96</v>
      </c>
      <c r="Q55" s="131" t="s">
        <v>3535</v>
      </c>
      <c r="R55" s="134"/>
      <c r="S55" s="134"/>
      <c r="T55" s="134"/>
      <c r="U55" s="134"/>
      <c r="V55" s="134"/>
      <c r="W55" s="130">
        <v>2</v>
      </c>
      <c r="X55" s="135">
        <v>70</v>
      </c>
      <c r="Y55" s="130" t="str">
        <f t="shared" si="9"/>
        <v>RECELL</v>
      </c>
      <c r="Z55" s="130" t="str">
        <f t="shared" si="10"/>
        <v xml:space="preserve">10/IF1000AA </v>
      </c>
      <c r="AA55" s="135">
        <f t="shared" si="11"/>
        <v>2</v>
      </c>
      <c r="AB55" s="135">
        <f t="shared" si="14"/>
        <v>9.98</v>
      </c>
      <c r="AC55" s="130">
        <f t="shared" si="12"/>
        <v>70</v>
      </c>
      <c r="AD55" s="130" t="str">
        <f t="shared" si="13"/>
        <v>66003-169</v>
      </c>
      <c r="AE55" s="136"/>
      <c r="AF55" s="137"/>
      <c r="AG55" s="1" t="s">
        <v>151</v>
      </c>
      <c r="AH55" s="43" t="s">
        <v>277</v>
      </c>
      <c r="AI55" s="229">
        <v>45324</v>
      </c>
    </row>
    <row r="56" spans="1:35" x14ac:dyDescent="0.25">
      <c r="A56" s="147">
        <v>45086</v>
      </c>
      <c r="B56" s="82" t="s">
        <v>7930</v>
      </c>
      <c r="C56" s="236"/>
      <c r="D56" s="51" t="s">
        <v>145</v>
      </c>
      <c r="E56" s="54">
        <v>45100</v>
      </c>
      <c r="F56" s="51" t="s">
        <v>139</v>
      </c>
      <c r="G56" s="48" t="s">
        <v>144</v>
      </c>
      <c r="H56" s="52">
        <v>28</v>
      </c>
      <c r="I56" s="51" t="s">
        <v>4583</v>
      </c>
      <c r="J56" s="1">
        <v>1.55</v>
      </c>
      <c r="K56" s="132">
        <v>1001712</v>
      </c>
      <c r="L56" s="131"/>
      <c r="M56" s="131"/>
      <c r="N56" s="131"/>
      <c r="O56" s="133">
        <f t="shared" si="8"/>
        <v>0</v>
      </c>
      <c r="P56" s="131"/>
      <c r="Q56" s="131"/>
      <c r="R56" s="134"/>
      <c r="S56" s="134"/>
      <c r="T56" s="134"/>
      <c r="U56" s="134"/>
      <c r="V56" s="134"/>
      <c r="W56" s="130">
        <v>0.3</v>
      </c>
      <c r="X56" s="135">
        <v>12</v>
      </c>
      <c r="Y56" s="130" t="str">
        <f t="shared" si="9"/>
        <v>CA67</v>
      </c>
      <c r="Z56" s="130">
        <f t="shared" si="10"/>
        <v>0</v>
      </c>
      <c r="AA56" s="135">
        <f t="shared" si="11"/>
        <v>0.3</v>
      </c>
      <c r="AB56" s="135">
        <f t="shared" si="14"/>
        <v>1.55</v>
      </c>
      <c r="AC56" s="130">
        <f t="shared" si="12"/>
        <v>12</v>
      </c>
      <c r="AD56" s="130" t="str">
        <f t="shared" si="13"/>
        <v>66000-714</v>
      </c>
      <c r="AE56" s="136"/>
      <c r="AF56" s="137"/>
      <c r="AG56" s="1" t="s">
        <v>573</v>
      </c>
      <c r="AH56" s="43">
        <v>66824</v>
      </c>
      <c r="AI56" s="229">
        <v>45343</v>
      </c>
    </row>
    <row r="57" spans="1:35" x14ac:dyDescent="0.25">
      <c r="A57" s="146">
        <v>45106</v>
      </c>
      <c r="B57" s="57" t="s">
        <v>8020</v>
      </c>
      <c r="C57" s="236" t="s">
        <v>7110</v>
      </c>
      <c r="D57" s="51" t="s">
        <v>8022</v>
      </c>
      <c r="E57" s="54">
        <v>45105</v>
      </c>
      <c r="F57" s="51" t="s">
        <v>108</v>
      </c>
      <c r="G57" s="48" t="s">
        <v>8021</v>
      </c>
      <c r="H57" s="52">
        <v>1</v>
      </c>
      <c r="I57" s="51" t="s">
        <v>3492</v>
      </c>
      <c r="J57" s="1">
        <v>37.81</v>
      </c>
      <c r="K57" s="132">
        <v>1004165</v>
      </c>
      <c r="L57" s="131"/>
      <c r="M57" s="131"/>
      <c r="N57" s="131"/>
      <c r="O57" s="133">
        <f t="shared" si="8"/>
        <v>0</v>
      </c>
      <c r="P57" s="131"/>
      <c r="Q57" s="131"/>
      <c r="R57" s="134"/>
      <c r="S57" s="134"/>
      <c r="T57" s="134"/>
      <c r="U57" s="134"/>
      <c r="V57" s="134"/>
      <c r="W57" s="130">
        <v>0.25</v>
      </c>
      <c r="X57" s="135">
        <v>120</v>
      </c>
      <c r="Y57" s="130" t="str">
        <f t="shared" si="9"/>
        <v>CH638</v>
      </c>
      <c r="Z57" s="130" t="str">
        <f t="shared" si="10"/>
        <v>1/TSB-003</v>
      </c>
      <c r="AA57" s="135">
        <f t="shared" si="11"/>
        <v>0.25</v>
      </c>
      <c r="AB57" s="135">
        <f t="shared" si="14"/>
        <v>37.81</v>
      </c>
      <c r="AC57" s="130">
        <f t="shared" si="12"/>
        <v>120</v>
      </c>
      <c r="AD57" s="130" t="str">
        <f t="shared" si="13"/>
        <v>66003-171</v>
      </c>
      <c r="AE57" s="136"/>
      <c r="AF57" s="137"/>
      <c r="AG57" s="1" t="s">
        <v>153</v>
      </c>
      <c r="AH57" s="43">
        <v>65551</v>
      </c>
      <c r="AI57" s="229">
        <v>45322</v>
      </c>
    </row>
    <row r="58" spans="1:35" x14ac:dyDescent="0.25">
      <c r="A58" s="147">
        <v>45107</v>
      </c>
      <c r="B58" s="82" t="s">
        <v>8024</v>
      </c>
      <c r="C58" s="236" t="s">
        <v>6646</v>
      </c>
      <c r="D58" s="51" t="s">
        <v>3727</v>
      </c>
      <c r="E58" s="54">
        <v>45132</v>
      </c>
      <c r="F58" s="51" t="s">
        <v>3033</v>
      </c>
      <c r="G58" s="48" t="s">
        <v>3725</v>
      </c>
      <c r="H58" s="52">
        <v>10</v>
      </c>
      <c r="I58" s="51" t="s">
        <v>318</v>
      </c>
      <c r="J58" s="1">
        <v>249.74</v>
      </c>
      <c r="K58" s="132">
        <v>1003908</v>
      </c>
      <c r="L58" s="131"/>
      <c r="M58" s="131">
        <v>3.6</v>
      </c>
      <c r="N58" s="131">
        <v>131.1</v>
      </c>
      <c r="O58" s="133">
        <f t="shared" si="8"/>
        <v>471.96</v>
      </c>
      <c r="P58" s="131" t="s">
        <v>3486</v>
      </c>
      <c r="Q58" s="131" t="s">
        <v>6647</v>
      </c>
      <c r="R58" s="134"/>
      <c r="S58" s="134"/>
      <c r="T58" s="134"/>
      <c r="U58" s="134"/>
      <c r="V58" s="134"/>
      <c r="W58" s="130">
        <v>0.5</v>
      </c>
      <c r="X58" s="135">
        <v>720</v>
      </c>
      <c r="Y58" s="130" t="str">
        <f t="shared" si="9"/>
        <v>RL1539</v>
      </c>
      <c r="Z58" s="130" t="str">
        <f t="shared" si="10"/>
        <v>38/NCR18650GA</v>
      </c>
      <c r="AA58" s="135">
        <f t="shared" si="11"/>
        <v>0.5</v>
      </c>
      <c r="AB58" s="135">
        <f t="shared" si="14"/>
        <v>249.74</v>
      </c>
      <c r="AC58" s="130">
        <f t="shared" si="12"/>
        <v>720</v>
      </c>
      <c r="AD58" s="130" t="str">
        <f t="shared" si="13"/>
        <v>67001-876</v>
      </c>
      <c r="AE58" s="136"/>
      <c r="AF58" s="137"/>
      <c r="AG58" s="1" t="s">
        <v>153</v>
      </c>
      <c r="AH58" s="43">
        <v>2486</v>
      </c>
      <c r="AI58" s="51"/>
    </row>
    <row r="59" spans="1:35" x14ac:dyDescent="0.25">
      <c r="A59" s="144">
        <v>45119</v>
      </c>
      <c r="B59" s="56" t="s">
        <v>8072</v>
      </c>
      <c r="C59" s="236"/>
      <c r="D59" s="51" t="s">
        <v>145</v>
      </c>
      <c r="E59" s="54">
        <v>45111</v>
      </c>
      <c r="F59" s="51" t="s">
        <v>139</v>
      </c>
      <c r="G59" s="48" t="s">
        <v>144</v>
      </c>
      <c r="H59" s="52">
        <v>30</v>
      </c>
      <c r="I59" s="51" t="s">
        <v>4583</v>
      </c>
      <c r="J59" s="1">
        <v>1.6</v>
      </c>
      <c r="K59" s="132">
        <v>1004670</v>
      </c>
      <c r="L59" s="131"/>
      <c r="M59" s="131"/>
      <c r="N59" s="131"/>
      <c r="O59" s="133">
        <f t="shared" si="8"/>
        <v>0</v>
      </c>
      <c r="P59" s="131"/>
      <c r="Q59" s="131"/>
      <c r="R59" s="134"/>
      <c r="S59" s="134"/>
      <c r="T59" s="134"/>
      <c r="U59" s="134"/>
      <c r="V59" s="134"/>
      <c r="W59" s="130">
        <v>0.3</v>
      </c>
      <c r="X59" s="135">
        <v>12</v>
      </c>
      <c r="Y59" s="130" t="str">
        <f t="shared" si="9"/>
        <v>CA67</v>
      </c>
      <c r="Z59" s="130">
        <f t="shared" si="10"/>
        <v>0</v>
      </c>
      <c r="AA59" s="135">
        <f t="shared" si="11"/>
        <v>0.3</v>
      </c>
      <c r="AB59" s="135">
        <f t="shared" si="14"/>
        <v>1.6</v>
      </c>
      <c r="AC59" s="130">
        <f t="shared" si="12"/>
        <v>12</v>
      </c>
      <c r="AD59" s="130" t="str">
        <f t="shared" si="13"/>
        <v>66000-714</v>
      </c>
      <c r="AE59" s="136"/>
      <c r="AF59" s="137"/>
      <c r="AG59" s="1" t="s">
        <v>573</v>
      </c>
      <c r="AH59" s="43">
        <v>66824</v>
      </c>
      <c r="AI59" s="51"/>
    </row>
    <row r="60" spans="1:35" x14ac:dyDescent="0.25">
      <c r="A60" s="140">
        <v>45125</v>
      </c>
      <c r="B60" s="55" t="s">
        <v>8207</v>
      </c>
      <c r="C60" s="236" t="s">
        <v>580</v>
      </c>
      <c r="D60" s="51" t="s">
        <v>3466</v>
      </c>
      <c r="E60" s="54">
        <v>45138</v>
      </c>
      <c r="F60" s="51" t="s">
        <v>267</v>
      </c>
      <c r="G60" s="48" t="s">
        <v>3464</v>
      </c>
      <c r="H60" s="52">
        <v>1</v>
      </c>
      <c r="I60" s="51" t="s">
        <v>364</v>
      </c>
      <c r="J60" s="1">
        <v>8.42</v>
      </c>
      <c r="K60" s="132">
        <v>1006365</v>
      </c>
      <c r="L60" s="131"/>
      <c r="M60" s="131">
        <v>3.7</v>
      </c>
      <c r="N60" s="131">
        <v>5.2</v>
      </c>
      <c r="O60" s="133">
        <f t="shared" si="8"/>
        <v>19.240000000000002</v>
      </c>
      <c r="P60" s="131" t="s">
        <v>3486</v>
      </c>
      <c r="Q60" s="131" t="s">
        <v>550</v>
      </c>
      <c r="R60" s="134"/>
      <c r="S60" s="134"/>
      <c r="T60" s="134"/>
      <c r="U60" s="134"/>
      <c r="V60" s="134"/>
      <c r="W60" s="130">
        <v>0.56000000000000005</v>
      </c>
      <c r="X60" s="135">
        <v>40</v>
      </c>
      <c r="Y60" s="130" t="str">
        <f t="shared" si="9"/>
        <v>RL261A</v>
      </c>
      <c r="Z60" s="130" t="str">
        <f t="shared" si="10"/>
        <v>2/UR18650ZY</v>
      </c>
      <c r="AA60" s="135">
        <f t="shared" si="11"/>
        <v>0.56000000000000005</v>
      </c>
      <c r="AB60" s="135">
        <f t="shared" si="14"/>
        <v>8.42</v>
      </c>
      <c r="AC60" s="130">
        <f t="shared" si="12"/>
        <v>40</v>
      </c>
      <c r="AD60" s="130" t="str">
        <f t="shared" si="13"/>
        <v>66000-493</v>
      </c>
      <c r="AE60" s="136"/>
      <c r="AF60" s="137"/>
      <c r="AG60" s="1" t="s">
        <v>153</v>
      </c>
      <c r="AH60" s="43">
        <v>66116</v>
      </c>
      <c r="AI60" s="51"/>
    </row>
    <row r="61" spans="1:35" x14ac:dyDescent="0.25">
      <c r="A61" s="144">
        <v>45126</v>
      </c>
      <c r="B61" s="56" t="s">
        <v>8229</v>
      </c>
      <c r="C61" s="236" t="s">
        <v>330</v>
      </c>
      <c r="D61" s="51" t="s">
        <v>331</v>
      </c>
      <c r="E61" s="54">
        <v>45145</v>
      </c>
      <c r="F61" s="51" t="s">
        <v>1437</v>
      </c>
      <c r="G61" s="48" t="s">
        <v>8230</v>
      </c>
      <c r="H61" s="52">
        <v>15</v>
      </c>
      <c r="I61" s="51" t="s">
        <v>95</v>
      </c>
      <c r="J61" s="1">
        <v>33.54</v>
      </c>
      <c r="K61" s="132">
        <v>1006325</v>
      </c>
      <c r="L61" s="131"/>
      <c r="M61" s="131">
        <v>13.5</v>
      </c>
      <c r="N61" s="131"/>
      <c r="O61" s="133">
        <f t="shared" si="8"/>
        <v>0</v>
      </c>
      <c r="P61" s="131" t="s">
        <v>3538</v>
      </c>
      <c r="Q61" s="131" t="s">
        <v>332</v>
      </c>
      <c r="R61" s="134"/>
      <c r="S61" s="134"/>
      <c r="T61" s="134"/>
      <c r="U61" s="134"/>
      <c r="V61" s="134"/>
      <c r="W61" s="130">
        <v>1.47</v>
      </c>
      <c r="X61" s="135">
        <v>180</v>
      </c>
      <c r="Y61" s="130" t="str">
        <f t="shared" si="9"/>
        <v>AL123</v>
      </c>
      <c r="Z61" s="130" t="str">
        <f t="shared" si="10"/>
        <v>36/LR20XW</v>
      </c>
      <c r="AA61" s="135">
        <f t="shared" si="11"/>
        <v>1.47</v>
      </c>
      <c r="AB61" s="135">
        <f t="shared" si="14"/>
        <v>33.54</v>
      </c>
      <c r="AC61" s="130">
        <f t="shared" si="12"/>
        <v>180</v>
      </c>
      <c r="AD61" s="130" t="str">
        <f t="shared" si="13"/>
        <v>66000-180DEG</v>
      </c>
      <c r="AE61" s="136"/>
      <c r="AF61" s="137"/>
      <c r="AG61" s="1" t="s">
        <v>151</v>
      </c>
      <c r="AH61" s="43">
        <v>66552</v>
      </c>
      <c r="AI61" s="229">
        <v>45057</v>
      </c>
    </row>
    <row r="62" spans="1:35" x14ac:dyDescent="0.25">
      <c r="A62" s="144">
        <v>45126</v>
      </c>
      <c r="B62" s="56" t="s">
        <v>8231</v>
      </c>
      <c r="C62" s="236" t="s">
        <v>3841</v>
      </c>
      <c r="D62" s="51" t="s">
        <v>3842</v>
      </c>
      <c r="E62" s="54">
        <v>45142</v>
      </c>
      <c r="F62" s="51" t="s">
        <v>1543</v>
      </c>
      <c r="G62" s="48" t="s">
        <v>3840</v>
      </c>
      <c r="H62" s="52">
        <v>10</v>
      </c>
      <c r="I62" s="51" t="s">
        <v>256</v>
      </c>
      <c r="J62" s="1">
        <v>11.59</v>
      </c>
      <c r="K62" s="132">
        <v>1006078</v>
      </c>
      <c r="L62" s="131"/>
      <c r="M62" s="131">
        <v>22.5</v>
      </c>
      <c r="N62" s="131"/>
      <c r="O62" s="133">
        <f t="shared" si="8"/>
        <v>0</v>
      </c>
      <c r="P62" s="131" t="s">
        <v>3538</v>
      </c>
      <c r="Q62" s="131" t="s">
        <v>8232</v>
      </c>
      <c r="R62" s="134"/>
      <c r="S62" s="134"/>
      <c r="T62" s="134"/>
      <c r="U62" s="134"/>
      <c r="V62" s="134"/>
      <c r="W62" s="130">
        <v>1.79</v>
      </c>
      <c r="X62" s="135">
        <v>137</v>
      </c>
      <c r="Y62" s="130" t="str">
        <f t="shared" si="9"/>
        <v>AL317</v>
      </c>
      <c r="Z62" s="130" t="str">
        <f t="shared" si="10"/>
        <v>45/LR6XW</v>
      </c>
      <c r="AA62" s="135">
        <f t="shared" si="11"/>
        <v>1.79</v>
      </c>
      <c r="AB62" s="135">
        <f t="shared" si="14"/>
        <v>11.59</v>
      </c>
      <c r="AC62" s="130">
        <f t="shared" si="12"/>
        <v>137</v>
      </c>
      <c r="AD62" s="130" t="str">
        <f t="shared" si="13"/>
        <v>66000-633</v>
      </c>
      <c r="AE62" s="136"/>
      <c r="AF62" s="137"/>
      <c r="AG62" s="1" t="s">
        <v>152</v>
      </c>
      <c r="AH62" s="43">
        <v>27233</v>
      </c>
      <c r="AI62" s="229">
        <v>45057</v>
      </c>
    </row>
    <row r="63" spans="1:35" x14ac:dyDescent="0.25">
      <c r="A63" s="146">
        <v>45127</v>
      </c>
      <c r="B63" s="57">
        <v>333714</v>
      </c>
      <c r="C63" s="236"/>
      <c r="D63" s="51" t="s">
        <v>8235</v>
      </c>
      <c r="E63" s="54">
        <v>45134</v>
      </c>
      <c r="F63" s="51" t="s">
        <v>105</v>
      </c>
      <c r="G63" s="48"/>
      <c r="H63" s="52">
        <v>1</v>
      </c>
      <c r="I63" s="51"/>
      <c r="J63" s="1">
        <v>0</v>
      </c>
      <c r="K63" s="132">
        <v>1006817</v>
      </c>
      <c r="L63" s="131"/>
      <c r="M63" s="131"/>
      <c r="N63" s="131"/>
      <c r="O63" s="133">
        <f t="shared" si="8"/>
        <v>0</v>
      </c>
      <c r="P63" s="131"/>
      <c r="Q63" s="131"/>
      <c r="R63" s="134"/>
      <c r="S63" s="134"/>
      <c r="T63" s="134"/>
      <c r="U63" s="134"/>
      <c r="V63" s="134"/>
      <c r="W63" s="130">
        <v>0.5</v>
      </c>
      <c r="X63" s="135">
        <v>30</v>
      </c>
      <c r="Y63" s="130" t="str">
        <f t="shared" si="9"/>
        <v>Lab-Change Lead</v>
      </c>
      <c r="Z63" s="130">
        <f t="shared" si="10"/>
        <v>0</v>
      </c>
      <c r="AA63" s="135">
        <f t="shared" si="11"/>
        <v>0.5</v>
      </c>
      <c r="AB63" s="135">
        <f t="shared" si="14"/>
        <v>0</v>
      </c>
      <c r="AC63" s="130">
        <f t="shared" si="12"/>
        <v>30</v>
      </c>
      <c r="AD63" s="130">
        <f t="shared" si="13"/>
        <v>0</v>
      </c>
      <c r="AE63" s="136"/>
      <c r="AF63" s="137"/>
      <c r="AG63" s="1" t="s">
        <v>151</v>
      </c>
      <c r="AH63" s="43" t="s">
        <v>294</v>
      </c>
      <c r="AI63" s="229">
        <v>45224</v>
      </c>
    </row>
    <row r="64" spans="1:35" x14ac:dyDescent="0.25">
      <c r="A64" s="139">
        <v>45131</v>
      </c>
      <c r="B64" s="58" t="s">
        <v>8245</v>
      </c>
      <c r="C64" s="51" t="s">
        <v>4010</v>
      </c>
      <c r="D64" s="51" t="s">
        <v>4522</v>
      </c>
      <c r="E64" s="54">
        <v>45142</v>
      </c>
      <c r="F64" s="51" t="s">
        <v>626</v>
      </c>
      <c r="G64" s="48" t="s">
        <v>4008</v>
      </c>
      <c r="H64" s="52">
        <v>2</v>
      </c>
      <c r="I64" s="51" t="s">
        <v>284</v>
      </c>
      <c r="J64" s="1">
        <v>50.4</v>
      </c>
      <c r="K64" s="132">
        <v>1007008</v>
      </c>
      <c r="L64" s="131" t="s">
        <v>4009</v>
      </c>
      <c r="M64" s="131">
        <v>24</v>
      </c>
      <c r="N64" s="131">
        <v>2.5</v>
      </c>
      <c r="O64" s="133">
        <f t="shared" si="8"/>
        <v>60</v>
      </c>
      <c r="P64" s="131" t="s">
        <v>3497</v>
      </c>
      <c r="Q64" s="131" t="s">
        <v>594</v>
      </c>
      <c r="R64" s="134"/>
      <c r="S64" s="134"/>
      <c r="T64" s="134"/>
      <c r="U64" s="134"/>
      <c r="V64" s="134"/>
      <c r="W64" s="130">
        <v>1.07</v>
      </c>
      <c r="X64" s="135">
        <v>150.5</v>
      </c>
      <c r="Y64" s="130" t="str">
        <f t="shared" si="9"/>
        <v>RECELL749</v>
      </c>
      <c r="Z64" s="130" t="str">
        <f t="shared" si="10"/>
        <v>20/NC2500SCR</v>
      </c>
      <c r="AA64" s="135">
        <f t="shared" si="11"/>
        <v>1.07</v>
      </c>
      <c r="AB64" s="135">
        <f t="shared" si="14"/>
        <v>50.4</v>
      </c>
      <c r="AC64" s="130">
        <f t="shared" si="12"/>
        <v>150.5</v>
      </c>
      <c r="AD64" s="130" t="str">
        <f t="shared" si="13"/>
        <v>22000-299R</v>
      </c>
      <c r="AE64" s="136"/>
      <c r="AF64" s="137"/>
      <c r="AG64" s="1" t="s">
        <v>13</v>
      </c>
      <c r="AH64" s="43">
        <v>23985</v>
      </c>
      <c r="AI64" s="229">
        <v>45239</v>
      </c>
    </row>
    <row r="65" spans="1:35" x14ac:dyDescent="0.25">
      <c r="A65" s="146">
        <v>45190</v>
      </c>
      <c r="B65" s="57" t="s">
        <v>8635</v>
      </c>
      <c r="C65" s="51"/>
      <c r="D65" s="51" t="s">
        <v>8611</v>
      </c>
      <c r="E65" s="54">
        <v>45201</v>
      </c>
      <c r="F65" s="51" t="s">
        <v>2137</v>
      </c>
      <c r="G65" s="48" t="s">
        <v>7637</v>
      </c>
      <c r="H65" s="52">
        <v>1</v>
      </c>
      <c r="I65" s="51" t="s">
        <v>7638</v>
      </c>
      <c r="J65" s="1">
        <v>0</v>
      </c>
      <c r="K65" s="132">
        <v>1013667</v>
      </c>
      <c r="L65" s="131"/>
      <c r="M65" s="131"/>
      <c r="N65" s="131"/>
      <c r="O65" s="133">
        <f t="shared" si="8"/>
        <v>0</v>
      </c>
      <c r="P65" s="131"/>
      <c r="Q65" s="131"/>
      <c r="R65" s="134"/>
      <c r="S65" s="134"/>
      <c r="T65" s="134"/>
      <c r="U65" s="134"/>
      <c r="V65" s="134"/>
      <c r="W65" s="130">
        <v>0.25</v>
      </c>
      <c r="X65" s="135">
        <v>5</v>
      </c>
      <c r="Y65" s="130" t="str">
        <f t="shared" si="9"/>
        <v>Lab-Conn</v>
      </c>
      <c r="Z65" s="130">
        <f t="shared" si="10"/>
        <v>0</v>
      </c>
      <c r="AA65" s="135">
        <f t="shared" si="11"/>
        <v>0.25</v>
      </c>
      <c r="AB65" s="135">
        <f t="shared" si="14"/>
        <v>0</v>
      </c>
      <c r="AC65" s="130">
        <f t="shared" si="12"/>
        <v>5</v>
      </c>
      <c r="AD65" s="130" t="str">
        <f t="shared" si="13"/>
        <v>BOM - ENGINEERING</v>
      </c>
      <c r="AE65" s="136"/>
      <c r="AF65" s="137"/>
      <c r="AG65" s="1" t="s">
        <v>151</v>
      </c>
      <c r="AH65" s="43">
        <v>2394</v>
      </c>
      <c r="AI65" s="229">
        <v>45307</v>
      </c>
    </row>
    <row r="66" spans="1:35" x14ac:dyDescent="0.25">
      <c r="A66" s="147">
        <v>45198</v>
      </c>
      <c r="B66" s="82" t="s">
        <v>8716</v>
      </c>
      <c r="C66" s="51" t="s">
        <v>8718</v>
      </c>
      <c r="D66" s="51" t="s">
        <v>8719</v>
      </c>
      <c r="E66" s="54">
        <v>45211</v>
      </c>
      <c r="F66" s="51" t="s">
        <v>4770</v>
      </c>
      <c r="G66" s="48" t="s">
        <v>8717</v>
      </c>
      <c r="H66" s="52">
        <v>10</v>
      </c>
      <c r="I66" s="51" t="s">
        <v>6840</v>
      </c>
      <c r="J66" s="1">
        <v>282.91000000000003</v>
      </c>
      <c r="K66" s="132">
        <v>1014164</v>
      </c>
      <c r="L66" s="131"/>
      <c r="M66" s="131">
        <v>12.8</v>
      </c>
      <c r="N66" s="131">
        <v>11.4</v>
      </c>
      <c r="O66" s="133">
        <f t="shared" si="8"/>
        <v>145.92000000000002</v>
      </c>
      <c r="P66" s="131" t="s">
        <v>508</v>
      </c>
      <c r="Q66" s="131" t="s">
        <v>412</v>
      </c>
      <c r="R66" s="134"/>
      <c r="S66" s="134"/>
      <c r="T66" s="134"/>
      <c r="U66" s="134"/>
      <c r="V66" s="134"/>
      <c r="W66" s="130">
        <v>0.5</v>
      </c>
      <c r="X66" s="135">
        <v>485</v>
      </c>
      <c r="Y66" s="130" t="str">
        <f t="shared" ref="Y66:Y97" si="15">D66</f>
        <v>RL1744</v>
      </c>
      <c r="Z66" s="130" t="str">
        <f t="shared" ref="Z66:Z97" si="16">C66</f>
        <v>1/12LFP11.4</v>
      </c>
      <c r="AA66" s="135">
        <f t="shared" ref="AA66:AA97" si="17">W66</f>
        <v>0.5</v>
      </c>
      <c r="AB66" s="135">
        <f t="shared" si="14"/>
        <v>282.91000000000003</v>
      </c>
      <c r="AC66" s="130">
        <f t="shared" ref="AC66:AC97" si="18">X66</f>
        <v>485</v>
      </c>
      <c r="AD66" s="130" t="str">
        <f t="shared" si="13"/>
        <v>66003-187</v>
      </c>
      <c r="AE66" s="136"/>
      <c r="AF66" s="137"/>
      <c r="AG66" s="1" t="s">
        <v>151</v>
      </c>
      <c r="AH66" s="43">
        <v>2114</v>
      </c>
      <c r="AI66" s="229">
        <v>45330</v>
      </c>
    </row>
    <row r="67" spans="1:35" x14ac:dyDescent="0.25">
      <c r="A67" s="147">
        <v>45198</v>
      </c>
      <c r="B67" s="82" t="s">
        <v>8708</v>
      </c>
      <c r="C67" s="51" t="s">
        <v>1780</v>
      </c>
      <c r="D67" s="51" t="s">
        <v>392</v>
      </c>
      <c r="E67" s="54">
        <v>45217</v>
      </c>
      <c r="F67" s="51" t="s">
        <v>8709</v>
      </c>
      <c r="G67" s="48" t="s">
        <v>8710</v>
      </c>
      <c r="H67" s="52">
        <v>1</v>
      </c>
      <c r="I67" s="51">
        <v>18</v>
      </c>
      <c r="J67" s="1">
        <v>2.6</v>
      </c>
      <c r="K67" s="132">
        <v>1014677</v>
      </c>
      <c r="L67" s="131"/>
      <c r="M67" s="131">
        <v>18</v>
      </c>
      <c r="N67" s="131">
        <v>2.6</v>
      </c>
      <c r="O67" s="133">
        <f t="shared" si="8"/>
        <v>46.800000000000004</v>
      </c>
      <c r="P67" s="131" t="s">
        <v>3486</v>
      </c>
      <c r="Q67" s="131" t="s">
        <v>583</v>
      </c>
      <c r="R67" s="134"/>
      <c r="S67" s="134"/>
      <c r="T67" s="134"/>
      <c r="U67" s="134"/>
      <c r="V67" s="134"/>
      <c r="W67" s="130">
        <v>0.5</v>
      </c>
      <c r="X67" s="135">
        <v>90</v>
      </c>
      <c r="Y67" s="130" t="str">
        <f t="shared" si="15"/>
        <v>RECELL</v>
      </c>
      <c r="Z67" s="130" t="str">
        <f t="shared" si="16"/>
        <v>5/INR18650-25R</v>
      </c>
      <c r="AA67" s="135">
        <f t="shared" si="17"/>
        <v>0.5</v>
      </c>
      <c r="AB67" s="135">
        <f t="shared" si="14"/>
        <v>2.6</v>
      </c>
      <c r="AC67" s="130">
        <f t="shared" si="18"/>
        <v>90</v>
      </c>
      <c r="AD67" s="130" t="str">
        <f t="shared" si="13"/>
        <v>66004-154</v>
      </c>
      <c r="AE67" s="136"/>
      <c r="AF67" s="137"/>
      <c r="AG67" s="1" t="s">
        <v>151</v>
      </c>
      <c r="AH67" s="43">
        <v>1464</v>
      </c>
      <c r="AI67" s="51"/>
    </row>
    <row r="68" spans="1:35" x14ac:dyDescent="0.25">
      <c r="A68" s="139">
        <v>45201</v>
      </c>
      <c r="B68" s="58" t="s">
        <v>8625</v>
      </c>
      <c r="C68" s="51" t="s">
        <v>8627</v>
      </c>
      <c r="D68" s="51" t="s">
        <v>8628</v>
      </c>
      <c r="E68" s="54">
        <v>45200</v>
      </c>
      <c r="F68" s="51" t="s">
        <v>339</v>
      </c>
      <c r="G68" s="48" t="s">
        <v>8626</v>
      </c>
      <c r="H68" s="52">
        <v>1</v>
      </c>
      <c r="I68" s="51" t="s">
        <v>161</v>
      </c>
      <c r="J68" s="1">
        <v>2.98</v>
      </c>
      <c r="K68" s="132">
        <v>1013662</v>
      </c>
      <c r="L68" s="131"/>
      <c r="M68" s="131">
        <v>3.6</v>
      </c>
      <c r="N68" s="131">
        <v>0.4</v>
      </c>
      <c r="O68" s="133">
        <f t="shared" si="8"/>
        <v>1.4400000000000002</v>
      </c>
      <c r="P68" s="131" t="s">
        <v>3497</v>
      </c>
      <c r="Q68" s="131" t="s">
        <v>577</v>
      </c>
      <c r="R68" s="134"/>
      <c r="S68" s="134"/>
      <c r="T68" s="134"/>
      <c r="U68" s="134"/>
      <c r="V68" s="134"/>
      <c r="W68" s="130">
        <v>0.25</v>
      </c>
      <c r="X68" s="135">
        <v>45</v>
      </c>
      <c r="Y68" s="130" t="str">
        <f t="shared" si="15"/>
        <v>N2089</v>
      </c>
      <c r="Z68" s="130" t="str">
        <f t="shared" si="16"/>
        <v>3/V40H</v>
      </c>
      <c r="AA68" s="135">
        <f t="shared" si="17"/>
        <v>0.25</v>
      </c>
      <c r="AB68" s="135">
        <f t="shared" si="14"/>
        <v>2.98</v>
      </c>
      <c r="AC68" s="130">
        <f t="shared" si="18"/>
        <v>45</v>
      </c>
      <c r="AD68" s="130" t="str">
        <f t="shared" si="13"/>
        <v>20003-713E</v>
      </c>
      <c r="AE68" s="136"/>
      <c r="AF68" s="137"/>
      <c r="AG68" s="1" t="s">
        <v>151</v>
      </c>
      <c r="AH68" s="43" t="s">
        <v>340</v>
      </c>
      <c r="AI68" s="229">
        <v>45336</v>
      </c>
    </row>
    <row r="69" spans="1:35" x14ac:dyDescent="0.25">
      <c r="A69" s="147">
        <v>45205</v>
      </c>
      <c r="B69" s="82" t="s">
        <v>8741</v>
      </c>
      <c r="C69" s="51" t="s">
        <v>555</v>
      </c>
      <c r="D69" s="51" t="s">
        <v>164</v>
      </c>
      <c r="E69" s="54">
        <v>45218</v>
      </c>
      <c r="F69" s="51" t="s">
        <v>8692</v>
      </c>
      <c r="G69" s="48" t="s">
        <v>553</v>
      </c>
      <c r="H69" s="52">
        <v>10</v>
      </c>
      <c r="I69" s="51" t="s">
        <v>554</v>
      </c>
      <c r="J69" s="1">
        <v>12.7</v>
      </c>
      <c r="K69" s="132">
        <v>1015410</v>
      </c>
      <c r="L69" s="131"/>
      <c r="M69" s="131">
        <v>12</v>
      </c>
      <c r="N69" s="131">
        <v>1.2</v>
      </c>
      <c r="O69" s="133">
        <f t="shared" si="8"/>
        <v>14.399999999999999</v>
      </c>
      <c r="P69" s="131" t="s">
        <v>115</v>
      </c>
      <c r="Q69" s="131" t="s">
        <v>412</v>
      </c>
      <c r="R69" s="134"/>
      <c r="S69" s="134"/>
      <c r="T69" s="134"/>
      <c r="U69" s="134"/>
      <c r="V69" s="134"/>
      <c r="W69" s="130">
        <v>0.56999999999999995</v>
      </c>
      <c r="X69" s="135">
        <v>60</v>
      </c>
      <c r="Y69" s="130" t="str">
        <f t="shared" si="15"/>
        <v>S19</v>
      </c>
      <c r="Z69" s="130" t="str">
        <f t="shared" si="16"/>
        <v>1/12SB1.2P</v>
      </c>
      <c r="AA69" s="135">
        <f t="shared" si="17"/>
        <v>0.56999999999999995</v>
      </c>
      <c r="AB69" s="135">
        <f t="shared" si="14"/>
        <v>12.7</v>
      </c>
      <c r="AC69" s="130">
        <f t="shared" si="18"/>
        <v>60</v>
      </c>
      <c r="AD69" s="130" t="str">
        <f t="shared" si="13"/>
        <v>66000-595</v>
      </c>
      <c r="AE69" s="136"/>
      <c r="AF69" s="137"/>
      <c r="AG69" s="1" t="s">
        <v>573</v>
      </c>
      <c r="AH69" s="43">
        <v>61117</v>
      </c>
      <c r="AI69" s="229">
        <v>45338</v>
      </c>
    </row>
    <row r="70" spans="1:35" x14ac:dyDescent="0.25">
      <c r="A70" s="144">
        <v>45210</v>
      </c>
      <c r="B70" s="56" t="s">
        <v>8788</v>
      </c>
      <c r="C70" s="51" t="s">
        <v>580</v>
      </c>
      <c r="D70" s="51" t="s">
        <v>3169</v>
      </c>
      <c r="E70" s="54">
        <v>45231</v>
      </c>
      <c r="F70" s="51" t="s">
        <v>1370</v>
      </c>
      <c r="G70" s="48" t="s">
        <v>3167</v>
      </c>
      <c r="H70" s="52">
        <v>1</v>
      </c>
      <c r="I70" s="51" t="s">
        <v>364</v>
      </c>
      <c r="J70" s="1">
        <v>8.6300000000000008</v>
      </c>
      <c r="K70" s="132">
        <v>1016023</v>
      </c>
      <c r="L70" s="131" t="s">
        <v>3168</v>
      </c>
      <c r="M70" s="131">
        <v>7.4</v>
      </c>
      <c r="N70" s="131">
        <v>2.6</v>
      </c>
      <c r="O70" s="133">
        <f t="shared" si="8"/>
        <v>19.240000000000002</v>
      </c>
      <c r="P70" s="131" t="s">
        <v>3486</v>
      </c>
      <c r="Q70" s="131" t="s">
        <v>582</v>
      </c>
      <c r="R70" s="134"/>
      <c r="S70" s="134"/>
      <c r="T70" s="134"/>
      <c r="U70" s="134"/>
      <c r="V70" s="134"/>
      <c r="W70" s="130">
        <v>0.74</v>
      </c>
      <c r="X70" s="135">
        <v>34.119999999999997</v>
      </c>
      <c r="Y70" s="130" t="str">
        <f t="shared" si="15"/>
        <v>RL1088</v>
      </c>
      <c r="Z70" s="130" t="str">
        <f t="shared" si="16"/>
        <v>2/UR18650ZY</v>
      </c>
      <c r="AA70" s="135">
        <f t="shared" si="17"/>
        <v>0.74</v>
      </c>
      <c r="AB70" s="135">
        <f t="shared" si="14"/>
        <v>8.6300000000000008</v>
      </c>
      <c r="AC70" s="130">
        <f t="shared" si="18"/>
        <v>34.119999999999997</v>
      </c>
      <c r="AD70" s="130" t="str">
        <f t="shared" si="13"/>
        <v>30008-102BWAB</v>
      </c>
      <c r="AE70" s="136"/>
      <c r="AF70" s="137"/>
      <c r="AG70" s="1" t="s">
        <v>151</v>
      </c>
      <c r="AH70" s="43">
        <v>66989</v>
      </c>
      <c r="AI70" s="229">
        <v>45338</v>
      </c>
    </row>
    <row r="71" spans="1:35" x14ac:dyDescent="0.25">
      <c r="A71" s="139">
        <v>45236</v>
      </c>
      <c r="B71" s="58" t="s">
        <v>8898</v>
      </c>
      <c r="C71" s="51" t="s">
        <v>2326</v>
      </c>
      <c r="D71" s="51" t="s">
        <v>5369</v>
      </c>
      <c r="E71" s="54">
        <v>45275</v>
      </c>
      <c r="F71" s="51" t="s">
        <v>571</v>
      </c>
      <c r="G71" s="48" t="s">
        <v>5368</v>
      </c>
      <c r="H71" s="52">
        <v>600</v>
      </c>
      <c r="I71" s="51" t="s">
        <v>113</v>
      </c>
      <c r="J71" s="1">
        <v>7.37</v>
      </c>
      <c r="K71" s="132">
        <v>1018838</v>
      </c>
      <c r="L71" s="131"/>
      <c r="M71" s="131">
        <v>3.6</v>
      </c>
      <c r="N71" s="131">
        <v>3.35</v>
      </c>
      <c r="O71" s="133">
        <f t="shared" si="8"/>
        <v>12.06</v>
      </c>
      <c r="P71" s="180" t="s">
        <v>3486</v>
      </c>
      <c r="Q71" s="131" t="s">
        <v>412</v>
      </c>
      <c r="R71" s="134"/>
      <c r="S71" s="134"/>
      <c r="T71" s="134"/>
      <c r="U71" s="134"/>
      <c r="V71" s="134"/>
      <c r="W71" s="130">
        <v>0.25</v>
      </c>
      <c r="X71" s="135">
        <v>24</v>
      </c>
      <c r="Y71" s="130" t="str">
        <f t="shared" si="15"/>
        <v>RL1598</v>
      </c>
      <c r="Z71" s="130" t="str">
        <f t="shared" si="16"/>
        <v>1/NCR18650BF</v>
      </c>
      <c r="AA71" s="135">
        <f t="shared" si="17"/>
        <v>0.25</v>
      </c>
      <c r="AB71" s="135">
        <f t="shared" si="14"/>
        <v>7.37</v>
      </c>
      <c r="AC71" s="130">
        <f t="shared" si="18"/>
        <v>24</v>
      </c>
      <c r="AD71" s="130" t="str">
        <f t="shared" si="13"/>
        <v>66002-915</v>
      </c>
      <c r="AE71" s="136"/>
      <c r="AF71" s="137"/>
      <c r="AG71" s="1" t="s">
        <v>153</v>
      </c>
      <c r="AH71" s="43">
        <v>65616</v>
      </c>
      <c r="AI71" s="51"/>
    </row>
    <row r="72" spans="1:35" x14ac:dyDescent="0.25">
      <c r="A72" s="147">
        <v>45247</v>
      </c>
      <c r="B72" s="82" t="s">
        <v>8973</v>
      </c>
      <c r="C72" s="51" t="s">
        <v>3864</v>
      </c>
      <c r="D72" s="51" t="s">
        <v>3865</v>
      </c>
      <c r="E72" s="54">
        <v>45272</v>
      </c>
      <c r="F72" s="51" t="s">
        <v>1362</v>
      </c>
      <c r="G72" s="48" t="s">
        <v>3862</v>
      </c>
      <c r="H72" s="52">
        <v>1</v>
      </c>
      <c r="I72" s="51" t="s">
        <v>3863</v>
      </c>
      <c r="J72" s="1">
        <v>947.54</v>
      </c>
      <c r="K72" s="132">
        <v>1020044</v>
      </c>
      <c r="L72" s="131"/>
      <c r="M72" s="131">
        <v>25.6</v>
      </c>
      <c r="N72" s="131">
        <v>21.6</v>
      </c>
      <c r="O72" s="133">
        <v>537.6</v>
      </c>
      <c r="P72" s="131" t="s">
        <v>508</v>
      </c>
      <c r="Q72" s="131" t="s">
        <v>582</v>
      </c>
      <c r="R72" s="134"/>
      <c r="S72" s="134"/>
      <c r="T72" s="134"/>
      <c r="U72" s="134"/>
      <c r="V72" s="134"/>
      <c r="W72" s="130">
        <v>15.97</v>
      </c>
      <c r="X72" s="135">
        <v>1650</v>
      </c>
      <c r="Y72" s="130" t="str">
        <f t="shared" si="15"/>
        <v>RL1346</v>
      </c>
      <c r="Z72" s="130" t="str">
        <f t="shared" si="16"/>
        <v>2/12LFP21</v>
      </c>
      <c r="AA72" s="135">
        <f t="shared" si="17"/>
        <v>15.97</v>
      </c>
      <c r="AB72" s="135">
        <f t="shared" si="14"/>
        <v>947.54</v>
      </c>
      <c r="AC72" s="130">
        <f t="shared" si="18"/>
        <v>1650</v>
      </c>
      <c r="AD72" s="130" t="str">
        <f t="shared" si="13"/>
        <v>66002-364</v>
      </c>
      <c r="AE72" s="136"/>
      <c r="AF72" s="137"/>
      <c r="AG72" s="1" t="s">
        <v>151</v>
      </c>
      <c r="AH72" s="43">
        <v>66776</v>
      </c>
      <c r="AI72" s="229">
        <v>45204</v>
      </c>
    </row>
    <row r="73" spans="1:35" x14ac:dyDescent="0.25">
      <c r="A73" s="144">
        <v>45252</v>
      </c>
      <c r="B73" s="56" t="s">
        <v>9006</v>
      </c>
      <c r="C73" s="51" t="s">
        <v>1637</v>
      </c>
      <c r="D73" s="51" t="s">
        <v>9008</v>
      </c>
      <c r="E73" s="54">
        <v>45272</v>
      </c>
      <c r="F73" s="51" t="s">
        <v>9007</v>
      </c>
      <c r="G73" s="48" t="s">
        <v>4852</v>
      </c>
      <c r="H73" s="52">
        <v>10</v>
      </c>
      <c r="I73" s="51" t="s">
        <v>388</v>
      </c>
      <c r="J73" s="1">
        <v>39.389000000000003</v>
      </c>
      <c r="K73" s="132">
        <v>1020585</v>
      </c>
      <c r="L73" s="131"/>
      <c r="M73" s="131">
        <v>3.6</v>
      </c>
      <c r="N73" s="131">
        <v>34</v>
      </c>
      <c r="O73" s="133">
        <f t="shared" ref="O73:O81" si="19">N73*M73</f>
        <v>122.4</v>
      </c>
      <c r="P73" s="131" t="s">
        <v>5927</v>
      </c>
      <c r="Q73" s="131" t="s">
        <v>550</v>
      </c>
      <c r="R73" s="134"/>
      <c r="S73" s="134"/>
      <c r="T73" s="134"/>
      <c r="U73" s="134"/>
      <c r="V73" s="134"/>
      <c r="W73" s="130">
        <v>0.5</v>
      </c>
      <c r="X73" s="135">
        <v>79</v>
      </c>
      <c r="Y73" s="130" t="str">
        <f t="shared" si="15"/>
        <v>L987</v>
      </c>
      <c r="Z73" s="130" t="str">
        <f t="shared" si="16"/>
        <v>2/LS33600</v>
      </c>
      <c r="AA73" s="135">
        <f t="shared" si="17"/>
        <v>0.5</v>
      </c>
      <c r="AB73" s="135">
        <f t="shared" si="14"/>
        <v>39.389000000000003</v>
      </c>
      <c r="AC73" s="130">
        <f t="shared" si="18"/>
        <v>79</v>
      </c>
      <c r="AD73" s="130" t="str">
        <f t="shared" si="13"/>
        <v>66002-795</v>
      </c>
      <c r="AE73" s="136"/>
      <c r="AF73" s="137"/>
      <c r="AG73" s="1" t="s">
        <v>153</v>
      </c>
      <c r="AH73" s="43">
        <v>66649</v>
      </c>
      <c r="AI73" s="229">
        <v>45320</v>
      </c>
    </row>
    <row r="74" spans="1:35" x14ac:dyDescent="0.25">
      <c r="A74" s="262">
        <v>45254</v>
      </c>
      <c r="B74" s="59" t="s">
        <v>9033</v>
      </c>
      <c r="C74" s="51" t="s">
        <v>9034</v>
      </c>
      <c r="D74" s="51" t="s">
        <v>9036</v>
      </c>
      <c r="E74" s="54">
        <v>45254</v>
      </c>
      <c r="F74" s="51" t="s">
        <v>4770</v>
      </c>
      <c r="G74" s="48" t="s">
        <v>9035</v>
      </c>
      <c r="H74" s="52">
        <v>5</v>
      </c>
      <c r="I74" s="51"/>
      <c r="J74" s="1">
        <v>27.5</v>
      </c>
      <c r="K74" s="132">
        <v>1020949</v>
      </c>
      <c r="L74" s="131"/>
      <c r="M74" s="131"/>
      <c r="N74" s="131"/>
      <c r="O74" s="133">
        <f t="shared" si="19"/>
        <v>0</v>
      </c>
      <c r="P74" s="131"/>
      <c r="Q74" s="131"/>
      <c r="R74" s="134"/>
      <c r="S74" s="134"/>
      <c r="T74" s="134"/>
      <c r="U74" s="134"/>
      <c r="V74" s="134"/>
      <c r="W74" s="130">
        <v>1</v>
      </c>
      <c r="X74" s="135">
        <v>150</v>
      </c>
      <c r="Y74" s="130" t="str">
        <f t="shared" si="15"/>
        <v>CA214</v>
      </c>
      <c r="Z74" s="130" t="str">
        <f t="shared" si="16"/>
        <v>CUSTOM SOLAR JUNCTION BOX</v>
      </c>
      <c r="AA74" s="135">
        <f t="shared" si="17"/>
        <v>1</v>
      </c>
      <c r="AB74" s="135">
        <f t="shared" si="14"/>
        <v>27.5</v>
      </c>
      <c r="AC74" s="130">
        <f t="shared" si="18"/>
        <v>150</v>
      </c>
      <c r="AD74" s="130" t="str">
        <f t="shared" si="13"/>
        <v>66003-212</v>
      </c>
      <c r="AE74" s="136"/>
      <c r="AF74" s="137"/>
      <c r="AG74" s="1" t="s">
        <v>151</v>
      </c>
      <c r="AH74" s="43">
        <v>2114</v>
      </c>
      <c r="AI74" s="229">
        <v>45323</v>
      </c>
    </row>
    <row r="75" spans="1:35" x14ac:dyDescent="0.25">
      <c r="A75" s="144">
        <v>45273</v>
      </c>
      <c r="B75" s="56" t="s">
        <v>9052</v>
      </c>
      <c r="C75" s="51" t="s">
        <v>8525</v>
      </c>
      <c r="D75" s="51" t="s">
        <v>8526</v>
      </c>
      <c r="E75" s="54">
        <v>45259</v>
      </c>
      <c r="F75" s="51" t="s">
        <v>5532</v>
      </c>
      <c r="G75" s="48" t="s">
        <v>8523</v>
      </c>
      <c r="H75" s="52">
        <v>11</v>
      </c>
      <c r="I75" s="51" t="s">
        <v>8524</v>
      </c>
      <c r="J75" s="1">
        <v>11.14</v>
      </c>
      <c r="K75" s="132">
        <v>1020857</v>
      </c>
      <c r="L75" s="131"/>
      <c r="M75" s="131"/>
      <c r="N75" s="131"/>
      <c r="O75" s="133">
        <f t="shared" si="19"/>
        <v>0</v>
      </c>
      <c r="P75" s="131"/>
      <c r="Q75" s="131"/>
      <c r="R75" s="134"/>
      <c r="S75" s="134"/>
      <c r="T75" s="134"/>
      <c r="U75" s="134"/>
      <c r="V75" s="134"/>
      <c r="W75" s="130">
        <v>0.36</v>
      </c>
      <c r="X75" s="135">
        <v>153.56</v>
      </c>
      <c r="Y75" s="130" t="str">
        <f t="shared" si="15"/>
        <v>CH598A</v>
      </c>
      <c r="Z75" s="130" t="str">
        <f t="shared" si="16"/>
        <v>VECIP67-24/8A</v>
      </c>
      <c r="AA75" s="135">
        <f t="shared" si="17"/>
        <v>0.36</v>
      </c>
      <c r="AB75" s="135">
        <f t="shared" si="14"/>
        <v>11.14</v>
      </c>
      <c r="AC75" s="130">
        <f t="shared" si="18"/>
        <v>153.56</v>
      </c>
      <c r="AD75" s="130" t="str">
        <f t="shared" ref="AD75:AD105" si="20">G75</f>
        <v>64900-694XLR</v>
      </c>
      <c r="AE75" s="136"/>
      <c r="AF75" s="137"/>
      <c r="AG75" s="1" t="s">
        <v>153</v>
      </c>
      <c r="AH75" s="43">
        <v>66277</v>
      </c>
      <c r="AI75" s="229">
        <v>45190</v>
      </c>
    </row>
    <row r="76" spans="1:35" x14ac:dyDescent="0.25">
      <c r="A76" s="140">
        <v>45307</v>
      </c>
      <c r="B76" s="55" t="s">
        <v>9233</v>
      </c>
      <c r="C76" s="264" t="s">
        <v>4941</v>
      </c>
      <c r="D76" s="264" t="s">
        <v>9236</v>
      </c>
      <c r="E76" s="267">
        <v>45307</v>
      </c>
      <c r="F76" s="264" t="s">
        <v>832</v>
      </c>
      <c r="G76" s="265" t="s">
        <v>9234</v>
      </c>
      <c r="H76" s="266">
        <v>1</v>
      </c>
      <c r="I76" s="264" t="s">
        <v>113</v>
      </c>
      <c r="J76" s="1">
        <v>19.36</v>
      </c>
      <c r="K76" s="132">
        <v>1025734</v>
      </c>
      <c r="L76" s="131" t="s">
        <v>9235</v>
      </c>
      <c r="M76" s="131">
        <v>10.8</v>
      </c>
      <c r="N76" s="131">
        <v>3.35</v>
      </c>
      <c r="O76" s="133">
        <f t="shared" si="19"/>
        <v>36.180000000000007</v>
      </c>
      <c r="P76" s="131" t="s">
        <v>3486</v>
      </c>
      <c r="Q76" s="131" t="s">
        <v>577</v>
      </c>
      <c r="R76" s="134"/>
      <c r="S76" s="134"/>
      <c r="T76" s="134"/>
      <c r="U76" s="134"/>
      <c r="V76" s="134"/>
      <c r="W76" s="130">
        <v>1.17</v>
      </c>
      <c r="X76" s="135">
        <v>80</v>
      </c>
      <c r="Y76" s="130" t="str">
        <f t="shared" si="15"/>
        <v>RL815</v>
      </c>
      <c r="Z76" s="130" t="str">
        <f t="shared" si="16"/>
        <v>3/NCR18650BF</v>
      </c>
      <c r="AA76" s="135">
        <f t="shared" si="17"/>
        <v>1.17</v>
      </c>
      <c r="AB76" s="135">
        <f t="shared" si="14"/>
        <v>19.36</v>
      </c>
      <c r="AC76" s="130">
        <f t="shared" si="18"/>
        <v>80</v>
      </c>
      <c r="AD76" s="130" t="str">
        <f t="shared" si="20"/>
        <v>88003-112</v>
      </c>
      <c r="AE76" s="136"/>
      <c r="AF76" s="137"/>
      <c r="AG76" s="1" t="s">
        <v>151</v>
      </c>
      <c r="AH76" s="43">
        <v>64999</v>
      </c>
      <c r="AI76" s="229">
        <v>45330</v>
      </c>
    </row>
    <row r="77" spans="1:35" x14ac:dyDescent="0.25">
      <c r="A77" s="147">
        <v>45331</v>
      </c>
      <c r="B77" s="82" t="s">
        <v>9426</v>
      </c>
      <c r="C77" s="51" t="s">
        <v>2270</v>
      </c>
      <c r="D77" s="51" t="s">
        <v>2271</v>
      </c>
      <c r="E77" s="54">
        <v>45337</v>
      </c>
      <c r="F77" s="51" t="s">
        <v>423</v>
      </c>
      <c r="G77" s="48" t="s">
        <v>2269</v>
      </c>
      <c r="H77" s="52">
        <v>1</v>
      </c>
      <c r="I77" s="51" t="s">
        <v>295</v>
      </c>
      <c r="J77" s="1">
        <v>9.48</v>
      </c>
      <c r="K77" s="132">
        <v>1028352</v>
      </c>
      <c r="L77" s="131"/>
      <c r="M77" s="131">
        <v>3.7</v>
      </c>
      <c r="N77" s="131">
        <v>2.2999999999999998</v>
      </c>
      <c r="O77" s="133">
        <f t="shared" si="19"/>
        <v>8.51</v>
      </c>
      <c r="P77" s="131" t="s">
        <v>3486</v>
      </c>
      <c r="Q77" s="131" t="s">
        <v>550</v>
      </c>
      <c r="R77" s="134"/>
      <c r="S77" s="134"/>
      <c r="T77" s="134"/>
      <c r="U77" s="134"/>
      <c r="V77" s="134"/>
      <c r="W77" s="130">
        <v>1.52</v>
      </c>
      <c r="X77" s="135">
        <v>72.239999999999995</v>
      </c>
      <c r="Y77" s="130" t="str">
        <f t="shared" si="15"/>
        <v>RECELL543</v>
      </c>
      <c r="Z77" s="130" t="str">
        <f t="shared" si="16"/>
        <v>2/UF553450Z</v>
      </c>
      <c r="AA77" s="135">
        <f t="shared" si="17"/>
        <v>1.52</v>
      </c>
      <c r="AB77" s="135">
        <f t="shared" si="14"/>
        <v>9.48</v>
      </c>
      <c r="AC77" s="130">
        <f t="shared" si="18"/>
        <v>72.239999999999995</v>
      </c>
      <c r="AD77" s="130" t="str">
        <f t="shared" si="20"/>
        <v>22000-528K</v>
      </c>
      <c r="AE77" s="136"/>
      <c r="AF77" s="137"/>
      <c r="AG77" s="1" t="s">
        <v>9312</v>
      </c>
      <c r="AH77" s="43">
        <v>23891</v>
      </c>
      <c r="AI77" s="229">
        <v>45338</v>
      </c>
    </row>
    <row r="78" spans="1:35" x14ac:dyDescent="0.25">
      <c r="A78" s="262">
        <v>45338</v>
      </c>
      <c r="B78" s="59" t="s">
        <v>9469</v>
      </c>
      <c r="C78" s="51" t="s">
        <v>9472</v>
      </c>
      <c r="D78" s="51" t="s">
        <v>9473</v>
      </c>
      <c r="E78" s="54">
        <v>45345</v>
      </c>
      <c r="F78" s="51" t="s">
        <v>9470</v>
      </c>
      <c r="G78" s="48" t="s">
        <v>9471</v>
      </c>
      <c r="H78" s="52">
        <v>1</v>
      </c>
      <c r="I78" s="51" t="s">
        <v>8702</v>
      </c>
      <c r="J78" s="52">
        <v>1047.6300000000001</v>
      </c>
      <c r="K78" s="132">
        <v>1029333</v>
      </c>
      <c r="L78" s="131"/>
      <c r="M78" s="131">
        <v>25.6</v>
      </c>
      <c r="N78" s="131">
        <v>132</v>
      </c>
      <c r="O78" s="133">
        <f t="shared" si="19"/>
        <v>3379.2000000000003</v>
      </c>
      <c r="P78" s="131" t="s">
        <v>508</v>
      </c>
      <c r="Q78" s="131" t="s">
        <v>9474</v>
      </c>
      <c r="R78" s="134"/>
      <c r="S78" s="134"/>
      <c r="T78" s="134"/>
      <c r="U78" s="134"/>
      <c r="V78" s="134"/>
      <c r="W78" s="130">
        <v>10</v>
      </c>
      <c r="X78" s="135">
        <v>2640</v>
      </c>
      <c r="Y78" s="130" t="str">
        <f t="shared" si="15"/>
        <v>RL1783</v>
      </c>
      <c r="Z78" s="130" t="str">
        <f t="shared" si="16"/>
        <v xml:space="preserve">264/IFR26650-40A h </v>
      </c>
      <c r="AA78" s="135">
        <f t="shared" si="17"/>
        <v>10</v>
      </c>
      <c r="AB78" s="135">
        <f t="shared" si="14"/>
        <v>1047.6300000000001</v>
      </c>
      <c r="AC78" s="130">
        <f t="shared" si="18"/>
        <v>2640</v>
      </c>
      <c r="AD78" s="130" t="str">
        <f t="shared" si="20"/>
        <v>67001-973</v>
      </c>
      <c r="AE78" s="136"/>
      <c r="AF78" s="137"/>
      <c r="AG78" s="1" t="s">
        <v>153</v>
      </c>
      <c r="AH78" s="43">
        <v>34455</v>
      </c>
      <c r="AI78" s="51"/>
    </row>
    <row r="79" spans="1:35" x14ac:dyDescent="0.25">
      <c r="A79" s="140">
        <v>45342</v>
      </c>
      <c r="B79" s="55" t="s">
        <v>9490</v>
      </c>
      <c r="C79" s="51" t="s">
        <v>532</v>
      </c>
      <c r="D79" s="51" t="s">
        <v>9491</v>
      </c>
      <c r="E79" s="54">
        <v>45362</v>
      </c>
      <c r="F79" s="51" t="s">
        <v>2613</v>
      </c>
      <c r="G79" s="48" t="s">
        <v>2614</v>
      </c>
      <c r="H79" s="52">
        <v>10</v>
      </c>
      <c r="I79" s="51" t="s">
        <v>364</v>
      </c>
      <c r="J79" s="1">
        <v>16.45</v>
      </c>
      <c r="K79" s="132">
        <v>1029377</v>
      </c>
      <c r="L79" s="131"/>
      <c r="M79" s="131">
        <v>11.1</v>
      </c>
      <c r="N79" s="131">
        <v>2.6</v>
      </c>
      <c r="O79" s="133">
        <f t="shared" si="19"/>
        <v>28.86</v>
      </c>
      <c r="P79" s="131" t="s">
        <v>5138</v>
      </c>
      <c r="Q79" s="131" t="s">
        <v>577</v>
      </c>
      <c r="R79" s="134"/>
      <c r="S79" s="134"/>
      <c r="T79" s="134"/>
      <c r="U79" s="134"/>
      <c r="V79" s="134"/>
      <c r="W79" s="130">
        <v>0.98</v>
      </c>
      <c r="X79" s="135">
        <v>88</v>
      </c>
      <c r="Y79" s="130" t="str">
        <f t="shared" si="15"/>
        <v xml:space="preserve">RL144 </v>
      </c>
      <c r="Z79" s="130" t="str">
        <f t="shared" si="16"/>
        <v>3/UR18650ZY</v>
      </c>
      <c r="AA79" s="135">
        <f t="shared" si="17"/>
        <v>0.98</v>
      </c>
      <c r="AB79" s="135">
        <f t="shared" si="14"/>
        <v>16.45</v>
      </c>
      <c r="AC79" s="130">
        <f t="shared" si="18"/>
        <v>88</v>
      </c>
      <c r="AD79" s="130" t="str">
        <f t="shared" si="20"/>
        <v>66000-459</v>
      </c>
      <c r="AE79" s="136"/>
      <c r="AF79" s="137"/>
      <c r="AG79" s="1" t="s">
        <v>152</v>
      </c>
      <c r="AH79" s="43">
        <v>66148</v>
      </c>
      <c r="AI79" s="229">
        <v>45105</v>
      </c>
    </row>
    <row r="80" spans="1:35" x14ac:dyDescent="0.25">
      <c r="A80" s="144">
        <v>45343</v>
      </c>
      <c r="B80" s="56" t="s">
        <v>9504</v>
      </c>
      <c r="C80" s="51" t="s">
        <v>8340</v>
      </c>
      <c r="D80" s="51" t="s">
        <v>8067</v>
      </c>
      <c r="E80" s="54">
        <v>45363</v>
      </c>
      <c r="F80" s="51" t="s">
        <v>5603</v>
      </c>
      <c r="G80" s="48" t="s">
        <v>8065</v>
      </c>
      <c r="H80" s="52">
        <v>12</v>
      </c>
      <c r="I80" s="51" t="s">
        <v>95</v>
      </c>
      <c r="J80" s="1">
        <v>5.2</v>
      </c>
      <c r="K80" s="132">
        <v>1029680</v>
      </c>
      <c r="L80" s="131"/>
      <c r="M80" s="131">
        <v>7.5</v>
      </c>
      <c r="N80" s="131"/>
      <c r="O80" s="133">
        <f t="shared" si="19"/>
        <v>0</v>
      </c>
      <c r="P80" s="131" t="s">
        <v>3538</v>
      </c>
      <c r="Q80" s="131" t="s">
        <v>583</v>
      </c>
      <c r="R80" s="134"/>
      <c r="S80" s="134"/>
      <c r="T80" s="134"/>
      <c r="U80" s="134"/>
      <c r="V80" s="134"/>
      <c r="W80" s="130">
        <v>0.91</v>
      </c>
      <c r="X80" s="135">
        <v>40</v>
      </c>
      <c r="Y80" s="130" t="str">
        <f t="shared" si="15"/>
        <v>AL628</v>
      </c>
      <c r="Z80" s="130" t="str">
        <f t="shared" si="16"/>
        <v xml:space="preserve">5/LR20XW </v>
      </c>
      <c r="AA80" s="135">
        <f t="shared" si="17"/>
        <v>0.91</v>
      </c>
      <c r="AB80" s="135">
        <f t="shared" si="14"/>
        <v>5.2</v>
      </c>
      <c r="AC80" s="130">
        <f t="shared" si="18"/>
        <v>40</v>
      </c>
      <c r="AD80" s="130" t="str">
        <f t="shared" si="20"/>
        <v>66004-192</v>
      </c>
      <c r="AE80" s="136"/>
      <c r="AF80" s="137"/>
      <c r="AG80" s="1" t="s">
        <v>153</v>
      </c>
      <c r="AH80" s="43">
        <v>2706</v>
      </c>
      <c r="AI80" s="229">
        <v>45321</v>
      </c>
    </row>
    <row r="81" spans="1:35" x14ac:dyDescent="0.25">
      <c r="A81" s="144">
        <v>45343</v>
      </c>
      <c r="B81" s="56" t="s">
        <v>9505</v>
      </c>
      <c r="C81" s="51" t="s">
        <v>9506</v>
      </c>
      <c r="D81" s="51" t="s">
        <v>8219</v>
      </c>
      <c r="E81" s="54">
        <v>45363</v>
      </c>
      <c r="F81" s="51" t="s">
        <v>8217</v>
      </c>
      <c r="G81" s="48" t="s">
        <v>8218</v>
      </c>
      <c r="H81" s="52">
        <v>1</v>
      </c>
      <c r="I81" s="51" t="s">
        <v>3492</v>
      </c>
      <c r="J81" s="1">
        <v>37.64</v>
      </c>
      <c r="K81" s="132">
        <v>1029729</v>
      </c>
      <c r="L81" s="131"/>
      <c r="M81" s="131"/>
      <c r="N81" s="131"/>
      <c r="O81" s="133">
        <f t="shared" si="19"/>
        <v>0</v>
      </c>
      <c r="P81" s="131"/>
      <c r="Q81" s="131"/>
      <c r="R81" s="134"/>
      <c r="S81" s="134"/>
      <c r="T81" s="134"/>
      <c r="U81" s="134"/>
      <c r="V81" s="134"/>
      <c r="W81" s="130">
        <v>0.08</v>
      </c>
      <c r="X81" s="135">
        <v>110</v>
      </c>
      <c r="Y81" s="130" t="str">
        <f t="shared" si="15"/>
        <v>CH642</v>
      </c>
      <c r="Z81" s="130" t="str">
        <f t="shared" si="16"/>
        <v xml:space="preserve">1/TSB-003PCB </v>
      </c>
      <c r="AA81" s="135">
        <f t="shared" si="17"/>
        <v>0.08</v>
      </c>
      <c r="AB81" s="135">
        <f t="shared" ref="AB81:AB109" si="21">J81</f>
        <v>37.64</v>
      </c>
      <c r="AC81" s="130">
        <f t="shared" si="18"/>
        <v>110</v>
      </c>
      <c r="AD81" s="130" t="str">
        <f t="shared" si="20"/>
        <v>66003-182</v>
      </c>
      <c r="AE81" s="136"/>
      <c r="AF81" s="137"/>
      <c r="AG81" s="1" t="s">
        <v>151</v>
      </c>
      <c r="AH81" s="43">
        <v>2915</v>
      </c>
      <c r="AI81" s="229">
        <v>45338</v>
      </c>
    </row>
    <row r="82" spans="1:35" x14ac:dyDescent="0.25">
      <c r="A82" s="144">
        <v>45343</v>
      </c>
      <c r="B82" s="56" t="s">
        <v>8632</v>
      </c>
      <c r="C82" s="51" t="s">
        <v>8634</v>
      </c>
      <c r="D82" s="51" t="s">
        <v>392</v>
      </c>
      <c r="E82" s="54">
        <v>45201</v>
      </c>
      <c r="F82" s="51" t="s">
        <v>2137</v>
      </c>
      <c r="G82" s="48" t="s">
        <v>8633</v>
      </c>
      <c r="H82" s="52">
        <v>1</v>
      </c>
      <c r="I82" s="51" t="s">
        <v>6107</v>
      </c>
      <c r="J82" s="1">
        <v>144.27000000000001</v>
      </c>
      <c r="K82" s="132">
        <v>1013667</v>
      </c>
      <c r="L82" s="131"/>
      <c r="M82" s="131">
        <v>25.2</v>
      </c>
      <c r="N82" s="131">
        <v>12.1</v>
      </c>
      <c r="O82" s="133">
        <v>305.39999999999998</v>
      </c>
      <c r="P82" s="131" t="s">
        <v>3486</v>
      </c>
      <c r="Q82" s="131" t="s">
        <v>1809</v>
      </c>
      <c r="R82" s="134"/>
      <c r="S82" s="134"/>
      <c r="T82" s="134"/>
      <c r="U82" s="134"/>
      <c r="V82" s="134"/>
      <c r="W82" s="130">
        <v>0.5</v>
      </c>
      <c r="X82" s="135">
        <v>475</v>
      </c>
      <c r="Y82" s="130" t="str">
        <f t="shared" si="15"/>
        <v>RECELL</v>
      </c>
      <c r="Z82" s="130" t="str">
        <f t="shared" si="16"/>
        <v>28/NCR18650BD</v>
      </c>
      <c r="AA82" s="135">
        <f t="shared" si="17"/>
        <v>0.5</v>
      </c>
      <c r="AB82" s="135">
        <f t="shared" si="21"/>
        <v>144.27000000000001</v>
      </c>
      <c r="AC82" s="130">
        <f t="shared" si="18"/>
        <v>475</v>
      </c>
      <c r="AD82" s="130" t="str">
        <f t="shared" si="20"/>
        <v>66003-186</v>
      </c>
      <c r="AE82" s="136"/>
      <c r="AF82" s="137"/>
      <c r="AG82" s="1" t="s">
        <v>151</v>
      </c>
      <c r="AH82" s="43">
        <v>2394</v>
      </c>
      <c r="AI82" s="229">
        <v>45342</v>
      </c>
    </row>
    <row r="83" spans="1:35" x14ac:dyDescent="0.25">
      <c r="A83" s="146">
        <v>45344</v>
      </c>
      <c r="B83" s="57" t="s">
        <v>9393</v>
      </c>
      <c r="C83" s="51" t="s">
        <v>9395</v>
      </c>
      <c r="D83" s="51" t="s">
        <v>9396</v>
      </c>
      <c r="E83" s="54">
        <v>45338</v>
      </c>
      <c r="F83" s="51" t="s">
        <v>8851</v>
      </c>
      <c r="G83" s="48" t="s">
        <v>9394</v>
      </c>
      <c r="H83" s="52">
        <v>2</v>
      </c>
      <c r="I83" s="51" t="s">
        <v>1924</v>
      </c>
      <c r="J83" s="1">
        <v>126.75</v>
      </c>
      <c r="K83" s="132">
        <v>1027615</v>
      </c>
      <c r="L83" s="131"/>
      <c r="M83" s="131"/>
      <c r="N83" s="131"/>
      <c r="O83" s="133">
        <f t="shared" ref="O83:O104" si="22">N83*M83</f>
        <v>0</v>
      </c>
      <c r="P83" s="131"/>
      <c r="Q83" s="131"/>
      <c r="R83" s="134"/>
      <c r="S83" s="134"/>
      <c r="T83" s="134"/>
      <c r="U83" s="134"/>
      <c r="V83" s="134"/>
      <c r="W83" s="130">
        <v>3.5</v>
      </c>
      <c r="X83" s="135">
        <v>425</v>
      </c>
      <c r="Y83" s="130" t="str">
        <f t="shared" si="15"/>
        <v>CH522B</v>
      </c>
      <c r="Z83" s="130" t="str">
        <f t="shared" si="16"/>
        <v>2/TSB-002PCB</v>
      </c>
      <c r="AA83" s="135">
        <f t="shared" si="17"/>
        <v>3.5</v>
      </c>
      <c r="AB83" s="135">
        <f t="shared" si="21"/>
        <v>126.75</v>
      </c>
      <c r="AC83" s="130">
        <f t="shared" si="18"/>
        <v>425</v>
      </c>
      <c r="AD83" s="130" t="str">
        <f t="shared" si="20"/>
        <v>66002-571B</v>
      </c>
      <c r="AE83" s="136"/>
      <c r="AF83" s="137"/>
      <c r="AG83" s="1" t="s">
        <v>152</v>
      </c>
      <c r="AH83" s="43">
        <v>1659</v>
      </c>
      <c r="AI83" s="229">
        <v>45324</v>
      </c>
    </row>
    <row r="84" spans="1:35" x14ac:dyDescent="0.25">
      <c r="A84" s="146">
        <v>45344</v>
      </c>
      <c r="B84" s="57" t="s">
        <v>9542</v>
      </c>
      <c r="C84" s="51" t="s">
        <v>9543</v>
      </c>
      <c r="D84" s="51" t="s">
        <v>2125</v>
      </c>
      <c r="E84" s="54">
        <v>45343</v>
      </c>
      <c r="F84" s="51" t="s">
        <v>1622</v>
      </c>
      <c r="G84" s="48" t="s">
        <v>2122</v>
      </c>
      <c r="H84" s="52">
        <v>352</v>
      </c>
      <c r="I84" s="51" t="s">
        <v>2123</v>
      </c>
      <c r="J84" s="1">
        <v>76.569999999999993</v>
      </c>
      <c r="K84" s="132">
        <v>1029919</v>
      </c>
      <c r="L84" s="131"/>
      <c r="M84" s="131">
        <v>3.93</v>
      </c>
      <c r="N84" s="131">
        <v>32</v>
      </c>
      <c r="O84" s="133">
        <f t="shared" si="22"/>
        <v>125.76</v>
      </c>
      <c r="P84" s="131" t="s">
        <v>3945</v>
      </c>
      <c r="Q84" s="131" t="s">
        <v>412</v>
      </c>
      <c r="R84" s="134"/>
      <c r="S84" s="134"/>
      <c r="T84" s="134"/>
      <c r="U84" s="134"/>
      <c r="V84" s="134"/>
      <c r="W84" s="130">
        <v>0.05</v>
      </c>
      <c r="X84" s="135">
        <v>112.5</v>
      </c>
      <c r="Y84" s="130" t="str">
        <f t="shared" si="15"/>
        <v>L865</v>
      </c>
      <c r="Z84" s="130" t="str">
        <f t="shared" si="16"/>
        <v xml:space="preserve">1/LXRDD-5-1-SC-BC </v>
      </c>
      <c r="AA84" s="135">
        <f t="shared" si="17"/>
        <v>0.05</v>
      </c>
      <c r="AB84" s="135">
        <f t="shared" si="21"/>
        <v>76.569999999999993</v>
      </c>
      <c r="AC84" s="130">
        <f t="shared" si="18"/>
        <v>112.5</v>
      </c>
      <c r="AD84" s="130" t="str">
        <f t="shared" si="20"/>
        <v>67001-3486L865</v>
      </c>
      <c r="AE84" s="136"/>
      <c r="AF84" s="137"/>
      <c r="AG84" s="1" t="s">
        <v>153</v>
      </c>
      <c r="AH84" s="43">
        <v>1926</v>
      </c>
      <c r="AI84" s="229">
        <v>45343</v>
      </c>
    </row>
    <row r="85" spans="1:35" x14ac:dyDescent="0.25">
      <c r="A85" s="139">
        <v>45348</v>
      </c>
      <c r="B85" s="58" t="s">
        <v>9555</v>
      </c>
      <c r="C85" s="51" t="s">
        <v>7704</v>
      </c>
      <c r="D85" s="51" t="s">
        <v>119</v>
      </c>
      <c r="E85" s="54">
        <v>45359</v>
      </c>
      <c r="F85" s="51" t="s">
        <v>117</v>
      </c>
      <c r="G85" s="48" t="s">
        <v>9556</v>
      </c>
      <c r="H85" s="52">
        <v>1</v>
      </c>
      <c r="I85" s="51" t="s">
        <v>6107</v>
      </c>
      <c r="J85" s="1">
        <v>16.809999999999999</v>
      </c>
      <c r="K85" s="132">
        <v>1030196</v>
      </c>
      <c r="L85" s="131"/>
      <c r="M85" s="131">
        <v>14.4</v>
      </c>
      <c r="N85" s="131">
        <v>3.18</v>
      </c>
      <c r="O85" s="133">
        <f t="shared" si="22"/>
        <v>45.792000000000002</v>
      </c>
      <c r="P85" s="131" t="s">
        <v>3486</v>
      </c>
      <c r="Q85" s="131" t="s">
        <v>562</v>
      </c>
      <c r="R85" s="134"/>
      <c r="S85" s="134"/>
      <c r="T85" s="134"/>
      <c r="U85" s="134"/>
      <c r="V85" s="134"/>
      <c r="W85" s="130">
        <v>0.25</v>
      </c>
      <c r="X85" s="135">
        <v>100</v>
      </c>
      <c r="Y85" s="130" t="str">
        <f t="shared" si="15"/>
        <v>PACK</v>
      </c>
      <c r="Z85" s="130" t="str">
        <f t="shared" si="16"/>
        <v>4/NCR18650BD</v>
      </c>
      <c r="AA85" s="135">
        <f t="shared" si="17"/>
        <v>0.25</v>
      </c>
      <c r="AB85" s="135">
        <f t="shared" si="21"/>
        <v>16.809999999999999</v>
      </c>
      <c r="AC85" s="130">
        <f t="shared" si="18"/>
        <v>100</v>
      </c>
      <c r="AD85" s="130" t="str">
        <f t="shared" si="20"/>
        <v>66003-234</v>
      </c>
      <c r="AE85" s="136"/>
      <c r="AF85" s="137"/>
      <c r="AG85" s="1" t="s">
        <v>9312</v>
      </c>
      <c r="AH85" s="43">
        <v>24232</v>
      </c>
      <c r="AI85" s="229">
        <v>45345</v>
      </c>
    </row>
    <row r="86" spans="1:35" x14ac:dyDescent="0.25">
      <c r="A86" s="140">
        <v>45363</v>
      </c>
      <c r="B86" s="55" t="s">
        <v>9658</v>
      </c>
      <c r="C86" s="51"/>
      <c r="D86" s="51" t="s">
        <v>9596</v>
      </c>
      <c r="E86" s="54">
        <v>45363</v>
      </c>
      <c r="F86" s="51" t="s">
        <v>9252</v>
      </c>
      <c r="G86" s="48" t="s">
        <v>7637</v>
      </c>
      <c r="H86" s="52">
        <v>1</v>
      </c>
      <c r="I86" s="51"/>
      <c r="J86" s="1">
        <v>0</v>
      </c>
      <c r="K86" s="132">
        <v>1032072</v>
      </c>
      <c r="L86" s="131"/>
      <c r="M86" s="131"/>
      <c r="N86" s="131"/>
      <c r="O86" s="133">
        <f t="shared" si="22"/>
        <v>0</v>
      </c>
      <c r="P86" s="131"/>
      <c r="Q86" s="131"/>
      <c r="R86" s="134"/>
      <c r="S86" s="134"/>
      <c r="T86" s="134"/>
      <c r="U86" s="134"/>
      <c r="V86" s="134"/>
      <c r="W86" s="130">
        <v>0.25</v>
      </c>
      <c r="X86" s="135">
        <v>550</v>
      </c>
      <c r="Y86" s="130" t="str">
        <f t="shared" si="15"/>
        <v>LABOUR</v>
      </c>
      <c r="Z86" s="130">
        <f t="shared" si="16"/>
        <v>0</v>
      </c>
      <c r="AA86" s="135">
        <f t="shared" si="17"/>
        <v>0.25</v>
      </c>
      <c r="AB86" s="135">
        <f t="shared" si="21"/>
        <v>0</v>
      </c>
      <c r="AC86" s="130">
        <f t="shared" si="18"/>
        <v>550</v>
      </c>
      <c r="AD86" s="130" t="str">
        <f t="shared" si="20"/>
        <v>BOM - ENGINEERING</v>
      </c>
      <c r="AE86" s="136"/>
      <c r="AF86" s="137"/>
      <c r="AG86" s="1" t="s">
        <v>151</v>
      </c>
      <c r="AH86" s="43">
        <v>2842</v>
      </c>
      <c r="AI86" s="229">
        <v>45363</v>
      </c>
    </row>
    <row r="87" spans="1:35" x14ac:dyDescent="0.25">
      <c r="A87" s="140">
        <v>45377</v>
      </c>
      <c r="B87" s="238" t="s">
        <v>9727</v>
      </c>
      <c r="C87" s="175" t="s">
        <v>9725</v>
      </c>
      <c r="D87" s="175" t="s">
        <v>9726</v>
      </c>
      <c r="E87" s="187">
        <v>45396</v>
      </c>
      <c r="F87" s="175" t="s">
        <v>9728</v>
      </c>
      <c r="G87" s="176" t="s">
        <v>9722</v>
      </c>
      <c r="H87" s="177">
        <v>1</v>
      </c>
      <c r="I87" s="175" t="s">
        <v>9723</v>
      </c>
      <c r="J87">
        <v>808.55</v>
      </c>
      <c r="K87" s="132">
        <v>1033558</v>
      </c>
      <c r="L87" s="131" t="s">
        <v>9724</v>
      </c>
      <c r="M87" s="131">
        <v>12.8</v>
      </c>
      <c r="N87" s="131">
        <v>100</v>
      </c>
      <c r="O87" s="133">
        <f t="shared" si="22"/>
        <v>1280</v>
      </c>
      <c r="P87" s="131" t="s">
        <v>508</v>
      </c>
      <c r="Q87" s="131" t="s">
        <v>92</v>
      </c>
      <c r="R87" s="134"/>
      <c r="S87" s="134"/>
      <c r="T87" s="134"/>
      <c r="U87" s="134"/>
      <c r="V87" s="134"/>
      <c r="W87" s="130">
        <v>10</v>
      </c>
      <c r="X87" s="135">
        <v>1750</v>
      </c>
      <c r="Y87" s="130" t="str">
        <f t="shared" si="15"/>
        <v>RL1790</v>
      </c>
      <c r="Z87" s="130" t="str">
        <f t="shared" si="16"/>
        <v>1/12LFP100PS</v>
      </c>
      <c r="AA87" s="135">
        <f t="shared" si="17"/>
        <v>10</v>
      </c>
      <c r="AB87" s="135">
        <f t="shared" si="21"/>
        <v>808.55</v>
      </c>
      <c r="AC87" s="130">
        <f t="shared" si="18"/>
        <v>1750</v>
      </c>
      <c r="AD87" s="130" t="str">
        <f t="shared" si="20"/>
        <v>88003-645</v>
      </c>
      <c r="AE87" s="136"/>
      <c r="AF87" s="137"/>
      <c r="AG87" s="1" t="s">
        <v>151</v>
      </c>
      <c r="AH87" s="43">
        <v>2337</v>
      </c>
      <c r="AI87" s="229">
        <v>45376</v>
      </c>
    </row>
    <row r="88" spans="1:35" x14ac:dyDescent="0.25">
      <c r="A88" s="146">
        <v>45386</v>
      </c>
      <c r="B88" s="57" t="s">
        <v>9765</v>
      </c>
      <c r="C88" s="51"/>
      <c r="D88" s="51" t="s">
        <v>9596</v>
      </c>
      <c r="E88" s="54">
        <v>45386</v>
      </c>
      <c r="F88" s="51" t="s">
        <v>8217</v>
      </c>
      <c r="G88" s="48" t="s">
        <v>7637</v>
      </c>
      <c r="H88" s="52">
        <v>1</v>
      </c>
      <c r="I88" s="51"/>
      <c r="J88" s="1">
        <v>0</v>
      </c>
      <c r="K88" s="132">
        <v>1034526</v>
      </c>
      <c r="L88" s="131"/>
      <c r="M88" s="131"/>
      <c r="N88" s="131"/>
      <c r="O88" s="133">
        <f t="shared" si="22"/>
        <v>0</v>
      </c>
      <c r="P88" s="131"/>
      <c r="Q88" s="131"/>
      <c r="R88" s="134"/>
      <c r="S88" s="134"/>
      <c r="T88" s="134"/>
      <c r="U88" s="134"/>
      <c r="V88" s="134"/>
      <c r="W88" s="130">
        <v>0.25</v>
      </c>
      <c r="X88" s="135">
        <v>30</v>
      </c>
      <c r="Y88" s="130" t="str">
        <f t="shared" si="15"/>
        <v>LABOUR</v>
      </c>
      <c r="Z88" s="130">
        <f t="shared" si="16"/>
        <v>0</v>
      </c>
      <c r="AA88" s="135">
        <f t="shared" si="17"/>
        <v>0.25</v>
      </c>
      <c r="AB88" s="135">
        <f t="shared" si="21"/>
        <v>0</v>
      </c>
      <c r="AC88" s="130">
        <f t="shared" si="18"/>
        <v>30</v>
      </c>
      <c r="AD88" s="130" t="str">
        <f t="shared" si="20"/>
        <v>BOM - ENGINEERING</v>
      </c>
      <c r="AE88" s="136"/>
      <c r="AF88" s="137"/>
      <c r="AG88" s="1" t="s">
        <v>151</v>
      </c>
      <c r="AH88" s="43">
        <v>2915</v>
      </c>
      <c r="AI88" s="229">
        <v>45386</v>
      </c>
    </row>
    <row r="89" spans="1:35" x14ac:dyDescent="0.25">
      <c r="A89" s="140">
        <v>45398</v>
      </c>
      <c r="B89" s="55" t="s">
        <v>9854</v>
      </c>
      <c r="C89" s="51" t="s">
        <v>4941</v>
      </c>
      <c r="D89" s="51" t="s">
        <v>9855</v>
      </c>
      <c r="E89" s="54">
        <v>45412</v>
      </c>
      <c r="F89" s="51" t="s">
        <v>1002</v>
      </c>
      <c r="G89" s="48" t="s">
        <v>645</v>
      </c>
      <c r="H89" s="52">
        <v>1</v>
      </c>
      <c r="I89" s="51" t="s">
        <v>113</v>
      </c>
      <c r="J89" s="1">
        <v>15.26</v>
      </c>
      <c r="K89" s="132">
        <v>1035866</v>
      </c>
      <c r="L89" s="131"/>
      <c r="M89" s="131">
        <v>10.8</v>
      </c>
      <c r="N89" s="131">
        <v>3.35</v>
      </c>
      <c r="O89" s="133">
        <f t="shared" si="22"/>
        <v>36.180000000000007</v>
      </c>
      <c r="P89" s="131" t="s">
        <v>3486</v>
      </c>
      <c r="Q89" s="131" t="s">
        <v>577</v>
      </c>
      <c r="R89" s="134"/>
      <c r="S89" s="134"/>
      <c r="T89" s="134"/>
      <c r="U89" s="134"/>
      <c r="V89" s="134"/>
      <c r="W89" s="130">
        <v>0.25</v>
      </c>
      <c r="X89" s="135">
        <v>80.39</v>
      </c>
      <c r="Y89" s="130" t="str">
        <f t="shared" si="15"/>
        <v>L993</v>
      </c>
      <c r="Z89" s="130" t="str">
        <f t="shared" si="16"/>
        <v>3/NCR18650BF</v>
      </c>
      <c r="AA89" s="135">
        <f t="shared" si="17"/>
        <v>0.25</v>
      </c>
      <c r="AB89" s="135">
        <f t="shared" si="21"/>
        <v>15.26</v>
      </c>
      <c r="AC89" s="130">
        <f t="shared" si="18"/>
        <v>80.39</v>
      </c>
      <c r="AD89" s="130" t="str">
        <f t="shared" si="20"/>
        <v>22000-535F</v>
      </c>
      <c r="AE89" s="136"/>
      <c r="AF89" s="137"/>
      <c r="AG89" s="1" t="s">
        <v>9312</v>
      </c>
      <c r="AH89" s="43">
        <v>23977</v>
      </c>
      <c r="AI89" s="229">
        <v>45398</v>
      </c>
    </row>
    <row r="90" spans="1:35" x14ac:dyDescent="0.25">
      <c r="A90" s="140">
        <v>45405</v>
      </c>
      <c r="B90" s="55" t="s">
        <v>9901</v>
      </c>
      <c r="C90" s="51"/>
      <c r="D90" s="51" t="s">
        <v>9596</v>
      </c>
      <c r="E90" s="54">
        <v>45404</v>
      </c>
      <c r="F90" s="51" t="s">
        <v>744</v>
      </c>
      <c r="G90" s="48" t="s">
        <v>7637</v>
      </c>
      <c r="H90" s="52">
        <v>1</v>
      </c>
      <c r="I90" s="51" t="s">
        <v>7638</v>
      </c>
      <c r="J90" s="1">
        <v>0</v>
      </c>
      <c r="K90" s="132">
        <v>1036553</v>
      </c>
      <c r="L90" s="131"/>
      <c r="M90" s="131"/>
      <c r="N90" s="131"/>
      <c r="O90" s="133">
        <f t="shared" si="22"/>
        <v>0</v>
      </c>
      <c r="P90" s="131"/>
      <c r="Q90" s="131"/>
      <c r="R90" s="134"/>
      <c r="S90" s="134"/>
      <c r="T90" s="134"/>
      <c r="U90" s="134"/>
      <c r="V90" s="134"/>
      <c r="W90" s="130">
        <v>0.25</v>
      </c>
      <c r="X90" s="135">
        <v>60</v>
      </c>
      <c r="Y90" s="130" t="str">
        <f t="shared" si="15"/>
        <v>LABOUR</v>
      </c>
      <c r="Z90" s="130">
        <f t="shared" si="16"/>
        <v>0</v>
      </c>
      <c r="AA90" s="135">
        <f t="shared" si="17"/>
        <v>0.25</v>
      </c>
      <c r="AB90" s="135">
        <f t="shared" si="21"/>
        <v>0</v>
      </c>
      <c r="AC90" s="130">
        <f t="shared" si="18"/>
        <v>60</v>
      </c>
      <c r="AD90" s="130" t="str">
        <f t="shared" si="20"/>
        <v>BOM - ENGINEERING</v>
      </c>
      <c r="AE90" s="136"/>
      <c r="AF90" s="137"/>
      <c r="AG90" s="1" t="s">
        <v>151</v>
      </c>
      <c r="AH90" s="43">
        <v>2102</v>
      </c>
      <c r="AI90" s="229">
        <v>45404</v>
      </c>
    </row>
    <row r="91" spans="1:35" x14ac:dyDescent="0.25">
      <c r="A91" s="140">
        <v>45412</v>
      </c>
      <c r="B91" s="55" t="s">
        <v>9931</v>
      </c>
      <c r="C91" s="51" t="s">
        <v>737</v>
      </c>
      <c r="D91" s="51" t="s">
        <v>1616</v>
      </c>
      <c r="E91" s="54">
        <v>45432</v>
      </c>
      <c r="F91" s="51" t="s">
        <v>1347</v>
      </c>
      <c r="G91" s="48" t="s">
        <v>1615</v>
      </c>
      <c r="H91" s="52">
        <v>20</v>
      </c>
      <c r="I91" s="51" t="s">
        <v>719</v>
      </c>
      <c r="J91" s="1">
        <v>35.42</v>
      </c>
      <c r="K91" s="132">
        <v>1037168</v>
      </c>
      <c r="L91" s="131"/>
      <c r="M91" s="131">
        <v>28.8</v>
      </c>
      <c r="N91" s="131">
        <v>3</v>
      </c>
      <c r="O91" s="133">
        <f t="shared" si="22"/>
        <v>86.4</v>
      </c>
      <c r="P91" s="131" t="s">
        <v>3486</v>
      </c>
      <c r="Q91" s="131" t="s">
        <v>632</v>
      </c>
      <c r="R91" s="134"/>
      <c r="S91" s="134"/>
      <c r="T91" s="134"/>
      <c r="U91" s="134"/>
      <c r="V91" s="134"/>
      <c r="W91" s="130">
        <v>0.57999999999999996</v>
      </c>
      <c r="X91" s="135">
        <v>114</v>
      </c>
      <c r="Y91" s="130" t="str">
        <f t="shared" si="15"/>
        <v>RL44B</v>
      </c>
      <c r="Z91" s="130" t="str">
        <f t="shared" si="16"/>
        <v>8/INR18650-30Q</v>
      </c>
      <c r="AA91" s="135">
        <f t="shared" si="17"/>
        <v>0.57999999999999996</v>
      </c>
      <c r="AB91" s="135">
        <f t="shared" si="21"/>
        <v>35.42</v>
      </c>
      <c r="AC91" s="130">
        <f t="shared" si="18"/>
        <v>114</v>
      </c>
      <c r="AD91" s="130" t="str">
        <f t="shared" si="20"/>
        <v>67001-771</v>
      </c>
      <c r="AE91" s="136"/>
      <c r="AF91" s="137"/>
      <c r="AG91" s="1" t="s">
        <v>153</v>
      </c>
      <c r="AH91" s="43">
        <v>65443</v>
      </c>
      <c r="AI91" s="229">
        <v>45411</v>
      </c>
    </row>
    <row r="92" spans="1:35" x14ac:dyDescent="0.25">
      <c r="A92" s="147">
        <v>45419</v>
      </c>
      <c r="B92" s="82" t="s">
        <v>9976</v>
      </c>
      <c r="C92" s="51" t="s">
        <v>580</v>
      </c>
      <c r="D92" s="51" t="s">
        <v>9977</v>
      </c>
      <c r="E92" s="54">
        <v>45454</v>
      </c>
      <c r="F92" s="51" t="s">
        <v>267</v>
      </c>
      <c r="G92" s="48" t="s">
        <v>3464</v>
      </c>
      <c r="H92" s="52">
        <v>5</v>
      </c>
      <c r="I92" s="51" t="s">
        <v>364</v>
      </c>
      <c r="J92" s="1">
        <v>8.2899999999999991</v>
      </c>
      <c r="K92" s="132">
        <v>1038126</v>
      </c>
      <c r="L92" s="131"/>
      <c r="M92" s="131">
        <v>3.7</v>
      </c>
      <c r="N92" s="131">
        <v>5.2</v>
      </c>
      <c r="O92" s="133">
        <f t="shared" si="22"/>
        <v>19.240000000000002</v>
      </c>
      <c r="P92" s="131" t="s">
        <v>3486</v>
      </c>
      <c r="Q92" s="131" t="s">
        <v>550</v>
      </c>
      <c r="R92" s="134"/>
      <c r="S92" s="134"/>
      <c r="T92" s="134"/>
      <c r="U92" s="134"/>
      <c r="V92" s="134"/>
      <c r="W92" s="130">
        <v>0.74</v>
      </c>
      <c r="X92" s="135">
        <v>40</v>
      </c>
      <c r="Y92" s="130" t="str">
        <f t="shared" si="15"/>
        <v>RL621A</v>
      </c>
      <c r="Z92" s="130" t="str">
        <f t="shared" si="16"/>
        <v>2/UR18650ZY</v>
      </c>
      <c r="AA92" s="135">
        <f t="shared" si="17"/>
        <v>0.74</v>
      </c>
      <c r="AB92" s="135">
        <f t="shared" si="21"/>
        <v>8.2899999999999991</v>
      </c>
      <c r="AC92" s="130">
        <f t="shared" si="18"/>
        <v>40</v>
      </c>
      <c r="AD92" s="130" t="str">
        <f t="shared" si="20"/>
        <v>66000-493</v>
      </c>
      <c r="AE92" s="136"/>
      <c r="AF92" s="137"/>
      <c r="AG92" s="1" t="s">
        <v>153</v>
      </c>
      <c r="AH92" s="43">
        <v>66116</v>
      </c>
      <c r="AI92" s="229">
        <v>45419</v>
      </c>
    </row>
    <row r="93" spans="1:35" x14ac:dyDescent="0.25">
      <c r="A93" s="140">
        <v>45426</v>
      </c>
      <c r="B93" s="55" t="s">
        <v>9996</v>
      </c>
      <c r="C93" s="51" t="s">
        <v>120</v>
      </c>
      <c r="D93" s="51" t="s">
        <v>317</v>
      </c>
      <c r="E93" s="54">
        <v>45440</v>
      </c>
      <c r="F93" s="51" t="s">
        <v>267</v>
      </c>
      <c r="G93" s="48" t="s">
        <v>316</v>
      </c>
      <c r="H93" s="52">
        <v>2</v>
      </c>
      <c r="I93" s="51" t="s">
        <v>102</v>
      </c>
      <c r="J93" s="1">
        <v>89.23</v>
      </c>
      <c r="K93" s="132">
        <v>1038748</v>
      </c>
      <c r="L93" s="131"/>
      <c r="M93" s="131"/>
      <c r="N93" s="131"/>
      <c r="O93" s="133">
        <f t="shared" si="22"/>
        <v>0</v>
      </c>
      <c r="P93" s="131"/>
      <c r="Q93" s="131"/>
      <c r="R93" s="134"/>
      <c r="S93" s="134"/>
      <c r="T93" s="134"/>
      <c r="U93" s="134"/>
      <c r="V93" s="134"/>
      <c r="W93" s="130">
        <v>0.57999999999999996</v>
      </c>
      <c r="X93" s="135">
        <v>164.55</v>
      </c>
      <c r="Y93" s="130" t="str">
        <f t="shared" si="15"/>
        <v>CH346</v>
      </c>
      <c r="Z93" s="130" t="str">
        <f t="shared" si="16"/>
        <v>TSB-002</v>
      </c>
      <c r="AA93" s="135">
        <f t="shared" si="17"/>
        <v>0.57999999999999996</v>
      </c>
      <c r="AB93" s="135">
        <f t="shared" si="21"/>
        <v>89.23</v>
      </c>
      <c r="AC93" s="130">
        <f t="shared" si="18"/>
        <v>164.55</v>
      </c>
      <c r="AD93" s="130" t="str">
        <f t="shared" si="20"/>
        <v>66001-230</v>
      </c>
      <c r="AE93" s="136"/>
      <c r="AF93" s="137"/>
      <c r="AG93" s="1" t="s">
        <v>153</v>
      </c>
      <c r="AH93" s="43">
        <v>66116</v>
      </c>
      <c r="AI93" s="229">
        <v>45425</v>
      </c>
    </row>
    <row r="94" spans="1:35" x14ac:dyDescent="0.25">
      <c r="A94" s="140">
        <v>45433</v>
      </c>
      <c r="B94" s="55" t="s">
        <v>10080</v>
      </c>
      <c r="C94" s="51"/>
      <c r="D94" s="51" t="s">
        <v>8435</v>
      </c>
      <c r="E94" s="54">
        <v>45440</v>
      </c>
      <c r="F94" s="51" t="s">
        <v>8112</v>
      </c>
      <c r="G94" s="48" t="s">
        <v>887</v>
      </c>
      <c r="H94" s="52">
        <v>500</v>
      </c>
      <c r="I94" s="51" t="s">
        <v>7181</v>
      </c>
      <c r="J94" s="1">
        <v>0.3</v>
      </c>
      <c r="K94" s="132">
        <v>1039742</v>
      </c>
      <c r="L94" s="131"/>
      <c r="M94" s="131"/>
      <c r="N94" s="131"/>
      <c r="O94" s="133">
        <f t="shared" si="22"/>
        <v>0</v>
      </c>
      <c r="P94" s="131"/>
      <c r="Q94" s="131"/>
      <c r="R94" s="134"/>
      <c r="S94" s="134"/>
      <c r="T94" s="134"/>
      <c r="U94" s="134"/>
      <c r="V94" s="134"/>
      <c r="W94" s="130">
        <v>0.25</v>
      </c>
      <c r="X94" s="135">
        <v>2.25</v>
      </c>
      <c r="Y94" s="130" t="str">
        <f t="shared" si="15"/>
        <v>HEATSHRINK</v>
      </c>
      <c r="Z94" s="130">
        <f t="shared" si="16"/>
        <v>0</v>
      </c>
      <c r="AA94" s="135">
        <f t="shared" si="17"/>
        <v>0.25</v>
      </c>
      <c r="AB94" s="135">
        <f t="shared" si="21"/>
        <v>0.3</v>
      </c>
      <c r="AC94" s="130">
        <f t="shared" si="18"/>
        <v>2.25</v>
      </c>
      <c r="AD94" s="130" t="str">
        <f t="shared" si="20"/>
        <v>65001-994</v>
      </c>
      <c r="AE94" s="136"/>
      <c r="AF94" s="137"/>
      <c r="AG94" s="1" t="s">
        <v>152</v>
      </c>
      <c r="AH94" s="43">
        <v>35409</v>
      </c>
      <c r="AI94" s="229">
        <v>45433</v>
      </c>
    </row>
    <row r="95" spans="1:35" x14ac:dyDescent="0.25">
      <c r="A95" s="146" t="s">
        <v>10318</v>
      </c>
      <c r="B95" s="57" t="s">
        <v>10318</v>
      </c>
      <c r="C95" s="51" t="s">
        <v>10121</v>
      </c>
      <c r="D95" s="51" t="s">
        <v>9473</v>
      </c>
      <c r="E95" s="54">
        <v>45458</v>
      </c>
      <c r="F95" s="51" t="s">
        <v>9470</v>
      </c>
      <c r="G95" s="48" t="s">
        <v>9471</v>
      </c>
      <c r="H95" s="52">
        <v>1</v>
      </c>
      <c r="I95" s="51" t="s">
        <v>8702</v>
      </c>
      <c r="J95" s="52">
        <v>1047.6300000000001</v>
      </c>
      <c r="K95" s="132">
        <v>1040749</v>
      </c>
      <c r="L95" s="131"/>
      <c r="M95" s="131">
        <v>25.6</v>
      </c>
      <c r="N95" s="131">
        <v>132</v>
      </c>
      <c r="O95" s="133">
        <f t="shared" si="22"/>
        <v>3379.2000000000003</v>
      </c>
      <c r="P95" s="131" t="s">
        <v>508</v>
      </c>
      <c r="Q95" s="131" t="s">
        <v>10120</v>
      </c>
      <c r="R95" s="134"/>
      <c r="S95" s="134"/>
      <c r="T95" s="134"/>
      <c r="U95" s="134"/>
      <c r="V95" s="134"/>
      <c r="W95" s="130">
        <v>2.2000000000000002</v>
      </c>
      <c r="X95" s="135">
        <v>2640</v>
      </c>
      <c r="Y95" s="130" t="str">
        <f t="shared" si="15"/>
        <v>RL1783</v>
      </c>
      <c r="Z95" s="130" t="str">
        <f t="shared" si="16"/>
        <v xml:space="preserve">264/IFR26650-40A </v>
      </c>
      <c r="AA95" s="135">
        <f t="shared" si="17"/>
        <v>2.2000000000000002</v>
      </c>
      <c r="AB95" s="135">
        <f t="shared" si="21"/>
        <v>1047.6300000000001</v>
      </c>
      <c r="AC95" s="130">
        <f t="shared" si="18"/>
        <v>2640</v>
      </c>
      <c r="AD95" s="130" t="str">
        <f t="shared" si="20"/>
        <v>67001-973</v>
      </c>
      <c r="AE95" s="136"/>
      <c r="AF95" s="137"/>
      <c r="AG95" s="1" t="s">
        <v>153</v>
      </c>
      <c r="AH95" s="43">
        <v>34455</v>
      </c>
      <c r="AI95" s="229">
        <v>45440</v>
      </c>
    </row>
    <row r="96" spans="1:35" x14ac:dyDescent="0.25">
      <c r="A96" s="139">
        <v>45453</v>
      </c>
      <c r="B96" s="58" t="s">
        <v>10188</v>
      </c>
      <c r="C96" s="51" t="s">
        <v>3153</v>
      </c>
      <c r="D96" s="51" t="s">
        <v>10117</v>
      </c>
      <c r="E96" s="54">
        <v>45450</v>
      </c>
      <c r="F96" s="51" t="s">
        <v>10115</v>
      </c>
      <c r="G96" s="48" t="s">
        <v>10116</v>
      </c>
      <c r="H96" s="52">
        <v>2</v>
      </c>
      <c r="I96" s="51" t="s">
        <v>388</v>
      </c>
      <c r="J96" s="1">
        <v>57.93</v>
      </c>
      <c r="K96" s="132">
        <v>1041954</v>
      </c>
      <c r="L96" s="131"/>
      <c r="M96" s="131">
        <v>10.8</v>
      </c>
      <c r="N96" s="131">
        <v>17</v>
      </c>
      <c r="O96" s="133">
        <f t="shared" si="22"/>
        <v>183.60000000000002</v>
      </c>
      <c r="P96" s="131" t="s">
        <v>421</v>
      </c>
      <c r="Q96" s="131" t="s">
        <v>577</v>
      </c>
      <c r="R96" s="134"/>
      <c r="S96" s="134"/>
      <c r="T96" s="134"/>
      <c r="U96" s="134"/>
      <c r="V96" s="134"/>
      <c r="W96" s="130">
        <v>0.78</v>
      </c>
      <c r="X96" s="135">
        <v>130</v>
      </c>
      <c r="Y96" s="130" t="str">
        <f t="shared" si="15"/>
        <v>L593</v>
      </c>
      <c r="Z96" s="130" t="str">
        <f t="shared" si="16"/>
        <v>3/LS33600</v>
      </c>
      <c r="AA96" s="135">
        <f t="shared" si="17"/>
        <v>0.78</v>
      </c>
      <c r="AB96" s="135">
        <f t="shared" si="21"/>
        <v>57.93</v>
      </c>
      <c r="AC96" s="130">
        <f t="shared" si="18"/>
        <v>130</v>
      </c>
      <c r="AD96" s="130" t="str">
        <f t="shared" si="20"/>
        <v>66000-866B</v>
      </c>
      <c r="AE96" s="136"/>
      <c r="AF96" s="137"/>
      <c r="AG96" s="1" t="s">
        <v>152</v>
      </c>
      <c r="AH96" s="43">
        <v>1072</v>
      </c>
      <c r="AI96" s="229">
        <v>45450</v>
      </c>
    </row>
    <row r="97" spans="1:35" x14ac:dyDescent="0.25">
      <c r="A97" s="147">
        <v>45464</v>
      </c>
      <c r="B97" s="82" t="s">
        <v>10252</v>
      </c>
      <c r="C97" s="51" t="s">
        <v>2397</v>
      </c>
      <c r="D97" s="51" t="s">
        <v>4043</v>
      </c>
      <c r="E97" s="54">
        <v>45471</v>
      </c>
      <c r="F97" s="51" t="s">
        <v>87</v>
      </c>
      <c r="G97" s="48" t="s">
        <v>4042</v>
      </c>
      <c r="H97" s="52">
        <v>100</v>
      </c>
      <c r="I97" s="51" t="s">
        <v>243</v>
      </c>
      <c r="J97" s="1">
        <v>22.29</v>
      </c>
      <c r="K97" s="132">
        <v>1042796</v>
      </c>
      <c r="L97" s="131"/>
      <c r="M97" s="131">
        <v>12</v>
      </c>
      <c r="N97" s="131">
        <v>2.5</v>
      </c>
      <c r="O97" s="133">
        <f t="shared" si="22"/>
        <v>30</v>
      </c>
      <c r="P97" s="131" t="s">
        <v>3497</v>
      </c>
      <c r="Q97" s="131" t="s">
        <v>584</v>
      </c>
      <c r="R97" s="134"/>
      <c r="S97" s="134"/>
      <c r="T97" s="134"/>
      <c r="U97" s="134"/>
      <c r="V97" s="134"/>
      <c r="W97" s="130">
        <v>0.2</v>
      </c>
      <c r="X97" s="135">
        <v>37</v>
      </c>
      <c r="Y97" s="130" t="str">
        <f t="shared" si="15"/>
        <v>N270</v>
      </c>
      <c r="Z97" s="130" t="str">
        <f t="shared" si="16"/>
        <v>10/HR-3UTHB</v>
      </c>
      <c r="AA97" s="135">
        <f t="shared" si="17"/>
        <v>0.2</v>
      </c>
      <c r="AB97" s="135">
        <f t="shared" si="21"/>
        <v>22.29</v>
      </c>
      <c r="AC97" s="130">
        <f t="shared" si="18"/>
        <v>37</v>
      </c>
      <c r="AD97" s="130" t="str">
        <f t="shared" si="20"/>
        <v>66000-337</v>
      </c>
      <c r="AE97" s="136"/>
      <c r="AF97" s="137"/>
      <c r="AG97" s="1" t="s">
        <v>153</v>
      </c>
      <c r="AH97" s="43">
        <v>24081</v>
      </c>
      <c r="AI97" s="229">
        <v>45460</v>
      </c>
    </row>
    <row r="98" spans="1:35" x14ac:dyDescent="0.25">
      <c r="A98" s="140">
        <v>45468</v>
      </c>
      <c r="B98" s="55" t="s">
        <v>10261</v>
      </c>
      <c r="C98" s="51" t="s">
        <v>3841</v>
      </c>
      <c r="D98" s="51" t="s">
        <v>3842</v>
      </c>
      <c r="E98" s="54">
        <v>45496</v>
      </c>
      <c r="F98" s="51" t="s">
        <v>1543</v>
      </c>
      <c r="G98" s="48" t="s">
        <v>3840</v>
      </c>
      <c r="H98" s="52">
        <v>16</v>
      </c>
      <c r="I98" s="51" t="s">
        <v>256</v>
      </c>
      <c r="J98" s="1">
        <v>12.38</v>
      </c>
      <c r="K98" s="132">
        <v>1043862</v>
      </c>
      <c r="L98" s="131"/>
      <c r="M98" s="131">
        <v>22.2</v>
      </c>
      <c r="N98" s="131"/>
      <c r="O98" s="133">
        <f t="shared" si="22"/>
        <v>0</v>
      </c>
      <c r="P98" s="131" t="s">
        <v>3538</v>
      </c>
      <c r="Q98" s="131" t="s">
        <v>9137</v>
      </c>
      <c r="R98" s="134"/>
      <c r="S98" s="134"/>
      <c r="T98" s="134"/>
      <c r="U98" s="134"/>
      <c r="V98" s="134"/>
      <c r="W98" s="130">
        <v>1.78</v>
      </c>
      <c r="X98" s="135">
        <v>150</v>
      </c>
      <c r="Y98" s="130" t="str">
        <f t="shared" ref="Y98:Y122" si="23">D98</f>
        <v>AL317</v>
      </c>
      <c r="Z98" s="130" t="str">
        <f t="shared" ref="Z98:Z122" si="24">C98</f>
        <v>45/LR6XW</v>
      </c>
      <c r="AA98" s="135">
        <f t="shared" ref="AA98:AA122" si="25">W98</f>
        <v>1.78</v>
      </c>
      <c r="AB98" s="135">
        <f t="shared" si="21"/>
        <v>12.38</v>
      </c>
      <c r="AC98" s="130">
        <f t="shared" ref="AC98:AC122" si="26">X98</f>
        <v>150</v>
      </c>
      <c r="AD98" s="130" t="str">
        <f t="shared" si="20"/>
        <v>66000-633</v>
      </c>
      <c r="AE98" s="136"/>
      <c r="AF98" s="137"/>
      <c r="AG98" s="1" t="s">
        <v>152</v>
      </c>
      <c r="AH98" s="43">
        <v>27233</v>
      </c>
      <c r="AI98" s="229">
        <v>45468</v>
      </c>
    </row>
    <row r="99" spans="1:35" x14ac:dyDescent="0.25">
      <c r="A99" s="144">
        <v>45469</v>
      </c>
      <c r="B99" s="56" t="s">
        <v>10266</v>
      </c>
      <c r="C99" s="51" t="s">
        <v>289</v>
      </c>
      <c r="D99" s="51" t="s">
        <v>392</v>
      </c>
      <c r="E99" s="54">
        <v>45469</v>
      </c>
      <c r="F99" s="51" t="s">
        <v>3749</v>
      </c>
      <c r="G99" s="48" t="s">
        <v>10267</v>
      </c>
      <c r="H99" s="52">
        <v>1</v>
      </c>
      <c r="I99" s="51" t="s">
        <v>288</v>
      </c>
      <c r="J99" s="1">
        <v>18.27</v>
      </c>
      <c r="K99" s="132">
        <v>1044097</v>
      </c>
      <c r="L99" s="131"/>
      <c r="M99" s="131">
        <v>7.2</v>
      </c>
      <c r="N99" s="131">
        <v>4</v>
      </c>
      <c r="O99" s="133">
        <f t="shared" si="22"/>
        <v>28.8</v>
      </c>
      <c r="P99" s="131" t="s">
        <v>3497</v>
      </c>
      <c r="Q99" s="131" t="s">
        <v>464</v>
      </c>
      <c r="R99" s="134"/>
      <c r="S99" s="134"/>
      <c r="T99" s="134"/>
      <c r="U99" s="134"/>
      <c r="V99" s="134"/>
      <c r="W99" s="130">
        <v>0.25</v>
      </c>
      <c r="X99" s="135">
        <v>20</v>
      </c>
      <c r="Y99" s="130" t="str">
        <f t="shared" si="23"/>
        <v>RECELL</v>
      </c>
      <c r="Z99" s="130" t="str">
        <f t="shared" si="24"/>
        <v>6/HR-4/3AU</v>
      </c>
      <c r="AA99" s="135">
        <f t="shared" si="25"/>
        <v>0.25</v>
      </c>
      <c r="AB99" s="135">
        <f t="shared" si="21"/>
        <v>18.27</v>
      </c>
      <c r="AC99" s="130">
        <f t="shared" si="26"/>
        <v>20</v>
      </c>
      <c r="AD99" s="130" t="str">
        <f t="shared" si="20"/>
        <v>22000-348B</v>
      </c>
      <c r="AE99" s="136"/>
      <c r="AF99" s="137"/>
      <c r="AG99" s="1" t="s">
        <v>573</v>
      </c>
      <c r="AH99" s="43">
        <v>2</v>
      </c>
      <c r="AI99" s="229">
        <v>45469</v>
      </c>
    </row>
    <row r="100" spans="1:35" x14ac:dyDescent="0.25">
      <c r="A100" s="139">
        <v>45474</v>
      </c>
      <c r="B100" s="58" t="s">
        <v>10280</v>
      </c>
      <c r="C100" s="51"/>
      <c r="D100" s="51" t="s">
        <v>4371</v>
      </c>
      <c r="E100" s="54">
        <v>45625</v>
      </c>
      <c r="F100" s="51" t="s">
        <v>10281</v>
      </c>
      <c r="G100" s="48" t="s">
        <v>4368</v>
      </c>
      <c r="H100" s="52">
        <v>3</v>
      </c>
      <c r="I100" s="51" t="s">
        <v>4369</v>
      </c>
      <c r="J100" s="1">
        <v>7444.83</v>
      </c>
      <c r="K100" s="132">
        <v>1044156</v>
      </c>
      <c r="L100" s="131"/>
      <c r="M100" s="131"/>
      <c r="N100" s="131"/>
      <c r="O100" s="133">
        <f t="shared" si="22"/>
        <v>0</v>
      </c>
      <c r="P100" s="131"/>
      <c r="Q100" s="131" t="s">
        <v>10282</v>
      </c>
      <c r="R100" s="134"/>
      <c r="S100" s="134"/>
      <c r="T100" s="134"/>
      <c r="U100" s="134"/>
      <c r="V100" s="134"/>
      <c r="W100" s="130">
        <v>5</v>
      </c>
      <c r="X100" s="135">
        <v>15600</v>
      </c>
      <c r="Y100" s="130" t="str">
        <f t="shared" si="23"/>
        <v>N380</v>
      </c>
      <c r="Z100" s="130">
        <f t="shared" si="24"/>
        <v>0</v>
      </c>
      <c r="AA100" s="135">
        <f t="shared" si="25"/>
        <v>5</v>
      </c>
      <c r="AB100" s="135">
        <f t="shared" si="21"/>
        <v>7444.83</v>
      </c>
      <c r="AC100" s="130">
        <f t="shared" si="26"/>
        <v>15600</v>
      </c>
      <c r="AD100" s="130" t="str">
        <f t="shared" si="20"/>
        <v>66000-360</v>
      </c>
      <c r="AE100" s="136"/>
      <c r="AF100" s="137"/>
      <c r="AG100" s="1" t="s">
        <v>153</v>
      </c>
      <c r="AH100" s="43" t="s">
        <v>4372</v>
      </c>
      <c r="AI100" s="229">
        <v>45469</v>
      </c>
    </row>
    <row r="101" spans="1:35" x14ac:dyDescent="0.25">
      <c r="A101" s="144">
        <v>45476</v>
      </c>
      <c r="B101" s="56" t="s">
        <v>10315</v>
      </c>
      <c r="C101" s="51" t="s">
        <v>7704</v>
      </c>
      <c r="D101" s="51" t="s">
        <v>10317</v>
      </c>
      <c r="E101" s="54">
        <v>45489</v>
      </c>
      <c r="F101" s="51" t="s">
        <v>282</v>
      </c>
      <c r="G101" s="48" t="s">
        <v>10316</v>
      </c>
      <c r="H101" s="52">
        <v>1</v>
      </c>
      <c r="I101" s="51" t="s">
        <v>6107</v>
      </c>
      <c r="J101" s="1">
        <v>16.809999999999999</v>
      </c>
      <c r="K101" s="132">
        <v>1044742</v>
      </c>
      <c r="L101" s="131"/>
      <c r="M101" s="131">
        <v>14.4</v>
      </c>
      <c r="N101" s="131">
        <v>3.18</v>
      </c>
      <c r="O101" s="133">
        <f t="shared" si="22"/>
        <v>45.792000000000002</v>
      </c>
      <c r="P101" s="131" t="s">
        <v>3486</v>
      </c>
      <c r="Q101" s="131" t="s">
        <v>562</v>
      </c>
      <c r="R101" s="134"/>
      <c r="S101" s="134"/>
      <c r="T101" s="134"/>
      <c r="U101" s="134"/>
      <c r="V101" s="134"/>
      <c r="W101" s="130">
        <v>0.5</v>
      </c>
      <c r="X101" s="135">
        <v>80</v>
      </c>
      <c r="Y101" s="130" t="str">
        <f t="shared" si="23"/>
        <v>RL1845</v>
      </c>
      <c r="Z101" s="130" t="str">
        <f t="shared" si="24"/>
        <v>4/NCR18650BD</v>
      </c>
      <c r="AA101" s="135">
        <f t="shared" si="25"/>
        <v>0.5</v>
      </c>
      <c r="AB101" s="135">
        <f t="shared" si="21"/>
        <v>16.809999999999999</v>
      </c>
      <c r="AC101" s="130">
        <f t="shared" si="26"/>
        <v>80</v>
      </c>
      <c r="AD101" s="130" t="str">
        <f t="shared" si="20"/>
        <v>66003-280</v>
      </c>
      <c r="AE101" s="136"/>
      <c r="AF101" s="137"/>
      <c r="AG101" s="1" t="s">
        <v>9312</v>
      </c>
      <c r="AH101" s="43" t="s">
        <v>283</v>
      </c>
      <c r="AI101" s="229">
        <v>45475</v>
      </c>
    </row>
    <row r="102" spans="1:35" x14ac:dyDescent="0.25">
      <c r="A102" s="262">
        <v>45492</v>
      </c>
      <c r="B102" s="59" t="s">
        <v>10435</v>
      </c>
      <c r="C102" s="51" t="s">
        <v>445</v>
      </c>
      <c r="D102" s="51" t="s">
        <v>10437</v>
      </c>
      <c r="E102" s="54">
        <v>45506</v>
      </c>
      <c r="F102" s="51" t="s">
        <v>255</v>
      </c>
      <c r="G102" s="48" t="s">
        <v>10436</v>
      </c>
      <c r="H102" s="52">
        <v>1</v>
      </c>
      <c r="I102" s="51" t="s">
        <v>364</v>
      </c>
      <c r="J102" s="1">
        <v>26.42</v>
      </c>
      <c r="K102" s="132">
        <v>1046751</v>
      </c>
      <c r="L102" s="131"/>
      <c r="M102" s="131">
        <v>7.2</v>
      </c>
      <c r="N102" s="131">
        <v>7.8</v>
      </c>
      <c r="O102" s="133">
        <f t="shared" si="22"/>
        <v>56.16</v>
      </c>
      <c r="P102" s="131" t="s">
        <v>3486</v>
      </c>
      <c r="Q102" s="131" t="s">
        <v>492</v>
      </c>
      <c r="R102" s="134"/>
      <c r="S102" s="134"/>
      <c r="T102" s="134"/>
      <c r="U102" s="134"/>
      <c r="V102" s="134"/>
      <c r="W102" s="130">
        <v>0.92</v>
      </c>
      <c r="X102" s="135">
        <v>140</v>
      </c>
      <c r="Y102" s="130" t="str">
        <f t="shared" si="23"/>
        <v>RL323</v>
      </c>
      <c r="Z102" s="130" t="str">
        <f t="shared" si="24"/>
        <v>6/UR18650ZY</v>
      </c>
      <c r="AA102" s="135">
        <f t="shared" si="25"/>
        <v>0.92</v>
      </c>
      <c r="AB102" s="135">
        <f t="shared" si="21"/>
        <v>26.42</v>
      </c>
      <c r="AC102" s="130">
        <f t="shared" si="26"/>
        <v>140</v>
      </c>
      <c r="AD102" s="130" t="str">
        <f t="shared" si="20"/>
        <v>66000-562</v>
      </c>
      <c r="AE102" s="136"/>
      <c r="AF102" s="137"/>
      <c r="AG102" s="1" t="s">
        <v>9312</v>
      </c>
      <c r="AH102" s="43" t="s">
        <v>277</v>
      </c>
      <c r="AI102" s="229">
        <v>45492</v>
      </c>
    </row>
    <row r="103" spans="1:35" x14ac:dyDescent="0.25">
      <c r="A103" s="139">
        <v>45509</v>
      </c>
      <c r="B103" s="58" t="s">
        <v>10600</v>
      </c>
      <c r="C103" s="51" t="s">
        <v>327</v>
      </c>
      <c r="D103" s="51" t="s">
        <v>328</v>
      </c>
      <c r="E103" s="54">
        <v>45519</v>
      </c>
      <c r="F103" s="51" t="s">
        <v>571</v>
      </c>
      <c r="G103" s="48" t="s">
        <v>325</v>
      </c>
      <c r="H103" s="52">
        <v>5</v>
      </c>
      <c r="I103" s="51" t="s">
        <v>326</v>
      </c>
      <c r="J103" s="1">
        <v>33.35</v>
      </c>
      <c r="K103" s="132">
        <v>1048339</v>
      </c>
      <c r="L103" s="131"/>
      <c r="M103" s="131">
        <v>8.4</v>
      </c>
      <c r="N103" s="131">
        <v>4.5</v>
      </c>
      <c r="O103" s="133">
        <f t="shared" si="22"/>
        <v>37.800000000000004</v>
      </c>
      <c r="P103" s="131" t="s">
        <v>3497</v>
      </c>
      <c r="Q103" s="131" t="s">
        <v>589</v>
      </c>
      <c r="R103" s="134"/>
      <c r="S103" s="134"/>
      <c r="T103" s="134"/>
      <c r="U103" s="134"/>
      <c r="V103" s="134"/>
      <c r="W103" s="130">
        <v>0.82</v>
      </c>
      <c r="X103" s="135">
        <v>75</v>
      </c>
      <c r="Y103" s="130" t="str">
        <f t="shared" si="23"/>
        <v>N1387A</v>
      </c>
      <c r="Z103" s="130" t="str">
        <f t="shared" si="24"/>
        <v>7/MH-C4500HT</v>
      </c>
      <c r="AA103" s="135">
        <f t="shared" si="25"/>
        <v>0.82</v>
      </c>
      <c r="AB103" s="135">
        <f t="shared" si="21"/>
        <v>33.35</v>
      </c>
      <c r="AC103" s="130">
        <f t="shared" si="26"/>
        <v>75</v>
      </c>
      <c r="AD103" s="130" t="str">
        <f t="shared" si="20"/>
        <v>67001-425</v>
      </c>
      <c r="AE103" s="136"/>
      <c r="AF103" s="137"/>
      <c r="AG103" s="1" t="s">
        <v>153</v>
      </c>
      <c r="AH103" s="43">
        <v>65616</v>
      </c>
      <c r="AI103" s="229">
        <v>45506</v>
      </c>
    </row>
    <row r="104" spans="1:35" x14ac:dyDescent="0.25">
      <c r="A104" s="140">
        <v>45510</v>
      </c>
      <c r="B104" s="55" t="s">
        <v>10608</v>
      </c>
      <c r="C104" s="51" t="s">
        <v>2124</v>
      </c>
      <c r="D104" s="51" t="s">
        <v>2125</v>
      </c>
      <c r="E104" s="54">
        <v>45509</v>
      </c>
      <c r="F104" s="51" t="s">
        <v>1622</v>
      </c>
      <c r="G104" s="48" t="s">
        <v>2122</v>
      </c>
      <c r="H104" s="52">
        <v>1000</v>
      </c>
      <c r="I104" s="51" t="s">
        <v>2123</v>
      </c>
      <c r="J104" s="1">
        <v>78.569999999999993</v>
      </c>
      <c r="K104" s="132">
        <v>1048517</v>
      </c>
      <c r="L104" s="131"/>
      <c r="M104" s="131">
        <v>3.93</v>
      </c>
      <c r="N104" s="131">
        <v>32</v>
      </c>
      <c r="O104" s="133">
        <f t="shared" si="22"/>
        <v>125.76</v>
      </c>
      <c r="P104" s="131" t="s">
        <v>10590</v>
      </c>
      <c r="Q104" s="131" t="s">
        <v>412</v>
      </c>
      <c r="R104" s="134"/>
      <c r="S104" s="134"/>
      <c r="T104" s="134"/>
      <c r="U104" s="134"/>
      <c r="V104" s="134"/>
      <c r="W104" s="130">
        <v>0.06</v>
      </c>
      <c r="X104" s="135">
        <v>112.5</v>
      </c>
      <c r="Y104" s="130" t="str">
        <f t="shared" si="23"/>
        <v>L865</v>
      </c>
      <c r="Z104" s="130" t="str">
        <f t="shared" si="24"/>
        <v>1/LXRDD-5-1-SC-BC</v>
      </c>
      <c r="AA104" s="135">
        <f t="shared" si="25"/>
        <v>0.06</v>
      </c>
      <c r="AB104" s="135">
        <f t="shared" si="21"/>
        <v>78.569999999999993</v>
      </c>
      <c r="AC104" s="130">
        <f t="shared" si="26"/>
        <v>112.5</v>
      </c>
      <c r="AD104" s="130" t="str">
        <f t="shared" si="20"/>
        <v>67001-3486L865</v>
      </c>
      <c r="AE104" s="136"/>
      <c r="AF104" s="137"/>
      <c r="AG104" s="1" t="s">
        <v>153</v>
      </c>
      <c r="AH104" s="43">
        <v>1926</v>
      </c>
      <c r="AI104" s="229">
        <v>45509</v>
      </c>
    </row>
    <row r="105" spans="1:35" x14ac:dyDescent="0.25">
      <c r="A105" s="140">
        <v>45524</v>
      </c>
      <c r="B105" s="55" t="s">
        <v>10686</v>
      </c>
      <c r="C105" s="51" t="s">
        <v>1091</v>
      </c>
      <c r="D105" s="51" t="s">
        <v>5346</v>
      </c>
      <c r="E105" s="54">
        <v>45537</v>
      </c>
      <c r="F105" s="51" t="s">
        <v>5343</v>
      </c>
      <c r="G105" s="48" t="s">
        <v>5344</v>
      </c>
      <c r="H105" s="52">
        <v>2</v>
      </c>
      <c r="I105" s="51" t="s">
        <v>364</v>
      </c>
      <c r="J105" s="1">
        <v>137.12</v>
      </c>
      <c r="K105" s="132">
        <v>1049507</v>
      </c>
      <c r="L105" s="131"/>
      <c r="M105" s="131">
        <v>22.2</v>
      </c>
      <c r="N105" s="131">
        <v>5</v>
      </c>
      <c r="O105" s="133">
        <f t="shared" ref="O105:O123" si="27">N105*M105</f>
        <v>111</v>
      </c>
      <c r="P105" s="131" t="s">
        <v>3486</v>
      </c>
      <c r="Q105" s="131" t="s">
        <v>373</v>
      </c>
      <c r="R105" s="134"/>
      <c r="S105" s="134"/>
      <c r="T105" s="134"/>
      <c r="U105" s="134"/>
      <c r="V105" s="134"/>
      <c r="W105" s="130">
        <v>3.82</v>
      </c>
      <c r="X105" s="135">
        <v>500</v>
      </c>
      <c r="Y105" s="130" t="str">
        <f t="shared" si="23"/>
        <v>RL363</v>
      </c>
      <c r="Z105" s="130" t="str">
        <f t="shared" si="24"/>
        <v>12/UR18650ZY</v>
      </c>
      <c r="AA105" s="135">
        <f t="shared" si="25"/>
        <v>3.82</v>
      </c>
      <c r="AB105" s="135">
        <f t="shared" si="21"/>
        <v>137.12</v>
      </c>
      <c r="AC105" s="130">
        <f t="shared" si="26"/>
        <v>500</v>
      </c>
      <c r="AD105" s="130" t="str">
        <f t="shared" si="20"/>
        <v>66000-639</v>
      </c>
      <c r="AE105" s="136"/>
      <c r="AF105" s="137"/>
      <c r="AG105" s="1" t="s">
        <v>151</v>
      </c>
      <c r="AH105" s="43">
        <v>1333</v>
      </c>
      <c r="AI105" s="229">
        <v>45517</v>
      </c>
    </row>
    <row r="106" spans="1:35" x14ac:dyDescent="0.25">
      <c r="A106" s="139">
        <v>45530</v>
      </c>
      <c r="B106" s="58" t="s">
        <v>10311</v>
      </c>
      <c r="C106" s="51" t="s">
        <v>1404</v>
      </c>
      <c r="D106" s="51" t="s">
        <v>1405</v>
      </c>
      <c r="E106" s="54">
        <v>45489</v>
      </c>
      <c r="F106" s="51" t="s">
        <v>1289</v>
      </c>
      <c r="G106" s="48" t="s">
        <v>1403</v>
      </c>
      <c r="H106" s="52">
        <v>1</v>
      </c>
      <c r="I106" s="51" t="s">
        <v>284</v>
      </c>
      <c r="J106" s="1">
        <v>38.25</v>
      </c>
      <c r="K106" s="132">
        <v>1046643</v>
      </c>
      <c r="L106" s="131"/>
      <c r="M106" s="131">
        <v>18</v>
      </c>
      <c r="N106" s="131">
        <v>2.5</v>
      </c>
      <c r="O106" s="133">
        <f t="shared" si="27"/>
        <v>45</v>
      </c>
      <c r="P106" s="131" t="s">
        <v>4011</v>
      </c>
      <c r="Q106" s="131" t="s">
        <v>10745</v>
      </c>
      <c r="R106" s="134"/>
      <c r="S106" s="134"/>
      <c r="T106" s="134"/>
      <c r="U106" s="134"/>
      <c r="V106" s="134"/>
      <c r="W106" s="130">
        <v>1.2</v>
      </c>
      <c r="X106" s="135">
        <v>90</v>
      </c>
      <c r="Y106" s="130" t="str">
        <f t="shared" si="23"/>
        <v>RECELL259</v>
      </c>
      <c r="Z106" s="130" t="str">
        <f t="shared" si="24"/>
        <v>15/NC2500SCR</v>
      </c>
      <c r="AA106" s="135">
        <f t="shared" si="25"/>
        <v>1.2</v>
      </c>
      <c r="AB106" s="135">
        <f t="shared" si="21"/>
        <v>38.25</v>
      </c>
      <c r="AC106" s="130">
        <f t="shared" si="26"/>
        <v>90</v>
      </c>
      <c r="AD106" s="130" t="str">
        <f t="shared" ref="AD106:AD125" si="28">G106</f>
        <v>22000-446I</v>
      </c>
      <c r="AE106" s="136"/>
      <c r="AF106" s="137"/>
      <c r="AG106" s="1" t="s">
        <v>9312</v>
      </c>
      <c r="AH106" s="43">
        <v>23948</v>
      </c>
      <c r="AI106" s="229">
        <v>45475</v>
      </c>
    </row>
    <row r="107" spans="1:35" x14ac:dyDescent="0.25">
      <c r="A107" s="139">
        <v>45537</v>
      </c>
      <c r="B107" s="58" t="s">
        <v>10774</v>
      </c>
      <c r="C107" s="51" t="s">
        <v>327</v>
      </c>
      <c r="D107" s="51" t="s">
        <v>353</v>
      </c>
      <c r="E107" s="54">
        <v>45576</v>
      </c>
      <c r="F107" s="51" t="s">
        <v>8532</v>
      </c>
      <c r="G107" s="48" t="s">
        <v>352</v>
      </c>
      <c r="H107" s="52">
        <v>152</v>
      </c>
      <c r="I107" s="51" t="s">
        <v>326</v>
      </c>
      <c r="J107" s="1">
        <v>33.26</v>
      </c>
      <c r="K107" s="132">
        <v>1051482</v>
      </c>
      <c r="L107" s="131"/>
      <c r="M107" s="131">
        <v>8.4</v>
      </c>
      <c r="N107" s="131">
        <v>4.5</v>
      </c>
      <c r="O107" s="133">
        <f t="shared" si="27"/>
        <v>37.800000000000004</v>
      </c>
      <c r="P107" s="131" t="s">
        <v>3497</v>
      </c>
      <c r="Q107" s="131" t="s">
        <v>589</v>
      </c>
      <c r="R107" s="134"/>
      <c r="S107" s="134"/>
      <c r="T107" s="134"/>
      <c r="U107" s="134"/>
      <c r="V107" s="134"/>
      <c r="W107" s="130">
        <v>0.35</v>
      </c>
      <c r="X107" s="135">
        <v>56</v>
      </c>
      <c r="Y107" s="130" t="str">
        <f t="shared" si="23"/>
        <v>N1387</v>
      </c>
      <c r="Z107" s="130" t="str">
        <f t="shared" si="24"/>
        <v>7/MH-C4500HT</v>
      </c>
      <c r="AA107" s="135">
        <f t="shared" si="25"/>
        <v>0.35</v>
      </c>
      <c r="AB107" s="135">
        <f t="shared" si="21"/>
        <v>33.26</v>
      </c>
      <c r="AC107" s="130">
        <f t="shared" si="26"/>
        <v>56</v>
      </c>
      <c r="AD107" s="130" t="str">
        <f t="shared" si="28"/>
        <v>66000-909</v>
      </c>
      <c r="AE107" s="136"/>
      <c r="AF107" s="137"/>
      <c r="AG107" s="1" t="s">
        <v>153</v>
      </c>
      <c r="AH107" s="43">
        <v>2906</v>
      </c>
      <c r="AI107" s="229">
        <v>45537</v>
      </c>
    </row>
    <row r="108" spans="1:35" x14ac:dyDescent="0.25">
      <c r="A108" s="146">
        <v>45561</v>
      </c>
      <c r="B108" s="57" t="s">
        <v>10875</v>
      </c>
      <c r="C108" s="51"/>
      <c r="D108" s="51" t="s">
        <v>9596</v>
      </c>
      <c r="E108" s="54">
        <v>45574</v>
      </c>
      <c r="F108" s="51" t="s">
        <v>563</v>
      </c>
      <c r="G108" s="48" t="s">
        <v>7637</v>
      </c>
      <c r="H108" s="52">
        <v>3</v>
      </c>
      <c r="I108" s="51" t="s">
        <v>3492</v>
      </c>
      <c r="J108" s="1">
        <v>38.69</v>
      </c>
      <c r="K108" s="132">
        <v>1054144</v>
      </c>
      <c r="L108" s="131"/>
      <c r="M108" s="131"/>
      <c r="N108" s="131"/>
      <c r="O108" s="133">
        <f t="shared" si="27"/>
        <v>0</v>
      </c>
      <c r="P108" s="131"/>
      <c r="Q108" s="131"/>
      <c r="R108" s="134"/>
      <c r="S108" s="134"/>
      <c r="T108" s="134"/>
      <c r="U108" s="134"/>
      <c r="V108" s="134"/>
      <c r="W108" s="130">
        <v>0.25</v>
      </c>
      <c r="X108" s="135">
        <v>90</v>
      </c>
      <c r="Y108" s="130" t="str">
        <f t="shared" si="23"/>
        <v>LABOUR</v>
      </c>
      <c r="Z108" s="130">
        <f t="shared" si="24"/>
        <v>0</v>
      </c>
      <c r="AA108" s="135">
        <f t="shared" si="25"/>
        <v>0.25</v>
      </c>
      <c r="AB108" s="135">
        <f t="shared" si="21"/>
        <v>38.69</v>
      </c>
      <c r="AC108" s="130">
        <f t="shared" si="26"/>
        <v>90</v>
      </c>
      <c r="AD108" s="130" t="str">
        <f t="shared" si="28"/>
        <v>BOM - ENGINEERING</v>
      </c>
      <c r="AE108" s="136"/>
      <c r="AF108" s="137"/>
      <c r="AG108" s="1" t="s">
        <v>9312</v>
      </c>
      <c r="AH108" s="43">
        <v>1749</v>
      </c>
      <c r="AI108" s="229">
        <v>45560</v>
      </c>
    </row>
    <row r="109" spans="1:35" x14ac:dyDescent="0.25">
      <c r="A109" s="146">
        <v>45561</v>
      </c>
      <c r="B109" s="57" t="s">
        <v>10881</v>
      </c>
      <c r="C109" s="51" t="s">
        <v>147</v>
      </c>
      <c r="D109" s="51" t="s">
        <v>365</v>
      </c>
      <c r="E109" s="54">
        <v>45580</v>
      </c>
      <c r="F109" s="51" t="s">
        <v>139</v>
      </c>
      <c r="G109" s="48" t="s">
        <v>140</v>
      </c>
      <c r="H109" s="52">
        <v>40</v>
      </c>
      <c r="I109" s="51" t="s">
        <v>114</v>
      </c>
      <c r="J109" s="1">
        <v>95.89</v>
      </c>
      <c r="K109" s="132">
        <v>1053963</v>
      </c>
      <c r="L109" s="131"/>
      <c r="M109" s="131">
        <v>19.2</v>
      </c>
      <c r="N109" s="131">
        <v>4.5</v>
      </c>
      <c r="O109" s="133">
        <f t="shared" si="27"/>
        <v>86.399999999999991</v>
      </c>
      <c r="P109" s="131" t="s">
        <v>3497</v>
      </c>
      <c r="Q109" s="131" t="s">
        <v>1208</v>
      </c>
      <c r="R109" s="134"/>
      <c r="S109" s="134"/>
      <c r="T109" s="134"/>
      <c r="U109" s="134"/>
      <c r="V109" s="134"/>
      <c r="W109" s="130">
        <v>0.94</v>
      </c>
      <c r="X109" s="135">
        <v>195</v>
      </c>
      <c r="Y109" s="130" t="str">
        <f t="shared" si="23"/>
        <v>N1021</v>
      </c>
      <c r="Z109" s="130" t="str">
        <f t="shared" si="24"/>
        <v>16/HR4/3FAU</v>
      </c>
      <c r="AA109" s="135">
        <f t="shared" si="25"/>
        <v>0.94</v>
      </c>
      <c r="AB109" s="135">
        <f t="shared" si="21"/>
        <v>95.89</v>
      </c>
      <c r="AC109" s="130">
        <f t="shared" si="26"/>
        <v>195</v>
      </c>
      <c r="AD109" s="130" t="str">
        <f t="shared" si="28"/>
        <v>66000-725</v>
      </c>
      <c r="AE109" s="136"/>
      <c r="AF109" s="137"/>
      <c r="AG109" s="1" t="s">
        <v>153</v>
      </c>
      <c r="AH109" s="43">
        <v>66824</v>
      </c>
      <c r="AI109" s="229">
        <v>45559</v>
      </c>
    </row>
    <row r="110" spans="1:35" x14ac:dyDescent="0.25">
      <c r="A110" s="147">
        <v>45590</v>
      </c>
      <c r="B110" s="82" t="s">
        <v>11036</v>
      </c>
      <c r="C110" s="51" t="s">
        <v>2150</v>
      </c>
      <c r="D110" s="51" t="s">
        <v>381</v>
      </c>
      <c r="E110" s="54">
        <v>45588</v>
      </c>
      <c r="F110" s="51"/>
      <c r="G110" s="48" t="s">
        <v>380</v>
      </c>
      <c r="H110" s="52">
        <v>4</v>
      </c>
      <c r="I110" s="51" t="s">
        <v>95</v>
      </c>
      <c r="J110" s="1">
        <v>79.959999999999994</v>
      </c>
      <c r="K110" s="132"/>
      <c r="L110" s="131"/>
      <c r="M110" s="131">
        <v>13.5</v>
      </c>
      <c r="N110" s="131"/>
      <c r="O110" s="133">
        <f t="shared" si="27"/>
        <v>0</v>
      </c>
      <c r="P110" s="131" t="s">
        <v>3538</v>
      </c>
      <c r="Q110" s="131" t="s">
        <v>382</v>
      </c>
      <c r="R110" s="134"/>
      <c r="S110" s="134"/>
      <c r="T110" s="134"/>
      <c r="U110" s="134"/>
      <c r="V110" s="134"/>
      <c r="W110" s="130">
        <v>2.57</v>
      </c>
      <c r="X110" s="135">
        <v>360</v>
      </c>
      <c r="Y110" s="130" t="str">
        <f t="shared" si="23"/>
        <v>AL123D</v>
      </c>
      <c r="Z110" s="130" t="str">
        <f t="shared" si="24"/>
        <v>72/LR20XW</v>
      </c>
      <c r="AA110" s="135">
        <f t="shared" si="25"/>
        <v>2.57</v>
      </c>
      <c r="AB110" s="135">
        <f t="shared" ref="AB110:AB126" si="29">J110</f>
        <v>79.959999999999994</v>
      </c>
      <c r="AC110" s="130">
        <f t="shared" si="26"/>
        <v>360</v>
      </c>
      <c r="AD110" s="130" t="str">
        <f t="shared" si="28"/>
        <v>66000-182</v>
      </c>
      <c r="AE110" s="136"/>
      <c r="AF110" s="137"/>
      <c r="AG110" s="1" t="s">
        <v>90</v>
      </c>
      <c r="AH110" s="43"/>
      <c r="AI110" s="229">
        <v>45589</v>
      </c>
    </row>
    <row r="111" spans="1:35" x14ac:dyDescent="0.25">
      <c r="A111" s="139">
        <v>45593</v>
      </c>
      <c r="B111" s="58" t="s">
        <v>11040</v>
      </c>
      <c r="C111" s="51" t="s">
        <v>434</v>
      </c>
      <c r="D111" s="51" t="s">
        <v>215</v>
      </c>
      <c r="E111" s="54">
        <v>45674</v>
      </c>
      <c r="F111" s="51" t="s">
        <v>571</v>
      </c>
      <c r="G111" s="48" t="s">
        <v>214</v>
      </c>
      <c r="H111" s="52">
        <v>150</v>
      </c>
      <c r="I111" s="51" t="s">
        <v>270</v>
      </c>
      <c r="J111" s="1">
        <v>14.07</v>
      </c>
      <c r="K111" s="132">
        <v>1057272</v>
      </c>
      <c r="L111" s="131"/>
      <c r="M111" s="131">
        <v>10.8</v>
      </c>
      <c r="N111" s="131">
        <v>2.6</v>
      </c>
      <c r="O111" s="133">
        <f t="shared" si="27"/>
        <v>28.080000000000002</v>
      </c>
      <c r="P111" s="131" t="s">
        <v>421</v>
      </c>
      <c r="Q111" s="131" t="s">
        <v>577</v>
      </c>
      <c r="R111" s="134"/>
      <c r="S111" s="134"/>
      <c r="T111" s="134"/>
      <c r="U111" s="134"/>
      <c r="V111" s="134"/>
      <c r="W111" s="130">
        <v>0.26</v>
      </c>
      <c r="X111" s="135">
        <v>40</v>
      </c>
      <c r="Y111" s="130" t="str">
        <f t="shared" si="23"/>
        <v>L300</v>
      </c>
      <c r="Z111" s="130" t="str">
        <f t="shared" si="24"/>
        <v>3/LS14500</v>
      </c>
      <c r="AA111" s="135">
        <f t="shared" si="25"/>
        <v>0.26</v>
      </c>
      <c r="AB111" s="135">
        <f t="shared" si="29"/>
        <v>14.07</v>
      </c>
      <c r="AC111" s="130">
        <f t="shared" si="26"/>
        <v>40</v>
      </c>
      <c r="AD111" s="130" t="str">
        <f t="shared" si="28"/>
        <v>65000-765A</v>
      </c>
      <c r="AE111" s="136"/>
      <c r="AF111" s="137"/>
      <c r="AG111" s="1" t="s">
        <v>153</v>
      </c>
      <c r="AH111" s="43">
        <v>65616</v>
      </c>
      <c r="AI111" s="229">
        <v>45590</v>
      </c>
    </row>
    <row r="112" spans="1:35" x14ac:dyDescent="0.25">
      <c r="A112" s="139">
        <v>45593</v>
      </c>
      <c r="B112" s="58" t="s">
        <v>11041</v>
      </c>
      <c r="C112" s="51" t="s">
        <v>327</v>
      </c>
      <c r="D112" s="51" t="s">
        <v>353</v>
      </c>
      <c r="E112" s="54">
        <v>45674</v>
      </c>
      <c r="F112" s="51" t="s">
        <v>571</v>
      </c>
      <c r="G112" s="48" t="s">
        <v>352</v>
      </c>
      <c r="H112" s="52">
        <v>100</v>
      </c>
      <c r="I112" s="51" t="s">
        <v>326</v>
      </c>
      <c r="J112" s="1">
        <v>32.659999999999997</v>
      </c>
      <c r="K112" s="132">
        <v>1057272</v>
      </c>
      <c r="L112" s="131"/>
      <c r="M112" s="131">
        <v>8.4</v>
      </c>
      <c r="N112" s="131">
        <v>4.5</v>
      </c>
      <c r="O112" s="133">
        <f t="shared" si="27"/>
        <v>37.800000000000004</v>
      </c>
      <c r="P112" s="131" t="s">
        <v>3497</v>
      </c>
      <c r="Q112" s="131" t="s">
        <v>589</v>
      </c>
      <c r="R112" s="134"/>
      <c r="S112" s="134"/>
      <c r="T112" s="134"/>
      <c r="U112" s="134"/>
      <c r="V112" s="134"/>
      <c r="W112" s="130">
        <v>0.35</v>
      </c>
      <c r="X112" s="135">
        <v>54</v>
      </c>
      <c r="Y112" s="130" t="str">
        <f t="shared" si="23"/>
        <v>N1387</v>
      </c>
      <c r="Z112" s="130" t="str">
        <f t="shared" si="24"/>
        <v>7/MH-C4500HT</v>
      </c>
      <c r="AA112" s="135">
        <f t="shared" si="25"/>
        <v>0.35</v>
      </c>
      <c r="AB112" s="135">
        <f t="shared" si="29"/>
        <v>32.659999999999997</v>
      </c>
      <c r="AC112" s="130">
        <f t="shared" si="26"/>
        <v>54</v>
      </c>
      <c r="AD112" s="130" t="str">
        <f t="shared" si="28"/>
        <v>66000-909</v>
      </c>
      <c r="AE112" s="136"/>
      <c r="AF112" s="137"/>
      <c r="AG112" s="1" t="s">
        <v>153</v>
      </c>
      <c r="AH112" s="43">
        <v>65616</v>
      </c>
      <c r="AI112" s="229">
        <v>45590</v>
      </c>
    </row>
    <row r="113" spans="1:35" x14ac:dyDescent="0.25">
      <c r="A113" s="140">
        <v>45594</v>
      </c>
      <c r="B113" s="55" t="s">
        <v>11042</v>
      </c>
      <c r="C113" s="51" t="s">
        <v>107</v>
      </c>
      <c r="D113" s="51" t="s">
        <v>104</v>
      </c>
      <c r="E113" s="54">
        <v>45609</v>
      </c>
      <c r="F113" s="51" t="s">
        <v>87</v>
      </c>
      <c r="G113" s="48" t="s">
        <v>103</v>
      </c>
      <c r="H113" s="52">
        <v>330</v>
      </c>
      <c r="I113" s="51" t="s">
        <v>3599</v>
      </c>
      <c r="J113" s="1">
        <v>163.07</v>
      </c>
      <c r="K113" s="132">
        <v>1057067</v>
      </c>
      <c r="L113" s="131"/>
      <c r="M113" s="131">
        <v>14.8</v>
      </c>
      <c r="N113" s="131">
        <v>9.6</v>
      </c>
      <c r="O113" s="133">
        <f t="shared" si="27"/>
        <v>142.08000000000001</v>
      </c>
      <c r="P113" s="131" t="s">
        <v>3486</v>
      </c>
      <c r="Q113" s="131" t="s">
        <v>88</v>
      </c>
      <c r="R113" s="134"/>
      <c r="S113" s="134"/>
      <c r="T113" s="134"/>
      <c r="U113" s="134"/>
      <c r="V113" s="134"/>
      <c r="W113" s="130">
        <v>0.82</v>
      </c>
      <c r="X113" s="135">
        <v>375</v>
      </c>
      <c r="Y113" s="130" t="str">
        <f t="shared" si="23"/>
        <v>RL278</v>
      </c>
      <c r="Z113" s="130" t="str">
        <f t="shared" si="24"/>
        <v>16/UR18650F-2300</v>
      </c>
      <c r="AA113" s="135">
        <f t="shared" si="25"/>
        <v>0.82</v>
      </c>
      <c r="AB113" s="135">
        <f t="shared" si="29"/>
        <v>163.07</v>
      </c>
      <c r="AC113" s="130">
        <f t="shared" si="26"/>
        <v>375</v>
      </c>
      <c r="AD113" s="130" t="str">
        <f t="shared" si="28"/>
        <v>66000-508</v>
      </c>
      <c r="AE113" s="136"/>
      <c r="AF113" s="137"/>
      <c r="AG113" s="1" t="s">
        <v>153</v>
      </c>
      <c r="AH113" s="43">
        <v>24081</v>
      </c>
      <c r="AI113" s="229">
        <v>45588</v>
      </c>
    </row>
    <row r="114" spans="1:35" x14ac:dyDescent="0.25">
      <c r="A114" s="140">
        <v>45630</v>
      </c>
      <c r="B114" s="55">
        <v>345893</v>
      </c>
      <c r="C114" s="51" t="s">
        <v>327</v>
      </c>
      <c r="D114" s="51" t="s">
        <v>353</v>
      </c>
      <c r="E114" s="54">
        <v>45702</v>
      </c>
      <c r="F114" s="51" t="s">
        <v>571</v>
      </c>
      <c r="G114" s="48" t="s">
        <v>352</v>
      </c>
      <c r="H114" s="52">
        <v>100</v>
      </c>
      <c r="I114" s="51" t="s">
        <v>326</v>
      </c>
      <c r="J114" s="1">
        <v>32.659999999999997</v>
      </c>
      <c r="K114" s="132">
        <v>1057273</v>
      </c>
      <c r="L114" s="131"/>
      <c r="M114" s="131">
        <v>8.4</v>
      </c>
      <c r="N114" s="131">
        <v>4.5</v>
      </c>
      <c r="O114" s="133">
        <f t="shared" si="27"/>
        <v>37.800000000000004</v>
      </c>
      <c r="P114" s="131" t="s">
        <v>3497</v>
      </c>
      <c r="Q114" s="131" t="s">
        <v>589</v>
      </c>
      <c r="R114" s="134"/>
      <c r="S114" s="134"/>
      <c r="T114" s="134"/>
      <c r="U114" s="134"/>
      <c r="V114" s="134"/>
      <c r="W114" s="130">
        <v>0.35</v>
      </c>
      <c r="X114" s="135">
        <v>54</v>
      </c>
      <c r="Y114" s="130" t="str">
        <f t="shared" si="23"/>
        <v>N1387</v>
      </c>
      <c r="Z114" s="130" t="str">
        <f t="shared" si="24"/>
        <v>7/MH-C4500HT</v>
      </c>
      <c r="AA114" s="135">
        <f t="shared" si="25"/>
        <v>0.35</v>
      </c>
      <c r="AB114" s="135">
        <f t="shared" si="29"/>
        <v>32.659999999999997</v>
      </c>
      <c r="AC114" s="130">
        <f t="shared" si="26"/>
        <v>54</v>
      </c>
      <c r="AD114" s="130" t="str">
        <f t="shared" si="28"/>
        <v>66000-909</v>
      </c>
      <c r="AE114" s="136"/>
      <c r="AF114" s="137"/>
      <c r="AG114" s="1" t="s">
        <v>153</v>
      </c>
      <c r="AH114" s="43">
        <v>65616</v>
      </c>
      <c r="AI114" s="229">
        <v>45590</v>
      </c>
    </row>
    <row r="115" spans="1:35" x14ac:dyDescent="0.25">
      <c r="A115" s="140">
        <v>45594</v>
      </c>
      <c r="B115" s="55" t="s">
        <v>11058</v>
      </c>
      <c r="C115" s="51" t="s">
        <v>5900</v>
      </c>
      <c r="D115" s="51" t="s">
        <v>5901</v>
      </c>
      <c r="E115" s="54">
        <v>45617</v>
      </c>
      <c r="F115" s="51" t="s">
        <v>10278</v>
      </c>
      <c r="G115" s="48" t="s">
        <v>5898</v>
      </c>
      <c r="H115" s="52">
        <v>35</v>
      </c>
      <c r="I115" s="51" t="s">
        <v>6515</v>
      </c>
      <c r="J115" s="1">
        <v>268.04000000000002</v>
      </c>
      <c r="K115" s="132">
        <v>1057219</v>
      </c>
      <c r="L115" s="131"/>
      <c r="M115" s="131"/>
      <c r="N115" s="131"/>
      <c r="O115" s="133">
        <f t="shared" si="27"/>
        <v>0</v>
      </c>
      <c r="P115" s="131"/>
      <c r="Q115" s="131"/>
      <c r="R115" s="134"/>
      <c r="S115" s="134"/>
      <c r="T115" s="134"/>
      <c r="U115" s="134"/>
      <c r="V115" s="134"/>
      <c r="W115" s="130">
        <v>4.05</v>
      </c>
      <c r="X115" s="135">
        <v>562</v>
      </c>
      <c r="Y115" s="130" t="str">
        <f t="shared" si="23"/>
        <v>CH605</v>
      </c>
      <c r="Z115" s="130" t="str">
        <f t="shared" si="24"/>
        <v>TSB004PCBR1</v>
      </c>
      <c r="AA115" s="135">
        <f t="shared" si="25"/>
        <v>4.05</v>
      </c>
      <c r="AB115" s="135">
        <f t="shared" si="29"/>
        <v>268.04000000000002</v>
      </c>
      <c r="AC115" s="130">
        <f t="shared" si="26"/>
        <v>562</v>
      </c>
      <c r="AD115" s="130" t="str">
        <f t="shared" si="28"/>
        <v>66003-605</v>
      </c>
      <c r="AE115" s="136"/>
      <c r="AF115" s="137"/>
      <c r="AG115" s="1" t="s">
        <v>151</v>
      </c>
      <c r="AH115" s="43">
        <v>25091</v>
      </c>
      <c r="AI115" s="229">
        <v>45589</v>
      </c>
    </row>
    <row r="116" spans="1:35" x14ac:dyDescent="0.25">
      <c r="A116" s="140">
        <v>45594</v>
      </c>
      <c r="B116" s="55" t="s">
        <v>11059</v>
      </c>
      <c r="C116" s="51" t="s">
        <v>2124</v>
      </c>
      <c r="D116" s="51" t="s">
        <v>2125</v>
      </c>
      <c r="E116" s="54">
        <v>45627</v>
      </c>
      <c r="F116" s="51" t="s">
        <v>1622</v>
      </c>
      <c r="G116" s="48" t="s">
        <v>2122</v>
      </c>
      <c r="H116" s="52">
        <v>800</v>
      </c>
      <c r="I116" s="51" t="s">
        <v>2123</v>
      </c>
      <c r="J116" s="1">
        <v>78.92</v>
      </c>
      <c r="K116" s="132">
        <v>1057541</v>
      </c>
      <c r="L116" s="131"/>
      <c r="M116" s="131">
        <v>3.93</v>
      </c>
      <c r="N116" s="131">
        <v>32</v>
      </c>
      <c r="O116" s="133">
        <f t="shared" si="27"/>
        <v>125.76</v>
      </c>
      <c r="P116" s="131" t="s">
        <v>421</v>
      </c>
      <c r="Q116" s="131" t="s">
        <v>412</v>
      </c>
      <c r="R116" s="134"/>
      <c r="S116" s="134"/>
      <c r="T116" s="134"/>
      <c r="U116" s="134"/>
      <c r="V116" s="134"/>
      <c r="W116" s="130">
        <v>0.06</v>
      </c>
      <c r="X116" s="135">
        <v>102</v>
      </c>
      <c r="Y116" s="130" t="str">
        <f t="shared" si="23"/>
        <v>L865</v>
      </c>
      <c r="Z116" s="130" t="str">
        <f t="shared" si="24"/>
        <v>1/LXRDD-5-1-SC-BC</v>
      </c>
      <c r="AA116" s="135">
        <f t="shared" si="25"/>
        <v>0.06</v>
      </c>
      <c r="AB116" s="135">
        <f t="shared" si="29"/>
        <v>78.92</v>
      </c>
      <c r="AC116" s="130">
        <f t="shared" si="26"/>
        <v>102</v>
      </c>
      <c r="AD116" s="130" t="str">
        <f t="shared" si="28"/>
        <v>67001-3486L865</v>
      </c>
      <c r="AE116" s="136"/>
      <c r="AF116" s="137"/>
      <c r="AG116" s="1" t="s">
        <v>153</v>
      </c>
      <c r="AH116" s="43">
        <v>1926</v>
      </c>
      <c r="AI116" s="229">
        <v>45593</v>
      </c>
    </row>
    <row r="117" spans="1:35" x14ac:dyDescent="0.25">
      <c r="A117" s="140">
        <v>45594</v>
      </c>
      <c r="B117" s="55" t="s">
        <v>11064</v>
      </c>
      <c r="C117" s="51" t="s">
        <v>673</v>
      </c>
      <c r="D117" s="51" t="s">
        <v>5644</v>
      </c>
      <c r="E117" s="54">
        <v>45672</v>
      </c>
      <c r="F117" s="51" t="s">
        <v>571</v>
      </c>
      <c r="G117" s="48" t="s">
        <v>808</v>
      </c>
      <c r="H117" s="52">
        <v>500</v>
      </c>
      <c r="I117" s="51" t="s">
        <v>270</v>
      </c>
      <c r="J117" s="1">
        <v>10.74</v>
      </c>
      <c r="K117" s="132">
        <v>1057607</v>
      </c>
      <c r="L117" s="131"/>
      <c r="M117" s="131">
        <v>3.6</v>
      </c>
      <c r="N117" s="131">
        <v>2.1</v>
      </c>
      <c r="O117" s="133">
        <f t="shared" si="27"/>
        <v>7.5600000000000005</v>
      </c>
      <c r="P117" s="131" t="s">
        <v>421</v>
      </c>
      <c r="Q117" s="131" t="s">
        <v>582</v>
      </c>
      <c r="R117" s="134"/>
      <c r="S117" s="134"/>
      <c r="T117" s="134"/>
      <c r="U117" s="134"/>
      <c r="V117" s="134"/>
      <c r="W117" s="130">
        <v>0.24</v>
      </c>
      <c r="X117" s="135">
        <v>32</v>
      </c>
      <c r="Y117" s="130" t="str">
        <f t="shared" si="23"/>
        <v>L238A-1048</v>
      </c>
      <c r="Z117" s="130" t="str">
        <f t="shared" si="24"/>
        <v>2/LS14500</v>
      </c>
      <c r="AA117" s="135">
        <f t="shared" si="25"/>
        <v>0.24</v>
      </c>
      <c r="AB117" s="135">
        <f t="shared" si="29"/>
        <v>10.74</v>
      </c>
      <c r="AC117" s="130">
        <f t="shared" si="26"/>
        <v>32</v>
      </c>
      <c r="AD117" s="130" t="str">
        <f t="shared" si="28"/>
        <v>66000-231A</v>
      </c>
      <c r="AE117" s="136"/>
      <c r="AF117" s="137"/>
      <c r="AG117" s="1" t="s">
        <v>153</v>
      </c>
      <c r="AH117" s="43">
        <v>65616</v>
      </c>
      <c r="AI117" s="229">
        <v>45594</v>
      </c>
    </row>
    <row r="118" spans="1:35" x14ac:dyDescent="0.25">
      <c r="A118" s="147">
        <v>45597</v>
      </c>
      <c r="B118" s="82" t="s">
        <v>11073</v>
      </c>
      <c r="C118" s="51" t="s">
        <v>2824</v>
      </c>
      <c r="D118" s="51" t="s">
        <v>2825</v>
      </c>
      <c r="E118" s="54">
        <v>45616</v>
      </c>
      <c r="F118" s="51" t="s">
        <v>1149</v>
      </c>
      <c r="G118" s="48" t="s">
        <v>2822</v>
      </c>
      <c r="H118" s="52">
        <v>3</v>
      </c>
      <c r="I118" s="51" t="s">
        <v>394</v>
      </c>
      <c r="J118" s="1">
        <v>101.01</v>
      </c>
      <c r="K118" s="132">
        <v>1057799</v>
      </c>
      <c r="L118" s="131" t="s">
        <v>2823</v>
      </c>
      <c r="M118" s="131">
        <v>26.4</v>
      </c>
      <c r="N118" s="131">
        <v>2.8</v>
      </c>
      <c r="O118" s="133">
        <f t="shared" si="27"/>
        <v>73.919999999999987</v>
      </c>
      <c r="P118" s="131" t="s">
        <v>3497</v>
      </c>
      <c r="Q118" s="131" t="s">
        <v>2826</v>
      </c>
      <c r="R118" s="134"/>
      <c r="S118" s="134"/>
      <c r="T118" s="134"/>
      <c r="U118" s="134"/>
      <c r="V118" s="134"/>
      <c r="W118" s="130">
        <v>1.37</v>
      </c>
      <c r="X118" s="135">
        <v>268.85000000000002</v>
      </c>
      <c r="Y118" s="130" t="str">
        <f t="shared" si="23"/>
        <v>N1302</v>
      </c>
      <c r="Z118" s="130" t="str">
        <f t="shared" si="24"/>
        <v>22/HHR-300SCP</v>
      </c>
      <c r="AA118" s="135">
        <f t="shared" si="25"/>
        <v>1.37</v>
      </c>
      <c r="AB118" s="135">
        <f t="shared" si="29"/>
        <v>101.01</v>
      </c>
      <c r="AC118" s="130">
        <f t="shared" si="26"/>
        <v>268.85000000000002</v>
      </c>
      <c r="AD118" s="130" t="str">
        <f t="shared" si="28"/>
        <v>22000-090D</v>
      </c>
      <c r="AE118" s="136"/>
      <c r="AF118" s="137"/>
      <c r="AG118" s="1" t="s">
        <v>151</v>
      </c>
      <c r="AH118" s="43">
        <v>34566</v>
      </c>
      <c r="AI118" s="229">
        <v>45321</v>
      </c>
    </row>
    <row r="119" spans="1:35" x14ac:dyDescent="0.25">
      <c r="A119" s="140">
        <v>45601</v>
      </c>
      <c r="B119" s="55" t="s">
        <v>11095</v>
      </c>
      <c r="C119" s="51" t="s">
        <v>5900</v>
      </c>
      <c r="D119" s="51" t="s">
        <v>5901</v>
      </c>
      <c r="E119" s="54">
        <v>45618</v>
      </c>
      <c r="F119" s="51" t="s">
        <v>10278</v>
      </c>
      <c r="G119" s="48" t="s">
        <v>5898</v>
      </c>
      <c r="H119" s="52">
        <v>6</v>
      </c>
      <c r="I119" s="51" t="s">
        <v>6515</v>
      </c>
      <c r="J119" s="1">
        <v>214.13</v>
      </c>
      <c r="K119" s="132">
        <v>1058115</v>
      </c>
      <c r="L119" s="131"/>
      <c r="M119" s="131"/>
      <c r="N119" s="131"/>
      <c r="O119" s="133">
        <f t="shared" si="27"/>
        <v>0</v>
      </c>
      <c r="P119" s="131"/>
      <c r="Q119" s="131"/>
      <c r="R119" s="134"/>
      <c r="S119" s="134"/>
      <c r="T119" s="134"/>
      <c r="U119" s="134"/>
      <c r="V119" s="134"/>
      <c r="W119" s="130">
        <v>4.05</v>
      </c>
      <c r="X119" s="135">
        <v>562</v>
      </c>
      <c r="Y119" s="130" t="str">
        <f t="shared" si="23"/>
        <v>CH605</v>
      </c>
      <c r="Z119" s="130" t="str">
        <f t="shared" si="24"/>
        <v>TSB004PCBR1</v>
      </c>
      <c r="AA119" s="135">
        <f t="shared" si="25"/>
        <v>4.05</v>
      </c>
      <c r="AB119" s="135">
        <f t="shared" si="29"/>
        <v>214.13</v>
      </c>
      <c r="AC119" s="130">
        <f t="shared" si="26"/>
        <v>562</v>
      </c>
      <c r="AD119" s="130" t="str">
        <f t="shared" si="28"/>
        <v>66003-605</v>
      </c>
      <c r="AE119" s="136"/>
      <c r="AF119" s="137"/>
      <c r="AG119" s="1" t="s">
        <v>573</v>
      </c>
      <c r="AH119" s="43">
        <v>25091</v>
      </c>
      <c r="AI119" s="229">
        <v>45597</v>
      </c>
    </row>
    <row r="120" spans="1:35" x14ac:dyDescent="0.25">
      <c r="A120" s="140">
        <v>45601</v>
      </c>
      <c r="B120" s="55" t="s">
        <v>11097</v>
      </c>
      <c r="C120" s="51" t="s">
        <v>7757</v>
      </c>
      <c r="D120" s="51" t="s">
        <v>11098</v>
      </c>
      <c r="E120" s="54">
        <v>45681</v>
      </c>
      <c r="F120" s="51" t="s">
        <v>571</v>
      </c>
      <c r="G120" s="48" t="s">
        <v>451</v>
      </c>
      <c r="H120" s="52">
        <v>100</v>
      </c>
      <c r="I120" s="51" t="s">
        <v>3492</v>
      </c>
      <c r="J120" s="1">
        <v>63.41</v>
      </c>
      <c r="K120" s="132">
        <v>1058017</v>
      </c>
      <c r="L120" s="131"/>
      <c r="M120" s="131"/>
      <c r="N120" s="131"/>
      <c r="O120" s="133">
        <f t="shared" si="27"/>
        <v>0</v>
      </c>
      <c r="P120" s="131"/>
      <c r="Q120" s="131"/>
      <c r="R120" s="134"/>
      <c r="S120" s="134"/>
      <c r="T120" s="134"/>
      <c r="U120" s="134"/>
      <c r="V120" s="134"/>
      <c r="W120" s="130">
        <v>0.85</v>
      </c>
      <c r="X120" s="135">
        <v>159.75</v>
      </c>
      <c r="Y120" s="130" t="str">
        <f t="shared" si="23"/>
        <v xml:space="preserve">CH157 </v>
      </c>
      <c r="Z120" s="130" t="str">
        <f t="shared" si="24"/>
        <v xml:space="preserve">TSB-003PCB </v>
      </c>
      <c r="AA120" s="135">
        <f t="shared" si="25"/>
        <v>0.85</v>
      </c>
      <c r="AB120" s="135">
        <f t="shared" si="29"/>
        <v>63.41</v>
      </c>
      <c r="AC120" s="130">
        <f t="shared" si="26"/>
        <v>159.75</v>
      </c>
      <c r="AD120" s="130" t="str">
        <f t="shared" si="28"/>
        <v>66000-066</v>
      </c>
      <c r="AE120" s="136"/>
      <c r="AF120" s="137"/>
      <c r="AG120" s="1" t="s">
        <v>153</v>
      </c>
      <c r="AH120" s="43">
        <v>65616</v>
      </c>
      <c r="AI120" s="229">
        <v>45597</v>
      </c>
    </row>
    <row r="121" spans="1:35" x14ac:dyDescent="0.25">
      <c r="A121" s="140">
        <v>45601</v>
      </c>
      <c r="B121" s="55" t="s">
        <v>11099</v>
      </c>
      <c r="C121" s="51" t="s">
        <v>7757</v>
      </c>
      <c r="D121" s="51" t="s">
        <v>11098</v>
      </c>
      <c r="E121" s="54">
        <v>45703</v>
      </c>
      <c r="F121" s="51" t="s">
        <v>571</v>
      </c>
      <c r="G121" s="48" t="s">
        <v>451</v>
      </c>
      <c r="H121" s="52">
        <v>100</v>
      </c>
      <c r="I121" s="51" t="s">
        <v>3492</v>
      </c>
      <c r="J121" s="1">
        <v>63.4</v>
      </c>
      <c r="K121" s="132">
        <v>1058018</v>
      </c>
      <c r="L121" s="131"/>
      <c r="M121" s="131"/>
      <c r="N121" s="131"/>
      <c r="O121" s="133">
        <f t="shared" si="27"/>
        <v>0</v>
      </c>
      <c r="P121" s="131"/>
      <c r="Q121" s="131"/>
      <c r="R121" s="134"/>
      <c r="S121" s="134"/>
      <c r="T121" s="134"/>
      <c r="U121" s="134"/>
      <c r="V121" s="134"/>
      <c r="W121" s="130">
        <v>0.85</v>
      </c>
      <c r="X121" s="135">
        <v>159.75</v>
      </c>
      <c r="Y121" s="130" t="str">
        <f t="shared" si="23"/>
        <v xml:space="preserve">CH157 </v>
      </c>
      <c r="Z121" s="130" t="str">
        <f t="shared" si="24"/>
        <v xml:space="preserve">TSB-003PCB </v>
      </c>
      <c r="AA121" s="135">
        <f t="shared" si="25"/>
        <v>0.85</v>
      </c>
      <c r="AB121" s="135">
        <f t="shared" si="29"/>
        <v>63.4</v>
      </c>
      <c r="AC121" s="130">
        <f t="shared" si="26"/>
        <v>159.75</v>
      </c>
      <c r="AD121" s="130" t="str">
        <f t="shared" si="28"/>
        <v>66000-066</v>
      </c>
      <c r="AE121" s="136"/>
      <c r="AF121" s="137"/>
      <c r="AG121" s="1" t="s">
        <v>153</v>
      </c>
      <c r="AH121" s="43">
        <v>65616</v>
      </c>
      <c r="AI121" s="229">
        <v>45597</v>
      </c>
    </row>
    <row r="122" spans="1:35" x14ac:dyDescent="0.25">
      <c r="A122" s="140">
        <v>45601</v>
      </c>
      <c r="B122" s="55" t="s">
        <v>11100</v>
      </c>
      <c r="C122" s="51" t="s">
        <v>7757</v>
      </c>
      <c r="D122" s="51" t="s">
        <v>452</v>
      </c>
      <c r="E122" s="54">
        <v>45731</v>
      </c>
      <c r="F122" s="51" t="s">
        <v>571</v>
      </c>
      <c r="G122" s="48" t="s">
        <v>451</v>
      </c>
      <c r="H122" s="52">
        <v>100</v>
      </c>
      <c r="I122" s="51" t="s">
        <v>3492</v>
      </c>
      <c r="J122" s="1">
        <v>63.4</v>
      </c>
      <c r="K122" s="132">
        <v>1058019</v>
      </c>
      <c r="L122" s="131"/>
      <c r="M122" s="131"/>
      <c r="N122" s="131"/>
      <c r="O122" s="133">
        <f t="shared" si="27"/>
        <v>0</v>
      </c>
      <c r="P122" s="131"/>
      <c r="Q122" s="131"/>
      <c r="R122" s="134"/>
      <c r="S122" s="134"/>
      <c r="T122" s="134"/>
      <c r="U122" s="134"/>
      <c r="V122" s="134"/>
      <c r="W122" s="130">
        <v>0.85</v>
      </c>
      <c r="X122" s="135">
        <v>159.75</v>
      </c>
      <c r="Y122" s="130" t="str">
        <f t="shared" si="23"/>
        <v>CH157</v>
      </c>
      <c r="Z122" s="130" t="str">
        <f t="shared" si="24"/>
        <v xml:space="preserve">TSB-003PCB </v>
      </c>
      <c r="AA122" s="135">
        <f t="shared" si="25"/>
        <v>0.85</v>
      </c>
      <c r="AB122" s="135">
        <f t="shared" si="29"/>
        <v>63.4</v>
      </c>
      <c r="AC122" s="130">
        <f t="shared" si="26"/>
        <v>159.75</v>
      </c>
      <c r="AD122" s="130" t="str">
        <f t="shared" si="28"/>
        <v>66000-066</v>
      </c>
      <c r="AE122" s="136"/>
      <c r="AF122" s="137"/>
      <c r="AG122" s="1" t="s">
        <v>153</v>
      </c>
      <c r="AH122" s="43">
        <v>65616</v>
      </c>
      <c r="AI122" s="229">
        <v>45597</v>
      </c>
    </row>
    <row r="123" spans="1:35" x14ac:dyDescent="0.25">
      <c r="A123" s="147">
        <v>45604</v>
      </c>
      <c r="B123" s="82" t="s">
        <v>11106</v>
      </c>
      <c r="C123" s="51" t="s">
        <v>7788</v>
      </c>
      <c r="D123" s="51" t="s">
        <v>7789</v>
      </c>
      <c r="E123" s="54">
        <v>45623</v>
      </c>
      <c r="F123" s="51" t="s">
        <v>333</v>
      </c>
      <c r="G123" s="48" t="s">
        <v>7787</v>
      </c>
      <c r="H123" s="52">
        <v>6</v>
      </c>
      <c r="I123" s="51" t="s">
        <v>5051</v>
      </c>
      <c r="J123" s="1">
        <v>36.42</v>
      </c>
      <c r="K123" s="132">
        <v>1058531</v>
      </c>
      <c r="L123" s="131"/>
      <c r="M123" s="131"/>
      <c r="N123" s="131"/>
      <c r="O123" s="133">
        <f t="shared" si="27"/>
        <v>0</v>
      </c>
      <c r="P123" s="131"/>
      <c r="Q123" s="131"/>
      <c r="R123" s="134"/>
      <c r="S123" s="134"/>
      <c r="T123" s="134"/>
      <c r="U123" s="134"/>
      <c r="V123" s="134"/>
      <c r="W123" s="130">
        <v>3.51</v>
      </c>
      <c r="X123" s="135">
        <v>117.02</v>
      </c>
      <c r="Y123" s="130" t="str">
        <f t="shared" ref="Y123:Y128" si="30">D123</f>
        <v>CH582</v>
      </c>
      <c r="Z123" s="130" t="str">
        <f t="shared" ref="Z123:Z126" si="31">C123</f>
        <v>CH1-MBM06</v>
      </c>
      <c r="AA123" s="135">
        <f t="shared" ref="AA123:AA128" si="32">W123</f>
        <v>3.51</v>
      </c>
      <c r="AB123" s="135">
        <f t="shared" si="29"/>
        <v>36.42</v>
      </c>
      <c r="AC123" s="130">
        <f t="shared" ref="AC123:AC128" si="33">X123</f>
        <v>117.02</v>
      </c>
      <c r="AD123" s="130" t="str">
        <f t="shared" si="28"/>
        <v>20006-473MBM06</v>
      </c>
      <c r="AE123" s="136"/>
      <c r="AF123" s="137"/>
      <c r="AG123" s="1" t="s">
        <v>573</v>
      </c>
      <c r="AH123" s="43" t="s">
        <v>334</v>
      </c>
      <c r="AI123" s="229">
        <v>45602</v>
      </c>
    </row>
    <row r="124" spans="1:35" x14ac:dyDescent="0.25">
      <c r="A124" s="139">
        <v>45614</v>
      </c>
      <c r="B124" s="58" t="s">
        <v>11151</v>
      </c>
      <c r="C124" s="51" t="s">
        <v>737</v>
      </c>
      <c r="D124" s="51" t="s">
        <v>392</v>
      </c>
      <c r="E124" s="54">
        <v>45631</v>
      </c>
      <c r="F124" s="51" t="s">
        <v>11152</v>
      </c>
      <c r="G124" s="48" t="s">
        <v>11153</v>
      </c>
      <c r="H124" s="52">
        <v>20</v>
      </c>
      <c r="I124" s="51" t="s">
        <v>719</v>
      </c>
      <c r="J124" s="1">
        <v>42.74</v>
      </c>
      <c r="K124" s="132">
        <v>1059516</v>
      </c>
      <c r="L124" s="131"/>
      <c r="M124" s="131">
        <v>14.4</v>
      </c>
      <c r="N124" s="131">
        <v>6</v>
      </c>
      <c r="O124" s="133">
        <f t="shared" ref="O124:O126" si="34">N124*M124</f>
        <v>86.4</v>
      </c>
      <c r="P124" s="131" t="s">
        <v>3486</v>
      </c>
      <c r="Q124" s="131" t="s">
        <v>92</v>
      </c>
      <c r="R124" s="134"/>
      <c r="S124" s="134"/>
      <c r="T124" s="134"/>
      <c r="U124" s="134"/>
      <c r="V124" s="134"/>
      <c r="W124" s="130">
        <v>0.5</v>
      </c>
      <c r="X124" s="135">
        <v>160</v>
      </c>
      <c r="Y124" s="130" t="str">
        <f t="shared" si="30"/>
        <v>RECELL</v>
      </c>
      <c r="Z124" s="130" t="str">
        <f t="shared" si="31"/>
        <v>8/INR18650-30Q</v>
      </c>
      <c r="AA124" s="135">
        <f t="shared" si="32"/>
        <v>0.5</v>
      </c>
      <c r="AB124" s="135">
        <f t="shared" si="29"/>
        <v>42.74</v>
      </c>
      <c r="AC124" s="130">
        <f t="shared" si="33"/>
        <v>160</v>
      </c>
      <c r="AD124" s="130" t="str">
        <f t="shared" si="28"/>
        <v>66003-335</v>
      </c>
      <c r="AE124" s="136"/>
      <c r="AF124" s="137"/>
      <c r="AG124" s="1" t="s">
        <v>9312</v>
      </c>
      <c r="AH124" s="43">
        <v>1632</v>
      </c>
      <c r="AI124" s="229">
        <v>45610</v>
      </c>
    </row>
    <row r="125" spans="1:35" x14ac:dyDescent="0.25">
      <c r="A125" s="139">
        <v>45621</v>
      </c>
      <c r="B125" s="58" t="s">
        <v>11203</v>
      </c>
      <c r="C125" s="264" t="s">
        <v>4183</v>
      </c>
      <c r="D125" s="264" t="s">
        <v>11205</v>
      </c>
      <c r="E125" s="267">
        <v>45617</v>
      </c>
      <c r="F125" s="264" t="s">
        <v>87</v>
      </c>
      <c r="G125" s="265" t="s">
        <v>11204</v>
      </c>
      <c r="H125" s="266">
        <v>12</v>
      </c>
      <c r="I125" s="279" t="s">
        <v>364</v>
      </c>
      <c r="J125" s="279">
        <v>77.245829999999998</v>
      </c>
      <c r="K125" s="132">
        <v>345687</v>
      </c>
      <c r="L125" s="131"/>
      <c r="M125" s="131">
        <v>14.8</v>
      </c>
      <c r="N125" s="131">
        <v>10.4</v>
      </c>
      <c r="O125" s="133">
        <f t="shared" si="34"/>
        <v>153.92000000000002</v>
      </c>
      <c r="P125" s="131" t="s">
        <v>5138</v>
      </c>
      <c r="Q125" s="131" t="s">
        <v>88</v>
      </c>
      <c r="R125" s="134"/>
      <c r="S125" s="134"/>
      <c r="T125" s="134"/>
      <c r="U125" s="134"/>
      <c r="V125" s="134"/>
      <c r="W125" s="130">
        <v>0.25</v>
      </c>
      <c r="X125" s="135">
        <v>0</v>
      </c>
      <c r="Y125" s="130" t="str">
        <f t="shared" si="30"/>
        <v>RL278MIB</v>
      </c>
      <c r="Z125" s="130" t="str">
        <f t="shared" si="31"/>
        <v>16/UR18650ZY</v>
      </c>
      <c r="AA125" s="135">
        <f t="shared" si="32"/>
        <v>0.25</v>
      </c>
      <c r="AB125" s="135">
        <f t="shared" si="29"/>
        <v>77.245829999999998</v>
      </c>
      <c r="AC125" s="130">
        <f t="shared" si="33"/>
        <v>0</v>
      </c>
      <c r="AD125" s="130" t="str">
        <f t="shared" si="28"/>
        <v>66000-7922</v>
      </c>
      <c r="AE125" s="136"/>
      <c r="AF125" s="137"/>
      <c r="AG125" s="1" t="s">
        <v>153</v>
      </c>
      <c r="AH125" s="43">
        <v>24081</v>
      </c>
      <c r="AI125" s="229">
        <v>45617</v>
      </c>
    </row>
    <row r="126" spans="1:35" x14ac:dyDescent="0.25">
      <c r="A126" s="147">
        <v>45625</v>
      </c>
      <c r="B126" s="82" t="s">
        <v>11220</v>
      </c>
      <c r="C126" s="264" t="s">
        <v>11221</v>
      </c>
      <c r="D126" s="264" t="s">
        <v>3785</v>
      </c>
      <c r="E126" s="267">
        <v>45674</v>
      </c>
      <c r="F126" s="264" t="s">
        <v>571</v>
      </c>
      <c r="G126" s="265" t="s">
        <v>3784</v>
      </c>
      <c r="H126" s="266">
        <v>50</v>
      </c>
      <c r="I126" s="279" t="s">
        <v>649</v>
      </c>
      <c r="J126" s="1">
        <v>11</v>
      </c>
      <c r="K126" s="132">
        <v>1060135</v>
      </c>
      <c r="L126" s="131"/>
      <c r="M126" s="131">
        <v>12</v>
      </c>
      <c r="N126" s="131">
        <v>10</v>
      </c>
      <c r="O126" s="133">
        <f t="shared" si="34"/>
        <v>120</v>
      </c>
      <c r="P126" s="131" t="s">
        <v>3497</v>
      </c>
      <c r="Q126" s="131" t="s">
        <v>584</v>
      </c>
      <c r="R126" s="134"/>
      <c r="S126" s="134"/>
      <c r="T126" s="134"/>
      <c r="U126" s="134"/>
      <c r="V126" s="134"/>
      <c r="W126" s="130">
        <v>1.23</v>
      </c>
      <c r="X126" s="135">
        <v>180</v>
      </c>
      <c r="Y126" s="130" t="str">
        <f t="shared" si="30"/>
        <v>N1217REV2</v>
      </c>
      <c r="Z126" s="130" t="str">
        <f t="shared" si="31"/>
        <v xml:space="preserve">10/KH-D10000  </v>
      </c>
      <c r="AA126" s="135">
        <f t="shared" si="32"/>
        <v>1.23</v>
      </c>
      <c r="AB126" s="135">
        <f t="shared" si="29"/>
        <v>11</v>
      </c>
      <c r="AC126" s="130">
        <f t="shared" si="33"/>
        <v>180</v>
      </c>
      <c r="AD126" s="130" t="str">
        <f t="shared" ref="AD126:AD130" si="35">G126</f>
        <v>66000-810 REV2</v>
      </c>
      <c r="AE126" s="136"/>
      <c r="AF126" s="137"/>
      <c r="AG126" s="1" t="s">
        <v>153</v>
      </c>
      <c r="AH126" s="43">
        <v>65616</v>
      </c>
      <c r="AI126" s="229">
        <v>45616</v>
      </c>
    </row>
    <row r="127" spans="1:35" x14ac:dyDescent="0.25">
      <c r="A127" s="147">
        <v>45625</v>
      </c>
      <c r="B127" s="82" t="s">
        <v>11239</v>
      </c>
      <c r="C127" s="264" t="s">
        <v>11241</v>
      </c>
      <c r="D127" s="264" t="s">
        <v>9182</v>
      </c>
      <c r="E127" s="267">
        <v>45672</v>
      </c>
      <c r="F127" s="264" t="s">
        <v>10157</v>
      </c>
      <c r="G127" s="265" t="s">
        <v>9180</v>
      </c>
      <c r="H127" s="266">
        <v>15</v>
      </c>
      <c r="I127" s="279" t="s">
        <v>461</v>
      </c>
      <c r="J127" s="279">
        <v>9.9766670000000008</v>
      </c>
      <c r="K127" s="132">
        <v>1060766</v>
      </c>
      <c r="L127" s="131"/>
      <c r="M127" s="131">
        <v>11.1</v>
      </c>
      <c r="N127" s="131">
        <v>5</v>
      </c>
      <c r="O127" s="133">
        <f t="shared" ref="O127:O130" si="36">N127*M127</f>
        <v>55.5</v>
      </c>
      <c r="P127" s="131" t="s">
        <v>11240</v>
      </c>
      <c r="Q127" s="131" t="s">
        <v>577</v>
      </c>
      <c r="R127" s="134"/>
      <c r="S127" s="134"/>
      <c r="T127" s="134"/>
      <c r="U127" s="134"/>
      <c r="V127" s="134"/>
      <c r="W127" s="130">
        <v>1.29</v>
      </c>
      <c r="X127" s="135">
        <v>116</v>
      </c>
      <c r="Y127" s="130" t="str">
        <f t="shared" si="30"/>
        <v>DH62</v>
      </c>
      <c r="Z127" s="130" t="str">
        <f t="shared" ref="Z127:Z130" si="37">C127</f>
        <v>3/INR26650-50A</v>
      </c>
      <c r="AA127" s="135">
        <f t="shared" si="32"/>
        <v>1.29</v>
      </c>
      <c r="AB127" s="135">
        <f t="shared" ref="AB127:AB130" si="38">J127</f>
        <v>9.9766670000000008</v>
      </c>
      <c r="AC127" s="130">
        <f t="shared" si="33"/>
        <v>116</v>
      </c>
      <c r="AD127" s="130" t="str">
        <f t="shared" si="35"/>
        <v>66003-155</v>
      </c>
      <c r="AE127" s="136"/>
      <c r="AF127" s="137"/>
      <c r="AG127" s="1" t="s">
        <v>152</v>
      </c>
      <c r="AH127" s="43">
        <v>2976</v>
      </c>
      <c r="AI127" s="229">
        <v>45622</v>
      </c>
    </row>
    <row r="128" spans="1:35" x14ac:dyDescent="0.25">
      <c r="A128" s="147">
        <v>45625</v>
      </c>
      <c r="B128" s="82" t="s">
        <v>11247</v>
      </c>
      <c r="C128" s="264" t="s">
        <v>11248</v>
      </c>
      <c r="D128" s="264" t="s">
        <v>9212</v>
      </c>
      <c r="E128" s="267">
        <v>45672</v>
      </c>
      <c r="F128" s="264" t="s">
        <v>10157</v>
      </c>
      <c r="G128" s="265" t="s">
        <v>9211</v>
      </c>
      <c r="H128" s="266">
        <v>15</v>
      </c>
      <c r="I128" s="279" t="s">
        <v>3492</v>
      </c>
      <c r="J128" s="279">
        <v>38.133330000000001</v>
      </c>
      <c r="K128" s="132">
        <v>1060766</v>
      </c>
      <c r="L128" s="131"/>
      <c r="M128" s="131"/>
      <c r="N128" s="131"/>
      <c r="O128" s="133">
        <f t="shared" si="36"/>
        <v>0</v>
      </c>
      <c r="P128" s="131"/>
      <c r="Q128" s="131"/>
      <c r="R128" s="134"/>
      <c r="S128" s="134"/>
      <c r="T128" s="134"/>
      <c r="U128" s="134"/>
      <c r="V128" s="134"/>
      <c r="W128" s="130">
        <v>0.11</v>
      </c>
      <c r="X128" s="135">
        <v>110</v>
      </c>
      <c r="Y128" s="130" t="str">
        <f t="shared" si="30"/>
        <v>CH649</v>
      </c>
      <c r="Z128" s="130" t="str">
        <f t="shared" si="37"/>
        <v xml:space="preserve"> 1/TSB-003A</v>
      </c>
      <c r="AA128" s="135">
        <f t="shared" si="32"/>
        <v>0.11</v>
      </c>
      <c r="AB128" s="135">
        <f t="shared" si="38"/>
        <v>38.133330000000001</v>
      </c>
      <c r="AC128" s="130">
        <f t="shared" si="33"/>
        <v>110</v>
      </c>
      <c r="AD128" s="130" t="str">
        <f t="shared" si="35"/>
        <v>66003-649</v>
      </c>
      <c r="AE128" s="136"/>
      <c r="AF128" s="137"/>
      <c r="AG128" s="1" t="s">
        <v>152</v>
      </c>
      <c r="AH128" s="43">
        <v>2976</v>
      </c>
      <c r="AI128" s="229">
        <v>45622</v>
      </c>
    </row>
    <row r="129" spans="1:35" x14ac:dyDescent="0.25">
      <c r="A129" s="144">
        <v>45630</v>
      </c>
      <c r="B129" s="56" t="s">
        <v>11266</v>
      </c>
      <c r="C129" s="51" t="s">
        <v>4000</v>
      </c>
      <c r="D129" s="51" t="s">
        <v>5630</v>
      </c>
      <c r="E129" s="54">
        <v>45667</v>
      </c>
      <c r="F129" s="51" t="s">
        <v>1225</v>
      </c>
      <c r="G129" s="48" t="s">
        <v>5629</v>
      </c>
      <c r="H129" s="52">
        <v>50</v>
      </c>
      <c r="I129" s="51" t="s">
        <v>1395</v>
      </c>
      <c r="J129" s="1">
        <v>6.09</v>
      </c>
      <c r="K129" s="132">
        <v>1061599</v>
      </c>
      <c r="L129" s="131"/>
      <c r="M129" s="131">
        <v>3.6</v>
      </c>
      <c r="N129" s="131">
        <v>4.9000000000000004</v>
      </c>
      <c r="O129" s="133">
        <f t="shared" si="36"/>
        <v>17.64</v>
      </c>
      <c r="P129" s="131" t="s">
        <v>11234</v>
      </c>
      <c r="Q129" s="131" t="s">
        <v>412</v>
      </c>
      <c r="R129" s="134"/>
      <c r="S129" s="134"/>
      <c r="T129" s="134"/>
      <c r="U129" s="134"/>
      <c r="V129" s="134"/>
      <c r="W129" s="130">
        <v>0.25</v>
      </c>
      <c r="X129" s="135">
        <v>30</v>
      </c>
      <c r="Y129" s="130" t="str">
        <f t="shared" ref="Y129:Y130" si="39">D129</f>
        <v>RL1606</v>
      </c>
      <c r="Z129" s="130" t="str">
        <f t="shared" si="37"/>
        <v>1/INR21700-50E</v>
      </c>
      <c r="AA129" s="135">
        <f t="shared" ref="AA129:AA130" si="40">W129</f>
        <v>0.25</v>
      </c>
      <c r="AB129" s="135">
        <f t="shared" si="38"/>
        <v>6.09</v>
      </c>
      <c r="AC129" s="130">
        <f t="shared" ref="AC129:AC130" si="41">X129</f>
        <v>30</v>
      </c>
      <c r="AD129" s="130" t="str">
        <f t="shared" si="35"/>
        <v>66002-924</v>
      </c>
      <c r="AE129" s="136"/>
      <c r="AF129" s="137"/>
      <c r="AG129" s="1" t="s">
        <v>151</v>
      </c>
      <c r="AH129" s="43">
        <v>2164</v>
      </c>
      <c r="AI129" s="229">
        <v>45629</v>
      </c>
    </row>
    <row r="130" spans="1:35" x14ac:dyDescent="0.25">
      <c r="A130" s="144">
        <v>45630</v>
      </c>
      <c r="B130" s="56" t="s">
        <v>11267</v>
      </c>
      <c r="C130" s="51" t="s">
        <v>1813</v>
      </c>
      <c r="D130" s="51" t="s">
        <v>3112</v>
      </c>
      <c r="E130" s="54">
        <v>45667</v>
      </c>
      <c r="F130" s="51" t="s">
        <v>1225</v>
      </c>
      <c r="G130" s="48" t="s">
        <v>3111</v>
      </c>
      <c r="H130" s="52">
        <v>50</v>
      </c>
      <c r="I130" s="51" t="s">
        <v>318</v>
      </c>
      <c r="J130" s="1">
        <v>4.8099999999999996</v>
      </c>
      <c r="K130" s="132">
        <v>1061599</v>
      </c>
      <c r="L130" s="131"/>
      <c r="M130" s="131">
        <v>3.6</v>
      </c>
      <c r="N130" s="131">
        <v>3.45</v>
      </c>
      <c r="O130" s="133">
        <f t="shared" si="36"/>
        <v>12.420000000000002</v>
      </c>
      <c r="P130" s="131" t="s">
        <v>11234</v>
      </c>
      <c r="Q130" s="131" t="s">
        <v>412</v>
      </c>
      <c r="R130" s="134"/>
      <c r="S130" s="134"/>
      <c r="T130" s="134"/>
      <c r="U130" s="134"/>
      <c r="V130" s="134"/>
      <c r="W130" s="130">
        <v>0.27</v>
      </c>
      <c r="X130" s="135">
        <v>23</v>
      </c>
      <c r="Y130" s="130" t="str">
        <f t="shared" si="39"/>
        <v>RL1287</v>
      </c>
      <c r="Z130" s="130" t="str">
        <f t="shared" si="37"/>
        <v>1/NCR18650GA</v>
      </c>
      <c r="AA130" s="135">
        <f t="shared" si="40"/>
        <v>0.27</v>
      </c>
      <c r="AB130" s="135">
        <f t="shared" si="38"/>
        <v>4.8099999999999996</v>
      </c>
      <c r="AC130" s="130">
        <f t="shared" si="41"/>
        <v>23</v>
      </c>
      <c r="AD130" s="130" t="str">
        <f t="shared" si="35"/>
        <v>66002-206</v>
      </c>
      <c r="AE130" s="136"/>
      <c r="AF130" s="137"/>
      <c r="AG130" s="1" t="s">
        <v>151</v>
      </c>
      <c r="AH130" s="43">
        <v>2164</v>
      </c>
      <c r="AI130" s="229">
        <v>45629</v>
      </c>
    </row>
    <row r="131" spans="1:35" x14ac:dyDescent="0.25">
      <c r="A131" s="144">
        <v>45630</v>
      </c>
      <c r="B131" s="56" t="s">
        <v>11277</v>
      </c>
      <c r="C131" s="51" t="s">
        <v>327</v>
      </c>
      <c r="D131" s="51" t="s">
        <v>353</v>
      </c>
      <c r="E131" s="54">
        <v>45681</v>
      </c>
      <c r="F131" s="51" t="s">
        <v>8532</v>
      </c>
      <c r="G131" s="48" t="s">
        <v>352</v>
      </c>
      <c r="H131" s="52">
        <v>200</v>
      </c>
      <c r="I131" s="51" t="s">
        <v>326</v>
      </c>
      <c r="J131" s="1">
        <v>32.24</v>
      </c>
      <c r="K131" s="132">
        <v>1061574</v>
      </c>
      <c r="L131" s="131"/>
      <c r="M131" s="131">
        <v>8.4</v>
      </c>
      <c r="N131" s="131">
        <v>4.5</v>
      </c>
      <c r="O131" s="133">
        <f t="shared" ref="O131:O174" si="42">N131*M131</f>
        <v>37.800000000000004</v>
      </c>
      <c r="P131" s="131" t="s">
        <v>3497</v>
      </c>
      <c r="Q131" s="131" t="s">
        <v>589</v>
      </c>
      <c r="R131" s="134"/>
      <c r="S131" s="134"/>
      <c r="T131" s="134"/>
      <c r="U131" s="134"/>
      <c r="V131" s="134"/>
      <c r="W131" s="130">
        <v>0.35</v>
      </c>
      <c r="X131" s="135">
        <v>56</v>
      </c>
      <c r="Y131" s="130" t="str">
        <f t="shared" ref="Y131:Y174" si="43">D131</f>
        <v>N1387</v>
      </c>
      <c r="Z131" s="130" t="str">
        <f t="shared" ref="Z131:Z174" si="44">C131</f>
        <v>7/MH-C4500HT</v>
      </c>
      <c r="AA131" s="135">
        <f t="shared" ref="AA131:AA174" si="45">W131</f>
        <v>0.35</v>
      </c>
      <c r="AB131" s="135">
        <f t="shared" ref="AB131:AB174" si="46">J131</f>
        <v>32.24</v>
      </c>
      <c r="AC131" s="130">
        <f t="shared" ref="AC131:AC174" si="47">X131</f>
        <v>56</v>
      </c>
      <c r="AD131" s="130" t="str">
        <f t="shared" ref="AD131:AD174" si="48">G131</f>
        <v>66000-909</v>
      </c>
      <c r="AE131" s="136"/>
      <c r="AF131" s="137"/>
      <c r="AG131" s="1" t="s">
        <v>153</v>
      </c>
      <c r="AH131" s="43">
        <v>2906</v>
      </c>
      <c r="AI131" s="229">
        <v>45629</v>
      </c>
    </row>
    <row r="132" spans="1:35" x14ac:dyDescent="0.25">
      <c r="A132" s="146">
        <v>45631</v>
      </c>
      <c r="B132" s="57" t="s">
        <v>11279</v>
      </c>
      <c r="C132" s="51" t="s">
        <v>5031</v>
      </c>
      <c r="D132" s="51" t="s">
        <v>11281</v>
      </c>
      <c r="E132" s="54">
        <v>45681</v>
      </c>
      <c r="F132" s="51" t="s">
        <v>417</v>
      </c>
      <c r="G132" s="48" t="s">
        <v>11280</v>
      </c>
      <c r="H132" s="52">
        <v>50</v>
      </c>
      <c r="I132" s="51" t="s">
        <v>2719</v>
      </c>
      <c r="J132" s="1">
        <v>9.9700000000000006</v>
      </c>
      <c r="K132" s="132">
        <v>1061610</v>
      </c>
      <c r="L132" s="131"/>
      <c r="M132" s="131">
        <v>3.6</v>
      </c>
      <c r="N132" s="131">
        <v>4</v>
      </c>
      <c r="O132" s="133">
        <f t="shared" si="42"/>
        <v>14.4</v>
      </c>
      <c r="P132" s="131" t="s">
        <v>6498</v>
      </c>
      <c r="Q132" s="131" t="s">
        <v>577</v>
      </c>
      <c r="R132" s="134"/>
      <c r="S132" s="134"/>
      <c r="T132" s="134"/>
      <c r="U132" s="134"/>
      <c r="V132" s="134"/>
      <c r="W132" s="130">
        <v>0.25</v>
      </c>
      <c r="X132" s="135">
        <v>23.48</v>
      </c>
      <c r="Y132" s="130" t="str">
        <f t="shared" si="43"/>
        <v>N2180</v>
      </c>
      <c r="Z132" s="130" t="str">
        <f t="shared" si="44"/>
        <v>3/ITL4000D</v>
      </c>
      <c r="AA132" s="135">
        <f t="shared" si="45"/>
        <v>0.25</v>
      </c>
      <c r="AB132" s="135">
        <f t="shared" si="46"/>
        <v>9.9700000000000006</v>
      </c>
      <c r="AC132" s="130">
        <f t="shared" si="47"/>
        <v>23.48</v>
      </c>
      <c r="AD132" s="130" t="str">
        <f t="shared" si="48"/>
        <v>66003-350</v>
      </c>
      <c r="AE132" s="136"/>
      <c r="AF132" s="137"/>
      <c r="AG132" s="1" t="s">
        <v>9312</v>
      </c>
      <c r="AH132" s="43">
        <v>35572</v>
      </c>
      <c r="AI132" s="229">
        <v>45629</v>
      </c>
    </row>
    <row r="133" spans="1:35" x14ac:dyDescent="0.25">
      <c r="A133" s="146">
        <v>45631</v>
      </c>
      <c r="B133" s="57" t="s">
        <v>11284</v>
      </c>
      <c r="C133" s="51" t="s">
        <v>2558</v>
      </c>
      <c r="D133" s="51" t="s">
        <v>1239</v>
      </c>
      <c r="E133" s="54">
        <v>45667</v>
      </c>
      <c r="F133" s="51" t="s">
        <v>87</v>
      </c>
      <c r="G133" s="48" t="s">
        <v>1237</v>
      </c>
      <c r="H133" s="52">
        <v>500</v>
      </c>
      <c r="I133" s="51" t="s">
        <v>113</v>
      </c>
      <c r="J133" s="1">
        <v>27.27</v>
      </c>
      <c r="K133" s="132">
        <v>1061658</v>
      </c>
      <c r="L133" s="131"/>
      <c r="M133" s="131">
        <v>3.6</v>
      </c>
      <c r="N133" s="131">
        <v>16.75</v>
      </c>
      <c r="O133" s="133">
        <f t="shared" si="42"/>
        <v>60.300000000000004</v>
      </c>
      <c r="P133" s="131" t="s">
        <v>11234</v>
      </c>
      <c r="Q133" s="131" t="s">
        <v>715</v>
      </c>
      <c r="R133" s="134"/>
      <c r="S133" s="134"/>
      <c r="T133" s="134"/>
      <c r="U133" s="134"/>
      <c r="V133" s="134"/>
      <c r="W133" s="130">
        <v>0.39</v>
      </c>
      <c r="X133" s="135">
        <v>50</v>
      </c>
      <c r="Y133" s="130" t="str">
        <f t="shared" si="43"/>
        <v>RL1440</v>
      </c>
      <c r="Z133" s="130" t="str">
        <f t="shared" si="44"/>
        <v>5/NCR18650BF</v>
      </c>
      <c r="AA133" s="135">
        <f t="shared" si="45"/>
        <v>0.39</v>
      </c>
      <c r="AB133" s="135">
        <f t="shared" si="46"/>
        <v>27.27</v>
      </c>
      <c r="AC133" s="130">
        <f t="shared" si="47"/>
        <v>50</v>
      </c>
      <c r="AD133" s="130" t="str">
        <f t="shared" si="48"/>
        <v>67001-849</v>
      </c>
      <c r="AE133" s="136"/>
      <c r="AF133" s="137"/>
      <c r="AG133" s="1" t="s">
        <v>153</v>
      </c>
      <c r="AH133" s="43">
        <v>24081</v>
      </c>
      <c r="AI133" s="229">
        <v>45630</v>
      </c>
    </row>
    <row r="134" spans="1:35" x14ac:dyDescent="0.25">
      <c r="A134" s="146">
        <v>45631</v>
      </c>
      <c r="B134" s="57" t="s">
        <v>11285</v>
      </c>
      <c r="C134" s="51" t="s">
        <v>2265</v>
      </c>
      <c r="D134" s="51" t="s">
        <v>6862</v>
      </c>
      <c r="E134" s="54">
        <v>45684</v>
      </c>
      <c r="F134" s="51" t="s">
        <v>10278</v>
      </c>
      <c r="G134" s="48" t="s">
        <v>6860</v>
      </c>
      <c r="H134" s="52">
        <v>18</v>
      </c>
      <c r="I134" s="51" t="s">
        <v>654</v>
      </c>
      <c r="J134" s="1">
        <v>78.900000000000006</v>
      </c>
      <c r="K134" s="132">
        <v>1061854</v>
      </c>
      <c r="L134" s="131"/>
      <c r="M134" s="131">
        <v>21.6</v>
      </c>
      <c r="N134" s="131">
        <v>4.5</v>
      </c>
      <c r="O134" s="133">
        <f t="shared" si="42"/>
        <v>97.2</v>
      </c>
      <c r="P134" s="131" t="s">
        <v>11234</v>
      </c>
      <c r="Q134" s="131" t="s">
        <v>373</v>
      </c>
      <c r="R134" s="134"/>
      <c r="S134" s="134"/>
      <c r="T134" s="134"/>
      <c r="U134" s="134"/>
      <c r="V134" s="134"/>
      <c r="W134" s="130">
        <v>1.83</v>
      </c>
      <c r="X134" s="135">
        <v>390</v>
      </c>
      <c r="Y134" s="130" t="str">
        <f t="shared" si="43"/>
        <v>RL638PKA</v>
      </c>
      <c r="Z134" s="130" t="str">
        <f t="shared" si="44"/>
        <v>12/UR18650A</v>
      </c>
      <c r="AA134" s="135">
        <f t="shared" si="45"/>
        <v>1.83</v>
      </c>
      <c r="AB134" s="135">
        <f t="shared" si="46"/>
        <v>78.900000000000006</v>
      </c>
      <c r="AC134" s="130">
        <f t="shared" si="47"/>
        <v>390</v>
      </c>
      <c r="AD134" s="130" t="str">
        <f t="shared" si="48"/>
        <v>66000-887PKA</v>
      </c>
      <c r="AE134" s="136"/>
      <c r="AF134" s="137"/>
      <c r="AG134" s="1" t="s">
        <v>573</v>
      </c>
      <c r="AH134" s="43">
        <v>25091</v>
      </c>
      <c r="AI134" s="229">
        <v>45631</v>
      </c>
    </row>
    <row r="135" spans="1:35" x14ac:dyDescent="0.25">
      <c r="A135" s="146">
        <v>45631</v>
      </c>
      <c r="B135" s="57" t="s">
        <v>11286</v>
      </c>
      <c r="C135" s="51" t="s">
        <v>5900</v>
      </c>
      <c r="D135" s="51" t="s">
        <v>5901</v>
      </c>
      <c r="E135" s="54">
        <v>45684</v>
      </c>
      <c r="F135" s="51" t="s">
        <v>10278</v>
      </c>
      <c r="G135" s="48" t="s">
        <v>5898</v>
      </c>
      <c r="H135" s="52">
        <v>6</v>
      </c>
      <c r="I135" s="51" t="s">
        <v>6515</v>
      </c>
      <c r="J135" s="1">
        <v>300.69</v>
      </c>
      <c r="K135" s="132">
        <v>1061854</v>
      </c>
      <c r="L135" s="131"/>
      <c r="M135" s="131"/>
      <c r="N135" s="131"/>
      <c r="O135" s="133">
        <f t="shared" si="42"/>
        <v>0</v>
      </c>
      <c r="P135" s="131"/>
      <c r="Q135" s="131"/>
      <c r="R135" s="134"/>
      <c r="S135" s="134"/>
      <c r="T135" s="134"/>
      <c r="U135" s="134"/>
      <c r="V135" s="134"/>
      <c r="W135" s="130">
        <v>4.05</v>
      </c>
      <c r="X135" s="135">
        <v>562</v>
      </c>
      <c r="Y135" s="130" t="str">
        <f t="shared" si="43"/>
        <v>CH605</v>
      </c>
      <c r="Z135" s="130" t="str">
        <f t="shared" si="44"/>
        <v>TSB004PCBR1</v>
      </c>
      <c r="AA135" s="135">
        <f t="shared" si="45"/>
        <v>4.05</v>
      </c>
      <c r="AB135" s="135">
        <f t="shared" si="46"/>
        <v>300.69</v>
      </c>
      <c r="AC135" s="130">
        <f t="shared" si="47"/>
        <v>562</v>
      </c>
      <c r="AD135" s="130" t="str">
        <f t="shared" si="48"/>
        <v>66003-605</v>
      </c>
      <c r="AE135" s="136"/>
      <c r="AF135" s="137"/>
      <c r="AG135" s="1" t="s">
        <v>573</v>
      </c>
      <c r="AH135" s="43">
        <v>25091</v>
      </c>
      <c r="AI135" s="229">
        <v>45631</v>
      </c>
    </row>
    <row r="136" spans="1:35" x14ac:dyDescent="0.25">
      <c r="A136" s="146">
        <v>45631</v>
      </c>
      <c r="B136" s="57" t="s">
        <v>11287</v>
      </c>
      <c r="C136" s="51" t="s">
        <v>2265</v>
      </c>
      <c r="D136" s="51" t="s">
        <v>6858</v>
      </c>
      <c r="E136" s="54">
        <v>45684</v>
      </c>
      <c r="F136" s="51" t="s">
        <v>10278</v>
      </c>
      <c r="G136" s="48" t="s">
        <v>6856</v>
      </c>
      <c r="H136" s="52">
        <v>18</v>
      </c>
      <c r="I136" s="51" t="s">
        <v>654</v>
      </c>
      <c r="J136" s="1">
        <v>74.19</v>
      </c>
      <c r="K136" s="132">
        <v>1061854</v>
      </c>
      <c r="L136" s="131"/>
      <c r="M136" s="131">
        <v>21.6</v>
      </c>
      <c r="N136" s="131">
        <v>4.5</v>
      </c>
      <c r="O136" s="133">
        <f t="shared" si="42"/>
        <v>97.2</v>
      </c>
      <c r="P136" s="131" t="s">
        <v>11234</v>
      </c>
      <c r="Q136" s="131" t="s">
        <v>373</v>
      </c>
      <c r="R136" s="134"/>
      <c r="S136" s="134"/>
      <c r="T136" s="134"/>
      <c r="U136" s="134"/>
      <c r="V136" s="134"/>
      <c r="W136" s="130">
        <v>1.36</v>
      </c>
      <c r="X136" s="135">
        <v>350</v>
      </c>
      <c r="Y136" s="130" t="str">
        <f t="shared" si="43"/>
        <v>RL638PKB</v>
      </c>
      <c r="Z136" s="130" t="str">
        <f t="shared" si="44"/>
        <v>12/UR18650A</v>
      </c>
      <c r="AA136" s="135">
        <f t="shared" si="45"/>
        <v>1.36</v>
      </c>
      <c r="AB136" s="135">
        <f t="shared" si="46"/>
        <v>74.19</v>
      </c>
      <c r="AC136" s="130">
        <f t="shared" si="47"/>
        <v>350</v>
      </c>
      <c r="AD136" s="130" t="str">
        <f t="shared" si="48"/>
        <v>66000-887PKB</v>
      </c>
      <c r="AE136" s="136"/>
      <c r="AF136" s="137"/>
      <c r="AG136" s="1" t="s">
        <v>573</v>
      </c>
      <c r="AH136" s="43">
        <v>25091</v>
      </c>
      <c r="AI136" s="229">
        <v>45631</v>
      </c>
    </row>
    <row r="137" spans="1:35" x14ac:dyDescent="0.25">
      <c r="A137" s="147">
        <v>45632</v>
      </c>
      <c r="B137" s="82" t="s">
        <v>11289</v>
      </c>
      <c r="C137" s="51" t="s">
        <v>395</v>
      </c>
      <c r="D137" s="51" t="s">
        <v>11291</v>
      </c>
      <c r="E137" s="54">
        <v>45716</v>
      </c>
      <c r="F137" s="51" t="s">
        <v>417</v>
      </c>
      <c r="G137" s="48" t="s">
        <v>11290</v>
      </c>
      <c r="H137" s="52">
        <v>50</v>
      </c>
      <c r="I137" s="51" t="s">
        <v>344</v>
      </c>
      <c r="J137" s="1">
        <v>8.16</v>
      </c>
      <c r="K137" s="132">
        <v>1061998</v>
      </c>
      <c r="L137" s="131"/>
      <c r="M137" s="131">
        <v>6</v>
      </c>
      <c r="N137" s="131">
        <v>1.8</v>
      </c>
      <c r="O137" s="133">
        <f t="shared" si="42"/>
        <v>10.8</v>
      </c>
      <c r="P137" s="131" t="s">
        <v>6498</v>
      </c>
      <c r="Q137" s="131" t="s">
        <v>583</v>
      </c>
      <c r="R137" s="134"/>
      <c r="S137" s="134"/>
      <c r="T137" s="134"/>
      <c r="U137" s="134"/>
      <c r="V137" s="134"/>
      <c r="W137" s="130">
        <v>0.25</v>
      </c>
      <c r="X137" s="135">
        <v>38.200000000000003</v>
      </c>
      <c r="Y137" s="130" t="str">
        <f t="shared" si="43"/>
        <v>N2171</v>
      </c>
      <c r="Z137" s="130" t="str">
        <f t="shared" si="44"/>
        <v>5/IT1800Cs</v>
      </c>
      <c r="AA137" s="135">
        <f t="shared" si="45"/>
        <v>0.25</v>
      </c>
      <c r="AB137" s="135">
        <f t="shared" si="46"/>
        <v>8.16</v>
      </c>
      <c r="AC137" s="130">
        <f t="shared" si="47"/>
        <v>38.200000000000003</v>
      </c>
      <c r="AD137" s="130" t="str">
        <f t="shared" si="48"/>
        <v>66003-340</v>
      </c>
      <c r="AE137" s="136"/>
      <c r="AF137" s="137"/>
      <c r="AG137" s="1" t="s">
        <v>9312</v>
      </c>
      <c r="AH137" s="43">
        <v>35572</v>
      </c>
      <c r="AI137" s="229">
        <v>45632</v>
      </c>
    </row>
    <row r="138" spans="1:35" x14ac:dyDescent="0.25">
      <c r="A138" s="147">
        <v>45632</v>
      </c>
      <c r="B138" s="82" t="s">
        <v>11292</v>
      </c>
      <c r="C138" s="51" t="s">
        <v>3882</v>
      </c>
      <c r="D138" s="51" t="s">
        <v>11294</v>
      </c>
      <c r="E138" s="54">
        <v>45716</v>
      </c>
      <c r="F138" s="51" t="s">
        <v>417</v>
      </c>
      <c r="G138" s="48" t="s">
        <v>11293</v>
      </c>
      <c r="H138" s="52">
        <v>50</v>
      </c>
      <c r="I138" s="51" t="s">
        <v>2719</v>
      </c>
      <c r="J138" s="1">
        <v>16.329999999999998</v>
      </c>
      <c r="K138" s="132">
        <v>1061998</v>
      </c>
      <c r="L138" s="131"/>
      <c r="M138" s="131">
        <v>6</v>
      </c>
      <c r="N138" s="131">
        <v>4</v>
      </c>
      <c r="O138" s="133">
        <f t="shared" si="42"/>
        <v>24</v>
      </c>
      <c r="P138" s="131" t="s">
        <v>6498</v>
      </c>
      <c r="Q138" s="131" t="s">
        <v>583</v>
      </c>
      <c r="R138" s="134"/>
      <c r="S138" s="134"/>
      <c r="T138" s="134"/>
      <c r="U138" s="134"/>
      <c r="V138" s="134"/>
      <c r="W138" s="130">
        <v>0.25</v>
      </c>
      <c r="X138" s="135">
        <v>65.5</v>
      </c>
      <c r="Y138" s="130" t="str">
        <f t="shared" si="43"/>
        <v>N2172</v>
      </c>
      <c r="Z138" s="130" t="str">
        <f t="shared" si="44"/>
        <v>5/ITL4000D</v>
      </c>
      <c r="AA138" s="135">
        <f t="shared" si="45"/>
        <v>0.25</v>
      </c>
      <c r="AB138" s="135">
        <f t="shared" si="46"/>
        <v>16.329999999999998</v>
      </c>
      <c r="AC138" s="130">
        <f t="shared" si="47"/>
        <v>65.5</v>
      </c>
      <c r="AD138" s="130" t="str">
        <f t="shared" si="48"/>
        <v>66003-341</v>
      </c>
      <c r="AE138" s="136"/>
      <c r="AF138" s="137"/>
      <c r="AG138" s="1" t="s">
        <v>9312</v>
      </c>
      <c r="AH138" s="43">
        <v>35572</v>
      </c>
      <c r="AI138" s="229">
        <v>45632</v>
      </c>
    </row>
    <row r="139" spans="1:35" x14ac:dyDescent="0.25">
      <c r="A139" s="147">
        <v>45632</v>
      </c>
      <c r="B139" s="82" t="s">
        <v>11295</v>
      </c>
      <c r="C139" s="51" t="s">
        <v>11297</v>
      </c>
      <c r="D139" s="51" t="s">
        <v>11298</v>
      </c>
      <c r="E139" s="54">
        <v>45716</v>
      </c>
      <c r="F139" s="51" t="s">
        <v>417</v>
      </c>
      <c r="G139" s="48" t="s">
        <v>11296</v>
      </c>
      <c r="H139" s="52">
        <v>50</v>
      </c>
      <c r="I139" s="51" t="s">
        <v>344</v>
      </c>
      <c r="J139" s="1">
        <v>11.26</v>
      </c>
      <c r="K139" s="132">
        <v>1061998</v>
      </c>
      <c r="L139" s="131"/>
      <c r="M139" s="131">
        <v>8.4</v>
      </c>
      <c r="N139" s="131">
        <v>1.8</v>
      </c>
      <c r="O139" s="133">
        <f t="shared" si="42"/>
        <v>15.120000000000001</v>
      </c>
      <c r="P139" s="131" t="s">
        <v>6498</v>
      </c>
      <c r="Q139" s="131" t="s">
        <v>589</v>
      </c>
      <c r="R139" s="134"/>
      <c r="S139" s="134"/>
      <c r="T139" s="134"/>
      <c r="U139" s="134"/>
      <c r="V139" s="134"/>
      <c r="W139" s="130">
        <v>0.25</v>
      </c>
      <c r="X139" s="135">
        <v>62</v>
      </c>
      <c r="Y139" s="130" t="str">
        <f t="shared" si="43"/>
        <v>N2176</v>
      </c>
      <c r="Z139" s="130" t="str">
        <f t="shared" si="44"/>
        <v>7/IT1800Cs</v>
      </c>
      <c r="AA139" s="135">
        <f t="shared" si="45"/>
        <v>0.25</v>
      </c>
      <c r="AB139" s="135">
        <f t="shared" si="46"/>
        <v>11.26</v>
      </c>
      <c r="AC139" s="130">
        <f t="shared" si="47"/>
        <v>62</v>
      </c>
      <c r="AD139" s="130" t="str">
        <f t="shared" si="48"/>
        <v>66003-345</v>
      </c>
      <c r="AE139" s="136"/>
      <c r="AF139" s="137"/>
      <c r="AG139" s="1" t="s">
        <v>9312</v>
      </c>
      <c r="AH139" s="43">
        <v>35572</v>
      </c>
      <c r="AI139" s="229">
        <v>45632</v>
      </c>
    </row>
    <row r="140" spans="1:35" x14ac:dyDescent="0.25">
      <c r="A140" s="147">
        <v>45632</v>
      </c>
      <c r="B140" s="82" t="s">
        <v>11299</v>
      </c>
      <c r="C140" s="51" t="s">
        <v>5031</v>
      </c>
      <c r="D140" s="51" t="s">
        <v>11301</v>
      </c>
      <c r="E140" s="54">
        <v>45716</v>
      </c>
      <c r="F140" s="51" t="s">
        <v>417</v>
      </c>
      <c r="G140" s="48" t="s">
        <v>11300</v>
      </c>
      <c r="H140" s="52">
        <v>50</v>
      </c>
      <c r="I140" s="51" t="s">
        <v>2719</v>
      </c>
      <c r="J140" s="1">
        <v>9.9700000000000006</v>
      </c>
      <c r="K140" s="132">
        <v>1061998</v>
      </c>
      <c r="L140" s="131"/>
      <c r="M140" s="131">
        <v>3.6</v>
      </c>
      <c r="N140" s="131">
        <v>4</v>
      </c>
      <c r="O140" s="133">
        <f t="shared" si="42"/>
        <v>14.4</v>
      </c>
      <c r="P140" s="131" t="s">
        <v>6498</v>
      </c>
      <c r="Q140" s="131" t="s">
        <v>577</v>
      </c>
      <c r="R140" s="134"/>
      <c r="S140" s="134"/>
      <c r="T140" s="134"/>
      <c r="U140" s="134"/>
      <c r="V140" s="134"/>
      <c r="W140" s="130">
        <v>0.25</v>
      </c>
      <c r="X140" s="135">
        <v>39.5</v>
      </c>
      <c r="Y140" s="130" t="str">
        <f t="shared" si="43"/>
        <v>N2173</v>
      </c>
      <c r="Z140" s="130" t="str">
        <f t="shared" si="44"/>
        <v>3/ITL4000D</v>
      </c>
      <c r="AA140" s="135">
        <f t="shared" si="45"/>
        <v>0.25</v>
      </c>
      <c r="AB140" s="135">
        <f t="shared" si="46"/>
        <v>9.9700000000000006</v>
      </c>
      <c r="AC140" s="130">
        <f t="shared" si="47"/>
        <v>39.5</v>
      </c>
      <c r="AD140" s="130" t="str">
        <f t="shared" si="48"/>
        <v>66003-342</v>
      </c>
      <c r="AE140" s="136"/>
      <c r="AF140" s="137"/>
      <c r="AG140" s="1" t="s">
        <v>9312</v>
      </c>
      <c r="AH140" s="43">
        <v>35572</v>
      </c>
      <c r="AI140" s="229">
        <v>45632</v>
      </c>
    </row>
    <row r="141" spans="1:35" x14ac:dyDescent="0.25">
      <c r="A141" s="147">
        <v>45632</v>
      </c>
      <c r="B141" s="82" t="s">
        <v>11302</v>
      </c>
      <c r="C141" s="51" t="s">
        <v>3882</v>
      </c>
      <c r="D141" s="51" t="s">
        <v>11304</v>
      </c>
      <c r="E141" s="54">
        <v>45716</v>
      </c>
      <c r="F141" s="51" t="s">
        <v>417</v>
      </c>
      <c r="G141" s="48" t="s">
        <v>11303</v>
      </c>
      <c r="H141" s="52">
        <v>50</v>
      </c>
      <c r="I141" s="51" t="s">
        <v>2719</v>
      </c>
      <c r="J141" s="1">
        <v>16.2</v>
      </c>
      <c r="K141" s="132">
        <v>1061998</v>
      </c>
      <c r="L141" s="131"/>
      <c r="M141" s="131">
        <v>6</v>
      </c>
      <c r="N141" s="131">
        <v>4</v>
      </c>
      <c r="O141" s="133">
        <f t="shared" si="42"/>
        <v>24</v>
      </c>
      <c r="P141" s="131" t="s">
        <v>6498</v>
      </c>
      <c r="Q141" s="131" t="s">
        <v>583</v>
      </c>
      <c r="R141" s="134"/>
      <c r="S141" s="134"/>
      <c r="T141" s="134"/>
      <c r="U141" s="134"/>
      <c r="V141" s="134"/>
      <c r="W141" s="130">
        <v>0.25</v>
      </c>
      <c r="X141" s="135">
        <v>64.8</v>
      </c>
      <c r="Y141" s="130" t="str">
        <f t="shared" si="43"/>
        <v>N2174</v>
      </c>
      <c r="Z141" s="130" t="str">
        <f t="shared" si="44"/>
        <v>5/ITL4000D</v>
      </c>
      <c r="AA141" s="135">
        <f t="shared" si="45"/>
        <v>0.25</v>
      </c>
      <c r="AB141" s="135">
        <f t="shared" si="46"/>
        <v>16.2</v>
      </c>
      <c r="AC141" s="130">
        <f t="shared" si="47"/>
        <v>64.8</v>
      </c>
      <c r="AD141" s="130" t="str">
        <f t="shared" si="48"/>
        <v>66003-343</v>
      </c>
      <c r="AE141" s="136"/>
      <c r="AF141" s="137"/>
      <c r="AG141" s="1" t="s">
        <v>9312</v>
      </c>
      <c r="AH141" s="43">
        <v>35572</v>
      </c>
      <c r="AI141" s="229">
        <v>45632</v>
      </c>
    </row>
    <row r="142" spans="1:35" x14ac:dyDescent="0.25">
      <c r="A142" s="139">
        <v>45635</v>
      </c>
      <c r="B142" s="58" t="s">
        <v>11306</v>
      </c>
      <c r="C142" s="51" t="s">
        <v>2239</v>
      </c>
      <c r="D142" s="51" t="s">
        <v>11308</v>
      </c>
      <c r="E142" s="54">
        <v>45672</v>
      </c>
      <c r="F142" s="51" t="s">
        <v>1543</v>
      </c>
      <c r="G142" s="48" t="s">
        <v>11307</v>
      </c>
      <c r="H142" s="52">
        <v>12</v>
      </c>
      <c r="I142" s="51" t="s">
        <v>243</v>
      </c>
      <c r="J142" s="1">
        <v>15.05</v>
      </c>
      <c r="K142" s="132">
        <v>1062057</v>
      </c>
      <c r="L142" s="131"/>
      <c r="M142" s="131">
        <v>7.2</v>
      </c>
      <c r="N142" s="131">
        <v>2.5</v>
      </c>
      <c r="O142" s="133">
        <f t="shared" si="42"/>
        <v>18</v>
      </c>
      <c r="P142" s="131" t="s">
        <v>3497</v>
      </c>
      <c r="Q142" s="131" t="s">
        <v>464</v>
      </c>
      <c r="R142" s="134"/>
      <c r="S142" s="134"/>
      <c r="T142" s="134"/>
      <c r="U142" s="134"/>
      <c r="V142" s="134"/>
      <c r="W142" s="130">
        <v>0.37</v>
      </c>
      <c r="X142" s="135">
        <v>76</v>
      </c>
      <c r="Y142" s="130" t="str">
        <f t="shared" si="43"/>
        <v>N289A</v>
      </c>
      <c r="Z142" s="130" t="str">
        <f t="shared" si="44"/>
        <v>6/HR-3UTHC</v>
      </c>
      <c r="AA142" s="135">
        <f t="shared" si="45"/>
        <v>0.37</v>
      </c>
      <c r="AB142" s="135">
        <f t="shared" si="46"/>
        <v>15.05</v>
      </c>
      <c r="AC142" s="130">
        <f t="shared" si="47"/>
        <v>76</v>
      </c>
      <c r="AD142" s="130" t="str">
        <f t="shared" si="48"/>
        <v>67001-392A</v>
      </c>
      <c r="AE142" s="136"/>
      <c r="AF142" s="137"/>
      <c r="AG142" s="1" t="s">
        <v>10874</v>
      </c>
      <c r="AH142" s="43">
        <v>27233</v>
      </c>
      <c r="AI142" s="229">
        <v>45632</v>
      </c>
    </row>
    <row r="143" spans="1:35" x14ac:dyDescent="0.25">
      <c r="A143" s="140">
        <v>45636</v>
      </c>
      <c r="B143" s="55" t="s">
        <v>11313</v>
      </c>
      <c r="C143" s="51" t="s">
        <v>1328</v>
      </c>
      <c r="D143" s="51" t="s">
        <v>11315</v>
      </c>
      <c r="E143" s="54">
        <v>45709</v>
      </c>
      <c r="F143" s="51" t="s">
        <v>417</v>
      </c>
      <c r="G143" s="48" t="s">
        <v>11314</v>
      </c>
      <c r="H143" s="52">
        <v>50</v>
      </c>
      <c r="I143" s="51" t="s">
        <v>344</v>
      </c>
      <c r="J143" s="1">
        <v>6.61</v>
      </c>
      <c r="K143" s="132">
        <v>1062199</v>
      </c>
      <c r="L143" s="131"/>
      <c r="M143" s="131">
        <v>4.8</v>
      </c>
      <c r="N143" s="131">
        <v>1.8</v>
      </c>
      <c r="O143" s="133">
        <f t="shared" si="42"/>
        <v>8.64</v>
      </c>
      <c r="P143" s="131" t="s">
        <v>6498</v>
      </c>
      <c r="Q143" s="131" t="s">
        <v>562</v>
      </c>
      <c r="R143" s="134"/>
      <c r="S143" s="134"/>
      <c r="T143" s="134"/>
      <c r="U143" s="134"/>
      <c r="V143" s="134"/>
      <c r="W143" s="130">
        <v>0.5</v>
      </c>
      <c r="X143" s="135">
        <v>33.200000000000003</v>
      </c>
      <c r="Y143" s="130" t="str">
        <f t="shared" si="43"/>
        <v>N2175</v>
      </c>
      <c r="Z143" s="130" t="str">
        <f t="shared" si="44"/>
        <v>4/IT1800Cs</v>
      </c>
      <c r="AA143" s="135">
        <f t="shared" si="45"/>
        <v>0.5</v>
      </c>
      <c r="AB143" s="135">
        <f t="shared" si="46"/>
        <v>6.61</v>
      </c>
      <c r="AC143" s="130">
        <f t="shared" si="47"/>
        <v>33.200000000000003</v>
      </c>
      <c r="AD143" s="130" t="str">
        <f t="shared" si="48"/>
        <v>66003-344</v>
      </c>
      <c r="AE143" s="136"/>
      <c r="AF143" s="137"/>
      <c r="AG143" s="1" t="s">
        <v>9312</v>
      </c>
      <c r="AH143" s="43">
        <v>35572</v>
      </c>
      <c r="AI143" s="229">
        <v>45635</v>
      </c>
    </row>
    <row r="144" spans="1:35" x14ac:dyDescent="0.25">
      <c r="A144" s="144">
        <v>45637</v>
      </c>
      <c r="B144" s="56" t="s">
        <v>11317</v>
      </c>
      <c r="C144" s="51" t="s">
        <v>10542</v>
      </c>
      <c r="D144" s="51" t="s">
        <v>10951</v>
      </c>
      <c r="E144" s="54">
        <v>45677</v>
      </c>
      <c r="F144" s="51" t="s">
        <v>10165</v>
      </c>
      <c r="G144" s="48" t="s">
        <v>10950</v>
      </c>
      <c r="H144" s="52">
        <v>5</v>
      </c>
      <c r="I144" s="51" t="s">
        <v>2319</v>
      </c>
      <c r="J144" s="1">
        <v>12.56</v>
      </c>
      <c r="K144" s="132">
        <v>1062240</v>
      </c>
      <c r="L144" s="131"/>
      <c r="M144" s="131">
        <v>12</v>
      </c>
      <c r="N144" s="131">
        <v>1.6</v>
      </c>
      <c r="O144" s="133">
        <f t="shared" si="42"/>
        <v>19.200000000000003</v>
      </c>
      <c r="P144" s="131" t="s">
        <v>6498</v>
      </c>
      <c r="Q144" s="131" t="s">
        <v>584</v>
      </c>
      <c r="R144" s="134"/>
      <c r="S144" s="134"/>
      <c r="T144" s="134"/>
      <c r="U144" s="134"/>
      <c r="V144" s="134"/>
      <c r="W144" s="130">
        <v>1.41</v>
      </c>
      <c r="X144" s="135">
        <v>75</v>
      </c>
      <c r="Y144" s="130" t="str">
        <f t="shared" si="43"/>
        <v>N2157</v>
      </c>
      <c r="Z144" s="130" t="str">
        <f t="shared" si="44"/>
        <v>10/IT1600Cs</v>
      </c>
      <c r="AA144" s="135">
        <f t="shared" si="45"/>
        <v>1.41</v>
      </c>
      <c r="AB144" s="135">
        <f t="shared" si="46"/>
        <v>12.56</v>
      </c>
      <c r="AC144" s="130">
        <f t="shared" si="47"/>
        <v>75</v>
      </c>
      <c r="AD144" s="130" t="str">
        <f t="shared" si="48"/>
        <v>66003-325</v>
      </c>
      <c r="AE144" s="136"/>
      <c r="AF144" s="137"/>
      <c r="AG144" s="1" t="s">
        <v>9312</v>
      </c>
      <c r="AH144" s="43">
        <v>3066</v>
      </c>
      <c r="AI144" s="229">
        <v>45635</v>
      </c>
    </row>
    <row r="145" spans="1:35" x14ac:dyDescent="0.25">
      <c r="A145" s="144">
        <v>45637</v>
      </c>
      <c r="B145" s="56" t="s">
        <v>11325</v>
      </c>
      <c r="C145" s="51" t="s">
        <v>4941</v>
      </c>
      <c r="D145" s="51" t="s">
        <v>11326</v>
      </c>
      <c r="E145" s="54">
        <v>45679</v>
      </c>
      <c r="F145" s="51" t="s">
        <v>302</v>
      </c>
      <c r="G145" s="48" t="s">
        <v>645</v>
      </c>
      <c r="H145" s="52">
        <v>1</v>
      </c>
      <c r="I145" s="51" t="s">
        <v>113</v>
      </c>
      <c r="J145" s="1">
        <v>15.31</v>
      </c>
      <c r="K145" s="132">
        <v>1062497</v>
      </c>
      <c r="L145" s="131"/>
      <c r="M145" s="131">
        <v>10.8</v>
      </c>
      <c r="N145" s="131">
        <v>3.35</v>
      </c>
      <c r="O145" s="133">
        <f t="shared" si="42"/>
        <v>36.180000000000007</v>
      </c>
      <c r="P145" s="131" t="s">
        <v>11234</v>
      </c>
      <c r="Q145" s="131" t="s">
        <v>577</v>
      </c>
      <c r="R145" s="134"/>
      <c r="S145" s="134"/>
      <c r="T145" s="134"/>
      <c r="U145" s="134"/>
      <c r="V145" s="134"/>
      <c r="W145" s="130">
        <v>1.1200000000000001</v>
      </c>
      <c r="X145" s="135">
        <v>80.39</v>
      </c>
      <c r="Y145" s="130" t="str">
        <f t="shared" si="43"/>
        <v>RECELL 381</v>
      </c>
      <c r="Z145" s="130" t="str">
        <f t="shared" si="44"/>
        <v>3/NCR18650BF</v>
      </c>
      <c r="AA145" s="135">
        <f t="shared" si="45"/>
        <v>1.1200000000000001</v>
      </c>
      <c r="AB145" s="135">
        <f t="shared" si="46"/>
        <v>15.31</v>
      </c>
      <c r="AC145" s="130">
        <f t="shared" si="47"/>
        <v>80.39</v>
      </c>
      <c r="AD145" s="130" t="str">
        <f t="shared" si="48"/>
        <v>22000-535F</v>
      </c>
      <c r="AE145" s="136"/>
      <c r="AF145" s="137"/>
      <c r="AG145" s="1" t="s">
        <v>9312</v>
      </c>
      <c r="AH145" s="43" t="s">
        <v>513</v>
      </c>
      <c r="AI145" s="229">
        <v>45637</v>
      </c>
    </row>
    <row r="146" spans="1:35" x14ac:dyDescent="0.25">
      <c r="A146" s="146">
        <v>45638</v>
      </c>
      <c r="B146" s="57" t="s">
        <v>11331</v>
      </c>
      <c r="C146" s="51" t="s">
        <v>2284</v>
      </c>
      <c r="D146" s="51" t="s">
        <v>2481</v>
      </c>
      <c r="E146" s="54">
        <v>45679</v>
      </c>
      <c r="F146" s="51" t="s">
        <v>255</v>
      </c>
      <c r="G146" s="48" t="s">
        <v>2283</v>
      </c>
      <c r="H146" s="52">
        <v>1</v>
      </c>
      <c r="I146" s="51" t="s">
        <v>719</v>
      </c>
      <c r="J146" s="1">
        <v>29.22</v>
      </c>
      <c r="K146" s="132">
        <v>1062548</v>
      </c>
      <c r="L146" s="131"/>
      <c r="M146" s="131">
        <v>25.2</v>
      </c>
      <c r="N146" s="131">
        <v>3</v>
      </c>
      <c r="O146" s="133">
        <f t="shared" si="42"/>
        <v>75.599999999999994</v>
      </c>
      <c r="P146" s="131" t="s">
        <v>11234</v>
      </c>
      <c r="Q146" s="131" t="s">
        <v>589</v>
      </c>
      <c r="R146" s="134"/>
      <c r="S146" s="134"/>
      <c r="T146" s="134"/>
      <c r="U146" s="134"/>
      <c r="V146" s="134"/>
      <c r="W146" s="130">
        <v>1.67</v>
      </c>
      <c r="X146" s="135">
        <v>128.59</v>
      </c>
      <c r="Y146" s="130" t="str">
        <f t="shared" si="43"/>
        <v>RECELL709</v>
      </c>
      <c r="Z146" s="130" t="str">
        <f t="shared" si="44"/>
        <v>7/INR18650-30Q</v>
      </c>
      <c r="AA146" s="135">
        <f t="shared" si="45"/>
        <v>1.67</v>
      </c>
      <c r="AB146" s="135">
        <f t="shared" si="46"/>
        <v>29.22</v>
      </c>
      <c r="AC146" s="130">
        <f t="shared" si="47"/>
        <v>128.59</v>
      </c>
      <c r="AD146" s="130" t="str">
        <f t="shared" si="48"/>
        <v>22000-999C</v>
      </c>
      <c r="AE146" s="136"/>
      <c r="AF146" s="137"/>
      <c r="AG146" s="1" t="s">
        <v>9312</v>
      </c>
      <c r="AH146" s="43" t="s">
        <v>277</v>
      </c>
      <c r="AI146" s="229">
        <v>45637</v>
      </c>
    </row>
    <row r="147" spans="1:35" x14ac:dyDescent="0.25">
      <c r="A147" s="146">
        <v>45638</v>
      </c>
      <c r="B147" s="57" t="s">
        <v>11332</v>
      </c>
      <c r="C147" s="51" t="s">
        <v>1324</v>
      </c>
      <c r="D147" s="51" t="s">
        <v>199</v>
      </c>
      <c r="E147" s="54">
        <v>45688</v>
      </c>
      <c r="F147" s="51" t="s">
        <v>7265</v>
      </c>
      <c r="G147" s="48" t="s">
        <v>1135</v>
      </c>
      <c r="H147" s="52">
        <v>10</v>
      </c>
      <c r="I147" s="51" t="s">
        <v>694</v>
      </c>
      <c r="J147" s="1">
        <v>385.3</v>
      </c>
      <c r="K147" s="132">
        <v>1062474</v>
      </c>
      <c r="L147" s="131"/>
      <c r="M147" s="131">
        <v>19.5</v>
      </c>
      <c r="N147" s="131">
        <v>6.2</v>
      </c>
      <c r="O147" s="133">
        <f t="shared" si="42"/>
        <v>120.9</v>
      </c>
      <c r="P147" s="131" t="s">
        <v>10590</v>
      </c>
      <c r="Q147" s="131" t="s">
        <v>583</v>
      </c>
      <c r="R147" s="134"/>
      <c r="S147" s="134"/>
      <c r="T147" s="134"/>
      <c r="U147" s="134"/>
      <c r="V147" s="134"/>
      <c r="W147" s="130">
        <v>2.41</v>
      </c>
      <c r="X147" s="135">
        <v>610</v>
      </c>
      <c r="Y147" s="130" t="str">
        <f t="shared" si="43"/>
        <v>DH33</v>
      </c>
      <c r="Z147" s="130" t="str">
        <f t="shared" si="44"/>
        <v>5/3B5100-FF</v>
      </c>
      <c r="AA147" s="135">
        <f t="shared" si="45"/>
        <v>2.41</v>
      </c>
      <c r="AB147" s="135">
        <f t="shared" si="46"/>
        <v>385.3</v>
      </c>
      <c r="AC147" s="130">
        <f t="shared" si="47"/>
        <v>610</v>
      </c>
      <c r="AD147" s="130" t="str">
        <f t="shared" si="48"/>
        <v>66000-798</v>
      </c>
      <c r="AE147" s="136"/>
      <c r="AF147" s="137"/>
      <c r="AG147" s="1" t="s">
        <v>153</v>
      </c>
      <c r="AH147" s="43">
        <v>67008</v>
      </c>
      <c r="AI147" s="229">
        <v>45637</v>
      </c>
    </row>
    <row r="148" spans="1:35" x14ac:dyDescent="0.25">
      <c r="A148" s="146">
        <v>45638</v>
      </c>
      <c r="B148" s="57" t="s">
        <v>11333</v>
      </c>
      <c r="C148" s="51" t="s">
        <v>3175</v>
      </c>
      <c r="D148" s="51" t="s">
        <v>1786</v>
      </c>
      <c r="E148" s="54">
        <v>45687</v>
      </c>
      <c r="F148" s="51" t="s">
        <v>260</v>
      </c>
      <c r="G148" s="48" t="s">
        <v>1785</v>
      </c>
      <c r="H148" s="52">
        <v>20</v>
      </c>
      <c r="I148" s="51" t="s">
        <v>261</v>
      </c>
      <c r="J148" s="1">
        <v>25.58</v>
      </c>
      <c r="K148" s="132">
        <v>1062652</v>
      </c>
      <c r="L148" s="131"/>
      <c r="M148" s="131">
        <v>12</v>
      </c>
      <c r="N148" s="131">
        <v>1.9</v>
      </c>
      <c r="O148" s="133">
        <f t="shared" si="42"/>
        <v>22.799999999999997</v>
      </c>
      <c r="P148" s="131" t="s">
        <v>6498</v>
      </c>
      <c r="Q148" s="131" t="s">
        <v>584</v>
      </c>
      <c r="R148" s="134"/>
      <c r="S148" s="134"/>
      <c r="T148" s="134"/>
      <c r="U148" s="134"/>
      <c r="V148" s="134"/>
      <c r="W148" s="130">
        <v>0.25</v>
      </c>
      <c r="X148" s="135">
        <v>75</v>
      </c>
      <c r="Y148" s="130" t="str">
        <f t="shared" si="43"/>
        <v>N393</v>
      </c>
      <c r="Z148" s="130" t="str">
        <f t="shared" si="44"/>
        <v>10/NC-1900SCR</v>
      </c>
      <c r="AA148" s="135">
        <f t="shared" si="45"/>
        <v>0.25</v>
      </c>
      <c r="AB148" s="135">
        <f t="shared" si="46"/>
        <v>25.58</v>
      </c>
      <c r="AC148" s="130">
        <f t="shared" si="47"/>
        <v>75</v>
      </c>
      <c r="AD148" s="130" t="str">
        <f t="shared" si="48"/>
        <v>66000-372</v>
      </c>
      <c r="AE148" s="136"/>
      <c r="AF148" s="137"/>
      <c r="AG148" s="1" t="s">
        <v>153</v>
      </c>
      <c r="AH148" s="43">
        <v>20171</v>
      </c>
      <c r="AI148" s="229">
        <v>45638</v>
      </c>
    </row>
    <row r="149" spans="1:35" x14ac:dyDescent="0.25">
      <c r="A149" s="146">
        <v>45638</v>
      </c>
      <c r="B149" s="57" t="s">
        <v>11335</v>
      </c>
      <c r="C149" s="51" t="s">
        <v>8464</v>
      </c>
      <c r="D149" s="51" t="s">
        <v>5048</v>
      </c>
      <c r="E149" s="54">
        <v>45638</v>
      </c>
      <c r="F149" s="51" t="s">
        <v>5069</v>
      </c>
      <c r="G149" s="48" t="s">
        <v>5050</v>
      </c>
      <c r="H149" s="52">
        <v>1</v>
      </c>
      <c r="I149" s="51" t="s">
        <v>5051</v>
      </c>
      <c r="J149" s="1">
        <v>39.090000000000003</v>
      </c>
      <c r="K149" s="132">
        <v>1062701</v>
      </c>
      <c r="L149" s="131"/>
      <c r="M149" s="131"/>
      <c r="N149" s="131"/>
      <c r="O149" s="133">
        <f t="shared" si="42"/>
        <v>0</v>
      </c>
      <c r="P149" s="131"/>
      <c r="Q149" s="131"/>
      <c r="R149" s="134"/>
      <c r="S149" s="134"/>
      <c r="T149" s="134"/>
      <c r="U149" s="134"/>
      <c r="V149" s="134"/>
      <c r="W149" s="130">
        <v>1.1000000000000001</v>
      </c>
      <c r="X149" s="135">
        <v>116.54</v>
      </c>
      <c r="Y149" s="130" t="str">
        <f t="shared" si="43"/>
        <v>CH584</v>
      </c>
      <c r="Z149" s="130" t="str">
        <f t="shared" si="44"/>
        <v>CH1-MH0707</v>
      </c>
      <c r="AA149" s="135">
        <f t="shared" si="45"/>
        <v>1.1000000000000001</v>
      </c>
      <c r="AB149" s="135">
        <f t="shared" si="46"/>
        <v>39.090000000000003</v>
      </c>
      <c r="AC149" s="130">
        <f t="shared" si="47"/>
        <v>116.54</v>
      </c>
      <c r="AD149" s="130" t="str">
        <f t="shared" si="48"/>
        <v>20006-473MH0707</v>
      </c>
      <c r="AE149" s="136"/>
      <c r="AF149" s="137"/>
      <c r="AG149" s="1" t="s">
        <v>573</v>
      </c>
      <c r="AH149" s="43" t="s">
        <v>5070</v>
      </c>
      <c r="AI149" s="229">
        <v>45638</v>
      </c>
    </row>
    <row r="150" spans="1:35" x14ac:dyDescent="0.25">
      <c r="A150" s="139">
        <v>45642</v>
      </c>
      <c r="B150" s="58" t="s">
        <v>11336</v>
      </c>
      <c r="C150" s="51" t="s">
        <v>11338</v>
      </c>
      <c r="D150" s="51" t="s">
        <v>11339</v>
      </c>
      <c r="E150" s="54">
        <v>45644</v>
      </c>
      <c r="F150" s="51" t="s">
        <v>6135</v>
      </c>
      <c r="G150" s="48" t="s">
        <v>11337</v>
      </c>
      <c r="H150" s="52">
        <v>10</v>
      </c>
      <c r="I150" s="51" t="s">
        <v>9519</v>
      </c>
      <c r="J150" s="1">
        <v>23.52</v>
      </c>
      <c r="K150" s="132">
        <v>1061108</v>
      </c>
      <c r="L150" s="131"/>
      <c r="M150" s="131">
        <v>14.4</v>
      </c>
      <c r="N150" s="131">
        <v>5</v>
      </c>
      <c r="O150" s="133">
        <f t="shared" si="42"/>
        <v>72</v>
      </c>
      <c r="P150" s="131" t="s">
        <v>11234</v>
      </c>
      <c r="Q150" s="131" t="s">
        <v>562</v>
      </c>
      <c r="R150" s="134"/>
      <c r="S150" s="134"/>
      <c r="T150" s="134"/>
      <c r="U150" s="134"/>
      <c r="V150" s="134"/>
      <c r="W150" s="130">
        <v>0.5</v>
      </c>
      <c r="X150" s="135">
        <v>135</v>
      </c>
      <c r="Y150" s="130" t="str">
        <f t="shared" si="43"/>
        <v>RL1902</v>
      </c>
      <c r="Z150" s="130" t="str">
        <f t="shared" si="44"/>
        <v>4/INR21700-50G</v>
      </c>
      <c r="AA150" s="135">
        <f t="shared" si="45"/>
        <v>0.5</v>
      </c>
      <c r="AB150" s="135">
        <f t="shared" si="46"/>
        <v>23.52</v>
      </c>
      <c r="AC150" s="130">
        <f t="shared" si="47"/>
        <v>135</v>
      </c>
      <c r="AD150" s="130" t="str">
        <f t="shared" si="48"/>
        <v>66003-354</v>
      </c>
      <c r="AE150" s="136"/>
      <c r="AF150" s="137"/>
      <c r="AG150" s="1" t="s">
        <v>151</v>
      </c>
      <c r="AH150" s="43">
        <v>67190</v>
      </c>
      <c r="AI150" s="229">
        <v>45638</v>
      </c>
    </row>
    <row r="151" spans="1:35" x14ac:dyDescent="0.25">
      <c r="A151" s="139">
        <v>45642</v>
      </c>
      <c r="B151" s="58" t="s">
        <v>11340</v>
      </c>
      <c r="C151" s="51" t="s">
        <v>4263</v>
      </c>
      <c r="D151" s="51" t="s">
        <v>4264</v>
      </c>
      <c r="E151" s="54">
        <v>45677</v>
      </c>
      <c r="F151" s="51" t="s">
        <v>4260</v>
      </c>
      <c r="G151" s="48" t="s">
        <v>4261</v>
      </c>
      <c r="H151" s="52">
        <v>40</v>
      </c>
      <c r="I151" s="51" t="s">
        <v>4262</v>
      </c>
      <c r="J151" s="1">
        <v>17.05</v>
      </c>
      <c r="K151" s="132">
        <v>1062756</v>
      </c>
      <c r="L151" s="131"/>
      <c r="M151" s="131">
        <v>24</v>
      </c>
      <c r="N151" s="131">
        <v>2.2999999999999998</v>
      </c>
      <c r="O151" s="133">
        <f t="shared" si="42"/>
        <v>55.199999999999996</v>
      </c>
      <c r="P151" s="131" t="s">
        <v>115</v>
      </c>
      <c r="Q151" s="131" t="s">
        <v>582</v>
      </c>
      <c r="R151" s="134"/>
      <c r="S151" s="134"/>
      <c r="T151" s="134"/>
      <c r="U151" s="134"/>
      <c r="V151" s="134"/>
      <c r="W151" s="130">
        <v>0.59</v>
      </c>
      <c r="X151" s="135">
        <v>42</v>
      </c>
      <c r="Y151" s="130" t="str">
        <f t="shared" si="43"/>
        <v>S129</v>
      </c>
      <c r="Z151" s="130" t="str">
        <f t="shared" si="44"/>
        <v>2/12SB2.3P</v>
      </c>
      <c r="AA151" s="135">
        <f t="shared" si="45"/>
        <v>0.59</v>
      </c>
      <c r="AB151" s="135">
        <f t="shared" si="46"/>
        <v>17.05</v>
      </c>
      <c r="AC151" s="130">
        <f t="shared" si="47"/>
        <v>42</v>
      </c>
      <c r="AD151" s="130" t="str">
        <f t="shared" si="48"/>
        <v>67001-883</v>
      </c>
      <c r="AE151" s="136"/>
      <c r="AF151" s="137"/>
      <c r="AG151" s="1" t="s">
        <v>153</v>
      </c>
      <c r="AH151" s="43">
        <v>2628</v>
      </c>
      <c r="AI151" s="229">
        <v>45638</v>
      </c>
    </row>
    <row r="152" spans="1:35" x14ac:dyDescent="0.25">
      <c r="A152" s="139">
        <v>45642</v>
      </c>
      <c r="B152" s="58" t="s">
        <v>11342</v>
      </c>
      <c r="C152" s="51" t="s">
        <v>11343</v>
      </c>
      <c r="D152" s="51" t="s">
        <v>4024</v>
      </c>
      <c r="E152" s="54">
        <v>45677</v>
      </c>
      <c r="F152" s="51" t="s">
        <v>117</v>
      </c>
      <c r="G152" s="48" t="s">
        <v>4022</v>
      </c>
      <c r="H152" s="52">
        <v>50</v>
      </c>
      <c r="I152" s="51" t="s">
        <v>109</v>
      </c>
      <c r="J152" s="1">
        <v>3.18</v>
      </c>
      <c r="K152" s="132">
        <v>1062870</v>
      </c>
      <c r="L152" s="131"/>
      <c r="M152" s="131">
        <v>3.6</v>
      </c>
      <c r="N152" s="131">
        <v>1.2</v>
      </c>
      <c r="O152" s="133">
        <f t="shared" si="42"/>
        <v>4.32</v>
      </c>
      <c r="P152" s="131" t="s">
        <v>421</v>
      </c>
      <c r="Q152" s="131" t="s">
        <v>412</v>
      </c>
      <c r="R152" s="134"/>
      <c r="S152" s="134"/>
      <c r="T152" s="134"/>
      <c r="U152" s="134"/>
      <c r="V152" s="134"/>
      <c r="W152" s="130">
        <v>0.04</v>
      </c>
      <c r="X152" s="135">
        <v>6.19</v>
      </c>
      <c r="Y152" s="130" t="str">
        <f t="shared" si="43"/>
        <v>L687</v>
      </c>
      <c r="Z152" s="130" t="str">
        <f t="shared" si="44"/>
        <v>1/2AA</v>
      </c>
      <c r="AA152" s="135">
        <f t="shared" si="45"/>
        <v>0.04</v>
      </c>
      <c r="AB152" s="135">
        <f t="shared" si="46"/>
        <v>3.18</v>
      </c>
      <c r="AC152" s="130">
        <f t="shared" si="47"/>
        <v>6.19</v>
      </c>
      <c r="AD152" s="130" t="str">
        <f t="shared" si="48"/>
        <v>33003-050CLG</v>
      </c>
      <c r="AE152" s="136"/>
      <c r="AF152" s="137"/>
      <c r="AG152" s="1" t="s">
        <v>573</v>
      </c>
      <c r="AH152" s="43">
        <v>24232</v>
      </c>
      <c r="AI152" s="229">
        <v>45638</v>
      </c>
    </row>
    <row r="153" spans="1:35" x14ac:dyDescent="0.25">
      <c r="A153" s="139">
        <v>45642</v>
      </c>
      <c r="B153" s="58" t="s">
        <v>11344</v>
      </c>
      <c r="C153" s="51" t="s">
        <v>327</v>
      </c>
      <c r="D153" s="51" t="s">
        <v>328</v>
      </c>
      <c r="E153" s="54">
        <v>45681</v>
      </c>
      <c r="F153" s="51" t="s">
        <v>571</v>
      </c>
      <c r="G153" s="48" t="s">
        <v>325</v>
      </c>
      <c r="H153" s="52">
        <v>25</v>
      </c>
      <c r="I153" s="51" t="s">
        <v>326</v>
      </c>
      <c r="J153" s="1">
        <v>32.19</v>
      </c>
      <c r="K153" s="132">
        <v>1062884</v>
      </c>
      <c r="L153" s="131"/>
      <c r="M153" s="131">
        <v>8.4</v>
      </c>
      <c r="N153" s="131">
        <v>4.5</v>
      </c>
      <c r="O153" s="133">
        <f t="shared" si="42"/>
        <v>37.800000000000004</v>
      </c>
      <c r="P153" s="131" t="s">
        <v>3497</v>
      </c>
      <c r="Q153" s="131" t="s">
        <v>589</v>
      </c>
      <c r="R153" s="134"/>
      <c r="S153" s="134"/>
      <c r="T153" s="134"/>
      <c r="U153" s="134"/>
      <c r="V153" s="134"/>
      <c r="W153" s="130">
        <v>0.78</v>
      </c>
      <c r="X153" s="135">
        <v>75</v>
      </c>
      <c r="Y153" s="130" t="str">
        <f t="shared" si="43"/>
        <v>N1387A</v>
      </c>
      <c r="Z153" s="130" t="str">
        <f t="shared" si="44"/>
        <v>7/MH-C4500HT</v>
      </c>
      <c r="AA153" s="135">
        <f t="shared" si="45"/>
        <v>0.78</v>
      </c>
      <c r="AB153" s="135">
        <f t="shared" si="46"/>
        <v>32.19</v>
      </c>
      <c r="AC153" s="130">
        <f t="shared" si="47"/>
        <v>75</v>
      </c>
      <c r="AD153" s="130" t="str">
        <f t="shared" si="48"/>
        <v>67001-425</v>
      </c>
      <c r="AE153" s="136"/>
      <c r="AF153" s="137"/>
      <c r="AG153" s="1" t="s">
        <v>153</v>
      </c>
      <c r="AH153" s="43">
        <v>65616</v>
      </c>
      <c r="AI153" s="229">
        <v>45639</v>
      </c>
    </row>
    <row r="154" spans="1:35" x14ac:dyDescent="0.25">
      <c r="A154" s="140">
        <v>45643</v>
      </c>
      <c r="B154" s="55" t="s">
        <v>11349</v>
      </c>
      <c r="C154" s="51" t="s">
        <v>11351</v>
      </c>
      <c r="D154" s="51" t="s">
        <v>11352</v>
      </c>
      <c r="E154" s="54">
        <v>45642</v>
      </c>
      <c r="F154" s="51" t="s">
        <v>1711</v>
      </c>
      <c r="G154" s="48" t="s">
        <v>11350</v>
      </c>
      <c r="H154" s="52">
        <v>1</v>
      </c>
      <c r="I154" s="51" t="s">
        <v>318</v>
      </c>
      <c r="J154" s="1">
        <v>747.33</v>
      </c>
      <c r="K154" s="132">
        <v>1063063</v>
      </c>
      <c r="L154" s="131"/>
      <c r="M154" s="131">
        <v>25.2</v>
      </c>
      <c r="N154" s="131">
        <v>82.8</v>
      </c>
      <c r="O154" s="133">
        <f t="shared" si="42"/>
        <v>2086.56</v>
      </c>
      <c r="P154" s="131" t="s">
        <v>11234</v>
      </c>
      <c r="Q154" s="131" t="s">
        <v>11353</v>
      </c>
      <c r="R154" s="134"/>
      <c r="S154" s="134"/>
      <c r="T154" s="134"/>
      <c r="U154" s="134"/>
      <c r="V154" s="134"/>
      <c r="W154" s="130">
        <v>2</v>
      </c>
      <c r="X154" s="135">
        <v>3200</v>
      </c>
      <c r="Y154" s="130" t="str">
        <f t="shared" si="43"/>
        <v>RL1247A</v>
      </c>
      <c r="Z154" s="130" t="str">
        <f t="shared" si="44"/>
        <v>168/NCR18650GA</v>
      </c>
      <c r="AA154" s="135">
        <f t="shared" si="45"/>
        <v>2</v>
      </c>
      <c r="AB154" s="135">
        <f t="shared" si="46"/>
        <v>747.33</v>
      </c>
      <c r="AC154" s="130">
        <f t="shared" si="47"/>
        <v>3200</v>
      </c>
      <c r="AD154" s="130" t="str">
        <f t="shared" si="48"/>
        <v>67001-733A</v>
      </c>
      <c r="AE154" s="136"/>
      <c r="AF154" s="137"/>
      <c r="AG154" s="1" t="s">
        <v>151</v>
      </c>
      <c r="AH154" s="43">
        <v>2530</v>
      </c>
      <c r="AI154" s="229">
        <v>45642</v>
      </c>
    </row>
    <row r="155" spans="1:35" x14ac:dyDescent="0.25">
      <c r="A155" s="140">
        <v>45643</v>
      </c>
      <c r="B155" s="55" t="s">
        <v>11354</v>
      </c>
      <c r="C155" s="51" t="s">
        <v>663</v>
      </c>
      <c r="D155" s="51" t="s">
        <v>664</v>
      </c>
      <c r="E155" s="54">
        <v>45684</v>
      </c>
      <c r="F155" s="51" t="s">
        <v>260</v>
      </c>
      <c r="G155" s="48" t="s">
        <v>662</v>
      </c>
      <c r="H155" s="52">
        <v>20</v>
      </c>
      <c r="I155" s="51" t="s">
        <v>630</v>
      </c>
      <c r="J155" s="1">
        <v>24.04</v>
      </c>
      <c r="K155" s="132">
        <v>1063082</v>
      </c>
      <c r="L155" s="131"/>
      <c r="M155" s="131">
        <v>7.2</v>
      </c>
      <c r="N155" s="131">
        <v>3</v>
      </c>
      <c r="O155" s="133">
        <f t="shared" si="42"/>
        <v>21.6</v>
      </c>
      <c r="P155" s="131" t="s">
        <v>6498</v>
      </c>
      <c r="Q155" s="131" t="s">
        <v>464</v>
      </c>
      <c r="R155" s="134"/>
      <c r="S155" s="134"/>
      <c r="T155" s="134"/>
      <c r="U155" s="134"/>
      <c r="V155" s="134"/>
      <c r="W155" s="130">
        <v>0.27</v>
      </c>
      <c r="X155" s="135">
        <v>75.599999999999994</v>
      </c>
      <c r="Y155" s="130" t="str">
        <f t="shared" si="43"/>
        <v>N405</v>
      </c>
      <c r="Z155" s="130" t="str">
        <f t="shared" si="44"/>
        <v>6/N3000CR</v>
      </c>
      <c r="AA155" s="135">
        <f t="shared" si="45"/>
        <v>0.27</v>
      </c>
      <c r="AB155" s="135">
        <f t="shared" si="46"/>
        <v>24.04</v>
      </c>
      <c r="AC155" s="130">
        <f t="shared" si="47"/>
        <v>75.599999999999994</v>
      </c>
      <c r="AD155" s="130" t="str">
        <f t="shared" si="48"/>
        <v>30003-856AA</v>
      </c>
      <c r="AE155" s="136"/>
      <c r="AF155" s="137"/>
      <c r="AG155" s="1" t="s">
        <v>153</v>
      </c>
      <c r="AH155" s="43">
        <v>20171</v>
      </c>
      <c r="AI155" s="229">
        <v>45642</v>
      </c>
    </row>
    <row r="156" spans="1:35" x14ac:dyDescent="0.25">
      <c r="A156" s="146">
        <v>45645</v>
      </c>
      <c r="B156" s="57" t="s">
        <v>11355</v>
      </c>
      <c r="C156" s="51" t="s">
        <v>7788</v>
      </c>
      <c r="D156" s="51" t="s">
        <v>7789</v>
      </c>
      <c r="E156" s="54">
        <v>45684</v>
      </c>
      <c r="F156" s="51" t="s">
        <v>6788</v>
      </c>
      <c r="G156" s="48" t="s">
        <v>7787</v>
      </c>
      <c r="H156" s="52">
        <v>1</v>
      </c>
      <c r="I156" s="51" t="s">
        <v>5051</v>
      </c>
      <c r="J156" s="1">
        <v>36.68</v>
      </c>
      <c r="K156" s="132">
        <v>1063143</v>
      </c>
      <c r="L156" s="131"/>
      <c r="M156" s="131"/>
      <c r="N156" s="131"/>
      <c r="O156" s="133">
        <f t="shared" si="42"/>
        <v>0</v>
      </c>
      <c r="P156" s="131"/>
      <c r="Q156" s="131"/>
      <c r="R156" s="134"/>
      <c r="S156" s="134"/>
      <c r="T156" s="134"/>
      <c r="U156" s="134"/>
      <c r="V156" s="134"/>
      <c r="W156" s="130">
        <v>3.51</v>
      </c>
      <c r="X156" s="135">
        <v>116.54</v>
      </c>
      <c r="Y156" s="130" t="str">
        <f t="shared" si="43"/>
        <v>CH582</v>
      </c>
      <c r="Z156" s="130" t="str">
        <f t="shared" si="44"/>
        <v>CH1-MBM06</v>
      </c>
      <c r="AA156" s="135">
        <f t="shared" si="45"/>
        <v>3.51</v>
      </c>
      <c r="AB156" s="135">
        <f t="shared" si="46"/>
        <v>36.68</v>
      </c>
      <c r="AC156" s="130">
        <f t="shared" si="47"/>
        <v>116.54</v>
      </c>
      <c r="AD156" s="130" t="str">
        <f t="shared" si="48"/>
        <v>20006-473MBM06</v>
      </c>
      <c r="AE156" s="136"/>
      <c r="AF156" s="137"/>
      <c r="AG156" s="1" t="s">
        <v>573</v>
      </c>
      <c r="AH156" s="43">
        <v>25000</v>
      </c>
      <c r="AI156" s="229">
        <v>45643</v>
      </c>
    </row>
    <row r="157" spans="1:35" x14ac:dyDescent="0.25">
      <c r="A157" s="146">
        <v>45645</v>
      </c>
      <c r="B157" s="57" t="s">
        <v>11356</v>
      </c>
      <c r="C157" s="51" t="s">
        <v>310</v>
      </c>
      <c r="D157" s="51" t="s">
        <v>11358</v>
      </c>
      <c r="E157" s="54">
        <v>45684</v>
      </c>
      <c r="F157" s="51" t="s">
        <v>117</v>
      </c>
      <c r="G157" s="48" t="s">
        <v>11357</v>
      </c>
      <c r="H157" s="52">
        <v>11</v>
      </c>
      <c r="I157" s="51" t="s">
        <v>3107</v>
      </c>
      <c r="J157" s="1">
        <v>11.28</v>
      </c>
      <c r="K157" s="132">
        <v>1063190</v>
      </c>
      <c r="L157" s="131"/>
      <c r="M157" s="131">
        <v>4.8</v>
      </c>
      <c r="N157" s="131">
        <v>4</v>
      </c>
      <c r="O157" s="133">
        <f t="shared" si="42"/>
        <v>19.2</v>
      </c>
      <c r="P157" s="131" t="s">
        <v>6498</v>
      </c>
      <c r="Q157" s="131" t="s">
        <v>562</v>
      </c>
      <c r="R157" s="134"/>
      <c r="S157" s="134"/>
      <c r="T157" s="134"/>
      <c r="U157" s="134"/>
      <c r="V157" s="134"/>
      <c r="W157" s="130">
        <v>0.25</v>
      </c>
      <c r="X157" s="135">
        <v>26.16</v>
      </c>
      <c r="Y157" s="130" t="str">
        <f t="shared" si="43"/>
        <v>N574</v>
      </c>
      <c r="Z157" s="130" t="str">
        <f t="shared" si="44"/>
        <v>4/ITL4000D</v>
      </c>
      <c r="AA157" s="135">
        <f t="shared" si="45"/>
        <v>0.25</v>
      </c>
      <c r="AB157" s="135">
        <f t="shared" si="46"/>
        <v>11.28</v>
      </c>
      <c r="AC157" s="130">
        <f t="shared" si="47"/>
        <v>26.16</v>
      </c>
      <c r="AD157" s="130" t="str">
        <f t="shared" si="48"/>
        <v>30004-354CLMSPD</v>
      </c>
      <c r="AE157" s="136"/>
      <c r="AF157" s="137"/>
      <c r="AG157" s="1" t="s">
        <v>573</v>
      </c>
      <c r="AH157" s="43">
        <v>24232</v>
      </c>
      <c r="AI157" s="229">
        <v>45643</v>
      </c>
    </row>
    <row r="158" spans="1:35" x14ac:dyDescent="0.25">
      <c r="A158" s="146">
        <v>45645</v>
      </c>
      <c r="B158" s="57" t="s">
        <v>11359</v>
      </c>
      <c r="C158" s="51" t="s">
        <v>5055</v>
      </c>
      <c r="D158" s="51" t="s">
        <v>11361</v>
      </c>
      <c r="E158" s="54">
        <v>45685</v>
      </c>
      <c r="F158" s="51" t="s">
        <v>339</v>
      </c>
      <c r="G158" s="48" t="s">
        <v>11360</v>
      </c>
      <c r="H158" s="52">
        <v>1</v>
      </c>
      <c r="I158" s="51" t="s">
        <v>3492</v>
      </c>
      <c r="J158" s="1">
        <v>66.36</v>
      </c>
      <c r="K158" s="132">
        <v>1063215</v>
      </c>
      <c r="L158" s="131"/>
      <c r="M158" s="131"/>
      <c r="N158" s="131"/>
      <c r="O158" s="133">
        <f t="shared" si="42"/>
        <v>0</v>
      </c>
      <c r="P158" s="131"/>
      <c r="Q158" s="131"/>
      <c r="R158" s="134"/>
      <c r="S158" s="134"/>
      <c r="T158" s="134"/>
      <c r="U158" s="134"/>
      <c r="V158" s="134"/>
      <c r="W158" s="130">
        <v>0.25</v>
      </c>
      <c r="X158" s="135">
        <v>275</v>
      </c>
      <c r="Y158" s="130" t="str">
        <f t="shared" si="43"/>
        <v>CH664</v>
      </c>
      <c r="Z158" s="130" t="str">
        <f t="shared" si="44"/>
        <v>1/TSB-003APCB</v>
      </c>
      <c r="AA158" s="135">
        <f t="shared" si="45"/>
        <v>0.25</v>
      </c>
      <c r="AB158" s="135">
        <f t="shared" si="46"/>
        <v>66.36</v>
      </c>
      <c r="AC158" s="130">
        <f t="shared" si="47"/>
        <v>275</v>
      </c>
      <c r="AD158" s="130" t="str">
        <f t="shared" si="48"/>
        <v>66003-687</v>
      </c>
      <c r="AE158" s="136"/>
      <c r="AF158" s="137"/>
      <c r="AG158" s="1" t="s">
        <v>152</v>
      </c>
      <c r="AH158" s="43" t="s">
        <v>9419</v>
      </c>
      <c r="AI158" s="229">
        <v>45643</v>
      </c>
    </row>
    <row r="159" spans="1:35" x14ac:dyDescent="0.25">
      <c r="A159" s="146">
        <v>45645</v>
      </c>
      <c r="B159" s="57" t="s">
        <v>11362</v>
      </c>
      <c r="C159" s="51" t="s">
        <v>1987</v>
      </c>
      <c r="D159" s="51" t="s">
        <v>3089</v>
      </c>
      <c r="E159" s="54">
        <v>45688</v>
      </c>
      <c r="F159" s="51" t="s">
        <v>9621</v>
      </c>
      <c r="G159" s="48" t="s">
        <v>3088</v>
      </c>
      <c r="H159" s="52">
        <v>25</v>
      </c>
      <c r="I159" s="51" t="s">
        <v>3492</v>
      </c>
      <c r="J159" s="1">
        <v>38.130000000000003</v>
      </c>
      <c r="K159" s="132">
        <v>1063364</v>
      </c>
      <c r="L159" s="131"/>
      <c r="M159" s="131"/>
      <c r="N159" s="131"/>
      <c r="O159" s="133">
        <f t="shared" si="42"/>
        <v>0</v>
      </c>
      <c r="P159" s="131"/>
      <c r="Q159" s="131"/>
      <c r="R159" s="134"/>
      <c r="S159" s="134"/>
      <c r="T159" s="134"/>
      <c r="U159" s="134"/>
      <c r="V159" s="134"/>
      <c r="W159" s="130">
        <v>0.06</v>
      </c>
      <c r="X159" s="135">
        <v>59</v>
      </c>
      <c r="Y159" s="130" t="str">
        <f t="shared" si="43"/>
        <v>CH552</v>
      </c>
      <c r="Z159" s="130" t="str">
        <f t="shared" si="44"/>
        <v>1/TSB-003PCB</v>
      </c>
      <c r="AA159" s="135">
        <f t="shared" si="45"/>
        <v>0.06</v>
      </c>
      <c r="AB159" s="135">
        <f t="shared" si="46"/>
        <v>38.130000000000003</v>
      </c>
      <c r="AC159" s="130">
        <f t="shared" si="47"/>
        <v>59</v>
      </c>
      <c r="AD159" s="130" t="str">
        <f t="shared" si="48"/>
        <v>66002-743</v>
      </c>
      <c r="AE159" s="136"/>
      <c r="AF159" s="137"/>
      <c r="AG159" s="1" t="s">
        <v>153</v>
      </c>
      <c r="AH159" s="43" t="s">
        <v>1046</v>
      </c>
      <c r="AI159" s="229">
        <v>45644</v>
      </c>
    </row>
    <row r="160" spans="1:35" x14ac:dyDescent="0.25">
      <c r="A160" s="146">
        <v>45645</v>
      </c>
      <c r="B160" s="57" t="s">
        <v>11363</v>
      </c>
      <c r="C160" s="51" t="s">
        <v>1440</v>
      </c>
      <c r="D160" s="51" t="s">
        <v>1441</v>
      </c>
      <c r="E160" s="54">
        <v>45686</v>
      </c>
      <c r="F160" s="51" t="s">
        <v>6851</v>
      </c>
      <c r="G160" s="48" t="s">
        <v>1439</v>
      </c>
      <c r="H160" s="52">
        <v>6</v>
      </c>
      <c r="I160" s="51" t="s">
        <v>256</v>
      </c>
      <c r="J160" s="1">
        <v>5.47</v>
      </c>
      <c r="K160" s="132">
        <v>1063398</v>
      </c>
      <c r="L160" s="131"/>
      <c r="M160" s="131">
        <v>13.5</v>
      </c>
      <c r="N160" s="131"/>
      <c r="O160" s="133">
        <f t="shared" si="42"/>
        <v>0</v>
      </c>
      <c r="P160" s="131" t="s">
        <v>10695</v>
      </c>
      <c r="Q160" s="131" t="s">
        <v>1442</v>
      </c>
      <c r="R160" s="134"/>
      <c r="S160" s="134"/>
      <c r="T160" s="134"/>
      <c r="U160" s="134"/>
      <c r="V160" s="134"/>
      <c r="W160" s="130">
        <v>0.86</v>
      </c>
      <c r="X160" s="135">
        <v>67</v>
      </c>
      <c r="Y160" s="130" t="str">
        <f t="shared" si="43"/>
        <v>AL97</v>
      </c>
      <c r="Z160" s="130" t="str">
        <f t="shared" si="44"/>
        <v>18/LR6XW</v>
      </c>
      <c r="AA160" s="135">
        <f t="shared" si="45"/>
        <v>0.86</v>
      </c>
      <c r="AB160" s="135">
        <f t="shared" si="46"/>
        <v>5.47</v>
      </c>
      <c r="AC160" s="130">
        <f t="shared" si="47"/>
        <v>67</v>
      </c>
      <c r="AD160" s="130" t="str">
        <f t="shared" si="48"/>
        <v>66000-313</v>
      </c>
      <c r="AE160" s="136"/>
      <c r="AF160" s="137"/>
      <c r="AG160" s="1" t="s">
        <v>10874</v>
      </c>
      <c r="AH160" s="43">
        <v>2673</v>
      </c>
      <c r="AI160" s="229">
        <v>45644</v>
      </c>
    </row>
    <row r="161" spans="1:35" x14ac:dyDescent="0.25">
      <c r="A161" s="146">
        <v>45645</v>
      </c>
      <c r="B161" s="57" t="s">
        <v>11364</v>
      </c>
      <c r="C161" s="51" t="s">
        <v>5215</v>
      </c>
      <c r="D161" s="51" t="s">
        <v>11366</v>
      </c>
      <c r="E161" s="54">
        <v>45674</v>
      </c>
      <c r="F161" s="51" t="s">
        <v>3718</v>
      </c>
      <c r="G161" s="48" t="s">
        <v>11365</v>
      </c>
      <c r="H161" s="52">
        <v>5</v>
      </c>
      <c r="I161" s="51" t="s">
        <v>3221</v>
      </c>
      <c r="J161" s="1">
        <v>78.7</v>
      </c>
      <c r="K161" s="132">
        <v>1063449</v>
      </c>
      <c r="L161" s="131"/>
      <c r="M161" s="131">
        <v>12.8</v>
      </c>
      <c r="N161" s="131">
        <v>16.5</v>
      </c>
      <c r="O161" s="133">
        <f t="shared" si="42"/>
        <v>211.20000000000002</v>
      </c>
      <c r="P161" s="131" t="s">
        <v>508</v>
      </c>
      <c r="Q161" s="131" t="s">
        <v>5217</v>
      </c>
      <c r="R161" s="134"/>
      <c r="S161" s="134"/>
      <c r="T161" s="134"/>
      <c r="U161" s="134"/>
      <c r="V161" s="134"/>
      <c r="W161" s="130">
        <v>1</v>
      </c>
      <c r="X161" s="135">
        <v>300</v>
      </c>
      <c r="Y161" s="130" t="str">
        <f t="shared" si="43"/>
        <v>RL1597A</v>
      </c>
      <c r="Z161" s="130" t="str">
        <f t="shared" si="44"/>
        <v>20/IFR26650-33A</v>
      </c>
      <c r="AA161" s="135">
        <f t="shared" si="45"/>
        <v>1</v>
      </c>
      <c r="AB161" s="135">
        <f t="shared" si="46"/>
        <v>78.7</v>
      </c>
      <c r="AC161" s="130">
        <f t="shared" si="47"/>
        <v>300</v>
      </c>
      <c r="AD161" s="130" t="str">
        <f t="shared" si="48"/>
        <v>66002-909A</v>
      </c>
      <c r="AE161" s="136"/>
      <c r="AF161" s="137"/>
      <c r="AG161" s="1" t="s">
        <v>151</v>
      </c>
      <c r="AH161" s="43" t="s">
        <v>8108</v>
      </c>
      <c r="AI161" s="229">
        <v>45627</v>
      </c>
    </row>
    <row r="162" spans="1:35" x14ac:dyDescent="0.25">
      <c r="A162" s="146">
        <v>45645</v>
      </c>
      <c r="B162" s="57" t="s">
        <v>11369</v>
      </c>
      <c r="C162" s="51" t="s">
        <v>612</v>
      </c>
      <c r="D162" s="51" t="s">
        <v>613</v>
      </c>
      <c r="E162" s="54">
        <v>45680</v>
      </c>
      <c r="F162" s="51" t="s">
        <v>292</v>
      </c>
      <c r="G162" s="48" t="s">
        <v>611</v>
      </c>
      <c r="H162" s="52">
        <v>3</v>
      </c>
      <c r="I162" s="51" t="s">
        <v>374</v>
      </c>
      <c r="J162" s="1">
        <v>87.72</v>
      </c>
      <c r="K162" s="132">
        <v>1063517</v>
      </c>
      <c r="L162" s="131"/>
      <c r="M162" s="131">
        <v>24</v>
      </c>
      <c r="N162" s="131">
        <v>3</v>
      </c>
      <c r="O162" s="133">
        <f t="shared" si="42"/>
        <v>72</v>
      </c>
      <c r="P162" s="131" t="s">
        <v>3497</v>
      </c>
      <c r="Q162" s="131" t="s">
        <v>594</v>
      </c>
      <c r="R162" s="134"/>
      <c r="S162" s="134"/>
      <c r="T162" s="134"/>
      <c r="U162" s="134"/>
      <c r="V162" s="134"/>
      <c r="W162" s="130">
        <v>1.46</v>
      </c>
      <c r="X162" s="135">
        <v>200</v>
      </c>
      <c r="Y162" s="130" t="str">
        <f t="shared" si="43"/>
        <v>RECELL554</v>
      </c>
      <c r="Z162" s="130" t="str">
        <f t="shared" si="44"/>
        <v>20/HHR-300SCPY06</v>
      </c>
      <c r="AA162" s="135">
        <f t="shared" si="45"/>
        <v>1.46</v>
      </c>
      <c r="AB162" s="135">
        <f t="shared" si="46"/>
        <v>87.72</v>
      </c>
      <c r="AC162" s="130">
        <f t="shared" si="47"/>
        <v>200</v>
      </c>
      <c r="AD162" s="130" t="str">
        <f t="shared" si="48"/>
        <v>66002-203</v>
      </c>
      <c r="AE162" s="136"/>
      <c r="AF162" s="137"/>
      <c r="AG162" s="1" t="s">
        <v>9312</v>
      </c>
      <c r="AH162" s="43">
        <v>6830</v>
      </c>
      <c r="AI162" s="229">
        <v>45645</v>
      </c>
    </row>
    <row r="163" spans="1:35" x14ac:dyDescent="0.25">
      <c r="A163" s="146">
        <v>45645</v>
      </c>
      <c r="B163" s="57" t="s">
        <v>11370</v>
      </c>
      <c r="C163" s="51" t="s">
        <v>3577</v>
      </c>
      <c r="D163" s="51" t="s">
        <v>3578</v>
      </c>
      <c r="E163" s="54">
        <v>45687</v>
      </c>
      <c r="F163" s="51" t="s">
        <v>292</v>
      </c>
      <c r="G163" s="48" t="s">
        <v>3576</v>
      </c>
      <c r="H163" s="52">
        <v>4</v>
      </c>
      <c r="I163" s="51" t="s">
        <v>243</v>
      </c>
      <c r="J163" s="1">
        <v>8.2899999999999991</v>
      </c>
      <c r="K163" s="132">
        <v>1063544</v>
      </c>
      <c r="L163" s="131"/>
      <c r="M163" s="131">
        <v>3.6</v>
      </c>
      <c r="N163" s="131">
        <v>2.5499999999999998</v>
      </c>
      <c r="O163" s="133">
        <f t="shared" si="42"/>
        <v>9.18</v>
      </c>
      <c r="P163" s="131" t="s">
        <v>3497</v>
      </c>
      <c r="Q163" s="131" t="s">
        <v>577</v>
      </c>
      <c r="R163" s="134"/>
      <c r="S163" s="134"/>
      <c r="T163" s="134"/>
      <c r="U163" s="134"/>
      <c r="V163" s="134"/>
      <c r="W163" s="130">
        <v>0.63</v>
      </c>
      <c r="X163" s="135">
        <v>40</v>
      </c>
      <c r="Y163" s="130" t="str">
        <f t="shared" si="43"/>
        <v>N1876</v>
      </c>
      <c r="Z163" s="130" t="str">
        <f t="shared" si="44"/>
        <v>3/HR-3UTHC</v>
      </c>
      <c r="AA163" s="135">
        <f t="shared" si="45"/>
        <v>0.63</v>
      </c>
      <c r="AB163" s="135">
        <f t="shared" si="46"/>
        <v>8.2899999999999991</v>
      </c>
      <c r="AC163" s="130">
        <f t="shared" si="47"/>
        <v>40</v>
      </c>
      <c r="AD163" s="130" t="str">
        <f t="shared" si="48"/>
        <v>66002-147</v>
      </c>
      <c r="AE163" s="136"/>
      <c r="AF163" s="137"/>
      <c r="AG163" s="1" t="s">
        <v>151</v>
      </c>
      <c r="AH163" s="43">
        <v>6830</v>
      </c>
      <c r="AI163" s="229">
        <v>45645</v>
      </c>
    </row>
    <row r="164" spans="1:35" x14ac:dyDescent="0.25">
      <c r="A164" s="146">
        <v>45645</v>
      </c>
      <c r="B164" s="204" t="s">
        <v>11371</v>
      </c>
      <c r="C164" s="69" t="s">
        <v>3979</v>
      </c>
      <c r="D164" s="69" t="s">
        <v>3980</v>
      </c>
      <c r="E164" s="73">
        <v>45687</v>
      </c>
      <c r="F164" s="69" t="s">
        <v>6947</v>
      </c>
      <c r="G164" s="70" t="s">
        <v>3978</v>
      </c>
      <c r="H164" s="71">
        <v>2</v>
      </c>
      <c r="I164" s="69" t="s">
        <v>3349</v>
      </c>
      <c r="J164" s="72">
        <v>141.81</v>
      </c>
      <c r="K164" s="132">
        <v>1063593</v>
      </c>
      <c r="L164" s="131"/>
      <c r="M164" s="131">
        <v>25.2</v>
      </c>
      <c r="N164" s="131">
        <v>12.75</v>
      </c>
      <c r="O164" s="133">
        <f t="shared" si="42"/>
        <v>321.3</v>
      </c>
      <c r="P164" s="131" t="s">
        <v>11234</v>
      </c>
      <c r="Q164" s="131" t="s">
        <v>567</v>
      </c>
      <c r="R164" s="134"/>
      <c r="S164" s="134"/>
      <c r="T164" s="134"/>
      <c r="U164" s="134"/>
      <c r="V164" s="134"/>
      <c r="W164" s="130">
        <v>2</v>
      </c>
      <c r="X164" s="135">
        <v>630</v>
      </c>
      <c r="Y164" s="130" t="str">
        <f t="shared" si="43"/>
        <v>RL1142A</v>
      </c>
      <c r="Z164" s="130" t="str">
        <f t="shared" si="44"/>
        <v>21/NCR20700B</v>
      </c>
      <c r="AA164" s="135">
        <f t="shared" si="45"/>
        <v>2</v>
      </c>
      <c r="AB164" s="135">
        <f t="shared" si="46"/>
        <v>141.81</v>
      </c>
      <c r="AC164" s="130">
        <f t="shared" si="47"/>
        <v>630</v>
      </c>
      <c r="AD164" s="130" t="str">
        <f t="shared" si="48"/>
        <v>66001-5360</v>
      </c>
      <c r="AE164" s="136"/>
      <c r="AF164" s="137"/>
      <c r="AG164" s="1" t="s">
        <v>152</v>
      </c>
      <c r="AH164" s="43">
        <v>67184</v>
      </c>
      <c r="AI164" s="229">
        <v>45645</v>
      </c>
    </row>
    <row r="165" spans="1:35" x14ac:dyDescent="0.25">
      <c r="A165" s="205">
        <v>45646</v>
      </c>
      <c r="B165" s="82" t="s">
        <v>11372</v>
      </c>
      <c r="C165" s="51" t="s">
        <v>10382</v>
      </c>
      <c r="D165" s="51" t="s">
        <v>10383</v>
      </c>
      <c r="E165" s="54">
        <v>45687</v>
      </c>
      <c r="F165" s="51" t="s">
        <v>10379</v>
      </c>
      <c r="G165" s="48" t="s">
        <v>10380</v>
      </c>
      <c r="H165" s="52">
        <v>20</v>
      </c>
      <c r="I165" s="51" t="s">
        <v>10381</v>
      </c>
      <c r="J165" s="1">
        <v>25.14</v>
      </c>
      <c r="K165" s="203">
        <v>1063603</v>
      </c>
      <c r="L165" s="131"/>
      <c r="M165" s="131">
        <v>36</v>
      </c>
      <c r="N165" s="131">
        <v>0.8</v>
      </c>
      <c r="O165" s="133">
        <f t="shared" si="42"/>
        <v>28.8</v>
      </c>
      <c r="P165" s="131" t="s">
        <v>115</v>
      </c>
      <c r="Q165" s="131" t="s">
        <v>577</v>
      </c>
      <c r="R165" s="134"/>
      <c r="S165" s="134"/>
      <c r="T165" s="134"/>
      <c r="U165" s="134"/>
      <c r="V165" s="134"/>
      <c r="W165" s="130">
        <v>1.83</v>
      </c>
      <c r="X165" s="135">
        <v>80</v>
      </c>
      <c r="Y165" s="130" t="str">
        <f t="shared" si="43"/>
        <v>S112</v>
      </c>
      <c r="Z165" s="130" t="str">
        <f t="shared" si="44"/>
        <v>3/12SB0.8P</v>
      </c>
      <c r="AA165" s="135">
        <f t="shared" si="45"/>
        <v>1.83</v>
      </c>
      <c r="AB165" s="135">
        <f t="shared" si="46"/>
        <v>25.14</v>
      </c>
      <c r="AC165" s="130">
        <f t="shared" si="47"/>
        <v>80</v>
      </c>
      <c r="AD165" s="130" t="str">
        <f t="shared" si="48"/>
        <v>60000-930CRE</v>
      </c>
      <c r="AE165" s="136"/>
      <c r="AF165" s="137"/>
      <c r="AG165" s="1" t="s">
        <v>151</v>
      </c>
      <c r="AH165" s="43">
        <v>29512</v>
      </c>
      <c r="AI165" s="229">
        <v>45645</v>
      </c>
    </row>
    <row r="166" spans="1:35" x14ac:dyDescent="0.25">
      <c r="A166" s="147">
        <v>45646</v>
      </c>
      <c r="B166" s="82" t="s">
        <v>11373</v>
      </c>
      <c r="C166" s="51" t="s">
        <v>1765</v>
      </c>
      <c r="D166" s="51" t="s">
        <v>1766</v>
      </c>
      <c r="E166" s="54">
        <v>45695</v>
      </c>
      <c r="F166" s="51" t="s">
        <v>11374</v>
      </c>
      <c r="G166" s="48" t="s">
        <v>1761</v>
      </c>
      <c r="H166" s="52">
        <v>20</v>
      </c>
      <c r="I166" s="51" t="s">
        <v>1762</v>
      </c>
      <c r="J166" s="1">
        <v>83.18</v>
      </c>
      <c r="K166" s="132">
        <v>1063624</v>
      </c>
      <c r="L166" s="131"/>
      <c r="M166" s="131" t="s">
        <v>11375</v>
      </c>
      <c r="N166" s="131"/>
      <c r="O166" s="133"/>
      <c r="P166" s="131" t="s">
        <v>115</v>
      </c>
      <c r="Q166" s="131" t="s">
        <v>7872</v>
      </c>
      <c r="R166" s="134"/>
      <c r="S166" s="134"/>
      <c r="T166" s="134"/>
      <c r="U166" s="134"/>
      <c r="V166" s="134"/>
      <c r="W166" s="130">
        <v>1.97</v>
      </c>
      <c r="X166" s="135">
        <v>245</v>
      </c>
      <c r="Y166" s="130" t="str">
        <f t="shared" si="43"/>
        <v>S124</v>
      </c>
      <c r="Z166" s="130" t="str">
        <f t="shared" si="44"/>
        <v>6/12SB25WHR</v>
      </c>
      <c r="AA166" s="135">
        <f t="shared" si="45"/>
        <v>1.97</v>
      </c>
      <c r="AB166" s="135">
        <f t="shared" si="46"/>
        <v>83.18</v>
      </c>
      <c r="AC166" s="130">
        <f t="shared" si="47"/>
        <v>245</v>
      </c>
      <c r="AD166" s="130" t="str">
        <f t="shared" si="48"/>
        <v>66002-950</v>
      </c>
      <c r="AE166" s="136"/>
      <c r="AF166" s="137"/>
      <c r="AG166" s="1" t="s">
        <v>152</v>
      </c>
      <c r="AH166" s="43">
        <v>2420</v>
      </c>
      <c r="AI166" s="229">
        <v>45645</v>
      </c>
    </row>
    <row r="167" spans="1:35" x14ac:dyDescent="0.25">
      <c r="A167" s="139">
        <v>45663</v>
      </c>
      <c r="B167" s="58" t="s">
        <v>11376</v>
      </c>
      <c r="C167" s="51" t="s">
        <v>2270</v>
      </c>
      <c r="D167" s="51" t="s">
        <v>2271</v>
      </c>
      <c r="E167" s="54">
        <v>45677</v>
      </c>
      <c r="F167" s="51" t="s">
        <v>423</v>
      </c>
      <c r="G167" s="48" t="s">
        <v>2269</v>
      </c>
      <c r="H167" s="52">
        <v>1</v>
      </c>
      <c r="I167" s="51" t="s">
        <v>295</v>
      </c>
      <c r="J167" s="1">
        <v>9.49</v>
      </c>
      <c r="K167" s="132">
        <v>1063669</v>
      </c>
      <c r="L167" s="131"/>
      <c r="M167" s="131">
        <v>3.7</v>
      </c>
      <c r="N167" s="131">
        <v>2.2999999999999998</v>
      </c>
      <c r="O167" s="133">
        <f t="shared" si="42"/>
        <v>8.51</v>
      </c>
      <c r="P167" s="131" t="s">
        <v>11234</v>
      </c>
      <c r="Q167" s="131" t="s">
        <v>550</v>
      </c>
      <c r="R167" s="134"/>
      <c r="S167" s="134"/>
      <c r="T167" s="134"/>
      <c r="U167" s="134"/>
      <c r="V167" s="134"/>
      <c r="W167" s="130">
        <v>1.69</v>
      </c>
      <c r="X167" s="135">
        <v>72.239999999999995</v>
      </c>
      <c r="Y167" s="130" t="str">
        <f t="shared" si="43"/>
        <v>RECELL543</v>
      </c>
      <c r="Z167" s="130" t="str">
        <f t="shared" si="44"/>
        <v>2/UF553450Z</v>
      </c>
      <c r="AA167" s="135">
        <f t="shared" si="45"/>
        <v>1.69</v>
      </c>
      <c r="AB167" s="135">
        <f t="shared" si="46"/>
        <v>9.49</v>
      </c>
      <c r="AC167" s="130">
        <f t="shared" si="47"/>
        <v>72.239999999999995</v>
      </c>
      <c r="AD167" s="130" t="str">
        <f t="shared" si="48"/>
        <v>22000-528K</v>
      </c>
      <c r="AE167" s="136"/>
      <c r="AF167" s="137"/>
      <c r="AG167" s="1" t="s">
        <v>9312</v>
      </c>
      <c r="AH167" s="43">
        <v>23891</v>
      </c>
      <c r="AI167" s="229">
        <v>45646</v>
      </c>
    </row>
    <row r="168" spans="1:35" x14ac:dyDescent="0.25">
      <c r="A168" s="139">
        <v>45663</v>
      </c>
      <c r="B168" s="58" t="s">
        <v>11377</v>
      </c>
      <c r="C168" s="51" t="s">
        <v>2101</v>
      </c>
      <c r="D168" s="51" t="s">
        <v>11379</v>
      </c>
      <c r="E168" s="54">
        <v>45687</v>
      </c>
      <c r="F168" s="51" t="s">
        <v>2717</v>
      </c>
      <c r="G168" s="48" t="s">
        <v>11378</v>
      </c>
      <c r="H168" s="52">
        <v>2</v>
      </c>
      <c r="I168" s="51" t="s">
        <v>1364</v>
      </c>
      <c r="J168" s="1">
        <v>6.79</v>
      </c>
      <c r="K168" s="132">
        <v>1063675</v>
      </c>
      <c r="L168" s="131"/>
      <c r="M168" s="131">
        <v>4.8</v>
      </c>
      <c r="N168" s="131">
        <v>1.5</v>
      </c>
      <c r="O168" s="133">
        <f t="shared" si="42"/>
        <v>7.1999999999999993</v>
      </c>
      <c r="P168" s="131" t="s">
        <v>3497</v>
      </c>
      <c r="Q168" s="131" t="s">
        <v>562</v>
      </c>
      <c r="R168" s="134"/>
      <c r="S168" s="134"/>
      <c r="T168" s="134"/>
      <c r="U168" s="134"/>
      <c r="V168" s="134"/>
      <c r="W168" s="130">
        <v>0.5</v>
      </c>
      <c r="X168" s="135">
        <v>20.239999999999998</v>
      </c>
      <c r="Y168" s="130" t="str">
        <f t="shared" si="43"/>
        <v>N1422</v>
      </c>
      <c r="Z168" s="130" t="str">
        <f t="shared" si="44"/>
        <v>4/MH-AA1500HT</v>
      </c>
      <c r="AA168" s="135">
        <f t="shared" si="45"/>
        <v>0.5</v>
      </c>
      <c r="AB168" s="135">
        <f t="shared" si="46"/>
        <v>6.79</v>
      </c>
      <c r="AC168" s="130">
        <f t="shared" si="47"/>
        <v>20.239999999999998</v>
      </c>
      <c r="AD168" s="130" t="str">
        <f t="shared" si="48"/>
        <v>59001-404EKT</v>
      </c>
      <c r="AE168" s="136"/>
      <c r="AF168" s="137"/>
      <c r="AG168" s="1" t="s">
        <v>152</v>
      </c>
      <c r="AH168" s="43" t="s">
        <v>9948</v>
      </c>
      <c r="AI168" s="229">
        <v>45646</v>
      </c>
    </row>
    <row r="169" spans="1:35" x14ac:dyDescent="0.25">
      <c r="A169" s="130"/>
      <c r="B169" s="51"/>
      <c r="C169" s="236"/>
      <c r="D169" s="51"/>
      <c r="E169" s="229"/>
      <c r="F169" s="51"/>
      <c r="G169" s="48"/>
      <c r="H169" s="52"/>
      <c r="I169" s="51"/>
      <c r="J169" s="1"/>
      <c r="K169" s="132"/>
      <c r="L169" s="131"/>
      <c r="M169" s="131"/>
      <c r="N169" s="131"/>
      <c r="O169" s="133">
        <f t="shared" si="42"/>
        <v>0</v>
      </c>
      <c r="P169" s="131"/>
      <c r="Q169" s="131"/>
      <c r="R169" s="134"/>
      <c r="S169" s="134"/>
      <c r="T169" s="134"/>
      <c r="U169" s="134"/>
      <c r="V169" s="134"/>
      <c r="W169" s="130"/>
      <c r="X169" s="135"/>
      <c r="Y169" s="130">
        <f t="shared" si="43"/>
        <v>0</v>
      </c>
      <c r="Z169" s="130">
        <f t="shared" si="44"/>
        <v>0</v>
      </c>
      <c r="AA169" s="135">
        <f t="shared" si="45"/>
        <v>0</v>
      </c>
      <c r="AB169" s="135">
        <f t="shared" si="46"/>
        <v>0</v>
      </c>
      <c r="AC169" s="130">
        <f t="shared" si="47"/>
        <v>0</v>
      </c>
      <c r="AD169" s="130">
        <f t="shared" si="48"/>
        <v>0</v>
      </c>
      <c r="AE169" s="136"/>
      <c r="AF169" s="137"/>
      <c r="AG169" s="1"/>
      <c r="AH169" s="43"/>
      <c r="AI169" s="51"/>
    </row>
    <row r="170" spans="1:35" x14ac:dyDescent="0.25">
      <c r="A170" s="130"/>
      <c r="B170" s="51"/>
      <c r="C170" s="236"/>
      <c r="D170" s="51"/>
      <c r="E170" s="229"/>
      <c r="F170" s="51"/>
      <c r="G170" s="48"/>
      <c r="H170" s="52"/>
      <c r="I170" s="51"/>
      <c r="J170" s="1"/>
      <c r="K170" s="132"/>
      <c r="L170" s="131"/>
      <c r="M170" s="131"/>
      <c r="N170" s="131"/>
      <c r="O170" s="133">
        <f t="shared" si="42"/>
        <v>0</v>
      </c>
      <c r="P170" s="131"/>
      <c r="Q170" s="131"/>
      <c r="R170" s="134"/>
      <c r="S170" s="134"/>
      <c r="T170" s="134"/>
      <c r="U170" s="134"/>
      <c r="V170" s="134"/>
      <c r="W170" s="130"/>
      <c r="X170" s="135"/>
      <c r="Y170" s="130">
        <f t="shared" si="43"/>
        <v>0</v>
      </c>
      <c r="Z170" s="130">
        <f t="shared" si="44"/>
        <v>0</v>
      </c>
      <c r="AA170" s="135">
        <f t="shared" si="45"/>
        <v>0</v>
      </c>
      <c r="AB170" s="135">
        <f t="shared" si="46"/>
        <v>0</v>
      </c>
      <c r="AC170" s="130">
        <f t="shared" si="47"/>
        <v>0</v>
      </c>
      <c r="AD170" s="130">
        <f t="shared" si="48"/>
        <v>0</v>
      </c>
      <c r="AE170" s="136"/>
      <c r="AF170" s="137"/>
      <c r="AG170" s="1"/>
      <c r="AH170" s="43"/>
      <c r="AI170" s="51"/>
    </row>
    <row r="171" spans="1:35" x14ac:dyDescent="0.25">
      <c r="A171" s="130"/>
      <c r="B171" s="51"/>
      <c r="C171" s="236"/>
      <c r="D171" s="51"/>
      <c r="E171" s="229"/>
      <c r="F171" s="51"/>
      <c r="G171" s="48"/>
      <c r="H171" s="52"/>
      <c r="I171" s="51"/>
      <c r="J171" s="1"/>
      <c r="K171" s="132"/>
      <c r="L171" s="131"/>
      <c r="M171" s="131"/>
      <c r="N171" s="131"/>
      <c r="O171" s="133">
        <f t="shared" si="42"/>
        <v>0</v>
      </c>
      <c r="P171" s="131"/>
      <c r="Q171" s="131"/>
      <c r="R171" s="134"/>
      <c r="S171" s="134"/>
      <c r="T171" s="134"/>
      <c r="U171" s="134"/>
      <c r="V171" s="134"/>
      <c r="W171" s="130"/>
      <c r="X171" s="135"/>
      <c r="Y171" s="130">
        <f t="shared" si="43"/>
        <v>0</v>
      </c>
      <c r="Z171" s="130">
        <f t="shared" si="44"/>
        <v>0</v>
      </c>
      <c r="AA171" s="135">
        <f t="shared" si="45"/>
        <v>0</v>
      </c>
      <c r="AB171" s="135">
        <f t="shared" si="46"/>
        <v>0</v>
      </c>
      <c r="AC171" s="130">
        <f t="shared" si="47"/>
        <v>0</v>
      </c>
      <c r="AD171" s="130">
        <f t="shared" si="48"/>
        <v>0</v>
      </c>
      <c r="AE171" s="136"/>
      <c r="AF171" s="137"/>
      <c r="AG171" s="1"/>
      <c r="AH171" s="43"/>
      <c r="AI171" s="51"/>
    </row>
    <row r="172" spans="1:35" x14ac:dyDescent="0.25">
      <c r="A172" s="130"/>
      <c r="B172" s="51"/>
      <c r="C172" s="236"/>
      <c r="D172" s="51"/>
      <c r="E172" s="229"/>
      <c r="F172" s="51"/>
      <c r="G172" s="48"/>
      <c r="H172" s="52"/>
      <c r="I172" s="51"/>
      <c r="J172" s="1"/>
      <c r="K172" s="132"/>
      <c r="L172" s="131"/>
      <c r="M172" s="131"/>
      <c r="N172" s="131"/>
      <c r="O172" s="133">
        <f t="shared" si="42"/>
        <v>0</v>
      </c>
      <c r="P172" s="131"/>
      <c r="Q172" s="131"/>
      <c r="R172" s="134"/>
      <c r="S172" s="134"/>
      <c r="T172" s="134"/>
      <c r="U172" s="134"/>
      <c r="V172" s="134"/>
      <c r="W172" s="130"/>
      <c r="X172" s="135"/>
      <c r="Y172" s="130">
        <f t="shared" si="43"/>
        <v>0</v>
      </c>
      <c r="Z172" s="130">
        <f t="shared" si="44"/>
        <v>0</v>
      </c>
      <c r="AA172" s="135">
        <f t="shared" si="45"/>
        <v>0</v>
      </c>
      <c r="AB172" s="135">
        <f t="shared" si="46"/>
        <v>0</v>
      </c>
      <c r="AC172" s="130">
        <f t="shared" si="47"/>
        <v>0</v>
      </c>
      <c r="AD172" s="130">
        <f t="shared" si="48"/>
        <v>0</v>
      </c>
      <c r="AE172" s="136"/>
      <c r="AF172" s="137"/>
      <c r="AG172" s="1"/>
      <c r="AH172" s="43"/>
      <c r="AI172" s="51"/>
    </row>
    <row r="173" spans="1:35" x14ac:dyDescent="0.25">
      <c r="A173" s="130"/>
      <c r="B173" s="51"/>
      <c r="C173" s="236"/>
      <c r="D173" s="51"/>
      <c r="E173" s="229"/>
      <c r="F173" s="51"/>
      <c r="G173" s="48"/>
      <c r="H173" s="52"/>
      <c r="I173" s="51"/>
      <c r="J173" s="1"/>
      <c r="K173" s="132"/>
      <c r="L173" s="131"/>
      <c r="M173" s="131"/>
      <c r="N173" s="131"/>
      <c r="O173" s="133">
        <f t="shared" si="42"/>
        <v>0</v>
      </c>
      <c r="P173" s="131"/>
      <c r="Q173" s="131"/>
      <c r="R173" s="134"/>
      <c r="S173" s="134"/>
      <c r="T173" s="134"/>
      <c r="U173" s="134"/>
      <c r="V173" s="134"/>
      <c r="W173" s="130"/>
      <c r="X173" s="135"/>
      <c r="Y173" s="130">
        <f t="shared" si="43"/>
        <v>0</v>
      </c>
      <c r="Z173" s="130">
        <f t="shared" si="44"/>
        <v>0</v>
      </c>
      <c r="AA173" s="135">
        <f t="shared" si="45"/>
        <v>0</v>
      </c>
      <c r="AB173" s="135">
        <f t="shared" si="46"/>
        <v>0</v>
      </c>
      <c r="AC173" s="130">
        <f t="shared" si="47"/>
        <v>0</v>
      </c>
      <c r="AD173" s="130">
        <f t="shared" si="48"/>
        <v>0</v>
      </c>
      <c r="AE173" s="136"/>
      <c r="AF173" s="137"/>
      <c r="AG173" s="1"/>
      <c r="AH173" s="43"/>
      <c r="AI173" s="51"/>
    </row>
    <row r="174" spans="1:35" x14ac:dyDescent="0.25">
      <c r="A174" s="130"/>
      <c r="B174" s="51"/>
      <c r="C174" s="236"/>
      <c r="D174" s="51"/>
      <c r="E174" s="229"/>
      <c r="F174" s="51"/>
      <c r="G174" s="48"/>
      <c r="H174" s="52"/>
      <c r="I174" s="51"/>
      <c r="J174" s="1"/>
      <c r="K174" s="132"/>
      <c r="L174" s="131"/>
      <c r="M174" s="131"/>
      <c r="N174" s="131"/>
      <c r="O174" s="133">
        <f t="shared" si="42"/>
        <v>0</v>
      </c>
      <c r="P174" s="131"/>
      <c r="Q174" s="131"/>
      <c r="R174" s="134"/>
      <c r="S174" s="134"/>
      <c r="T174" s="134"/>
      <c r="U174" s="134"/>
      <c r="V174" s="134"/>
      <c r="W174" s="130"/>
      <c r="X174" s="135"/>
      <c r="Y174" s="130">
        <f t="shared" si="43"/>
        <v>0</v>
      </c>
      <c r="Z174" s="130">
        <f t="shared" si="44"/>
        <v>0</v>
      </c>
      <c r="AA174" s="135">
        <f t="shared" si="45"/>
        <v>0</v>
      </c>
      <c r="AB174" s="135">
        <f t="shared" si="46"/>
        <v>0</v>
      </c>
      <c r="AC174" s="130">
        <f t="shared" si="47"/>
        <v>0</v>
      </c>
      <c r="AD174" s="130">
        <f t="shared" si="48"/>
        <v>0</v>
      </c>
      <c r="AE174" s="136"/>
      <c r="AF174" s="137"/>
      <c r="AG174" s="1"/>
      <c r="AH174" s="43"/>
      <c r="AI174" s="51"/>
    </row>
    <row r="175" spans="1:35" x14ac:dyDescent="0.25">
      <c r="A175" s="130"/>
      <c r="B175" s="51"/>
      <c r="C175" s="236"/>
      <c r="D175" s="51"/>
      <c r="E175" s="229"/>
      <c r="F175" s="51"/>
      <c r="G175" s="48"/>
      <c r="H175" s="52"/>
      <c r="I175" s="51"/>
      <c r="J175" s="1"/>
      <c r="K175" s="132"/>
      <c r="L175" s="131"/>
      <c r="M175" s="131"/>
      <c r="N175" s="131"/>
      <c r="O175" s="133">
        <f t="shared" ref="O175:O195" si="49">N175*M175</f>
        <v>0</v>
      </c>
      <c r="P175" s="131"/>
      <c r="Q175" s="131"/>
      <c r="R175" s="134"/>
      <c r="S175" s="134"/>
      <c r="T175" s="134"/>
      <c r="U175" s="134"/>
      <c r="V175" s="134"/>
      <c r="W175" s="130"/>
      <c r="X175" s="135"/>
      <c r="Y175" s="130">
        <f t="shared" ref="Y175:Y195" si="50">D175</f>
        <v>0</v>
      </c>
      <c r="Z175" s="130">
        <f t="shared" ref="Z175:Z195" si="51">C175</f>
        <v>0</v>
      </c>
      <c r="AA175" s="135">
        <f t="shared" ref="AA175:AA195" si="52">W175</f>
        <v>0</v>
      </c>
      <c r="AB175" s="135">
        <f t="shared" ref="AB175:AB195" si="53">J175</f>
        <v>0</v>
      </c>
      <c r="AC175" s="130">
        <f t="shared" ref="AC175:AC195" si="54">X175</f>
        <v>0</v>
      </c>
      <c r="AD175" s="130">
        <f t="shared" ref="AD175:AD195" si="55">G175</f>
        <v>0</v>
      </c>
      <c r="AE175" s="136"/>
      <c r="AF175" s="137"/>
      <c r="AG175" s="1"/>
      <c r="AH175" s="43"/>
      <c r="AI175" s="51"/>
    </row>
    <row r="176" spans="1:35" x14ac:dyDescent="0.25">
      <c r="A176" s="130"/>
      <c r="B176" s="51"/>
      <c r="C176" s="236"/>
      <c r="D176" s="51"/>
      <c r="E176" s="229"/>
      <c r="F176" s="51"/>
      <c r="G176" s="48"/>
      <c r="H176" s="52"/>
      <c r="I176" s="51"/>
      <c r="J176" s="1"/>
      <c r="K176" s="132"/>
      <c r="L176" s="131"/>
      <c r="M176" s="131"/>
      <c r="N176" s="131"/>
      <c r="O176" s="133">
        <f t="shared" si="49"/>
        <v>0</v>
      </c>
      <c r="P176" s="131"/>
      <c r="Q176" s="131"/>
      <c r="R176" s="134"/>
      <c r="S176" s="134"/>
      <c r="T176" s="134"/>
      <c r="U176" s="134"/>
      <c r="V176" s="134"/>
      <c r="W176" s="130"/>
      <c r="X176" s="135"/>
      <c r="Y176" s="130">
        <f t="shared" si="50"/>
        <v>0</v>
      </c>
      <c r="Z176" s="130">
        <f t="shared" si="51"/>
        <v>0</v>
      </c>
      <c r="AA176" s="135">
        <f t="shared" si="52"/>
        <v>0</v>
      </c>
      <c r="AB176" s="135">
        <f t="shared" si="53"/>
        <v>0</v>
      </c>
      <c r="AC176" s="130">
        <f t="shared" si="54"/>
        <v>0</v>
      </c>
      <c r="AD176" s="130">
        <f t="shared" si="55"/>
        <v>0</v>
      </c>
      <c r="AE176" s="136"/>
      <c r="AF176" s="137"/>
      <c r="AG176" s="1"/>
      <c r="AH176" s="43"/>
      <c r="AI176" s="51"/>
    </row>
    <row r="177" spans="1:35" x14ac:dyDescent="0.25">
      <c r="A177" s="130"/>
      <c r="B177" s="51"/>
      <c r="C177" s="236"/>
      <c r="D177" s="51"/>
      <c r="E177" s="229"/>
      <c r="F177" s="51"/>
      <c r="G177" s="48"/>
      <c r="H177" s="52"/>
      <c r="I177" s="51"/>
      <c r="J177" s="1"/>
      <c r="K177" s="132"/>
      <c r="L177" s="131"/>
      <c r="M177" s="131"/>
      <c r="N177" s="131"/>
      <c r="O177" s="133">
        <f t="shared" si="49"/>
        <v>0</v>
      </c>
      <c r="P177" s="131"/>
      <c r="Q177" s="131"/>
      <c r="R177" s="134"/>
      <c r="S177" s="134"/>
      <c r="T177" s="134"/>
      <c r="U177" s="134"/>
      <c r="V177" s="134"/>
      <c r="W177" s="130"/>
      <c r="X177" s="135"/>
      <c r="Y177" s="130">
        <f t="shared" si="50"/>
        <v>0</v>
      </c>
      <c r="Z177" s="130">
        <f t="shared" si="51"/>
        <v>0</v>
      </c>
      <c r="AA177" s="135">
        <f t="shared" si="52"/>
        <v>0</v>
      </c>
      <c r="AB177" s="135">
        <f t="shared" si="53"/>
        <v>0</v>
      </c>
      <c r="AC177" s="130">
        <f t="shared" si="54"/>
        <v>0</v>
      </c>
      <c r="AD177" s="130">
        <f t="shared" si="55"/>
        <v>0</v>
      </c>
      <c r="AE177" s="136"/>
      <c r="AF177" s="137"/>
      <c r="AG177" s="1"/>
      <c r="AH177" s="43"/>
      <c r="AI177" s="51"/>
    </row>
    <row r="178" spans="1:35" x14ac:dyDescent="0.25">
      <c r="A178" s="130"/>
      <c r="B178" s="51"/>
      <c r="C178" s="236"/>
      <c r="D178" s="51"/>
      <c r="E178" s="229"/>
      <c r="F178" s="51"/>
      <c r="G178" s="48"/>
      <c r="H178" s="52"/>
      <c r="I178" s="51"/>
      <c r="J178" s="1"/>
      <c r="K178" s="132"/>
      <c r="L178" s="131"/>
      <c r="M178" s="131"/>
      <c r="N178" s="131"/>
      <c r="O178" s="133">
        <f t="shared" si="49"/>
        <v>0</v>
      </c>
      <c r="P178" s="131"/>
      <c r="Q178" s="131"/>
      <c r="R178" s="134"/>
      <c r="S178" s="134"/>
      <c r="T178" s="134"/>
      <c r="U178" s="134"/>
      <c r="V178" s="134"/>
      <c r="W178" s="130"/>
      <c r="X178" s="135"/>
      <c r="Y178" s="130">
        <f t="shared" si="50"/>
        <v>0</v>
      </c>
      <c r="Z178" s="130">
        <f t="shared" si="51"/>
        <v>0</v>
      </c>
      <c r="AA178" s="135">
        <f t="shared" si="52"/>
        <v>0</v>
      </c>
      <c r="AB178" s="135">
        <f t="shared" si="53"/>
        <v>0</v>
      </c>
      <c r="AC178" s="130">
        <f t="shared" si="54"/>
        <v>0</v>
      </c>
      <c r="AD178" s="130">
        <f t="shared" si="55"/>
        <v>0</v>
      </c>
      <c r="AE178" s="136"/>
      <c r="AF178" s="137"/>
      <c r="AG178" s="1"/>
      <c r="AH178" s="43"/>
      <c r="AI178" s="51"/>
    </row>
    <row r="179" spans="1:35" x14ac:dyDescent="0.25">
      <c r="A179" s="130"/>
      <c r="B179" s="51"/>
      <c r="C179" s="236"/>
      <c r="D179" s="51"/>
      <c r="E179" s="229"/>
      <c r="F179" s="51"/>
      <c r="G179" s="48"/>
      <c r="H179" s="52"/>
      <c r="I179" s="51"/>
      <c r="J179" s="1"/>
      <c r="K179" s="132"/>
      <c r="L179" s="131"/>
      <c r="M179" s="131"/>
      <c r="N179" s="131"/>
      <c r="O179" s="133">
        <f t="shared" si="49"/>
        <v>0</v>
      </c>
      <c r="P179" s="131"/>
      <c r="Q179" s="131"/>
      <c r="R179" s="134"/>
      <c r="S179" s="134"/>
      <c r="T179" s="134"/>
      <c r="U179" s="134"/>
      <c r="V179" s="134"/>
      <c r="W179" s="130"/>
      <c r="X179" s="135"/>
      <c r="Y179" s="130">
        <f t="shared" si="50"/>
        <v>0</v>
      </c>
      <c r="Z179" s="130">
        <f t="shared" si="51"/>
        <v>0</v>
      </c>
      <c r="AA179" s="135">
        <f t="shared" si="52"/>
        <v>0</v>
      </c>
      <c r="AB179" s="135">
        <f t="shared" si="53"/>
        <v>0</v>
      </c>
      <c r="AC179" s="130">
        <f t="shared" si="54"/>
        <v>0</v>
      </c>
      <c r="AD179" s="130">
        <f t="shared" si="55"/>
        <v>0</v>
      </c>
      <c r="AE179" s="136"/>
      <c r="AF179" s="137"/>
      <c r="AG179" s="1"/>
      <c r="AH179" s="43"/>
      <c r="AI179" s="51"/>
    </row>
    <row r="180" spans="1:35" x14ac:dyDescent="0.25">
      <c r="A180" s="130"/>
      <c r="B180" s="51"/>
      <c r="C180" s="236"/>
      <c r="D180" s="51"/>
      <c r="E180" s="229"/>
      <c r="F180" s="51"/>
      <c r="G180" s="48"/>
      <c r="H180" s="52"/>
      <c r="I180" s="51"/>
      <c r="J180" s="1"/>
      <c r="K180" s="132"/>
      <c r="L180" s="131"/>
      <c r="M180" s="131"/>
      <c r="N180" s="131"/>
      <c r="O180" s="133">
        <f t="shared" si="49"/>
        <v>0</v>
      </c>
      <c r="P180" s="131"/>
      <c r="Q180" s="131"/>
      <c r="R180" s="134"/>
      <c r="S180" s="134"/>
      <c r="T180" s="134"/>
      <c r="U180" s="134"/>
      <c r="V180" s="134"/>
      <c r="W180" s="130"/>
      <c r="X180" s="135"/>
      <c r="Y180" s="130">
        <f t="shared" si="50"/>
        <v>0</v>
      </c>
      <c r="Z180" s="130">
        <f t="shared" si="51"/>
        <v>0</v>
      </c>
      <c r="AA180" s="135">
        <f t="shared" si="52"/>
        <v>0</v>
      </c>
      <c r="AB180" s="135">
        <f t="shared" si="53"/>
        <v>0</v>
      </c>
      <c r="AC180" s="130">
        <f t="shared" si="54"/>
        <v>0</v>
      </c>
      <c r="AD180" s="130">
        <f t="shared" si="55"/>
        <v>0</v>
      </c>
      <c r="AE180" s="136"/>
      <c r="AF180" s="137"/>
      <c r="AG180" s="1"/>
      <c r="AH180" s="43"/>
      <c r="AI180" s="51"/>
    </row>
    <row r="181" spans="1:35" x14ac:dyDescent="0.25">
      <c r="A181" s="130"/>
      <c r="B181" s="51"/>
      <c r="C181" s="236"/>
      <c r="D181" s="51"/>
      <c r="E181" s="229"/>
      <c r="F181" s="51"/>
      <c r="G181" s="48"/>
      <c r="H181" s="52"/>
      <c r="I181" s="51"/>
      <c r="J181" s="1"/>
      <c r="K181" s="132"/>
      <c r="L181" s="131"/>
      <c r="M181" s="131"/>
      <c r="N181" s="131"/>
      <c r="O181" s="133">
        <f t="shared" si="49"/>
        <v>0</v>
      </c>
      <c r="P181" s="131"/>
      <c r="Q181" s="131"/>
      <c r="R181" s="134"/>
      <c r="S181" s="134"/>
      <c r="T181" s="134"/>
      <c r="U181" s="134"/>
      <c r="V181" s="134"/>
      <c r="W181" s="130"/>
      <c r="X181" s="135"/>
      <c r="Y181" s="130">
        <f t="shared" si="50"/>
        <v>0</v>
      </c>
      <c r="Z181" s="130">
        <f t="shared" si="51"/>
        <v>0</v>
      </c>
      <c r="AA181" s="135">
        <f t="shared" si="52"/>
        <v>0</v>
      </c>
      <c r="AB181" s="135">
        <f t="shared" si="53"/>
        <v>0</v>
      </c>
      <c r="AC181" s="130">
        <f t="shared" si="54"/>
        <v>0</v>
      </c>
      <c r="AD181" s="130">
        <f t="shared" si="55"/>
        <v>0</v>
      </c>
      <c r="AE181" s="136"/>
      <c r="AF181" s="137"/>
      <c r="AG181" s="1"/>
      <c r="AH181" s="43"/>
      <c r="AI181" s="51"/>
    </row>
    <row r="182" spans="1:35" x14ac:dyDescent="0.25">
      <c r="A182" s="130"/>
      <c r="B182" s="51"/>
      <c r="C182" s="236"/>
      <c r="D182" s="51"/>
      <c r="E182" s="229"/>
      <c r="F182" s="51"/>
      <c r="G182" s="48"/>
      <c r="H182" s="52"/>
      <c r="I182" s="51"/>
      <c r="J182" s="1"/>
      <c r="K182" s="132"/>
      <c r="L182" s="131"/>
      <c r="M182" s="131"/>
      <c r="N182" s="131"/>
      <c r="O182" s="133">
        <f t="shared" si="49"/>
        <v>0</v>
      </c>
      <c r="P182" s="131"/>
      <c r="Q182" s="131"/>
      <c r="R182" s="134"/>
      <c r="S182" s="134"/>
      <c r="T182" s="134"/>
      <c r="U182" s="134"/>
      <c r="V182" s="134"/>
      <c r="W182" s="130"/>
      <c r="X182" s="135"/>
      <c r="Y182" s="130">
        <f t="shared" si="50"/>
        <v>0</v>
      </c>
      <c r="Z182" s="130">
        <f t="shared" si="51"/>
        <v>0</v>
      </c>
      <c r="AA182" s="135">
        <f t="shared" si="52"/>
        <v>0</v>
      </c>
      <c r="AB182" s="135">
        <f t="shared" si="53"/>
        <v>0</v>
      </c>
      <c r="AC182" s="130">
        <f t="shared" si="54"/>
        <v>0</v>
      </c>
      <c r="AD182" s="130">
        <f t="shared" si="55"/>
        <v>0</v>
      </c>
      <c r="AE182" s="136"/>
      <c r="AF182" s="137"/>
      <c r="AG182" s="1"/>
      <c r="AH182" s="43"/>
      <c r="AI182" s="51"/>
    </row>
    <row r="183" spans="1:35" x14ac:dyDescent="0.25">
      <c r="A183" s="130"/>
      <c r="B183" s="51"/>
      <c r="C183" s="236"/>
      <c r="D183" s="51"/>
      <c r="E183" s="229"/>
      <c r="F183" s="51"/>
      <c r="G183" s="48"/>
      <c r="H183" s="52"/>
      <c r="I183" s="51"/>
      <c r="J183" s="1"/>
      <c r="K183" s="132"/>
      <c r="L183" s="131"/>
      <c r="M183" s="131"/>
      <c r="N183" s="131"/>
      <c r="O183" s="133">
        <f t="shared" si="49"/>
        <v>0</v>
      </c>
      <c r="P183" s="131"/>
      <c r="Q183" s="131"/>
      <c r="R183" s="134"/>
      <c r="S183" s="134"/>
      <c r="T183" s="134"/>
      <c r="U183" s="134"/>
      <c r="V183" s="134"/>
      <c r="W183" s="130"/>
      <c r="X183" s="135"/>
      <c r="Y183" s="130">
        <f t="shared" si="50"/>
        <v>0</v>
      </c>
      <c r="Z183" s="130">
        <f t="shared" si="51"/>
        <v>0</v>
      </c>
      <c r="AA183" s="135">
        <f t="shared" si="52"/>
        <v>0</v>
      </c>
      <c r="AB183" s="135">
        <f t="shared" si="53"/>
        <v>0</v>
      </c>
      <c r="AC183" s="130">
        <f t="shared" si="54"/>
        <v>0</v>
      </c>
      <c r="AD183" s="130">
        <f t="shared" si="55"/>
        <v>0</v>
      </c>
      <c r="AE183" s="136"/>
      <c r="AF183" s="137"/>
      <c r="AG183" s="1"/>
      <c r="AH183" s="43"/>
      <c r="AI183" s="51"/>
    </row>
    <row r="184" spans="1:35" x14ac:dyDescent="0.25">
      <c r="A184" s="130"/>
      <c r="B184" s="51"/>
      <c r="C184" s="236"/>
      <c r="D184" s="51"/>
      <c r="E184" s="229"/>
      <c r="F184" s="51"/>
      <c r="G184" s="48"/>
      <c r="H184" s="52"/>
      <c r="I184" s="51"/>
      <c r="J184" s="1"/>
      <c r="K184" s="132"/>
      <c r="L184" s="131"/>
      <c r="M184" s="131"/>
      <c r="N184" s="131"/>
      <c r="O184" s="133">
        <f t="shared" si="49"/>
        <v>0</v>
      </c>
      <c r="P184" s="131"/>
      <c r="Q184" s="131"/>
      <c r="R184" s="134"/>
      <c r="S184" s="134"/>
      <c r="T184" s="134"/>
      <c r="U184" s="134"/>
      <c r="V184" s="134"/>
      <c r="W184" s="130"/>
      <c r="X184" s="135"/>
      <c r="Y184" s="130">
        <f t="shared" si="50"/>
        <v>0</v>
      </c>
      <c r="Z184" s="130">
        <f t="shared" si="51"/>
        <v>0</v>
      </c>
      <c r="AA184" s="135">
        <f t="shared" si="52"/>
        <v>0</v>
      </c>
      <c r="AB184" s="135">
        <f t="shared" si="53"/>
        <v>0</v>
      </c>
      <c r="AC184" s="130">
        <f t="shared" si="54"/>
        <v>0</v>
      </c>
      <c r="AD184" s="130">
        <f t="shared" si="55"/>
        <v>0</v>
      </c>
      <c r="AE184" s="136"/>
      <c r="AF184" s="137"/>
      <c r="AG184" s="1"/>
      <c r="AH184" s="43"/>
      <c r="AI184" s="51"/>
    </row>
    <row r="185" spans="1:35" x14ac:dyDescent="0.25">
      <c r="A185" s="130"/>
      <c r="B185" s="51"/>
      <c r="C185" s="236"/>
      <c r="D185" s="51"/>
      <c r="E185" s="229"/>
      <c r="F185" s="51"/>
      <c r="G185" s="48"/>
      <c r="H185" s="52"/>
      <c r="I185" s="51"/>
      <c r="J185" s="1"/>
      <c r="K185" s="132"/>
      <c r="L185" s="131"/>
      <c r="M185" s="131"/>
      <c r="N185" s="131"/>
      <c r="O185" s="133">
        <f t="shared" si="49"/>
        <v>0</v>
      </c>
      <c r="P185" s="131"/>
      <c r="Q185" s="131"/>
      <c r="R185" s="134"/>
      <c r="S185" s="134"/>
      <c r="T185" s="134"/>
      <c r="U185" s="134"/>
      <c r="V185" s="134"/>
      <c r="W185" s="130"/>
      <c r="X185" s="135"/>
      <c r="Y185" s="130">
        <f t="shared" si="50"/>
        <v>0</v>
      </c>
      <c r="Z185" s="130">
        <f t="shared" si="51"/>
        <v>0</v>
      </c>
      <c r="AA185" s="135">
        <f t="shared" si="52"/>
        <v>0</v>
      </c>
      <c r="AB185" s="135">
        <f t="shared" si="53"/>
        <v>0</v>
      </c>
      <c r="AC185" s="130">
        <f t="shared" si="54"/>
        <v>0</v>
      </c>
      <c r="AD185" s="130">
        <f t="shared" si="55"/>
        <v>0</v>
      </c>
      <c r="AE185" s="136"/>
      <c r="AF185" s="137"/>
      <c r="AG185" s="1"/>
      <c r="AH185" s="43"/>
      <c r="AI185" s="51"/>
    </row>
    <row r="186" spans="1:35" x14ac:dyDescent="0.25">
      <c r="A186" s="130"/>
      <c r="B186" s="51"/>
      <c r="C186" s="236"/>
      <c r="D186" s="51"/>
      <c r="E186" s="229"/>
      <c r="F186" s="51"/>
      <c r="G186" s="48"/>
      <c r="H186" s="52"/>
      <c r="I186" s="51"/>
      <c r="J186" s="1"/>
      <c r="K186" s="132"/>
      <c r="L186" s="131"/>
      <c r="M186" s="131"/>
      <c r="N186" s="131"/>
      <c r="O186" s="133">
        <f t="shared" si="49"/>
        <v>0</v>
      </c>
      <c r="P186" s="131"/>
      <c r="Q186" s="131"/>
      <c r="R186" s="134"/>
      <c r="S186" s="134"/>
      <c r="T186" s="134"/>
      <c r="U186" s="134"/>
      <c r="V186" s="134"/>
      <c r="W186" s="130"/>
      <c r="X186" s="135"/>
      <c r="Y186" s="130">
        <f t="shared" si="50"/>
        <v>0</v>
      </c>
      <c r="Z186" s="130">
        <f t="shared" si="51"/>
        <v>0</v>
      </c>
      <c r="AA186" s="135">
        <f t="shared" si="52"/>
        <v>0</v>
      </c>
      <c r="AB186" s="135">
        <f t="shared" si="53"/>
        <v>0</v>
      </c>
      <c r="AC186" s="130">
        <f t="shared" si="54"/>
        <v>0</v>
      </c>
      <c r="AD186" s="130">
        <f t="shared" si="55"/>
        <v>0</v>
      </c>
      <c r="AE186" s="136"/>
      <c r="AF186" s="137"/>
      <c r="AG186" s="1"/>
      <c r="AH186" s="43"/>
      <c r="AI186" s="51"/>
    </row>
    <row r="187" spans="1:35" x14ac:dyDescent="0.25">
      <c r="A187" s="130"/>
      <c r="B187" s="51"/>
      <c r="C187" s="236"/>
      <c r="D187" s="51"/>
      <c r="E187" s="229"/>
      <c r="F187" s="51"/>
      <c r="G187" s="48"/>
      <c r="H187" s="52"/>
      <c r="I187" s="51"/>
      <c r="J187" s="1"/>
      <c r="K187" s="132"/>
      <c r="L187" s="131"/>
      <c r="M187" s="131"/>
      <c r="N187" s="131"/>
      <c r="O187" s="133">
        <f t="shared" si="49"/>
        <v>0</v>
      </c>
      <c r="P187" s="131"/>
      <c r="Q187" s="131"/>
      <c r="R187" s="134"/>
      <c r="S187" s="134"/>
      <c r="T187" s="134"/>
      <c r="U187" s="134"/>
      <c r="V187" s="134"/>
      <c r="W187" s="130"/>
      <c r="X187" s="135"/>
      <c r="Y187" s="130">
        <f t="shared" si="50"/>
        <v>0</v>
      </c>
      <c r="Z187" s="130">
        <f t="shared" si="51"/>
        <v>0</v>
      </c>
      <c r="AA187" s="135">
        <f t="shared" si="52"/>
        <v>0</v>
      </c>
      <c r="AB187" s="135">
        <f t="shared" si="53"/>
        <v>0</v>
      </c>
      <c r="AC187" s="130">
        <f t="shared" si="54"/>
        <v>0</v>
      </c>
      <c r="AD187" s="130">
        <f t="shared" si="55"/>
        <v>0</v>
      </c>
      <c r="AE187" s="136"/>
      <c r="AF187" s="137"/>
      <c r="AG187" s="1"/>
      <c r="AH187" s="43"/>
      <c r="AI187" s="51"/>
    </row>
    <row r="188" spans="1:35" x14ac:dyDescent="0.25">
      <c r="A188" s="130"/>
      <c r="B188" s="51"/>
      <c r="C188" s="236"/>
      <c r="D188" s="51"/>
      <c r="E188" s="229"/>
      <c r="F188" s="51"/>
      <c r="G188" s="48"/>
      <c r="H188" s="52"/>
      <c r="I188" s="51"/>
      <c r="J188" s="1"/>
      <c r="K188" s="132"/>
      <c r="L188" s="131"/>
      <c r="M188" s="131"/>
      <c r="N188" s="131"/>
      <c r="O188" s="133">
        <f t="shared" si="49"/>
        <v>0</v>
      </c>
      <c r="P188" s="131"/>
      <c r="Q188" s="131"/>
      <c r="R188" s="134"/>
      <c r="S188" s="134"/>
      <c r="T188" s="134"/>
      <c r="U188" s="134"/>
      <c r="V188" s="134"/>
      <c r="W188" s="130"/>
      <c r="X188" s="135"/>
      <c r="Y188" s="130">
        <f t="shared" si="50"/>
        <v>0</v>
      </c>
      <c r="Z188" s="130">
        <f t="shared" si="51"/>
        <v>0</v>
      </c>
      <c r="AA188" s="135">
        <f t="shared" si="52"/>
        <v>0</v>
      </c>
      <c r="AB188" s="135">
        <f t="shared" si="53"/>
        <v>0</v>
      </c>
      <c r="AC188" s="130">
        <f t="shared" si="54"/>
        <v>0</v>
      </c>
      <c r="AD188" s="130">
        <f t="shared" si="55"/>
        <v>0</v>
      </c>
      <c r="AE188" s="136"/>
      <c r="AF188" s="137"/>
      <c r="AG188" s="1"/>
      <c r="AH188" s="43"/>
      <c r="AI188" s="51"/>
    </row>
    <row r="189" spans="1:35" x14ac:dyDescent="0.25">
      <c r="A189" s="130"/>
      <c r="B189" s="51"/>
      <c r="C189" s="236"/>
      <c r="D189" s="51"/>
      <c r="E189" s="229"/>
      <c r="F189" s="51"/>
      <c r="G189" s="48"/>
      <c r="H189" s="52"/>
      <c r="I189" s="51"/>
      <c r="J189" s="1"/>
      <c r="K189" s="132"/>
      <c r="L189" s="131"/>
      <c r="M189" s="131"/>
      <c r="N189" s="131"/>
      <c r="O189" s="133">
        <f t="shared" si="49"/>
        <v>0</v>
      </c>
      <c r="P189" s="131"/>
      <c r="Q189" s="131"/>
      <c r="R189" s="134"/>
      <c r="S189" s="134"/>
      <c r="T189" s="134"/>
      <c r="U189" s="134"/>
      <c r="V189" s="134"/>
      <c r="W189" s="130"/>
      <c r="X189" s="135"/>
      <c r="Y189" s="130">
        <f t="shared" si="50"/>
        <v>0</v>
      </c>
      <c r="Z189" s="130">
        <f t="shared" si="51"/>
        <v>0</v>
      </c>
      <c r="AA189" s="135">
        <f t="shared" si="52"/>
        <v>0</v>
      </c>
      <c r="AB189" s="135">
        <f t="shared" si="53"/>
        <v>0</v>
      </c>
      <c r="AC189" s="130">
        <f t="shared" si="54"/>
        <v>0</v>
      </c>
      <c r="AD189" s="130">
        <f t="shared" si="55"/>
        <v>0</v>
      </c>
      <c r="AE189" s="136"/>
      <c r="AF189" s="137"/>
      <c r="AG189" s="1"/>
      <c r="AH189" s="43"/>
      <c r="AI189" s="51"/>
    </row>
    <row r="190" spans="1:35" x14ac:dyDescent="0.25">
      <c r="A190" s="130"/>
      <c r="B190" s="51"/>
      <c r="C190" s="236"/>
      <c r="D190" s="51"/>
      <c r="E190" s="229"/>
      <c r="F190" s="51"/>
      <c r="G190" s="48"/>
      <c r="H190" s="52"/>
      <c r="I190" s="51"/>
      <c r="J190" s="1"/>
      <c r="K190" s="132"/>
      <c r="L190" s="131"/>
      <c r="M190" s="131"/>
      <c r="N190" s="131"/>
      <c r="O190" s="133">
        <f t="shared" si="49"/>
        <v>0</v>
      </c>
      <c r="P190" s="131"/>
      <c r="Q190" s="131"/>
      <c r="R190" s="134"/>
      <c r="S190" s="134"/>
      <c r="T190" s="134"/>
      <c r="U190" s="134"/>
      <c r="V190" s="134"/>
      <c r="W190" s="130"/>
      <c r="X190" s="135"/>
      <c r="Y190" s="130">
        <f t="shared" si="50"/>
        <v>0</v>
      </c>
      <c r="Z190" s="130">
        <f t="shared" si="51"/>
        <v>0</v>
      </c>
      <c r="AA190" s="135">
        <f t="shared" si="52"/>
        <v>0</v>
      </c>
      <c r="AB190" s="135">
        <f t="shared" si="53"/>
        <v>0</v>
      </c>
      <c r="AC190" s="130">
        <f t="shared" si="54"/>
        <v>0</v>
      </c>
      <c r="AD190" s="130">
        <f t="shared" si="55"/>
        <v>0</v>
      </c>
      <c r="AE190" s="136"/>
      <c r="AF190" s="137"/>
      <c r="AG190" s="1"/>
      <c r="AH190" s="43"/>
      <c r="AI190" s="51"/>
    </row>
    <row r="191" spans="1:35" x14ac:dyDescent="0.25">
      <c r="A191" s="130"/>
      <c r="B191" s="51"/>
      <c r="C191" s="236"/>
      <c r="D191" s="51"/>
      <c r="E191" s="229"/>
      <c r="F191" s="51"/>
      <c r="G191" s="48"/>
      <c r="H191" s="52"/>
      <c r="I191" s="51"/>
      <c r="J191" s="1"/>
      <c r="K191" s="132"/>
      <c r="L191" s="131"/>
      <c r="M191" s="131"/>
      <c r="N191" s="131"/>
      <c r="O191" s="133">
        <f t="shared" si="49"/>
        <v>0</v>
      </c>
      <c r="P191" s="131"/>
      <c r="Q191" s="131"/>
      <c r="R191" s="134"/>
      <c r="S191" s="134"/>
      <c r="T191" s="134"/>
      <c r="U191" s="134"/>
      <c r="V191" s="134"/>
      <c r="W191" s="130"/>
      <c r="X191" s="135"/>
      <c r="Y191" s="130">
        <f t="shared" si="50"/>
        <v>0</v>
      </c>
      <c r="Z191" s="130">
        <f t="shared" si="51"/>
        <v>0</v>
      </c>
      <c r="AA191" s="135">
        <f t="shared" si="52"/>
        <v>0</v>
      </c>
      <c r="AB191" s="135">
        <f t="shared" si="53"/>
        <v>0</v>
      </c>
      <c r="AC191" s="130">
        <f t="shared" si="54"/>
        <v>0</v>
      </c>
      <c r="AD191" s="130">
        <f t="shared" si="55"/>
        <v>0</v>
      </c>
      <c r="AE191" s="136"/>
      <c r="AF191" s="137"/>
      <c r="AG191" s="1"/>
      <c r="AH191" s="43"/>
      <c r="AI191" s="51"/>
    </row>
    <row r="192" spans="1:35" x14ac:dyDescent="0.25">
      <c r="A192" s="130"/>
      <c r="B192" s="51"/>
      <c r="C192" s="236"/>
      <c r="D192" s="51"/>
      <c r="E192" s="229"/>
      <c r="F192" s="51"/>
      <c r="G192" s="48"/>
      <c r="H192" s="52"/>
      <c r="I192" s="51"/>
      <c r="J192" s="1"/>
      <c r="K192" s="132"/>
      <c r="L192" s="131"/>
      <c r="M192" s="131"/>
      <c r="N192" s="131"/>
      <c r="O192" s="133">
        <f t="shared" si="49"/>
        <v>0</v>
      </c>
      <c r="P192" s="131"/>
      <c r="Q192" s="131"/>
      <c r="R192" s="134"/>
      <c r="S192" s="134"/>
      <c r="T192" s="134"/>
      <c r="U192" s="134"/>
      <c r="V192" s="134"/>
      <c r="W192" s="130"/>
      <c r="X192" s="135"/>
      <c r="Y192" s="130">
        <f t="shared" si="50"/>
        <v>0</v>
      </c>
      <c r="Z192" s="130">
        <f t="shared" si="51"/>
        <v>0</v>
      </c>
      <c r="AA192" s="135">
        <f t="shared" si="52"/>
        <v>0</v>
      </c>
      <c r="AB192" s="135">
        <f t="shared" si="53"/>
        <v>0</v>
      </c>
      <c r="AC192" s="130">
        <f t="shared" si="54"/>
        <v>0</v>
      </c>
      <c r="AD192" s="130">
        <f t="shared" si="55"/>
        <v>0</v>
      </c>
      <c r="AE192" s="136"/>
      <c r="AF192" s="137"/>
      <c r="AG192" s="1"/>
      <c r="AH192" s="43"/>
      <c r="AI192" s="51"/>
    </row>
    <row r="193" spans="1:35" x14ac:dyDescent="0.25">
      <c r="A193" s="130"/>
      <c r="B193" s="51"/>
      <c r="C193" s="236"/>
      <c r="D193" s="51"/>
      <c r="E193" s="229"/>
      <c r="F193" s="51"/>
      <c r="G193" s="48"/>
      <c r="H193" s="52"/>
      <c r="I193" s="51"/>
      <c r="J193" s="1"/>
      <c r="K193" s="132"/>
      <c r="L193" s="131"/>
      <c r="M193" s="131"/>
      <c r="N193" s="131"/>
      <c r="O193" s="133">
        <f t="shared" si="49"/>
        <v>0</v>
      </c>
      <c r="P193" s="131"/>
      <c r="Q193" s="131"/>
      <c r="R193" s="134"/>
      <c r="S193" s="134"/>
      <c r="T193" s="134"/>
      <c r="U193" s="134"/>
      <c r="V193" s="134"/>
      <c r="W193" s="130"/>
      <c r="X193" s="135"/>
      <c r="Y193" s="130">
        <f t="shared" si="50"/>
        <v>0</v>
      </c>
      <c r="Z193" s="130">
        <f t="shared" si="51"/>
        <v>0</v>
      </c>
      <c r="AA193" s="135">
        <f t="shared" si="52"/>
        <v>0</v>
      </c>
      <c r="AB193" s="135">
        <f t="shared" si="53"/>
        <v>0</v>
      </c>
      <c r="AC193" s="130">
        <f t="shared" si="54"/>
        <v>0</v>
      </c>
      <c r="AD193" s="130">
        <f t="shared" si="55"/>
        <v>0</v>
      </c>
      <c r="AE193" s="136"/>
      <c r="AF193" s="137"/>
      <c r="AG193" s="1"/>
      <c r="AH193" s="43"/>
      <c r="AI193" s="51"/>
    </row>
    <row r="194" spans="1:35" x14ac:dyDescent="0.25">
      <c r="A194" s="130"/>
      <c r="B194" s="51"/>
      <c r="C194" s="236"/>
      <c r="D194" s="51"/>
      <c r="E194" s="229"/>
      <c r="F194" s="51"/>
      <c r="G194" s="48"/>
      <c r="H194" s="52"/>
      <c r="I194" s="51"/>
      <c r="J194" s="1"/>
      <c r="K194" s="132"/>
      <c r="L194" s="131"/>
      <c r="M194" s="131"/>
      <c r="N194" s="131"/>
      <c r="O194" s="133">
        <f t="shared" si="49"/>
        <v>0</v>
      </c>
      <c r="P194" s="131"/>
      <c r="Q194" s="131"/>
      <c r="R194" s="134"/>
      <c r="S194" s="134"/>
      <c r="T194" s="134"/>
      <c r="U194" s="134"/>
      <c r="V194" s="134"/>
      <c r="W194" s="130"/>
      <c r="X194" s="135"/>
      <c r="Y194" s="130">
        <f t="shared" si="50"/>
        <v>0</v>
      </c>
      <c r="Z194" s="130">
        <f t="shared" si="51"/>
        <v>0</v>
      </c>
      <c r="AA194" s="135">
        <f t="shared" si="52"/>
        <v>0</v>
      </c>
      <c r="AB194" s="135">
        <f t="shared" si="53"/>
        <v>0</v>
      </c>
      <c r="AC194" s="130">
        <f t="shared" si="54"/>
        <v>0</v>
      </c>
      <c r="AD194" s="130">
        <f t="shared" si="55"/>
        <v>0</v>
      </c>
      <c r="AE194" s="136"/>
      <c r="AF194" s="137"/>
      <c r="AG194" s="1"/>
      <c r="AH194" s="43"/>
      <c r="AI194" s="51"/>
    </row>
    <row r="195" spans="1:35" x14ac:dyDescent="0.25">
      <c r="A195" s="130"/>
      <c r="B195" s="51"/>
      <c r="C195" s="236"/>
      <c r="D195" s="51"/>
      <c r="E195" s="229"/>
      <c r="F195" s="51"/>
      <c r="G195" s="48"/>
      <c r="H195" s="52"/>
      <c r="I195" s="51"/>
      <c r="J195" s="1"/>
      <c r="K195" s="132"/>
      <c r="L195" s="131"/>
      <c r="M195" s="131"/>
      <c r="N195" s="131"/>
      <c r="O195" s="133">
        <f t="shared" si="49"/>
        <v>0</v>
      </c>
      <c r="P195" s="131"/>
      <c r="Q195" s="131"/>
      <c r="R195" s="134"/>
      <c r="S195" s="134"/>
      <c r="T195" s="134"/>
      <c r="U195" s="134"/>
      <c r="V195" s="134"/>
      <c r="W195" s="130"/>
      <c r="X195" s="135"/>
      <c r="Y195" s="130">
        <f t="shared" si="50"/>
        <v>0</v>
      </c>
      <c r="Z195" s="130">
        <f t="shared" si="51"/>
        <v>0</v>
      </c>
      <c r="AA195" s="135">
        <f t="shared" si="52"/>
        <v>0</v>
      </c>
      <c r="AB195" s="135">
        <f t="shared" si="53"/>
        <v>0</v>
      </c>
      <c r="AC195" s="130">
        <f t="shared" si="54"/>
        <v>0</v>
      </c>
      <c r="AD195" s="130">
        <f t="shared" si="55"/>
        <v>0</v>
      </c>
      <c r="AE195" s="136"/>
      <c r="AF195" s="137"/>
      <c r="AG195" s="1"/>
      <c r="AH195" s="43"/>
      <c r="AI195" s="51"/>
    </row>
  </sheetData>
  <autoFilter ref="A1:AH123" xr:uid="{00000000-0009-0000-0000-000000000000}">
    <sortState xmlns:xlrd2="http://schemas.microsoft.com/office/spreadsheetml/2017/richdata2" ref="A2:AH82">
      <sortCondition ref="A1:A82"/>
    </sortState>
  </autoFilter>
  <sortState xmlns:xlrd2="http://schemas.microsoft.com/office/spreadsheetml/2017/richdata2" ref="A2:AI82">
    <sortCondition ref="M78:M82"/>
  </sortState>
  <phoneticPr fontId="3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I4069"/>
  <sheetViews>
    <sheetView zoomScale="150" zoomScaleNormal="150" workbookViewId="0">
      <pane ySplit="1" topLeftCell="A4036" activePane="bottomLeft" state="frozen"/>
      <selection activeCell="F1" sqref="F1"/>
      <selection pane="bottomLeft" activeCell="A4047" sqref="A4047"/>
    </sheetView>
  </sheetViews>
  <sheetFormatPr defaultRowHeight="15" x14ac:dyDescent="0.25"/>
  <cols>
    <col min="1" max="1" width="12.5703125" customWidth="1"/>
    <col min="3" max="3" width="23.85546875" customWidth="1"/>
    <col min="4" max="4" width="12" bestFit="1" customWidth="1"/>
    <col min="5" max="5" width="9.140625" customWidth="1"/>
    <col min="6" max="6" width="29.140625" bestFit="1" customWidth="1"/>
    <col min="7" max="7" width="14.140625" bestFit="1" customWidth="1"/>
    <col min="8" max="8" width="9.140625" customWidth="1"/>
    <col min="9" max="9" width="12.28515625" bestFit="1" customWidth="1"/>
    <col min="10" max="11" width="9.140625" customWidth="1"/>
    <col min="12" max="12" width="18.140625" customWidth="1"/>
    <col min="13" max="13" width="7.28515625" customWidth="1"/>
    <col min="14" max="14" width="6.42578125" customWidth="1"/>
    <col min="15" max="15" width="6.140625" customWidth="1"/>
    <col min="16" max="16" width="7.85546875" customWidth="1"/>
    <col min="17" max="17" width="6" customWidth="1"/>
    <col min="18" max="18" width="5" customWidth="1"/>
    <col min="19" max="19" width="6.28515625" customWidth="1"/>
    <col min="20" max="20" width="5.7109375" customWidth="1"/>
    <col min="21" max="21" width="12" customWidth="1"/>
    <col min="22" max="22" width="9.140625" customWidth="1"/>
    <col min="30" max="30" width="13.42578125" bestFit="1" customWidth="1"/>
    <col min="34" max="34" width="12" style="9" customWidth="1"/>
  </cols>
  <sheetData>
    <row r="1" spans="1:34" ht="13.9" customHeight="1" x14ac:dyDescent="0.25">
      <c r="A1" s="3" t="s">
        <v>19</v>
      </c>
      <c r="B1" s="8" t="s">
        <v>0</v>
      </c>
      <c r="C1" s="3" t="s">
        <v>2</v>
      </c>
      <c r="D1" s="3" t="s">
        <v>1</v>
      </c>
      <c r="E1" s="10" t="s">
        <v>3</v>
      </c>
      <c r="F1" s="3" t="s">
        <v>4</v>
      </c>
      <c r="G1" s="3" t="s">
        <v>17</v>
      </c>
      <c r="H1" s="3" t="s">
        <v>5</v>
      </c>
      <c r="I1" s="3" t="s">
        <v>6</v>
      </c>
      <c r="J1" s="3" t="s">
        <v>23</v>
      </c>
      <c r="K1" s="10" t="s">
        <v>7</v>
      </c>
      <c r="L1" s="3" t="s">
        <v>8</v>
      </c>
      <c r="M1" s="3" t="s">
        <v>12</v>
      </c>
      <c r="N1" s="3" t="s">
        <v>13</v>
      </c>
      <c r="O1" s="28" t="s">
        <v>14</v>
      </c>
      <c r="P1" s="3" t="s">
        <v>15</v>
      </c>
      <c r="Q1" s="3" t="s">
        <v>18</v>
      </c>
      <c r="R1" s="3" t="s">
        <v>9</v>
      </c>
      <c r="S1" s="3" t="s">
        <v>10</v>
      </c>
      <c r="T1" s="3" t="s">
        <v>11</v>
      </c>
      <c r="U1" s="3" t="s">
        <v>16</v>
      </c>
      <c r="V1" s="4" t="s">
        <v>21</v>
      </c>
      <c r="W1" s="20" t="s">
        <v>22</v>
      </c>
      <c r="X1" s="30" t="s">
        <v>24</v>
      </c>
      <c r="Y1" s="20" t="s">
        <v>25</v>
      </c>
      <c r="Z1" s="20" t="s">
        <v>26</v>
      </c>
      <c r="AA1" s="20" t="s">
        <v>27</v>
      </c>
      <c r="AB1" s="20" t="s">
        <v>28</v>
      </c>
      <c r="AC1" s="20" t="s">
        <v>29</v>
      </c>
      <c r="AD1" s="20" t="s">
        <v>30</v>
      </c>
      <c r="AE1" s="30" t="s">
        <v>111</v>
      </c>
      <c r="AF1" s="35" t="s">
        <v>112</v>
      </c>
      <c r="AG1" s="20" t="s">
        <v>150</v>
      </c>
      <c r="AH1" s="42" t="s">
        <v>276</v>
      </c>
    </row>
    <row r="2" spans="1:34" x14ac:dyDescent="0.25">
      <c r="A2" s="18">
        <v>44201</v>
      </c>
      <c r="B2" s="55" t="s">
        <v>914</v>
      </c>
      <c r="C2" s="53" t="s">
        <v>912</v>
      </c>
      <c r="D2" s="53" t="s">
        <v>916</v>
      </c>
      <c r="E2" s="54">
        <v>44216</v>
      </c>
      <c r="F2" s="51" t="s">
        <v>322</v>
      </c>
      <c r="G2" s="48" t="s">
        <v>915</v>
      </c>
      <c r="H2" s="52">
        <v>80</v>
      </c>
      <c r="I2" s="51" t="s">
        <v>911</v>
      </c>
      <c r="J2" s="1">
        <v>13.26</v>
      </c>
      <c r="K2" s="7">
        <v>898617</v>
      </c>
      <c r="L2" s="24"/>
      <c r="M2" s="24">
        <v>3.6</v>
      </c>
      <c r="N2" s="24">
        <v>5.8</v>
      </c>
      <c r="O2" s="16">
        <f t="shared" ref="O2:O33" si="0">N2*M2</f>
        <v>20.88</v>
      </c>
      <c r="P2" s="24" t="s">
        <v>421</v>
      </c>
      <c r="Q2" s="24" t="s">
        <v>412</v>
      </c>
      <c r="R2" s="25" t="s">
        <v>248</v>
      </c>
      <c r="S2" s="27">
        <v>12.515000000000001</v>
      </c>
      <c r="T2" s="27">
        <v>0.15643750000000001</v>
      </c>
      <c r="U2" s="66">
        <v>44214</v>
      </c>
      <c r="V2" s="27">
        <v>0.71666666666666679</v>
      </c>
      <c r="W2" s="19">
        <v>0.08</v>
      </c>
      <c r="X2" s="26">
        <v>27</v>
      </c>
      <c r="Y2" s="19" t="str">
        <f t="shared" ref="Y2:Y65" si="1">D2</f>
        <v>L847</v>
      </c>
      <c r="Z2" s="19" t="str">
        <f t="shared" ref="Z2:Z65" si="2">C2</f>
        <v>1/LSH14</v>
      </c>
      <c r="AA2" s="26">
        <f t="shared" ref="AA2:AA65" si="3">W2</f>
        <v>0.08</v>
      </c>
      <c r="AB2" s="26">
        <f t="shared" ref="AB2:AB65" si="4">J2</f>
        <v>13.26</v>
      </c>
      <c r="AC2" s="19">
        <f t="shared" ref="AC2:AC65" si="5">X2</f>
        <v>27</v>
      </c>
      <c r="AD2" s="19" t="str">
        <f t="shared" ref="AD2:AD65" si="6">G2</f>
        <v>66002-586</v>
      </c>
      <c r="AE2" s="32"/>
      <c r="AF2" s="34"/>
      <c r="AG2" s="1" t="s">
        <v>151</v>
      </c>
      <c r="AH2" s="43" t="s">
        <v>323</v>
      </c>
    </row>
    <row r="3" spans="1:34" x14ac:dyDescent="0.25">
      <c r="A3" s="18">
        <v>44208</v>
      </c>
      <c r="B3" s="55" t="s">
        <v>956</v>
      </c>
      <c r="C3" s="51" t="s">
        <v>755</v>
      </c>
      <c r="D3" s="51" t="s">
        <v>756</v>
      </c>
      <c r="E3" s="54">
        <v>44210</v>
      </c>
      <c r="F3" s="51" t="s">
        <v>659</v>
      </c>
      <c r="G3" s="48" t="s">
        <v>754</v>
      </c>
      <c r="H3" s="52">
        <v>4</v>
      </c>
      <c r="I3" s="51" t="s">
        <v>489</v>
      </c>
      <c r="J3" s="1">
        <v>28.03</v>
      </c>
      <c r="K3" s="7">
        <v>899747</v>
      </c>
      <c r="L3" s="24"/>
      <c r="M3" s="24">
        <v>42</v>
      </c>
      <c r="N3" s="24">
        <v>18</v>
      </c>
      <c r="O3" s="16">
        <f t="shared" si="0"/>
        <v>756</v>
      </c>
      <c r="P3" s="24" t="s">
        <v>89</v>
      </c>
      <c r="Q3" s="24" t="s">
        <v>246</v>
      </c>
      <c r="R3" s="25" t="s">
        <v>455</v>
      </c>
      <c r="S3" s="27">
        <v>4.5008333333333335</v>
      </c>
      <c r="T3" s="27">
        <v>1.1252083333333334</v>
      </c>
      <c r="U3" s="66">
        <v>44214</v>
      </c>
      <c r="V3" s="27">
        <v>0.28777777777777924</v>
      </c>
      <c r="W3" s="19">
        <v>1.69</v>
      </c>
      <c r="X3" s="26">
        <v>140</v>
      </c>
      <c r="Y3" s="19" t="str">
        <f t="shared" si="1"/>
        <v>AL217A</v>
      </c>
      <c r="Z3" s="19" t="str">
        <f t="shared" si="2"/>
        <v>28/EN95</v>
      </c>
      <c r="AA3" s="26">
        <f t="shared" si="3"/>
        <v>1.69</v>
      </c>
      <c r="AB3" s="26">
        <f t="shared" si="4"/>
        <v>28.03</v>
      </c>
      <c r="AC3" s="19">
        <f t="shared" si="5"/>
        <v>140</v>
      </c>
      <c r="AD3" s="19" t="str">
        <f t="shared" si="6"/>
        <v>66000-213</v>
      </c>
      <c r="AE3" s="32"/>
      <c r="AF3" s="34"/>
      <c r="AG3" s="1" t="s">
        <v>153</v>
      </c>
      <c r="AH3" s="43">
        <v>2557</v>
      </c>
    </row>
    <row r="4" spans="1:34" x14ac:dyDescent="0.25">
      <c r="A4" s="13">
        <v>44203</v>
      </c>
      <c r="B4" s="57" t="s">
        <v>936</v>
      </c>
      <c r="C4" s="51" t="s">
        <v>120</v>
      </c>
      <c r="D4" s="51" t="s">
        <v>269</v>
      </c>
      <c r="E4" s="54">
        <v>44223</v>
      </c>
      <c r="F4" s="51" t="s">
        <v>267</v>
      </c>
      <c r="G4" s="48" t="s">
        <v>268</v>
      </c>
      <c r="H4" s="52">
        <v>11</v>
      </c>
      <c r="I4" s="1"/>
      <c r="J4" s="1">
        <v>36.590000000000003</v>
      </c>
      <c r="K4" s="7">
        <v>899460</v>
      </c>
      <c r="L4" s="24"/>
      <c r="M4" s="24"/>
      <c r="N4" s="24"/>
      <c r="O4" s="16">
        <f t="shared" si="0"/>
        <v>0</v>
      </c>
      <c r="P4" s="24"/>
      <c r="Q4" s="24"/>
      <c r="R4" s="25" t="s">
        <v>249</v>
      </c>
      <c r="S4" s="27">
        <v>2.4519444444444445</v>
      </c>
      <c r="T4" s="27">
        <v>0.22290404040404041</v>
      </c>
      <c r="U4" s="66">
        <v>44214</v>
      </c>
      <c r="V4" s="27">
        <v>0.38333333333333197</v>
      </c>
      <c r="W4" s="19">
        <v>0.24</v>
      </c>
      <c r="X4" s="26">
        <v>80</v>
      </c>
      <c r="Y4" s="19" t="str">
        <f t="shared" si="1"/>
        <v>CH211</v>
      </c>
      <c r="Z4" s="19" t="str">
        <f t="shared" si="2"/>
        <v>TSB-002</v>
      </c>
      <c r="AA4" s="26">
        <f t="shared" si="3"/>
        <v>0.24</v>
      </c>
      <c r="AB4" s="26">
        <f t="shared" si="4"/>
        <v>36.590000000000003</v>
      </c>
      <c r="AC4" s="19">
        <f t="shared" si="5"/>
        <v>80</v>
      </c>
      <c r="AD4" s="19" t="str">
        <f t="shared" si="6"/>
        <v>66000-118</v>
      </c>
      <c r="AE4" s="32"/>
      <c r="AF4" s="34"/>
      <c r="AG4" s="1" t="s">
        <v>153</v>
      </c>
      <c r="AH4" s="43">
        <v>66116</v>
      </c>
    </row>
    <row r="5" spans="1:34" x14ac:dyDescent="0.25">
      <c r="A5" s="18">
        <v>44208</v>
      </c>
      <c r="B5" s="55" t="s">
        <v>957</v>
      </c>
      <c r="C5" s="51" t="s">
        <v>330</v>
      </c>
      <c r="D5" s="51" t="s">
        <v>753</v>
      </c>
      <c r="E5" s="54">
        <v>44210</v>
      </c>
      <c r="F5" s="51" t="s">
        <v>659</v>
      </c>
      <c r="G5" s="48" t="s">
        <v>752</v>
      </c>
      <c r="H5" s="52">
        <v>6</v>
      </c>
      <c r="I5" s="51" t="s">
        <v>95</v>
      </c>
      <c r="J5" s="1">
        <v>29.73</v>
      </c>
      <c r="K5" s="7">
        <v>899747</v>
      </c>
      <c r="L5" s="24"/>
      <c r="M5" s="24">
        <v>18</v>
      </c>
      <c r="N5" s="24">
        <v>54</v>
      </c>
      <c r="O5" s="16">
        <f t="shared" si="0"/>
        <v>972</v>
      </c>
      <c r="P5" s="24" t="s">
        <v>89</v>
      </c>
      <c r="Q5" s="24" t="s">
        <v>592</v>
      </c>
      <c r="R5" s="25" t="s">
        <v>560</v>
      </c>
      <c r="S5" s="27">
        <v>7.0322222222222219</v>
      </c>
      <c r="T5" s="27">
        <v>1.172037037037037</v>
      </c>
      <c r="U5" s="66">
        <v>44215</v>
      </c>
      <c r="V5" s="27">
        <v>0.24999999999999911</v>
      </c>
      <c r="W5" s="19">
        <v>1.78</v>
      </c>
      <c r="X5" s="26">
        <v>162</v>
      </c>
      <c r="Y5" s="19" t="str">
        <f t="shared" si="1"/>
        <v>AL274</v>
      </c>
      <c r="Z5" s="19" t="str">
        <f t="shared" si="2"/>
        <v>36/LR20XW</v>
      </c>
      <c r="AA5" s="26">
        <f t="shared" si="3"/>
        <v>1.78</v>
      </c>
      <c r="AB5" s="26">
        <f t="shared" si="4"/>
        <v>29.73</v>
      </c>
      <c r="AC5" s="19">
        <f t="shared" si="5"/>
        <v>162</v>
      </c>
      <c r="AD5" s="19" t="str">
        <f t="shared" si="6"/>
        <v>66000-265</v>
      </c>
      <c r="AE5" s="32"/>
      <c r="AF5" s="34"/>
      <c r="AG5" s="1" t="s">
        <v>153</v>
      </c>
      <c r="AH5" s="43">
        <v>2557</v>
      </c>
    </row>
    <row r="6" spans="1:34" x14ac:dyDescent="0.25">
      <c r="A6" s="18">
        <v>44208</v>
      </c>
      <c r="B6" s="55" t="s">
        <v>958</v>
      </c>
      <c r="C6" s="51" t="s">
        <v>450</v>
      </c>
      <c r="D6" s="51" t="s">
        <v>606</v>
      </c>
      <c r="E6" s="54">
        <v>44218</v>
      </c>
      <c r="F6" s="51" t="s">
        <v>605</v>
      </c>
      <c r="G6" s="48" t="s">
        <v>714</v>
      </c>
      <c r="H6" s="52">
        <v>40</v>
      </c>
      <c r="I6" s="51" t="s">
        <v>295</v>
      </c>
      <c r="J6" s="1">
        <v>3.47</v>
      </c>
      <c r="K6" s="7">
        <v>899748</v>
      </c>
      <c r="L6" s="24"/>
      <c r="M6" s="24">
        <v>3.7</v>
      </c>
      <c r="N6" s="24">
        <v>1.1499999999999999</v>
      </c>
      <c r="O6" s="16">
        <f t="shared" si="0"/>
        <v>4.2549999999999999</v>
      </c>
      <c r="P6" s="24" t="s">
        <v>130</v>
      </c>
      <c r="Q6" s="24" t="s">
        <v>412</v>
      </c>
      <c r="R6" s="25" t="s">
        <v>248</v>
      </c>
      <c r="S6" s="27">
        <v>2.2563888888888921</v>
      </c>
      <c r="T6" s="27">
        <v>5.6409722222222305E-2</v>
      </c>
      <c r="U6" s="66">
        <v>44214</v>
      </c>
      <c r="V6" s="27">
        <v>0.21638888888889163</v>
      </c>
      <c r="W6" s="19">
        <v>0.05</v>
      </c>
      <c r="X6" s="26">
        <v>11.97</v>
      </c>
      <c r="Y6" s="19" t="str">
        <f t="shared" si="1"/>
        <v>TAG63</v>
      </c>
      <c r="Z6" s="19" t="str">
        <f t="shared" si="2"/>
        <v>1/UF553450Z</v>
      </c>
      <c r="AA6" s="26">
        <f t="shared" si="3"/>
        <v>0.05</v>
      </c>
      <c r="AB6" s="26">
        <f t="shared" si="4"/>
        <v>3.47</v>
      </c>
      <c r="AC6" s="19">
        <f t="shared" si="5"/>
        <v>11.97</v>
      </c>
      <c r="AD6" s="19" t="str">
        <f t="shared" si="6"/>
        <v>67001-465</v>
      </c>
      <c r="AE6" s="32"/>
      <c r="AF6" s="34"/>
      <c r="AG6" s="1" t="s">
        <v>152</v>
      </c>
      <c r="AH6" s="43">
        <v>66586</v>
      </c>
    </row>
    <row r="7" spans="1:34" x14ac:dyDescent="0.25">
      <c r="A7" s="13">
        <v>44210</v>
      </c>
      <c r="B7" s="57" t="s">
        <v>970</v>
      </c>
      <c r="C7" s="51" t="s">
        <v>894</v>
      </c>
      <c r="D7" s="51" t="s">
        <v>727</v>
      </c>
      <c r="E7" s="54">
        <v>44225</v>
      </c>
      <c r="F7" s="51" t="s">
        <v>311</v>
      </c>
      <c r="G7" s="48" t="s">
        <v>726</v>
      </c>
      <c r="H7" s="52">
        <v>10</v>
      </c>
      <c r="I7" s="51" t="s">
        <v>312</v>
      </c>
      <c r="J7" s="1">
        <v>36.24</v>
      </c>
      <c r="K7" s="7">
        <v>900332</v>
      </c>
      <c r="L7" s="24"/>
      <c r="M7" s="24">
        <v>3</v>
      </c>
      <c r="N7" s="24">
        <v>15</v>
      </c>
      <c r="O7" s="16">
        <f t="shared" si="0"/>
        <v>45</v>
      </c>
      <c r="P7" s="24" t="s">
        <v>435</v>
      </c>
      <c r="Q7" s="24" t="s">
        <v>124</v>
      </c>
      <c r="R7" s="25" t="s">
        <v>248</v>
      </c>
      <c r="S7" s="27">
        <v>4.0816666666666679</v>
      </c>
      <c r="T7" s="27">
        <v>0.40816666666666679</v>
      </c>
      <c r="U7" s="66">
        <v>44215</v>
      </c>
      <c r="V7" s="27">
        <v>0.25000000000000044</v>
      </c>
      <c r="W7" s="19">
        <v>0.44</v>
      </c>
      <c r="X7" s="26">
        <v>68</v>
      </c>
      <c r="Y7" s="19" t="str">
        <f t="shared" si="1"/>
        <v>L286A</v>
      </c>
      <c r="Z7" s="19" t="str">
        <f t="shared" si="2"/>
        <v>3/BR-C</v>
      </c>
      <c r="AA7" s="26">
        <f t="shared" si="3"/>
        <v>0.44</v>
      </c>
      <c r="AB7" s="26">
        <f t="shared" si="4"/>
        <v>36.24</v>
      </c>
      <c r="AC7" s="19">
        <f t="shared" si="5"/>
        <v>68</v>
      </c>
      <c r="AD7" s="19" t="str">
        <f t="shared" si="6"/>
        <v>66000-277A</v>
      </c>
      <c r="AE7" s="32"/>
      <c r="AF7" s="34"/>
      <c r="AG7" s="1" t="s">
        <v>153</v>
      </c>
      <c r="AH7" s="43">
        <v>65813</v>
      </c>
    </row>
    <row r="8" spans="1:34" x14ac:dyDescent="0.25">
      <c r="A8" s="17">
        <v>44200</v>
      </c>
      <c r="B8" s="58" t="s">
        <v>898</v>
      </c>
      <c r="C8" s="51" t="s">
        <v>580</v>
      </c>
      <c r="D8" s="51" t="s">
        <v>678</v>
      </c>
      <c r="E8" s="54">
        <v>44228</v>
      </c>
      <c r="F8" s="51" t="s">
        <v>121</v>
      </c>
      <c r="G8" s="48" t="s">
        <v>677</v>
      </c>
      <c r="H8" s="52">
        <v>3</v>
      </c>
      <c r="I8" s="51" t="s">
        <v>364</v>
      </c>
      <c r="J8" s="1">
        <v>7.18</v>
      </c>
      <c r="K8" s="7">
        <v>898287</v>
      </c>
      <c r="L8" s="24"/>
      <c r="M8" s="24">
        <v>7.4</v>
      </c>
      <c r="N8" s="24">
        <v>2.6</v>
      </c>
      <c r="O8" s="16">
        <f t="shared" si="0"/>
        <v>19.240000000000002</v>
      </c>
      <c r="P8" s="24" t="s">
        <v>130</v>
      </c>
      <c r="Q8" s="24" t="s">
        <v>582</v>
      </c>
      <c r="R8" s="25" t="s">
        <v>248</v>
      </c>
      <c r="S8" s="27">
        <v>2.0913888888888885</v>
      </c>
      <c r="T8" s="27">
        <v>0.69712962962962954</v>
      </c>
      <c r="U8" s="66">
        <v>44215</v>
      </c>
      <c r="V8" s="27">
        <v>0.21666666666666723</v>
      </c>
      <c r="W8" s="19">
        <v>0.56999999999999995</v>
      </c>
      <c r="X8" s="26">
        <v>32.99</v>
      </c>
      <c r="Y8" s="19" t="str">
        <f t="shared" si="1"/>
        <v>RL1053</v>
      </c>
      <c r="Z8" s="19" t="str">
        <f t="shared" si="2"/>
        <v>2/UR18650ZY</v>
      </c>
      <c r="AA8" s="26">
        <f t="shared" si="3"/>
        <v>0.56999999999999995</v>
      </c>
      <c r="AB8" s="26">
        <f t="shared" si="4"/>
        <v>7.18</v>
      </c>
      <c r="AC8" s="19">
        <f t="shared" si="5"/>
        <v>32.99</v>
      </c>
      <c r="AD8" s="19" t="str">
        <f t="shared" si="6"/>
        <v>66001-595</v>
      </c>
      <c r="AE8" s="32"/>
      <c r="AF8" s="34"/>
      <c r="AG8" s="1" t="s">
        <v>151</v>
      </c>
      <c r="AH8" s="43">
        <v>34098</v>
      </c>
    </row>
    <row r="9" spans="1:34" x14ac:dyDescent="0.25">
      <c r="A9" s="13">
        <v>44168</v>
      </c>
      <c r="B9" s="57" t="s">
        <v>857</v>
      </c>
      <c r="C9" s="64"/>
      <c r="D9" s="64" t="s">
        <v>494</v>
      </c>
      <c r="E9" s="54">
        <v>44183</v>
      </c>
      <c r="F9" s="51" t="s">
        <v>258</v>
      </c>
      <c r="G9" s="48" t="s">
        <v>465</v>
      </c>
      <c r="H9" s="52">
        <v>12</v>
      </c>
      <c r="I9" s="1"/>
      <c r="J9" s="1">
        <v>76.59</v>
      </c>
      <c r="K9" s="7">
        <v>895486</v>
      </c>
      <c r="L9" s="24"/>
      <c r="M9" s="24"/>
      <c r="N9" s="24"/>
      <c r="O9" s="16">
        <f t="shared" si="0"/>
        <v>0</v>
      </c>
      <c r="P9" s="24"/>
      <c r="Q9" s="24"/>
      <c r="R9" s="25" t="s">
        <v>259</v>
      </c>
      <c r="S9" s="27">
        <v>30.336388888888894</v>
      </c>
      <c r="T9" s="27">
        <v>2.5280324074074079</v>
      </c>
      <c r="U9" s="66">
        <v>44214</v>
      </c>
      <c r="V9" s="27">
        <v>0.86666666666666492</v>
      </c>
      <c r="W9" s="19">
        <v>2.97</v>
      </c>
      <c r="X9" s="26">
        <v>330</v>
      </c>
      <c r="Y9" s="19" t="str">
        <f t="shared" si="1"/>
        <v>RL638PT3</v>
      </c>
      <c r="Z9" s="19">
        <f t="shared" si="2"/>
        <v>0</v>
      </c>
      <c r="AA9" s="26">
        <f t="shared" si="3"/>
        <v>2.97</v>
      </c>
      <c r="AB9" s="26">
        <f t="shared" si="4"/>
        <v>76.59</v>
      </c>
      <c r="AC9" s="19">
        <f t="shared" si="5"/>
        <v>330</v>
      </c>
      <c r="AD9" s="19" t="str">
        <f t="shared" si="6"/>
        <v>66000-887PT3</v>
      </c>
      <c r="AE9" s="32"/>
      <c r="AF9" s="34"/>
      <c r="AG9" s="1" t="s">
        <v>152</v>
      </c>
      <c r="AH9" s="43">
        <v>1167</v>
      </c>
    </row>
    <row r="10" spans="1:34" x14ac:dyDescent="0.25">
      <c r="A10" s="13">
        <v>44203</v>
      </c>
      <c r="B10" s="57" t="s">
        <v>937</v>
      </c>
      <c r="C10" s="51" t="s">
        <v>275</v>
      </c>
      <c r="D10" s="51" t="s">
        <v>498</v>
      </c>
      <c r="E10" s="54">
        <v>44216</v>
      </c>
      <c r="F10" s="51" t="s">
        <v>832</v>
      </c>
      <c r="G10" s="48" t="s">
        <v>497</v>
      </c>
      <c r="H10" s="52">
        <v>1</v>
      </c>
      <c r="I10" s="51" t="s">
        <v>116</v>
      </c>
      <c r="J10" s="1">
        <v>21.18</v>
      </c>
      <c r="K10" s="7">
        <v>899343</v>
      </c>
      <c r="L10" s="24"/>
      <c r="M10" s="24">
        <v>11.1</v>
      </c>
      <c r="N10" s="24">
        <v>2</v>
      </c>
      <c r="O10" s="16">
        <f t="shared" si="0"/>
        <v>22.2</v>
      </c>
      <c r="P10" s="24" t="s">
        <v>130</v>
      </c>
      <c r="Q10" s="24" t="s">
        <v>577</v>
      </c>
      <c r="R10" s="25" t="s">
        <v>455</v>
      </c>
      <c r="S10" s="27">
        <v>2.99</v>
      </c>
      <c r="T10" s="27">
        <v>2.99</v>
      </c>
      <c r="U10" s="66">
        <v>44214</v>
      </c>
      <c r="V10" s="27">
        <v>0.2544444444444447</v>
      </c>
      <c r="W10" s="19">
        <v>3.03</v>
      </c>
      <c r="X10" s="26">
        <v>85</v>
      </c>
      <c r="Y10" s="19" t="str">
        <f t="shared" si="1"/>
        <v>RL980</v>
      </c>
      <c r="Z10" s="19" t="str">
        <f t="shared" si="2"/>
        <v>3/UF103450P</v>
      </c>
      <c r="AA10" s="26">
        <f t="shared" si="3"/>
        <v>3.03</v>
      </c>
      <c r="AB10" s="26">
        <f t="shared" si="4"/>
        <v>21.18</v>
      </c>
      <c r="AC10" s="19">
        <f t="shared" si="5"/>
        <v>85</v>
      </c>
      <c r="AD10" s="19" t="str">
        <f t="shared" si="6"/>
        <v>30008-144SHARK</v>
      </c>
      <c r="AE10" s="32"/>
      <c r="AF10" s="34"/>
      <c r="AG10" s="1" t="s">
        <v>152</v>
      </c>
      <c r="AH10" s="43">
        <v>64999</v>
      </c>
    </row>
    <row r="11" spans="1:34" x14ac:dyDescent="0.25">
      <c r="A11" s="18">
        <v>44173</v>
      </c>
      <c r="B11" s="55" t="s">
        <v>860</v>
      </c>
      <c r="C11" s="53" t="s">
        <v>673</v>
      </c>
      <c r="D11" s="53" t="s">
        <v>674</v>
      </c>
      <c r="E11" s="54">
        <v>44217</v>
      </c>
      <c r="F11" s="51" t="s">
        <v>571</v>
      </c>
      <c r="G11" s="48" t="s">
        <v>672</v>
      </c>
      <c r="H11" s="52">
        <v>300</v>
      </c>
      <c r="I11" s="51" t="s">
        <v>270</v>
      </c>
      <c r="J11" s="1">
        <v>9.75</v>
      </c>
      <c r="K11" s="7">
        <v>893202</v>
      </c>
      <c r="L11" s="24"/>
      <c r="M11" s="24">
        <v>7.2</v>
      </c>
      <c r="N11" s="24">
        <v>2.6</v>
      </c>
      <c r="O11" s="16">
        <f t="shared" si="0"/>
        <v>18.720000000000002</v>
      </c>
      <c r="P11" s="24" t="s">
        <v>459</v>
      </c>
      <c r="Q11" s="24" t="s">
        <v>582</v>
      </c>
      <c r="R11" s="25" t="s">
        <v>687</v>
      </c>
      <c r="S11" s="27">
        <v>55.823055555555563</v>
      </c>
      <c r="T11" s="27">
        <v>0.18607685185185188</v>
      </c>
      <c r="U11" s="66">
        <v>44209</v>
      </c>
      <c r="V11" s="27">
        <v>1.5</v>
      </c>
      <c r="W11" s="19">
        <v>0.22</v>
      </c>
      <c r="X11" s="26">
        <v>30</v>
      </c>
      <c r="Y11" s="19" t="str">
        <f t="shared" si="1"/>
        <v>L231</v>
      </c>
      <c r="Z11" s="19" t="str">
        <f t="shared" si="2"/>
        <v>2/LS14500</v>
      </c>
      <c r="AA11" s="26">
        <f t="shared" si="3"/>
        <v>0.22</v>
      </c>
      <c r="AB11" s="26">
        <f t="shared" si="4"/>
        <v>9.75</v>
      </c>
      <c r="AC11" s="19">
        <f t="shared" si="5"/>
        <v>30</v>
      </c>
      <c r="AD11" s="19" t="str">
        <f t="shared" si="6"/>
        <v>66000-223</v>
      </c>
      <c r="AE11" s="32"/>
      <c r="AF11" s="34"/>
      <c r="AG11" s="1" t="s">
        <v>153</v>
      </c>
      <c r="AH11" s="43">
        <v>65616</v>
      </c>
    </row>
    <row r="12" spans="1:34" x14ac:dyDescent="0.25">
      <c r="A12" s="13">
        <v>44182</v>
      </c>
      <c r="B12" s="57" t="s">
        <v>889</v>
      </c>
      <c r="C12" s="51" t="s">
        <v>633</v>
      </c>
      <c r="D12" s="51" t="s">
        <v>891</v>
      </c>
      <c r="E12" s="54">
        <v>44214</v>
      </c>
      <c r="F12" s="51" t="s">
        <v>667</v>
      </c>
      <c r="G12" s="48" t="s">
        <v>890</v>
      </c>
      <c r="H12" s="52">
        <v>10</v>
      </c>
      <c r="I12" s="51" t="s">
        <v>364</v>
      </c>
      <c r="J12" s="1">
        <v>3.44</v>
      </c>
      <c r="K12" s="7">
        <v>897763</v>
      </c>
      <c r="L12" s="24"/>
      <c r="M12" s="24">
        <v>3.7</v>
      </c>
      <c r="N12" s="24">
        <v>2.6</v>
      </c>
      <c r="O12" s="16">
        <f t="shared" si="0"/>
        <v>9.620000000000001</v>
      </c>
      <c r="P12" s="24" t="s">
        <v>130</v>
      </c>
      <c r="Q12" s="24" t="s">
        <v>412</v>
      </c>
      <c r="R12" s="25" t="s">
        <v>455</v>
      </c>
      <c r="S12" s="27">
        <v>4.8327777777777783</v>
      </c>
      <c r="T12" s="27">
        <v>0.48327777777777781</v>
      </c>
      <c r="U12" s="66">
        <v>44209</v>
      </c>
      <c r="V12" s="27">
        <v>0.54972222222222111</v>
      </c>
      <c r="W12" s="19">
        <v>0.25</v>
      </c>
      <c r="X12" s="26">
        <v>16.57</v>
      </c>
      <c r="Y12" s="19" t="str">
        <f t="shared" si="1"/>
        <v>RL1426</v>
      </c>
      <c r="Z12" s="19" t="str">
        <f t="shared" si="2"/>
        <v>1/UR18650ZY</v>
      </c>
      <c r="AA12" s="26">
        <f t="shared" si="3"/>
        <v>0.25</v>
      </c>
      <c r="AB12" s="26">
        <f t="shared" si="4"/>
        <v>3.44</v>
      </c>
      <c r="AC12" s="19">
        <f t="shared" si="5"/>
        <v>16.57</v>
      </c>
      <c r="AD12" s="19" t="str">
        <f t="shared" si="6"/>
        <v>67001-838</v>
      </c>
      <c r="AE12" s="32"/>
      <c r="AF12" s="34"/>
      <c r="AG12" s="1" t="s">
        <v>153</v>
      </c>
      <c r="AH12" s="43">
        <v>22404</v>
      </c>
    </row>
    <row r="13" spans="1:34" x14ac:dyDescent="0.25">
      <c r="A13" s="18">
        <v>44173</v>
      </c>
      <c r="B13" s="55" t="s">
        <v>864</v>
      </c>
      <c r="C13" s="53" t="s">
        <v>767</v>
      </c>
      <c r="D13" s="53" t="s">
        <v>768</v>
      </c>
      <c r="E13" s="54">
        <v>44181</v>
      </c>
      <c r="F13" s="51" t="s">
        <v>648</v>
      </c>
      <c r="G13" s="48" t="s">
        <v>766</v>
      </c>
      <c r="H13" s="52">
        <v>3</v>
      </c>
      <c r="I13" s="51" t="s">
        <v>732</v>
      </c>
      <c r="J13" s="1">
        <v>7.18</v>
      </c>
      <c r="K13" s="7">
        <v>895260</v>
      </c>
      <c r="L13" s="24"/>
      <c r="M13" s="24">
        <v>3.6</v>
      </c>
      <c r="N13" s="24">
        <v>6.9</v>
      </c>
      <c r="O13" s="16">
        <f t="shared" si="0"/>
        <v>24.840000000000003</v>
      </c>
      <c r="P13" s="24" t="s">
        <v>130</v>
      </c>
      <c r="Q13" s="24" t="s">
        <v>550</v>
      </c>
      <c r="R13" s="25" t="s">
        <v>287</v>
      </c>
      <c r="S13" s="27">
        <v>0.89555555555555522</v>
      </c>
      <c r="T13" s="27">
        <v>0.29851851851851841</v>
      </c>
      <c r="U13" s="66">
        <v>44210</v>
      </c>
      <c r="V13" s="27">
        <v>0.16666666666666607</v>
      </c>
      <c r="W13" s="19">
        <v>0.31</v>
      </c>
      <c r="X13" s="26">
        <v>55</v>
      </c>
      <c r="Y13" s="19" t="str">
        <f t="shared" si="1"/>
        <v>RL1081A</v>
      </c>
      <c r="Z13" s="19" t="str">
        <f t="shared" si="2"/>
        <v>2/INR18650-35E</v>
      </c>
      <c r="AA13" s="26">
        <f t="shared" si="3"/>
        <v>0.31</v>
      </c>
      <c r="AB13" s="26">
        <f t="shared" si="4"/>
        <v>7.18</v>
      </c>
      <c r="AC13" s="19">
        <f t="shared" si="5"/>
        <v>55</v>
      </c>
      <c r="AD13" s="19" t="str">
        <f t="shared" si="6"/>
        <v>66001-674A</v>
      </c>
      <c r="AE13" s="32"/>
      <c r="AF13" s="34"/>
      <c r="AG13" s="1" t="s">
        <v>151</v>
      </c>
      <c r="AH13" s="43">
        <v>65365</v>
      </c>
    </row>
    <row r="14" spans="1:34" x14ac:dyDescent="0.25">
      <c r="A14" s="18">
        <v>44208</v>
      </c>
      <c r="B14" s="55">
        <v>310153</v>
      </c>
      <c r="C14" s="51" t="s">
        <v>129</v>
      </c>
      <c r="D14" s="51" t="s">
        <v>750</v>
      </c>
      <c r="E14" s="54">
        <v>44208</v>
      </c>
      <c r="F14" s="51" t="s">
        <v>534</v>
      </c>
      <c r="G14" s="48" t="s">
        <v>749</v>
      </c>
      <c r="H14" s="52">
        <v>2</v>
      </c>
      <c r="I14" s="51" t="s">
        <v>128</v>
      </c>
      <c r="J14" s="1">
        <v>3.22</v>
      </c>
      <c r="K14" s="7">
        <v>899768</v>
      </c>
      <c r="L14" s="24"/>
      <c r="M14" s="24">
        <v>3</v>
      </c>
      <c r="N14" s="24">
        <v>1.8</v>
      </c>
      <c r="O14" s="16">
        <f t="shared" si="0"/>
        <v>5.4</v>
      </c>
      <c r="P14" s="24" t="s">
        <v>411</v>
      </c>
      <c r="Q14" s="24" t="s">
        <v>412</v>
      </c>
      <c r="R14" s="25" t="s">
        <v>287</v>
      </c>
      <c r="S14" s="27">
        <v>0.69555555555555582</v>
      </c>
      <c r="T14" s="27">
        <v>0.34777777777777791</v>
      </c>
      <c r="U14" s="66">
        <v>44210</v>
      </c>
      <c r="V14" s="27">
        <v>0.11666666666666758</v>
      </c>
      <c r="W14" s="19">
        <v>0.27</v>
      </c>
      <c r="X14" s="26">
        <v>16</v>
      </c>
      <c r="Y14" s="19" t="str">
        <f t="shared" si="1"/>
        <v>L149</v>
      </c>
      <c r="Z14" s="19" t="str">
        <f t="shared" si="2"/>
        <v>1/CR17335SE</v>
      </c>
      <c r="AA14" s="26">
        <f t="shared" si="3"/>
        <v>0.27</v>
      </c>
      <c r="AB14" s="26">
        <f t="shared" si="4"/>
        <v>3.22</v>
      </c>
      <c r="AC14" s="19">
        <f t="shared" si="5"/>
        <v>16</v>
      </c>
      <c r="AD14" s="19" t="str">
        <f t="shared" si="6"/>
        <v>66000-189</v>
      </c>
      <c r="AE14" s="32"/>
      <c r="AF14" s="34"/>
      <c r="AG14" s="1" t="s">
        <v>151</v>
      </c>
      <c r="AH14" s="43">
        <v>65320</v>
      </c>
    </row>
    <row r="15" spans="1:34" x14ac:dyDescent="0.25">
      <c r="A15" s="18">
        <v>44201</v>
      </c>
      <c r="B15" s="55" t="s">
        <v>909</v>
      </c>
      <c r="C15" s="51" t="s">
        <v>912</v>
      </c>
      <c r="D15" s="51" t="s">
        <v>913</v>
      </c>
      <c r="E15" s="54">
        <v>44216</v>
      </c>
      <c r="F15" s="51" t="s">
        <v>322</v>
      </c>
      <c r="G15" s="48" t="s">
        <v>910</v>
      </c>
      <c r="H15" s="52">
        <v>40</v>
      </c>
      <c r="I15" s="51" t="s">
        <v>911</v>
      </c>
      <c r="J15" s="1">
        <v>13.05</v>
      </c>
      <c r="K15" s="7">
        <v>898617</v>
      </c>
      <c r="L15" s="24"/>
      <c r="M15" s="24">
        <v>3.6</v>
      </c>
      <c r="N15" s="24">
        <v>5.8</v>
      </c>
      <c r="O15" s="16">
        <f t="shared" si="0"/>
        <v>20.88</v>
      </c>
      <c r="P15" s="24" t="s">
        <v>421</v>
      </c>
      <c r="Q15" s="24" t="s">
        <v>412</v>
      </c>
      <c r="R15" s="25" t="s">
        <v>248</v>
      </c>
      <c r="S15" s="27">
        <v>8.9322222222222223</v>
      </c>
      <c r="T15" s="27">
        <v>0.22330555555555556</v>
      </c>
      <c r="U15" s="66">
        <v>44210</v>
      </c>
      <c r="V15" s="27">
        <v>0.34999999999999876</v>
      </c>
      <c r="W15" s="19">
        <v>0.08</v>
      </c>
      <c r="X15" s="26">
        <v>27</v>
      </c>
      <c r="Y15" s="19" t="str">
        <f t="shared" si="1"/>
        <v>L846</v>
      </c>
      <c r="Z15" s="19" t="str">
        <f t="shared" si="2"/>
        <v>1/LSH14</v>
      </c>
      <c r="AA15" s="26">
        <f t="shared" si="3"/>
        <v>0.08</v>
      </c>
      <c r="AB15" s="26">
        <f t="shared" si="4"/>
        <v>13.05</v>
      </c>
      <c r="AC15" s="19">
        <f t="shared" si="5"/>
        <v>27</v>
      </c>
      <c r="AD15" s="19" t="str">
        <f t="shared" si="6"/>
        <v>66002-585</v>
      </c>
      <c r="AE15" s="32"/>
      <c r="AF15" s="34"/>
      <c r="AG15" s="1" t="s">
        <v>151</v>
      </c>
      <c r="AH15" s="43" t="s">
        <v>323</v>
      </c>
    </row>
    <row r="16" spans="1:34" x14ac:dyDescent="0.25">
      <c r="A16" s="17">
        <v>44200</v>
      </c>
      <c r="B16" s="58" t="s">
        <v>903</v>
      </c>
      <c r="C16" s="53" t="s">
        <v>837</v>
      </c>
      <c r="D16" s="53" t="s">
        <v>838</v>
      </c>
      <c r="E16" s="54">
        <v>44211</v>
      </c>
      <c r="F16" s="51" t="s">
        <v>648</v>
      </c>
      <c r="G16" s="48" t="s">
        <v>836</v>
      </c>
      <c r="H16" s="52">
        <v>7</v>
      </c>
      <c r="I16" s="51" t="s">
        <v>318</v>
      </c>
      <c r="J16" s="1">
        <v>90.05</v>
      </c>
      <c r="K16" s="7">
        <v>898150</v>
      </c>
      <c r="L16" s="24"/>
      <c r="M16" s="24">
        <v>3.6</v>
      </c>
      <c r="N16" s="24">
        <v>69</v>
      </c>
      <c r="O16" s="16">
        <f t="shared" si="0"/>
        <v>248.4</v>
      </c>
      <c r="P16" s="24" t="s">
        <v>130</v>
      </c>
      <c r="Q16" s="24" t="s">
        <v>839</v>
      </c>
      <c r="R16" s="25" t="s">
        <v>287</v>
      </c>
      <c r="S16" s="27">
        <v>12.197777777777777</v>
      </c>
      <c r="T16" s="27">
        <v>1.7425396825396824</v>
      </c>
      <c r="U16" s="66">
        <v>44209</v>
      </c>
      <c r="V16" s="27">
        <v>0.56166666666666654</v>
      </c>
      <c r="W16" s="19">
        <v>2.56</v>
      </c>
      <c r="X16" s="26">
        <v>300</v>
      </c>
      <c r="Y16" s="19" t="str">
        <f t="shared" si="1"/>
        <v>RL1129A</v>
      </c>
      <c r="Z16" s="19" t="str">
        <f t="shared" si="2"/>
        <v>20/NCR18650GA</v>
      </c>
      <c r="AA16" s="26">
        <f t="shared" si="3"/>
        <v>2.56</v>
      </c>
      <c r="AB16" s="26">
        <f t="shared" si="4"/>
        <v>90.05</v>
      </c>
      <c r="AC16" s="19">
        <f t="shared" si="5"/>
        <v>300</v>
      </c>
      <c r="AD16" s="19" t="str">
        <f t="shared" si="6"/>
        <v>66001-728A</v>
      </c>
      <c r="AE16" s="32"/>
      <c r="AF16" s="34"/>
      <c r="AG16" s="1" t="s">
        <v>153</v>
      </c>
      <c r="AH16" s="43">
        <v>65365</v>
      </c>
    </row>
    <row r="17" spans="1:34" x14ac:dyDescent="0.25">
      <c r="A17" s="18">
        <v>44173</v>
      </c>
      <c r="B17" s="55" t="s">
        <v>863</v>
      </c>
      <c r="C17" s="53" t="s">
        <v>841</v>
      </c>
      <c r="D17" s="53" t="s">
        <v>729</v>
      </c>
      <c r="E17" s="54">
        <v>44179</v>
      </c>
      <c r="F17" s="51" t="s">
        <v>258</v>
      </c>
      <c r="G17" s="48" t="s">
        <v>728</v>
      </c>
      <c r="H17" s="52">
        <v>5</v>
      </c>
      <c r="I17" s="51" t="s">
        <v>321</v>
      </c>
      <c r="J17" s="1">
        <v>312.19</v>
      </c>
      <c r="K17" s="7">
        <v>894922</v>
      </c>
      <c r="L17" s="24"/>
      <c r="M17" s="24"/>
      <c r="N17" s="24"/>
      <c r="O17" s="16">
        <f t="shared" si="0"/>
        <v>0</v>
      </c>
      <c r="P17" s="24" t="s">
        <v>130</v>
      </c>
      <c r="Q17" s="24"/>
      <c r="R17" s="25" t="s">
        <v>992</v>
      </c>
      <c r="S17" s="27">
        <v>21.99166666666666</v>
      </c>
      <c r="T17" s="27">
        <v>4.3983333333333317</v>
      </c>
      <c r="U17" s="66">
        <v>44209</v>
      </c>
      <c r="V17" s="27">
        <v>0.67916666666666758</v>
      </c>
      <c r="W17" s="19">
        <v>4.41</v>
      </c>
      <c r="X17" s="26">
        <v>845</v>
      </c>
      <c r="Y17" s="19" t="str">
        <f t="shared" si="1"/>
        <v>RL638B</v>
      </c>
      <c r="Z17" s="19" t="str">
        <f t="shared" si="2"/>
        <v>24/NCR18650PF</v>
      </c>
      <c r="AA17" s="26">
        <f t="shared" si="3"/>
        <v>4.41</v>
      </c>
      <c r="AB17" s="26">
        <f t="shared" si="4"/>
        <v>312.19</v>
      </c>
      <c r="AC17" s="19">
        <f t="shared" si="5"/>
        <v>845</v>
      </c>
      <c r="AD17" s="19" t="str">
        <f t="shared" si="6"/>
        <v>66001-520</v>
      </c>
      <c r="AE17" s="32"/>
      <c r="AF17" s="34"/>
      <c r="AG17" s="1" t="s">
        <v>152</v>
      </c>
      <c r="AH17" s="43">
        <v>1167</v>
      </c>
    </row>
    <row r="18" spans="1:34" x14ac:dyDescent="0.25">
      <c r="A18" s="17">
        <v>44200</v>
      </c>
      <c r="B18" s="58" t="s">
        <v>900</v>
      </c>
      <c r="C18" s="53" t="s">
        <v>289</v>
      </c>
      <c r="D18" s="53" t="s">
        <v>823</v>
      </c>
      <c r="E18" s="54">
        <v>44211</v>
      </c>
      <c r="F18" s="51" t="s">
        <v>720</v>
      </c>
      <c r="G18" s="48" t="s">
        <v>821</v>
      </c>
      <c r="H18" s="52">
        <v>16</v>
      </c>
      <c r="I18" s="51" t="s">
        <v>288</v>
      </c>
      <c r="J18" s="1">
        <v>17.829999999999998</v>
      </c>
      <c r="K18" s="7">
        <v>898248</v>
      </c>
      <c r="L18" s="24" t="s">
        <v>822</v>
      </c>
      <c r="M18" s="24">
        <v>3.6</v>
      </c>
      <c r="N18" s="24">
        <v>8</v>
      </c>
      <c r="O18" s="16">
        <f t="shared" si="0"/>
        <v>28.8</v>
      </c>
      <c r="P18" s="24" t="s">
        <v>91</v>
      </c>
      <c r="Q18" s="24" t="s">
        <v>372</v>
      </c>
      <c r="R18" s="25" t="s">
        <v>455</v>
      </c>
      <c r="S18" s="27">
        <v>5.4330555555555566</v>
      </c>
      <c r="T18" s="27">
        <v>0.33956597222222229</v>
      </c>
      <c r="U18" s="66">
        <v>44208</v>
      </c>
      <c r="V18" s="27">
        <v>0.49999999999999956</v>
      </c>
      <c r="W18" s="19">
        <v>0.51</v>
      </c>
      <c r="X18" s="26">
        <v>48.62</v>
      </c>
      <c r="Y18" s="19" t="str">
        <f t="shared" si="1"/>
        <v>N964</v>
      </c>
      <c r="Z18" s="19" t="str">
        <f t="shared" si="2"/>
        <v>6/HR-4/3AU</v>
      </c>
      <c r="AA18" s="26">
        <f t="shared" si="3"/>
        <v>0.51</v>
      </c>
      <c r="AB18" s="26">
        <f t="shared" si="4"/>
        <v>17.829999999999998</v>
      </c>
      <c r="AC18" s="19">
        <f t="shared" si="5"/>
        <v>48.62</v>
      </c>
      <c r="AD18" s="19" t="str">
        <f t="shared" si="6"/>
        <v>30006-9723S2P</v>
      </c>
      <c r="AE18" s="32"/>
      <c r="AF18" s="34"/>
      <c r="AG18" s="1" t="s">
        <v>573</v>
      </c>
      <c r="AH18" s="43">
        <v>24115</v>
      </c>
    </row>
    <row r="19" spans="1:34" x14ac:dyDescent="0.25">
      <c r="A19" s="17">
        <v>44200</v>
      </c>
      <c r="B19" s="58" t="s">
        <v>897</v>
      </c>
      <c r="C19" s="51" t="s">
        <v>706</v>
      </c>
      <c r="D19" s="51" t="s">
        <v>707</v>
      </c>
      <c r="E19" s="54">
        <v>44183</v>
      </c>
      <c r="F19" s="51" t="s">
        <v>285</v>
      </c>
      <c r="G19" s="48" t="s">
        <v>705</v>
      </c>
      <c r="H19" s="52">
        <v>1</v>
      </c>
      <c r="I19" s="51" t="s">
        <v>657</v>
      </c>
      <c r="J19" s="52">
        <v>27.42</v>
      </c>
      <c r="K19" s="7">
        <v>898222</v>
      </c>
      <c r="L19" s="24" t="s">
        <v>730</v>
      </c>
      <c r="M19" s="24">
        <v>14.4</v>
      </c>
      <c r="N19" s="24">
        <v>2</v>
      </c>
      <c r="O19" s="16">
        <f t="shared" si="0"/>
        <v>28.8</v>
      </c>
      <c r="P19" s="24" t="s">
        <v>91</v>
      </c>
      <c r="Q19" s="24" t="s">
        <v>591</v>
      </c>
      <c r="R19" s="25" t="s">
        <v>455</v>
      </c>
      <c r="S19" s="27">
        <v>0.8352777777777769</v>
      </c>
      <c r="T19" s="27">
        <v>0.8352777777777769</v>
      </c>
      <c r="U19" s="66">
        <v>44208</v>
      </c>
      <c r="V19" s="27">
        <v>0.16611111111110954</v>
      </c>
      <c r="W19" s="19">
        <v>1</v>
      </c>
      <c r="X19" s="26">
        <v>84.43</v>
      </c>
      <c r="Y19" s="19" t="str">
        <f t="shared" si="1"/>
        <v>N1195</v>
      </c>
      <c r="Z19" s="19" t="str">
        <f t="shared" si="2"/>
        <v>12/IMX-2000CS</v>
      </c>
      <c r="AA19" s="26">
        <f t="shared" si="3"/>
        <v>1</v>
      </c>
      <c r="AB19" s="26">
        <f t="shared" si="4"/>
        <v>27.42</v>
      </c>
      <c r="AC19" s="19">
        <f t="shared" si="5"/>
        <v>84.43</v>
      </c>
      <c r="AD19" s="19" t="str">
        <f t="shared" si="6"/>
        <v>22000-699NIMH</v>
      </c>
      <c r="AE19" s="32"/>
      <c r="AF19" s="34"/>
      <c r="AG19" s="1" t="s">
        <v>13</v>
      </c>
      <c r="AH19" s="43" t="s">
        <v>286</v>
      </c>
    </row>
    <row r="20" spans="1:34" x14ac:dyDescent="0.25">
      <c r="A20" s="5">
        <v>44160</v>
      </c>
      <c r="B20" s="56" t="s">
        <v>849</v>
      </c>
      <c r="C20" s="51"/>
      <c r="D20" s="51" t="s">
        <v>853</v>
      </c>
      <c r="E20" s="54">
        <v>44181</v>
      </c>
      <c r="F20" s="51" t="s">
        <v>850</v>
      </c>
      <c r="G20" s="48" t="s">
        <v>851</v>
      </c>
      <c r="H20" s="52">
        <v>8</v>
      </c>
      <c r="I20" s="51" t="s">
        <v>852</v>
      </c>
      <c r="J20" s="1">
        <v>0.56000000000000005</v>
      </c>
      <c r="K20" s="7">
        <v>894476</v>
      </c>
      <c r="L20" s="24"/>
      <c r="M20" s="24"/>
      <c r="N20" s="24"/>
      <c r="O20" s="16">
        <f t="shared" si="0"/>
        <v>0</v>
      </c>
      <c r="P20" s="24"/>
      <c r="Q20" s="24"/>
      <c r="R20" s="25" t="s">
        <v>118</v>
      </c>
      <c r="S20" s="27">
        <v>5.7166666666666686</v>
      </c>
      <c r="T20" s="27">
        <v>0.71458333333333357</v>
      </c>
      <c r="U20" s="66">
        <v>44210</v>
      </c>
      <c r="V20" s="27">
        <v>0.41666666666666652</v>
      </c>
      <c r="W20" s="19">
        <v>0.5</v>
      </c>
      <c r="X20" s="26">
        <v>35</v>
      </c>
      <c r="Y20" s="19" t="str">
        <f t="shared" si="1"/>
        <v>CA169</v>
      </c>
      <c r="Z20" s="19">
        <f t="shared" si="2"/>
        <v>0</v>
      </c>
      <c r="AA20" s="26">
        <f t="shared" si="3"/>
        <v>0.5</v>
      </c>
      <c r="AB20" s="26">
        <f t="shared" si="4"/>
        <v>0.56000000000000005</v>
      </c>
      <c r="AC20" s="19">
        <f t="shared" si="5"/>
        <v>35</v>
      </c>
      <c r="AD20" s="19" t="str">
        <f t="shared" si="6"/>
        <v>67001-835</v>
      </c>
      <c r="AE20" s="32"/>
      <c r="AF20" s="34"/>
      <c r="AG20" s="1" t="s">
        <v>153</v>
      </c>
      <c r="AH20" s="43" t="s">
        <v>760</v>
      </c>
    </row>
    <row r="21" spans="1:34" x14ac:dyDescent="0.25">
      <c r="A21" s="13">
        <v>44203</v>
      </c>
      <c r="B21" s="57" t="s">
        <v>945</v>
      </c>
      <c r="C21" s="53" t="s">
        <v>947</v>
      </c>
      <c r="D21" s="53" t="s">
        <v>948</v>
      </c>
      <c r="E21" s="54">
        <v>44223</v>
      </c>
      <c r="F21" s="51" t="s">
        <v>941</v>
      </c>
      <c r="G21" s="48" t="s">
        <v>946</v>
      </c>
      <c r="H21" s="52">
        <v>5</v>
      </c>
      <c r="I21" s="51" t="s">
        <v>489</v>
      </c>
      <c r="J21" s="1">
        <v>36.21</v>
      </c>
      <c r="K21" s="7">
        <v>899461</v>
      </c>
      <c r="L21" s="24"/>
      <c r="M21" s="24"/>
      <c r="N21" s="24"/>
      <c r="O21" s="16">
        <f t="shared" si="0"/>
        <v>0</v>
      </c>
      <c r="P21" s="24" t="s">
        <v>89</v>
      </c>
      <c r="Q21" s="24"/>
      <c r="R21" s="25" t="s">
        <v>455</v>
      </c>
      <c r="S21" s="27">
        <v>10.496944444444445</v>
      </c>
      <c r="T21" s="27">
        <v>2.099388888888889</v>
      </c>
      <c r="U21" s="66">
        <v>44210</v>
      </c>
      <c r="V21" s="27">
        <v>0.4772222222222231</v>
      </c>
      <c r="W21" s="19">
        <v>3.48</v>
      </c>
      <c r="X21" s="26">
        <v>190</v>
      </c>
      <c r="Y21" s="19" t="str">
        <f t="shared" si="1"/>
        <v>AL585</v>
      </c>
      <c r="Z21" s="19" t="str">
        <f t="shared" si="2"/>
        <v>36/EN95</v>
      </c>
      <c r="AA21" s="26">
        <f t="shared" si="3"/>
        <v>3.48</v>
      </c>
      <c r="AB21" s="26">
        <f t="shared" si="4"/>
        <v>36.21</v>
      </c>
      <c r="AC21" s="19">
        <f t="shared" si="5"/>
        <v>190</v>
      </c>
      <c r="AD21" s="19" t="str">
        <f t="shared" si="6"/>
        <v>67001-761</v>
      </c>
      <c r="AE21" s="32"/>
      <c r="AF21" s="34"/>
      <c r="AG21" s="1" t="s">
        <v>153</v>
      </c>
      <c r="AH21" s="43">
        <v>2500</v>
      </c>
    </row>
    <row r="22" spans="1:34" x14ac:dyDescent="0.25">
      <c r="A22" s="13">
        <v>44182</v>
      </c>
      <c r="B22" s="57" t="s">
        <v>893</v>
      </c>
      <c r="C22" s="53" t="s">
        <v>894</v>
      </c>
      <c r="D22" s="53" t="s">
        <v>727</v>
      </c>
      <c r="E22" s="54">
        <v>44211</v>
      </c>
      <c r="F22" s="51" t="s">
        <v>311</v>
      </c>
      <c r="G22" s="48" t="s">
        <v>726</v>
      </c>
      <c r="H22" s="52">
        <v>40</v>
      </c>
      <c r="I22" s="51" t="s">
        <v>312</v>
      </c>
      <c r="J22" s="1">
        <v>35.380000000000003</v>
      </c>
      <c r="K22" s="7">
        <v>897764</v>
      </c>
      <c r="L22" s="24"/>
      <c r="M22" s="24">
        <v>3</v>
      </c>
      <c r="N22" s="24">
        <v>15</v>
      </c>
      <c r="O22" s="16">
        <f t="shared" si="0"/>
        <v>45</v>
      </c>
      <c r="P22" s="24" t="s">
        <v>435</v>
      </c>
      <c r="Q22" s="24" t="s">
        <v>124</v>
      </c>
      <c r="R22" s="25" t="s">
        <v>993</v>
      </c>
      <c r="S22" s="27">
        <v>20.827222222222229</v>
      </c>
      <c r="T22" s="27">
        <v>0.5206805555555557</v>
      </c>
      <c r="U22" s="66">
        <v>44208</v>
      </c>
      <c r="V22" s="27">
        <v>0.86666666666666625</v>
      </c>
      <c r="W22" s="19">
        <v>0.44</v>
      </c>
      <c r="X22" s="26">
        <v>68</v>
      </c>
      <c r="Y22" s="19" t="str">
        <f t="shared" si="1"/>
        <v>L286A</v>
      </c>
      <c r="Z22" s="19" t="str">
        <f t="shared" si="2"/>
        <v>3/BR-C</v>
      </c>
      <c r="AA22" s="26">
        <f t="shared" si="3"/>
        <v>0.44</v>
      </c>
      <c r="AB22" s="26">
        <f t="shared" si="4"/>
        <v>35.380000000000003</v>
      </c>
      <c r="AC22" s="19">
        <f t="shared" si="5"/>
        <v>68</v>
      </c>
      <c r="AD22" s="19" t="str">
        <f t="shared" si="6"/>
        <v>66000-277A</v>
      </c>
      <c r="AE22" s="32"/>
      <c r="AF22" s="34"/>
      <c r="AG22" s="1" t="s">
        <v>153</v>
      </c>
      <c r="AH22" s="43">
        <v>65813</v>
      </c>
    </row>
    <row r="23" spans="1:34" x14ac:dyDescent="0.25">
      <c r="A23" s="13">
        <v>44203</v>
      </c>
      <c r="B23" s="57" t="s">
        <v>932</v>
      </c>
      <c r="C23" s="51" t="s">
        <v>934</v>
      </c>
      <c r="D23" s="51" t="s">
        <v>935</v>
      </c>
      <c r="E23" s="54">
        <v>44208</v>
      </c>
      <c r="F23" s="51" t="s">
        <v>93</v>
      </c>
      <c r="G23" s="48" t="s">
        <v>933</v>
      </c>
      <c r="H23" s="52">
        <v>1</v>
      </c>
      <c r="I23" s="51" t="s">
        <v>736</v>
      </c>
      <c r="J23" s="1">
        <v>13.86</v>
      </c>
      <c r="K23" s="7">
        <v>899463</v>
      </c>
      <c r="L23" s="24"/>
      <c r="M23" s="24">
        <v>6</v>
      </c>
      <c r="N23" s="24">
        <v>3.6</v>
      </c>
      <c r="O23" s="16">
        <f t="shared" si="0"/>
        <v>21.6</v>
      </c>
      <c r="P23" s="24" t="s">
        <v>20</v>
      </c>
      <c r="Q23" s="24" t="s">
        <v>492</v>
      </c>
      <c r="R23" s="25" t="s">
        <v>455</v>
      </c>
      <c r="S23" s="27">
        <v>0.46833333333333327</v>
      </c>
      <c r="T23" s="27">
        <v>0.46833333333333327</v>
      </c>
      <c r="U23" s="66">
        <v>44208</v>
      </c>
      <c r="V23" s="27">
        <v>0.16666666666666874</v>
      </c>
      <c r="W23" s="19">
        <v>1</v>
      </c>
      <c r="X23" s="26">
        <v>98</v>
      </c>
      <c r="Y23" s="19" t="str">
        <f t="shared" si="1"/>
        <v>L367A</v>
      </c>
      <c r="Z23" s="19" t="str">
        <f t="shared" si="2"/>
        <v>6/BR2/3A</v>
      </c>
      <c r="AA23" s="26">
        <f t="shared" si="3"/>
        <v>1</v>
      </c>
      <c r="AB23" s="26">
        <f t="shared" si="4"/>
        <v>13.86</v>
      </c>
      <c r="AC23" s="19">
        <f t="shared" si="5"/>
        <v>98</v>
      </c>
      <c r="AD23" s="19" t="str">
        <f t="shared" si="6"/>
        <v>46003-304CE029A</v>
      </c>
      <c r="AE23" s="32"/>
      <c r="AF23" s="34"/>
      <c r="AG23" s="1" t="s">
        <v>152</v>
      </c>
      <c r="AH23" s="43">
        <v>65959</v>
      </c>
    </row>
    <row r="24" spans="1:34" x14ac:dyDescent="0.25">
      <c r="A24" s="5">
        <v>44160</v>
      </c>
      <c r="B24" s="56" t="s">
        <v>855</v>
      </c>
      <c r="C24" s="53" t="s">
        <v>565</v>
      </c>
      <c r="D24" s="53" t="s">
        <v>566</v>
      </c>
      <c r="E24" s="54">
        <v>44168</v>
      </c>
      <c r="F24" s="51" t="s">
        <v>563</v>
      </c>
      <c r="G24" s="48" t="s">
        <v>564</v>
      </c>
      <c r="H24" s="52">
        <v>12</v>
      </c>
      <c r="I24" s="51" t="s">
        <v>318</v>
      </c>
      <c r="J24" s="1">
        <v>210.02</v>
      </c>
      <c r="K24" s="7">
        <v>891907</v>
      </c>
      <c r="L24" s="24"/>
      <c r="M24" s="24">
        <v>25.2</v>
      </c>
      <c r="N24" s="24">
        <v>10.35</v>
      </c>
      <c r="O24" s="16">
        <f t="shared" si="0"/>
        <v>260.82</v>
      </c>
      <c r="P24" s="24" t="s">
        <v>130</v>
      </c>
      <c r="Q24" s="24" t="s">
        <v>567</v>
      </c>
      <c r="R24" s="25" t="s">
        <v>994</v>
      </c>
      <c r="S24" s="27">
        <v>55.755277777777778</v>
      </c>
      <c r="T24" s="27">
        <v>4.6462731481481478</v>
      </c>
      <c r="U24" s="66">
        <v>44208</v>
      </c>
      <c r="V24" s="27">
        <v>0.50972222222222152</v>
      </c>
      <c r="W24" s="19">
        <v>5.96</v>
      </c>
      <c r="X24" s="26">
        <v>650</v>
      </c>
      <c r="Y24" s="19" t="str">
        <f t="shared" si="1"/>
        <v>RL991</v>
      </c>
      <c r="Z24" s="19" t="str">
        <f t="shared" si="2"/>
        <v>21/NCR18650GA</v>
      </c>
      <c r="AA24" s="26">
        <f t="shared" si="3"/>
        <v>5.96</v>
      </c>
      <c r="AB24" s="26">
        <f t="shared" si="4"/>
        <v>210.02</v>
      </c>
      <c r="AC24" s="19">
        <f t="shared" si="5"/>
        <v>650</v>
      </c>
      <c r="AD24" s="19" t="str">
        <f t="shared" si="6"/>
        <v>66001-496</v>
      </c>
      <c r="AE24" s="32"/>
      <c r="AF24" s="34"/>
      <c r="AG24" s="1" t="s">
        <v>152</v>
      </c>
      <c r="AH24" s="43">
        <v>1749</v>
      </c>
    </row>
    <row r="25" spans="1:34" x14ac:dyDescent="0.25">
      <c r="A25" s="5">
        <v>44202</v>
      </c>
      <c r="B25" s="56" t="s">
        <v>920</v>
      </c>
      <c r="C25" s="51" t="s">
        <v>734</v>
      </c>
      <c r="D25" s="51" t="s">
        <v>735</v>
      </c>
      <c r="E25" s="54">
        <v>44211</v>
      </c>
      <c r="F25" s="51" t="s">
        <v>117</v>
      </c>
      <c r="G25" s="48" t="s">
        <v>733</v>
      </c>
      <c r="H25" s="52">
        <v>2</v>
      </c>
      <c r="I25" s="51" t="s">
        <v>146</v>
      </c>
      <c r="J25" s="1">
        <v>20.3</v>
      </c>
      <c r="K25" s="7">
        <v>899086</v>
      </c>
      <c r="L25" s="24"/>
      <c r="M25" s="24">
        <v>9.6</v>
      </c>
      <c r="N25" s="24">
        <v>4.5</v>
      </c>
      <c r="O25" s="16">
        <f t="shared" si="0"/>
        <v>43.199999999999996</v>
      </c>
      <c r="P25" s="24" t="s">
        <v>96</v>
      </c>
      <c r="Q25" s="24" t="s">
        <v>632</v>
      </c>
      <c r="R25" s="25" t="s">
        <v>455</v>
      </c>
      <c r="S25" s="27">
        <v>1.4127777777777779</v>
      </c>
      <c r="T25" s="27">
        <v>0.70638888888888896</v>
      </c>
      <c r="U25" s="66">
        <v>44207</v>
      </c>
      <c r="V25" s="27">
        <v>0.35000000000000009</v>
      </c>
      <c r="W25" s="19">
        <v>0.67</v>
      </c>
      <c r="X25" s="26">
        <v>58</v>
      </c>
      <c r="Y25" s="19" t="str">
        <f t="shared" si="1"/>
        <v>N1754</v>
      </c>
      <c r="Z25" s="19" t="str">
        <f t="shared" si="2"/>
        <v>8/NC-D4500HT</v>
      </c>
      <c r="AA25" s="26">
        <f t="shared" si="3"/>
        <v>0.67</v>
      </c>
      <c r="AB25" s="26">
        <f t="shared" si="4"/>
        <v>20.3</v>
      </c>
      <c r="AC25" s="19">
        <f t="shared" si="5"/>
        <v>58</v>
      </c>
      <c r="AD25" s="19" t="str">
        <f t="shared" si="6"/>
        <v>66001-494</v>
      </c>
      <c r="AE25" s="32"/>
      <c r="AF25" s="34"/>
      <c r="AG25" s="1" t="s">
        <v>152</v>
      </c>
      <c r="AH25" s="43">
        <v>24232</v>
      </c>
    </row>
    <row r="26" spans="1:34" x14ac:dyDescent="0.25">
      <c r="A26" s="18">
        <v>44180</v>
      </c>
      <c r="B26" s="55" t="s">
        <v>875</v>
      </c>
      <c r="C26" s="51" t="s">
        <v>642</v>
      </c>
      <c r="D26" s="51" t="s">
        <v>690</v>
      </c>
      <c r="E26" s="54">
        <v>44211</v>
      </c>
      <c r="F26" s="51" t="s">
        <v>688</v>
      </c>
      <c r="G26" s="48" t="s">
        <v>689</v>
      </c>
      <c r="H26" s="52">
        <v>2</v>
      </c>
      <c r="I26" s="51" t="s">
        <v>364</v>
      </c>
      <c r="J26" s="1">
        <v>61.85</v>
      </c>
      <c r="K26" s="7">
        <v>897360</v>
      </c>
      <c r="L26" s="24"/>
      <c r="M26" s="24">
        <v>14.8</v>
      </c>
      <c r="N26" s="24">
        <v>5.2</v>
      </c>
      <c r="O26" s="16">
        <f t="shared" si="0"/>
        <v>76.960000000000008</v>
      </c>
      <c r="P26" s="24" t="s">
        <v>130</v>
      </c>
      <c r="Q26" s="24" t="s">
        <v>92</v>
      </c>
      <c r="R26" s="25" t="s">
        <v>248</v>
      </c>
      <c r="S26" s="27">
        <v>3.6766666666666659</v>
      </c>
      <c r="T26" s="27">
        <v>1.8383333333333329</v>
      </c>
      <c r="U26" s="66">
        <v>44207</v>
      </c>
      <c r="V26" s="27">
        <v>0.22305555555555534</v>
      </c>
      <c r="W26" s="19">
        <v>1.6</v>
      </c>
      <c r="X26" s="26">
        <v>180</v>
      </c>
      <c r="Y26" s="19" t="str">
        <f t="shared" si="1"/>
        <v>RL110E</v>
      </c>
      <c r="Z26" s="19" t="str">
        <f t="shared" si="2"/>
        <v>8/UR18650ZY</v>
      </c>
      <c r="AA26" s="26">
        <f t="shared" si="3"/>
        <v>1.6</v>
      </c>
      <c r="AB26" s="26">
        <f t="shared" si="4"/>
        <v>61.85</v>
      </c>
      <c r="AC26" s="19">
        <f t="shared" si="5"/>
        <v>180</v>
      </c>
      <c r="AD26" s="19" t="str">
        <f t="shared" si="6"/>
        <v>66001-360</v>
      </c>
      <c r="AE26" s="32"/>
      <c r="AF26" s="34"/>
      <c r="AG26" s="1" t="s">
        <v>573</v>
      </c>
      <c r="AH26" s="43">
        <v>62142</v>
      </c>
    </row>
    <row r="27" spans="1:34" x14ac:dyDescent="0.25">
      <c r="A27" s="5">
        <v>44202</v>
      </c>
      <c r="B27" s="56" t="s">
        <v>922</v>
      </c>
      <c r="C27" s="51" t="s">
        <v>925</v>
      </c>
      <c r="D27" s="51" t="s">
        <v>926</v>
      </c>
      <c r="E27" s="54">
        <v>44202</v>
      </c>
      <c r="F27" s="51" t="s">
        <v>923</v>
      </c>
      <c r="G27" s="48" t="s">
        <v>924</v>
      </c>
      <c r="H27" s="52">
        <v>1</v>
      </c>
      <c r="I27" s="51" t="s">
        <v>716</v>
      </c>
      <c r="J27" s="52">
        <v>3.71</v>
      </c>
      <c r="K27" s="7">
        <v>899306</v>
      </c>
      <c r="L27" s="24"/>
      <c r="M27" s="24">
        <v>3.6</v>
      </c>
      <c r="N27" s="24">
        <v>0.3</v>
      </c>
      <c r="O27" s="16">
        <f t="shared" si="0"/>
        <v>1.08</v>
      </c>
      <c r="P27" s="24" t="s">
        <v>91</v>
      </c>
      <c r="Q27" s="24" t="s">
        <v>577</v>
      </c>
      <c r="R27" s="25" t="s">
        <v>248</v>
      </c>
      <c r="S27" s="27">
        <v>1.230555555555557</v>
      </c>
      <c r="T27" s="27">
        <v>1.230555555555557</v>
      </c>
      <c r="U27" s="66">
        <v>44207</v>
      </c>
      <c r="V27" s="27">
        <v>8.9999999999999414E-2</v>
      </c>
      <c r="W27" s="19">
        <v>1</v>
      </c>
      <c r="X27" s="26">
        <v>35</v>
      </c>
      <c r="Y27" s="19" t="str">
        <f t="shared" si="1"/>
        <v>N791</v>
      </c>
      <c r="Z27" s="19" t="str">
        <f t="shared" si="2"/>
        <v>3/CP300H</v>
      </c>
      <c r="AA27" s="26">
        <f t="shared" si="3"/>
        <v>1</v>
      </c>
      <c r="AB27" s="26">
        <f t="shared" si="4"/>
        <v>3.71</v>
      </c>
      <c r="AC27" s="19">
        <f t="shared" si="5"/>
        <v>35</v>
      </c>
      <c r="AD27" s="19" t="str">
        <f t="shared" si="6"/>
        <v>20003-963FLTS</v>
      </c>
      <c r="AE27" s="32"/>
      <c r="AF27" s="34"/>
      <c r="AG27" s="1" t="s">
        <v>151</v>
      </c>
      <c r="AH27" s="43">
        <v>1927</v>
      </c>
    </row>
    <row r="28" spans="1:34" x14ac:dyDescent="0.25">
      <c r="A28" s="18">
        <v>44201</v>
      </c>
      <c r="B28" s="55" t="s">
        <v>906</v>
      </c>
      <c r="C28" s="62" t="s">
        <v>426</v>
      </c>
      <c r="D28" s="51" t="s">
        <v>427</v>
      </c>
      <c r="E28" s="54">
        <v>44202</v>
      </c>
      <c r="F28" s="51" t="s">
        <v>292</v>
      </c>
      <c r="G28" s="48" t="s">
        <v>424</v>
      </c>
      <c r="H28" s="52">
        <v>1</v>
      </c>
      <c r="I28" s="51" t="s">
        <v>288</v>
      </c>
      <c r="J28" s="1">
        <v>43.02</v>
      </c>
      <c r="K28" s="7">
        <v>898654</v>
      </c>
      <c r="L28" s="24" t="s">
        <v>425</v>
      </c>
      <c r="M28" s="24">
        <v>18</v>
      </c>
      <c r="N28" s="24">
        <v>4</v>
      </c>
      <c r="O28" s="16">
        <f t="shared" si="0"/>
        <v>72</v>
      </c>
      <c r="P28" s="24" t="s">
        <v>91</v>
      </c>
      <c r="Q28" s="24" t="s">
        <v>590</v>
      </c>
      <c r="R28" s="25" t="s">
        <v>455</v>
      </c>
      <c r="S28" s="27">
        <v>0.83666666666666822</v>
      </c>
      <c r="T28" s="27">
        <v>0.83666666666666822</v>
      </c>
      <c r="U28" s="66">
        <v>44207</v>
      </c>
      <c r="V28" s="27">
        <v>0.16666666666666607</v>
      </c>
      <c r="W28" s="19">
        <v>1.46</v>
      </c>
      <c r="X28" s="26">
        <v>272.23</v>
      </c>
      <c r="Y28" s="19" t="str">
        <f t="shared" si="1"/>
        <v>N1149</v>
      </c>
      <c r="Z28" s="19" t="str">
        <f t="shared" si="2"/>
        <v>15/HR-4/3AU</v>
      </c>
      <c r="AA28" s="26">
        <f t="shared" si="3"/>
        <v>1.46</v>
      </c>
      <c r="AB28" s="26">
        <f t="shared" si="4"/>
        <v>43.02</v>
      </c>
      <c r="AC28" s="19">
        <f t="shared" si="5"/>
        <v>272.23</v>
      </c>
      <c r="AD28" s="19" t="str">
        <f t="shared" si="6"/>
        <v>22000-089</v>
      </c>
      <c r="AE28" s="32"/>
      <c r="AF28" s="34"/>
      <c r="AG28" s="1" t="s">
        <v>13</v>
      </c>
      <c r="AH28" s="43">
        <v>6830</v>
      </c>
    </row>
    <row r="29" spans="1:34" x14ac:dyDescent="0.25">
      <c r="A29" s="18">
        <v>44201</v>
      </c>
      <c r="B29" s="55" t="s">
        <v>907</v>
      </c>
      <c r="C29" s="51" t="s">
        <v>685</v>
      </c>
      <c r="D29" s="51" t="s">
        <v>686</v>
      </c>
      <c r="E29" s="54">
        <v>44216</v>
      </c>
      <c r="F29" s="51" t="s">
        <v>610</v>
      </c>
      <c r="G29" s="48" t="s">
        <v>684</v>
      </c>
      <c r="H29" s="52">
        <v>1</v>
      </c>
      <c r="I29" s="51" t="s">
        <v>299</v>
      </c>
      <c r="J29" s="1">
        <v>181.44</v>
      </c>
      <c r="K29" s="7">
        <v>898701</v>
      </c>
      <c r="L29" s="24"/>
      <c r="M29" s="24">
        <v>25.2</v>
      </c>
      <c r="N29" s="24">
        <v>6.15</v>
      </c>
      <c r="O29" s="16">
        <f t="shared" si="0"/>
        <v>154.98000000000002</v>
      </c>
      <c r="P29" s="24" t="s">
        <v>130</v>
      </c>
      <c r="Q29" s="24" t="s">
        <v>567</v>
      </c>
      <c r="R29" s="25" t="s">
        <v>287</v>
      </c>
      <c r="S29" s="27">
        <v>5.5530555555555621</v>
      </c>
      <c r="T29" s="27">
        <v>5.5530555555555621</v>
      </c>
      <c r="U29" s="66">
        <v>44210</v>
      </c>
      <c r="V29" s="27">
        <v>0.26666666666666838</v>
      </c>
      <c r="W29" s="19">
        <v>5.81</v>
      </c>
      <c r="X29" s="26">
        <v>350</v>
      </c>
      <c r="Y29" s="19" t="str">
        <f t="shared" si="1"/>
        <v>RL1098A</v>
      </c>
      <c r="Z29" s="19" t="str">
        <f t="shared" si="2"/>
        <v>21/UR18650RX</v>
      </c>
      <c r="AA29" s="26">
        <f t="shared" si="3"/>
        <v>5.81</v>
      </c>
      <c r="AB29" s="26">
        <f t="shared" si="4"/>
        <v>181.44</v>
      </c>
      <c r="AC29" s="19">
        <f t="shared" si="5"/>
        <v>350</v>
      </c>
      <c r="AD29" s="19" t="str">
        <f t="shared" si="6"/>
        <v>67001-6391</v>
      </c>
      <c r="AE29" s="32"/>
      <c r="AF29" s="34"/>
      <c r="AG29" s="1" t="s">
        <v>151</v>
      </c>
      <c r="AH29" s="43">
        <v>1582</v>
      </c>
    </row>
    <row r="30" spans="1:34" x14ac:dyDescent="0.25">
      <c r="A30" s="5">
        <v>44202</v>
      </c>
      <c r="B30" s="56" t="s">
        <v>927</v>
      </c>
      <c r="C30" s="51" t="s">
        <v>929</v>
      </c>
      <c r="D30" s="51" t="s">
        <v>930</v>
      </c>
      <c r="E30" s="54">
        <v>44202</v>
      </c>
      <c r="F30" s="51" t="s">
        <v>923</v>
      </c>
      <c r="G30" s="48" t="s">
        <v>928</v>
      </c>
      <c r="H30" s="52">
        <v>1</v>
      </c>
      <c r="I30" s="51" t="s">
        <v>751</v>
      </c>
      <c r="J30" s="52">
        <v>3.25</v>
      </c>
      <c r="K30" s="7">
        <v>899306</v>
      </c>
      <c r="L30" s="24"/>
      <c r="M30" s="24">
        <v>3.6</v>
      </c>
      <c r="N30" s="24">
        <v>0.15</v>
      </c>
      <c r="O30" s="16">
        <f t="shared" si="0"/>
        <v>0.54</v>
      </c>
      <c r="P30" s="24" t="s">
        <v>91</v>
      </c>
      <c r="Q30" s="24" t="s">
        <v>577</v>
      </c>
      <c r="R30" s="25" t="s">
        <v>248</v>
      </c>
      <c r="S30" s="27">
        <v>1.0488888888888885</v>
      </c>
      <c r="T30" s="27">
        <v>1.0488888888888885</v>
      </c>
      <c r="U30" s="66">
        <v>44207</v>
      </c>
      <c r="V30" s="27">
        <v>0.19611111111111157</v>
      </c>
      <c r="W30" s="19">
        <v>1.1399999999999999</v>
      </c>
      <c r="X30" s="26">
        <v>35</v>
      </c>
      <c r="Y30" s="19" t="str">
        <f t="shared" si="1"/>
        <v>PACK154</v>
      </c>
      <c r="Z30" s="19" t="str">
        <f t="shared" si="2"/>
        <v>3/V150H</v>
      </c>
      <c r="AA30" s="26">
        <f t="shared" si="3"/>
        <v>1.1399999999999999</v>
      </c>
      <c r="AB30" s="26">
        <f t="shared" si="4"/>
        <v>3.25</v>
      </c>
      <c r="AC30" s="19">
        <f t="shared" si="5"/>
        <v>35</v>
      </c>
      <c r="AD30" s="19" t="str">
        <f t="shared" si="6"/>
        <v>66001-167</v>
      </c>
      <c r="AE30" s="32"/>
      <c r="AF30" s="34"/>
      <c r="AG30" s="1" t="s">
        <v>151</v>
      </c>
      <c r="AH30" s="43">
        <v>1927</v>
      </c>
    </row>
    <row r="31" spans="1:34" x14ac:dyDescent="0.25">
      <c r="A31" s="13">
        <v>44182</v>
      </c>
      <c r="B31" s="57" t="s">
        <v>892</v>
      </c>
      <c r="C31" s="51" t="s">
        <v>651</v>
      </c>
      <c r="D31" s="51" t="s">
        <v>469</v>
      </c>
      <c r="E31" s="54">
        <v>44204</v>
      </c>
      <c r="F31" s="51" t="s">
        <v>467</v>
      </c>
      <c r="G31" s="48" t="s">
        <v>468</v>
      </c>
      <c r="H31" s="52">
        <v>20</v>
      </c>
      <c r="I31" s="51" t="s">
        <v>650</v>
      </c>
      <c r="J31" s="1">
        <v>1.56</v>
      </c>
      <c r="K31" s="7">
        <v>897710</v>
      </c>
      <c r="L31" s="24"/>
      <c r="M31" s="24">
        <v>3.6</v>
      </c>
      <c r="N31" s="24">
        <v>2.7</v>
      </c>
      <c r="O31" s="16">
        <f t="shared" si="0"/>
        <v>9.7200000000000006</v>
      </c>
      <c r="P31" s="24" t="s">
        <v>421</v>
      </c>
      <c r="Q31" s="24" t="s">
        <v>412</v>
      </c>
      <c r="R31" s="25" t="s">
        <v>248</v>
      </c>
      <c r="S31" s="27">
        <v>5.3077777777777779</v>
      </c>
      <c r="T31" s="27">
        <v>0.2653888888888889</v>
      </c>
      <c r="U31" s="66">
        <v>44204</v>
      </c>
      <c r="V31" s="27">
        <v>0.23027777777777825</v>
      </c>
      <c r="W31" s="19">
        <v>0.17</v>
      </c>
      <c r="X31" s="26">
        <v>15.5</v>
      </c>
      <c r="Y31" s="19" t="str">
        <f t="shared" si="1"/>
        <v>L557</v>
      </c>
      <c r="Z31" s="19" t="str">
        <f t="shared" si="2"/>
        <v>1/ER14505H</v>
      </c>
      <c r="AA31" s="26">
        <f t="shared" si="3"/>
        <v>0.17</v>
      </c>
      <c r="AB31" s="26">
        <f t="shared" si="4"/>
        <v>1.56</v>
      </c>
      <c r="AC31" s="19">
        <f t="shared" si="5"/>
        <v>15.5</v>
      </c>
      <c r="AD31" s="19" t="str">
        <f t="shared" si="6"/>
        <v>66000-836</v>
      </c>
      <c r="AE31" s="32"/>
      <c r="AF31" s="34"/>
      <c r="AG31" s="1" t="s">
        <v>573</v>
      </c>
      <c r="AH31" s="43">
        <v>67110</v>
      </c>
    </row>
    <row r="32" spans="1:34" x14ac:dyDescent="0.25">
      <c r="A32" s="18">
        <v>44152</v>
      </c>
      <c r="B32" s="55" t="s">
        <v>843</v>
      </c>
      <c r="C32" s="53" t="s">
        <v>846</v>
      </c>
      <c r="D32" s="53" t="s">
        <v>847</v>
      </c>
      <c r="E32" s="54">
        <v>44155</v>
      </c>
      <c r="F32" s="51" t="s">
        <v>844</v>
      </c>
      <c r="G32" s="48" t="s">
        <v>845</v>
      </c>
      <c r="H32" s="52">
        <v>1</v>
      </c>
      <c r="I32" s="51" t="s">
        <v>446</v>
      </c>
      <c r="J32" s="1">
        <v>12.81</v>
      </c>
      <c r="K32" s="7">
        <v>892295</v>
      </c>
      <c r="L32" s="24"/>
      <c r="M32" s="24">
        <v>6.4</v>
      </c>
      <c r="N32" s="24">
        <v>3.3</v>
      </c>
      <c r="O32" s="16">
        <f t="shared" si="0"/>
        <v>21.12</v>
      </c>
      <c r="P32" s="24" t="s">
        <v>641</v>
      </c>
      <c r="Q32" s="24" t="s">
        <v>582</v>
      </c>
      <c r="R32" s="25" t="s">
        <v>278</v>
      </c>
      <c r="S32" s="27">
        <v>2.08</v>
      </c>
      <c r="T32" s="27">
        <v>2.08</v>
      </c>
      <c r="U32" s="66">
        <v>44204</v>
      </c>
      <c r="V32" s="27">
        <v>0.56027777777777787</v>
      </c>
      <c r="W32" s="19">
        <v>1</v>
      </c>
      <c r="X32" s="26">
        <v>50</v>
      </c>
      <c r="Y32" s="19" t="str">
        <f t="shared" si="1"/>
        <v>RL1418</v>
      </c>
      <c r="Z32" s="19" t="str">
        <f t="shared" si="2"/>
        <v>2/IFR26650EC</v>
      </c>
      <c r="AA32" s="26">
        <f t="shared" si="3"/>
        <v>1</v>
      </c>
      <c r="AB32" s="26">
        <f t="shared" si="4"/>
        <v>12.81</v>
      </c>
      <c r="AC32" s="19">
        <f t="shared" si="5"/>
        <v>50</v>
      </c>
      <c r="AD32" s="19" t="str">
        <f t="shared" si="6"/>
        <v>66002-545</v>
      </c>
      <c r="AE32" s="32"/>
      <c r="AF32" s="34"/>
      <c r="AG32" s="1" t="s">
        <v>151</v>
      </c>
      <c r="AH32" s="43" t="s">
        <v>848</v>
      </c>
    </row>
    <row r="33" spans="1:34" x14ac:dyDescent="0.25">
      <c r="A33" s="5">
        <v>44202</v>
      </c>
      <c r="B33" s="56" t="s">
        <v>918</v>
      </c>
      <c r="C33" s="51" t="s">
        <v>379</v>
      </c>
      <c r="D33" s="51" t="s">
        <v>825</v>
      </c>
      <c r="E33" s="54">
        <v>44221</v>
      </c>
      <c r="F33" s="51" t="s">
        <v>311</v>
      </c>
      <c r="G33" s="48" t="s">
        <v>824</v>
      </c>
      <c r="H33" s="52">
        <v>5</v>
      </c>
      <c r="I33" s="51" t="s">
        <v>378</v>
      </c>
      <c r="J33" s="1">
        <v>4.34</v>
      </c>
      <c r="K33" s="7">
        <v>899065</v>
      </c>
      <c r="L33" s="24"/>
      <c r="M33" s="24">
        <v>3</v>
      </c>
      <c r="N33" s="24">
        <v>3</v>
      </c>
      <c r="O33" s="16">
        <f t="shared" si="0"/>
        <v>9</v>
      </c>
      <c r="P33" s="24" t="s">
        <v>411</v>
      </c>
      <c r="Q33" s="24" t="s">
        <v>124</v>
      </c>
      <c r="R33" s="25" t="s">
        <v>248</v>
      </c>
      <c r="S33" s="27">
        <v>2.1569444444444419</v>
      </c>
      <c r="T33" s="27">
        <v>0.43138888888888838</v>
      </c>
      <c r="U33" s="66">
        <v>44203</v>
      </c>
      <c r="V33" s="27">
        <v>0.1211111111111105</v>
      </c>
      <c r="W33" s="19">
        <v>0.32</v>
      </c>
      <c r="X33" s="26">
        <v>12.9</v>
      </c>
      <c r="Y33" s="19" t="str">
        <f t="shared" si="1"/>
        <v>L500</v>
      </c>
      <c r="Z33" s="19" t="str">
        <f t="shared" si="2"/>
        <v>3/CR2477</v>
      </c>
      <c r="AA33" s="26">
        <f t="shared" si="3"/>
        <v>0.32</v>
      </c>
      <c r="AB33" s="26">
        <f t="shared" si="4"/>
        <v>4.34</v>
      </c>
      <c r="AC33" s="19">
        <f t="shared" si="5"/>
        <v>12.9</v>
      </c>
      <c r="AD33" s="19" t="str">
        <f t="shared" si="6"/>
        <v>66000-679</v>
      </c>
      <c r="AE33" s="32"/>
      <c r="AF33" s="34"/>
      <c r="AG33" s="1" t="s">
        <v>153</v>
      </c>
      <c r="AH33" s="43">
        <v>65813</v>
      </c>
    </row>
    <row r="34" spans="1:34" x14ac:dyDescent="0.25">
      <c r="A34" s="17">
        <v>44200</v>
      </c>
      <c r="B34" s="58" t="s">
        <v>904</v>
      </c>
      <c r="C34" s="1" t="s">
        <v>308</v>
      </c>
      <c r="D34" s="51" t="s">
        <v>700</v>
      </c>
      <c r="E34" s="54">
        <v>44211</v>
      </c>
      <c r="F34" s="51" t="s">
        <v>648</v>
      </c>
      <c r="G34" s="48" t="s">
        <v>699</v>
      </c>
      <c r="H34" s="52">
        <v>3</v>
      </c>
      <c r="I34" s="1"/>
      <c r="J34" s="1">
        <v>36.03</v>
      </c>
      <c r="K34" s="7">
        <v>898150</v>
      </c>
      <c r="L34" s="24"/>
      <c r="M34" s="24"/>
      <c r="N34" s="24"/>
      <c r="O34" s="16">
        <f t="shared" ref="O34:O65" si="7">N34*M34</f>
        <v>0</v>
      </c>
      <c r="P34" s="24"/>
      <c r="Q34" s="24"/>
      <c r="R34" s="25" t="s">
        <v>249</v>
      </c>
      <c r="S34" s="27">
        <v>0.50000000000000089</v>
      </c>
      <c r="T34" s="27">
        <v>0.16666666666666696</v>
      </c>
      <c r="U34" s="66">
        <v>44203</v>
      </c>
      <c r="V34" s="27">
        <v>0.33333333333333215</v>
      </c>
      <c r="W34" s="19">
        <v>0.19</v>
      </c>
      <c r="X34" s="26">
        <v>90</v>
      </c>
      <c r="Y34" s="19" t="str">
        <f t="shared" si="1"/>
        <v>CH472</v>
      </c>
      <c r="Z34" s="19" t="str">
        <f t="shared" si="2"/>
        <v>TSB002</v>
      </c>
      <c r="AA34" s="26">
        <f t="shared" si="3"/>
        <v>0.19</v>
      </c>
      <c r="AB34" s="26">
        <f t="shared" si="4"/>
        <v>36.03</v>
      </c>
      <c r="AC34" s="19">
        <f t="shared" si="5"/>
        <v>90</v>
      </c>
      <c r="AD34" s="19" t="str">
        <f t="shared" si="6"/>
        <v>66002-191</v>
      </c>
      <c r="AE34" s="32"/>
      <c r="AF34" s="34"/>
      <c r="AG34" s="1" t="s">
        <v>153</v>
      </c>
      <c r="AH34" s="43">
        <v>65365</v>
      </c>
    </row>
    <row r="35" spans="1:34" x14ac:dyDescent="0.25">
      <c r="A35" s="18">
        <v>44180</v>
      </c>
      <c r="B35" s="55" t="s">
        <v>874</v>
      </c>
      <c r="C35" s="51" t="s">
        <v>120</v>
      </c>
      <c r="D35" s="51" t="s">
        <v>692</v>
      </c>
      <c r="E35" s="54">
        <v>44211</v>
      </c>
      <c r="F35" s="51" t="s">
        <v>688</v>
      </c>
      <c r="G35" s="48" t="s">
        <v>691</v>
      </c>
      <c r="H35" s="52">
        <v>2</v>
      </c>
      <c r="I35" s="1"/>
      <c r="J35" s="1">
        <v>46.51</v>
      </c>
      <c r="K35" s="7">
        <v>897360</v>
      </c>
      <c r="L35" s="24"/>
      <c r="M35" s="24"/>
      <c r="N35" s="24"/>
      <c r="O35" s="16">
        <f t="shared" si="7"/>
        <v>0</v>
      </c>
      <c r="P35" s="24"/>
      <c r="Q35" s="24"/>
      <c r="R35" s="25" t="s">
        <v>249</v>
      </c>
      <c r="S35" s="27">
        <v>0.58333333333333126</v>
      </c>
      <c r="T35" s="27">
        <v>0.29166666666666563</v>
      </c>
      <c r="U35" s="66">
        <v>44203</v>
      </c>
      <c r="V35" s="27">
        <v>0.13333333333333552</v>
      </c>
      <c r="W35" s="19">
        <v>0.33</v>
      </c>
      <c r="X35" s="26">
        <v>110</v>
      </c>
      <c r="Y35" s="19" t="str">
        <f t="shared" si="1"/>
        <v>CH365</v>
      </c>
      <c r="Z35" s="19" t="str">
        <f t="shared" si="2"/>
        <v>TSB-002</v>
      </c>
      <c r="AA35" s="26">
        <f t="shared" si="3"/>
        <v>0.33</v>
      </c>
      <c r="AB35" s="26">
        <f t="shared" si="4"/>
        <v>46.51</v>
      </c>
      <c r="AC35" s="19">
        <f t="shared" si="5"/>
        <v>110</v>
      </c>
      <c r="AD35" s="19" t="str">
        <f t="shared" si="6"/>
        <v>66001-359</v>
      </c>
      <c r="AE35" s="32"/>
      <c r="AF35" s="34"/>
      <c r="AG35" s="1" t="s">
        <v>573</v>
      </c>
      <c r="AH35" s="43">
        <v>62142</v>
      </c>
    </row>
    <row r="36" spans="1:34" x14ac:dyDescent="0.25">
      <c r="A36" s="5">
        <v>44202</v>
      </c>
      <c r="B36" s="56" t="s">
        <v>917</v>
      </c>
      <c r="C36" s="51" t="s">
        <v>636</v>
      </c>
      <c r="D36" s="51" t="s">
        <v>637</v>
      </c>
      <c r="E36" s="54">
        <v>44221</v>
      </c>
      <c r="F36" s="51" t="s">
        <v>311</v>
      </c>
      <c r="G36" s="48" t="s">
        <v>635</v>
      </c>
      <c r="H36" s="52">
        <v>15</v>
      </c>
      <c r="I36" s="51" t="s">
        <v>624</v>
      </c>
      <c r="J36" s="1">
        <v>1.83</v>
      </c>
      <c r="K36" s="7">
        <v>899065</v>
      </c>
      <c r="L36" s="24"/>
      <c r="M36" s="24">
        <v>3</v>
      </c>
      <c r="N36" s="24">
        <v>1.55</v>
      </c>
      <c r="O36" s="16">
        <f t="shared" si="7"/>
        <v>4.6500000000000004</v>
      </c>
      <c r="P36" s="24" t="s">
        <v>411</v>
      </c>
      <c r="Q36" s="24" t="s">
        <v>412</v>
      </c>
      <c r="R36" s="25" t="s">
        <v>248</v>
      </c>
      <c r="S36" s="27">
        <v>3.4299999999999993</v>
      </c>
      <c r="T36" s="27">
        <v>0.22866666666666663</v>
      </c>
      <c r="U36" s="66">
        <v>44203</v>
      </c>
      <c r="V36" s="27">
        <v>0.1872222222222204</v>
      </c>
      <c r="W36" s="19">
        <v>0.1</v>
      </c>
      <c r="X36" s="26">
        <v>10</v>
      </c>
      <c r="Y36" s="19" t="str">
        <f t="shared" si="1"/>
        <v>L276</v>
      </c>
      <c r="Z36" s="19" t="str">
        <f t="shared" si="2"/>
        <v>1/CR123A</v>
      </c>
      <c r="AA36" s="26">
        <f t="shared" si="3"/>
        <v>0.1</v>
      </c>
      <c r="AB36" s="26">
        <f t="shared" si="4"/>
        <v>1.83</v>
      </c>
      <c r="AC36" s="19">
        <f t="shared" si="5"/>
        <v>10</v>
      </c>
      <c r="AD36" s="19" t="str">
        <f t="shared" si="6"/>
        <v>66000-267</v>
      </c>
      <c r="AE36" s="32"/>
      <c r="AF36" s="34"/>
      <c r="AG36" s="1" t="s">
        <v>153</v>
      </c>
      <c r="AH36" s="43">
        <v>65813</v>
      </c>
    </row>
    <row r="37" spans="1:34" x14ac:dyDescent="0.25">
      <c r="A37" s="18">
        <v>44201</v>
      </c>
      <c r="B37" s="55" t="s">
        <v>908</v>
      </c>
      <c r="C37" s="63" t="s">
        <v>120</v>
      </c>
      <c r="D37" s="51" t="s">
        <v>269</v>
      </c>
      <c r="E37" s="54">
        <v>44211</v>
      </c>
      <c r="F37" s="51" t="s">
        <v>267</v>
      </c>
      <c r="G37" s="48" t="s">
        <v>268</v>
      </c>
      <c r="H37" s="52">
        <v>2</v>
      </c>
      <c r="I37" s="1"/>
      <c r="J37" s="1">
        <v>36.6</v>
      </c>
      <c r="K37" s="7">
        <v>898713</v>
      </c>
      <c r="L37" s="24"/>
      <c r="M37" s="24"/>
      <c r="N37" s="24"/>
      <c r="O37" s="16">
        <f t="shared" si="7"/>
        <v>0</v>
      </c>
      <c r="P37" s="24"/>
      <c r="Q37" s="24"/>
      <c r="R37" s="25" t="s">
        <v>249</v>
      </c>
      <c r="S37" s="27">
        <v>0.39500000000000046</v>
      </c>
      <c r="T37" s="27">
        <v>0.19750000000000023</v>
      </c>
      <c r="U37" s="66">
        <v>44203</v>
      </c>
      <c r="V37" s="27">
        <v>0.13166666666666593</v>
      </c>
      <c r="W37" s="19">
        <v>0.24</v>
      </c>
      <c r="X37" s="26">
        <v>80</v>
      </c>
      <c r="Y37" s="19" t="str">
        <f t="shared" si="1"/>
        <v>CH211</v>
      </c>
      <c r="Z37" s="19" t="str">
        <f t="shared" si="2"/>
        <v>TSB-002</v>
      </c>
      <c r="AA37" s="26">
        <f t="shared" si="3"/>
        <v>0.24</v>
      </c>
      <c r="AB37" s="26">
        <f t="shared" si="4"/>
        <v>36.6</v>
      </c>
      <c r="AC37" s="19">
        <f t="shared" si="5"/>
        <v>80</v>
      </c>
      <c r="AD37" s="19" t="str">
        <f t="shared" si="6"/>
        <v>66000-118</v>
      </c>
      <c r="AE37" s="32"/>
      <c r="AF37" s="34"/>
      <c r="AG37" s="1" t="s">
        <v>13</v>
      </c>
      <c r="AH37" s="43">
        <v>66116</v>
      </c>
    </row>
    <row r="38" spans="1:34" x14ac:dyDescent="0.25">
      <c r="A38" s="18">
        <v>44180</v>
      </c>
      <c r="B38" s="55" t="s">
        <v>871</v>
      </c>
      <c r="C38" s="51" t="s">
        <v>681</v>
      </c>
      <c r="D38" s="51" t="s">
        <v>873</v>
      </c>
      <c r="E38" s="54">
        <v>44204</v>
      </c>
      <c r="F38" s="51" t="s">
        <v>117</v>
      </c>
      <c r="G38" s="48" t="s">
        <v>872</v>
      </c>
      <c r="H38" s="52">
        <v>25</v>
      </c>
      <c r="I38" s="51" t="s">
        <v>676</v>
      </c>
      <c r="J38" s="1">
        <v>2.27</v>
      </c>
      <c r="K38" s="7">
        <v>897344</v>
      </c>
      <c r="L38" s="24"/>
      <c r="M38" s="24">
        <v>3.6</v>
      </c>
      <c r="N38" s="24">
        <v>0.25</v>
      </c>
      <c r="O38" s="16">
        <f t="shared" si="7"/>
        <v>0.9</v>
      </c>
      <c r="P38" s="24" t="s">
        <v>91</v>
      </c>
      <c r="Q38" s="24" t="s">
        <v>577</v>
      </c>
      <c r="R38" s="25" t="s">
        <v>455</v>
      </c>
      <c r="S38" s="27">
        <v>4.6561111111111089</v>
      </c>
      <c r="T38" s="27">
        <v>0.18624444444444435</v>
      </c>
      <c r="U38" s="66">
        <v>44203</v>
      </c>
      <c r="V38" s="27">
        <v>0.75</v>
      </c>
      <c r="W38" s="19">
        <v>0.25</v>
      </c>
      <c r="X38" s="26">
        <v>26.5</v>
      </c>
      <c r="Y38" s="19" t="str">
        <f t="shared" si="1"/>
        <v>N1108</v>
      </c>
      <c r="Z38" s="19" t="str">
        <f t="shared" si="2"/>
        <v>3/H250-1/3AA</v>
      </c>
      <c r="AA38" s="26">
        <f t="shared" si="3"/>
        <v>0.25</v>
      </c>
      <c r="AB38" s="26">
        <f t="shared" si="4"/>
        <v>2.27</v>
      </c>
      <c r="AC38" s="19">
        <f t="shared" si="5"/>
        <v>26.5</v>
      </c>
      <c r="AD38" s="19" t="str">
        <f t="shared" si="6"/>
        <v>40000-613JST</v>
      </c>
      <c r="AE38" s="32"/>
      <c r="AF38" s="34"/>
      <c r="AG38" s="1" t="s">
        <v>152</v>
      </c>
      <c r="AH38" s="43">
        <v>24232</v>
      </c>
    </row>
    <row r="39" spans="1:34" x14ac:dyDescent="0.25">
      <c r="A39" s="17">
        <v>44200</v>
      </c>
      <c r="B39" s="58" t="s">
        <v>896</v>
      </c>
      <c r="C39" s="61" t="s">
        <v>717</v>
      </c>
      <c r="D39" s="51" t="s">
        <v>639</v>
      </c>
      <c r="E39" s="54">
        <v>44211</v>
      </c>
      <c r="F39" s="51" t="s">
        <v>267</v>
      </c>
      <c r="G39" s="48" t="s">
        <v>638</v>
      </c>
      <c r="H39" s="52">
        <v>3</v>
      </c>
      <c r="I39" s="51" t="s">
        <v>243</v>
      </c>
      <c r="J39" s="1">
        <v>23.59</v>
      </c>
      <c r="K39" s="7">
        <v>898283</v>
      </c>
      <c r="L39" s="24"/>
      <c r="M39" s="24">
        <v>12</v>
      </c>
      <c r="N39" s="24">
        <v>2.5499999999999998</v>
      </c>
      <c r="O39" s="16">
        <f t="shared" si="7"/>
        <v>30.599999999999998</v>
      </c>
      <c r="P39" s="24" t="s">
        <v>91</v>
      </c>
      <c r="Q39" s="24" t="s">
        <v>584</v>
      </c>
      <c r="R39" s="25" t="s">
        <v>248</v>
      </c>
      <c r="S39" s="27">
        <v>3.7422222222222201</v>
      </c>
      <c r="T39" s="27">
        <v>1.2474074074074066</v>
      </c>
      <c r="U39" s="66">
        <v>44203</v>
      </c>
      <c r="V39" s="27">
        <v>0.17638888888888937</v>
      </c>
      <c r="W39" s="19">
        <v>0.75</v>
      </c>
      <c r="X39" s="26">
        <v>62</v>
      </c>
      <c r="Y39" s="19" t="str">
        <f t="shared" si="1"/>
        <v>N354</v>
      </c>
      <c r="Z39" s="19" t="str">
        <f t="shared" si="2"/>
        <v>10/HR-3UTHC</v>
      </c>
      <c r="AA39" s="26">
        <f t="shared" si="3"/>
        <v>0.75</v>
      </c>
      <c r="AB39" s="26">
        <f t="shared" si="4"/>
        <v>23.59</v>
      </c>
      <c r="AC39" s="19">
        <f t="shared" si="5"/>
        <v>62</v>
      </c>
      <c r="AD39" s="19" t="str">
        <f t="shared" si="6"/>
        <v>66000-354</v>
      </c>
      <c r="AE39" s="32"/>
      <c r="AF39" s="34"/>
      <c r="AG39" s="1" t="s">
        <v>13</v>
      </c>
      <c r="AH39" s="43">
        <v>66116</v>
      </c>
    </row>
    <row r="40" spans="1:34" x14ac:dyDescent="0.25">
      <c r="A40" s="18">
        <v>44173</v>
      </c>
      <c r="B40" s="55" t="s">
        <v>870</v>
      </c>
      <c r="C40" s="51" t="s">
        <v>774</v>
      </c>
      <c r="D40" s="51" t="s">
        <v>746</v>
      </c>
      <c r="E40" s="54">
        <v>44217</v>
      </c>
      <c r="F40" s="51" t="s">
        <v>744</v>
      </c>
      <c r="G40" s="48" t="s">
        <v>745</v>
      </c>
      <c r="H40" s="52">
        <v>4</v>
      </c>
      <c r="I40" s="51" t="s">
        <v>251</v>
      </c>
      <c r="J40" s="1">
        <v>234.95</v>
      </c>
      <c r="K40" s="7">
        <v>896652</v>
      </c>
      <c r="L40" s="24"/>
      <c r="M40" s="24">
        <v>36</v>
      </c>
      <c r="N40" s="24">
        <v>16.75</v>
      </c>
      <c r="O40" s="16">
        <f t="shared" si="7"/>
        <v>603</v>
      </c>
      <c r="P40" s="24" t="s">
        <v>130</v>
      </c>
      <c r="Q40" s="24" t="s">
        <v>747</v>
      </c>
      <c r="R40" s="25" t="s">
        <v>455</v>
      </c>
      <c r="S40" s="27">
        <v>11.315833333333332</v>
      </c>
      <c r="T40" s="27">
        <v>2.828958333333333</v>
      </c>
      <c r="U40" s="66">
        <v>44202</v>
      </c>
      <c r="V40" s="27">
        <v>0.4500000000000024</v>
      </c>
      <c r="W40" s="19">
        <v>3.43</v>
      </c>
      <c r="X40" s="26">
        <v>515</v>
      </c>
      <c r="Y40" s="19" t="str">
        <f t="shared" si="1"/>
        <v>RL1228</v>
      </c>
      <c r="Z40" s="19" t="str">
        <f t="shared" si="2"/>
        <v>50/NCR18650B</v>
      </c>
      <c r="AA40" s="26">
        <f t="shared" si="3"/>
        <v>3.43</v>
      </c>
      <c r="AB40" s="26">
        <f t="shared" si="4"/>
        <v>234.95</v>
      </c>
      <c r="AC40" s="19">
        <f t="shared" si="5"/>
        <v>515</v>
      </c>
      <c r="AD40" s="19" t="str">
        <f t="shared" si="6"/>
        <v>66002-027</v>
      </c>
      <c r="AE40" s="32"/>
      <c r="AF40" s="34"/>
      <c r="AG40" s="1" t="s">
        <v>152</v>
      </c>
      <c r="AH40" s="43">
        <v>2102</v>
      </c>
    </row>
    <row r="41" spans="1:34" x14ac:dyDescent="0.25">
      <c r="A41" s="17">
        <v>44200</v>
      </c>
      <c r="B41" s="58" t="s">
        <v>899</v>
      </c>
      <c r="C41" s="51"/>
      <c r="D41" s="51" t="s">
        <v>731</v>
      </c>
      <c r="E41" s="54">
        <v>44183</v>
      </c>
      <c r="F41" s="51" t="s">
        <v>282</v>
      </c>
      <c r="G41" s="48" t="s">
        <v>703</v>
      </c>
      <c r="H41" s="52">
        <v>20</v>
      </c>
      <c r="I41" s="1"/>
      <c r="J41" s="1">
        <v>3</v>
      </c>
      <c r="K41" s="7">
        <v>897913</v>
      </c>
      <c r="L41" s="24"/>
      <c r="M41" s="24"/>
      <c r="N41" s="24"/>
      <c r="O41" s="16">
        <f t="shared" si="7"/>
        <v>0</v>
      </c>
      <c r="P41" s="24"/>
      <c r="Q41" s="24"/>
      <c r="R41" s="25" t="s">
        <v>248</v>
      </c>
      <c r="S41" s="27">
        <v>0.91333333333333211</v>
      </c>
      <c r="T41" s="27">
        <v>4.5666666666666605E-2</v>
      </c>
      <c r="U41" s="66">
        <v>44202</v>
      </c>
      <c r="V41" s="27">
        <v>0.18583333333333307</v>
      </c>
      <c r="W41" s="19">
        <v>0.06</v>
      </c>
      <c r="X41" s="26">
        <v>20</v>
      </c>
      <c r="Y41" s="19" t="str">
        <f t="shared" si="1"/>
        <v>HI-TOP16</v>
      </c>
      <c r="Z41" s="19">
        <f t="shared" si="2"/>
        <v>0</v>
      </c>
      <c r="AA41" s="26">
        <f t="shared" si="3"/>
        <v>0.06</v>
      </c>
      <c r="AB41" s="26">
        <f t="shared" si="4"/>
        <v>3</v>
      </c>
      <c r="AC41" s="19">
        <f t="shared" si="5"/>
        <v>20</v>
      </c>
      <c r="AD41" s="19" t="str">
        <f t="shared" si="6"/>
        <v>67001-595NIP</v>
      </c>
      <c r="AE41" s="32"/>
      <c r="AF41" s="34"/>
      <c r="AG41" s="1" t="s">
        <v>573</v>
      </c>
      <c r="AH41" s="43" t="s">
        <v>283</v>
      </c>
    </row>
    <row r="42" spans="1:34" x14ac:dyDescent="0.25">
      <c r="A42" s="17">
        <v>44172</v>
      </c>
      <c r="B42" s="58" t="s">
        <v>858</v>
      </c>
      <c r="C42" s="51" t="s">
        <v>673</v>
      </c>
      <c r="D42" s="51" t="s">
        <v>725</v>
      </c>
      <c r="E42" s="54">
        <v>44211</v>
      </c>
      <c r="F42" s="51" t="s">
        <v>571</v>
      </c>
      <c r="G42" s="48" t="s">
        <v>724</v>
      </c>
      <c r="H42" s="52">
        <v>200</v>
      </c>
      <c r="I42" s="51" t="s">
        <v>270</v>
      </c>
      <c r="J42" s="1">
        <v>9.93</v>
      </c>
      <c r="K42" s="7">
        <v>894576</v>
      </c>
      <c r="L42" s="24"/>
      <c r="M42" s="24">
        <v>3.6</v>
      </c>
      <c r="N42" s="24">
        <v>2.6</v>
      </c>
      <c r="O42" s="16">
        <f t="shared" si="7"/>
        <v>9.3600000000000012</v>
      </c>
      <c r="P42" s="24" t="s">
        <v>421</v>
      </c>
      <c r="Q42" s="24"/>
      <c r="R42" s="25" t="s">
        <v>995</v>
      </c>
      <c r="S42" s="27">
        <v>77.461111111111109</v>
      </c>
      <c r="T42" s="27">
        <v>0.38730555555555557</v>
      </c>
      <c r="U42" s="66">
        <v>44202</v>
      </c>
      <c r="V42" s="27">
        <v>2.1333333333333337</v>
      </c>
      <c r="W42" s="19">
        <v>0.21</v>
      </c>
      <c r="X42" s="26">
        <v>39</v>
      </c>
      <c r="Y42" s="19" t="str">
        <f t="shared" si="1"/>
        <v>L238</v>
      </c>
      <c r="Z42" s="19" t="str">
        <f t="shared" si="2"/>
        <v>2/LS14500</v>
      </c>
      <c r="AA42" s="26">
        <f t="shared" si="3"/>
        <v>0.21</v>
      </c>
      <c r="AB42" s="26">
        <f t="shared" si="4"/>
        <v>9.93</v>
      </c>
      <c r="AC42" s="19">
        <f t="shared" si="5"/>
        <v>39</v>
      </c>
      <c r="AD42" s="19" t="str">
        <f t="shared" si="6"/>
        <v>66000-231</v>
      </c>
      <c r="AE42" s="32"/>
      <c r="AF42" s="34"/>
      <c r="AG42" s="1" t="s">
        <v>153</v>
      </c>
      <c r="AH42" s="43">
        <v>65616</v>
      </c>
    </row>
    <row r="43" spans="1:34" x14ac:dyDescent="0.25">
      <c r="A43" s="17">
        <v>44172</v>
      </c>
      <c r="B43" s="58" t="s">
        <v>859</v>
      </c>
      <c r="C43" s="51" t="s">
        <v>673</v>
      </c>
      <c r="D43" s="51" t="s">
        <v>809</v>
      </c>
      <c r="E43" s="54">
        <v>44211</v>
      </c>
      <c r="F43" s="51" t="s">
        <v>571</v>
      </c>
      <c r="G43" s="48" t="s">
        <v>808</v>
      </c>
      <c r="H43" s="52">
        <v>80</v>
      </c>
      <c r="I43" s="51" t="s">
        <v>270</v>
      </c>
      <c r="J43" s="1">
        <v>9.93</v>
      </c>
      <c r="K43" s="7">
        <v>895001</v>
      </c>
      <c r="L43" s="24"/>
      <c r="M43" s="24">
        <v>3.6</v>
      </c>
      <c r="N43" s="24">
        <v>2.6</v>
      </c>
      <c r="O43" s="16">
        <f t="shared" si="7"/>
        <v>9.3600000000000012</v>
      </c>
      <c r="P43" s="24" t="s">
        <v>421</v>
      </c>
      <c r="Q43" s="24"/>
      <c r="R43" s="25" t="s">
        <v>996</v>
      </c>
      <c r="S43" s="27">
        <v>29.987777777777783</v>
      </c>
      <c r="T43" s="27">
        <v>0.37484722222222228</v>
      </c>
      <c r="U43" s="66">
        <v>44200</v>
      </c>
      <c r="V43" s="27">
        <v>1.2994444444444442</v>
      </c>
      <c r="W43" s="19">
        <v>0.4</v>
      </c>
      <c r="X43" s="26">
        <v>40</v>
      </c>
      <c r="Y43" s="19" t="str">
        <f t="shared" si="1"/>
        <v>L238A</v>
      </c>
      <c r="Z43" s="19" t="str">
        <f t="shared" si="2"/>
        <v>2/LS14500</v>
      </c>
      <c r="AA43" s="26">
        <f t="shared" si="3"/>
        <v>0.4</v>
      </c>
      <c r="AB43" s="26">
        <f t="shared" si="4"/>
        <v>9.93</v>
      </c>
      <c r="AC43" s="19">
        <f t="shared" si="5"/>
        <v>40</v>
      </c>
      <c r="AD43" s="19" t="str">
        <f t="shared" si="6"/>
        <v>66000-231A</v>
      </c>
      <c r="AE43" s="32"/>
      <c r="AF43" s="34"/>
      <c r="AG43" s="1" t="s">
        <v>153</v>
      </c>
      <c r="AH43" s="43">
        <v>65616</v>
      </c>
    </row>
    <row r="44" spans="1:34" x14ac:dyDescent="0.25">
      <c r="A44" s="18">
        <v>44173</v>
      </c>
      <c r="B44" s="55" t="s">
        <v>861</v>
      </c>
      <c r="C44" s="51" t="s">
        <v>666</v>
      </c>
      <c r="D44" s="51" t="s">
        <v>110</v>
      </c>
      <c r="E44" s="54">
        <v>44218</v>
      </c>
      <c r="F44" s="51" t="s">
        <v>571</v>
      </c>
      <c r="G44" s="48" t="s">
        <v>668</v>
      </c>
      <c r="H44" s="52">
        <v>40</v>
      </c>
      <c r="I44" s="51" t="s">
        <v>649</v>
      </c>
      <c r="J44" s="1">
        <v>48.82</v>
      </c>
      <c r="K44" s="7">
        <v>893202</v>
      </c>
      <c r="L44" s="24"/>
      <c r="M44" s="24">
        <v>12</v>
      </c>
      <c r="N44" s="24">
        <v>10</v>
      </c>
      <c r="O44" s="16">
        <f t="shared" si="7"/>
        <v>120</v>
      </c>
      <c r="P44" s="24" t="s">
        <v>91</v>
      </c>
      <c r="Q44" s="24" t="s">
        <v>584</v>
      </c>
      <c r="R44" s="25" t="s">
        <v>997</v>
      </c>
      <c r="S44" s="27">
        <v>18.55972222222222</v>
      </c>
      <c r="T44" s="27">
        <v>0.46399305555555548</v>
      </c>
      <c r="U44" s="66">
        <v>44201</v>
      </c>
      <c r="V44" s="27">
        <v>1.2530555555555551</v>
      </c>
      <c r="W44" s="19">
        <v>0.6</v>
      </c>
      <c r="X44" s="26">
        <v>180</v>
      </c>
      <c r="Y44" s="19" t="str">
        <f t="shared" si="1"/>
        <v>N1217</v>
      </c>
      <c r="Z44" s="19" t="str">
        <f t="shared" si="2"/>
        <v>10/KH-D10000</v>
      </c>
      <c r="AA44" s="26">
        <f t="shared" si="3"/>
        <v>0.6</v>
      </c>
      <c r="AB44" s="26">
        <f t="shared" si="4"/>
        <v>48.82</v>
      </c>
      <c r="AC44" s="19">
        <f t="shared" si="5"/>
        <v>180</v>
      </c>
      <c r="AD44" s="19" t="str">
        <f t="shared" si="6"/>
        <v>66000-810</v>
      </c>
      <c r="AE44" s="32"/>
      <c r="AF44" s="34"/>
      <c r="AG44" s="1" t="s">
        <v>153</v>
      </c>
      <c r="AH44" s="43">
        <v>65616</v>
      </c>
    </row>
    <row r="45" spans="1:34" x14ac:dyDescent="0.25">
      <c r="A45" s="17">
        <v>44200</v>
      </c>
      <c r="B45" s="58" t="s">
        <v>895</v>
      </c>
      <c r="C45" s="51" t="s">
        <v>646</v>
      </c>
      <c r="D45" s="51" t="s">
        <v>647</v>
      </c>
      <c r="E45" s="54">
        <v>44179</v>
      </c>
      <c r="F45" s="51" t="s">
        <v>302</v>
      </c>
      <c r="G45" s="48" t="s">
        <v>645</v>
      </c>
      <c r="H45" s="52">
        <v>1</v>
      </c>
      <c r="I45" s="51" t="s">
        <v>251</v>
      </c>
      <c r="J45" s="52">
        <v>12.47</v>
      </c>
      <c r="K45" s="7">
        <v>897837</v>
      </c>
      <c r="L45" s="24"/>
      <c r="M45" s="24">
        <v>10.8</v>
      </c>
      <c r="N45" s="24">
        <v>3.35</v>
      </c>
      <c r="O45" s="16">
        <f t="shared" si="7"/>
        <v>36.180000000000007</v>
      </c>
      <c r="P45" s="24" t="s">
        <v>130</v>
      </c>
      <c r="Q45" s="24" t="s">
        <v>577</v>
      </c>
      <c r="R45" s="25" t="s">
        <v>455</v>
      </c>
      <c r="S45" s="27">
        <v>0.92111111111111033</v>
      </c>
      <c r="T45" s="27">
        <v>0.92111111111111033</v>
      </c>
      <c r="U45" s="66">
        <v>44200</v>
      </c>
      <c r="V45" s="27">
        <v>0.11027777777777814</v>
      </c>
      <c r="W45" s="19">
        <v>1.1100000000000001</v>
      </c>
      <c r="X45" s="26">
        <v>73.819999999999993</v>
      </c>
      <c r="Y45" s="19" t="str">
        <f t="shared" si="1"/>
        <v>RECELL381</v>
      </c>
      <c r="Z45" s="19" t="str">
        <f t="shared" si="2"/>
        <v>3/NCR18650B</v>
      </c>
      <c r="AA45" s="26">
        <f t="shared" si="3"/>
        <v>1.1100000000000001</v>
      </c>
      <c r="AB45" s="26">
        <f t="shared" si="4"/>
        <v>12.47</v>
      </c>
      <c r="AC45" s="19">
        <f t="shared" si="5"/>
        <v>73.819999999999993</v>
      </c>
      <c r="AD45" s="19" t="str">
        <f t="shared" si="6"/>
        <v>22000-535F</v>
      </c>
      <c r="AE45" s="32"/>
      <c r="AF45" s="34"/>
      <c r="AG45" s="1" t="s">
        <v>151</v>
      </c>
      <c r="AH45" s="43" t="s">
        <v>513</v>
      </c>
    </row>
    <row r="46" spans="1:34" x14ac:dyDescent="0.25">
      <c r="A46" s="5">
        <v>44160</v>
      </c>
      <c r="B46" s="56" t="s">
        <v>854</v>
      </c>
      <c r="C46" s="53" t="s">
        <v>612</v>
      </c>
      <c r="D46" s="53" t="s">
        <v>613</v>
      </c>
      <c r="E46" s="54">
        <v>44166</v>
      </c>
      <c r="F46" s="51" t="s">
        <v>292</v>
      </c>
      <c r="G46" s="48" t="s">
        <v>611</v>
      </c>
      <c r="H46" s="52">
        <v>6</v>
      </c>
      <c r="I46" s="51" t="s">
        <v>374</v>
      </c>
      <c r="J46" s="1">
        <v>69.7</v>
      </c>
      <c r="K46" s="7">
        <v>894390</v>
      </c>
      <c r="L46" s="24"/>
      <c r="M46" s="24">
        <v>24</v>
      </c>
      <c r="N46" s="24">
        <v>3</v>
      </c>
      <c r="O46" s="16">
        <f t="shared" si="7"/>
        <v>72</v>
      </c>
      <c r="P46" s="24" t="s">
        <v>91</v>
      </c>
      <c r="Q46" s="24" t="s">
        <v>594</v>
      </c>
      <c r="R46" s="25" t="s">
        <v>455</v>
      </c>
      <c r="S46" s="27">
        <v>4.6572222222222219</v>
      </c>
      <c r="T46" s="27">
        <v>0.77620370370370362</v>
      </c>
      <c r="U46" s="66">
        <v>44200</v>
      </c>
      <c r="V46" s="27">
        <v>0.16666666666666607</v>
      </c>
      <c r="W46" s="19">
        <v>1.51</v>
      </c>
      <c r="X46" s="26">
        <v>200</v>
      </c>
      <c r="Y46" s="19" t="str">
        <f t="shared" si="1"/>
        <v>RECELL554</v>
      </c>
      <c r="Z46" s="19" t="str">
        <f t="shared" si="2"/>
        <v>20/HHR-300SCPY06</v>
      </c>
      <c r="AA46" s="26">
        <f t="shared" si="3"/>
        <v>1.51</v>
      </c>
      <c r="AB46" s="26">
        <f t="shared" si="4"/>
        <v>69.7</v>
      </c>
      <c r="AC46" s="19">
        <f t="shared" si="5"/>
        <v>200</v>
      </c>
      <c r="AD46" s="19" t="str">
        <f t="shared" si="6"/>
        <v>66002-203</v>
      </c>
      <c r="AE46" s="32"/>
      <c r="AF46" s="34"/>
      <c r="AG46" s="1" t="s">
        <v>13</v>
      </c>
      <c r="AH46" s="43">
        <v>6830</v>
      </c>
    </row>
    <row r="47" spans="1:34" x14ac:dyDescent="0.25">
      <c r="A47" s="17">
        <v>44207</v>
      </c>
      <c r="B47" s="58" t="s">
        <v>954</v>
      </c>
      <c r="C47" s="51" t="s">
        <v>894</v>
      </c>
      <c r="D47" s="51" t="s">
        <v>743</v>
      </c>
      <c r="E47" s="54">
        <v>44217</v>
      </c>
      <c r="F47" s="51" t="s">
        <v>955</v>
      </c>
      <c r="G47" s="48" t="s">
        <v>742</v>
      </c>
      <c r="H47" s="52">
        <v>2</v>
      </c>
      <c r="I47" s="51" t="s">
        <v>312</v>
      </c>
      <c r="J47" s="1">
        <v>35.229999999999997</v>
      </c>
      <c r="K47" s="7">
        <v>899624</v>
      </c>
      <c r="L47" s="24"/>
      <c r="M47" s="24">
        <v>3</v>
      </c>
      <c r="N47" s="24">
        <v>15</v>
      </c>
      <c r="O47" s="16">
        <f t="shared" si="7"/>
        <v>45</v>
      </c>
      <c r="P47" s="24" t="s">
        <v>435</v>
      </c>
      <c r="Q47" s="24" t="s">
        <v>124</v>
      </c>
      <c r="R47" s="25" t="s">
        <v>455</v>
      </c>
      <c r="S47" s="27">
        <v>1.63</v>
      </c>
      <c r="T47" s="27">
        <v>0.81499999999999995</v>
      </c>
      <c r="U47" s="66">
        <v>44209</v>
      </c>
      <c r="V47" s="27">
        <v>0.23638888888888943</v>
      </c>
      <c r="W47" s="19">
        <v>0.88</v>
      </c>
      <c r="X47" s="26">
        <v>85</v>
      </c>
      <c r="Y47" s="19" t="str">
        <f t="shared" si="1"/>
        <v>L280</v>
      </c>
      <c r="Z47" s="19" t="str">
        <f t="shared" si="2"/>
        <v>3/BR-C</v>
      </c>
      <c r="AA47" s="26">
        <f t="shared" si="3"/>
        <v>0.88</v>
      </c>
      <c r="AB47" s="26">
        <f t="shared" si="4"/>
        <v>35.229999999999997</v>
      </c>
      <c r="AC47" s="19">
        <f t="shared" si="5"/>
        <v>85</v>
      </c>
      <c r="AD47" s="19" t="str">
        <f t="shared" si="6"/>
        <v>66000-270</v>
      </c>
      <c r="AE47" s="32"/>
      <c r="AF47" s="34"/>
      <c r="AG47" s="1" t="s">
        <v>151</v>
      </c>
      <c r="AH47" s="43">
        <v>39637</v>
      </c>
    </row>
    <row r="48" spans="1:34" x14ac:dyDescent="0.25">
      <c r="A48" s="5">
        <v>44160</v>
      </c>
      <c r="B48" s="56" t="s">
        <v>856</v>
      </c>
      <c r="C48" s="53" t="s">
        <v>290</v>
      </c>
      <c r="D48" s="53" t="s">
        <v>569</v>
      </c>
      <c r="E48" s="54">
        <v>44168</v>
      </c>
      <c r="F48" s="51" t="s">
        <v>563</v>
      </c>
      <c r="G48" s="48" t="s">
        <v>568</v>
      </c>
      <c r="H48" s="52">
        <v>3</v>
      </c>
      <c r="I48" s="1"/>
      <c r="J48" s="1">
        <v>198.89</v>
      </c>
      <c r="K48" s="7">
        <v>891907</v>
      </c>
      <c r="L48" s="24"/>
      <c r="M48" s="24"/>
      <c r="N48" s="24"/>
      <c r="O48" s="16">
        <f t="shared" si="7"/>
        <v>0</v>
      </c>
      <c r="P48" s="24"/>
      <c r="Q48" s="24"/>
      <c r="R48" s="25" t="s">
        <v>259</v>
      </c>
      <c r="S48" s="27">
        <v>11.796666666666667</v>
      </c>
      <c r="T48" s="27">
        <v>3.9322222222222223</v>
      </c>
      <c r="U48" s="66">
        <v>44202</v>
      </c>
      <c r="V48" s="27">
        <v>0.61666666666666714</v>
      </c>
      <c r="W48" s="19">
        <v>7.49</v>
      </c>
      <c r="X48" s="26">
        <v>300</v>
      </c>
      <c r="Y48" s="19" t="str">
        <f t="shared" si="1"/>
        <v>CH392</v>
      </c>
      <c r="Z48" s="19" t="str">
        <f t="shared" si="2"/>
        <v>TSB-003PCB</v>
      </c>
      <c r="AA48" s="26">
        <f t="shared" si="3"/>
        <v>7.49</v>
      </c>
      <c r="AB48" s="26">
        <f t="shared" si="4"/>
        <v>198.89</v>
      </c>
      <c r="AC48" s="19">
        <f t="shared" si="5"/>
        <v>300</v>
      </c>
      <c r="AD48" s="19" t="str">
        <f t="shared" si="6"/>
        <v>66001-483</v>
      </c>
      <c r="AE48" s="32"/>
      <c r="AF48" s="34"/>
      <c r="AG48" s="1" t="s">
        <v>152</v>
      </c>
      <c r="AH48" s="43">
        <v>1749</v>
      </c>
    </row>
    <row r="49" spans="1:34" x14ac:dyDescent="0.25">
      <c r="A49" s="5">
        <v>44202</v>
      </c>
      <c r="B49" s="56" t="s">
        <v>921</v>
      </c>
      <c r="C49" s="51" t="s">
        <v>308</v>
      </c>
      <c r="D49" s="51" t="s">
        <v>317</v>
      </c>
      <c r="E49" s="54">
        <v>44201</v>
      </c>
      <c r="F49" s="51" t="s">
        <v>267</v>
      </c>
      <c r="G49" s="48" t="s">
        <v>316</v>
      </c>
      <c r="H49" s="52">
        <v>1</v>
      </c>
      <c r="I49" s="1"/>
      <c r="J49" s="1">
        <v>76.8</v>
      </c>
      <c r="K49" s="7">
        <v>898997</v>
      </c>
      <c r="L49" s="24"/>
      <c r="M49" s="24"/>
      <c r="N49" s="24"/>
      <c r="O49" s="16">
        <f t="shared" si="7"/>
        <v>0</v>
      </c>
      <c r="P49" s="24"/>
      <c r="Q49" s="24"/>
      <c r="R49" s="25" t="s">
        <v>1008</v>
      </c>
      <c r="S49" s="27">
        <v>0.5716666666666681</v>
      </c>
      <c r="T49" s="27">
        <v>0.5716666666666681</v>
      </c>
      <c r="U49" s="66">
        <v>44216</v>
      </c>
      <c r="V49" s="27">
        <v>0.2336111111111121</v>
      </c>
      <c r="W49" s="19">
        <v>0.55000000000000004</v>
      </c>
      <c r="X49" s="26">
        <v>164.55</v>
      </c>
      <c r="Y49" s="19" t="str">
        <f t="shared" si="1"/>
        <v>CH346</v>
      </c>
      <c r="Z49" s="19" t="str">
        <f t="shared" si="2"/>
        <v>TSB002</v>
      </c>
      <c r="AA49" s="26">
        <f t="shared" si="3"/>
        <v>0.55000000000000004</v>
      </c>
      <c r="AB49" s="26">
        <f t="shared" si="4"/>
        <v>76.8</v>
      </c>
      <c r="AC49" s="19">
        <f t="shared" si="5"/>
        <v>164.55</v>
      </c>
      <c r="AD49" s="19" t="str">
        <f t="shared" si="6"/>
        <v>66001-230</v>
      </c>
      <c r="AE49" s="32"/>
      <c r="AF49" s="34"/>
      <c r="AG49" s="1" t="s">
        <v>13</v>
      </c>
      <c r="AH49" s="43">
        <v>66116</v>
      </c>
    </row>
    <row r="50" spans="1:34" x14ac:dyDescent="0.25">
      <c r="A50" s="18">
        <v>44215</v>
      </c>
      <c r="B50" s="55" t="s">
        <v>987</v>
      </c>
      <c r="C50" s="51" t="s">
        <v>991</v>
      </c>
      <c r="D50" s="51" t="s">
        <v>1009</v>
      </c>
      <c r="E50" s="54">
        <v>44209</v>
      </c>
      <c r="F50" s="51" t="s">
        <v>988</v>
      </c>
      <c r="G50" s="48" t="s">
        <v>989</v>
      </c>
      <c r="H50" s="52">
        <v>1</v>
      </c>
      <c r="I50" s="51" t="s">
        <v>990</v>
      </c>
      <c r="J50" s="52">
        <v>20.45</v>
      </c>
      <c r="K50" s="7">
        <v>900323</v>
      </c>
      <c r="L50" s="24"/>
      <c r="M50" s="24">
        <v>9.6</v>
      </c>
      <c r="N50" s="24">
        <v>3.7</v>
      </c>
      <c r="O50" s="16">
        <f t="shared" si="7"/>
        <v>35.520000000000003</v>
      </c>
      <c r="P50" s="24" t="s">
        <v>491</v>
      </c>
      <c r="Q50" s="24" t="s">
        <v>577</v>
      </c>
      <c r="R50" s="25" t="s">
        <v>278</v>
      </c>
      <c r="S50" s="27">
        <v>2.4999999999999991</v>
      </c>
      <c r="T50" s="27">
        <v>2.4999999999999991</v>
      </c>
      <c r="U50" s="66">
        <v>44215</v>
      </c>
      <c r="V50" s="27">
        <v>0.37416666666666387</v>
      </c>
      <c r="W50" s="19">
        <v>2</v>
      </c>
      <c r="X50" s="26">
        <v>100</v>
      </c>
      <c r="Y50" s="19" t="str">
        <f t="shared" si="1"/>
        <v>PACK630</v>
      </c>
      <c r="Z50" s="19" t="str">
        <f t="shared" si="2"/>
        <v>3/K226650UE01</v>
      </c>
      <c r="AA50" s="26">
        <f t="shared" si="3"/>
        <v>2</v>
      </c>
      <c r="AB50" s="26">
        <f t="shared" si="4"/>
        <v>20.45</v>
      </c>
      <c r="AC50" s="19">
        <f t="shared" si="5"/>
        <v>100</v>
      </c>
      <c r="AD50" s="19" t="str">
        <f t="shared" si="6"/>
        <v>66002-588</v>
      </c>
      <c r="AE50" s="32"/>
      <c r="AF50" s="34"/>
      <c r="AG50" s="1" t="s">
        <v>151</v>
      </c>
      <c r="AH50" s="43">
        <v>2366</v>
      </c>
    </row>
    <row r="51" spans="1:34" x14ac:dyDescent="0.25">
      <c r="A51" s="18">
        <v>44201</v>
      </c>
      <c r="B51" s="55" t="s">
        <v>905</v>
      </c>
      <c r="C51" s="51" t="s">
        <v>661</v>
      </c>
      <c r="D51" s="51" t="s">
        <v>680</v>
      </c>
      <c r="E51" s="54">
        <v>44225</v>
      </c>
      <c r="F51" s="51" t="s">
        <v>417</v>
      </c>
      <c r="G51" s="48" t="s">
        <v>480</v>
      </c>
      <c r="H51" s="52">
        <v>225</v>
      </c>
      <c r="I51" s="51" t="s">
        <v>660</v>
      </c>
      <c r="J51" s="1">
        <v>1.53</v>
      </c>
      <c r="K51" s="7">
        <v>898706</v>
      </c>
      <c r="L51" s="24"/>
      <c r="M51" s="24">
        <v>3.6</v>
      </c>
      <c r="N51" s="24">
        <v>1.2</v>
      </c>
      <c r="O51" s="16">
        <f t="shared" si="7"/>
        <v>4.32</v>
      </c>
      <c r="P51" s="24" t="s">
        <v>20</v>
      </c>
      <c r="Q51" s="24" t="s">
        <v>412</v>
      </c>
      <c r="R51" s="25" t="s">
        <v>1018</v>
      </c>
      <c r="S51" s="27">
        <v>26.265833333333326</v>
      </c>
      <c r="T51" s="27">
        <v>0.116737037037037</v>
      </c>
      <c r="U51" s="66">
        <v>44217</v>
      </c>
      <c r="V51" s="27">
        <v>1.3833333333333337</v>
      </c>
      <c r="W51" s="19">
        <v>0.12</v>
      </c>
      <c r="X51" s="26">
        <v>7</v>
      </c>
      <c r="Y51" s="19" t="str">
        <f t="shared" si="1"/>
        <v>L503-RECELL</v>
      </c>
      <c r="Z51" s="19" t="str">
        <f t="shared" si="2"/>
        <v>1/ER14250H</v>
      </c>
      <c r="AA51" s="26">
        <f t="shared" si="3"/>
        <v>0.12</v>
      </c>
      <c r="AB51" s="26">
        <f t="shared" si="4"/>
        <v>1.53</v>
      </c>
      <c r="AC51" s="19">
        <f t="shared" si="5"/>
        <v>7</v>
      </c>
      <c r="AD51" s="19" t="str">
        <f t="shared" si="6"/>
        <v>66000-6911</v>
      </c>
      <c r="AE51" s="32"/>
      <c r="AF51" s="34"/>
      <c r="AG51" s="1" t="s">
        <v>13</v>
      </c>
      <c r="AH51" s="43">
        <v>35572</v>
      </c>
    </row>
    <row r="52" spans="1:34" x14ac:dyDescent="0.25">
      <c r="A52" s="18">
        <v>44208</v>
      </c>
      <c r="B52" s="55" t="s">
        <v>959</v>
      </c>
      <c r="C52" s="53" t="s">
        <v>633</v>
      </c>
      <c r="D52" s="53" t="s">
        <v>759</v>
      </c>
      <c r="E52" s="54">
        <v>44225</v>
      </c>
      <c r="F52" s="51" t="s">
        <v>757</v>
      </c>
      <c r="G52" s="48" t="s">
        <v>758</v>
      </c>
      <c r="H52" s="52">
        <v>150</v>
      </c>
      <c r="I52" s="51" t="s">
        <v>364</v>
      </c>
      <c r="J52" s="1">
        <v>3.54</v>
      </c>
      <c r="K52" s="7">
        <v>899759</v>
      </c>
      <c r="L52" s="24"/>
      <c r="M52" s="24">
        <v>3.7</v>
      </c>
      <c r="N52" s="24">
        <v>2.6</v>
      </c>
      <c r="O52" s="16">
        <f t="shared" si="7"/>
        <v>9.620000000000001</v>
      </c>
      <c r="P52" s="24" t="s">
        <v>130</v>
      </c>
      <c r="Q52" s="24" t="s">
        <v>412</v>
      </c>
      <c r="R52" s="25" t="s">
        <v>687</v>
      </c>
      <c r="S52" s="27">
        <v>20.350555555555559</v>
      </c>
      <c r="T52" s="27">
        <v>0.13567037037037039</v>
      </c>
      <c r="U52" s="66">
        <v>44217</v>
      </c>
      <c r="V52" s="27">
        <v>1.4000000000000004</v>
      </c>
      <c r="W52" s="19">
        <v>0.16</v>
      </c>
      <c r="X52" s="26">
        <v>11.5</v>
      </c>
      <c r="Y52" s="19" t="str">
        <f t="shared" si="1"/>
        <v>RL1110</v>
      </c>
      <c r="Z52" s="19" t="str">
        <f t="shared" si="2"/>
        <v>1/UR18650ZY</v>
      </c>
      <c r="AA52" s="26">
        <f t="shared" si="3"/>
        <v>0.16</v>
      </c>
      <c r="AB52" s="26">
        <f t="shared" si="4"/>
        <v>3.54</v>
      </c>
      <c r="AC52" s="19">
        <f t="shared" si="5"/>
        <v>11.5</v>
      </c>
      <c r="AD52" s="19" t="str">
        <f t="shared" si="6"/>
        <v>66001-705</v>
      </c>
      <c r="AE52" s="32"/>
      <c r="AF52" s="34"/>
      <c r="AG52" s="1" t="s">
        <v>960</v>
      </c>
      <c r="AH52" s="43">
        <v>1877</v>
      </c>
    </row>
    <row r="53" spans="1:34" x14ac:dyDescent="0.25">
      <c r="A53" s="13">
        <v>44217</v>
      </c>
      <c r="B53" s="45">
        <v>310444</v>
      </c>
      <c r="C53" s="19"/>
      <c r="D53" s="19" t="s">
        <v>1010</v>
      </c>
      <c r="E53" s="14">
        <v>44217</v>
      </c>
      <c r="F53" s="19" t="s">
        <v>1011</v>
      </c>
      <c r="G53" s="19"/>
      <c r="H53" s="19">
        <v>1</v>
      </c>
      <c r="I53" s="19"/>
      <c r="J53" s="24">
        <v>0</v>
      </c>
      <c r="K53" s="7">
        <v>901294</v>
      </c>
      <c r="L53" s="24"/>
      <c r="M53" s="24"/>
      <c r="N53" s="24"/>
      <c r="O53" s="16">
        <f t="shared" si="7"/>
        <v>0</v>
      </c>
      <c r="P53" s="24"/>
      <c r="Q53" s="24"/>
      <c r="R53" s="25" t="s">
        <v>1019</v>
      </c>
      <c r="S53" s="27">
        <v>1.0000000000000018</v>
      </c>
      <c r="T53" s="27">
        <v>1.0000000000000018</v>
      </c>
      <c r="U53" s="66">
        <v>44217</v>
      </c>
      <c r="V53" s="27">
        <v>0.14249999999999963</v>
      </c>
      <c r="W53" s="19">
        <v>0.75</v>
      </c>
      <c r="X53" s="26">
        <v>0</v>
      </c>
      <c r="Y53" s="19" t="str">
        <f t="shared" si="1"/>
        <v>RECELL5-LAB</v>
      </c>
      <c r="Z53" s="19">
        <f t="shared" si="2"/>
        <v>0</v>
      </c>
      <c r="AA53" s="26">
        <f t="shared" si="3"/>
        <v>0.75</v>
      </c>
      <c r="AB53" s="26">
        <f t="shared" si="4"/>
        <v>0</v>
      </c>
      <c r="AC53" s="19">
        <f t="shared" si="5"/>
        <v>0</v>
      </c>
      <c r="AD53" s="19">
        <f t="shared" si="6"/>
        <v>0</v>
      </c>
      <c r="AE53" s="32"/>
      <c r="AF53" s="34"/>
      <c r="AG53" s="1" t="s">
        <v>151</v>
      </c>
      <c r="AH53" s="43">
        <v>23955</v>
      </c>
    </row>
    <row r="54" spans="1:34" x14ac:dyDescent="0.25">
      <c r="A54" s="13">
        <v>44203</v>
      </c>
      <c r="B54" s="57" t="s">
        <v>939</v>
      </c>
      <c r="C54" s="53" t="s">
        <v>798</v>
      </c>
      <c r="D54" s="53" t="s">
        <v>799</v>
      </c>
      <c r="E54" s="54">
        <v>44216</v>
      </c>
      <c r="F54" s="51" t="s">
        <v>267</v>
      </c>
      <c r="G54" s="48" t="s">
        <v>797</v>
      </c>
      <c r="H54" s="52">
        <v>10</v>
      </c>
      <c r="I54" s="51" t="s">
        <v>306</v>
      </c>
      <c r="J54" s="1">
        <v>8.61</v>
      </c>
      <c r="K54" s="7">
        <v>899427</v>
      </c>
      <c r="L54" s="24"/>
      <c r="M54" s="24">
        <v>3.2</v>
      </c>
      <c r="N54" s="24">
        <v>1.35</v>
      </c>
      <c r="O54" s="16">
        <f t="shared" si="7"/>
        <v>4.32</v>
      </c>
      <c r="P54" s="24" t="s">
        <v>508</v>
      </c>
      <c r="Q54" s="24" t="s">
        <v>412</v>
      </c>
      <c r="R54" s="25" t="s">
        <v>287</v>
      </c>
      <c r="S54" s="27">
        <v>5.1836111111111123</v>
      </c>
      <c r="T54" s="27">
        <v>0.51836111111111127</v>
      </c>
      <c r="U54" s="66">
        <v>44217</v>
      </c>
      <c r="V54" s="27">
        <v>0.37583333333333346</v>
      </c>
      <c r="W54" s="19">
        <v>1.0900000000000001</v>
      </c>
      <c r="X54" s="26">
        <v>19.36</v>
      </c>
      <c r="Y54" s="19" t="str">
        <f t="shared" si="1"/>
        <v>RL1383</v>
      </c>
      <c r="Z54" s="19" t="str">
        <f t="shared" si="2"/>
        <v>1/K218650P</v>
      </c>
      <c r="AA54" s="26">
        <f t="shared" si="3"/>
        <v>1.0900000000000001</v>
      </c>
      <c r="AB54" s="26">
        <f t="shared" si="4"/>
        <v>8.61</v>
      </c>
      <c r="AC54" s="19">
        <f t="shared" si="5"/>
        <v>19.36</v>
      </c>
      <c r="AD54" s="19" t="str">
        <f t="shared" si="6"/>
        <v>66002-942</v>
      </c>
      <c r="AE54" s="32"/>
      <c r="AF54" s="34"/>
      <c r="AG54" s="1" t="s">
        <v>152</v>
      </c>
      <c r="AH54" s="43">
        <v>66116</v>
      </c>
    </row>
    <row r="55" spans="1:34" x14ac:dyDescent="0.25">
      <c r="A55" s="5">
        <v>44230</v>
      </c>
      <c r="B55" s="56" t="s">
        <v>1123</v>
      </c>
      <c r="C55" s="53" t="s">
        <v>1128</v>
      </c>
      <c r="D55" s="53" t="s">
        <v>1124</v>
      </c>
      <c r="E55" s="54">
        <v>44239</v>
      </c>
      <c r="F55" s="51" t="s">
        <v>1125</v>
      </c>
      <c r="G55" s="48" t="s">
        <v>1126</v>
      </c>
      <c r="H55" s="52">
        <v>20</v>
      </c>
      <c r="I55" s="51" t="s">
        <v>1127</v>
      </c>
      <c r="J55" s="1">
        <v>0.14000000000000001</v>
      </c>
      <c r="K55" s="7">
        <v>902224</v>
      </c>
      <c r="L55" s="24"/>
      <c r="M55" s="24">
        <v>3.6</v>
      </c>
      <c r="N55" s="24">
        <v>2.4500000000000002</v>
      </c>
      <c r="O55" s="16">
        <f t="shared" si="7"/>
        <v>8.82</v>
      </c>
      <c r="P55" s="24" t="s">
        <v>91</v>
      </c>
      <c r="Q55" s="24" t="s">
        <v>577</v>
      </c>
      <c r="R55" s="25" t="s">
        <v>455</v>
      </c>
      <c r="S55" s="27">
        <v>4.8705555555555531</v>
      </c>
      <c r="T55" s="27">
        <v>0.24352777777777765</v>
      </c>
      <c r="U55" s="66">
        <v>44238</v>
      </c>
      <c r="V55" s="27">
        <v>0.27416666666666423</v>
      </c>
      <c r="W55" s="19">
        <v>0.38</v>
      </c>
      <c r="X55" s="26">
        <v>40</v>
      </c>
      <c r="Y55" s="19" t="str">
        <f t="shared" si="1"/>
        <v>N1922</v>
      </c>
      <c r="Z55" s="19" t="str">
        <f t="shared" si="2"/>
        <v>3/BK-250A</v>
      </c>
      <c r="AA55" s="26">
        <f t="shared" si="3"/>
        <v>0.38</v>
      </c>
      <c r="AB55" s="26">
        <f t="shared" si="4"/>
        <v>0.14000000000000001</v>
      </c>
      <c r="AC55" s="19">
        <f t="shared" si="5"/>
        <v>40</v>
      </c>
      <c r="AD55" s="19" t="str">
        <f t="shared" si="6"/>
        <v>67001-795</v>
      </c>
      <c r="AE55" s="32"/>
      <c r="AF55" s="34"/>
      <c r="AG55" s="1" t="s">
        <v>153</v>
      </c>
      <c r="AH55" s="43">
        <v>2052</v>
      </c>
    </row>
    <row r="56" spans="1:34" x14ac:dyDescent="0.25">
      <c r="A56" s="17">
        <v>44228</v>
      </c>
      <c r="B56" s="58" t="s">
        <v>1061</v>
      </c>
      <c r="C56" s="53" t="s">
        <v>274</v>
      </c>
      <c r="D56" s="53" t="s">
        <v>1063</v>
      </c>
      <c r="E56" s="54">
        <v>44228</v>
      </c>
      <c r="F56" s="51" t="s">
        <v>267</v>
      </c>
      <c r="G56" s="48" t="s">
        <v>1062</v>
      </c>
      <c r="H56" s="52">
        <v>8</v>
      </c>
      <c r="I56" s="1"/>
      <c r="J56" s="1">
        <v>32.979999999999997</v>
      </c>
      <c r="K56" s="7">
        <v>902213</v>
      </c>
      <c r="L56" s="24"/>
      <c r="M56" s="24"/>
      <c r="N56" s="24"/>
      <c r="O56" s="16">
        <f t="shared" si="7"/>
        <v>0</v>
      </c>
      <c r="P56" s="24"/>
      <c r="Q56" s="24"/>
      <c r="R56" s="25" t="s">
        <v>249</v>
      </c>
      <c r="S56" s="27">
        <v>0.91277777777777835</v>
      </c>
      <c r="T56" s="27">
        <v>0.11409722222222229</v>
      </c>
      <c r="U56" s="66">
        <v>44229</v>
      </c>
      <c r="V56" s="27">
        <v>0.4399999999999995</v>
      </c>
      <c r="W56" s="19">
        <v>0.12</v>
      </c>
      <c r="X56" s="26">
        <v>80</v>
      </c>
      <c r="Y56" s="19" t="str">
        <f t="shared" si="1"/>
        <v>CH211A</v>
      </c>
      <c r="Z56" s="19" t="str">
        <f t="shared" si="2"/>
        <v>TSB-002PCB</v>
      </c>
      <c r="AA56" s="26">
        <f t="shared" si="3"/>
        <v>0.12</v>
      </c>
      <c r="AB56" s="26">
        <f t="shared" si="4"/>
        <v>32.979999999999997</v>
      </c>
      <c r="AC56" s="19">
        <f t="shared" si="5"/>
        <v>80</v>
      </c>
      <c r="AD56" s="19" t="str">
        <f t="shared" si="6"/>
        <v>66000-118A</v>
      </c>
      <c r="AE56" s="32"/>
      <c r="AF56" s="34"/>
      <c r="AG56" s="1" t="s">
        <v>13</v>
      </c>
      <c r="AH56" s="43">
        <v>66116</v>
      </c>
    </row>
    <row r="57" spans="1:34" x14ac:dyDescent="0.25">
      <c r="A57" s="17">
        <v>44200</v>
      </c>
      <c r="B57" s="58" t="s">
        <v>901</v>
      </c>
      <c r="C57" s="53" t="s">
        <v>696</v>
      </c>
      <c r="D57" s="53" t="s">
        <v>972</v>
      </c>
      <c r="E57" s="54">
        <v>44216</v>
      </c>
      <c r="F57" s="51" t="s">
        <v>258</v>
      </c>
      <c r="G57" s="48" t="s">
        <v>902</v>
      </c>
      <c r="H57" s="52">
        <v>5</v>
      </c>
      <c r="I57" s="1"/>
      <c r="J57" s="1">
        <v>134.37</v>
      </c>
      <c r="K57" s="7">
        <v>898157</v>
      </c>
      <c r="L57" s="24"/>
      <c r="M57" s="24"/>
      <c r="N57" s="24"/>
      <c r="O57" s="16">
        <f t="shared" si="7"/>
        <v>0</v>
      </c>
      <c r="P57" s="24"/>
      <c r="Q57" s="24"/>
      <c r="R57" s="25" t="s">
        <v>297</v>
      </c>
      <c r="S57" s="27">
        <v>16.921944444444449</v>
      </c>
      <c r="T57" s="27">
        <v>3.38438888888889</v>
      </c>
      <c r="U57" s="66">
        <v>44229</v>
      </c>
      <c r="V57" s="27">
        <v>0.99999999999999911</v>
      </c>
      <c r="W57" s="19">
        <v>2.69</v>
      </c>
      <c r="X57" s="26">
        <v>220</v>
      </c>
      <c r="Y57" s="19" t="str">
        <f t="shared" si="1"/>
        <v>CH336</v>
      </c>
      <c r="Z57" s="19" t="str">
        <f t="shared" si="2"/>
        <v>TSB-003APCB</v>
      </c>
      <c r="AA57" s="26">
        <f t="shared" si="3"/>
        <v>2.69</v>
      </c>
      <c r="AB57" s="26">
        <f t="shared" si="4"/>
        <v>134.37</v>
      </c>
      <c r="AC57" s="19">
        <f t="shared" si="5"/>
        <v>220</v>
      </c>
      <c r="AD57" s="19" t="str">
        <f t="shared" si="6"/>
        <v>66001-133A</v>
      </c>
      <c r="AE57" s="32"/>
      <c r="AF57" s="34"/>
      <c r="AG57" s="1" t="s">
        <v>152</v>
      </c>
      <c r="AH57" s="43">
        <v>1167</v>
      </c>
    </row>
    <row r="58" spans="1:34" x14ac:dyDescent="0.25">
      <c r="A58" s="17">
        <v>44214</v>
      </c>
      <c r="B58" s="58" t="s">
        <v>981</v>
      </c>
      <c r="C58" s="53" t="s">
        <v>369</v>
      </c>
      <c r="D58" s="53" t="s">
        <v>588</v>
      </c>
      <c r="E58" s="54">
        <v>44218</v>
      </c>
      <c r="F58" s="51" t="s">
        <v>292</v>
      </c>
      <c r="G58" s="48" t="s">
        <v>587</v>
      </c>
      <c r="H58" s="52">
        <v>6</v>
      </c>
      <c r="I58" s="48" t="s">
        <v>587</v>
      </c>
      <c r="J58" s="1">
        <v>14.98</v>
      </c>
      <c r="K58" s="7">
        <v>900543</v>
      </c>
      <c r="L58" s="24"/>
      <c r="M58" s="24">
        <v>7.2</v>
      </c>
      <c r="N58" s="24">
        <v>2.7</v>
      </c>
      <c r="O58" s="16">
        <f t="shared" si="7"/>
        <v>19.440000000000001</v>
      </c>
      <c r="P58" s="24" t="s">
        <v>91</v>
      </c>
      <c r="Q58" s="24" t="s">
        <v>464</v>
      </c>
      <c r="R58" s="25" t="s">
        <v>455</v>
      </c>
      <c r="S58" s="27">
        <v>2.5499999999999998</v>
      </c>
      <c r="T58" s="27">
        <v>0.42499999999999999</v>
      </c>
      <c r="U58" s="66">
        <v>44229</v>
      </c>
      <c r="V58" s="27">
        <v>0.35416666666666874</v>
      </c>
      <c r="W58" s="19">
        <v>0.21</v>
      </c>
      <c r="X58" s="26">
        <v>89.84</v>
      </c>
      <c r="Y58" s="19" t="str">
        <f t="shared" si="1"/>
        <v>N509</v>
      </c>
      <c r="Z58" s="19" t="str">
        <f t="shared" si="2"/>
        <v>6/HR-AU</v>
      </c>
      <c r="AA58" s="26">
        <f t="shared" si="3"/>
        <v>0.21</v>
      </c>
      <c r="AB58" s="26">
        <f t="shared" si="4"/>
        <v>14.98</v>
      </c>
      <c r="AC58" s="19">
        <f t="shared" si="5"/>
        <v>89.84</v>
      </c>
      <c r="AD58" s="19" t="str">
        <f t="shared" si="6"/>
        <v>22000-006B</v>
      </c>
      <c r="AE58" s="32"/>
      <c r="AF58" s="34"/>
      <c r="AG58" s="1" t="s">
        <v>13</v>
      </c>
      <c r="AH58" s="43">
        <v>6830</v>
      </c>
    </row>
    <row r="59" spans="1:34" x14ac:dyDescent="0.25">
      <c r="A59" s="5">
        <v>44202</v>
      </c>
      <c r="B59" s="56">
        <v>310093</v>
      </c>
      <c r="C59" s="51" t="s">
        <v>711</v>
      </c>
      <c r="D59" s="51" t="s">
        <v>712</v>
      </c>
      <c r="E59" s="54">
        <v>44218</v>
      </c>
      <c r="F59" s="51" t="s">
        <v>708</v>
      </c>
      <c r="G59" s="48" t="s">
        <v>709</v>
      </c>
      <c r="H59" s="52">
        <v>10</v>
      </c>
      <c r="I59" s="51" t="s">
        <v>710</v>
      </c>
      <c r="J59" s="1">
        <v>28.14</v>
      </c>
      <c r="K59" s="7">
        <v>899328</v>
      </c>
      <c r="L59" s="24"/>
      <c r="M59" s="24">
        <v>14.4</v>
      </c>
      <c r="N59" s="24">
        <v>2.04</v>
      </c>
      <c r="O59" s="16">
        <f t="shared" si="7"/>
        <v>29.376000000000001</v>
      </c>
      <c r="P59" s="24" t="s">
        <v>130</v>
      </c>
      <c r="Q59" s="24" t="s">
        <v>562</v>
      </c>
      <c r="R59" s="25" t="s">
        <v>118</v>
      </c>
      <c r="S59" s="27">
        <v>36.76444444444445</v>
      </c>
      <c r="T59" s="27">
        <v>3.6764444444444448</v>
      </c>
      <c r="U59" s="66">
        <v>44228</v>
      </c>
      <c r="V59" s="27">
        <v>1.5419444444444421</v>
      </c>
      <c r="W59" s="19">
        <v>6.32</v>
      </c>
      <c r="X59" s="26">
        <v>200</v>
      </c>
      <c r="Y59" s="19" t="str">
        <f t="shared" si="1"/>
        <v>DH48</v>
      </c>
      <c r="Z59" s="19" t="str">
        <f t="shared" si="2"/>
        <v>4/NCR18500A</v>
      </c>
      <c r="AA59" s="26">
        <f t="shared" si="3"/>
        <v>6.32</v>
      </c>
      <c r="AB59" s="26">
        <f t="shared" si="4"/>
        <v>28.14</v>
      </c>
      <c r="AC59" s="19">
        <f t="shared" si="5"/>
        <v>200</v>
      </c>
      <c r="AD59" s="19" t="str">
        <f t="shared" si="6"/>
        <v>66001-927</v>
      </c>
      <c r="AE59" s="32"/>
      <c r="AF59" s="34"/>
      <c r="AG59" s="1" t="s">
        <v>151</v>
      </c>
      <c r="AH59" s="43">
        <v>2169</v>
      </c>
    </row>
    <row r="60" spans="1:34" x14ac:dyDescent="0.25">
      <c r="A60" s="5">
        <v>44202</v>
      </c>
      <c r="B60" s="56" t="s">
        <v>931</v>
      </c>
      <c r="C60" s="53" t="s">
        <v>713</v>
      </c>
      <c r="D60" s="53" t="s">
        <v>671</v>
      </c>
      <c r="E60" s="54">
        <v>44215</v>
      </c>
      <c r="F60" s="51" t="s">
        <v>282</v>
      </c>
      <c r="G60" s="48" t="s">
        <v>669</v>
      </c>
      <c r="H60" s="52">
        <v>9</v>
      </c>
      <c r="I60" s="51" t="s">
        <v>670</v>
      </c>
      <c r="J60" s="1">
        <v>101.54</v>
      </c>
      <c r="K60" s="7">
        <v>899302</v>
      </c>
      <c r="L60" s="24"/>
      <c r="M60" s="24">
        <v>24</v>
      </c>
      <c r="N60" s="24">
        <v>2.5</v>
      </c>
      <c r="O60" s="16">
        <f t="shared" si="7"/>
        <v>60</v>
      </c>
      <c r="P60" s="24" t="s">
        <v>115</v>
      </c>
      <c r="Q60" s="24" t="s">
        <v>591</v>
      </c>
      <c r="R60" s="25" t="s">
        <v>320</v>
      </c>
      <c r="S60" s="27">
        <v>10.757777777777775</v>
      </c>
      <c r="T60" s="27">
        <v>1.1953086419753083</v>
      </c>
      <c r="U60" s="66">
        <v>44225</v>
      </c>
      <c r="V60" s="27">
        <v>1.0111111111111111</v>
      </c>
      <c r="W60" s="19">
        <v>1.53</v>
      </c>
      <c r="X60" s="26">
        <v>300</v>
      </c>
      <c r="Y60" s="19" t="str">
        <f t="shared" si="1"/>
        <v>S114</v>
      </c>
      <c r="Z60" s="19" t="str">
        <f t="shared" si="2"/>
        <v>12/0810-0004</v>
      </c>
      <c r="AA60" s="26">
        <f t="shared" si="3"/>
        <v>1.53</v>
      </c>
      <c r="AB60" s="26">
        <f t="shared" si="4"/>
        <v>101.54</v>
      </c>
      <c r="AC60" s="19">
        <f t="shared" si="5"/>
        <v>300</v>
      </c>
      <c r="AD60" s="19" t="str">
        <f t="shared" si="6"/>
        <v>66001-966</v>
      </c>
      <c r="AE60" s="32"/>
      <c r="AF60" s="34"/>
      <c r="AG60" s="1" t="s">
        <v>151</v>
      </c>
      <c r="AH60" s="43" t="s">
        <v>283</v>
      </c>
    </row>
    <row r="61" spans="1:34" x14ac:dyDescent="0.25">
      <c r="A61" s="5">
        <v>44209</v>
      </c>
      <c r="B61" s="56">
        <v>310221</v>
      </c>
      <c r="C61" s="53" t="s">
        <v>149</v>
      </c>
      <c r="D61" s="53" t="s">
        <v>220</v>
      </c>
      <c r="E61" s="54">
        <v>44225</v>
      </c>
      <c r="F61" s="51" t="s">
        <v>648</v>
      </c>
      <c r="G61" s="48" t="s">
        <v>219</v>
      </c>
      <c r="H61" s="52">
        <v>208</v>
      </c>
      <c r="I61" s="51" t="s">
        <v>148</v>
      </c>
      <c r="J61" s="1">
        <v>14.84</v>
      </c>
      <c r="K61" s="7">
        <v>900098</v>
      </c>
      <c r="L61" s="24"/>
      <c r="M61" s="24">
        <v>3.6</v>
      </c>
      <c r="N61" s="24">
        <v>13</v>
      </c>
      <c r="O61" s="16">
        <f t="shared" si="7"/>
        <v>46.800000000000004</v>
      </c>
      <c r="P61" s="24" t="s">
        <v>421</v>
      </c>
      <c r="Q61" s="24" t="s">
        <v>412</v>
      </c>
      <c r="R61" s="25" t="s">
        <v>1305</v>
      </c>
      <c r="S61" s="27">
        <v>40.587777777777774</v>
      </c>
      <c r="T61" s="27">
        <v>0.19513354700854699</v>
      </c>
      <c r="U61" s="66">
        <v>44225</v>
      </c>
      <c r="V61" s="27">
        <v>0.87361111111111089</v>
      </c>
      <c r="W61" s="19">
        <v>0.19</v>
      </c>
      <c r="X61" s="26">
        <v>30</v>
      </c>
      <c r="Y61" s="19" t="str">
        <f t="shared" si="1"/>
        <v>L204</v>
      </c>
      <c r="Z61" s="19" t="str">
        <f t="shared" si="2"/>
        <v>1/LSH20</v>
      </c>
      <c r="AA61" s="26">
        <f t="shared" si="3"/>
        <v>0.19</v>
      </c>
      <c r="AB61" s="26">
        <f t="shared" si="4"/>
        <v>14.84</v>
      </c>
      <c r="AC61" s="19">
        <f t="shared" si="5"/>
        <v>30</v>
      </c>
      <c r="AD61" s="19" t="str">
        <f t="shared" si="6"/>
        <v>66000-207</v>
      </c>
      <c r="AE61" s="32"/>
      <c r="AF61" s="34"/>
      <c r="AG61" s="1" t="s">
        <v>151</v>
      </c>
      <c r="AH61" s="43">
        <v>65365</v>
      </c>
    </row>
    <row r="62" spans="1:34" x14ac:dyDescent="0.25">
      <c r="A62" s="5">
        <v>44216</v>
      </c>
      <c r="B62" s="56" t="s">
        <v>998</v>
      </c>
      <c r="C62" s="51" t="s">
        <v>717</v>
      </c>
      <c r="D62" s="51" t="s">
        <v>1000</v>
      </c>
      <c r="E62" s="54">
        <v>44223</v>
      </c>
      <c r="F62" s="51" t="s">
        <v>108</v>
      </c>
      <c r="G62" s="48" t="s">
        <v>999</v>
      </c>
      <c r="H62" s="52">
        <v>1</v>
      </c>
      <c r="I62" s="51" t="s">
        <v>243</v>
      </c>
      <c r="J62" s="1">
        <v>20.37</v>
      </c>
      <c r="K62" s="7">
        <v>900913</v>
      </c>
      <c r="L62" s="24"/>
      <c r="M62" s="24">
        <v>12</v>
      </c>
      <c r="N62" s="24">
        <v>2.5499999999999998</v>
      </c>
      <c r="O62" s="16">
        <f t="shared" si="7"/>
        <v>30.599999999999998</v>
      </c>
      <c r="P62" s="24" t="s">
        <v>91</v>
      </c>
      <c r="Q62" s="24" t="s">
        <v>584</v>
      </c>
      <c r="R62" s="25" t="s">
        <v>455</v>
      </c>
      <c r="S62" s="27">
        <v>0.70472222222222491</v>
      </c>
      <c r="T62" s="27">
        <v>0.70472222222222491</v>
      </c>
      <c r="U62" s="66">
        <v>44225</v>
      </c>
      <c r="V62" s="27">
        <v>0.16111111111111143</v>
      </c>
      <c r="W62" s="19">
        <v>1</v>
      </c>
      <c r="X62" s="26">
        <v>50</v>
      </c>
      <c r="Y62" s="19" t="str">
        <f t="shared" si="1"/>
        <v>N1963</v>
      </c>
      <c r="Z62" s="19" t="str">
        <f t="shared" si="2"/>
        <v>10/HR-3UTHC</v>
      </c>
      <c r="AA62" s="26">
        <f t="shared" si="3"/>
        <v>1</v>
      </c>
      <c r="AB62" s="26">
        <f t="shared" si="4"/>
        <v>20.37</v>
      </c>
      <c r="AC62" s="19">
        <f t="shared" si="5"/>
        <v>50</v>
      </c>
      <c r="AD62" s="19" t="str">
        <f t="shared" si="6"/>
        <v>30006-240KLA</v>
      </c>
      <c r="AE62" s="32"/>
      <c r="AF62" s="34"/>
      <c r="AG62" s="1" t="s">
        <v>153</v>
      </c>
      <c r="AH62" s="43">
        <v>65551</v>
      </c>
    </row>
    <row r="63" spans="1:34" x14ac:dyDescent="0.25">
      <c r="A63" s="5">
        <v>44209</v>
      </c>
      <c r="B63" s="56" t="s">
        <v>967</v>
      </c>
      <c r="C63" s="53" t="s">
        <v>416</v>
      </c>
      <c r="D63" s="53" t="s">
        <v>969</v>
      </c>
      <c r="E63" s="54">
        <v>44211</v>
      </c>
      <c r="F63" s="51" t="s">
        <v>322</v>
      </c>
      <c r="G63" s="48" t="s">
        <v>968</v>
      </c>
      <c r="H63" s="52">
        <v>3</v>
      </c>
      <c r="I63" s="51" t="s">
        <v>293</v>
      </c>
      <c r="J63" s="1">
        <v>15.23</v>
      </c>
      <c r="K63" s="7">
        <v>900108</v>
      </c>
      <c r="L63" s="24"/>
      <c r="M63" s="24">
        <v>9.6</v>
      </c>
      <c r="N63" s="24">
        <v>1.7</v>
      </c>
      <c r="O63" s="16">
        <f t="shared" si="7"/>
        <v>16.32</v>
      </c>
      <c r="P63" s="24" t="s">
        <v>91</v>
      </c>
      <c r="Q63" s="24" t="s">
        <v>632</v>
      </c>
      <c r="R63" s="25" t="s">
        <v>455</v>
      </c>
      <c r="S63" s="27">
        <v>0.98583333333333423</v>
      </c>
      <c r="T63" s="27">
        <v>0.32861111111111141</v>
      </c>
      <c r="U63" s="66">
        <v>44224</v>
      </c>
      <c r="V63" s="27">
        <v>0.16666666666666607</v>
      </c>
      <c r="W63" s="19">
        <v>1</v>
      </c>
      <c r="X63" s="26">
        <v>55</v>
      </c>
      <c r="Y63" s="19" t="str">
        <f t="shared" si="1"/>
        <v>N1962</v>
      </c>
      <c r="Z63" s="19" t="str">
        <f t="shared" si="2"/>
        <v>8/AA1700</v>
      </c>
      <c r="AA63" s="26">
        <f t="shared" si="3"/>
        <v>1</v>
      </c>
      <c r="AB63" s="26">
        <f t="shared" si="4"/>
        <v>15.23</v>
      </c>
      <c r="AC63" s="19">
        <f t="shared" si="5"/>
        <v>55</v>
      </c>
      <c r="AD63" s="19" t="str">
        <f t="shared" si="6"/>
        <v>67002-845</v>
      </c>
      <c r="AE63" s="32"/>
      <c r="AF63" s="34"/>
      <c r="AG63" s="1" t="s">
        <v>151</v>
      </c>
      <c r="AH63" s="43" t="s">
        <v>323</v>
      </c>
    </row>
    <row r="64" spans="1:34" x14ac:dyDescent="0.25">
      <c r="A64" s="17">
        <v>44214</v>
      </c>
      <c r="B64" s="58" t="s">
        <v>974</v>
      </c>
      <c r="C64" s="51" t="s">
        <v>530</v>
      </c>
      <c r="D64" s="51" t="s">
        <v>629</v>
      </c>
      <c r="E64" s="54">
        <v>44224</v>
      </c>
      <c r="F64" s="51" t="s">
        <v>292</v>
      </c>
      <c r="G64" s="48" t="s">
        <v>627</v>
      </c>
      <c r="H64" s="52">
        <v>5</v>
      </c>
      <c r="I64" s="51" t="s">
        <v>293</v>
      </c>
      <c r="J64" s="1">
        <v>11.73</v>
      </c>
      <c r="K64" s="7">
        <v>900471</v>
      </c>
      <c r="L64" s="24" t="s">
        <v>628</v>
      </c>
      <c r="M64" s="24">
        <v>7.2</v>
      </c>
      <c r="N64" s="24">
        <v>1.7</v>
      </c>
      <c r="O64" s="16">
        <f t="shared" si="7"/>
        <v>12.24</v>
      </c>
      <c r="P64" s="24" t="s">
        <v>91</v>
      </c>
      <c r="Q64" s="24" t="s">
        <v>464</v>
      </c>
      <c r="R64" s="25" t="s">
        <v>455</v>
      </c>
      <c r="S64" s="27">
        <v>3.8588888888888881</v>
      </c>
      <c r="T64" s="27">
        <v>0.77177777777777767</v>
      </c>
      <c r="U64" s="66">
        <v>44224</v>
      </c>
      <c r="V64" s="27">
        <v>0.14999999999999947</v>
      </c>
      <c r="W64" s="19">
        <v>0.68</v>
      </c>
      <c r="X64" s="26">
        <v>66.739999999999995</v>
      </c>
      <c r="Y64" s="19" t="str">
        <f t="shared" si="1"/>
        <v>N653</v>
      </c>
      <c r="Z64" s="19" t="str">
        <f t="shared" si="2"/>
        <v>6/AA1700</v>
      </c>
      <c r="AA64" s="26">
        <f t="shared" si="3"/>
        <v>0.68</v>
      </c>
      <c r="AB64" s="26">
        <f t="shared" si="4"/>
        <v>11.73</v>
      </c>
      <c r="AC64" s="19">
        <f t="shared" si="5"/>
        <v>66.739999999999995</v>
      </c>
      <c r="AD64" s="19" t="str">
        <f t="shared" si="6"/>
        <v>22000-369</v>
      </c>
      <c r="AE64" s="32"/>
      <c r="AF64" s="34"/>
      <c r="AG64" s="1" t="s">
        <v>13</v>
      </c>
      <c r="AH64" s="43">
        <v>6830</v>
      </c>
    </row>
    <row r="65" spans="1:34" x14ac:dyDescent="0.25">
      <c r="A65" s="5">
        <v>44202</v>
      </c>
      <c r="B65" s="56" t="s">
        <v>919</v>
      </c>
      <c r="C65" s="51" t="s">
        <v>663</v>
      </c>
      <c r="D65" s="51" t="s">
        <v>664</v>
      </c>
      <c r="E65" s="54">
        <v>44221</v>
      </c>
      <c r="F65" s="51" t="s">
        <v>260</v>
      </c>
      <c r="G65" s="48" t="s">
        <v>662</v>
      </c>
      <c r="H65" s="52">
        <v>10</v>
      </c>
      <c r="I65" s="51" t="s">
        <v>630</v>
      </c>
      <c r="J65" s="1">
        <v>18.93</v>
      </c>
      <c r="K65" s="7">
        <v>899019</v>
      </c>
      <c r="L65" s="24"/>
      <c r="M65" s="24">
        <v>7.2</v>
      </c>
      <c r="N65" s="24">
        <v>3</v>
      </c>
      <c r="O65" s="16">
        <f t="shared" si="7"/>
        <v>21.6</v>
      </c>
      <c r="P65" s="24" t="s">
        <v>96</v>
      </c>
      <c r="Q65" s="24" t="s">
        <v>464</v>
      </c>
      <c r="R65" s="25" t="s">
        <v>455</v>
      </c>
      <c r="S65" s="27">
        <v>3.354166666666667</v>
      </c>
      <c r="T65" s="27">
        <v>0.3354166666666667</v>
      </c>
      <c r="U65" s="66">
        <v>44224</v>
      </c>
      <c r="V65" s="27">
        <v>0.50000000000000089</v>
      </c>
      <c r="W65" s="19">
        <v>0.3</v>
      </c>
      <c r="X65" s="26">
        <v>75.599999999999994</v>
      </c>
      <c r="Y65" s="19" t="str">
        <f t="shared" si="1"/>
        <v>N405</v>
      </c>
      <c r="Z65" s="19" t="str">
        <f t="shared" si="2"/>
        <v>6/N3000CR</v>
      </c>
      <c r="AA65" s="26">
        <f t="shared" si="3"/>
        <v>0.3</v>
      </c>
      <c r="AB65" s="26">
        <f t="shared" si="4"/>
        <v>18.93</v>
      </c>
      <c r="AC65" s="19">
        <f t="shared" si="5"/>
        <v>75.599999999999994</v>
      </c>
      <c r="AD65" s="19" t="str">
        <f t="shared" si="6"/>
        <v>30003-856AA</v>
      </c>
      <c r="AE65" s="32"/>
      <c r="AF65" s="34"/>
      <c r="AG65" s="1" t="s">
        <v>13</v>
      </c>
      <c r="AH65" s="43">
        <v>20171</v>
      </c>
    </row>
    <row r="66" spans="1:34" x14ac:dyDescent="0.25">
      <c r="A66" s="17">
        <v>44214</v>
      </c>
      <c r="B66" s="58" t="s">
        <v>973</v>
      </c>
      <c r="C66" s="51" t="s">
        <v>399</v>
      </c>
      <c r="D66" s="51" t="s">
        <v>371</v>
      </c>
      <c r="E66" s="54">
        <v>44223</v>
      </c>
      <c r="F66" s="51" t="s">
        <v>363</v>
      </c>
      <c r="G66" s="48" t="s">
        <v>370</v>
      </c>
      <c r="H66" s="52">
        <v>1</v>
      </c>
      <c r="I66" s="51" t="s">
        <v>251</v>
      </c>
      <c r="J66" s="1">
        <v>31.5</v>
      </c>
      <c r="K66" s="7">
        <v>900142</v>
      </c>
      <c r="L66" s="24"/>
      <c r="M66" s="24">
        <v>10.8</v>
      </c>
      <c r="N66" s="24">
        <v>6.7</v>
      </c>
      <c r="O66" s="16">
        <f t="shared" ref="O66:O97" si="8">N66*M66</f>
        <v>72.360000000000014</v>
      </c>
      <c r="P66" s="24" t="s">
        <v>130</v>
      </c>
      <c r="Q66" s="24" t="s">
        <v>372</v>
      </c>
      <c r="R66" s="25" t="s">
        <v>455</v>
      </c>
      <c r="S66" s="27">
        <v>1.9672222222222215</v>
      </c>
      <c r="T66" s="27">
        <v>1.9672222222222215</v>
      </c>
      <c r="U66" s="66">
        <v>44224</v>
      </c>
      <c r="V66" s="27">
        <v>0.19999999999999929</v>
      </c>
      <c r="W66" s="19">
        <v>0.76</v>
      </c>
      <c r="X66" s="26">
        <v>75</v>
      </c>
      <c r="Y66" s="19" t="str">
        <f t="shared" ref="Y66:Y129" si="9">D66</f>
        <v>RL580</v>
      </c>
      <c r="Z66" s="19" t="str">
        <f t="shared" ref="Z66:Z129" si="10">C66</f>
        <v>6/NCR18650B</v>
      </c>
      <c r="AA66" s="26">
        <f t="shared" ref="AA66:AA129" si="11">W66</f>
        <v>0.76</v>
      </c>
      <c r="AB66" s="26">
        <f t="shared" ref="AB66:AB129" si="12">J66</f>
        <v>31.5</v>
      </c>
      <c r="AC66" s="19">
        <f t="shared" ref="AC66:AC129" si="13">X66</f>
        <v>75</v>
      </c>
      <c r="AD66" s="19" t="str">
        <f t="shared" ref="AD66:AD129" si="14">G66</f>
        <v>66000-789</v>
      </c>
      <c r="AE66" s="32"/>
      <c r="AF66" s="34"/>
      <c r="AG66" s="1" t="s">
        <v>151</v>
      </c>
      <c r="AH66" s="43">
        <v>66889</v>
      </c>
    </row>
    <row r="67" spans="1:34" x14ac:dyDescent="0.25">
      <c r="A67" s="17">
        <v>44228</v>
      </c>
      <c r="B67" s="58" t="s">
        <v>1058</v>
      </c>
      <c r="C67" s="51" t="s">
        <v>426</v>
      </c>
      <c r="D67" s="51" t="s">
        <v>427</v>
      </c>
      <c r="E67" s="54">
        <v>44238</v>
      </c>
      <c r="F67" s="51" t="s">
        <v>292</v>
      </c>
      <c r="G67" s="48" t="s">
        <v>424</v>
      </c>
      <c r="H67" s="52">
        <v>1</v>
      </c>
      <c r="I67" s="51" t="s">
        <v>288</v>
      </c>
      <c r="J67" s="1">
        <v>42.42</v>
      </c>
      <c r="K67" s="7">
        <v>902004</v>
      </c>
      <c r="L67" s="24"/>
      <c r="M67" s="24">
        <v>18</v>
      </c>
      <c r="N67" s="24">
        <v>4</v>
      </c>
      <c r="O67" s="16">
        <f t="shared" si="8"/>
        <v>72</v>
      </c>
      <c r="P67" s="24" t="s">
        <v>91</v>
      </c>
      <c r="Q67" s="24" t="s">
        <v>590</v>
      </c>
      <c r="R67" s="25" t="s">
        <v>455</v>
      </c>
      <c r="S67" s="27">
        <v>1.4130555555555548</v>
      </c>
      <c r="T67" s="27">
        <v>1.4130555555555548</v>
      </c>
      <c r="U67" s="66">
        <v>44236</v>
      </c>
      <c r="V67" s="27">
        <v>0.11666666666666892</v>
      </c>
      <c r="W67" s="19">
        <v>1.45</v>
      </c>
      <c r="X67" s="26">
        <v>272.23</v>
      </c>
      <c r="Y67" s="19" t="str">
        <f t="shared" si="9"/>
        <v>N1149</v>
      </c>
      <c r="Z67" s="19" t="str">
        <f t="shared" si="10"/>
        <v>15/HR-4/3AU</v>
      </c>
      <c r="AA67" s="26">
        <f t="shared" si="11"/>
        <v>1.45</v>
      </c>
      <c r="AB67" s="26">
        <f t="shared" si="12"/>
        <v>42.42</v>
      </c>
      <c r="AC67" s="19">
        <f t="shared" si="13"/>
        <v>272.23</v>
      </c>
      <c r="AD67" s="19" t="str">
        <f t="shared" si="14"/>
        <v>22000-089</v>
      </c>
      <c r="AE67" s="32"/>
      <c r="AF67" s="34"/>
      <c r="AG67" s="1" t="s">
        <v>13</v>
      </c>
      <c r="AH67" s="43">
        <v>6830</v>
      </c>
    </row>
    <row r="68" spans="1:34" x14ac:dyDescent="0.25">
      <c r="A68" s="18">
        <v>44229</v>
      </c>
      <c r="B68" s="55" t="s">
        <v>1075</v>
      </c>
      <c r="C68" s="51" t="s">
        <v>786</v>
      </c>
      <c r="D68" s="51" t="s">
        <v>1077</v>
      </c>
      <c r="E68" s="54">
        <v>44238</v>
      </c>
      <c r="F68" s="51" t="s">
        <v>832</v>
      </c>
      <c r="G68" s="48" t="s">
        <v>1076</v>
      </c>
      <c r="H68" s="52">
        <v>1</v>
      </c>
      <c r="I68" s="51" t="s">
        <v>389</v>
      </c>
      <c r="J68" s="52">
        <v>3.9</v>
      </c>
      <c r="K68" s="7">
        <v>902002</v>
      </c>
      <c r="L68" s="24"/>
      <c r="M68" s="24">
        <v>3.7</v>
      </c>
      <c r="N68" s="24">
        <v>1.48</v>
      </c>
      <c r="O68" s="16">
        <f t="shared" si="8"/>
        <v>5.476</v>
      </c>
      <c r="P68" s="24" t="s">
        <v>130</v>
      </c>
      <c r="Q68" s="24" t="s">
        <v>412</v>
      </c>
      <c r="R68" s="25" t="s">
        <v>455</v>
      </c>
      <c r="S68" s="27">
        <v>1.0527777777777763</v>
      </c>
      <c r="T68" s="27">
        <v>1.0527777777777763</v>
      </c>
      <c r="U68" s="66">
        <v>44236</v>
      </c>
      <c r="V68" s="27">
        <v>9.6388888888888857E-2</v>
      </c>
      <c r="W68" s="19">
        <v>1.64</v>
      </c>
      <c r="X68" s="26">
        <v>60</v>
      </c>
      <c r="Y68" s="19" t="str">
        <f t="shared" si="9"/>
        <v>RECELL440</v>
      </c>
      <c r="Z68" s="19" t="str">
        <f t="shared" si="10"/>
        <v>1/UF703450F</v>
      </c>
      <c r="AA68" s="26">
        <f t="shared" si="11"/>
        <v>1.64</v>
      </c>
      <c r="AB68" s="26">
        <f t="shared" si="12"/>
        <v>3.9</v>
      </c>
      <c r="AC68" s="19">
        <f t="shared" si="13"/>
        <v>60</v>
      </c>
      <c r="AD68" s="19" t="str">
        <f t="shared" si="14"/>
        <v>66001-820</v>
      </c>
      <c r="AE68" s="32"/>
      <c r="AF68" s="34"/>
      <c r="AG68" s="1" t="s">
        <v>151</v>
      </c>
      <c r="AH68" s="43">
        <v>64999</v>
      </c>
    </row>
    <row r="69" spans="1:34" x14ac:dyDescent="0.25">
      <c r="A69" s="13">
        <v>44203</v>
      </c>
      <c r="B69" s="57" t="s">
        <v>938</v>
      </c>
      <c r="C69" s="51" t="s">
        <v>640</v>
      </c>
      <c r="D69" s="51" t="s">
        <v>576</v>
      </c>
      <c r="E69" s="54">
        <v>44223</v>
      </c>
      <c r="F69" s="51" t="s">
        <v>322</v>
      </c>
      <c r="G69" s="48" t="s">
        <v>575</v>
      </c>
      <c r="H69" s="52">
        <v>500</v>
      </c>
      <c r="I69" s="51" t="s">
        <v>634</v>
      </c>
      <c r="J69" s="1">
        <v>2.08</v>
      </c>
      <c r="K69" s="7">
        <v>899412</v>
      </c>
      <c r="L69" s="24"/>
      <c r="M69" s="24">
        <v>1.2</v>
      </c>
      <c r="N69" s="24">
        <v>0.8</v>
      </c>
      <c r="O69" s="16">
        <f t="shared" si="8"/>
        <v>0.96</v>
      </c>
      <c r="P69" s="24" t="s">
        <v>91</v>
      </c>
      <c r="Q69" s="24" t="s">
        <v>412</v>
      </c>
      <c r="R69" s="25" t="s">
        <v>1306</v>
      </c>
      <c r="S69" s="27">
        <v>13.005555555555558</v>
      </c>
      <c r="T69" s="27">
        <v>2.6011111111111117E-2</v>
      </c>
      <c r="U69" s="66">
        <v>44235</v>
      </c>
      <c r="V69" s="27">
        <v>1.2897222222222222</v>
      </c>
      <c r="W69" s="19">
        <v>0.03</v>
      </c>
      <c r="X69" s="26">
        <v>3.1</v>
      </c>
      <c r="Y69" s="19" t="str">
        <f t="shared" si="9"/>
        <v>N1705</v>
      </c>
      <c r="Z69" s="19" t="str">
        <f t="shared" si="10"/>
        <v>1/BK-4MCCE</v>
      </c>
      <c r="AA69" s="26">
        <f t="shared" si="11"/>
        <v>0.03</v>
      </c>
      <c r="AB69" s="26">
        <f t="shared" si="12"/>
        <v>2.08</v>
      </c>
      <c r="AC69" s="19">
        <f t="shared" si="13"/>
        <v>3.1</v>
      </c>
      <c r="AD69" s="19" t="str">
        <f t="shared" si="14"/>
        <v>30006-414BP</v>
      </c>
      <c r="AE69" s="32"/>
      <c r="AF69" s="34"/>
      <c r="AG69" s="1" t="s">
        <v>573</v>
      </c>
      <c r="AH69" s="43" t="s">
        <v>323</v>
      </c>
    </row>
    <row r="70" spans="1:34" x14ac:dyDescent="0.25">
      <c r="A70" s="13">
        <v>44210</v>
      </c>
      <c r="B70" s="57" t="s">
        <v>971</v>
      </c>
      <c r="C70" s="53" t="s">
        <v>555</v>
      </c>
      <c r="D70" s="53" t="s">
        <v>164</v>
      </c>
      <c r="E70" s="54">
        <v>44225</v>
      </c>
      <c r="F70" s="51" t="s">
        <v>842</v>
      </c>
      <c r="G70" s="48" t="s">
        <v>553</v>
      </c>
      <c r="H70" s="52">
        <v>50</v>
      </c>
      <c r="I70" s="51" t="s">
        <v>554</v>
      </c>
      <c r="J70" s="1">
        <v>10.27</v>
      </c>
      <c r="K70" s="7">
        <v>900333</v>
      </c>
      <c r="L70" s="24"/>
      <c r="M70" s="24">
        <v>12</v>
      </c>
      <c r="N70" s="24">
        <v>1.2</v>
      </c>
      <c r="O70" s="16">
        <f t="shared" si="8"/>
        <v>14.399999999999999</v>
      </c>
      <c r="P70" s="24" t="s">
        <v>115</v>
      </c>
      <c r="Q70" s="24" t="s">
        <v>412</v>
      </c>
      <c r="R70" s="25" t="s">
        <v>248</v>
      </c>
      <c r="S70" s="27">
        <v>28.81944444444445</v>
      </c>
      <c r="T70" s="27">
        <v>0.57638888888888895</v>
      </c>
      <c r="U70" s="66">
        <v>44235</v>
      </c>
      <c r="V70" s="27">
        <v>1.1069444444444434</v>
      </c>
      <c r="W70" s="19">
        <v>0.56999999999999995</v>
      </c>
      <c r="X70" s="26">
        <v>60</v>
      </c>
      <c r="Y70" s="19" t="str">
        <f t="shared" si="9"/>
        <v>S19</v>
      </c>
      <c r="Z70" s="19" t="str">
        <f t="shared" si="10"/>
        <v>1/12SB1.2P</v>
      </c>
      <c r="AA70" s="26">
        <f t="shared" si="11"/>
        <v>0.56999999999999995</v>
      </c>
      <c r="AB70" s="26">
        <f t="shared" si="12"/>
        <v>10.27</v>
      </c>
      <c r="AC70" s="19">
        <f t="shared" si="13"/>
        <v>60</v>
      </c>
      <c r="AD70" s="19" t="str">
        <f t="shared" si="14"/>
        <v>66000-595</v>
      </c>
      <c r="AE70" s="32"/>
      <c r="AF70" s="34"/>
      <c r="AG70" s="1" t="s">
        <v>151</v>
      </c>
      <c r="AH70" s="43">
        <v>61117</v>
      </c>
    </row>
    <row r="71" spans="1:34" x14ac:dyDescent="0.25">
      <c r="A71" s="13">
        <v>44231</v>
      </c>
      <c r="B71" s="57" t="s">
        <v>1137</v>
      </c>
      <c r="C71" s="51" t="s">
        <v>1140</v>
      </c>
      <c r="D71" s="51" t="s">
        <v>1141</v>
      </c>
      <c r="E71" s="54">
        <v>44242</v>
      </c>
      <c r="F71" s="51" t="s">
        <v>537</v>
      </c>
      <c r="G71" s="48" t="s">
        <v>1138</v>
      </c>
      <c r="H71" s="52">
        <v>16</v>
      </c>
      <c r="I71" s="51" t="s">
        <v>736</v>
      </c>
      <c r="J71" s="1">
        <v>2.44</v>
      </c>
      <c r="K71" s="7">
        <v>902471</v>
      </c>
      <c r="L71" s="24" t="s">
        <v>1139</v>
      </c>
      <c r="M71" s="24">
        <v>3</v>
      </c>
      <c r="N71" s="24">
        <v>1.2</v>
      </c>
      <c r="O71" s="16">
        <f t="shared" si="8"/>
        <v>3.5999999999999996</v>
      </c>
      <c r="P71" s="24" t="s">
        <v>435</v>
      </c>
      <c r="Q71" s="24" t="s">
        <v>412</v>
      </c>
      <c r="R71" s="25" t="s">
        <v>1307</v>
      </c>
      <c r="S71" s="27">
        <v>1.9525000000000001</v>
      </c>
      <c r="T71" s="27">
        <v>0.12203125000000001</v>
      </c>
      <c r="U71" s="66">
        <v>44235</v>
      </c>
      <c r="V71" s="27">
        <v>0.36666666666666536</v>
      </c>
      <c r="W71" s="19">
        <v>0.17</v>
      </c>
      <c r="X71" s="26">
        <v>10.51</v>
      </c>
      <c r="Y71" s="19" t="str">
        <f t="shared" si="9"/>
        <v>L355</v>
      </c>
      <c r="Z71" s="19" t="str">
        <f t="shared" si="10"/>
        <v>1/BR2/3A</v>
      </c>
      <c r="AA71" s="26">
        <f t="shared" si="11"/>
        <v>0.17</v>
      </c>
      <c r="AB71" s="26">
        <f t="shared" si="12"/>
        <v>2.44</v>
      </c>
      <c r="AC71" s="19">
        <f t="shared" si="13"/>
        <v>10.51</v>
      </c>
      <c r="AD71" s="19" t="str">
        <f t="shared" si="14"/>
        <v>46003-301</v>
      </c>
      <c r="AE71" s="32"/>
      <c r="AF71" s="34"/>
      <c r="AG71" s="1" t="s">
        <v>573</v>
      </c>
      <c r="AH71" s="43" t="s">
        <v>539</v>
      </c>
    </row>
    <row r="72" spans="1:34" x14ac:dyDescent="0.25">
      <c r="A72" s="17">
        <v>44228</v>
      </c>
      <c r="B72" s="58" t="s">
        <v>1053</v>
      </c>
      <c r="C72" s="51" t="s">
        <v>369</v>
      </c>
      <c r="D72" s="51" t="s">
        <v>588</v>
      </c>
      <c r="E72" s="54">
        <v>44232</v>
      </c>
      <c r="F72" s="51" t="s">
        <v>292</v>
      </c>
      <c r="G72" s="48" t="s">
        <v>587</v>
      </c>
      <c r="H72" s="52">
        <v>6</v>
      </c>
      <c r="I72" s="48" t="s">
        <v>587</v>
      </c>
      <c r="J72" s="1">
        <v>13.82</v>
      </c>
      <c r="K72" s="7">
        <v>902091</v>
      </c>
      <c r="L72" s="24" t="s">
        <v>1054</v>
      </c>
      <c r="M72" s="24">
        <v>7.2</v>
      </c>
      <c r="N72" s="24">
        <v>2.7</v>
      </c>
      <c r="O72" s="16">
        <f t="shared" si="8"/>
        <v>19.440000000000001</v>
      </c>
      <c r="P72" s="24" t="s">
        <v>91</v>
      </c>
      <c r="Q72" s="24" t="s">
        <v>464</v>
      </c>
      <c r="R72" s="25" t="s">
        <v>455</v>
      </c>
      <c r="S72" s="27">
        <v>1.7708333333333339</v>
      </c>
      <c r="T72" s="27">
        <v>0.29513888888888901</v>
      </c>
      <c r="U72" s="66">
        <v>44235</v>
      </c>
      <c r="V72" s="27">
        <v>0.19999999999999929</v>
      </c>
      <c r="W72" s="19">
        <v>0.21</v>
      </c>
      <c r="X72" s="26">
        <v>89.84</v>
      </c>
      <c r="Y72" s="19" t="str">
        <f t="shared" si="9"/>
        <v>N509</v>
      </c>
      <c r="Z72" s="19" t="str">
        <f t="shared" si="10"/>
        <v>6/HR-AU</v>
      </c>
      <c r="AA72" s="26">
        <f t="shared" si="11"/>
        <v>0.21</v>
      </c>
      <c r="AB72" s="26">
        <f t="shared" si="12"/>
        <v>13.82</v>
      </c>
      <c r="AC72" s="19">
        <f t="shared" si="13"/>
        <v>89.84</v>
      </c>
      <c r="AD72" s="19" t="str">
        <f t="shared" si="14"/>
        <v>22000-006B</v>
      </c>
      <c r="AE72" s="32"/>
      <c r="AF72" s="34"/>
      <c r="AG72" s="1" t="s">
        <v>13</v>
      </c>
      <c r="AH72" s="43">
        <v>6830</v>
      </c>
    </row>
    <row r="73" spans="1:34" x14ac:dyDescent="0.25">
      <c r="A73" s="5">
        <v>44230</v>
      </c>
      <c r="B73" s="56" t="s">
        <v>1110</v>
      </c>
      <c r="C73" s="51" t="s">
        <v>1113</v>
      </c>
      <c r="D73" s="51" t="s">
        <v>1114</v>
      </c>
      <c r="E73" s="54">
        <v>44232</v>
      </c>
      <c r="F73" s="51" t="s">
        <v>1111</v>
      </c>
      <c r="G73" s="48" t="s">
        <v>1112</v>
      </c>
      <c r="H73" s="52">
        <v>4</v>
      </c>
      <c r="I73" s="51" t="s">
        <v>291</v>
      </c>
      <c r="J73" s="1">
        <v>3.25</v>
      </c>
      <c r="K73" s="7">
        <v>902609</v>
      </c>
      <c r="L73" s="24"/>
      <c r="M73" s="24">
        <v>2.4</v>
      </c>
      <c r="N73" s="24">
        <v>2</v>
      </c>
      <c r="O73" s="16">
        <f t="shared" si="8"/>
        <v>4.8</v>
      </c>
      <c r="P73" s="24" t="s">
        <v>91</v>
      </c>
      <c r="Q73" s="24" t="s">
        <v>582</v>
      </c>
      <c r="R73" s="25" t="s">
        <v>1307</v>
      </c>
      <c r="S73" s="27">
        <v>0.5708333333333333</v>
      </c>
      <c r="T73" s="27">
        <v>0.14270833333333333</v>
      </c>
      <c r="U73" s="66">
        <v>44231</v>
      </c>
      <c r="V73" s="27">
        <v>0.33333333333333481</v>
      </c>
      <c r="W73" s="19">
        <v>0.5</v>
      </c>
      <c r="X73" s="26">
        <v>17</v>
      </c>
      <c r="Y73" s="19" t="str">
        <f t="shared" si="9"/>
        <v>N1965</v>
      </c>
      <c r="Z73" s="19" t="str">
        <f t="shared" si="10"/>
        <v>2/BK-3MCCE</v>
      </c>
      <c r="AA73" s="26">
        <f t="shared" si="11"/>
        <v>0.5</v>
      </c>
      <c r="AB73" s="26">
        <f t="shared" si="12"/>
        <v>3.25</v>
      </c>
      <c r="AC73" s="19">
        <f t="shared" si="13"/>
        <v>17</v>
      </c>
      <c r="AD73" s="19" t="str">
        <f t="shared" si="14"/>
        <v>66002-599</v>
      </c>
      <c r="AE73" s="32"/>
      <c r="AF73" s="34"/>
      <c r="AG73" s="1" t="s">
        <v>151</v>
      </c>
      <c r="AH73" s="43">
        <v>2384</v>
      </c>
    </row>
    <row r="74" spans="1:34" x14ac:dyDescent="0.25">
      <c r="A74" s="13">
        <v>44231</v>
      </c>
      <c r="B74" s="57" t="s">
        <v>1145</v>
      </c>
      <c r="C74" s="51" t="s">
        <v>1050</v>
      </c>
      <c r="D74" s="51" t="s">
        <v>1051</v>
      </c>
      <c r="E74" s="54">
        <v>44230</v>
      </c>
      <c r="F74" s="51" t="s">
        <v>1048</v>
      </c>
      <c r="G74" s="48" t="s">
        <v>1049</v>
      </c>
      <c r="H74" s="52">
        <v>10</v>
      </c>
      <c r="I74" s="51" t="s">
        <v>95</v>
      </c>
      <c r="J74" s="1">
        <v>3.42</v>
      </c>
      <c r="K74" s="7">
        <v>902828</v>
      </c>
      <c r="L74" s="24" t="s">
        <v>1146</v>
      </c>
      <c r="M74" s="24">
        <v>6</v>
      </c>
      <c r="N74" s="24"/>
      <c r="O74" s="16">
        <f t="shared" si="8"/>
        <v>0</v>
      </c>
      <c r="P74" s="24" t="s">
        <v>89</v>
      </c>
      <c r="Q74" s="24" t="s">
        <v>562</v>
      </c>
      <c r="R74" s="25" t="s">
        <v>287</v>
      </c>
      <c r="S74" s="27">
        <v>1.6013888888888896</v>
      </c>
      <c r="T74" s="27">
        <v>0.16013888888888897</v>
      </c>
      <c r="U74" s="66">
        <v>44232</v>
      </c>
      <c r="V74" s="27">
        <v>0.20611111111111047</v>
      </c>
      <c r="W74" s="19">
        <v>0.26</v>
      </c>
      <c r="X74" s="26">
        <v>22.85</v>
      </c>
      <c r="Y74" s="19" t="str">
        <f t="shared" si="9"/>
        <v>AL515</v>
      </c>
      <c r="Z74" s="19" t="str">
        <f t="shared" si="10"/>
        <v>4/LR20XW</v>
      </c>
      <c r="AA74" s="26">
        <f t="shared" si="11"/>
        <v>0.26</v>
      </c>
      <c r="AB74" s="26">
        <f t="shared" si="12"/>
        <v>3.42</v>
      </c>
      <c r="AC74" s="19">
        <f t="shared" si="13"/>
        <v>22.85</v>
      </c>
      <c r="AD74" s="19" t="str">
        <f t="shared" si="14"/>
        <v>46002-504MET</v>
      </c>
      <c r="AE74" s="32"/>
      <c r="AF74" s="34"/>
      <c r="AG74" s="1" t="s">
        <v>573</v>
      </c>
      <c r="AH74" s="43">
        <v>1546</v>
      </c>
    </row>
    <row r="75" spans="1:34" x14ac:dyDescent="0.25">
      <c r="A75" s="5">
        <v>44223</v>
      </c>
      <c r="B75" s="56" t="s">
        <v>1030</v>
      </c>
      <c r="C75" s="53" t="s">
        <v>1032</v>
      </c>
      <c r="D75" s="53" t="s">
        <v>1033</v>
      </c>
      <c r="E75" s="54">
        <v>44238</v>
      </c>
      <c r="F75" s="51" t="s">
        <v>255</v>
      </c>
      <c r="G75" s="48" t="s">
        <v>1031</v>
      </c>
      <c r="H75" s="52">
        <v>5</v>
      </c>
      <c r="I75" s="51" t="s">
        <v>114</v>
      </c>
      <c r="J75" s="1">
        <v>25.2</v>
      </c>
      <c r="K75" s="7">
        <v>901367</v>
      </c>
      <c r="L75" s="24"/>
      <c r="M75" s="24">
        <v>9.6</v>
      </c>
      <c r="N75" s="24">
        <v>4.5</v>
      </c>
      <c r="O75" s="16">
        <f t="shared" si="8"/>
        <v>43.199999999999996</v>
      </c>
      <c r="P75" s="24" t="s">
        <v>91</v>
      </c>
      <c r="Q75" s="24" t="s">
        <v>632</v>
      </c>
      <c r="R75" s="25" t="s">
        <v>455</v>
      </c>
      <c r="S75" s="27">
        <v>3.4066666666666676</v>
      </c>
      <c r="T75" s="27">
        <v>0.68133333333333357</v>
      </c>
      <c r="U75" s="66">
        <v>44235</v>
      </c>
      <c r="V75" s="27">
        <v>0.2333333333333325</v>
      </c>
      <c r="W75" s="19">
        <v>0.75</v>
      </c>
      <c r="X75" s="26">
        <v>70</v>
      </c>
      <c r="Y75" s="19" t="str">
        <f t="shared" si="9"/>
        <v>N1964</v>
      </c>
      <c r="Z75" s="19" t="str">
        <f t="shared" si="10"/>
        <v>8/HR-4/3FAU</v>
      </c>
      <c r="AA75" s="26">
        <f t="shared" si="11"/>
        <v>0.75</v>
      </c>
      <c r="AB75" s="26">
        <f t="shared" si="12"/>
        <v>25.2</v>
      </c>
      <c r="AC75" s="19">
        <f t="shared" si="13"/>
        <v>70</v>
      </c>
      <c r="AD75" s="19" t="str">
        <f t="shared" si="14"/>
        <v>66002-590</v>
      </c>
      <c r="AE75" s="32"/>
      <c r="AF75" s="34"/>
      <c r="AG75" s="1" t="s">
        <v>151</v>
      </c>
      <c r="AH75" s="43" t="s">
        <v>277</v>
      </c>
    </row>
    <row r="76" spans="1:34" x14ac:dyDescent="0.25">
      <c r="A76" s="5">
        <v>44230</v>
      </c>
      <c r="B76" s="56" t="s">
        <v>1105</v>
      </c>
      <c r="C76" s="51" t="s">
        <v>1108</v>
      </c>
      <c r="D76" s="51" t="s">
        <v>1109</v>
      </c>
      <c r="E76" s="54">
        <v>44242</v>
      </c>
      <c r="F76" s="51" t="s">
        <v>1106</v>
      </c>
      <c r="G76" s="48" t="s">
        <v>1107</v>
      </c>
      <c r="H76" s="52">
        <v>5</v>
      </c>
      <c r="I76" s="51" t="s">
        <v>251</v>
      </c>
      <c r="J76" s="1">
        <v>62.21</v>
      </c>
      <c r="K76" s="7">
        <v>902468</v>
      </c>
      <c r="L76" s="24"/>
      <c r="M76" s="24">
        <v>21.6</v>
      </c>
      <c r="N76" s="24">
        <v>6.7</v>
      </c>
      <c r="O76" s="16">
        <f t="shared" si="8"/>
        <v>144.72000000000003</v>
      </c>
      <c r="P76" s="24" t="s">
        <v>130</v>
      </c>
      <c r="Q76" s="24" t="s">
        <v>373</v>
      </c>
      <c r="R76" s="25" t="s">
        <v>455</v>
      </c>
      <c r="S76" s="27">
        <v>5.9161111111111104</v>
      </c>
      <c r="T76" s="27">
        <v>1.1832222222222222</v>
      </c>
      <c r="U76" s="66">
        <v>44237</v>
      </c>
      <c r="V76" s="27">
        <v>0.31666666666666554</v>
      </c>
      <c r="W76" s="19">
        <v>2</v>
      </c>
      <c r="X76" s="26">
        <v>300</v>
      </c>
      <c r="Y76" s="19" t="str">
        <f t="shared" si="9"/>
        <v>RL1439</v>
      </c>
      <c r="Z76" s="19" t="str">
        <f t="shared" si="10"/>
        <v>12/NCR18650B</v>
      </c>
      <c r="AA76" s="26">
        <f t="shared" si="11"/>
        <v>2</v>
      </c>
      <c r="AB76" s="26">
        <f t="shared" si="12"/>
        <v>62.21</v>
      </c>
      <c r="AC76" s="19">
        <f t="shared" si="13"/>
        <v>300</v>
      </c>
      <c r="AD76" s="19" t="str">
        <f t="shared" si="14"/>
        <v>66002-596</v>
      </c>
      <c r="AE76" s="32"/>
      <c r="AF76" s="34"/>
      <c r="AG76" s="1" t="s">
        <v>151</v>
      </c>
      <c r="AH76" s="43">
        <v>2383</v>
      </c>
    </row>
    <row r="77" spans="1:34" x14ac:dyDescent="0.25">
      <c r="A77" s="5">
        <v>44237</v>
      </c>
      <c r="B77" s="56" t="s">
        <v>1217</v>
      </c>
      <c r="C77" s="51" t="s">
        <v>129</v>
      </c>
      <c r="D77" s="51" t="s">
        <v>512</v>
      </c>
      <c r="E77" s="54">
        <v>44237</v>
      </c>
      <c r="F77" s="51" t="s">
        <v>1218</v>
      </c>
      <c r="G77" s="48" t="s">
        <v>510</v>
      </c>
      <c r="H77" s="52">
        <v>2</v>
      </c>
      <c r="I77" s="51" t="s">
        <v>128</v>
      </c>
      <c r="J77" s="1">
        <v>2.98</v>
      </c>
      <c r="K77" s="7">
        <v>903710</v>
      </c>
      <c r="L77" s="24" t="s">
        <v>511</v>
      </c>
      <c r="M77" s="24">
        <v>3</v>
      </c>
      <c r="N77" s="24">
        <v>1.8</v>
      </c>
      <c r="O77" s="16">
        <f t="shared" si="8"/>
        <v>5.4</v>
      </c>
      <c r="P77" s="24" t="s">
        <v>411</v>
      </c>
      <c r="Q77" s="24" t="s">
        <v>412</v>
      </c>
      <c r="R77" s="25" t="s">
        <v>455</v>
      </c>
      <c r="S77" s="27">
        <v>0.5625</v>
      </c>
      <c r="T77" s="27">
        <v>0.28125</v>
      </c>
      <c r="U77" s="66">
        <v>44237</v>
      </c>
      <c r="V77" s="27">
        <v>0.1594444444444445</v>
      </c>
      <c r="W77" s="19">
        <v>0.83</v>
      </c>
      <c r="X77" s="26">
        <v>19.399999999999999</v>
      </c>
      <c r="Y77" s="19" t="str">
        <f t="shared" si="9"/>
        <v>L378</v>
      </c>
      <c r="Z77" s="19" t="str">
        <f t="shared" si="10"/>
        <v>1/CR17335SE</v>
      </c>
      <c r="AA77" s="26">
        <f t="shared" si="11"/>
        <v>0.83</v>
      </c>
      <c r="AB77" s="26">
        <f t="shared" si="12"/>
        <v>2.98</v>
      </c>
      <c r="AC77" s="19">
        <f t="shared" si="13"/>
        <v>19.399999999999999</v>
      </c>
      <c r="AD77" s="19" t="str">
        <f t="shared" si="14"/>
        <v>32005-108PLC</v>
      </c>
      <c r="AE77" s="32"/>
      <c r="AF77" s="34"/>
      <c r="AG77" s="1" t="s">
        <v>152</v>
      </c>
      <c r="AH77" s="43">
        <v>67154</v>
      </c>
    </row>
    <row r="78" spans="1:34" x14ac:dyDescent="0.25">
      <c r="A78" s="18">
        <v>44173</v>
      </c>
      <c r="B78" s="55">
        <v>310677</v>
      </c>
      <c r="C78" s="51" t="s">
        <v>574</v>
      </c>
      <c r="D78" s="51" t="s">
        <v>197</v>
      </c>
      <c r="E78" s="54">
        <v>44226</v>
      </c>
      <c r="F78" s="51" t="s">
        <v>862</v>
      </c>
      <c r="G78" s="48" t="s">
        <v>679</v>
      </c>
      <c r="H78" s="52">
        <v>500</v>
      </c>
      <c r="I78" s="51" t="s">
        <v>109</v>
      </c>
      <c r="J78" s="1">
        <v>10.6</v>
      </c>
      <c r="K78" s="7">
        <v>895069</v>
      </c>
      <c r="L78" s="24"/>
      <c r="M78" s="24">
        <v>3.6</v>
      </c>
      <c r="N78" s="24">
        <v>3.6</v>
      </c>
      <c r="O78" s="16">
        <f t="shared" si="8"/>
        <v>12.96</v>
      </c>
      <c r="P78" s="24" t="s">
        <v>459</v>
      </c>
      <c r="Q78" s="24" t="s">
        <v>412</v>
      </c>
      <c r="R78" s="25" t="s">
        <v>1308</v>
      </c>
      <c r="S78" s="27">
        <v>156.03638888888889</v>
      </c>
      <c r="T78" s="27">
        <v>0.31207277777777781</v>
      </c>
      <c r="U78" s="66">
        <v>44237</v>
      </c>
      <c r="V78" s="27">
        <v>6.4922222222222228</v>
      </c>
      <c r="W78" s="19">
        <v>0.35</v>
      </c>
      <c r="X78" s="26">
        <v>26.5</v>
      </c>
      <c r="Y78" s="19" t="str">
        <f t="shared" si="9"/>
        <v>L304A</v>
      </c>
      <c r="Z78" s="19" t="str">
        <f t="shared" si="10"/>
        <v>3/LS14250</v>
      </c>
      <c r="AA78" s="26">
        <f t="shared" si="11"/>
        <v>0.35</v>
      </c>
      <c r="AB78" s="26">
        <f t="shared" si="12"/>
        <v>10.6</v>
      </c>
      <c r="AC78" s="19">
        <f t="shared" si="13"/>
        <v>26.5</v>
      </c>
      <c r="AD78" s="19" t="str">
        <f t="shared" si="14"/>
        <v>66000-294A</v>
      </c>
      <c r="AE78" s="32"/>
      <c r="AF78" s="34"/>
      <c r="AG78" s="1" t="s">
        <v>151</v>
      </c>
      <c r="AH78" s="43">
        <v>2094</v>
      </c>
    </row>
    <row r="79" spans="1:34" x14ac:dyDescent="0.25">
      <c r="A79" s="13">
        <v>44217</v>
      </c>
      <c r="B79" s="57" t="s">
        <v>1012</v>
      </c>
      <c r="C79" s="51" t="s">
        <v>1016</v>
      </c>
      <c r="D79" s="51" t="s">
        <v>1017</v>
      </c>
      <c r="E79" s="54">
        <v>44237</v>
      </c>
      <c r="F79" s="51" t="s">
        <v>1013</v>
      </c>
      <c r="G79" s="48" t="s">
        <v>1014</v>
      </c>
      <c r="H79" s="52">
        <v>3</v>
      </c>
      <c r="I79" s="51" t="s">
        <v>1015</v>
      </c>
      <c r="J79" s="1">
        <v>20.34</v>
      </c>
      <c r="K79" s="7">
        <v>901201</v>
      </c>
      <c r="L79" s="24"/>
      <c r="M79" s="24">
        <v>7.2</v>
      </c>
      <c r="N79" s="24">
        <v>3</v>
      </c>
      <c r="O79" s="16">
        <f t="shared" si="8"/>
        <v>21.6</v>
      </c>
      <c r="P79" s="24" t="s">
        <v>91</v>
      </c>
      <c r="Q79" s="24" t="s">
        <v>464</v>
      </c>
      <c r="R79" s="25" t="s">
        <v>455</v>
      </c>
      <c r="S79" s="27">
        <v>2.3580555555555573</v>
      </c>
      <c r="T79" s="27">
        <v>0.78601851851851912</v>
      </c>
      <c r="U79" s="66">
        <v>44231</v>
      </c>
      <c r="V79" s="27">
        <v>0.3086111111111105</v>
      </c>
      <c r="W79" s="19">
        <v>1.07</v>
      </c>
      <c r="X79" s="26">
        <v>75</v>
      </c>
      <c r="Y79" s="19" t="str">
        <f t="shared" si="9"/>
        <v>RECELL463</v>
      </c>
      <c r="Z79" s="19" t="str">
        <f t="shared" si="10"/>
        <v>6/IMX-3000CS</v>
      </c>
      <c r="AA79" s="26">
        <f t="shared" si="11"/>
        <v>1.07</v>
      </c>
      <c r="AB79" s="26">
        <f t="shared" si="12"/>
        <v>20.34</v>
      </c>
      <c r="AC79" s="19">
        <f t="shared" si="13"/>
        <v>75</v>
      </c>
      <c r="AD79" s="19" t="str">
        <f t="shared" si="14"/>
        <v>66001-875</v>
      </c>
      <c r="AE79" s="32"/>
      <c r="AF79" s="34"/>
      <c r="AG79" s="1" t="s">
        <v>151</v>
      </c>
      <c r="AH79" s="43">
        <v>2036</v>
      </c>
    </row>
    <row r="80" spans="1:34" x14ac:dyDescent="0.25">
      <c r="A80" s="18">
        <v>44229</v>
      </c>
      <c r="B80" s="55" t="s">
        <v>1086</v>
      </c>
      <c r="C80" s="51" t="s">
        <v>172</v>
      </c>
      <c r="D80" s="51" t="s">
        <v>1088</v>
      </c>
      <c r="E80" s="54">
        <v>44223</v>
      </c>
      <c r="F80" s="51" t="s">
        <v>322</v>
      </c>
      <c r="G80" s="48" t="s">
        <v>1087</v>
      </c>
      <c r="H80" s="52">
        <v>1</v>
      </c>
      <c r="I80" s="51" t="s">
        <v>99</v>
      </c>
      <c r="J80" s="1">
        <v>4.99</v>
      </c>
      <c r="K80" s="7">
        <v>902220</v>
      </c>
      <c r="L80" s="24"/>
      <c r="M80" s="24">
        <v>3.7</v>
      </c>
      <c r="N80" s="24">
        <v>2.6</v>
      </c>
      <c r="O80" s="16">
        <f t="shared" si="8"/>
        <v>9.620000000000001</v>
      </c>
      <c r="P80" s="24" t="s">
        <v>130</v>
      </c>
      <c r="Q80" s="24" t="s">
        <v>412</v>
      </c>
      <c r="R80" s="25" t="s">
        <v>455</v>
      </c>
      <c r="S80" s="27">
        <v>0.64361111111111224</v>
      </c>
      <c r="T80" s="27">
        <v>0.64361111111111224</v>
      </c>
      <c r="U80" s="66">
        <v>44231</v>
      </c>
      <c r="V80" s="27">
        <v>0.18333333333333268</v>
      </c>
      <c r="W80" s="19">
        <v>0.63</v>
      </c>
      <c r="X80" s="26">
        <v>22.48</v>
      </c>
      <c r="Y80" s="19" t="str">
        <f t="shared" si="9"/>
        <v>PACK396</v>
      </c>
      <c r="Z80" s="19" t="str">
        <f t="shared" si="10"/>
        <v>1/UR18650FM</v>
      </c>
      <c r="AA80" s="26">
        <f t="shared" si="11"/>
        <v>0.63</v>
      </c>
      <c r="AB80" s="26">
        <f t="shared" si="12"/>
        <v>4.99</v>
      </c>
      <c r="AC80" s="19">
        <f t="shared" si="13"/>
        <v>22.48</v>
      </c>
      <c r="AD80" s="19" t="str">
        <f t="shared" si="14"/>
        <v>66001-894</v>
      </c>
      <c r="AE80" s="32"/>
      <c r="AF80" s="34"/>
      <c r="AG80" s="1" t="s">
        <v>13</v>
      </c>
      <c r="AH80" s="43" t="s">
        <v>323</v>
      </c>
    </row>
    <row r="81" spans="1:34" x14ac:dyDescent="0.25">
      <c r="A81" s="5">
        <v>44223</v>
      </c>
      <c r="B81" s="56" t="s">
        <v>1028</v>
      </c>
      <c r="C81" s="63" t="s">
        <v>120</v>
      </c>
      <c r="D81" s="51" t="s">
        <v>269</v>
      </c>
      <c r="E81" s="54">
        <v>44228</v>
      </c>
      <c r="F81" s="51" t="s">
        <v>267</v>
      </c>
      <c r="G81" s="48" t="s">
        <v>268</v>
      </c>
      <c r="H81" s="52">
        <v>1</v>
      </c>
      <c r="I81" s="1"/>
      <c r="J81" s="1">
        <v>35.99</v>
      </c>
      <c r="K81" s="7">
        <v>901495</v>
      </c>
      <c r="L81" s="24"/>
      <c r="M81" s="24"/>
      <c r="N81" s="24"/>
      <c r="O81" s="16">
        <f t="shared" si="8"/>
        <v>0</v>
      </c>
      <c r="P81" s="24"/>
      <c r="Q81" s="24"/>
      <c r="R81" s="25" t="s">
        <v>249</v>
      </c>
      <c r="S81" s="27">
        <v>0.16666666666666607</v>
      </c>
      <c r="T81" s="27">
        <v>0.16666666666666607</v>
      </c>
      <c r="U81" s="66">
        <v>44231</v>
      </c>
      <c r="V81" s="27">
        <v>0.17222222222222205</v>
      </c>
      <c r="W81" s="19">
        <v>0.24</v>
      </c>
      <c r="X81" s="26">
        <v>80</v>
      </c>
      <c r="Y81" s="19" t="str">
        <f t="shared" si="9"/>
        <v>CH211</v>
      </c>
      <c r="Z81" s="19" t="str">
        <f t="shared" si="10"/>
        <v>TSB-002</v>
      </c>
      <c r="AA81" s="26">
        <f t="shared" si="11"/>
        <v>0.24</v>
      </c>
      <c r="AB81" s="26">
        <f t="shared" si="12"/>
        <v>35.99</v>
      </c>
      <c r="AC81" s="19">
        <f t="shared" si="13"/>
        <v>80</v>
      </c>
      <c r="AD81" s="19" t="str">
        <f t="shared" si="14"/>
        <v>66000-118</v>
      </c>
      <c r="AE81" s="32"/>
      <c r="AF81" s="34"/>
      <c r="AG81" s="1" t="s">
        <v>153</v>
      </c>
      <c r="AH81" s="43">
        <v>66116</v>
      </c>
    </row>
    <row r="82" spans="1:34" x14ac:dyDescent="0.25">
      <c r="A82" s="13">
        <v>44224</v>
      </c>
      <c r="B82" s="57" t="s">
        <v>1040</v>
      </c>
      <c r="C82" s="51" t="s">
        <v>1042</v>
      </c>
      <c r="D82" s="51" t="s">
        <v>1043</v>
      </c>
      <c r="E82" s="54">
        <v>44231</v>
      </c>
      <c r="F82" s="51" t="s">
        <v>462</v>
      </c>
      <c r="G82" s="48" t="s">
        <v>1041</v>
      </c>
      <c r="H82" s="52">
        <v>2</v>
      </c>
      <c r="I82" s="51" t="s">
        <v>364</v>
      </c>
      <c r="J82" s="1">
        <v>11.61</v>
      </c>
      <c r="K82" s="7">
        <v>901377</v>
      </c>
      <c r="L82" s="24"/>
      <c r="M82" s="24">
        <v>7.4</v>
      </c>
      <c r="N82" s="24">
        <v>5.2</v>
      </c>
      <c r="O82" s="16">
        <f t="shared" si="8"/>
        <v>38.480000000000004</v>
      </c>
      <c r="P82" s="24" t="s">
        <v>130</v>
      </c>
      <c r="Q82" s="24" t="s">
        <v>281</v>
      </c>
      <c r="R82" s="25" t="s">
        <v>455</v>
      </c>
      <c r="S82" s="27">
        <v>2.4269444444444472</v>
      </c>
      <c r="T82" s="27">
        <v>1.2134722222222236</v>
      </c>
      <c r="U82" s="66">
        <v>44231</v>
      </c>
      <c r="V82" s="27">
        <v>0.13333333333333286</v>
      </c>
      <c r="W82" s="19">
        <v>1.18</v>
      </c>
      <c r="X82" s="26">
        <v>85</v>
      </c>
      <c r="Y82" s="19" t="str">
        <f t="shared" si="9"/>
        <v>RECELL673</v>
      </c>
      <c r="Z82" s="19" t="str">
        <f t="shared" si="10"/>
        <v>4/UR18650ZY</v>
      </c>
      <c r="AA82" s="26">
        <f t="shared" si="11"/>
        <v>1.18</v>
      </c>
      <c r="AB82" s="26">
        <f t="shared" si="12"/>
        <v>11.61</v>
      </c>
      <c r="AC82" s="19">
        <f t="shared" si="13"/>
        <v>85</v>
      </c>
      <c r="AD82" s="19" t="str">
        <f t="shared" si="14"/>
        <v>67002-574</v>
      </c>
      <c r="AE82" s="32"/>
      <c r="AF82" s="34"/>
      <c r="AG82" s="1" t="s">
        <v>13</v>
      </c>
      <c r="AH82" s="43">
        <v>65177</v>
      </c>
    </row>
    <row r="83" spans="1:34" x14ac:dyDescent="0.25">
      <c r="A83" s="5">
        <v>44216</v>
      </c>
      <c r="B83" s="56" t="s">
        <v>1005</v>
      </c>
      <c r="C83" s="51" t="s">
        <v>532</v>
      </c>
      <c r="D83" s="51" t="s">
        <v>1007</v>
      </c>
      <c r="E83" s="54">
        <v>44229</v>
      </c>
      <c r="F83" s="51" t="s">
        <v>744</v>
      </c>
      <c r="G83" s="48" t="s">
        <v>1006</v>
      </c>
      <c r="H83" s="52">
        <v>1</v>
      </c>
      <c r="I83" s="51" t="s">
        <v>364</v>
      </c>
      <c r="J83" s="52">
        <v>8.6999999999999993</v>
      </c>
      <c r="K83" s="7">
        <v>900960</v>
      </c>
      <c r="L83" s="24"/>
      <c r="M83" s="24">
        <v>11.1</v>
      </c>
      <c r="N83" s="24">
        <v>2.6</v>
      </c>
      <c r="O83" s="16">
        <f t="shared" si="8"/>
        <v>28.86</v>
      </c>
      <c r="P83" s="24" t="s">
        <v>130</v>
      </c>
      <c r="Q83" s="24" t="s">
        <v>577</v>
      </c>
      <c r="R83" s="25" t="s">
        <v>455</v>
      </c>
      <c r="S83" s="27">
        <v>0.51833333333333442</v>
      </c>
      <c r="T83" s="27">
        <v>0.51833333333333442</v>
      </c>
      <c r="U83" s="66">
        <v>44230</v>
      </c>
      <c r="V83" s="27">
        <v>0.14999999999999813</v>
      </c>
      <c r="W83" s="19">
        <v>0.62</v>
      </c>
      <c r="X83" s="26">
        <v>58.06</v>
      </c>
      <c r="Y83" s="19" t="str">
        <f t="shared" si="9"/>
        <v>RECELL559</v>
      </c>
      <c r="Z83" s="19" t="str">
        <f t="shared" si="10"/>
        <v>3/UR18650ZY</v>
      </c>
      <c r="AA83" s="26">
        <f t="shared" si="11"/>
        <v>0.62</v>
      </c>
      <c r="AB83" s="26">
        <f t="shared" si="12"/>
        <v>8.6999999999999993</v>
      </c>
      <c r="AC83" s="19">
        <f t="shared" si="13"/>
        <v>58.06</v>
      </c>
      <c r="AD83" s="19" t="str">
        <f t="shared" si="14"/>
        <v>66002-261</v>
      </c>
      <c r="AE83" s="32"/>
      <c r="AF83" s="34"/>
      <c r="AG83" s="1" t="s">
        <v>13</v>
      </c>
      <c r="AH83" s="43">
        <v>2102</v>
      </c>
    </row>
    <row r="84" spans="1:34" x14ac:dyDescent="0.25">
      <c r="A84" s="13">
        <v>44224</v>
      </c>
      <c r="B84" s="57" t="s">
        <v>1047</v>
      </c>
      <c r="C84" s="51" t="s">
        <v>1050</v>
      </c>
      <c r="D84" s="51" t="s">
        <v>1051</v>
      </c>
      <c r="E84" s="54">
        <v>44237</v>
      </c>
      <c r="F84" s="51" t="s">
        <v>1048</v>
      </c>
      <c r="G84" s="48" t="s">
        <v>1049</v>
      </c>
      <c r="H84" s="52">
        <v>5</v>
      </c>
      <c r="I84" s="51" t="s">
        <v>95</v>
      </c>
      <c r="J84" s="1">
        <v>3.43</v>
      </c>
      <c r="K84" s="7">
        <v>901919</v>
      </c>
      <c r="L84" s="24"/>
      <c r="M84" s="24">
        <v>6</v>
      </c>
      <c r="N84" s="24"/>
      <c r="O84" s="16">
        <f t="shared" si="8"/>
        <v>0</v>
      </c>
      <c r="P84" s="24" t="s">
        <v>89</v>
      </c>
      <c r="Q84" s="24" t="s">
        <v>562</v>
      </c>
      <c r="R84" s="25" t="s">
        <v>287</v>
      </c>
      <c r="S84" s="27">
        <v>1.3233333333333324</v>
      </c>
      <c r="T84" s="27">
        <v>0.26466666666666649</v>
      </c>
      <c r="U84" s="66">
        <v>44230</v>
      </c>
      <c r="V84" s="27">
        <v>0.21666666666666723</v>
      </c>
      <c r="W84" s="19">
        <v>0.26</v>
      </c>
      <c r="X84" s="26">
        <v>22.85</v>
      </c>
      <c r="Y84" s="19" t="str">
        <f t="shared" si="9"/>
        <v>AL515</v>
      </c>
      <c r="Z84" s="19" t="str">
        <f t="shared" si="10"/>
        <v>4/LR20XW</v>
      </c>
      <c r="AA84" s="26">
        <f t="shared" si="11"/>
        <v>0.26</v>
      </c>
      <c r="AB84" s="26">
        <f t="shared" si="12"/>
        <v>3.43</v>
      </c>
      <c r="AC84" s="19">
        <f t="shared" si="13"/>
        <v>22.85</v>
      </c>
      <c r="AD84" s="19" t="str">
        <f t="shared" si="14"/>
        <v>46002-504MET</v>
      </c>
      <c r="AE84" s="32"/>
      <c r="AF84" s="34"/>
      <c r="AG84" s="1" t="s">
        <v>573</v>
      </c>
      <c r="AH84" s="43">
        <v>1546</v>
      </c>
    </row>
    <row r="85" spans="1:34" x14ac:dyDescent="0.25">
      <c r="A85" s="13">
        <v>44224</v>
      </c>
      <c r="B85" s="57" t="s">
        <v>1034</v>
      </c>
      <c r="C85" s="51" t="s">
        <v>1038</v>
      </c>
      <c r="D85" s="51" t="s">
        <v>1039</v>
      </c>
      <c r="E85" s="54">
        <v>44238</v>
      </c>
      <c r="F85" s="51" t="s">
        <v>1035</v>
      </c>
      <c r="G85" s="48" t="s">
        <v>1036</v>
      </c>
      <c r="H85" s="52">
        <v>5</v>
      </c>
      <c r="I85" s="51" t="s">
        <v>1037</v>
      </c>
      <c r="J85" s="1">
        <v>3.41</v>
      </c>
      <c r="K85" s="7">
        <v>901361</v>
      </c>
      <c r="L85" s="24"/>
      <c r="M85" s="24">
        <v>3.6</v>
      </c>
      <c r="N85" s="24">
        <v>3.4</v>
      </c>
      <c r="O85" s="16">
        <f t="shared" si="8"/>
        <v>12.24</v>
      </c>
      <c r="P85" s="24" t="s">
        <v>20</v>
      </c>
      <c r="Q85" s="24" t="s">
        <v>550</v>
      </c>
      <c r="R85" s="25" t="s">
        <v>287</v>
      </c>
      <c r="S85" s="27">
        <v>1.8077777777777784</v>
      </c>
      <c r="T85" s="27">
        <v>0.36155555555555569</v>
      </c>
      <c r="U85" s="66">
        <v>44230</v>
      </c>
      <c r="V85" s="27">
        <v>0.21666666666666723</v>
      </c>
      <c r="W85" s="19">
        <v>0.36</v>
      </c>
      <c r="X85" s="26">
        <v>50</v>
      </c>
      <c r="Y85" s="19" t="str">
        <f t="shared" si="9"/>
        <v>L819</v>
      </c>
      <c r="Z85" s="19" t="str">
        <f t="shared" si="10"/>
        <v>2/ER17335M</v>
      </c>
      <c r="AA85" s="26">
        <f t="shared" si="11"/>
        <v>0.36</v>
      </c>
      <c r="AB85" s="26">
        <f t="shared" si="12"/>
        <v>3.41</v>
      </c>
      <c r="AC85" s="19">
        <f t="shared" si="13"/>
        <v>50</v>
      </c>
      <c r="AD85" s="19" t="str">
        <f t="shared" si="14"/>
        <v>67001-800</v>
      </c>
      <c r="AE85" s="32"/>
      <c r="AF85" s="34"/>
      <c r="AG85" s="1" t="s">
        <v>13</v>
      </c>
      <c r="AH85" s="43">
        <v>66970</v>
      </c>
    </row>
    <row r="86" spans="1:34" x14ac:dyDescent="0.25">
      <c r="A86" s="18">
        <v>44180</v>
      </c>
      <c r="B86" s="55" t="s">
        <v>882</v>
      </c>
      <c r="C86" s="53" t="s">
        <v>830</v>
      </c>
      <c r="D86" s="53" t="s">
        <v>885</v>
      </c>
      <c r="E86" s="54">
        <v>44216</v>
      </c>
      <c r="F86" s="51" t="s">
        <v>883</v>
      </c>
      <c r="G86" s="48" t="s">
        <v>884</v>
      </c>
      <c r="H86" s="52">
        <v>100</v>
      </c>
      <c r="I86" s="51" t="s">
        <v>109</v>
      </c>
      <c r="J86" s="1">
        <v>3.8</v>
      </c>
      <c r="K86" s="7">
        <v>897594</v>
      </c>
      <c r="L86" s="24"/>
      <c r="M86" s="24">
        <v>3.6</v>
      </c>
      <c r="N86" s="24">
        <v>1.2</v>
      </c>
      <c r="O86" s="16">
        <f t="shared" si="8"/>
        <v>4.32</v>
      </c>
      <c r="P86" s="24" t="s">
        <v>538</v>
      </c>
      <c r="Q86" s="24" t="s">
        <v>412</v>
      </c>
      <c r="R86" s="25" t="s">
        <v>1309</v>
      </c>
      <c r="S86" s="27">
        <v>14.242222222222223</v>
      </c>
      <c r="T86" s="27">
        <v>0.14242222222222223</v>
      </c>
      <c r="U86" s="66">
        <v>44230</v>
      </c>
      <c r="V86" s="27">
        <v>0.61666666666666714</v>
      </c>
      <c r="W86" s="19">
        <v>0.23</v>
      </c>
      <c r="X86" s="26">
        <v>15</v>
      </c>
      <c r="Y86" s="19" t="str">
        <f t="shared" si="9"/>
        <v>L742</v>
      </c>
      <c r="Z86" s="19" t="str">
        <f t="shared" si="10"/>
        <v>1/LS14250</v>
      </c>
      <c r="AA86" s="26">
        <f t="shared" si="11"/>
        <v>0.23</v>
      </c>
      <c r="AB86" s="26">
        <f t="shared" si="12"/>
        <v>3.8</v>
      </c>
      <c r="AC86" s="19">
        <f t="shared" si="13"/>
        <v>15</v>
      </c>
      <c r="AD86" s="19" t="str">
        <f t="shared" si="14"/>
        <v>66001-760</v>
      </c>
      <c r="AE86" s="32"/>
      <c r="AF86" s="34"/>
      <c r="AG86" s="1" t="s">
        <v>151</v>
      </c>
      <c r="AH86" s="43">
        <v>34800</v>
      </c>
    </row>
    <row r="87" spans="1:34" x14ac:dyDescent="0.25">
      <c r="A87" s="13">
        <v>44203</v>
      </c>
      <c r="B87" s="57" t="s">
        <v>940</v>
      </c>
      <c r="C87" s="53" t="s">
        <v>943</v>
      </c>
      <c r="D87" s="53" t="s">
        <v>944</v>
      </c>
      <c r="E87" s="54">
        <v>44223</v>
      </c>
      <c r="F87" s="51" t="s">
        <v>941</v>
      </c>
      <c r="G87" s="48" t="s">
        <v>942</v>
      </c>
      <c r="H87" s="52">
        <v>7</v>
      </c>
      <c r="I87" s="51" t="s">
        <v>95</v>
      </c>
      <c r="J87" s="1">
        <v>128.15</v>
      </c>
      <c r="K87" s="7">
        <v>899461</v>
      </c>
      <c r="L87" s="24"/>
      <c r="M87" s="24"/>
      <c r="N87" s="24"/>
      <c r="O87" s="16">
        <f t="shared" si="8"/>
        <v>0</v>
      </c>
      <c r="P87" s="24" t="s">
        <v>89</v>
      </c>
      <c r="Q87" s="24"/>
      <c r="R87" s="25" t="s">
        <v>1310</v>
      </c>
      <c r="S87" s="27">
        <v>44.54</v>
      </c>
      <c r="T87" s="27">
        <v>6.362857142857143</v>
      </c>
      <c r="U87" s="66">
        <v>44223</v>
      </c>
      <c r="V87" s="27">
        <v>0.70583333333333309</v>
      </c>
      <c r="W87" s="19">
        <v>8.3000000000000007</v>
      </c>
      <c r="X87" s="26">
        <v>600</v>
      </c>
      <c r="Y87" s="19" t="str">
        <f t="shared" si="9"/>
        <v>AL572</v>
      </c>
      <c r="Z87" s="19" t="str">
        <f t="shared" si="10"/>
        <v>149/LR20XW</v>
      </c>
      <c r="AA87" s="26">
        <f t="shared" si="11"/>
        <v>8.3000000000000007</v>
      </c>
      <c r="AB87" s="26">
        <f t="shared" si="12"/>
        <v>128.15</v>
      </c>
      <c r="AC87" s="19">
        <f t="shared" si="13"/>
        <v>600</v>
      </c>
      <c r="AD87" s="19" t="str">
        <f t="shared" si="14"/>
        <v>67001-696</v>
      </c>
      <c r="AE87" s="32"/>
      <c r="AF87" s="34"/>
      <c r="AG87" s="1" t="s">
        <v>153</v>
      </c>
      <c r="AH87" s="43">
        <v>2500</v>
      </c>
    </row>
    <row r="88" spans="1:34" x14ac:dyDescent="0.25">
      <c r="A88" s="17">
        <v>44116</v>
      </c>
      <c r="B88" s="58" t="s">
        <v>827</v>
      </c>
      <c r="C88" s="51"/>
      <c r="D88" s="51" t="s">
        <v>608</v>
      </c>
      <c r="E88" s="54">
        <v>44165</v>
      </c>
      <c r="F88" s="51" t="s">
        <v>108</v>
      </c>
      <c r="G88" s="48" t="s">
        <v>607</v>
      </c>
      <c r="H88" s="52">
        <v>500</v>
      </c>
      <c r="I88" s="1"/>
      <c r="J88" s="1">
        <v>0.37</v>
      </c>
      <c r="K88" s="7">
        <v>889177</v>
      </c>
      <c r="L88" s="24"/>
      <c r="M88" s="24"/>
      <c r="N88" s="24"/>
      <c r="O88" s="16">
        <f t="shared" si="8"/>
        <v>0</v>
      </c>
      <c r="P88" s="24"/>
      <c r="Q88" s="24"/>
      <c r="R88" s="25" t="s">
        <v>259</v>
      </c>
      <c r="S88" s="27">
        <v>43.396944444444451</v>
      </c>
      <c r="T88" s="27">
        <v>8.6793888888888907E-2</v>
      </c>
      <c r="U88" s="66">
        <v>44223</v>
      </c>
      <c r="V88" s="27">
        <v>3.9774999999999996</v>
      </c>
      <c r="W88" s="19">
        <v>0.09</v>
      </c>
      <c r="X88" s="26">
        <v>4</v>
      </c>
      <c r="Y88" s="19" t="str">
        <f t="shared" si="9"/>
        <v>CA23A</v>
      </c>
      <c r="Z88" s="19">
        <f t="shared" si="10"/>
        <v>0</v>
      </c>
      <c r="AA88" s="26">
        <f t="shared" si="11"/>
        <v>0.09</v>
      </c>
      <c r="AB88" s="26">
        <f t="shared" si="12"/>
        <v>0.37</v>
      </c>
      <c r="AC88" s="19">
        <f t="shared" si="13"/>
        <v>4</v>
      </c>
      <c r="AD88" s="19" t="str">
        <f t="shared" si="14"/>
        <v>66000-616A</v>
      </c>
      <c r="AE88" s="32"/>
      <c r="AF88" s="34"/>
      <c r="AG88" s="1" t="s">
        <v>151</v>
      </c>
      <c r="AH88" s="43">
        <v>65551</v>
      </c>
    </row>
    <row r="89" spans="1:34" x14ac:dyDescent="0.25">
      <c r="A89" s="17">
        <v>44228</v>
      </c>
      <c r="B89" s="58" t="s">
        <v>1055</v>
      </c>
      <c r="C89" s="51"/>
      <c r="D89" s="51" t="s">
        <v>1104</v>
      </c>
      <c r="E89" s="54">
        <v>44225</v>
      </c>
      <c r="F89" s="51" t="s">
        <v>571</v>
      </c>
      <c r="G89" s="48" t="s">
        <v>1056</v>
      </c>
      <c r="H89" s="52">
        <v>2</v>
      </c>
      <c r="I89" s="51" t="s">
        <v>1057</v>
      </c>
      <c r="J89" s="1">
        <v>56.95</v>
      </c>
      <c r="K89" s="7">
        <v>902221</v>
      </c>
      <c r="L89" s="24"/>
      <c r="M89" s="24"/>
      <c r="N89" s="24"/>
      <c r="O89" s="16">
        <f t="shared" si="8"/>
        <v>0</v>
      </c>
      <c r="P89" s="24"/>
      <c r="Q89" s="24"/>
      <c r="R89" s="25" t="s">
        <v>249</v>
      </c>
      <c r="S89" s="27">
        <v>0.24999999999999911</v>
      </c>
      <c r="T89" s="27">
        <v>0.12499999999999956</v>
      </c>
      <c r="U89" s="66">
        <v>44229</v>
      </c>
      <c r="V89" s="27">
        <v>0.16027777777777796</v>
      </c>
      <c r="W89" s="19">
        <v>2</v>
      </c>
      <c r="X89" s="26">
        <v>120</v>
      </c>
      <c r="Y89" s="19" t="str">
        <f t="shared" si="9"/>
        <v>CH307A</v>
      </c>
      <c r="Z89" s="19">
        <f t="shared" si="10"/>
        <v>0</v>
      </c>
      <c r="AA89" s="26">
        <f t="shared" si="11"/>
        <v>2</v>
      </c>
      <c r="AB89" s="26">
        <f t="shared" si="12"/>
        <v>56.95</v>
      </c>
      <c r="AC89" s="19">
        <f t="shared" si="13"/>
        <v>120</v>
      </c>
      <c r="AD89" s="19" t="str">
        <f t="shared" si="14"/>
        <v>67000-536A</v>
      </c>
      <c r="AE89" s="32"/>
      <c r="AF89" s="34"/>
      <c r="AG89" s="1" t="s">
        <v>153</v>
      </c>
      <c r="AH89" s="43">
        <v>65616</v>
      </c>
    </row>
    <row r="90" spans="1:34" x14ac:dyDescent="0.25">
      <c r="A90" s="13">
        <v>44182</v>
      </c>
      <c r="B90" s="57" t="s">
        <v>886</v>
      </c>
      <c r="C90" s="51"/>
      <c r="D90" s="51" t="s">
        <v>701</v>
      </c>
      <c r="E90" s="54">
        <v>44186</v>
      </c>
      <c r="F90" s="51" t="s">
        <v>387</v>
      </c>
      <c r="G90" s="48" t="s">
        <v>887</v>
      </c>
      <c r="H90" s="52">
        <v>1000</v>
      </c>
      <c r="I90" s="1"/>
      <c r="J90" s="1">
        <v>0.24</v>
      </c>
      <c r="K90" s="7">
        <v>895692</v>
      </c>
      <c r="L90" s="24"/>
      <c r="M90" s="24"/>
      <c r="N90" s="24"/>
      <c r="O90" s="16">
        <f t="shared" si="8"/>
        <v>0</v>
      </c>
      <c r="P90" s="24"/>
      <c r="Q90" s="24"/>
      <c r="R90" s="25" t="s">
        <v>249</v>
      </c>
      <c r="S90" s="27">
        <v>3.2727777777777765</v>
      </c>
      <c r="T90" s="27">
        <v>3.2727777777777764E-3</v>
      </c>
      <c r="U90" s="66">
        <v>44223</v>
      </c>
      <c r="V90" s="27">
        <v>0.25805555555555681</v>
      </c>
      <c r="W90" s="19">
        <v>5.0000000000000001E-3</v>
      </c>
      <c r="X90" s="26">
        <v>2.25</v>
      </c>
      <c r="Y90" s="19" t="str">
        <f t="shared" si="9"/>
        <v>HEATSHRINK-LAB</v>
      </c>
      <c r="Z90" s="19">
        <f t="shared" si="10"/>
        <v>0</v>
      </c>
      <c r="AA90" s="26">
        <f t="shared" si="11"/>
        <v>5.0000000000000001E-3</v>
      </c>
      <c r="AB90" s="26">
        <f t="shared" si="12"/>
        <v>0.24</v>
      </c>
      <c r="AC90" s="19">
        <f t="shared" si="13"/>
        <v>2.25</v>
      </c>
      <c r="AD90" s="19" t="str">
        <f t="shared" si="14"/>
        <v>65001-994</v>
      </c>
      <c r="AE90" s="32"/>
      <c r="AF90" s="34"/>
      <c r="AG90" s="1" t="s">
        <v>888</v>
      </c>
      <c r="AH90" s="43">
        <v>35409</v>
      </c>
    </row>
    <row r="91" spans="1:34" x14ac:dyDescent="0.25">
      <c r="A91" s="17">
        <v>44207</v>
      </c>
      <c r="B91" s="58" t="s">
        <v>949</v>
      </c>
      <c r="C91" s="51" t="s">
        <v>952</v>
      </c>
      <c r="D91" s="51" t="s">
        <v>953</v>
      </c>
      <c r="E91" s="54">
        <v>44207</v>
      </c>
      <c r="F91" s="51" t="s">
        <v>659</v>
      </c>
      <c r="G91" s="48" t="s">
        <v>950</v>
      </c>
      <c r="H91" s="52">
        <v>4</v>
      </c>
      <c r="I91" s="51" t="s">
        <v>951</v>
      </c>
      <c r="J91" s="1">
        <v>3.81</v>
      </c>
      <c r="K91" s="7">
        <v>899476</v>
      </c>
      <c r="L91" s="24"/>
      <c r="M91" s="24">
        <v>3</v>
      </c>
      <c r="N91" s="24">
        <v>3</v>
      </c>
      <c r="O91" s="16">
        <f t="shared" si="8"/>
        <v>9</v>
      </c>
      <c r="P91" s="24" t="s">
        <v>20</v>
      </c>
      <c r="Q91" s="24" t="s">
        <v>582</v>
      </c>
      <c r="R91" s="25" t="s">
        <v>455</v>
      </c>
      <c r="S91" s="27">
        <v>1.8008333333333337</v>
      </c>
      <c r="T91" s="27">
        <v>0.45020833333333343</v>
      </c>
      <c r="U91" s="66">
        <v>44224</v>
      </c>
      <c r="V91" s="27">
        <v>0.32388888888888978</v>
      </c>
      <c r="W91" s="19">
        <v>0.5</v>
      </c>
      <c r="X91" s="26">
        <v>30</v>
      </c>
      <c r="Y91" s="19" t="str">
        <f t="shared" si="9"/>
        <v>L849</v>
      </c>
      <c r="Z91" s="19" t="str">
        <f t="shared" si="10"/>
        <v>2/L91</v>
      </c>
      <c r="AA91" s="26">
        <f t="shared" si="11"/>
        <v>0.5</v>
      </c>
      <c r="AB91" s="26">
        <f t="shared" si="12"/>
        <v>3.81</v>
      </c>
      <c r="AC91" s="19">
        <f t="shared" si="13"/>
        <v>30</v>
      </c>
      <c r="AD91" s="19" t="str">
        <f t="shared" si="14"/>
        <v>67001-840</v>
      </c>
      <c r="AE91" s="32"/>
      <c r="AF91" s="34"/>
      <c r="AG91" s="1" t="s">
        <v>153</v>
      </c>
      <c r="AH91" s="43">
        <v>2557</v>
      </c>
    </row>
    <row r="92" spans="1:34" x14ac:dyDescent="0.25">
      <c r="A92" s="5">
        <v>44223</v>
      </c>
      <c r="B92" s="56" t="s">
        <v>1020</v>
      </c>
      <c r="C92" s="51" t="s">
        <v>1024</v>
      </c>
      <c r="D92" s="51" t="s">
        <v>1025</v>
      </c>
      <c r="E92" s="54">
        <v>44224</v>
      </c>
      <c r="F92" s="51" t="s">
        <v>1021</v>
      </c>
      <c r="G92" s="48" t="s">
        <v>1022</v>
      </c>
      <c r="H92" s="52">
        <v>2</v>
      </c>
      <c r="I92" s="51" t="s">
        <v>1023</v>
      </c>
      <c r="J92" s="1">
        <v>474.12</v>
      </c>
      <c r="K92" s="7">
        <v>901358</v>
      </c>
      <c r="L92" s="24"/>
      <c r="M92" s="24">
        <v>12.8</v>
      </c>
      <c r="N92" s="24">
        <v>47.6</v>
      </c>
      <c r="O92" s="16">
        <f t="shared" si="8"/>
        <v>609.28000000000009</v>
      </c>
      <c r="P92" s="24" t="s">
        <v>641</v>
      </c>
      <c r="Q92" s="24" t="s">
        <v>412</v>
      </c>
      <c r="R92" s="25" t="s">
        <v>259</v>
      </c>
      <c r="S92" s="27">
        <v>14.758888888888887</v>
      </c>
      <c r="T92" s="27">
        <v>7.3794444444444434</v>
      </c>
      <c r="U92" s="66">
        <v>44228</v>
      </c>
      <c r="V92" s="27">
        <v>0.15166666666666906</v>
      </c>
      <c r="W92" s="19">
        <v>5</v>
      </c>
      <c r="X92" s="26">
        <v>785</v>
      </c>
      <c r="Y92" s="19" t="str">
        <f t="shared" si="9"/>
        <v>RL1436</v>
      </c>
      <c r="Z92" s="19" t="str">
        <f t="shared" si="10"/>
        <v>1/12LFP48</v>
      </c>
      <c r="AA92" s="26">
        <f t="shared" si="11"/>
        <v>5</v>
      </c>
      <c r="AB92" s="26">
        <f t="shared" si="12"/>
        <v>474.12</v>
      </c>
      <c r="AC92" s="19">
        <f t="shared" si="13"/>
        <v>785</v>
      </c>
      <c r="AD92" s="19" t="str">
        <f t="shared" si="14"/>
        <v>66002-589</v>
      </c>
      <c r="AE92" s="32"/>
      <c r="AF92" s="34"/>
      <c r="AG92" s="1" t="s">
        <v>151</v>
      </c>
      <c r="AH92" s="43">
        <v>2378</v>
      </c>
    </row>
    <row r="93" spans="1:34" x14ac:dyDescent="0.25">
      <c r="A93" s="18">
        <v>44243</v>
      </c>
      <c r="B93" s="55" t="s">
        <v>1244</v>
      </c>
      <c r="C93" s="51" t="s">
        <v>1247</v>
      </c>
      <c r="D93" s="51" t="s">
        <v>1248</v>
      </c>
      <c r="E93" s="54">
        <v>44245</v>
      </c>
      <c r="F93" s="51" t="s">
        <v>105</v>
      </c>
      <c r="G93" s="48" t="s">
        <v>1245</v>
      </c>
      <c r="H93" s="52">
        <v>2</v>
      </c>
      <c r="I93" s="51" t="s">
        <v>1246</v>
      </c>
      <c r="J93" s="1">
        <v>7.39</v>
      </c>
      <c r="K93" s="7">
        <v>904301</v>
      </c>
      <c r="L93" s="24"/>
      <c r="M93" s="24">
        <v>9.6</v>
      </c>
      <c r="N93" s="24">
        <v>0.7</v>
      </c>
      <c r="O93" s="16">
        <f t="shared" si="8"/>
        <v>6.72</v>
      </c>
      <c r="P93" s="24" t="s">
        <v>96</v>
      </c>
      <c r="Q93" s="24" t="s">
        <v>632</v>
      </c>
      <c r="R93" s="25" t="s">
        <v>455</v>
      </c>
      <c r="S93" s="27">
        <v>2.5713888888888881</v>
      </c>
      <c r="T93" s="27">
        <v>1.285694444444444</v>
      </c>
      <c r="U93" s="66">
        <v>44244</v>
      </c>
      <c r="V93" s="27">
        <v>0.16138888888888836</v>
      </c>
      <c r="W93" s="19">
        <v>1.59</v>
      </c>
      <c r="X93" s="26">
        <v>52</v>
      </c>
      <c r="Y93" s="19" t="str">
        <f t="shared" si="9"/>
        <v>RECELL162</v>
      </c>
      <c r="Z93" s="19" t="str">
        <f t="shared" si="10"/>
        <v>8/IF700Cs</v>
      </c>
      <c r="AA93" s="26">
        <f t="shared" si="11"/>
        <v>1.59</v>
      </c>
      <c r="AB93" s="26">
        <f t="shared" si="12"/>
        <v>7.39</v>
      </c>
      <c r="AC93" s="19">
        <f t="shared" si="13"/>
        <v>52</v>
      </c>
      <c r="AD93" s="19" t="str">
        <f t="shared" si="14"/>
        <v>22000-438</v>
      </c>
      <c r="AE93" s="32"/>
      <c r="AF93" s="34"/>
      <c r="AG93" s="1" t="s">
        <v>13</v>
      </c>
      <c r="AH93" s="43" t="s">
        <v>294</v>
      </c>
    </row>
    <row r="94" spans="1:34" x14ac:dyDescent="0.25">
      <c r="A94" s="5">
        <v>44237</v>
      </c>
      <c r="B94" s="56" t="s">
        <v>1196</v>
      </c>
      <c r="C94" s="51" t="s">
        <v>636</v>
      </c>
      <c r="D94" s="51" t="s">
        <v>637</v>
      </c>
      <c r="E94" s="54">
        <v>44256</v>
      </c>
      <c r="F94" s="51" t="s">
        <v>311</v>
      </c>
      <c r="G94" s="48" t="s">
        <v>635</v>
      </c>
      <c r="H94" s="52">
        <v>37</v>
      </c>
      <c r="I94" s="51" t="s">
        <v>624</v>
      </c>
      <c r="J94" s="1">
        <v>1.83</v>
      </c>
      <c r="K94" s="7">
        <v>903333</v>
      </c>
      <c r="L94" s="24"/>
      <c r="M94" s="24">
        <v>3</v>
      </c>
      <c r="N94" s="24">
        <v>1.55</v>
      </c>
      <c r="O94" s="16">
        <f t="shared" si="8"/>
        <v>4.6500000000000004</v>
      </c>
      <c r="P94" s="24" t="s">
        <v>411</v>
      </c>
      <c r="Q94" s="24" t="s">
        <v>412</v>
      </c>
      <c r="R94" s="25" t="s">
        <v>1307</v>
      </c>
      <c r="S94" s="27">
        <v>4.5372222222222227</v>
      </c>
      <c r="T94" s="27">
        <v>0.12262762762762765</v>
      </c>
      <c r="U94" s="66">
        <v>44244</v>
      </c>
      <c r="V94" s="27">
        <v>0.31666666666666687</v>
      </c>
      <c r="W94" s="19">
        <v>0.11</v>
      </c>
      <c r="X94" s="26">
        <v>10</v>
      </c>
      <c r="Y94" s="19" t="str">
        <f t="shared" si="9"/>
        <v>L276</v>
      </c>
      <c r="Z94" s="19" t="str">
        <f t="shared" si="10"/>
        <v>1/CR123A</v>
      </c>
      <c r="AA94" s="26">
        <f t="shared" si="11"/>
        <v>0.11</v>
      </c>
      <c r="AB94" s="26">
        <f t="shared" si="12"/>
        <v>1.83</v>
      </c>
      <c r="AC94" s="19">
        <f t="shared" si="13"/>
        <v>10</v>
      </c>
      <c r="AD94" s="19" t="str">
        <f t="shared" si="14"/>
        <v>66000-267</v>
      </c>
      <c r="AE94" s="32"/>
      <c r="AF94" s="34"/>
      <c r="AG94" s="1" t="s">
        <v>153</v>
      </c>
      <c r="AH94" s="43">
        <v>65813</v>
      </c>
    </row>
    <row r="95" spans="1:34" x14ac:dyDescent="0.25">
      <c r="A95" s="13">
        <v>44238</v>
      </c>
      <c r="B95" s="57" t="s">
        <v>1224</v>
      </c>
      <c r="C95" s="51" t="s">
        <v>1227</v>
      </c>
      <c r="D95" s="51" t="s">
        <v>1228</v>
      </c>
      <c r="E95" s="54">
        <v>44250</v>
      </c>
      <c r="F95" s="51" t="s">
        <v>1225</v>
      </c>
      <c r="G95" s="48" t="s">
        <v>1226</v>
      </c>
      <c r="H95" s="52">
        <v>50</v>
      </c>
      <c r="I95" s="51" t="s">
        <v>461</v>
      </c>
      <c r="J95" s="1">
        <v>4.68</v>
      </c>
      <c r="K95" s="7">
        <v>903558</v>
      </c>
      <c r="L95" s="24"/>
      <c r="M95" s="24">
        <v>3.6</v>
      </c>
      <c r="N95" s="24">
        <v>5</v>
      </c>
      <c r="O95" s="16">
        <f t="shared" si="8"/>
        <v>18</v>
      </c>
      <c r="P95" s="24" t="s">
        <v>130</v>
      </c>
      <c r="Q95" s="24" t="s">
        <v>412</v>
      </c>
      <c r="R95" s="25" t="s">
        <v>1307</v>
      </c>
      <c r="S95" s="27">
        <v>5.2474999999999987</v>
      </c>
      <c r="T95" s="27">
        <v>0.10494999999999997</v>
      </c>
      <c r="U95" s="66">
        <v>44244</v>
      </c>
      <c r="V95" s="27">
        <v>0.70305555555555443</v>
      </c>
      <c r="W95" s="19">
        <v>0.21</v>
      </c>
      <c r="X95" s="26">
        <v>24.3</v>
      </c>
      <c r="Y95" s="19" t="str">
        <f t="shared" si="9"/>
        <v>RL1318</v>
      </c>
      <c r="Z95" s="19" t="str">
        <f t="shared" si="10"/>
        <v>1/INR26650-50A</v>
      </c>
      <c r="AA95" s="26">
        <f t="shared" si="11"/>
        <v>0.21</v>
      </c>
      <c r="AB95" s="26">
        <f t="shared" si="12"/>
        <v>4.68</v>
      </c>
      <c r="AC95" s="19">
        <f t="shared" si="13"/>
        <v>24.3</v>
      </c>
      <c r="AD95" s="19" t="str">
        <f t="shared" si="14"/>
        <v>66002-287</v>
      </c>
      <c r="AE95" s="32"/>
      <c r="AF95" s="34"/>
      <c r="AG95" s="1" t="s">
        <v>13</v>
      </c>
      <c r="AH95" s="43">
        <v>2164</v>
      </c>
    </row>
    <row r="96" spans="1:34" x14ac:dyDescent="0.25">
      <c r="A96" s="5">
        <v>44237</v>
      </c>
      <c r="B96" s="56" t="s">
        <v>1219</v>
      </c>
      <c r="C96" s="51" t="s">
        <v>1222</v>
      </c>
      <c r="D96" s="51" t="s">
        <v>1223</v>
      </c>
      <c r="E96" s="54">
        <v>44244</v>
      </c>
      <c r="F96" s="51" t="s">
        <v>1220</v>
      </c>
      <c r="G96" s="48" t="s">
        <v>1221</v>
      </c>
      <c r="H96" s="52">
        <v>2</v>
      </c>
      <c r="I96" s="51" t="s">
        <v>433</v>
      </c>
      <c r="J96" s="1">
        <v>71.400000000000006</v>
      </c>
      <c r="K96" s="7">
        <v>903481</v>
      </c>
      <c r="L96" s="24"/>
      <c r="M96" s="24">
        <v>24</v>
      </c>
      <c r="N96" s="24">
        <v>2.5</v>
      </c>
      <c r="O96" s="16">
        <f t="shared" si="8"/>
        <v>60</v>
      </c>
      <c r="P96" s="24" t="s">
        <v>115</v>
      </c>
      <c r="Q96" s="24" t="s">
        <v>562</v>
      </c>
      <c r="R96" s="25" t="s">
        <v>455</v>
      </c>
      <c r="S96" s="27">
        <v>0.50555555555555554</v>
      </c>
      <c r="T96" s="27">
        <v>0.25277777777777777</v>
      </c>
      <c r="U96" s="66">
        <v>44243</v>
      </c>
      <c r="V96" s="27">
        <v>0.16555555555555301</v>
      </c>
      <c r="W96" s="19">
        <v>0.88</v>
      </c>
      <c r="X96" s="26">
        <v>145</v>
      </c>
      <c r="Y96" s="19" t="str">
        <f t="shared" si="9"/>
        <v>S107</v>
      </c>
      <c r="Z96" s="19" t="str">
        <f t="shared" si="10"/>
        <v>4/0819-0012</v>
      </c>
      <c r="AA96" s="26">
        <f t="shared" si="11"/>
        <v>0.88</v>
      </c>
      <c r="AB96" s="26">
        <f t="shared" si="12"/>
        <v>71.400000000000006</v>
      </c>
      <c r="AC96" s="19">
        <f t="shared" si="13"/>
        <v>145</v>
      </c>
      <c r="AD96" s="19" t="str">
        <f t="shared" si="14"/>
        <v>66001-358</v>
      </c>
      <c r="AE96" s="32"/>
      <c r="AF96" s="34"/>
      <c r="AG96" s="1" t="s">
        <v>153</v>
      </c>
      <c r="AH96" s="43">
        <v>27181</v>
      </c>
    </row>
    <row r="97" spans="1:34" x14ac:dyDescent="0.25">
      <c r="A97" s="17">
        <v>44228</v>
      </c>
      <c r="B97" s="58" t="s">
        <v>1064</v>
      </c>
      <c r="C97" s="53" t="s">
        <v>1067</v>
      </c>
      <c r="D97" s="53" t="s">
        <v>1068</v>
      </c>
      <c r="E97" s="54">
        <v>44239</v>
      </c>
      <c r="F97" s="51" t="s">
        <v>648</v>
      </c>
      <c r="G97" s="48" t="s">
        <v>1065</v>
      </c>
      <c r="H97" s="52">
        <v>2</v>
      </c>
      <c r="I97" s="51" t="s">
        <v>1066</v>
      </c>
      <c r="J97" s="1">
        <v>111.33</v>
      </c>
      <c r="K97" s="7">
        <v>902214</v>
      </c>
      <c r="L97" s="24"/>
      <c r="M97" s="24">
        <v>12.8</v>
      </c>
      <c r="N97" s="24">
        <v>22.8</v>
      </c>
      <c r="O97" s="16">
        <f t="shared" si="8"/>
        <v>291.84000000000003</v>
      </c>
      <c r="P97" s="24" t="s">
        <v>508</v>
      </c>
      <c r="Q97" s="24" t="s">
        <v>1069</v>
      </c>
      <c r="R97" s="25" t="s">
        <v>1310</v>
      </c>
      <c r="S97" s="27">
        <v>13.168611111111117</v>
      </c>
      <c r="T97" s="27">
        <v>6.5843055555555585</v>
      </c>
      <c r="U97" s="66">
        <v>44243</v>
      </c>
      <c r="V97" s="27">
        <v>1.3000000000000007</v>
      </c>
      <c r="W97" s="19">
        <v>2</v>
      </c>
      <c r="X97" s="26">
        <v>445</v>
      </c>
      <c r="Y97" s="19" t="str">
        <f t="shared" si="9"/>
        <v>RL1437</v>
      </c>
      <c r="Z97" s="19" t="str">
        <f t="shared" si="10"/>
        <v>24/IFR26650-38A</v>
      </c>
      <c r="AA97" s="26">
        <f t="shared" si="11"/>
        <v>2</v>
      </c>
      <c r="AB97" s="26">
        <f t="shared" si="12"/>
        <v>111.33</v>
      </c>
      <c r="AC97" s="19">
        <f t="shared" si="13"/>
        <v>445</v>
      </c>
      <c r="AD97" s="19" t="str">
        <f t="shared" si="14"/>
        <v>66002-594</v>
      </c>
      <c r="AE97" s="32"/>
      <c r="AF97" s="34"/>
      <c r="AG97" s="1" t="s">
        <v>151</v>
      </c>
      <c r="AH97" s="43">
        <v>65365</v>
      </c>
    </row>
    <row r="98" spans="1:34" x14ac:dyDescent="0.25">
      <c r="A98" s="13">
        <v>44238</v>
      </c>
      <c r="B98" s="57" t="s">
        <v>1236</v>
      </c>
      <c r="C98" s="53" t="s">
        <v>1238</v>
      </c>
      <c r="D98" s="53" t="s">
        <v>1239</v>
      </c>
      <c r="E98" s="54">
        <v>44243</v>
      </c>
      <c r="F98" s="51" t="s">
        <v>87</v>
      </c>
      <c r="G98" s="48" t="s">
        <v>1237</v>
      </c>
      <c r="H98" s="52">
        <v>12</v>
      </c>
      <c r="I98" s="51" t="s">
        <v>251</v>
      </c>
      <c r="J98" s="1">
        <v>22.36</v>
      </c>
      <c r="K98" s="7">
        <v>903733</v>
      </c>
      <c r="L98" s="24"/>
      <c r="M98" s="24">
        <v>3.6</v>
      </c>
      <c r="N98" s="24">
        <v>16.75</v>
      </c>
      <c r="O98" s="16">
        <f t="shared" ref="O98:O129" si="15">N98*M98</f>
        <v>60.300000000000004</v>
      </c>
      <c r="P98" s="24" t="s">
        <v>130</v>
      </c>
      <c r="Q98" s="24" t="s">
        <v>715</v>
      </c>
      <c r="R98" s="25" t="s">
        <v>287</v>
      </c>
      <c r="S98" s="27">
        <v>8.105833333333333</v>
      </c>
      <c r="T98" s="27">
        <v>0.67548611111111112</v>
      </c>
      <c r="U98" s="66">
        <v>44243</v>
      </c>
      <c r="V98" s="27">
        <v>0.43388888888888966</v>
      </c>
      <c r="W98" s="19">
        <v>0.75</v>
      </c>
      <c r="X98" s="26">
        <v>50</v>
      </c>
      <c r="Y98" s="19" t="str">
        <f t="shared" si="9"/>
        <v>RL1440</v>
      </c>
      <c r="Z98" s="19" t="str">
        <f t="shared" si="10"/>
        <v>5/NCR18650B</v>
      </c>
      <c r="AA98" s="26">
        <f t="shared" si="11"/>
        <v>0.75</v>
      </c>
      <c r="AB98" s="26">
        <f t="shared" si="12"/>
        <v>22.36</v>
      </c>
      <c r="AC98" s="19">
        <f t="shared" si="13"/>
        <v>50</v>
      </c>
      <c r="AD98" s="19" t="str">
        <f t="shared" si="14"/>
        <v>67001-849</v>
      </c>
      <c r="AE98" s="32"/>
      <c r="AF98" s="34"/>
      <c r="AG98" s="1" t="s">
        <v>153</v>
      </c>
      <c r="AH98" s="43">
        <v>24081</v>
      </c>
    </row>
    <row r="99" spans="1:34" x14ac:dyDescent="0.25">
      <c r="A99" s="5">
        <v>44223</v>
      </c>
      <c r="B99" s="56" t="s">
        <v>1029</v>
      </c>
      <c r="C99" s="51" t="s">
        <v>663</v>
      </c>
      <c r="D99" s="51" t="s">
        <v>664</v>
      </c>
      <c r="E99" s="54">
        <v>44239</v>
      </c>
      <c r="F99" s="51" t="s">
        <v>260</v>
      </c>
      <c r="G99" s="48" t="s">
        <v>662</v>
      </c>
      <c r="H99" s="52">
        <v>15</v>
      </c>
      <c r="I99" s="51" t="s">
        <v>630</v>
      </c>
      <c r="J99" s="1">
        <v>18.93</v>
      </c>
      <c r="K99" s="7">
        <v>901514</v>
      </c>
      <c r="L99" s="24"/>
      <c r="M99" s="24">
        <v>7.2</v>
      </c>
      <c r="N99" s="24">
        <v>3</v>
      </c>
      <c r="O99" s="16">
        <f t="shared" si="15"/>
        <v>21.6</v>
      </c>
      <c r="P99" s="24" t="s">
        <v>96</v>
      </c>
      <c r="Q99" s="24" t="s">
        <v>464</v>
      </c>
      <c r="R99" s="25" t="s">
        <v>455</v>
      </c>
      <c r="S99" s="27">
        <v>3.2622222222222201</v>
      </c>
      <c r="T99" s="27">
        <v>0.21748148148148133</v>
      </c>
      <c r="U99" s="66">
        <v>44243</v>
      </c>
      <c r="V99" s="27">
        <v>0.69999999999999885</v>
      </c>
      <c r="W99" s="19">
        <v>0.3</v>
      </c>
      <c r="X99" s="26">
        <v>75.599999999999994</v>
      </c>
      <c r="Y99" s="19" t="str">
        <f t="shared" si="9"/>
        <v>N405</v>
      </c>
      <c r="Z99" s="19" t="str">
        <f t="shared" si="10"/>
        <v>6/N3000CR</v>
      </c>
      <c r="AA99" s="26">
        <f t="shared" si="11"/>
        <v>0.3</v>
      </c>
      <c r="AB99" s="26">
        <f t="shared" si="12"/>
        <v>18.93</v>
      </c>
      <c r="AC99" s="19">
        <f t="shared" si="13"/>
        <v>75.599999999999994</v>
      </c>
      <c r="AD99" s="19" t="str">
        <f t="shared" si="14"/>
        <v>30003-856AA</v>
      </c>
      <c r="AE99" s="32"/>
      <c r="AF99" s="34"/>
      <c r="AG99" s="1" t="s">
        <v>152</v>
      </c>
      <c r="AH99" s="43">
        <v>20171</v>
      </c>
    </row>
    <row r="100" spans="1:34" x14ac:dyDescent="0.25">
      <c r="A100" s="17">
        <v>44235</v>
      </c>
      <c r="B100" s="58" t="s">
        <v>1148</v>
      </c>
      <c r="C100" s="51" t="s">
        <v>1152</v>
      </c>
      <c r="D100" s="51" t="s">
        <v>1153</v>
      </c>
      <c r="E100" s="54">
        <v>44245</v>
      </c>
      <c r="F100" s="51" t="s">
        <v>1149</v>
      </c>
      <c r="G100" s="48" t="s">
        <v>1150</v>
      </c>
      <c r="H100" s="52">
        <v>2</v>
      </c>
      <c r="I100" s="51" t="s">
        <v>1151</v>
      </c>
      <c r="J100" s="1">
        <v>38.44</v>
      </c>
      <c r="K100" s="7">
        <v>903158</v>
      </c>
      <c r="L100" s="24"/>
      <c r="M100" s="24">
        <v>36</v>
      </c>
      <c r="N100" s="24">
        <v>2</v>
      </c>
      <c r="O100" s="16">
        <f t="shared" si="15"/>
        <v>72</v>
      </c>
      <c r="P100" s="24" t="s">
        <v>115</v>
      </c>
      <c r="Q100" s="24" t="s">
        <v>577</v>
      </c>
      <c r="R100" s="25" t="s">
        <v>455</v>
      </c>
      <c r="S100" s="27">
        <v>1.84</v>
      </c>
      <c r="T100" s="27">
        <v>0.92</v>
      </c>
      <c r="U100" s="66">
        <v>44243</v>
      </c>
      <c r="V100" s="27">
        <v>0.21666666666666723</v>
      </c>
      <c r="W100" s="19">
        <v>2</v>
      </c>
      <c r="X100" s="26">
        <v>115.95</v>
      </c>
      <c r="Y100" s="19" t="str">
        <f t="shared" si="9"/>
        <v>S122</v>
      </c>
      <c r="Z100" s="19" t="str">
        <f t="shared" si="10"/>
        <v>3/LB-VWVBM10</v>
      </c>
      <c r="AA100" s="26">
        <f t="shared" si="11"/>
        <v>2</v>
      </c>
      <c r="AB100" s="26">
        <f t="shared" si="12"/>
        <v>38.44</v>
      </c>
      <c r="AC100" s="19">
        <f t="shared" si="13"/>
        <v>115.95</v>
      </c>
      <c r="AD100" s="19" t="str">
        <f t="shared" si="14"/>
        <v>66002-606</v>
      </c>
      <c r="AE100" s="32"/>
      <c r="AF100" s="34"/>
      <c r="AG100" s="1" t="s">
        <v>13</v>
      </c>
      <c r="AH100" s="43">
        <v>34566</v>
      </c>
    </row>
    <row r="101" spans="1:34" x14ac:dyDescent="0.25">
      <c r="A101" s="5">
        <v>44209</v>
      </c>
      <c r="B101" s="56" t="s">
        <v>966</v>
      </c>
      <c r="C101" s="51" t="s">
        <v>765</v>
      </c>
      <c r="D101" s="51" t="s">
        <v>132</v>
      </c>
      <c r="E101" s="54">
        <v>44226</v>
      </c>
      <c r="F101" s="51" t="s">
        <v>93</v>
      </c>
      <c r="G101" s="48" t="s">
        <v>764</v>
      </c>
      <c r="H101" s="52">
        <v>4</v>
      </c>
      <c r="I101" s="51" t="s">
        <v>694</v>
      </c>
      <c r="J101" s="1">
        <v>338.65</v>
      </c>
      <c r="K101" s="7">
        <v>900100</v>
      </c>
      <c r="L101" s="24"/>
      <c r="M101" s="24">
        <v>15.6</v>
      </c>
      <c r="N101" s="24">
        <v>6.2</v>
      </c>
      <c r="O101" s="16">
        <f t="shared" si="15"/>
        <v>96.72</v>
      </c>
      <c r="P101" s="24" t="s">
        <v>20</v>
      </c>
      <c r="Q101" s="24" t="s">
        <v>562</v>
      </c>
      <c r="R101" s="25" t="s">
        <v>118</v>
      </c>
      <c r="S101" s="27">
        <v>6.5366666666666671</v>
      </c>
      <c r="T101" s="27">
        <v>1.6341666666666668</v>
      </c>
      <c r="U101" s="66">
        <v>44242</v>
      </c>
      <c r="V101" s="27">
        <v>0.21472222222222204</v>
      </c>
      <c r="W101" s="19">
        <v>1.71</v>
      </c>
      <c r="X101" s="26">
        <v>460</v>
      </c>
      <c r="Y101" s="19" t="str">
        <f t="shared" si="9"/>
        <v>DH31</v>
      </c>
      <c r="Z101" s="19" t="str">
        <f t="shared" si="10"/>
        <v>4/3B5100-FF</v>
      </c>
      <c r="AA101" s="26">
        <f t="shared" si="11"/>
        <v>1.71</v>
      </c>
      <c r="AB101" s="26">
        <f t="shared" si="12"/>
        <v>338.65</v>
      </c>
      <c r="AC101" s="19">
        <f t="shared" si="13"/>
        <v>460</v>
      </c>
      <c r="AD101" s="19" t="str">
        <f t="shared" si="14"/>
        <v>66000-748</v>
      </c>
      <c r="AE101" s="32"/>
      <c r="AF101" s="34"/>
      <c r="AG101" s="1" t="s">
        <v>152</v>
      </c>
      <c r="AH101" s="43">
        <v>65959</v>
      </c>
    </row>
    <row r="102" spans="1:34" x14ac:dyDescent="0.25">
      <c r="A102" s="13">
        <v>44238</v>
      </c>
      <c r="B102" s="57" t="s">
        <v>1241</v>
      </c>
      <c r="C102" s="51" t="s">
        <v>595</v>
      </c>
      <c r="D102" s="51" t="s">
        <v>1243</v>
      </c>
      <c r="E102" s="54">
        <v>44237</v>
      </c>
      <c r="F102" s="51" t="s">
        <v>105</v>
      </c>
      <c r="G102" s="48" t="s">
        <v>1242</v>
      </c>
      <c r="H102" s="52">
        <v>1</v>
      </c>
      <c r="I102" s="51" t="s">
        <v>114</v>
      </c>
      <c r="J102" s="1">
        <v>61.84</v>
      </c>
      <c r="K102" s="7">
        <v>901821</v>
      </c>
      <c r="L102" s="24"/>
      <c r="M102" s="24">
        <v>24</v>
      </c>
      <c r="N102" s="24">
        <v>4.5</v>
      </c>
      <c r="O102" s="16">
        <f t="shared" si="15"/>
        <v>108</v>
      </c>
      <c r="P102" s="24" t="s">
        <v>91</v>
      </c>
      <c r="Q102" s="24"/>
      <c r="R102" s="25" t="s">
        <v>455</v>
      </c>
      <c r="S102" s="27">
        <v>2.2919444444444435</v>
      </c>
      <c r="T102" s="27">
        <v>2.2919444444444435</v>
      </c>
      <c r="U102" s="66">
        <v>44243</v>
      </c>
      <c r="V102" s="27">
        <v>0.16583333333333261</v>
      </c>
      <c r="W102" s="19">
        <v>1.33</v>
      </c>
      <c r="X102" s="26">
        <v>175</v>
      </c>
      <c r="Y102" s="19" t="str">
        <f t="shared" si="9"/>
        <v>N928B</v>
      </c>
      <c r="Z102" s="19" t="str">
        <f t="shared" si="10"/>
        <v>20/HR-4/3FAU</v>
      </c>
      <c r="AA102" s="26">
        <f t="shared" si="11"/>
        <v>1.33</v>
      </c>
      <c r="AB102" s="26">
        <f t="shared" si="12"/>
        <v>61.84</v>
      </c>
      <c r="AC102" s="19">
        <f t="shared" si="13"/>
        <v>175</v>
      </c>
      <c r="AD102" s="19" t="str">
        <f t="shared" si="14"/>
        <v>22000-606B</v>
      </c>
      <c r="AE102" s="32"/>
      <c r="AF102" s="34"/>
      <c r="AG102" s="1" t="s">
        <v>13</v>
      </c>
      <c r="AH102" s="43" t="s">
        <v>294</v>
      </c>
    </row>
    <row r="103" spans="1:34" x14ac:dyDescent="0.25">
      <c r="A103" s="18">
        <v>44236</v>
      </c>
      <c r="B103" s="55" t="s">
        <v>1179</v>
      </c>
      <c r="C103" s="51" t="s">
        <v>1182</v>
      </c>
      <c r="D103" s="51" t="s">
        <v>1183</v>
      </c>
      <c r="E103" s="54">
        <v>44237</v>
      </c>
      <c r="F103" s="51" t="s">
        <v>1180</v>
      </c>
      <c r="G103" s="48" t="s">
        <v>1181</v>
      </c>
      <c r="H103" s="52">
        <v>3</v>
      </c>
      <c r="I103" s="51" t="s">
        <v>489</v>
      </c>
      <c r="J103" s="1">
        <v>18.38</v>
      </c>
      <c r="K103" s="7">
        <v>903157</v>
      </c>
      <c r="L103" s="24"/>
      <c r="M103" s="24">
        <v>9</v>
      </c>
      <c r="N103" s="24"/>
      <c r="O103" s="16">
        <f t="shared" si="15"/>
        <v>0</v>
      </c>
      <c r="P103" s="24" t="s">
        <v>89</v>
      </c>
      <c r="Q103" s="24" t="s">
        <v>1184</v>
      </c>
      <c r="R103" s="25" t="s">
        <v>455</v>
      </c>
      <c r="S103" s="27">
        <v>3.5125000000000011</v>
      </c>
      <c r="T103" s="27">
        <v>1.1708333333333336</v>
      </c>
      <c r="U103" s="66">
        <v>44245</v>
      </c>
      <c r="V103" s="27">
        <v>0.15194444444444466</v>
      </c>
      <c r="W103" s="19">
        <v>0.97</v>
      </c>
      <c r="X103" s="26">
        <v>149</v>
      </c>
      <c r="Y103" s="19" t="str">
        <f t="shared" si="9"/>
        <v>AL221</v>
      </c>
      <c r="Z103" s="19" t="str">
        <f t="shared" si="10"/>
        <v>18/EN95</v>
      </c>
      <c r="AA103" s="26">
        <f t="shared" si="11"/>
        <v>0.97</v>
      </c>
      <c r="AB103" s="26">
        <f t="shared" si="12"/>
        <v>18.38</v>
      </c>
      <c r="AC103" s="19">
        <f t="shared" si="13"/>
        <v>149</v>
      </c>
      <c r="AD103" s="19" t="str">
        <f t="shared" si="14"/>
        <v>66000-856</v>
      </c>
      <c r="AE103" s="32"/>
      <c r="AF103" s="34"/>
      <c r="AG103" s="1" t="s">
        <v>58</v>
      </c>
      <c r="AH103" s="43">
        <v>65300</v>
      </c>
    </row>
    <row r="104" spans="1:34" x14ac:dyDescent="0.25">
      <c r="A104" s="18">
        <v>44229</v>
      </c>
      <c r="B104" s="47">
        <v>310646</v>
      </c>
      <c r="C104" s="19"/>
      <c r="D104" s="19" t="s">
        <v>1082</v>
      </c>
      <c r="E104" s="14">
        <v>44242</v>
      </c>
      <c r="F104" s="51" t="s">
        <v>258</v>
      </c>
      <c r="G104" s="19"/>
      <c r="H104" s="19">
        <v>2</v>
      </c>
      <c r="I104" s="19"/>
      <c r="J104" s="24">
        <v>0</v>
      </c>
      <c r="K104" s="7">
        <v>902357</v>
      </c>
      <c r="L104" s="24"/>
      <c r="M104" s="24"/>
      <c r="N104" s="24"/>
      <c r="O104" s="16">
        <f t="shared" si="15"/>
        <v>0</v>
      </c>
      <c r="P104" s="24"/>
      <c r="Q104" s="24"/>
      <c r="R104" s="25" t="s">
        <v>259</v>
      </c>
      <c r="S104" s="27">
        <v>3.4672222222222238</v>
      </c>
      <c r="T104" s="27">
        <v>1.7336111111111119</v>
      </c>
      <c r="U104" s="66">
        <v>44242</v>
      </c>
      <c r="V104" s="27">
        <v>8.8611111111110752E-2</v>
      </c>
      <c r="W104" s="19">
        <v>2</v>
      </c>
      <c r="X104" s="26">
        <v>130</v>
      </c>
      <c r="Y104" s="19" t="str">
        <f t="shared" si="9"/>
        <v>LEMO CONNECTOR-LAB</v>
      </c>
      <c r="Z104" s="19">
        <f t="shared" si="10"/>
        <v>0</v>
      </c>
      <c r="AA104" s="26">
        <f t="shared" si="11"/>
        <v>2</v>
      </c>
      <c r="AB104" s="26">
        <f t="shared" si="12"/>
        <v>0</v>
      </c>
      <c r="AC104" s="19">
        <f t="shared" si="13"/>
        <v>130</v>
      </c>
      <c r="AD104" s="19">
        <f t="shared" si="14"/>
        <v>0</v>
      </c>
      <c r="AE104" s="32"/>
      <c r="AF104" s="34"/>
      <c r="AG104" s="1" t="s">
        <v>152</v>
      </c>
      <c r="AH104" s="43">
        <v>1167</v>
      </c>
    </row>
    <row r="105" spans="1:34" x14ac:dyDescent="0.25">
      <c r="A105" s="18">
        <v>44229</v>
      </c>
      <c r="B105" s="55" t="s">
        <v>1078</v>
      </c>
      <c r="C105" s="51"/>
      <c r="D105" s="51" t="s">
        <v>1080</v>
      </c>
      <c r="E105" s="54">
        <v>44237</v>
      </c>
      <c r="F105" s="51" t="s">
        <v>258</v>
      </c>
      <c r="G105" s="48" t="s">
        <v>1079</v>
      </c>
      <c r="H105" s="52">
        <v>5</v>
      </c>
      <c r="I105" s="1"/>
      <c r="J105" s="1">
        <v>4.87</v>
      </c>
      <c r="K105" s="7">
        <v>901989</v>
      </c>
      <c r="L105" s="24"/>
      <c r="M105" s="24"/>
      <c r="N105" s="24"/>
      <c r="O105" s="16">
        <f t="shared" si="15"/>
        <v>0</v>
      </c>
      <c r="P105" s="24"/>
      <c r="Q105" s="24"/>
      <c r="R105" s="25" t="s">
        <v>259</v>
      </c>
      <c r="S105" s="27">
        <v>9.5608333333333313</v>
      </c>
      <c r="T105" s="27">
        <v>1.9121666666666663</v>
      </c>
      <c r="U105" s="66">
        <v>44245</v>
      </c>
      <c r="V105" s="27">
        <v>4.9999999999999822E-2</v>
      </c>
      <c r="W105" s="19">
        <v>1.5</v>
      </c>
      <c r="X105" s="26">
        <v>170</v>
      </c>
      <c r="Y105" s="19" t="str">
        <f t="shared" si="9"/>
        <v>REPLACE BUTTON-LAB</v>
      </c>
      <c r="Z105" s="19">
        <f t="shared" si="10"/>
        <v>0</v>
      </c>
      <c r="AA105" s="26">
        <f t="shared" si="11"/>
        <v>1.5</v>
      </c>
      <c r="AB105" s="26">
        <f t="shared" si="12"/>
        <v>4.87</v>
      </c>
      <c r="AC105" s="19">
        <f t="shared" si="13"/>
        <v>170</v>
      </c>
      <c r="AD105" s="19" t="str">
        <f t="shared" si="14"/>
        <v>66000-887PT3FIX</v>
      </c>
      <c r="AE105" s="32"/>
      <c r="AF105" s="34"/>
      <c r="AG105" s="1" t="s">
        <v>152</v>
      </c>
      <c r="AH105" s="43">
        <v>1167</v>
      </c>
    </row>
    <row r="106" spans="1:34" x14ac:dyDescent="0.25">
      <c r="A106" s="18">
        <v>44229</v>
      </c>
      <c r="B106" s="47">
        <v>310586</v>
      </c>
      <c r="C106" s="19"/>
      <c r="D106" s="19" t="s">
        <v>1081</v>
      </c>
      <c r="E106" s="54">
        <v>44237</v>
      </c>
      <c r="F106" s="51" t="s">
        <v>258</v>
      </c>
      <c r="G106" s="19"/>
      <c r="H106" s="19">
        <v>1</v>
      </c>
      <c r="I106" s="19"/>
      <c r="J106" s="24">
        <v>0</v>
      </c>
      <c r="K106" s="7">
        <v>901989</v>
      </c>
      <c r="L106" s="24"/>
      <c r="M106" s="24"/>
      <c r="N106" s="24"/>
      <c r="O106" s="16">
        <f t="shared" si="15"/>
        <v>0</v>
      </c>
      <c r="P106" s="24"/>
      <c r="Q106" s="24"/>
      <c r="R106" s="25" t="s">
        <v>259</v>
      </c>
      <c r="S106" s="27">
        <v>1.4977777777777792</v>
      </c>
      <c r="T106" s="27">
        <v>1.4977777777777792</v>
      </c>
      <c r="U106" s="66">
        <v>44245</v>
      </c>
      <c r="V106" s="27">
        <v>0.16666666666666607</v>
      </c>
      <c r="W106" s="19">
        <v>1.5</v>
      </c>
      <c r="X106" s="26">
        <v>45</v>
      </c>
      <c r="Y106" s="19" t="str">
        <f t="shared" si="9"/>
        <v>REPLACE SWITCH-LAB</v>
      </c>
      <c r="Z106" s="19">
        <f t="shared" si="10"/>
        <v>0</v>
      </c>
      <c r="AA106" s="26">
        <f t="shared" si="11"/>
        <v>1.5</v>
      </c>
      <c r="AB106" s="26">
        <f t="shared" si="12"/>
        <v>0</v>
      </c>
      <c r="AC106" s="19">
        <f t="shared" si="13"/>
        <v>45</v>
      </c>
      <c r="AD106" s="19">
        <f t="shared" si="14"/>
        <v>0</v>
      </c>
      <c r="AE106" s="32"/>
      <c r="AF106" s="34"/>
      <c r="AG106" s="1" t="s">
        <v>152</v>
      </c>
      <c r="AH106" s="43">
        <v>1167</v>
      </c>
    </row>
    <row r="107" spans="1:34" x14ac:dyDescent="0.25">
      <c r="A107" s="17">
        <v>44214</v>
      </c>
      <c r="B107" s="58" t="s">
        <v>975</v>
      </c>
      <c r="C107" s="51" t="s">
        <v>658</v>
      </c>
      <c r="D107" s="51" t="s">
        <v>1330</v>
      </c>
      <c r="E107" s="54">
        <v>44223</v>
      </c>
      <c r="F107" s="51" t="s">
        <v>339</v>
      </c>
      <c r="G107" s="48" t="s">
        <v>976</v>
      </c>
      <c r="H107" s="52">
        <v>1</v>
      </c>
      <c r="I107" s="51" t="s">
        <v>318</v>
      </c>
      <c r="J107" s="52">
        <v>16.850000000000001</v>
      </c>
      <c r="K107" s="7">
        <v>900473</v>
      </c>
      <c r="L107" s="24"/>
      <c r="M107" s="24">
        <v>7.2</v>
      </c>
      <c r="N107" s="24">
        <v>6.9</v>
      </c>
      <c r="O107" s="16">
        <f t="shared" si="15"/>
        <v>49.680000000000007</v>
      </c>
      <c r="P107" s="24" t="s">
        <v>130</v>
      </c>
      <c r="Q107" s="24" t="s">
        <v>281</v>
      </c>
      <c r="R107" s="25" t="s">
        <v>455</v>
      </c>
      <c r="S107" s="27">
        <v>0.90472222222221799</v>
      </c>
      <c r="T107" s="27">
        <v>0.90472222222221799</v>
      </c>
      <c r="U107" s="66">
        <v>44225</v>
      </c>
      <c r="V107" s="27">
        <v>0.12472222222222129</v>
      </c>
      <c r="W107" s="19">
        <v>1.5</v>
      </c>
      <c r="X107" s="26">
        <v>80</v>
      </c>
      <c r="Y107" s="19" t="str">
        <f t="shared" si="9"/>
        <v>RECELL679</v>
      </c>
      <c r="Z107" s="19" t="str">
        <f t="shared" si="10"/>
        <v>4/NCR18650GA</v>
      </c>
      <c r="AA107" s="26">
        <f t="shared" si="11"/>
        <v>1.5</v>
      </c>
      <c r="AB107" s="26">
        <f t="shared" si="12"/>
        <v>16.850000000000001</v>
      </c>
      <c r="AC107" s="19">
        <f t="shared" si="13"/>
        <v>80</v>
      </c>
      <c r="AD107" s="19" t="str">
        <f t="shared" si="14"/>
        <v>66002-846</v>
      </c>
      <c r="AE107" s="32"/>
      <c r="AF107" s="34"/>
      <c r="AG107" s="1" t="s">
        <v>13</v>
      </c>
      <c r="AH107" s="43" t="s">
        <v>340</v>
      </c>
    </row>
    <row r="108" spans="1:34" x14ac:dyDescent="0.25">
      <c r="A108" s="5">
        <v>44216</v>
      </c>
      <c r="B108" s="56" t="s">
        <v>1001</v>
      </c>
      <c r="C108" s="51" t="s">
        <v>1004</v>
      </c>
      <c r="D108" s="51" t="s">
        <v>1331</v>
      </c>
      <c r="E108" s="54">
        <v>44230</v>
      </c>
      <c r="F108" s="51" t="s">
        <v>1002</v>
      </c>
      <c r="G108" s="48" t="s">
        <v>1003</v>
      </c>
      <c r="H108" s="52">
        <v>1</v>
      </c>
      <c r="I108" s="51" t="s">
        <v>99</v>
      </c>
      <c r="J108" s="52">
        <v>17.39</v>
      </c>
      <c r="K108" s="7">
        <v>901090</v>
      </c>
      <c r="L108" s="24"/>
      <c r="M108" s="24">
        <v>14.8</v>
      </c>
      <c r="N108" s="24">
        <v>2.6</v>
      </c>
      <c r="O108" s="16">
        <f t="shared" si="15"/>
        <v>38.480000000000004</v>
      </c>
      <c r="P108" s="24" t="s">
        <v>130</v>
      </c>
      <c r="Q108" s="24" t="s">
        <v>562</v>
      </c>
      <c r="R108" s="25" t="s">
        <v>455</v>
      </c>
      <c r="S108" s="27">
        <v>1.0169444444444462</v>
      </c>
      <c r="T108" s="27">
        <v>1.0169444444444462</v>
      </c>
      <c r="U108" s="66">
        <v>44231</v>
      </c>
      <c r="V108" s="27">
        <v>9.9999999999999645E-2</v>
      </c>
      <c r="W108" s="19">
        <v>1.5</v>
      </c>
      <c r="X108" s="26">
        <v>80</v>
      </c>
      <c r="Y108" s="19" t="str">
        <f t="shared" si="9"/>
        <v>RECELL680</v>
      </c>
      <c r="Z108" s="19" t="str">
        <f t="shared" si="10"/>
        <v>4/UR18650FM</v>
      </c>
      <c r="AA108" s="26">
        <f t="shared" si="11"/>
        <v>1.5</v>
      </c>
      <c r="AB108" s="26">
        <f t="shared" si="12"/>
        <v>17.39</v>
      </c>
      <c r="AC108" s="19">
        <f t="shared" si="13"/>
        <v>80</v>
      </c>
      <c r="AD108" s="19" t="str">
        <f t="shared" si="14"/>
        <v>66002-947</v>
      </c>
      <c r="AE108" s="32"/>
      <c r="AF108" s="34"/>
      <c r="AG108" s="1" t="s">
        <v>152</v>
      </c>
      <c r="AH108" s="43">
        <v>23977</v>
      </c>
    </row>
    <row r="109" spans="1:34" x14ac:dyDescent="0.25">
      <c r="A109" s="5">
        <v>44230</v>
      </c>
      <c r="B109" s="56" t="s">
        <v>1118</v>
      </c>
      <c r="C109" s="51" t="s">
        <v>1121</v>
      </c>
      <c r="D109" s="51" t="s">
        <v>1332</v>
      </c>
      <c r="E109" s="54">
        <v>44243</v>
      </c>
      <c r="F109" s="51" t="s">
        <v>1119</v>
      </c>
      <c r="G109" s="48" t="s">
        <v>1120</v>
      </c>
      <c r="H109" s="52">
        <v>1</v>
      </c>
      <c r="I109" s="51" t="s">
        <v>732</v>
      </c>
      <c r="J109" s="1">
        <v>142.83000000000001</v>
      </c>
      <c r="K109" s="7">
        <v>902541</v>
      </c>
      <c r="L109" s="24"/>
      <c r="M109" s="24">
        <v>21.6</v>
      </c>
      <c r="N109" s="24">
        <v>20.7</v>
      </c>
      <c r="O109" s="16">
        <f t="shared" si="15"/>
        <v>447.12</v>
      </c>
      <c r="P109" s="24" t="s">
        <v>130</v>
      </c>
      <c r="Q109" s="24" t="s">
        <v>1122</v>
      </c>
      <c r="R109" s="25" t="s">
        <v>455</v>
      </c>
      <c r="S109" s="27">
        <v>4.2069444444444475</v>
      </c>
      <c r="T109" s="27">
        <v>4.2069444444444475</v>
      </c>
      <c r="U109" s="66">
        <v>44243</v>
      </c>
      <c r="V109" s="27">
        <v>0.16666666666666874</v>
      </c>
      <c r="W109" s="19">
        <v>5</v>
      </c>
      <c r="X109" s="26">
        <v>475</v>
      </c>
      <c r="Y109" s="19" t="str">
        <f t="shared" si="9"/>
        <v>RECELL681</v>
      </c>
      <c r="Z109" s="19" t="str">
        <f t="shared" si="10"/>
        <v>36/INR18650-35E</v>
      </c>
      <c r="AA109" s="26">
        <f t="shared" si="11"/>
        <v>5</v>
      </c>
      <c r="AB109" s="26">
        <f t="shared" si="12"/>
        <v>142.83000000000001</v>
      </c>
      <c r="AC109" s="19">
        <f t="shared" si="13"/>
        <v>475</v>
      </c>
      <c r="AD109" s="19" t="str">
        <f t="shared" si="14"/>
        <v>66002-598</v>
      </c>
      <c r="AE109" s="32"/>
      <c r="AF109" s="34"/>
      <c r="AG109" s="1" t="s">
        <v>151</v>
      </c>
      <c r="AH109" s="43">
        <v>65162</v>
      </c>
    </row>
    <row r="110" spans="1:34" x14ac:dyDescent="0.25">
      <c r="A110" s="18">
        <v>44229</v>
      </c>
      <c r="B110" s="55" t="s">
        <v>1083</v>
      </c>
      <c r="C110" s="51" t="s">
        <v>1085</v>
      </c>
      <c r="D110" s="51" t="s">
        <v>1333</v>
      </c>
      <c r="E110" s="54">
        <v>44223</v>
      </c>
      <c r="F110" s="51" t="s">
        <v>322</v>
      </c>
      <c r="G110" s="48" t="s">
        <v>1084</v>
      </c>
      <c r="H110" s="52">
        <v>2</v>
      </c>
      <c r="I110" s="51" t="s">
        <v>338</v>
      </c>
      <c r="J110" s="1">
        <v>3.53</v>
      </c>
      <c r="K110" s="7">
        <v>902220</v>
      </c>
      <c r="L110" s="24"/>
      <c r="M110" s="24">
        <v>4.8</v>
      </c>
      <c r="N110" s="24">
        <v>1</v>
      </c>
      <c r="O110" s="16">
        <f t="shared" si="15"/>
        <v>4.8</v>
      </c>
      <c r="P110" s="24" t="s">
        <v>96</v>
      </c>
      <c r="Q110" s="24" t="s">
        <v>562</v>
      </c>
      <c r="R110" s="25" t="s">
        <v>455</v>
      </c>
      <c r="S110" s="27">
        <v>1.3719444444444475</v>
      </c>
      <c r="T110" s="27">
        <v>0.68597222222222376</v>
      </c>
      <c r="U110" s="66">
        <v>44235</v>
      </c>
      <c r="V110" s="27">
        <v>0.16666666666666741</v>
      </c>
      <c r="W110" s="19">
        <v>0.5</v>
      </c>
      <c r="X110" s="26">
        <v>25</v>
      </c>
      <c r="Y110" s="19" t="str">
        <f t="shared" si="9"/>
        <v>PACK631</v>
      </c>
      <c r="Z110" s="19" t="str">
        <f t="shared" si="10"/>
        <v>4/IF-1000AA</v>
      </c>
      <c r="AA110" s="26">
        <f t="shared" si="11"/>
        <v>0.5</v>
      </c>
      <c r="AB110" s="26">
        <f t="shared" si="12"/>
        <v>3.53</v>
      </c>
      <c r="AC110" s="19">
        <f t="shared" si="13"/>
        <v>25</v>
      </c>
      <c r="AD110" s="19" t="str">
        <f t="shared" si="14"/>
        <v>66002-592</v>
      </c>
      <c r="AE110" s="32"/>
      <c r="AF110" s="34"/>
      <c r="AG110" s="1" t="s">
        <v>13</v>
      </c>
      <c r="AH110" s="43" t="s">
        <v>323</v>
      </c>
    </row>
    <row r="111" spans="1:34" x14ac:dyDescent="0.25">
      <c r="A111" s="18">
        <v>44229</v>
      </c>
      <c r="B111" s="55" t="s">
        <v>1089</v>
      </c>
      <c r="C111" s="51" t="s">
        <v>1091</v>
      </c>
      <c r="D111" s="51" t="s">
        <v>1334</v>
      </c>
      <c r="E111" s="54">
        <v>44223</v>
      </c>
      <c r="F111" s="51" t="s">
        <v>322</v>
      </c>
      <c r="G111" s="48" t="s">
        <v>1090</v>
      </c>
      <c r="H111" s="52">
        <v>1</v>
      </c>
      <c r="I111" s="51" t="s">
        <v>364</v>
      </c>
      <c r="J111" s="52">
        <v>34.82</v>
      </c>
      <c r="K111" s="7">
        <v>902220</v>
      </c>
      <c r="L111" s="24"/>
      <c r="M111" s="24">
        <v>11.1</v>
      </c>
      <c r="N111" s="24">
        <v>10.4</v>
      </c>
      <c r="O111" s="16">
        <f t="shared" si="15"/>
        <v>115.44</v>
      </c>
      <c r="P111" s="24" t="s">
        <v>130</v>
      </c>
      <c r="Q111" s="24" t="s">
        <v>167</v>
      </c>
      <c r="R111" s="25" t="s">
        <v>455</v>
      </c>
      <c r="S111" s="27">
        <v>1.7269444444444444</v>
      </c>
      <c r="T111" s="27">
        <v>1.7269444444444444</v>
      </c>
      <c r="U111" s="66">
        <v>44231</v>
      </c>
      <c r="V111" s="27">
        <v>0.13333333333333286</v>
      </c>
      <c r="W111" s="19">
        <v>2</v>
      </c>
      <c r="X111" s="26">
        <v>130</v>
      </c>
      <c r="Y111" s="19" t="str">
        <f t="shared" si="9"/>
        <v>PACK632</v>
      </c>
      <c r="Z111" s="19" t="str">
        <f t="shared" si="10"/>
        <v>12/UR18650ZY</v>
      </c>
      <c r="AA111" s="26">
        <f t="shared" si="11"/>
        <v>2</v>
      </c>
      <c r="AB111" s="26">
        <f t="shared" si="12"/>
        <v>34.82</v>
      </c>
      <c r="AC111" s="19">
        <f t="shared" si="13"/>
        <v>130</v>
      </c>
      <c r="AD111" s="19" t="str">
        <f t="shared" si="14"/>
        <v>66002-591</v>
      </c>
      <c r="AE111" s="32"/>
      <c r="AF111" s="34"/>
      <c r="AG111" s="1" t="s">
        <v>13</v>
      </c>
      <c r="AH111" s="43" t="s">
        <v>323</v>
      </c>
    </row>
    <row r="112" spans="1:34" x14ac:dyDescent="0.25">
      <c r="A112" s="5">
        <v>44209</v>
      </c>
      <c r="B112" s="56" t="s">
        <v>964</v>
      </c>
      <c r="C112" s="51" t="s">
        <v>437</v>
      </c>
      <c r="D112" s="51" t="s">
        <v>1335</v>
      </c>
      <c r="E112" s="54">
        <v>44221</v>
      </c>
      <c r="F112" s="51" t="s">
        <v>322</v>
      </c>
      <c r="G112" s="48" t="s">
        <v>965</v>
      </c>
      <c r="H112" s="52">
        <v>1</v>
      </c>
      <c r="I112" s="51" t="s">
        <v>389</v>
      </c>
      <c r="J112" s="52">
        <v>7.8</v>
      </c>
      <c r="K112" s="7">
        <v>900057</v>
      </c>
      <c r="L112" s="24"/>
      <c r="M112" s="24">
        <v>7.4</v>
      </c>
      <c r="N112" s="24">
        <v>1.48</v>
      </c>
      <c r="O112" s="16">
        <f t="shared" si="15"/>
        <v>10.952</v>
      </c>
      <c r="P112" s="24" t="s">
        <v>130</v>
      </c>
      <c r="Q112" s="24" t="s">
        <v>582</v>
      </c>
      <c r="R112" s="25" t="s">
        <v>455</v>
      </c>
      <c r="S112" s="27">
        <v>0.7411111111111115</v>
      </c>
      <c r="T112" s="27">
        <v>0.7411111111111115</v>
      </c>
      <c r="U112" s="66">
        <v>44223</v>
      </c>
      <c r="V112" s="27">
        <v>0.33333333333333215</v>
      </c>
      <c r="W112" s="19">
        <v>1</v>
      </c>
      <c r="X112" s="26">
        <v>41.3</v>
      </c>
      <c r="Y112" s="19" t="str">
        <f t="shared" si="9"/>
        <v>PACK633</v>
      </c>
      <c r="Z112" s="19" t="str">
        <f t="shared" si="10"/>
        <v>2/UF703450F</v>
      </c>
      <c r="AA112" s="26">
        <f t="shared" si="11"/>
        <v>1</v>
      </c>
      <c r="AB112" s="26">
        <f t="shared" si="12"/>
        <v>7.8</v>
      </c>
      <c r="AC112" s="19">
        <f t="shared" si="13"/>
        <v>41.3</v>
      </c>
      <c r="AD112" s="19" t="str">
        <f t="shared" si="14"/>
        <v>66002-843</v>
      </c>
      <c r="AE112" s="32"/>
      <c r="AF112" s="34"/>
      <c r="AG112" s="1" t="s">
        <v>13</v>
      </c>
      <c r="AH112" s="43" t="s">
        <v>323</v>
      </c>
    </row>
    <row r="113" spans="1:34" x14ac:dyDescent="0.25">
      <c r="A113" s="13">
        <v>44231</v>
      </c>
      <c r="B113" s="57" t="s">
        <v>1142</v>
      </c>
      <c r="C113" s="51" t="s">
        <v>631</v>
      </c>
      <c r="D113" s="51" t="s">
        <v>1336</v>
      </c>
      <c r="E113" s="54">
        <v>44243</v>
      </c>
      <c r="F113" s="51" t="s">
        <v>105</v>
      </c>
      <c r="G113" s="48" t="s">
        <v>1143</v>
      </c>
      <c r="H113" s="52">
        <v>1</v>
      </c>
      <c r="I113" s="51" t="s">
        <v>359</v>
      </c>
      <c r="J113" s="52">
        <v>4.43</v>
      </c>
      <c r="K113" s="7">
        <v>902625</v>
      </c>
      <c r="L113" s="24"/>
      <c r="M113" s="24">
        <v>3.7</v>
      </c>
      <c r="N113" s="24">
        <v>0.84</v>
      </c>
      <c r="O113" s="16">
        <f t="shared" si="15"/>
        <v>3.1080000000000001</v>
      </c>
      <c r="P113" s="24" t="s">
        <v>130</v>
      </c>
      <c r="Q113" s="24" t="s">
        <v>412</v>
      </c>
      <c r="R113" s="25" t="s">
        <v>455</v>
      </c>
      <c r="S113" s="27">
        <v>0.65166666666666728</v>
      </c>
      <c r="T113" s="27">
        <v>0.65166666666666728</v>
      </c>
      <c r="U113" s="66">
        <v>44243</v>
      </c>
      <c r="V113" s="27">
        <v>0.21666666666666723</v>
      </c>
      <c r="W113" s="19">
        <v>0.75</v>
      </c>
      <c r="X113" s="26">
        <v>29.87</v>
      </c>
      <c r="Y113" s="19" t="str">
        <f t="shared" si="9"/>
        <v>PACK634</v>
      </c>
      <c r="Z113" s="19" t="str">
        <f t="shared" si="10"/>
        <v>1/UR14500P</v>
      </c>
      <c r="AA113" s="26">
        <f t="shared" si="11"/>
        <v>0.75</v>
      </c>
      <c r="AB113" s="26">
        <f t="shared" si="12"/>
        <v>4.43</v>
      </c>
      <c r="AC113" s="19">
        <f t="shared" si="13"/>
        <v>29.87</v>
      </c>
      <c r="AD113" s="19" t="str">
        <f t="shared" si="14"/>
        <v>66002-600</v>
      </c>
      <c r="AE113" s="32"/>
      <c r="AF113" s="34"/>
      <c r="AG113" s="1" t="s">
        <v>13</v>
      </c>
      <c r="AH113" s="43" t="s">
        <v>294</v>
      </c>
    </row>
    <row r="114" spans="1:34" x14ac:dyDescent="0.25">
      <c r="A114" s="5">
        <v>44244</v>
      </c>
      <c r="B114" s="56" t="s">
        <v>1290</v>
      </c>
      <c r="C114" s="51" t="s">
        <v>580</v>
      </c>
      <c r="D114" s="51" t="s">
        <v>559</v>
      </c>
      <c r="E114" s="54">
        <v>44256</v>
      </c>
      <c r="F114" s="51" t="s">
        <v>121</v>
      </c>
      <c r="G114" s="48" t="s">
        <v>558</v>
      </c>
      <c r="H114" s="52">
        <v>1</v>
      </c>
      <c r="I114" s="51" t="s">
        <v>364</v>
      </c>
      <c r="J114" s="1">
        <v>10.53</v>
      </c>
      <c r="K114" s="7">
        <v>904287</v>
      </c>
      <c r="L114" s="24"/>
      <c r="M114" s="24">
        <v>7.4</v>
      </c>
      <c r="N114" s="24">
        <v>2.6</v>
      </c>
      <c r="O114" s="16">
        <f t="shared" si="15"/>
        <v>19.240000000000002</v>
      </c>
      <c r="P114" s="24" t="s">
        <v>130</v>
      </c>
      <c r="Q114" s="24" t="s">
        <v>582</v>
      </c>
      <c r="R114" s="25" t="s">
        <v>248</v>
      </c>
      <c r="S114" s="27">
        <v>1.1999999999999997</v>
      </c>
      <c r="T114" s="27">
        <v>1.1999999999999997</v>
      </c>
      <c r="U114" s="66">
        <v>44246</v>
      </c>
      <c r="V114" s="27">
        <v>9.9999999999999645E-2</v>
      </c>
      <c r="W114" s="19">
        <v>1.02</v>
      </c>
      <c r="X114" s="26">
        <v>37.619999999999997</v>
      </c>
      <c r="Y114" s="19" t="str">
        <f t="shared" si="9"/>
        <v>RL916</v>
      </c>
      <c r="Z114" s="19" t="str">
        <f t="shared" si="10"/>
        <v>2/UR18650ZY</v>
      </c>
      <c r="AA114" s="26">
        <f t="shared" si="11"/>
        <v>1.02</v>
      </c>
      <c r="AB114" s="26">
        <f t="shared" si="12"/>
        <v>10.53</v>
      </c>
      <c r="AC114" s="19">
        <f t="shared" si="13"/>
        <v>37.619999999999997</v>
      </c>
      <c r="AD114" s="19" t="str">
        <f t="shared" si="14"/>
        <v>66001-356</v>
      </c>
      <c r="AE114" s="32"/>
      <c r="AF114" s="34"/>
      <c r="AG114" s="1" t="s">
        <v>152</v>
      </c>
      <c r="AH114" s="43">
        <v>34098</v>
      </c>
    </row>
    <row r="115" spans="1:34" x14ac:dyDescent="0.25">
      <c r="A115" s="13">
        <v>44246</v>
      </c>
      <c r="B115" s="57" t="s">
        <v>1314</v>
      </c>
      <c r="C115" s="51" t="s">
        <v>362</v>
      </c>
      <c r="D115" s="51" t="s">
        <v>479</v>
      </c>
      <c r="E115" s="54">
        <v>44246</v>
      </c>
      <c r="F115" s="51" t="s">
        <v>322</v>
      </c>
      <c r="G115" s="48" t="s">
        <v>466</v>
      </c>
      <c r="H115" s="52">
        <v>1</v>
      </c>
      <c r="I115" s="51" t="s">
        <v>114</v>
      </c>
      <c r="J115" s="1">
        <v>18.12</v>
      </c>
      <c r="K115" s="7">
        <v>904931</v>
      </c>
      <c r="L115" s="24"/>
      <c r="M115" s="24">
        <v>7.2</v>
      </c>
      <c r="N115" s="24">
        <v>4.5</v>
      </c>
      <c r="O115" s="16">
        <f t="shared" si="15"/>
        <v>32.4</v>
      </c>
      <c r="P115" s="24" t="s">
        <v>91</v>
      </c>
      <c r="Q115" s="24" t="s">
        <v>464</v>
      </c>
      <c r="R115" s="25" t="s">
        <v>1307</v>
      </c>
      <c r="S115" s="27">
        <v>0.84861111111111232</v>
      </c>
      <c r="T115" s="27">
        <v>0.84861111111111232</v>
      </c>
      <c r="U115" s="66">
        <v>44246</v>
      </c>
      <c r="V115" s="27">
        <v>0.149166666666666</v>
      </c>
      <c r="W115" s="19">
        <v>0.89</v>
      </c>
      <c r="X115" s="26">
        <v>75</v>
      </c>
      <c r="Y115" s="19" t="str">
        <f t="shared" si="9"/>
        <v>PACK249</v>
      </c>
      <c r="Z115" s="19" t="str">
        <f t="shared" si="10"/>
        <v>6/HR-4/3FAU</v>
      </c>
      <c r="AA115" s="26">
        <f t="shared" si="11"/>
        <v>0.89</v>
      </c>
      <c r="AB115" s="26">
        <f t="shared" si="12"/>
        <v>18.12</v>
      </c>
      <c r="AC115" s="19">
        <f t="shared" si="13"/>
        <v>75</v>
      </c>
      <c r="AD115" s="19" t="str">
        <f t="shared" si="14"/>
        <v>66001-449</v>
      </c>
      <c r="AE115" s="32"/>
      <c r="AF115" s="34"/>
      <c r="AG115" s="1" t="s">
        <v>13</v>
      </c>
      <c r="AH115" s="43" t="s">
        <v>323</v>
      </c>
    </row>
    <row r="116" spans="1:34" x14ac:dyDescent="0.25">
      <c r="A116" s="5">
        <v>44237</v>
      </c>
      <c r="B116" s="56" t="s">
        <v>1213</v>
      </c>
      <c r="C116" s="51" t="s">
        <v>431</v>
      </c>
      <c r="D116" s="51" t="s">
        <v>448</v>
      </c>
      <c r="E116" s="54">
        <v>44258</v>
      </c>
      <c r="F116" s="51" t="s">
        <v>108</v>
      </c>
      <c r="G116" s="48" t="s">
        <v>447</v>
      </c>
      <c r="H116" s="52">
        <v>100</v>
      </c>
      <c r="I116" s="51" t="s">
        <v>430</v>
      </c>
      <c r="J116" s="1">
        <v>4.32</v>
      </c>
      <c r="K116" s="7">
        <v>902834</v>
      </c>
      <c r="L116" s="24"/>
      <c r="M116" s="24">
        <v>3.7</v>
      </c>
      <c r="N116" s="24">
        <v>1.25</v>
      </c>
      <c r="O116" s="16">
        <f t="shared" si="15"/>
        <v>4.625</v>
      </c>
      <c r="P116" s="24" t="s">
        <v>130</v>
      </c>
      <c r="Q116" s="24" t="s">
        <v>412</v>
      </c>
      <c r="R116" s="25" t="s">
        <v>1337</v>
      </c>
      <c r="S116" s="27">
        <v>15.320833333333329</v>
      </c>
      <c r="T116" s="27">
        <v>0.15320833333333328</v>
      </c>
      <c r="U116" s="66">
        <v>44246</v>
      </c>
      <c r="V116" s="27">
        <v>1.6238888888888878</v>
      </c>
      <c r="W116" s="19">
        <v>0.18</v>
      </c>
      <c r="X116" s="26">
        <v>18.5</v>
      </c>
      <c r="Y116" s="19" t="str">
        <f t="shared" si="9"/>
        <v>RL935</v>
      </c>
      <c r="Z116" s="19" t="str">
        <f t="shared" si="10"/>
        <v>1/UF653450S</v>
      </c>
      <c r="AA116" s="26">
        <f t="shared" si="11"/>
        <v>0.18</v>
      </c>
      <c r="AB116" s="26">
        <f t="shared" si="12"/>
        <v>4.32</v>
      </c>
      <c r="AC116" s="19">
        <f t="shared" si="13"/>
        <v>18.5</v>
      </c>
      <c r="AD116" s="19" t="str">
        <f t="shared" si="14"/>
        <v>66001-397</v>
      </c>
      <c r="AE116" s="32"/>
      <c r="AF116" s="34"/>
      <c r="AG116" s="1" t="s">
        <v>151</v>
      </c>
      <c r="AH116" s="43">
        <v>65551</v>
      </c>
    </row>
    <row r="117" spans="1:34" x14ac:dyDescent="0.25">
      <c r="A117" s="13">
        <v>44224</v>
      </c>
      <c r="B117" s="57" t="s">
        <v>1052</v>
      </c>
      <c r="C117" s="67" t="s">
        <v>308</v>
      </c>
      <c r="D117" s="53" t="s">
        <v>317</v>
      </c>
      <c r="E117" s="54">
        <v>44242</v>
      </c>
      <c r="F117" s="51" t="s">
        <v>267</v>
      </c>
      <c r="G117" s="48" t="s">
        <v>316</v>
      </c>
      <c r="H117" s="52">
        <v>4</v>
      </c>
      <c r="I117" s="1"/>
      <c r="J117" s="1">
        <v>76.2</v>
      </c>
      <c r="K117" s="7">
        <v>901899</v>
      </c>
      <c r="L117" s="24"/>
      <c r="M117" s="24"/>
      <c r="N117" s="24"/>
      <c r="O117" s="16">
        <f t="shared" si="15"/>
        <v>0</v>
      </c>
      <c r="P117" s="24"/>
      <c r="Q117" s="24"/>
      <c r="R117" s="25" t="s">
        <v>1008</v>
      </c>
      <c r="S117" s="27">
        <v>1.3397222222222207</v>
      </c>
      <c r="T117" s="27">
        <v>0.33493055555555518</v>
      </c>
      <c r="U117" s="66">
        <v>44245</v>
      </c>
      <c r="V117" s="27">
        <v>0.28333333333333499</v>
      </c>
      <c r="W117" s="19">
        <v>0.56000000000000005</v>
      </c>
      <c r="X117" s="26">
        <v>164.55</v>
      </c>
      <c r="Y117" s="19" t="str">
        <f t="shared" si="9"/>
        <v>CH346</v>
      </c>
      <c r="Z117" s="19" t="str">
        <f t="shared" si="10"/>
        <v>TSB002</v>
      </c>
      <c r="AA117" s="26">
        <f t="shared" si="11"/>
        <v>0.56000000000000005</v>
      </c>
      <c r="AB117" s="26">
        <f t="shared" si="12"/>
        <v>76.2</v>
      </c>
      <c r="AC117" s="19">
        <f t="shared" si="13"/>
        <v>164.55</v>
      </c>
      <c r="AD117" s="19" t="str">
        <f t="shared" si="14"/>
        <v>66001-230</v>
      </c>
      <c r="AE117" s="32"/>
      <c r="AF117" s="34"/>
      <c r="AG117" s="1" t="s">
        <v>153</v>
      </c>
      <c r="AH117" s="43">
        <v>66116</v>
      </c>
    </row>
    <row r="118" spans="1:34" x14ac:dyDescent="0.25">
      <c r="A118" s="17">
        <v>44228</v>
      </c>
      <c r="B118" s="58" t="s">
        <v>1059</v>
      </c>
      <c r="C118" s="51" t="s">
        <v>414</v>
      </c>
      <c r="D118" s="51" t="s">
        <v>415</v>
      </c>
      <c r="E118" s="54">
        <v>44245</v>
      </c>
      <c r="F118" s="51" t="s">
        <v>1060</v>
      </c>
      <c r="G118" s="48" t="s">
        <v>413</v>
      </c>
      <c r="H118" s="52">
        <v>10</v>
      </c>
      <c r="I118" s="51" t="s">
        <v>303</v>
      </c>
      <c r="J118" s="1">
        <v>55.61</v>
      </c>
      <c r="K118" s="7">
        <v>902029</v>
      </c>
      <c r="L118" s="24"/>
      <c r="M118" s="24">
        <v>11.1</v>
      </c>
      <c r="N118" s="24">
        <v>2.4</v>
      </c>
      <c r="O118" s="16">
        <f t="shared" si="15"/>
        <v>26.639999999999997</v>
      </c>
      <c r="P118" s="24" t="s">
        <v>130</v>
      </c>
      <c r="Q118" s="24" t="s">
        <v>577</v>
      </c>
      <c r="R118" s="25" t="s">
        <v>1338</v>
      </c>
      <c r="S118" s="27">
        <v>10.742222222222225</v>
      </c>
      <c r="T118" s="27">
        <v>1.0742222222222224</v>
      </c>
      <c r="U118" s="66">
        <v>44244</v>
      </c>
      <c r="V118" s="27">
        <v>0.86666666666666758</v>
      </c>
      <c r="W118" s="19">
        <v>1.1399999999999999</v>
      </c>
      <c r="X118" s="26">
        <v>187</v>
      </c>
      <c r="Y118" s="19" t="str">
        <f t="shared" si="9"/>
        <v>RL215</v>
      </c>
      <c r="Z118" s="19" t="str">
        <f t="shared" si="10"/>
        <v>3/UR18650FK</v>
      </c>
      <c r="AA118" s="26">
        <f t="shared" si="11"/>
        <v>1.1399999999999999</v>
      </c>
      <c r="AB118" s="26">
        <f t="shared" si="12"/>
        <v>55.61</v>
      </c>
      <c r="AC118" s="19">
        <f t="shared" si="13"/>
        <v>187</v>
      </c>
      <c r="AD118" s="19" t="str">
        <f t="shared" si="14"/>
        <v>66000-479</v>
      </c>
      <c r="AE118" s="32"/>
      <c r="AF118" s="34"/>
      <c r="AG118" s="1" t="s">
        <v>152</v>
      </c>
      <c r="AH118" s="43">
        <v>67018</v>
      </c>
    </row>
    <row r="119" spans="1:34" x14ac:dyDescent="0.25">
      <c r="A119" s="18">
        <v>44236</v>
      </c>
      <c r="B119" s="55" t="s">
        <v>1185</v>
      </c>
      <c r="C119" s="51" t="s">
        <v>1187</v>
      </c>
      <c r="D119" s="51" t="s">
        <v>1339</v>
      </c>
      <c r="E119" s="54">
        <v>44249</v>
      </c>
      <c r="F119" s="51" t="s">
        <v>322</v>
      </c>
      <c r="G119" s="48" t="s">
        <v>1186</v>
      </c>
      <c r="H119" s="52">
        <v>1</v>
      </c>
      <c r="I119" s="51" t="s">
        <v>243</v>
      </c>
      <c r="J119" s="52">
        <v>27.76</v>
      </c>
      <c r="K119" s="7">
        <v>903409</v>
      </c>
      <c r="L119" s="24"/>
      <c r="M119" s="24">
        <v>8.4</v>
      </c>
      <c r="N119" s="24">
        <v>5.0999999999999996</v>
      </c>
      <c r="O119" s="16">
        <f t="shared" si="15"/>
        <v>42.839999999999996</v>
      </c>
      <c r="P119" s="24" t="s">
        <v>91</v>
      </c>
      <c r="Q119" s="24" t="s">
        <v>1188</v>
      </c>
      <c r="R119" s="25" t="s">
        <v>455</v>
      </c>
      <c r="S119" s="27">
        <v>1.2008333333333332</v>
      </c>
      <c r="T119" s="27">
        <v>1.2008333333333332</v>
      </c>
      <c r="U119" s="66">
        <v>44245</v>
      </c>
      <c r="V119" s="27">
        <v>0.1875</v>
      </c>
      <c r="W119" s="19">
        <v>1.5</v>
      </c>
      <c r="X119" s="26">
        <v>85.78</v>
      </c>
      <c r="Y119" s="19" t="str">
        <f t="shared" si="9"/>
        <v>RECELL682</v>
      </c>
      <c r="Z119" s="19" t="str">
        <f t="shared" si="10"/>
        <v>14/HR-3UTHC</v>
      </c>
      <c r="AA119" s="26">
        <f t="shared" si="11"/>
        <v>1.5</v>
      </c>
      <c r="AB119" s="26">
        <f t="shared" si="12"/>
        <v>27.76</v>
      </c>
      <c r="AC119" s="19">
        <f t="shared" si="13"/>
        <v>85.78</v>
      </c>
      <c r="AD119" s="19" t="str">
        <f t="shared" si="14"/>
        <v>66002-605</v>
      </c>
      <c r="AE119" s="32"/>
      <c r="AF119" s="34"/>
      <c r="AG119" s="1" t="s">
        <v>13</v>
      </c>
      <c r="AH119" s="43" t="s">
        <v>323</v>
      </c>
    </row>
    <row r="120" spans="1:34" x14ac:dyDescent="0.25">
      <c r="A120" s="5">
        <v>44237</v>
      </c>
      <c r="B120" s="56" t="s">
        <v>1207</v>
      </c>
      <c r="C120" s="51" t="s">
        <v>147</v>
      </c>
      <c r="D120" s="51" t="s">
        <v>365</v>
      </c>
      <c r="E120" s="54">
        <v>44256</v>
      </c>
      <c r="F120" s="51" t="s">
        <v>139</v>
      </c>
      <c r="G120" s="48" t="s">
        <v>140</v>
      </c>
      <c r="H120" s="52">
        <v>20</v>
      </c>
      <c r="I120" s="51" t="s">
        <v>114</v>
      </c>
      <c r="J120" s="1">
        <v>73.09</v>
      </c>
      <c r="K120" s="7">
        <v>903160</v>
      </c>
      <c r="L120" s="24"/>
      <c r="M120" s="24">
        <v>19.2</v>
      </c>
      <c r="N120" s="24">
        <v>4.5</v>
      </c>
      <c r="O120" s="16">
        <f t="shared" si="15"/>
        <v>86.399999999999991</v>
      </c>
      <c r="P120" s="24" t="s">
        <v>91</v>
      </c>
      <c r="Q120" s="24" t="s">
        <v>1208</v>
      </c>
      <c r="R120" s="25" t="s">
        <v>1360</v>
      </c>
      <c r="S120" s="27">
        <v>21.326944444444447</v>
      </c>
      <c r="T120" s="27">
        <v>1.0663472222222223</v>
      </c>
      <c r="U120" s="66">
        <v>44250</v>
      </c>
      <c r="V120" s="27">
        <v>0.55000000000000071</v>
      </c>
      <c r="W120" s="19">
        <v>0.94</v>
      </c>
      <c r="X120" s="26">
        <v>115</v>
      </c>
      <c r="Y120" s="19" t="str">
        <f t="shared" si="9"/>
        <v>N1021</v>
      </c>
      <c r="Z120" s="19" t="str">
        <f t="shared" si="10"/>
        <v>16/HR4/3FAU</v>
      </c>
      <c r="AA120" s="26">
        <f t="shared" si="11"/>
        <v>0.94</v>
      </c>
      <c r="AB120" s="26">
        <f t="shared" si="12"/>
        <v>73.09</v>
      </c>
      <c r="AC120" s="19">
        <f t="shared" si="13"/>
        <v>115</v>
      </c>
      <c r="AD120" s="19" t="str">
        <f t="shared" si="14"/>
        <v>66000-725</v>
      </c>
      <c r="AE120" s="32"/>
      <c r="AF120" s="34"/>
      <c r="AG120" s="1" t="s">
        <v>573</v>
      </c>
      <c r="AH120" s="43">
        <v>66824</v>
      </c>
    </row>
    <row r="121" spans="1:34" x14ac:dyDescent="0.25">
      <c r="A121" s="18">
        <v>44229</v>
      </c>
      <c r="B121" s="55" t="s">
        <v>1097</v>
      </c>
      <c r="C121" s="51" t="s">
        <v>1102</v>
      </c>
      <c r="D121" s="51" t="s">
        <v>1103</v>
      </c>
      <c r="E121" s="54">
        <v>44241</v>
      </c>
      <c r="F121" s="51" t="s">
        <v>1098</v>
      </c>
      <c r="G121" s="48" t="s">
        <v>1099</v>
      </c>
      <c r="H121" s="52">
        <v>4</v>
      </c>
      <c r="I121" s="51" t="s">
        <v>1100</v>
      </c>
      <c r="J121" s="1">
        <v>4.78</v>
      </c>
      <c r="K121" s="7">
        <v>902080</v>
      </c>
      <c r="L121" s="24" t="s">
        <v>1101</v>
      </c>
      <c r="M121" s="24">
        <v>2.4</v>
      </c>
      <c r="N121" s="24">
        <v>1.1000000000000001</v>
      </c>
      <c r="O121" s="16">
        <f t="shared" si="15"/>
        <v>2.64</v>
      </c>
      <c r="P121" s="24" t="s">
        <v>91</v>
      </c>
      <c r="Q121" s="24" t="s">
        <v>582</v>
      </c>
      <c r="R121" s="25" t="s">
        <v>455</v>
      </c>
      <c r="S121" s="27">
        <v>1.5316666666666663</v>
      </c>
      <c r="T121" s="27">
        <v>0.38291666666666657</v>
      </c>
      <c r="U121" s="66">
        <v>44250</v>
      </c>
      <c r="V121" s="27">
        <v>0.13333333333333286</v>
      </c>
      <c r="W121" s="19">
        <v>0.3</v>
      </c>
      <c r="X121" s="26">
        <v>30.83</v>
      </c>
      <c r="Y121" s="19" t="str">
        <f t="shared" si="9"/>
        <v>N963</v>
      </c>
      <c r="Z121" s="19" t="str">
        <f t="shared" si="10"/>
        <v>2/HR-4/5AAUC</v>
      </c>
      <c r="AA121" s="26">
        <f t="shared" si="11"/>
        <v>0.3</v>
      </c>
      <c r="AB121" s="26">
        <f t="shared" si="12"/>
        <v>4.78</v>
      </c>
      <c r="AC121" s="19">
        <f t="shared" si="13"/>
        <v>30.83</v>
      </c>
      <c r="AD121" s="19" t="str">
        <f t="shared" si="14"/>
        <v>30006-212ESP</v>
      </c>
      <c r="AE121" s="32"/>
      <c r="AF121" s="34"/>
      <c r="AG121" s="1" t="s">
        <v>152</v>
      </c>
      <c r="AH121" s="43">
        <v>9153</v>
      </c>
    </row>
    <row r="122" spans="1:34" x14ac:dyDescent="0.25">
      <c r="A122" s="18">
        <v>44250</v>
      </c>
      <c r="B122" s="55" t="s">
        <v>1357</v>
      </c>
      <c r="C122" s="51" t="s">
        <v>631</v>
      </c>
      <c r="D122" s="51" t="s">
        <v>1359</v>
      </c>
      <c r="E122" s="54">
        <v>44242</v>
      </c>
      <c r="F122" s="51" t="s">
        <v>1280</v>
      </c>
      <c r="G122" s="48" t="s">
        <v>1358</v>
      </c>
      <c r="H122" s="52">
        <v>1</v>
      </c>
      <c r="I122" s="51" t="s">
        <v>359</v>
      </c>
      <c r="J122" s="1">
        <v>5.51</v>
      </c>
      <c r="K122" s="7">
        <v>904231</v>
      </c>
      <c r="L122" s="24"/>
      <c r="M122" s="24">
        <v>3.7</v>
      </c>
      <c r="N122" s="24">
        <v>0.84</v>
      </c>
      <c r="O122" s="16">
        <f t="shared" si="15"/>
        <v>3.1080000000000001</v>
      </c>
      <c r="P122" s="24" t="s">
        <v>130</v>
      </c>
      <c r="Q122" s="24" t="s">
        <v>412</v>
      </c>
      <c r="R122" s="25" t="s">
        <v>278</v>
      </c>
      <c r="S122" s="27">
        <v>0.39499999999999913</v>
      </c>
      <c r="T122" s="27">
        <v>0.39499999999999913</v>
      </c>
      <c r="U122" s="66">
        <v>44250</v>
      </c>
      <c r="V122" s="27">
        <v>0.27749999999999941</v>
      </c>
      <c r="W122" s="19">
        <v>0.33</v>
      </c>
      <c r="X122" s="26">
        <v>22.5</v>
      </c>
      <c r="Y122" s="19" t="str">
        <f t="shared" si="9"/>
        <v>PACK617</v>
      </c>
      <c r="Z122" s="19" t="str">
        <f t="shared" si="10"/>
        <v>1/UR14500P</v>
      </c>
      <c r="AA122" s="26">
        <f t="shared" si="11"/>
        <v>0.33</v>
      </c>
      <c r="AB122" s="26">
        <f t="shared" si="12"/>
        <v>5.51</v>
      </c>
      <c r="AC122" s="19">
        <f t="shared" si="13"/>
        <v>22.5</v>
      </c>
      <c r="AD122" s="19" t="str">
        <f t="shared" si="14"/>
        <v>66002-566</v>
      </c>
      <c r="AE122" s="32"/>
      <c r="AF122" s="34"/>
      <c r="AG122" s="1" t="s">
        <v>573</v>
      </c>
      <c r="AH122" s="43">
        <v>23984</v>
      </c>
    </row>
    <row r="123" spans="1:34" x14ac:dyDescent="0.25">
      <c r="A123" s="5">
        <v>44244</v>
      </c>
      <c r="B123" s="56" t="s">
        <v>1279</v>
      </c>
      <c r="C123" s="51" t="s">
        <v>1355</v>
      </c>
      <c r="D123" s="51" t="s">
        <v>707</v>
      </c>
      <c r="E123" s="54">
        <v>44253</v>
      </c>
      <c r="F123" s="51" t="s">
        <v>1280</v>
      </c>
      <c r="G123" s="48" t="s">
        <v>705</v>
      </c>
      <c r="H123" s="52">
        <v>1</v>
      </c>
      <c r="I123" s="51" t="s">
        <v>1356</v>
      </c>
      <c r="J123" s="52">
        <v>27.42</v>
      </c>
      <c r="K123" s="7">
        <v>904067</v>
      </c>
      <c r="L123" s="24"/>
      <c r="M123" s="24">
        <v>14.4</v>
      </c>
      <c r="N123" s="24">
        <v>2</v>
      </c>
      <c r="O123" s="16">
        <f t="shared" si="15"/>
        <v>28.8</v>
      </c>
      <c r="P123" s="24" t="s">
        <v>91</v>
      </c>
      <c r="Q123" s="24" t="s">
        <v>591</v>
      </c>
      <c r="R123" s="25" t="s">
        <v>278</v>
      </c>
      <c r="S123" s="27">
        <v>0.82999999999999907</v>
      </c>
      <c r="T123" s="27">
        <v>0.82999999999999907</v>
      </c>
      <c r="U123" s="66">
        <v>44249</v>
      </c>
      <c r="V123" s="27">
        <v>0.27500000000000036</v>
      </c>
      <c r="W123" s="19">
        <v>1</v>
      </c>
      <c r="X123" s="26">
        <v>84.43</v>
      </c>
      <c r="Y123" s="19" t="str">
        <f t="shared" si="9"/>
        <v>N1195</v>
      </c>
      <c r="Z123" s="19" t="str">
        <f t="shared" si="10"/>
        <v>12/MH-SC2500HT</v>
      </c>
      <c r="AA123" s="26">
        <f t="shared" si="11"/>
        <v>1</v>
      </c>
      <c r="AB123" s="26">
        <f t="shared" si="12"/>
        <v>27.42</v>
      </c>
      <c r="AC123" s="19">
        <f t="shared" si="13"/>
        <v>84.43</v>
      </c>
      <c r="AD123" s="19" t="str">
        <f t="shared" si="14"/>
        <v>22000-699NIMH</v>
      </c>
      <c r="AE123" s="32"/>
      <c r="AF123" s="34"/>
      <c r="AG123" s="1" t="s">
        <v>13</v>
      </c>
      <c r="AH123" s="43">
        <v>23984</v>
      </c>
    </row>
    <row r="124" spans="1:34" x14ac:dyDescent="0.25">
      <c r="A124" s="13">
        <v>44231</v>
      </c>
      <c r="B124" s="57" t="s">
        <v>1134</v>
      </c>
      <c r="C124" s="51" t="s">
        <v>1136</v>
      </c>
      <c r="D124" s="51" t="s">
        <v>199</v>
      </c>
      <c r="E124" s="54">
        <v>44242</v>
      </c>
      <c r="F124" s="51" t="s">
        <v>693</v>
      </c>
      <c r="G124" s="48" t="s">
        <v>1135</v>
      </c>
      <c r="H124" s="52">
        <v>8</v>
      </c>
      <c r="I124" s="51" t="s">
        <v>694</v>
      </c>
      <c r="J124" s="1">
        <v>344.63</v>
      </c>
      <c r="K124" s="7">
        <v>902631</v>
      </c>
      <c r="L124" s="24"/>
      <c r="M124" s="24">
        <v>19.5</v>
      </c>
      <c r="N124" s="24">
        <v>6.2</v>
      </c>
      <c r="O124" s="16">
        <f t="shared" si="15"/>
        <v>120.9</v>
      </c>
      <c r="P124" s="24" t="s">
        <v>20</v>
      </c>
      <c r="Q124" s="24" t="s">
        <v>583</v>
      </c>
      <c r="R124" s="25" t="s">
        <v>456</v>
      </c>
      <c r="S124" s="27">
        <v>20.294444444444444</v>
      </c>
      <c r="T124" s="27">
        <v>2.5368055555555555</v>
      </c>
      <c r="U124" s="66">
        <v>44249</v>
      </c>
      <c r="V124" s="27">
        <v>0.47916666666666696</v>
      </c>
      <c r="W124" s="19">
        <v>2.73</v>
      </c>
      <c r="X124" s="26">
        <v>430</v>
      </c>
      <c r="Y124" s="19" t="str">
        <f t="shared" si="9"/>
        <v>DH33</v>
      </c>
      <c r="Z124" s="19" t="str">
        <f t="shared" si="10"/>
        <v>5/3B5100</v>
      </c>
      <c r="AA124" s="26">
        <f t="shared" si="11"/>
        <v>2.73</v>
      </c>
      <c r="AB124" s="26">
        <f t="shared" si="12"/>
        <v>344.63</v>
      </c>
      <c r="AC124" s="19">
        <f t="shared" si="13"/>
        <v>430</v>
      </c>
      <c r="AD124" s="19" t="str">
        <f t="shared" si="14"/>
        <v>66000-798</v>
      </c>
      <c r="AE124" s="32"/>
      <c r="AF124" s="34"/>
      <c r="AG124" s="1" t="s">
        <v>153</v>
      </c>
      <c r="AH124" s="43">
        <v>65578</v>
      </c>
    </row>
    <row r="125" spans="1:34" x14ac:dyDescent="0.25">
      <c r="A125" s="18">
        <v>44236</v>
      </c>
      <c r="B125" s="55" t="s">
        <v>1160</v>
      </c>
      <c r="C125" s="51" t="s">
        <v>1163</v>
      </c>
      <c r="D125" s="51" t="s">
        <v>1164</v>
      </c>
      <c r="E125" s="54">
        <v>44244</v>
      </c>
      <c r="F125" s="51" t="s">
        <v>292</v>
      </c>
      <c r="G125" s="48" t="s">
        <v>1161</v>
      </c>
      <c r="H125" s="52">
        <v>1</v>
      </c>
      <c r="I125" s="51" t="s">
        <v>1162</v>
      </c>
      <c r="J125" s="1">
        <v>13.39</v>
      </c>
      <c r="K125" s="7">
        <v>902944</v>
      </c>
      <c r="L125" s="24"/>
      <c r="M125" s="24"/>
      <c r="N125" s="24"/>
      <c r="O125" s="16">
        <f t="shared" si="15"/>
        <v>0</v>
      </c>
      <c r="P125" s="24" t="s">
        <v>91</v>
      </c>
      <c r="Q125" s="24"/>
      <c r="R125" s="25" t="s">
        <v>455</v>
      </c>
      <c r="S125" s="27">
        <v>0.74888888888888683</v>
      </c>
      <c r="T125" s="27">
        <v>0.74888888888888683</v>
      </c>
      <c r="U125" s="66">
        <v>44251</v>
      </c>
      <c r="V125" s="27">
        <v>0.16666666666666607</v>
      </c>
      <c r="W125" s="19">
        <v>0.89</v>
      </c>
      <c r="X125" s="26">
        <v>121.7</v>
      </c>
      <c r="Y125" s="19" t="str">
        <f t="shared" si="9"/>
        <v>N1709</v>
      </c>
      <c r="Z125" s="19" t="str">
        <f t="shared" si="10"/>
        <v>5/HR-4/5AU</v>
      </c>
      <c r="AA125" s="26">
        <f t="shared" si="11"/>
        <v>0.89</v>
      </c>
      <c r="AB125" s="26">
        <f t="shared" si="12"/>
        <v>13.39</v>
      </c>
      <c r="AC125" s="19">
        <f t="shared" si="13"/>
        <v>121.7</v>
      </c>
      <c r="AD125" s="19" t="str">
        <f t="shared" si="14"/>
        <v>22000-002NIMH</v>
      </c>
      <c r="AE125" s="32"/>
      <c r="AF125" s="34"/>
      <c r="AG125" s="1" t="s">
        <v>13</v>
      </c>
      <c r="AH125" s="43">
        <v>6830</v>
      </c>
    </row>
    <row r="126" spans="1:34" x14ac:dyDescent="0.25">
      <c r="A126" s="13">
        <v>44238</v>
      </c>
      <c r="B126" s="57" t="s">
        <v>1229</v>
      </c>
      <c r="C126" s="51" t="s">
        <v>580</v>
      </c>
      <c r="D126" s="51" t="s">
        <v>1232</v>
      </c>
      <c r="E126" s="54">
        <v>44250</v>
      </c>
      <c r="F126" s="51" t="s">
        <v>609</v>
      </c>
      <c r="G126" s="48" t="s">
        <v>1230</v>
      </c>
      <c r="H126" s="52">
        <v>1</v>
      </c>
      <c r="I126" s="51" t="s">
        <v>364</v>
      </c>
      <c r="J126" s="52">
        <v>5.8</v>
      </c>
      <c r="K126" s="7">
        <v>903541</v>
      </c>
      <c r="L126" s="24" t="s">
        <v>1231</v>
      </c>
      <c r="M126" s="24">
        <v>3.7</v>
      </c>
      <c r="N126" s="24">
        <v>5.2</v>
      </c>
      <c r="O126" s="16">
        <f t="shared" si="15"/>
        <v>19.240000000000002</v>
      </c>
      <c r="P126" s="24" t="s">
        <v>130</v>
      </c>
      <c r="Q126" s="24" t="s">
        <v>550</v>
      </c>
      <c r="R126" s="25" t="s">
        <v>455</v>
      </c>
      <c r="S126" s="27">
        <v>0.50138888888888822</v>
      </c>
      <c r="T126" s="27">
        <v>0.50138888888888822</v>
      </c>
      <c r="U126" s="66">
        <v>44251</v>
      </c>
      <c r="V126" s="27">
        <v>0.14999999999999813</v>
      </c>
      <c r="W126" s="19">
        <v>0.83</v>
      </c>
      <c r="X126" s="26">
        <v>52.66</v>
      </c>
      <c r="Y126" s="19" t="str">
        <f t="shared" si="9"/>
        <v>PACK389</v>
      </c>
      <c r="Z126" s="19" t="str">
        <f t="shared" si="10"/>
        <v>2/UR18650ZY</v>
      </c>
      <c r="AA126" s="26">
        <f t="shared" si="11"/>
        <v>0.83</v>
      </c>
      <c r="AB126" s="26">
        <f t="shared" si="12"/>
        <v>5.8</v>
      </c>
      <c r="AC126" s="19">
        <f t="shared" si="13"/>
        <v>52.66</v>
      </c>
      <c r="AD126" s="19" t="str">
        <f t="shared" si="14"/>
        <v>22000-007G</v>
      </c>
      <c r="AE126" s="32"/>
      <c r="AF126" s="34"/>
      <c r="AG126" s="1" t="s">
        <v>13</v>
      </c>
      <c r="AH126" s="43">
        <v>32091</v>
      </c>
    </row>
    <row r="127" spans="1:34" x14ac:dyDescent="0.25">
      <c r="A127" s="18">
        <v>44236</v>
      </c>
      <c r="B127" s="55" t="s">
        <v>1177</v>
      </c>
      <c r="C127" s="51" t="s">
        <v>445</v>
      </c>
      <c r="D127" s="51" t="s">
        <v>488</v>
      </c>
      <c r="E127" s="54">
        <v>44249</v>
      </c>
      <c r="F127" s="51" t="s">
        <v>1178</v>
      </c>
      <c r="G127" s="48" t="s">
        <v>486</v>
      </c>
      <c r="H127" s="52">
        <v>3</v>
      </c>
      <c r="I127" s="51" t="s">
        <v>364</v>
      </c>
      <c r="J127" s="1">
        <v>21.39</v>
      </c>
      <c r="K127" s="7">
        <v>903340</v>
      </c>
      <c r="L127" s="24" t="s">
        <v>487</v>
      </c>
      <c r="M127" s="24">
        <v>11.1</v>
      </c>
      <c r="N127" s="24">
        <v>5.2</v>
      </c>
      <c r="O127" s="16">
        <f t="shared" si="15"/>
        <v>57.72</v>
      </c>
      <c r="P127" s="24" t="s">
        <v>130</v>
      </c>
      <c r="Q127" s="24" t="s">
        <v>372</v>
      </c>
      <c r="R127" s="25" t="s">
        <v>455</v>
      </c>
      <c r="S127" s="27">
        <v>2.0269444444444447</v>
      </c>
      <c r="T127" s="27">
        <v>0.67564814814814822</v>
      </c>
      <c r="U127" s="66">
        <v>44251</v>
      </c>
      <c r="V127" s="27">
        <v>0.14999999999999947</v>
      </c>
      <c r="W127" s="19">
        <v>1.1200000000000001</v>
      </c>
      <c r="X127" s="26">
        <v>95.31</v>
      </c>
      <c r="Y127" s="19" t="str">
        <f t="shared" si="9"/>
        <v>RL728</v>
      </c>
      <c r="Z127" s="19" t="str">
        <f t="shared" si="10"/>
        <v>6/UR18650ZY</v>
      </c>
      <c r="AA127" s="26">
        <f t="shared" si="11"/>
        <v>1.1200000000000001</v>
      </c>
      <c r="AB127" s="26">
        <f t="shared" si="12"/>
        <v>21.39</v>
      </c>
      <c r="AC127" s="19">
        <f t="shared" si="13"/>
        <v>95.31</v>
      </c>
      <c r="AD127" s="19" t="str">
        <f t="shared" si="14"/>
        <v>30008-106SWJ</v>
      </c>
      <c r="AE127" s="32"/>
      <c r="AF127" s="34"/>
      <c r="AG127" s="1" t="s">
        <v>151</v>
      </c>
      <c r="AH127" s="43">
        <v>2187</v>
      </c>
    </row>
    <row r="128" spans="1:34" x14ac:dyDescent="0.25">
      <c r="A128" s="17">
        <v>44088</v>
      </c>
      <c r="B128" s="58" t="s">
        <v>810</v>
      </c>
      <c r="C128" s="51" t="s">
        <v>631</v>
      </c>
      <c r="D128" s="51" t="s">
        <v>812</v>
      </c>
      <c r="E128" s="54">
        <v>44099</v>
      </c>
      <c r="F128" s="51" t="s">
        <v>108</v>
      </c>
      <c r="G128" s="48" t="s">
        <v>811</v>
      </c>
      <c r="H128" s="52">
        <v>5</v>
      </c>
      <c r="I128" s="51" t="s">
        <v>359</v>
      </c>
      <c r="J128" s="1">
        <v>5.36</v>
      </c>
      <c r="K128" s="7">
        <v>886156</v>
      </c>
      <c r="L128" s="24"/>
      <c r="M128" s="24">
        <v>3.7</v>
      </c>
      <c r="N128" s="24">
        <v>0.84</v>
      </c>
      <c r="O128" s="16">
        <f t="shared" si="15"/>
        <v>3.1080000000000001</v>
      </c>
      <c r="P128" s="24" t="s">
        <v>130</v>
      </c>
      <c r="Q128" s="24" t="s">
        <v>412</v>
      </c>
      <c r="R128" s="25" t="s">
        <v>118</v>
      </c>
      <c r="S128" s="27">
        <v>19.308055555555551</v>
      </c>
      <c r="T128" s="27">
        <v>3.8616111111111104</v>
      </c>
      <c r="U128" s="66">
        <v>44251</v>
      </c>
      <c r="V128" s="27">
        <v>0.23000000000000131</v>
      </c>
      <c r="W128" s="19">
        <v>2</v>
      </c>
      <c r="X128" s="26">
        <v>75</v>
      </c>
      <c r="Y128" s="19" t="str">
        <f t="shared" si="9"/>
        <v>RL1391</v>
      </c>
      <c r="Z128" s="19" t="str">
        <f t="shared" si="10"/>
        <v>1/UR14500P</v>
      </c>
      <c r="AA128" s="26">
        <f t="shared" si="11"/>
        <v>2</v>
      </c>
      <c r="AB128" s="26">
        <f t="shared" si="12"/>
        <v>5.36</v>
      </c>
      <c r="AC128" s="19">
        <f t="shared" si="13"/>
        <v>75</v>
      </c>
      <c r="AD128" s="19" t="str">
        <f t="shared" si="14"/>
        <v>67001-820</v>
      </c>
      <c r="AE128" s="32"/>
      <c r="AF128" s="34"/>
      <c r="AG128" s="1" t="s">
        <v>153</v>
      </c>
      <c r="AH128" s="43">
        <v>65551</v>
      </c>
    </row>
    <row r="129" spans="1:34" x14ac:dyDescent="0.25">
      <c r="A129" s="18">
        <v>44096</v>
      </c>
      <c r="B129" s="55" t="s">
        <v>818</v>
      </c>
      <c r="C129" s="51"/>
      <c r="D129" s="51" t="s">
        <v>820</v>
      </c>
      <c r="E129" s="54">
        <v>44102</v>
      </c>
      <c r="F129" s="51" t="s">
        <v>108</v>
      </c>
      <c r="G129" s="48" t="s">
        <v>819</v>
      </c>
      <c r="H129" s="52">
        <v>2</v>
      </c>
      <c r="I129" s="1"/>
      <c r="J129" s="1">
        <v>0</v>
      </c>
      <c r="K129" s="7">
        <v>887259</v>
      </c>
      <c r="L129" s="24"/>
      <c r="M129" s="24"/>
      <c r="N129" s="24"/>
      <c r="O129" s="16">
        <f t="shared" si="15"/>
        <v>0</v>
      </c>
      <c r="P129" s="24"/>
      <c r="Q129" s="24"/>
      <c r="R129" s="25" t="s">
        <v>118</v>
      </c>
      <c r="S129" s="27">
        <v>12.132222222222223</v>
      </c>
      <c r="T129" s="27">
        <v>6.0661111111111117</v>
      </c>
      <c r="U129" s="66">
        <v>44251</v>
      </c>
      <c r="V129" s="27">
        <v>0.15583333333333371</v>
      </c>
      <c r="W129" s="19">
        <v>1.5</v>
      </c>
      <c r="X129" s="26">
        <v>100</v>
      </c>
      <c r="Y129" s="19" t="str">
        <f t="shared" si="9"/>
        <v>CH513</v>
      </c>
      <c r="Z129" s="19">
        <f t="shared" si="10"/>
        <v>0</v>
      </c>
      <c r="AA129" s="26">
        <f t="shared" si="11"/>
        <v>1.5</v>
      </c>
      <c r="AB129" s="26">
        <f t="shared" si="12"/>
        <v>0</v>
      </c>
      <c r="AC129" s="19">
        <f t="shared" si="13"/>
        <v>100</v>
      </c>
      <c r="AD129" s="19" t="str">
        <f t="shared" si="14"/>
        <v>67001-823</v>
      </c>
      <c r="AE129" s="32"/>
      <c r="AF129" s="34"/>
      <c r="AG129" s="1" t="s">
        <v>153</v>
      </c>
      <c r="AH129" s="43">
        <v>65551</v>
      </c>
    </row>
    <row r="130" spans="1:34" x14ac:dyDescent="0.25">
      <c r="A130" s="5">
        <v>44230</v>
      </c>
      <c r="B130" s="56" t="s">
        <v>1129</v>
      </c>
      <c r="C130" s="53" t="s">
        <v>1132</v>
      </c>
      <c r="D130" s="53" t="s">
        <v>1133</v>
      </c>
      <c r="E130" s="54">
        <v>44237</v>
      </c>
      <c r="F130" s="51" t="s">
        <v>1130</v>
      </c>
      <c r="G130" s="48" t="s">
        <v>1131</v>
      </c>
      <c r="H130" s="52">
        <v>5</v>
      </c>
      <c r="I130" s="1"/>
      <c r="J130" s="1">
        <v>101.43</v>
      </c>
      <c r="K130" s="7">
        <v>902459</v>
      </c>
      <c r="L130" s="24"/>
      <c r="M130" s="24"/>
      <c r="N130" s="24"/>
      <c r="O130" s="16">
        <f t="shared" ref="O130:O161" si="16">N130*M130</f>
        <v>0</v>
      </c>
      <c r="P130" s="24"/>
      <c r="Q130" s="24"/>
      <c r="R130" s="25" t="s">
        <v>297</v>
      </c>
      <c r="S130" s="27">
        <v>18.601666666666663</v>
      </c>
      <c r="T130" s="27">
        <v>3.7203333333333326</v>
      </c>
      <c r="U130" s="66">
        <v>44252</v>
      </c>
      <c r="V130" s="27">
        <v>1.4972222222222227</v>
      </c>
      <c r="W130" s="19">
        <v>3</v>
      </c>
      <c r="X130" s="26">
        <v>402.8</v>
      </c>
      <c r="Y130" s="19" t="str">
        <f t="shared" ref="Y130:Y193" si="17">D130</f>
        <v>CH525</v>
      </c>
      <c r="Z130" s="19" t="str">
        <f t="shared" ref="Z130:Z193" si="18">C130</f>
        <v>TSB-003</v>
      </c>
      <c r="AA130" s="26">
        <f t="shared" ref="AA130:AA193" si="19">W130</f>
        <v>3</v>
      </c>
      <c r="AB130" s="26">
        <f t="shared" ref="AB130:AB193" si="20">J130</f>
        <v>101.43</v>
      </c>
      <c r="AC130" s="19">
        <f t="shared" ref="AC130:AC193" si="21">X130</f>
        <v>402.8</v>
      </c>
      <c r="AD130" s="19" t="str">
        <f t="shared" ref="AD130:AD193" si="22">G130</f>
        <v>66002-946</v>
      </c>
      <c r="AE130" s="32"/>
      <c r="AF130" s="34"/>
      <c r="AG130" s="1" t="s">
        <v>152</v>
      </c>
      <c r="AH130" s="43">
        <v>67269</v>
      </c>
    </row>
    <row r="131" spans="1:34" x14ac:dyDescent="0.25">
      <c r="A131" s="5">
        <v>44244</v>
      </c>
      <c r="B131" s="56" t="s">
        <v>1281</v>
      </c>
      <c r="C131" s="51" t="s">
        <v>580</v>
      </c>
      <c r="D131" s="51" t="s">
        <v>1283</v>
      </c>
      <c r="E131" s="54">
        <v>44260</v>
      </c>
      <c r="F131" s="51" t="s">
        <v>285</v>
      </c>
      <c r="G131" s="48" t="s">
        <v>1282</v>
      </c>
      <c r="H131" s="52">
        <v>1</v>
      </c>
      <c r="I131" s="51" t="s">
        <v>364</v>
      </c>
      <c r="J131" s="52">
        <v>5.8</v>
      </c>
      <c r="K131" s="7">
        <v>904307</v>
      </c>
      <c r="L131" s="24"/>
      <c r="M131" s="24">
        <v>3.7</v>
      </c>
      <c r="N131" s="24">
        <v>5.2</v>
      </c>
      <c r="O131" s="16">
        <f t="shared" si="16"/>
        <v>19.240000000000002</v>
      </c>
      <c r="P131" s="24" t="s">
        <v>130</v>
      </c>
      <c r="Q131" s="24" t="s">
        <v>550</v>
      </c>
      <c r="R131" s="25" t="s">
        <v>455</v>
      </c>
      <c r="S131" s="27">
        <v>1.0113888888888907</v>
      </c>
      <c r="T131" s="27">
        <v>1.0113888888888907</v>
      </c>
      <c r="U131" s="66">
        <v>44263</v>
      </c>
      <c r="V131" s="27">
        <v>0.11666666666666625</v>
      </c>
      <c r="W131" s="19">
        <v>0.67</v>
      </c>
      <c r="X131" s="26">
        <v>35</v>
      </c>
      <c r="Y131" s="19" t="str">
        <f t="shared" si="17"/>
        <v>RECELL612</v>
      </c>
      <c r="Z131" s="19" t="str">
        <f t="shared" si="18"/>
        <v>2/UR18650ZY</v>
      </c>
      <c r="AA131" s="26">
        <f t="shared" si="19"/>
        <v>0.67</v>
      </c>
      <c r="AB131" s="26">
        <f t="shared" si="20"/>
        <v>5.8</v>
      </c>
      <c r="AC131" s="19">
        <f t="shared" si="21"/>
        <v>35</v>
      </c>
      <c r="AD131" s="19" t="str">
        <f t="shared" si="22"/>
        <v>66002-936</v>
      </c>
      <c r="AE131" s="32"/>
      <c r="AF131" s="34"/>
      <c r="AG131" s="1" t="s">
        <v>151</v>
      </c>
      <c r="AH131" s="43" t="s">
        <v>286</v>
      </c>
    </row>
    <row r="132" spans="1:34" x14ac:dyDescent="0.25">
      <c r="A132" s="5">
        <v>44252</v>
      </c>
      <c r="B132" s="56" t="s">
        <v>1388</v>
      </c>
      <c r="C132" s="51" t="s">
        <v>1391</v>
      </c>
      <c r="D132" s="51" t="s">
        <v>1392</v>
      </c>
      <c r="E132" s="54">
        <v>44265</v>
      </c>
      <c r="F132" s="51" t="s">
        <v>1389</v>
      </c>
      <c r="G132" s="48" t="s">
        <v>1390</v>
      </c>
      <c r="H132" s="52">
        <v>6</v>
      </c>
      <c r="I132" s="51" t="s">
        <v>122</v>
      </c>
      <c r="J132" s="1">
        <v>3.66</v>
      </c>
      <c r="K132" s="7">
        <v>905493</v>
      </c>
      <c r="L132" s="24"/>
      <c r="M132" s="24">
        <v>4.8</v>
      </c>
      <c r="N132" s="24">
        <v>1</v>
      </c>
      <c r="O132" s="16">
        <f t="shared" si="16"/>
        <v>4.8</v>
      </c>
      <c r="P132" s="24" t="s">
        <v>96</v>
      </c>
      <c r="Q132" s="24" t="s">
        <v>562</v>
      </c>
      <c r="R132" s="25" t="s">
        <v>455</v>
      </c>
      <c r="S132" s="27">
        <v>1.3216666666666654</v>
      </c>
      <c r="T132" s="27">
        <v>0.22027777777777757</v>
      </c>
      <c r="U132" s="66">
        <v>44263</v>
      </c>
      <c r="V132" s="27">
        <v>0.28333333333333233</v>
      </c>
      <c r="W132" s="19">
        <v>0.23</v>
      </c>
      <c r="X132" s="26">
        <v>26</v>
      </c>
      <c r="Y132" s="19" t="str">
        <f t="shared" si="17"/>
        <v>N16B</v>
      </c>
      <c r="Z132" s="19" t="str">
        <f t="shared" si="18"/>
        <v>4/N700AACL</v>
      </c>
      <c r="AA132" s="26">
        <f t="shared" si="19"/>
        <v>0.23</v>
      </c>
      <c r="AB132" s="26">
        <f t="shared" si="20"/>
        <v>3.66</v>
      </c>
      <c r="AC132" s="19">
        <f t="shared" si="21"/>
        <v>26</v>
      </c>
      <c r="AD132" s="19" t="str">
        <f t="shared" si="22"/>
        <v>66000-326</v>
      </c>
      <c r="AE132" s="32"/>
      <c r="AF132" s="34"/>
      <c r="AG132" s="1" t="s">
        <v>153</v>
      </c>
      <c r="AH132" s="43">
        <v>65776</v>
      </c>
    </row>
    <row r="133" spans="1:34" x14ac:dyDescent="0.25">
      <c r="A133" s="17">
        <v>44263</v>
      </c>
      <c r="B133" s="58" t="s">
        <v>1435</v>
      </c>
      <c r="C133" s="51" t="s">
        <v>631</v>
      </c>
      <c r="D133" s="51" t="s">
        <v>1336</v>
      </c>
      <c r="E133" s="54">
        <v>44263</v>
      </c>
      <c r="F133" s="51" t="s">
        <v>105</v>
      </c>
      <c r="G133" s="48" t="s">
        <v>1143</v>
      </c>
      <c r="H133" s="52">
        <v>1</v>
      </c>
      <c r="I133" s="51" t="s">
        <v>359</v>
      </c>
      <c r="J133" s="1">
        <v>5.17</v>
      </c>
      <c r="K133" s="7">
        <v>906784</v>
      </c>
      <c r="L133" s="24"/>
      <c r="M133" s="24">
        <v>3.7</v>
      </c>
      <c r="N133" s="24">
        <v>0.84</v>
      </c>
      <c r="O133" s="16">
        <f t="shared" si="16"/>
        <v>3.1080000000000001</v>
      </c>
      <c r="P133" s="24" t="s">
        <v>130</v>
      </c>
      <c r="Q133" s="24" t="s">
        <v>412</v>
      </c>
      <c r="R133" s="25" t="s">
        <v>455</v>
      </c>
      <c r="S133" s="27">
        <v>0.63805555555555749</v>
      </c>
      <c r="T133" s="27">
        <v>0.63805555555555749</v>
      </c>
      <c r="U133" s="66">
        <v>44263</v>
      </c>
      <c r="V133" s="27">
        <v>0.11722222222222278</v>
      </c>
      <c r="W133" s="19">
        <v>0.65</v>
      </c>
      <c r="X133" s="26">
        <v>29.87</v>
      </c>
      <c r="Y133" s="19" t="str">
        <f t="shared" si="17"/>
        <v>PACK634</v>
      </c>
      <c r="Z133" s="19" t="str">
        <f t="shared" si="18"/>
        <v>1/UR14500P</v>
      </c>
      <c r="AA133" s="26">
        <f t="shared" si="19"/>
        <v>0.65</v>
      </c>
      <c r="AB133" s="26">
        <f t="shared" si="20"/>
        <v>5.17</v>
      </c>
      <c r="AC133" s="19">
        <f t="shared" si="21"/>
        <v>29.87</v>
      </c>
      <c r="AD133" s="19" t="str">
        <f t="shared" si="22"/>
        <v>66002-600</v>
      </c>
      <c r="AE133" s="32"/>
      <c r="AF133" s="34"/>
      <c r="AG133" s="1" t="s">
        <v>13</v>
      </c>
      <c r="AH133" s="43" t="s">
        <v>294</v>
      </c>
    </row>
    <row r="134" spans="1:34" x14ac:dyDescent="0.25">
      <c r="A134" s="17">
        <v>44249</v>
      </c>
      <c r="B134" s="58" t="s">
        <v>1346</v>
      </c>
      <c r="C134" s="51" t="s">
        <v>1350</v>
      </c>
      <c r="D134" s="51" t="s">
        <v>1351</v>
      </c>
      <c r="E134" s="54">
        <v>44260</v>
      </c>
      <c r="F134" s="51" t="s">
        <v>1347</v>
      </c>
      <c r="G134" s="48" t="s">
        <v>1348</v>
      </c>
      <c r="H134" s="52">
        <v>20</v>
      </c>
      <c r="I134" s="51" t="s">
        <v>1349</v>
      </c>
      <c r="J134" s="1">
        <v>0.3</v>
      </c>
      <c r="K134" s="7">
        <v>905001</v>
      </c>
      <c r="L134" s="24"/>
      <c r="M134" s="24">
        <v>14.8</v>
      </c>
      <c r="N134" s="24">
        <v>2.4</v>
      </c>
      <c r="O134" s="16">
        <f t="shared" si="16"/>
        <v>35.520000000000003</v>
      </c>
      <c r="P134" s="24" t="s">
        <v>130</v>
      </c>
      <c r="Q134" s="24" t="s">
        <v>562</v>
      </c>
      <c r="R134" s="25" t="s">
        <v>287</v>
      </c>
      <c r="S134" s="27">
        <v>3.27388888888889</v>
      </c>
      <c r="T134" s="27">
        <v>0.1636944444444445</v>
      </c>
      <c r="U134" s="66">
        <v>44263</v>
      </c>
      <c r="V134" s="27">
        <v>0.9833333333333325</v>
      </c>
      <c r="W134" s="19">
        <v>0.19</v>
      </c>
      <c r="X134" s="26">
        <v>80</v>
      </c>
      <c r="Y134" s="19" t="str">
        <f t="shared" si="17"/>
        <v>RL44A</v>
      </c>
      <c r="Z134" s="19" t="str">
        <f t="shared" si="18"/>
        <v>4/ICR18650J</v>
      </c>
      <c r="AA134" s="26">
        <f t="shared" si="19"/>
        <v>0.19</v>
      </c>
      <c r="AB134" s="26">
        <f t="shared" si="20"/>
        <v>0.3</v>
      </c>
      <c r="AC134" s="19">
        <f t="shared" si="21"/>
        <v>80</v>
      </c>
      <c r="AD134" s="19" t="str">
        <f t="shared" si="22"/>
        <v>66000-590</v>
      </c>
      <c r="AE134" s="32"/>
      <c r="AF134" s="34"/>
      <c r="AG134" s="1" t="s">
        <v>153</v>
      </c>
      <c r="AH134" s="43">
        <v>65443</v>
      </c>
    </row>
    <row r="135" spans="1:34" x14ac:dyDescent="0.25">
      <c r="A135" s="5">
        <v>44244</v>
      </c>
      <c r="B135" s="56" t="s">
        <v>1275</v>
      </c>
      <c r="C135" s="51" t="s">
        <v>1277</v>
      </c>
      <c r="D135" s="51" t="s">
        <v>1278</v>
      </c>
      <c r="E135" s="54">
        <v>44253</v>
      </c>
      <c r="F135" s="51" t="s">
        <v>117</v>
      </c>
      <c r="G135" s="48" t="s">
        <v>1276</v>
      </c>
      <c r="H135" s="52">
        <v>1</v>
      </c>
      <c r="I135" s="51" t="s">
        <v>315</v>
      </c>
      <c r="J135" s="1">
        <v>6.99</v>
      </c>
      <c r="K135" s="7">
        <v>904035</v>
      </c>
      <c r="L135" s="24"/>
      <c r="M135" s="24"/>
      <c r="N135" s="24"/>
      <c r="O135" s="16">
        <f t="shared" si="16"/>
        <v>0</v>
      </c>
      <c r="P135" s="24" t="s">
        <v>91</v>
      </c>
      <c r="Q135" s="24"/>
      <c r="R135" s="25" t="s">
        <v>455</v>
      </c>
      <c r="S135" s="27">
        <v>0.66500000000000004</v>
      </c>
      <c r="T135" s="27">
        <v>0.66500000000000004</v>
      </c>
      <c r="U135" s="66">
        <v>44263</v>
      </c>
      <c r="V135" s="27">
        <v>8.3333333333331705E-2</v>
      </c>
      <c r="W135" s="19">
        <v>0.92</v>
      </c>
      <c r="X135" s="26">
        <v>68.63</v>
      </c>
      <c r="Y135" s="19" t="str">
        <f t="shared" si="17"/>
        <v>N610</v>
      </c>
      <c r="Z135" s="19" t="str">
        <f t="shared" si="18"/>
        <v>4/HR-AAU</v>
      </c>
      <c r="AA135" s="26">
        <f t="shared" si="19"/>
        <v>0.92</v>
      </c>
      <c r="AB135" s="26">
        <f t="shared" si="20"/>
        <v>6.99</v>
      </c>
      <c r="AC135" s="19">
        <f t="shared" si="21"/>
        <v>68.63</v>
      </c>
      <c r="AD135" s="19" t="str">
        <f t="shared" si="22"/>
        <v>22000-659</v>
      </c>
      <c r="AE135" s="32"/>
      <c r="AF135" s="34"/>
      <c r="AG135" s="1" t="s">
        <v>13</v>
      </c>
      <c r="AH135" s="43">
        <v>24232</v>
      </c>
    </row>
    <row r="136" spans="1:34" x14ac:dyDescent="0.25">
      <c r="A136" s="5">
        <v>44237</v>
      </c>
      <c r="B136" s="56" t="s">
        <v>1197</v>
      </c>
      <c r="C136" s="53" t="s">
        <v>1200</v>
      </c>
      <c r="D136" s="53" t="s">
        <v>1201</v>
      </c>
      <c r="E136" s="54">
        <v>44256</v>
      </c>
      <c r="F136" s="51" t="s">
        <v>1198</v>
      </c>
      <c r="G136" s="48" t="s">
        <v>1199</v>
      </c>
      <c r="H136" s="52">
        <v>300</v>
      </c>
      <c r="I136" s="51" t="s">
        <v>257</v>
      </c>
      <c r="J136" s="1">
        <v>3</v>
      </c>
      <c r="K136" s="7">
        <v>903336</v>
      </c>
      <c r="L136" s="24"/>
      <c r="M136" s="24">
        <v>6</v>
      </c>
      <c r="N136" s="24"/>
      <c r="O136" s="16">
        <f t="shared" si="16"/>
        <v>0</v>
      </c>
      <c r="P136" s="24" t="s">
        <v>89</v>
      </c>
      <c r="Q136" s="24" t="s">
        <v>562</v>
      </c>
      <c r="R136" s="25" t="s">
        <v>1515</v>
      </c>
      <c r="S136" s="27">
        <v>42.578888888888891</v>
      </c>
      <c r="T136" s="27">
        <v>0.14192962962962963</v>
      </c>
      <c r="U136" s="66">
        <v>44251</v>
      </c>
      <c r="V136" s="27">
        <v>3.0272222222222194</v>
      </c>
      <c r="W136" s="19">
        <v>0.13</v>
      </c>
      <c r="X136" s="26">
        <v>8.5</v>
      </c>
      <c r="Y136" s="19" t="str">
        <f t="shared" si="17"/>
        <v>AL54C</v>
      </c>
      <c r="Z136" s="19" t="str">
        <f t="shared" si="18"/>
        <v>4/LR14XW</v>
      </c>
      <c r="AA136" s="26">
        <f t="shared" si="19"/>
        <v>0.13</v>
      </c>
      <c r="AB136" s="26">
        <f t="shared" si="20"/>
        <v>3</v>
      </c>
      <c r="AC136" s="19">
        <f t="shared" si="21"/>
        <v>8.5</v>
      </c>
      <c r="AD136" s="19" t="str">
        <f t="shared" si="22"/>
        <v>66000-305C</v>
      </c>
      <c r="AE136" s="32"/>
      <c r="AF136" s="34"/>
      <c r="AG136" s="1" t="s">
        <v>153</v>
      </c>
      <c r="AH136" s="43">
        <v>65774</v>
      </c>
    </row>
    <row r="137" spans="1:34" x14ac:dyDescent="0.25">
      <c r="A137" s="5">
        <v>44237</v>
      </c>
      <c r="B137" s="56" t="s">
        <v>1214</v>
      </c>
      <c r="C137" s="51" t="s">
        <v>431</v>
      </c>
      <c r="D137" s="51" t="s">
        <v>1216</v>
      </c>
      <c r="E137" s="54">
        <v>44258</v>
      </c>
      <c r="F137" s="51" t="s">
        <v>108</v>
      </c>
      <c r="G137" s="48" t="s">
        <v>1215</v>
      </c>
      <c r="H137" s="52">
        <v>100</v>
      </c>
      <c r="I137" s="51" t="s">
        <v>430</v>
      </c>
      <c r="J137" s="1">
        <v>4.32</v>
      </c>
      <c r="K137" s="7">
        <v>902834</v>
      </c>
      <c r="L137" s="24"/>
      <c r="M137" s="24">
        <v>3.7</v>
      </c>
      <c r="N137" s="24">
        <v>1.25</v>
      </c>
      <c r="O137" s="16">
        <f t="shared" si="16"/>
        <v>4.625</v>
      </c>
      <c r="P137" s="24" t="s">
        <v>130</v>
      </c>
      <c r="Q137" s="24" t="s">
        <v>412</v>
      </c>
      <c r="R137" s="25" t="s">
        <v>287</v>
      </c>
      <c r="S137" s="27">
        <v>15.047499999999999</v>
      </c>
      <c r="T137" s="27">
        <v>0.150475</v>
      </c>
      <c r="U137" s="66">
        <v>44252</v>
      </c>
      <c r="V137" s="27">
        <v>1.4177777777777774</v>
      </c>
      <c r="W137" s="19">
        <v>0.19</v>
      </c>
      <c r="X137" s="26">
        <v>17.5</v>
      </c>
      <c r="Y137" s="19" t="str">
        <f t="shared" si="17"/>
        <v>RL220</v>
      </c>
      <c r="Z137" s="19" t="str">
        <f t="shared" si="18"/>
        <v>1/UF653450S</v>
      </c>
      <c r="AA137" s="26">
        <f t="shared" si="19"/>
        <v>0.19</v>
      </c>
      <c r="AB137" s="26">
        <f t="shared" si="20"/>
        <v>4.32</v>
      </c>
      <c r="AC137" s="19">
        <f t="shared" si="21"/>
        <v>17.5</v>
      </c>
      <c r="AD137" s="19" t="str">
        <f t="shared" si="22"/>
        <v>65000-808</v>
      </c>
      <c r="AE137" s="32"/>
      <c r="AF137" s="34"/>
      <c r="AG137" s="1" t="s">
        <v>151</v>
      </c>
      <c r="AH137" s="43">
        <v>65551</v>
      </c>
    </row>
    <row r="138" spans="1:34" x14ac:dyDescent="0.25">
      <c r="A138" s="18">
        <v>44250</v>
      </c>
      <c r="B138" s="55" t="s">
        <v>1361</v>
      </c>
      <c r="C138" s="53" t="s">
        <v>1365</v>
      </c>
      <c r="D138" s="53" t="s">
        <v>1366</v>
      </c>
      <c r="E138" s="54">
        <v>44256</v>
      </c>
      <c r="F138" s="51" t="s">
        <v>1362</v>
      </c>
      <c r="G138" s="48" t="s">
        <v>1363</v>
      </c>
      <c r="H138" s="52">
        <v>2</v>
      </c>
      <c r="I138" s="51" t="s">
        <v>1364</v>
      </c>
      <c r="J138" s="1">
        <v>12.36</v>
      </c>
      <c r="K138" s="7">
        <v>905139</v>
      </c>
      <c r="L138" s="24"/>
      <c r="M138" s="24">
        <v>12</v>
      </c>
      <c r="N138" s="24">
        <v>1.5</v>
      </c>
      <c r="O138" s="16">
        <f t="shared" si="16"/>
        <v>18</v>
      </c>
      <c r="P138" s="24" t="s">
        <v>91</v>
      </c>
      <c r="Q138" s="24" t="s">
        <v>584</v>
      </c>
      <c r="R138" s="25" t="s">
        <v>455</v>
      </c>
      <c r="S138" s="27">
        <v>1.3183333333333329</v>
      </c>
      <c r="T138" s="27">
        <v>0.65916666666666646</v>
      </c>
      <c r="U138" s="66">
        <v>44252</v>
      </c>
      <c r="V138" s="27">
        <v>0.28805555555555484</v>
      </c>
      <c r="W138" s="19">
        <v>1</v>
      </c>
      <c r="X138" s="26">
        <v>73.430000000000007</v>
      </c>
      <c r="Y138" s="19" t="str">
        <f t="shared" si="17"/>
        <v>N1969</v>
      </c>
      <c r="Z138" s="19" t="str">
        <f t="shared" si="18"/>
        <v>10/MH-AA1500HT</v>
      </c>
      <c r="AA138" s="26">
        <f t="shared" si="19"/>
        <v>1</v>
      </c>
      <c r="AB138" s="26">
        <f t="shared" si="20"/>
        <v>12.36</v>
      </c>
      <c r="AC138" s="19">
        <f t="shared" si="21"/>
        <v>73.430000000000007</v>
      </c>
      <c r="AD138" s="19" t="str">
        <f t="shared" si="22"/>
        <v>66002-618</v>
      </c>
      <c r="AE138" s="32"/>
      <c r="AF138" s="34"/>
      <c r="AG138" s="1" t="s">
        <v>13</v>
      </c>
      <c r="AH138" s="43">
        <v>66776</v>
      </c>
    </row>
    <row r="139" spans="1:34" x14ac:dyDescent="0.25">
      <c r="A139" s="17">
        <v>44235</v>
      </c>
      <c r="B139" s="58" t="s">
        <v>1155</v>
      </c>
      <c r="C139" s="53" t="s">
        <v>1158</v>
      </c>
      <c r="D139" s="53" t="s">
        <v>1159</v>
      </c>
      <c r="E139" s="54">
        <v>44230</v>
      </c>
      <c r="F139" s="51" t="s">
        <v>93</v>
      </c>
      <c r="G139" s="48" t="s">
        <v>1156</v>
      </c>
      <c r="H139" s="52">
        <v>1</v>
      </c>
      <c r="I139" s="51" t="s">
        <v>1157</v>
      </c>
      <c r="J139" s="1">
        <v>12.5</v>
      </c>
      <c r="K139" s="7">
        <v>903008</v>
      </c>
      <c r="L139" s="24"/>
      <c r="M139" s="24">
        <v>6</v>
      </c>
      <c r="N139" s="24">
        <v>3.6</v>
      </c>
      <c r="O139" s="16">
        <f t="shared" si="16"/>
        <v>21.6</v>
      </c>
      <c r="P139" s="24" t="s">
        <v>20</v>
      </c>
      <c r="Q139" s="24" t="s">
        <v>492</v>
      </c>
      <c r="R139" s="25" t="s">
        <v>455</v>
      </c>
      <c r="S139" s="27">
        <v>1.6713888888888886</v>
      </c>
      <c r="T139" s="27">
        <v>1.6713888888888886</v>
      </c>
      <c r="U139" s="66">
        <v>44252</v>
      </c>
      <c r="V139" s="27">
        <v>0.29999999999999893</v>
      </c>
      <c r="W139" s="19">
        <v>1.5</v>
      </c>
      <c r="X139" s="26">
        <v>98</v>
      </c>
      <c r="Y139" s="19" t="str">
        <f t="shared" si="17"/>
        <v>PROTOTYPE-LAB</v>
      </c>
      <c r="Z139" s="19" t="str">
        <f t="shared" si="18"/>
        <v>6/BR2/3AE2SPE</v>
      </c>
      <c r="AA139" s="26">
        <f t="shared" si="19"/>
        <v>1.5</v>
      </c>
      <c r="AB139" s="26">
        <f t="shared" si="20"/>
        <v>12.5</v>
      </c>
      <c r="AC139" s="19">
        <f t="shared" si="21"/>
        <v>98</v>
      </c>
      <c r="AD139" s="19" t="str">
        <f t="shared" si="22"/>
        <v>66002-604</v>
      </c>
      <c r="AE139" s="32"/>
      <c r="AF139" s="34"/>
      <c r="AG139" s="1" t="s">
        <v>152</v>
      </c>
      <c r="AH139" s="43">
        <v>65959</v>
      </c>
    </row>
    <row r="140" spans="1:34" x14ac:dyDescent="0.25">
      <c r="A140" s="5">
        <v>44244</v>
      </c>
      <c r="B140" s="56" t="s">
        <v>1298</v>
      </c>
      <c r="C140" s="51" t="s">
        <v>1301</v>
      </c>
      <c r="D140" s="51" t="s">
        <v>1302</v>
      </c>
      <c r="E140" s="54">
        <v>44252</v>
      </c>
      <c r="F140" s="51" t="s">
        <v>1299</v>
      </c>
      <c r="G140" s="48" t="s">
        <v>1300</v>
      </c>
      <c r="H140" s="52">
        <v>2</v>
      </c>
      <c r="I140" s="1" t="s">
        <v>391</v>
      </c>
      <c r="J140" s="1">
        <v>36.14</v>
      </c>
      <c r="K140" s="7">
        <v>904378</v>
      </c>
      <c r="L140" s="24"/>
      <c r="M140" s="24">
        <v>18</v>
      </c>
      <c r="N140" s="24"/>
      <c r="O140" s="16">
        <f t="shared" si="16"/>
        <v>0</v>
      </c>
      <c r="P140" s="24" t="s">
        <v>89</v>
      </c>
      <c r="Q140" s="24" t="s">
        <v>592</v>
      </c>
      <c r="R140" s="25" t="s">
        <v>455</v>
      </c>
      <c r="S140" s="27">
        <v>3.8944444444444444</v>
      </c>
      <c r="T140" s="27">
        <v>1.9472222222222222</v>
      </c>
      <c r="U140" s="66">
        <v>44252</v>
      </c>
      <c r="V140" s="27">
        <v>0.2536111111111099</v>
      </c>
      <c r="W140" s="19">
        <v>2.17</v>
      </c>
      <c r="X140" s="26">
        <v>190</v>
      </c>
      <c r="Y140" s="19" t="str">
        <f t="shared" si="17"/>
        <v>AL308A</v>
      </c>
      <c r="Z140" s="19" t="str">
        <f t="shared" si="18"/>
        <v>36/PC1300</v>
      </c>
      <c r="AA140" s="26">
        <f t="shared" si="19"/>
        <v>2.17</v>
      </c>
      <c r="AB140" s="26">
        <f t="shared" si="20"/>
        <v>36.14</v>
      </c>
      <c r="AC140" s="19">
        <f t="shared" si="21"/>
        <v>190</v>
      </c>
      <c r="AD140" s="19" t="str">
        <f t="shared" si="22"/>
        <v>66001-056DEG</v>
      </c>
      <c r="AE140" s="32"/>
      <c r="AF140" s="34"/>
      <c r="AG140" s="1" t="s">
        <v>13</v>
      </c>
      <c r="AH140" s="43">
        <v>66550</v>
      </c>
    </row>
    <row r="141" spans="1:34" x14ac:dyDescent="0.25">
      <c r="A141" s="5">
        <v>44244</v>
      </c>
      <c r="B141" s="56" t="s">
        <v>1303</v>
      </c>
      <c r="C141" s="51" t="s">
        <v>330</v>
      </c>
      <c r="D141" s="51" t="s">
        <v>753</v>
      </c>
      <c r="E141" s="54">
        <v>44252</v>
      </c>
      <c r="F141" s="51" t="s">
        <v>1299</v>
      </c>
      <c r="G141" s="48" t="s">
        <v>1304</v>
      </c>
      <c r="H141" s="52">
        <v>10</v>
      </c>
      <c r="I141" s="51" t="s">
        <v>95</v>
      </c>
      <c r="J141" s="1">
        <v>29.73</v>
      </c>
      <c r="K141" s="7">
        <v>904378</v>
      </c>
      <c r="L141" s="24"/>
      <c r="M141" s="24">
        <v>18</v>
      </c>
      <c r="N141" s="24">
        <v>54</v>
      </c>
      <c r="O141" s="16">
        <f t="shared" si="16"/>
        <v>972</v>
      </c>
      <c r="P141" s="24" t="s">
        <v>89</v>
      </c>
      <c r="Q141" s="24" t="s">
        <v>592</v>
      </c>
      <c r="R141" s="25" t="s">
        <v>560</v>
      </c>
      <c r="S141" s="27">
        <v>14.265555555555562</v>
      </c>
      <c r="T141" s="27">
        <v>1.4265555555555562</v>
      </c>
      <c r="U141" s="66">
        <v>44252</v>
      </c>
      <c r="V141" s="27">
        <v>0.31666666666666554</v>
      </c>
      <c r="W141" s="19">
        <v>1.73</v>
      </c>
      <c r="X141" s="26">
        <v>190</v>
      </c>
      <c r="Y141" s="19" t="str">
        <f t="shared" si="17"/>
        <v>AL274</v>
      </c>
      <c r="Z141" s="19" t="str">
        <f t="shared" si="18"/>
        <v>36/LR20XW</v>
      </c>
      <c r="AA141" s="26">
        <f t="shared" si="19"/>
        <v>1.73</v>
      </c>
      <c r="AB141" s="26">
        <f t="shared" si="20"/>
        <v>29.73</v>
      </c>
      <c r="AC141" s="19">
        <f t="shared" si="21"/>
        <v>190</v>
      </c>
      <c r="AD141" s="19" t="str">
        <f t="shared" si="22"/>
        <v>66000-265DEG</v>
      </c>
      <c r="AE141" s="32"/>
      <c r="AF141" s="34"/>
      <c r="AG141" s="1" t="s">
        <v>13</v>
      </c>
      <c r="AH141" s="43">
        <v>66550</v>
      </c>
    </row>
    <row r="142" spans="1:34" x14ac:dyDescent="0.25">
      <c r="A142" s="18">
        <v>44243</v>
      </c>
      <c r="B142" s="55" t="s">
        <v>1249</v>
      </c>
      <c r="C142" s="53" t="s">
        <v>1253</v>
      </c>
      <c r="D142" s="53" t="s">
        <v>1254</v>
      </c>
      <c r="E142" s="54">
        <v>44246</v>
      </c>
      <c r="F142" s="51" t="s">
        <v>292</v>
      </c>
      <c r="G142" s="48" t="s">
        <v>1250</v>
      </c>
      <c r="H142" s="52">
        <v>1</v>
      </c>
      <c r="I142" s="51" t="s">
        <v>1251</v>
      </c>
      <c r="J142" s="1">
        <v>23.92</v>
      </c>
      <c r="K142" s="7">
        <v>904019</v>
      </c>
      <c r="L142" s="24" t="s">
        <v>1252</v>
      </c>
      <c r="M142" s="24">
        <v>12</v>
      </c>
      <c r="N142" s="24">
        <v>7.2</v>
      </c>
      <c r="O142" s="16">
        <f t="shared" si="16"/>
        <v>86.4</v>
      </c>
      <c r="P142" s="24" t="s">
        <v>115</v>
      </c>
      <c r="Q142" s="24" t="s">
        <v>582</v>
      </c>
      <c r="R142" s="25" t="s">
        <v>455</v>
      </c>
      <c r="S142" s="27">
        <v>2.4869444444444446</v>
      </c>
      <c r="T142" s="27">
        <v>2.4869444444444446</v>
      </c>
      <c r="U142" s="66">
        <v>44252</v>
      </c>
      <c r="V142" s="27">
        <v>0.11916666666666664</v>
      </c>
      <c r="W142" s="19">
        <v>2.2000000000000002</v>
      </c>
      <c r="X142" s="26">
        <v>70.87</v>
      </c>
      <c r="Y142" s="19" t="str">
        <f t="shared" si="17"/>
        <v>S85</v>
      </c>
      <c r="Z142" s="19" t="str">
        <f t="shared" si="18"/>
        <v>2/LC-R067R2P</v>
      </c>
      <c r="AA142" s="26">
        <f t="shared" si="19"/>
        <v>2.2000000000000002</v>
      </c>
      <c r="AB142" s="26">
        <f t="shared" si="20"/>
        <v>23.92</v>
      </c>
      <c r="AC142" s="19">
        <f t="shared" si="21"/>
        <v>70.87</v>
      </c>
      <c r="AD142" s="19" t="str">
        <f t="shared" si="22"/>
        <v>46001-943UPS</v>
      </c>
      <c r="AE142" s="32"/>
      <c r="AF142" s="34"/>
      <c r="AG142" s="1" t="s">
        <v>573</v>
      </c>
      <c r="AH142" s="43">
        <v>6830</v>
      </c>
    </row>
    <row r="143" spans="1:34" x14ac:dyDescent="0.25">
      <c r="A143" s="5">
        <v>44230</v>
      </c>
      <c r="B143" s="56" t="s">
        <v>1115</v>
      </c>
      <c r="C143" s="51" t="s">
        <v>1042</v>
      </c>
      <c r="D143" s="51" t="s">
        <v>1117</v>
      </c>
      <c r="E143" s="54">
        <v>44243</v>
      </c>
      <c r="F143" s="51" t="s">
        <v>282</v>
      </c>
      <c r="G143" s="48" t="s">
        <v>1116</v>
      </c>
      <c r="H143" s="52">
        <v>1</v>
      </c>
      <c r="I143" s="51" t="s">
        <v>364</v>
      </c>
      <c r="J143" s="52">
        <v>11.61</v>
      </c>
      <c r="K143" s="7">
        <v>902545</v>
      </c>
      <c r="L143" s="24"/>
      <c r="M143" s="24">
        <v>7.4</v>
      </c>
      <c r="N143" s="24">
        <v>5.2</v>
      </c>
      <c r="O143" s="16">
        <f t="shared" si="16"/>
        <v>38.480000000000004</v>
      </c>
      <c r="P143" s="24" t="s">
        <v>130</v>
      </c>
      <c r="Q143" s="24" t="s">
        <v>281</v>
      </c>
      <c r="R143" s="25" t="s">
        <v>455</v>
      </c>
      <c r="S143" s="27">
        <v>0.58833333333333337</v>
      </c>
      <c r="T143" s="27">
        <v>0.58833333333333337</v>
      </c>
      <c r="U143" s="66">
        <v>44257</v>
      </c>
      <c r="V143" s="27">
        <v>0.14999999999999947</v>
      </c>
      <c r="W143" s="19">
        <v>0.99</v>
      </c>
      <c r="X143" s="26">
        <v>57.84</v>
      </c>
      <c r="Y143" s="19" t="str">
        <f t="shared" si="17"/>
        <v>RECELL643</v>
      </c>
      <c r="Z143" s="19" t="str">
        <f t="shared" si="18"/>
        <v>4/UR18650ZY</v>
      </c>
      <c r="AA143" s="26">
        <f t="shared" si="19"/>
        <v>0.99</v>
      </c>
      <c r="AB143" s="26">
        <f t="shared" si="20"/>
        <v>11.61</v>
      </c>
      <c r="AC143" s="19">
        <f t="shared" si="21"/>
        <v>57.84</v>
      </c>
      <c r="AD143" s="19" t="str">
        <f t="shared" si="22"/>
        <v>66002-481</v>
      </c>
      <c r="AE143" s="32"/>
      <c r="AF143" s="34"/>
      <c r="AG143" s="1" t="s">
        <v>13</v>
      </c>
      <c r="AH143" s="43" t="s">
        <v>283</v>
      </c>
    </row>
    <row r="144" spans="1:34" x14ac:dyDescent="0.25">
      <c r="A144" s="13">
        <v>44246</v>
      </c>
      <c r="B144" s="57" t="s">
        <v>1311</v>
      </c>
      <c r="C144" s="53" t="s">
        <v>123</v>
      </c>
      <c r="D144" s="53" t="s">
        <v>350</v>
      </c>
      <c r="E144" s="54">
        <v>44265</v>
      </c>
      <c r="F144" s="51" t="s">
        <v>1312</v>
      </c>
      <c r="G144" s="48" t="s">
        <v>349</v>
      </c>
      <c r="H144" s="52">
        <v>100</v>
      </c>
      <c r="I144" s="51" t="s">
        <v>122</v>
      </c>
      <c r="J144" s="1">
        <v>5.89</v>
      </c>
      <c r="K144" s="7">
        <v>904639</v>
      </c>
      <c r="L144" s="24" t="s">
        <v>351</v>
      </c>
      <c r="M144" s="24">
        <v>7.2</v>
      </c>
      <c r="N144" s="24">
        <v>0.7</v>
      </c>
      <c r="O144" s="16">
        <f t="shared" si="16"/>
        <v>5.04</v>
      </c>
      <c r="P144" s="24" t="s">
        <v>96</v>
      </c>
      <c r="Q144" s="24" t="s">
        <v>464</v>
      </c>
      <c r="R144" s="25" t="s">
        <v>1307</v>
      </c>
      <c r="S144" s="27">
        <v>24.07</v>
      </c>
      <c r="T144" s="27">
        <v>0.2407</v>
      </c>
      <c r="U144" s="66">
        <v>44257</v>
      </c>
      <c r="V144" s="27">
        <v>0.9833333333333325</v>
      </c>
      <c r="W144" s="19">
        <v>0.26</v>
      </c>
      <c r="X144" s="26">
        <v>19.8</v>
      </c>
      <c r="Y144" s="19" t="str">
        <f t="shared" si="17"/>
        <v>N592</v>
      </c>
      <c r="Z144" s="19" t="str">
        <f t="shared" si="18"/>
        <v>6/N700AACL</v>
      </c>
      <c r="AA144" s="26">
        <f t="shared" si="19"/>
        <v>0.26</v>
      </c>
      <c r="AB144" s="26">
        <f t="shared" si="20"/>
        <v>5.89</v>
      </c>
      <c r="AC144" s="19">
        <f t="shared" si="21"/>
        <v>19.8</v>
      </c>
      <c r="AD144" s="19" t="str">
        <f t="shared" si="22"/>
        <v>22000-657</v>
      </c>
      <c r="AE144" s="32"/>
      <c r="AF144" s="34"/>
      <c r="AG144" s="1" t="s">
        <v>153</v>
      </c>
      <c r="AH144" s="43">
        <v>66095</v>
      </c>
    </row>
    <row r="145" spans="1:34" x14ac:dyDescent="0.25">
      <c r="A145" s="18">
        <v>44236</v>
      </c>
      <c r="B145" s="55" t="s">
        <v>1170</v>
      </c>
      <c r="C145" s="51" t="s">
        <v>1172</v>
      </c>
      <c r="D145" s="51" t="s">
        <v>1173</v>
      </c>
      <c r="E145" s="54">
        <v>44245</v>
      </c>
      <c r="F145" s="51" t="s">
        <v>1166</v>
      </c>
      <c r="G145" s="48" t="s">
        <v>1171</v>
      </c>
      <c r="H145" s="52">
        <v>24</v>
      </c>
      <c r="I145" s="51" t="s">
        <v>649</v>
      </c>
      <c r="J145" s="1">
        <v>14.94</v>
      </c>
      <c r="K145" s="7">
        <v>903016</v>
      </c>
      <c r="L145" s="24"/>
      <c r="M145" s="24">
        <v>3.6</v>
      </c>
      <c r="N145" s="24">
        <v>10</v>
      </c>
      <c r="O145" s="16">
        <f t="shared" si="16"/>
        <v>36</v>
      </c>
      <c r="P145" s="24" t="s">
        <v>91</v>
      </c>
      <c r="Q145" s="24" t="s">
        <v>577</v>
      </c>
      <c r="R145" s="25" t="s">
        <v>455</v>
      </c>
      <c r="S145" s="27">
        <v>6.5161111111111119</v>
      </c>
      <c r="T145" s="27">
        <v>0.27150462962962968</v>
      </c>
      <c r="U145" s="66">
        <v>44257</v>
      </c>
      <c r="V145" s="27">
        <v>0.87388888888888916</v>
      </c>
      <c r="W145" s="19">
        <v>0.5</v>
      </c>
      <c r="X145" s="26">
        <v>42</v>
      </c>
      <c r="Y145" s="19" t="str">
        <f t="shared" si="17"/>
        <v>N1966</v>
      </c>
      <c r="Z145" s="19" t="str">
        <f t="shared" si="18"/>
        <v>3/KHD10000</v>
      </c>
      <c r="AA145" s="26">
        <f t="shared" si="19"/>
        <v>0.5</v>
      </c>
      <c r="AB145" s="26">
        <f t="shared" si="20"/>
        <v>14.94</v>
      </c>
      <c r="AC145" s="19">
        <f t="shared" si="21"/>
        <v>42</v>
      </c>
      <c r="AD145" s="19" t="str">
        <f t="shared" si="22"/>
        <v>67001-844</v>
      </c>
      <c r="AE145" s="32"/>
      <c r="AF145" s="34"/>
      <c r="AG145" s="1" t="s">
        <v>153</v>
      </c>
      <c r="AH145" s="43">
        <v>65758</v>
      </c>
    </row>
    <row r="146" spans="1:34" x14ac:dyDescent="0.25">
      <c r="A146" s="18">
        <v>44180</v>
      </c>
      <c r="B146" s="55" t="s">
        <v>879</v>
      </c>
      <c r="C146" s="53" t="s">
        <v>398</v>
      </c>
      <c r="D146" s="53" t="s">
        <v>881</v>
      </c>
      <c r="E146" s="54">
        <v>44214</v>
      </c>
      <c r="F146" s="51" t="s">
        <v>125</v>
      </c>
      <c r="G146" s="48" t="s">
        <v>880</v>
      </c>
      <c r="H146" s="52">
        <v>500</v>
      </c>
      <c r="I146" s="51" t="s">
        <v>383</v>
      </c>
      <c r="J146" s="1">
        <v>5.9</v>
      </c>
      <c r="K146" s="7">
        <v>897541</v>
      </c>
      <c r="L146" s="24"/>
      <c r="M146" s="24">
        <v>3.6</v>
      </c>
      <c r="N146" s="24">
        <v>2.2999999999999998</v>
      </c>
      <c r="O146" s="16">
        <f t="shared" si="16"/>
        <v>8.2799999999999994</v>
      </c>
      <c r="P146" s="24" t="s">
        <v>130</v>
      </c>
      <c r="Q146" s="24" t="s">
        <v>412</v>
      </c>
      <c r="R146" s="25" t="s">
        <v>248</v>
      </c>
      <c r="S146" s="27">
        <v>15.163055555555554</v>
      </c>
      <c r="T146" s="27">
        <v>3.0326111111111106E-2</v>
      </c>
      <c r="U146" s="66">
        <v>44257</v>
      </c>
      <c r="V146" s="27">
        <v>2.9447222222222225</v>
      </c>
      <c r="W146" s="19">
        <v>0.03</v>
      </c>
      <c r="X146" s="26">
        <v>11.55</v>
      </c>
      <c r="Y146" s="19" t="str">
        <f t="shared" si="17"/>
        <v>RL1208B2</v>
      </c>
      <c r="Z146" s="19" t="str">
        <f t="shared" si="18"/>
        <v>1/NCA103450</v>
      </c>
      <c r="AA146" s="26">
        <f t="shared" si="19"/>
        <v>0.03</v>
      </c>
      <c r="AB146" s="26">
        <f t="shared" si="20"/>
        <v>5.9</v>
      </c>
      <c r="AC146" s="19">
        <f t="shared" si="21"/>
        <v>11.55</v>
      </c>
      <c r="AD146" s="19" t="str">
        <f t="shared" si="22"/>
        <v>67001-699B2</v>
      </c>
      <c r="AE146" s="32"/>
      <c r="AF146" s="34"/>
      <c r="AG146" s="1" t="s">
        <v>153</v>
      </c>
      <c r="AH146" s="43">
        <v>65022</v>
      </c>
    </row>
    <row r="147" spans="1:34" x14ac:dyDescent="0.25">
      <c r="A147" s="18">
        <v>44180</v>
      </c>
      <c r="B147" s="55" t="s">
        <v>876</v>
      </c>
      <c r="C147" s="53" t="s">
        <v>398</v>
      </c>
      <c r="D147" s="53" t="s">
        <v>878</v>
      </c>
      <c r="E147" s="54">
        <v>44214</v>
      </c>
      <c r="F147" s="51" t="s">
        <v>125</v>
      </c>
      <c r="G147" s="48" t="s">
        <v>877</v>
      </c>
      <c r="H147" s="52">
        <v>500</v>
      </c>
      <c r="I147" s="51" t="s">
        <v>383</v>
      </c>
      <c r="J147" s="1">
        <v>5.9</v>
      </c>
      <c r="K147" s="7">
        <v>897541</v>
      </c>
      <c r="L147" s="24"/>
      <c r="M147" s="24">
        <v>3.6</v>
      </c>
      <c r="N147" s="24">
        <v>2.2999999999999998</v>
      </c>
      <c r="O147" s="16">
        <f t="shared" si="16"/>
        <v>8.2799999999999994</v>
      </c>
      <c r="P147" s="24" t="s">
        <v>130</v>
      </c>
      <c r="Q147" s="24" t="s">
        <v>412</v>
      </c>
      <c r="R147" s="25" t="s">
        <v>248</v>
      </c>
      <c r="S147" s="27">
        <v>10.567777777777778</v>
      </c>
      <c r="T147" s="27">
        <v>2.1135555555555557E-2</v>
      </c>
      <c r="U147" s="66">
        <v>44257</v>
      </c>
      <c r="V147" s="27">
        <v>1.6652777777777787</v>
      </c>
      <c r="W147" s="19">
        <v>0.02</v>
      </c>
      <c r="X147" s="26">
        <v>11.55</v>
      </c>
      <c r="Y147" s="19" t="str">
        <f t="shared" si="17"/>
        <v>RL1208B1</v>
      </c>
      <c r="Z147" s="19" t="str">
        <f t="shared" si="18"/>
        <v>1/NCA103450</v>
      </c>
      <c r="AA147" s="26">
        <f t="shared" si="19"/>
        <v>0.02</v>
      </c>
      <c r="AB147" s="26">
        <f t="shared" si="20"/>
        <v>5.9</v>
      </c>
      <c r="AC147" s="19">
        <f t="shared" si="21"/>
        <v>11.55</v>
      </c>
      <c r="AD147" s="19" t="str">
        <f t="shared" si="22"/>
        <v>67001-699B1</v>
      </c>
      <c r="AE147" s="32"/>
      <c r="AF147" s="34"/>
      <c r="AG147" s="1" t="s">
        <v>153</v>
      </c>
      <c r="AH147" s="43">
        <v>65022</v>
      </c>
    </row>
    <row r="148" spans="1:34" x14ac:dyDescent="0.25">
      <c r="A148" s="17">
        <v>44214</v>
      </c>
      <c r="B148" s="58" t="s">
        <v>977</v>
      </c>
      <c r="C148" s="65" t="s">
        <v>817</v>
      </c>
      <c r="D148" s="53" t="s">
        <v>980</v>
      </c>
      <c r="E148" s="54">
        <v>44222</v>
      </c>
      <c r="F148" s="51" t="s">
        <v>322</v>
      </c>
      <c r="G148" s="48" t="s">
        <v>816</v>
      </c>
      <c r="H148" s="52">
        <v>100</v>
      </c>
      <c r="I148" s="51" t="s">
        <v>978</v>
      </c>
      <c r="J148" s="1">
        <v>0.64</v>
      </c>
      <c r="K148" s="7">
        <v>900270</v>
      </c>
      <c r="L148" s="24" t="s">
        <v>979</v>
      </c>
      <c r="M148" s="24">
        <v>3</v>
      </c>
      <c r="N148" s="24"/>
      <c r="O148" s="16">
        <f t="shared" si="16"/>
        <v>0</v>
      </c>
      <c r="P148" s="24" t="s">
        <v>20</v>
      </c>
      <c r="Q148" s="24" t="s">
        <v>412</v>
      </c>
      <c r="R148" s="25" t="s">
        <v>1337</v>
      </c>
      <c r="S148" s="27">
        <v>8.1408333333333331</v>
      </c>
      <c r="T148" s="27">
        <v>8.1408333333333333E-2</v>
      </c>
      <c r="U148" s="66">
        <v>44258</v>
      </c>
      <c r="V148" s="27">
        <v>0.49027777777777759</v>
      </c>
      <c r="W148" s="19">
        <v>0.14000000000000001</v>
      </c>
      <c r="X148" s="26">
        <v>8.0350000000000001</v>
      </c>
      <c r="Y148" s="19" t="str">
        <f t="shared" si="17"/>
        <v>L568</v>
      </c>
      <c r="Z148" s="19" t="str">
        <f t="shared" si="18"/>
        <v>1/CR2032</v>
      </c>
      <c r="AA148" s="26">
        <f t="shared" si="19"/>
        <v>0.14000000000000001</v>
      </c>
      <c r="AB148" s="26">
        <f t="shared" si="20"/>
        <v>0.64</v>
      </c>
      <c r="AC148" s="19">
        <f t="shared" si="21"/>
        <v>8.0350000000000001</v>
      </c>
      <c r="AD148" s="19" t="str">
        <f t="shared" si="22"/>
        <v>85000-203MBU</v>
      </c>
      <c r="AE148" s="32"/>
      <c r="AF148" s="34"/>
      <c r="AG148" s="1" t="s">
        <v>13</v>
      </c>
      <c r="AH148" s="43" t="s">
        <v>323</v>
      </c>
    </row>
    <row r="149" spans="1:34" x14ac:dyDescent="0.25">
      <c r="A149" s="5">
        <v>44237</v>
      </c>
      <c r="B149" s="56" t="s">
        <v>1212</v>
      </c>
      <c r="C149" s="53" t="s">
        <v>434</v>
      </c>
      <c r="D149" s="53" t="s">
        <v>419</v>
      </c>
      <c r="E149" s="54">
        <v>44258</v>
      </c>
      <c r="F149" s="51" t="s">
        <v>108</v>
      </c>
      <c r="G149" s="48" t="s">
        <v>418</v>
      </c>
      <c r="H149" s="52">
        <v>100</v>
      </c>
      <c r="I149" s="51" t="s">
        <v>270</v>
      </c>
      <c r="J149" s="1">
        <v>17.61</v>
      </c>
      <c r="K149" s="7">
        <v>902834</v>
      </c>
      <c r="L149" s="24"/>
      <c r="M149" s="24">
        <v>3.6</v>
      </c>
      <c r="N149" s="24">
        <v>7.8</v>
      </c>
      <c r="O149" s="16">
        <f t="shared" si="16"/>
        <v>28.08</v>
      </c>
      <c r="P149" s="24" t="s">
        <v>20</v>
      </c>
      <c r="Q149" s="24" t="s">
        <v>124</v>
      </c>
      <c r="R149" s="25" t="s">
        <v>1516</v>
      </c>
      <c r="S149" s="27">
        <v>44.978888888888889</v>
      </c>
      <c r="T149" s="27">
        <v>0.4497888888888889</v>
      </c>
      <c r="U149" s="66">
        <v>44258</v>
      </c>
      <c r="V149" s="27">
        <v>1.6666666666666661</v>
      </c>
      <c r="W149" s="19">
        <v>0.49</v>
      </c>
      <c r="X149" s="26">
        <v>44</v>
      </c>
      <c r="Y149" s="19" t="str">
        <f t="shared" si="17"/>
        <v>L566</v>
      </c>
      <c r="Z149" s="19" t="str">
        <f t="shared" si="18"/>
        <v>3/LS14500</v>
      </c>
      <c r="AA149" s="26">
        <f t="shared" si="19"/>
        <v>0.49</v>
      </c>
      <c r="AB149" s="26">
        <f t="shared" si="20"/>
        <v>17.61</v>
      </c>
      <c r="AC149" s="19">
        <f t="shared" si="21"/>
        <v>44</v>
      </c>
      <c r="AD149" s="19" t="str">
        <f t="shared" si="22"/>
        <v>66000-877</v>
      </c>
      <c r="AE149" s="32"/>
      <c r="AF149" s="34"/>
      <c r="AG149" s="1" t="s">
        <v>151</v>
      </c>
      <c r="AH149" s="43">
        <v>65551</v>
      </c>
    </row>
    <row r="150" spans="1:34" x14ac:dyDescent="0.25">
      <c r="A150" s="13">
        <v>44231</v>
      </c>
      <c r="B150" s="57" t="s">
        <v>1144</v>
      </c>
      <c r="C150" s="53" t="s">
        <v>532</v>
      </c>
      <c r="D150" s="53" t="s">
        <v>127</v>
      </c>
      <c r="E150" s="54">
        <v>44250</v>
      </c>
      <c r="F150" s="51" t="s">
        <v>125</v>
      </c>
      <c r="G150" s="48" t="s">
        <v>126</v>
      </c>
      <c r="H150" s="52">
        <v>400</v>
      </c>
      <c r="I150" s="51" t="s">
        <v>364</v>
      </c>
      <c r="J150" s="1">
        <v>12</v>
      </c>
      <c r="K150" s="7">
        <v>902574</v>
      </c>
      <c r="L150" s="24"/>
      <c r="M150" s="24">
        <v>11.1</v>
      </c>
      <c r="N150" s="24">
        <v>2.6</v>
      </c>
      <c r="O150" s="16">
        <f t="shared" si="16"/>
        <v>28.86</v>
      </c>
      <c r="P150" s="24" t="s">
        <v>130</v>
      </c>
      <c r="Q150" s="24" t="s">
        <v>577</v>
      </c>
      <c r="R150" s="25" t="s">
        <v>1515</v>
      </c>
      <c r="S150" s="27">
        <v>111.39861111111111</v>
      </c>
      <c r="T150" s="27">
        <v>0.27849652777777778</v>
      </c>
      <c r="U150" s="66">
        <v>44258</v>
      </c>
      <c r="V150" s="27">
        <v>3.5477777777777773</v>
      </c>
      <c r="W150" s="19">
        <v>0.3</v>
      </c>
      <c r="X150" s="26">
        <v>26.9</v>
      </c>
      <c r="Y150" s="19" t="str">
        <f t="shared" si="17"/>
        <v>RL489</v>
      </c>
      <c r="Z150" s="19" t="str">
        <f t="shared" si="18"/>
        <v>3/UR18650ZY</v>
      </c>
      <c r="AA150" s="26">
        <f t="shared" si="19"/>
        <v>0.3</v>
      </c>
      <c r="AB150" s="26">
        <f t="shared" si="20"/>
        <v>12</v>
      </c>
      <c r="AC150" s="19">
        <f t="shared" si="21"/>
        <v>26.9</v>
      </c>
      <c r="AD150" s="19" t="str">
        <f t="shared" si="22"/>
        <v>66000-664</v>
      </c>
      <c r="AE150" s="32"/>
      <c r="AF150" s="34"/>
      <c r="AG150" s="1" t="s">
        <v>153</v>
      </c>
      <c r="AH150" s="43">
        <v>65022</v>
      </c>
    </row>
    <row r="151" spans="1:34" x14ac:dyDescent="0.25">
      <c r="A151" s="18">
        <v>44229</v>
      </c>
      <c r="B151" s="55" t="s">
        <v>1092</v>
      </c>
      <c r="C151" s="51" t="s">
        <v>1094</v>
      </c>
      <c r="D151" s="51" t="s">
        <v>1095</v>
      </c>
      <c r="E151" s="54">
        <v>44238</v>
      </c>
      <c r="F151" s="51" t="s">
        <v>105</v>
      </c>
      <c r="G151" s="48" t="s">
        <v>1093</v>
      </c>
      <c r="H151" s="52">
        <v>1</v>
      </c>
      <c r="I151" s="51" t="s">
        <v>446</v>
      </c>
      <c r="J151" s="1">
        <v>118.69</v>
      </c>
      <c r="K151" s="7">
        <v>902016</v>
      </c>
      <c r="L151" s="24"/>
      <c r="M151" s="24">
        <v>12.8</v>
      </c>
      <c r="N151" s="24">
        <v>23.1</v>
      </c>
      <c r="O151" s="16">
        <f t="shared" si="16"/>
        <v>295.68</v>
      </c>
      <c r="P151" s="24" t="s">
        <v>641</v>
      </c>
      <c r="Q151" s="24" t="s">
        <v>1096</v>
      </c>
      <c r="R151" s="25" t="s">
        <v>455</v>
      </c>
      <c r="S151" s="27">
        <v>4.2866666666666653</v>
      </c>
      <c r="T151" s="27">
        <v>4.2866666666666653</v>
      </c>
      <c r="U151" s="66">
        <v>44259</v>
      </c>
      <c r="V151" s="27">
        <v>0.26666666666666572</v>
      </c>
      <c r="W151" s="19">
        <v>1.91</v>
      </c>
      <c r="X151" s="26">
        <v>375</v>
      </c>
      <c r="Y151" s="19" t="str">
        <f t="shared" si="17"/>
        <v>RECELL604</v>
      </c>
      <c r="Z151" s="19" t="str">
        <f t="shared" si="18"/>
        <v>28/IFR26650EC</v>
      </c>
      <c r="AA151" s="26">
        <f t="shared" si="19"/>
        <v>1.91</v>
      </c>
      <c r="AB151" s="26">
        <f t="shared" si="20"/>
        <v>118.69</v>
      </c>
      <c r="AC151" s="19">
        <f t="shared" si="21"/>
        <v>375</v>
      </c>
      <c r="AD151" s="19" t="str">
        <f t="shared" si="22"/>
        <v>66002-389</v>
      </c>
      <c r="AE151" s="32"/>
      <c r="AF151" s="34"/>
      <c r="AG151" s="1" t="s">
        <v>151</v>
      </c>
      <c r="AH151" s="43" t="s">
        <v>294</v>
      </c>
    </row>
    <row r="152" spans="1:34" x14ac:dyDescent="0.25">
      <c r="A152" s="18">
        <v>44236</v>
      </c>
      <c r="B152" s="55" t="s">
        <v>1189</v>
      </c>
      <c r="C152" s="53" t="s">
        <v>1193</v>
      </c>
      <c r="D152" s="53" t="s">
        <v>1194</v>
      </c>
      <c r="E152" s="54">
        <v>44249</v>
      </c>
      <c r="F152" s="51" t="s">
        <v>1190</v>
      </c>
      <c r="G152" s="48" t="s">
        <v>1191</v>
      </c>
      <c r="H152" s="52">
        <v>1</v>
      </c>
      <c r="I152" s="51" t="s">
        <v>649</v>
      </c>
      <c r="J152" s="1">
        <v>25.16</v>
      </c>
      <c r="K152" s="7">
        <v>903400</v>
      </c>
      <c r="L152" s="24" t="s">
        <v>1192</v>
      </c>
      <c r="M152" s="24">
        <v>6</v>
      </c>
      <c r="N152" s="24">
        <v>10</v>
      </c>
      <c r="O152" s="16">
        <f t="shared" si="16"/>
        <v>60</v>
      </c>
      <c r="P152" s="24" t="s">
        <v>91</v>
      </c>
      <c r="Q152" s="24" t="s">
        <v>583</v>
      </c>
      <c r="R152" s="25" t="s">
        <v>455</v>
      </c>
      <c r="S152" s="27">
        <v>1.0516666666666659</v>
      </c>
      <c r="T152" s="27">
        <v>1.0516666666666659</v>
      </c>
      <c r="U152" s="66">
        <v>44259</v>
      </c>
      <c r="V152" s="27">
        <v>0.16666666666666607</v>
      </c>
      <c r="W152" s="19">
        <v>1.65</v>
      </c>
      <c r="X152" s="26">
        <v>192.38</v>
      </c>
      <c r="Y152" s="19" t="str">
        <f t="shared" si="17"/>
        <v>N1153</v>
      </c>
      <c r="Z152" s="19" t="str">
        <f t="shared" si="18"/>
        <v>5/KH-D10000</v>
      </c>
      <c r="AA152" s="26">
        <f t="shared" si="19"/>
        <v>1.65</v>
      </c>
      <c r="AB152" s="26">
        <f t="shared" si="20"/>
        <v>25.16</v>
      </c>
      <c r="AC152" s="19">
        <f t="shared" si="21"/>
        <v>192.38</v>
      </c>
      <c r="AD152" s="19" t="str">
        <f t="shared" si="22"/>
        <v>46001-735AEMC</v>
      </c>
      <c r="AE152" s="32"/>
      <c r="AF152" s="34"/>
      <c r="AG152" s="1" t="s">
        <v>151</v>
      </c>
      <c r="AH152" s="43">
        <v>2390</v>
      </c>
    </row>
    <row r="153" spans="1:34" x14ac:dyDescent="0.25">
      <c r="A153" s="18">
        <v>44236</v>
      </c>
      <c r="B153" s="55" t="s">
        <v>1165</v>
      </c>
      <c r="C153" s="51" t="s">
        <v>1168</v>
      </c>
      <c r="D153" s="51" t="s">
        <v>1169</v>
      </c>
      <c r="E153" s="54">
        <v>44253</v>
      </c>
      <c r="F153" s="51" t="s">
        <v>1166</v>
      </c>
      <c r="G153" s="48" t="s">
        <v>1167</v>
      </c>
      <c r="H153" s="52">
        <v>25</v>
      </c>
      <c r="I153" s="51" t="s">
        <v>114</v>
      </c>
      <c r="J153" s="1">
        <v>37.24</v>
      </c>
      <c r="K153" s="7">
        <v>903123</v>
      </c>
      <c r="L153" s="24"/>
      <c r="M153" s="24">
        <v>7.2</v>
      </c>
      <c r="N153" s="24">
        <v>9</v>
      </c>
      <c r="O153" s="16">
        <f t="shared" si="16"/>
        <v>64.8</v>
      </c>
      <c r="P153" s="24" t="s">
        <v>91</v>
      </c>
      <c r="Q153" s="24" t="s">
        <v>373</v>
      </c>
      <c r="R153" s="25" t="s">
        <v>455</v>
      </c>
      <c r="S153" s="27">
        <v>14.812777777777775</v>
      </c>
      <c r="T153" s="27">
        <v>0.59251111111111099</v>
      </c>
      <c r="U153" s="66">
        <v>44259</v>
      </c>
      <c r="V153" s="27">
        <v>1.0061111111111103</v>
      </c>
      <c r="W153" s="19">
        <v>0.51</v>
      </c>
      <c r="X153" s="26">
        <v>60</v>
      </c>
      <c r="Y153" s="19" t="str">
        <f t="shared" si="17"/>
        <v>N1854</v>
      </c>
      <c r="Z153" s="19" t="str">
        <f t="shared" si="18"/>
        <v>12/HR-4/3FAU</v>
      </c>
      <c r="AA153" s="26">
        <f t="shared" si="19"/>
        <v>0.51</v>
      </c>
      <c r="AB153" s="26">
        <f t="shared" si="20"/>
        <v>37.24</v>
      </c>
      <c r="AC153" s="19">
        <f t="shared" si="21"/>
        <v>60</v>
      </c>
      <c r="AD153" s="19" t="str">
        <f t="shared" si="22"/>
        <v>67001-712</v>
      </c>
      <c r="AE153" s="32"/>
      <c r="AF153" s="34"/>
      <c r="AG153" s="1" t="s">
        <v>153</v>
      </c>
      <c r="AH153" s="43">
        <v>65758</v>
      </c>
    </row>
    <row r="154" spans="1:34" x14ac:dyDescent="0.25">
      <c r="A154" s="5">
        <v>44237</v>
      </c>
      <c r="B154" s="56" t="s">
        <v>1195</v>
      </c>
      <c r="C154" s="51" t="s">
        <v>327</v>
      </c>
      <c r="D154" s="51" t="s">
        <v>328</v>
      </c>
      <c r="E154" s="54">
        <v>44259</v>
      </c>
      <c r="F154" s="51" t="s">
        <v>571</v>
      </c>
      <c r="G154" s="48" t="s">
        <v>325</v>
      </c>
      <c r="H154" s="52">
        <v>20</v>
      </c>
      <c r="I154" s="51" t="s">
        <v>326</v>
      </c>
      <c r="J154" s="1">
        <v>25.65</v>
      </c>
      <c r="K154" s="7">
        <v>902910</v>
      </c>
      <c r="L154" s="24"/>
      <c r="M154" s="24">
        <v>8.4</v>
      </c>
      <c r="N154" s="24">
        <v>4.5</v>
      </c>
      <c r="O154" s="16">
        <f t="shared" si="16"/>
        <v>37.800000000000004</v>
      </c>
      <c r="P154" s="24" t="s">
        <v>91</v>
      </c>
      <c r="Q154" s="24" t="s">
        <v>589</v>
      </c>
      <c r="R154" s="25" t="s">
        <v>997</v>
      </c>
      <c r="S154" s="27">
        <v>10.993888888888888</v>
      </c>
      <c r="T154" s="27">
        <v>0.54969444444444437</v>
      </c>
      <c r="U154" s="66">
        <v>44259</v>
      </c>
      <c r="V154" s="27">
        <v>0.46666666666666634</v>
      </c>
      <c r="W154" s="19">
        <v>0.9</v>
      </c>
      <c r="X154" s="26">
        <v>75</v>
      </c>
      <c r="Y154" s="19" t="str">
        <f t="shared" si="17"/>
        <v>N1387A</v>
      </c>
      <c r="Z154" s="19" t="str">
        <f t="shared" si="18"/>
        <v>7/MH-C4500HT</v>
      </c>
      <c r="AA154" s="26">
        <f t="shared" si="19"/>
        <v>0.9</v>
      </c>
      <c r="AB154" s="26">
        <f t="shared" si="20"/>
        <v>25.65</v>
      </c>
      <c r="AC154" s="19">
        <f t="shared" si="21"/>
        <v>75</v>
      </c>
      <c r="AD154" s="19" t="str">
        <f t="shared" si="22"/>
        <v>67001-425</v>
      </c>
      <c r="AE154" s="32"/>
      <c r="AF154" s="34"/>
      <c r="AG154" s="1" t="s">
        <v>153</v>
      </c>
      <c r="AH154" s="43">
        <v>65616</v>
      </c>
    </row>
    <row r="155" spans="1:34" x14ac:dyDescent="0.25">
      <c r="A155" s="18">
        <v>44250</v>
      </c>
      <c r="B155" s="55" t="s">
        <v>1368</v>
      </c>
      <c r="C155" s="51" t="s">
        <v>642</v>
      </c>
      <c r="D155" s="51" t="s">
        <v>690</v>
      </c>
      <c r="E155" s="54">
        <v>44263</v>
      </c>
      <c r="F155" s="51" t="s">
        <v>688</v>
      </c>
      <c r="G155" s="48" t="s">
        <v>689</v>
      </c>
      <c r="H155" s="52">
        <v>1</v>
      </c>
      <c r="I155" s="51" t="s">
        <v>364</v>
      </c>
      <c r="J155" s="1">
        <v>62.22</v>
      </c>
      <c r="K155" s="7">
        <v>905181</v>
      </c>
      <c r="L155" s="24"/>
      <c r="M155" s="24">
        <v>14.8</v>
      </c>
      <c r="N155" s="24">
        <v>5.2</v>
      </c>
      <c r="O155" s="16">
        <f t="shared" si="16"/>
        <v>76.960000000000008</v>
      </c>
      <c r="P155" s="24" t="s">
        <v>130</v>
      </c>
      <c r="Q155" s="24" t="s">
        <v>92</v>
      </c>
      <c r="R155" s="25" t="s">
        <v>248</v>
      </c>
      <c r="S155" s="27">
        <v>2.2194444444444441</v>
      </c>
      <c r="T155" s="27">
        <v>2.2194444444444441</v>
      </c>
      <c r="U155" s="66">
        <v>44259</v>
      </c>
      <c r="V155" s="27">
        <v>0.21666666666666723</v>
      </c>
      <c r="W155" s="19">
        <v>1.62</v>
      </c>
      <c r="X155" s="26">
        <v>180</v>
      </c>
      <c r="Y155" s="19" t="str">
        <f t="shared" si="17"/>
        <v>RL110E</v>
      </c>
      <c r="Z155" s="19" t="str">
        <f t="shared" si="18"/>
        <v>8/UR18650ZY</v>
      </c>
      <c r="AA155" s="26">
        <f t="shared" si="19"/>
        <v>1.62</v>
      </c>
      <c r="AB155" s="26">
        <f t="shared" si="20"/>
        <v>62.22</v>
      </c>
      <c r="AC155" s="19">
        <f t="shared" si="21"/>
        <v>180</v>
      </c>
      <c r="AD155" s="19" t="str">
        <f t="shared" si="22"/>
        <v>66001-360</v>
      </c>
      <c r="AE155" s="32"/>
      <c r="AF155" s="34"/>
      <c r="AG155" s="1" t="s">
        <v>573</v>
      </c>
      <c r="AH155" s="43">
        <v>62142</v>
      </c>
    </row>
    <row r="156" spans="1:34" x14ac:dyDescent="0.25">
      <c r="A156" s="13">
        <v>44259</v>
      </c>
      <c r="B156" s="57" t="s">
        <v>1427</v>
      </c>
      <c r="C156" s="51" t="s">
        <v>398</v>
      </c>
      <c r="D156" s="51" t="s">
        <v>1430</v>
      </c>
      <c r="E156" s="54">
        <v>44253</v>
      </c>
      <c r="F156" s="51" t="s">
        <v>1428</v>
      </c>
      <c r="G156" s="48" t="s">
        <v>1429</v>
      </c>
      <c r="H156" s="52">
        <v>1</v>
      </c>
      <c r="I156" s="51" t="s">
        <v>383</v>
      </c>
      <c r="J156" s="1">
        <v>6.79</v>
      </c>
      <c r="K156" s="7">
        <v>905839</v>
      </c>
      <c r="L156" s="24"/>
      <c r="M156" s="24">
        <v>3.6</v>
      </c>
      <c r="N156" s="24">
        <v>2.35</v>
      </c>
      <c r="O156" s="16">
        <f t="shared" si="16"/>
        <v>8.4600000000000009</v>
      </c>
      <c r="P156" s="24" t="s">
        <v>130</v>
      </c>
      <c r="Q156" s="24" t="s">
        <v>412</v>
      </c>
      <c r="R156" s="25" t="s">
        <v>455</v>
      </c>
      <c r="S156" s="27">
        <v>0.93944444444444386</v>
      </c>
      <c r="T156" s="27">
        <v>0.93944444444444386</v>
      </c>
      <c r="U156" s="66">
        <v>44259</v>
      </c>
      <c r="V156" s="27">
        <v>0.14694444444444255</v>
      </c>
      <c r="W156" s="19">
        <v>1</v>
      </c>
      <c r="X156" s="26">
        <v>32.5</v>
      </c>
      <c r="Y156" s="19" t="str">
        <f t="shared" si="17"/>
        <v>RL1448</v>
      </c>
      <c r="Z156" s="19" t="str">
        <f t="shared" si="18"/>
        <v>1/NCA103450</v>
      </c>
      <c r="AA156" s="26">
        <f t="shared" si="19"/>
        <v>1</v>
      </c>
      <c r="AB156" s="26">
        <f t="shared" si="20"/>
        <v>6.79</v>
      </c>
      <c r="AC156" s="19">
        <f t="shared" si="21"/>
        <v>32.5</v>
      </c>
      <c r="AD156" s="19" t="str">
        <f t="shared" si="22"/>
        <v>66002-627</v>
      </c>
      <c r="AE156" s="32"/>
      <c r="AF156" s="34"/>
      <c r="AG156" s="1" t="s">
        <v>151</v>
      </c>
      <c r="AH156" s="43">
        <v>89093</v>
      </c>
    </row>
    <row r="157" spans="1:34" x14ac:dyDescent="0.25">
      <c r="A157" s="5">
        <v>44244</v>
      </c>
      <c r="B157" s="74" t="s">
        <v>1260</v>
      </c>
      <c r="C157" s="69" t="s">
        <v>445</v>
      </c>
      <c r="D157" s="69" t="s">
        <v>600</v>
      </c>
      <c r="E157" s="73">
        <v>44252</v>
      </c>
      <c r="F157" s="69" t="s">
        <v>360</v>
      </c>
      <c r="G157" s="70" t="s">
        <v>449</v>
      </c>
      <c r="H157" s="71">
        <v>2</v>
      </c>
      <c r="I157" s="69" t="s">
        <v>364</v>
      </c>
      <c r="J157" s="72">
        <v>17.41</v>
      </c>
      <c r="K157" s="7">
        <v>903735</v>
      </c>
      <c r="L157" s="24"/>
      <c r="M157" s="24">
        <v>11.1</v>
      </c>
      <c r="N157" s="24">
        <v>5.2</v>
      </c>
      <c r="O157" s="16">
        <f t="shared" si="16"/>
        <v>57.72</v>
      </c>
      <c r="P157" s="24" t="s">
        <v>130</v>
      </c>
      <c r="Q157" s="24" t="s">
        <v>372</v>
      </c>
      <c r="R157" s="25" t="s">
        <v>455</v>
      </c>
      <c r="S157" s="27">
        <v>2.1369444444444432</v>
      </c>
      <c r="T157" s="27">
        <v>1.0684722222222216</v>
      </c>
      <c r="U157" s="66">
        <v>44259</v>
      </c>
      <c r="V157" s="27">
        <v>0.28333333333333233</v>
      </c>
      <c r="W157" s="19">
        <v>1.35</v>
      </c>
      <c r="X157" s="26">
        <v>100</v>
      </c>
      <c r="Y157" s="19" t="str">
        <f t="shared" si="17"/>
        <v>RECELL186</v>
      </c>
      <c r="Z157" s="19" t="str">
        <f t="shared" si="18"/>
        <v>6/UR18650ZY</v>
      </c>
      <c r="AA157" s="26">
        <f t="shared" si="19"/>
        <v>1.35</v>
      </c>
      <c r="AB157" s="26">
        <f t="shared" si="20"/>
        <v>17.41</v>
      </c>
      <c r="AC157" s="19">
        <f t="shared" si="21"/>
        <v>100</v>
      </c>
      <c r="AD157" s="19" t="str">
        <f t="shared" si="22"/>
        <v>66001-114</v>
      </c>
      <c r="AE157" s="32"/>
      <c r="AF157" s="34"/>
      <c r="AG157" s="1" t="s">
        <v>13</v>
      </c>
      <c r="AH157" s="43">
        <v>23922</v>
      </c>
    </row>
    <row r="158" spans="1:34" x14ac:dyDescent="0.25">
      <c r="A158" s="5">
        <v>44252</v>
      </c>
      <c r="B158" s="56" t="s">
        <v>1385</v>
      </c>
      <c r="C158" s="51" t="s">
        <v>120</v>
      </c>
      <c r="D158" s="51" t="s">
        <v>1387</v>
      </c>
      <c r="E158" s="54">
        <v>44252</v>
      </c>
      <c r="F158" s="51" t="s">
        <v>285</v>
      </c>
      <c r="G158" s="48" t="s">
        <v>1386</v>
      </c>
      <c r="H158" s="52">
        <v>1</v>
      </c>
      <c r="I158" s="1"/>
      <c r="J158" s="1">
        <v>35.14</v>
      </c>
      <c r="K158" s="7">
        <v>905656</v>
      </c>
      <c r="L158" s="24"/>
      <c r="M158" s="24"/>
      <c r="N158" s="24"/>
      <c r="O158" s="16">
        <f t="shared" si="16"/>
        <v>0</v>
      </c>
      <c r="P158" s="24"/>
      <c r="Q158" s="24"/>
      <c r="R158" s="25" t="s">
        <v>249</v>
      </c>
      <c r="S158" s="27">
        <v>0.50000000000000089</v>
      </c>
      <c r="T158" s="27">
        <v>0.50000000000000089</v>
      </c>
      <c r="U158" s="66">
        <v>44259</v>
      </c>
      <c r="V158" s="27">
        <v>0.17138888888888726</v>
      </c>
      <c r="W158" s="19">
        <v>0.5</v>
      </c>
      <c r="X158" s="26">
        <v>92.38</v>
      </c>
      <c r="Y158" s="19" t="str">
        <f t="shared" si="17"/>
        <v>CH530</v>
      </c>
      <c r="Z158" s="19" t="str">
        <f t="shared" si="18"/>
        <v>TSB-002</v>
      </c>
      <c r="AA158" s="26">
        <f t="shared" si="19"/>
        <v>0.5</v>
      </c>
      <c r="AB158" s="26">
        <f t="shared" si="20"/>
        <v>35.14</v>
      </c>
      <c r="AC158" s="19">
        <f t="shared" si="21"/>
        <v>92.38</v>
      </c>
      <c r="AD158" s="19" t="str">
        <f t="shared" si="22"/>
        <v>66002-624</v>
      </c>
      <c r="AE158" s="32"/>
      <c r="AF158" s="34"/>
      <c r="AG158" s="1" t="s">
        <v>573</v>
      </c>
      <c r="AH158" s="43" t="s">
        <v>286</v>
      </c>
    </row>
    <row r="159" spans="1:34" x14ac:dyDescent="0.25">
      <c r="A159" s="5">
        <v>44237</v>
      </c>
      <c r="B159" s="56" t="s">
        <v>1209</v>
      </c>
      <c r="C159" s="51"/>
      <c r="D159" s="51" t="s">
        <v>145</v>
      </c>
      <c r="E159" s="54">
        <v>44256</v>
      </c>
      <c r="F159" s="51" t="s">
        <v>139</v>
      </c>
      <c r="G159" s="48" t="s">
        <v>144</v>
      </c>
      <c r="H159" s="52">
        <v>25</v>
      </c>
      <c r="I159" s="1"/>
      <c r="J159" s="1">
        <v>1.74</v>
      </c>
      <c r="K159" s="7">
        <v>903160</v>
      </c>
      <c r="L159" s="24"/>
      <c r="M159" s="24"/>
      <c r="N159" s="24"/>
      <c r="O159" s="16">
        <f t="shared" si="16"/>
        <v>0</v>
      </c>
      <c r="P159" s="24"/>
      <c r="Q159" s="24"/>
      <c r="R159" s="25" t="s">
        <v>249</v>
      </c>
      <c r="S159" s="27">
        <v>7.262777777777778</v>
      </c>
      <c r="T159" s="27">
        <v>0.29051111111111111</v>
      </c>
      <c r="U159" s="66">
        <v>44259</v>
      </c>
      <c r="V159" s="27">
        <v>0.29999999999999893</v>
      </c>
      <c r="W159" s="19">
        <v>0.32</v>
      </c>
      <c r="X159" s="26">
        <v>12</v>
      </c>
      <c r="Y159" s="19" t="str">
        <f t="shared" si="17"/>
        <v>CA67</v>
      </c>
      <c r="Z159" s="19">
        <f t="shared" si="18"/>
        <v>0</v>
      </c>
      <c r="AA159" s="26">
        <f t="shared" si="19"/>
        <v>0.32</v>
      </c>
      <c r="AB159" s="26">
        <f t="shared" si="20"/>
        <v>1.74</v>
      </c>
      <c r="AC159" s="19">
        <f t="shared" si="21"/>
        <v>12</v>
      </c>
      <c r="AD159" s="19" t="str">
        <f t="shared" si="22"/>
        <v>66000-714</v>
      </c>
      <c r="AE159" s="32"/>
      <c r="AF159" s="34"/>
      <c r="AG159" s="1" t="s">
        <v>573</v>
      </c>
      <c r="AH159" s="43">
        <v>66824</v>
      </c>
    </row>
    <row r="160" spans="1:34" x14ac:dyDescent="0.25">
      <c r="A160" s="13">
        <v>44246</v>
      </c>
      <c r="B160" s="57" t="s">
        <v>1321</v>
      </c>
      <c r="C160" s="51" t="s">
        <v>685</v>
      </c>
      <c r="D160" s="51" t="s">
        <v>686</v>
      </c>
      <c r="E160" s="54">
        <v>44259</v>
      </c>
      <c r="F160" s="51" t="s">
        <v>610</v>
      </c>
      <c r="G160" s="48" t="s">
        <v>684</v>
      </c>
      <c r="H160" s="52">
        <v>5</v>
      </c>
      <c r="I160" s="51" t="s">
        <v>299</v>
      </c>
      <c r="J160" s="1">
        <v>181.43</v>
      </c>
      <c r="K160" s="7">
        <v>904848</v>
      </c>
      <c r="L160" s="24"/>
      <c r="M160" s="24">
        <v>25.2</v>
      </c>
      <c r="N160" s="24">
        <v>6.15</v>
      </c>
      <c r="O160" s="16">
        <f t="shared" si="16"/>
        <v>154.98000000000002</v>
      </c>
      <c r="P160" s="24" t="s">
        <v>130</v>
      </c>
      <c r="Q160" s="24" t="s">
        <v>567</v>
      </c>
      <c r="R160" s="25" t="s">
        <v>561</v>
      </c>
      <c r="S160" s="27">
        <v>17.881388888888885</v>
      </c>
      <c r="T160" s="27">
        <v>3.576277777777777</v>
      </c>
      <c r="U160" s="66">
        <v>44259</v>
      </c>
      <c r="V160" s="27">
        <v>0.84527777777777846</v>
      </c>
      <c r="W160" s="19">
        <v>5.79</v>
      </c>
      <c r="X160" s="26">
        <v>350</v>
      </c>
      <c r="Y160" s="19" t="str">
        <f t="shared" si="17"/>
        <v>RL1098A</v>
      </c>
      <c r="Z160" s="19" t="str">
        <f t="shared" si="18"/>
        <v>21/UR18650RX</v>
      </c>
      <c r="AA160" s="26">
        <f t="shared" si="19"/>
        <v>5.79</v>
      </c>
      <c r="AB160" s="26">
        <f t="shared" si="20"/>
        <v>181.43</v>
      </c>
      <c r="AC160" s="19">
        <f t="shared" si="21"/>
        <v>350</v>
      </c>
      <c r="AD160" s="19" t="str">
        <f t="shared" si="22"/>
        <v>67001-6391</v>
      </c>
      <c r="AE160" s="32"/>
      <c r="AF160" s="34"/>
      <c r="AG160" s="1" t="s">
        <v>151</v>
      </c>
      <c r="AH160" s="43">
        <v>1582</v>
      </c>
    </row>
    <row r="161" spans="1:34" x14ac:dyDescent="0.25">
      <c r="A161" s="13">
        <v>44246</v>
      </c>
      <c r="B161" s="57" t="s">
        <v>1315</v>
      </c>
      <c r="C161" s="51" t="s">
        <v>362</v>
      </c>
      <c r="D161" s="51" t="s">
        <v>1317</v>
      </c>
      <c r="E161" s="54">
        <v>44259</v>
      </c>
      <c r="F161" s="51" t="s">
        <v>105</v>
      </c>
      <c r="G161" s="48" t="s">
        <v>1316</v>
      </c>
      <c r="H161" s="52">
        <v>2</v>
      </c>
      <c r="I161" s="51" t="s">
        <v>114</v>
      </c>
      <c r="J161" s="1">
        <v>18.12</v>
      </c>
      <c r="K161" s="7">
        <v>904790</v>
      </c>
      <c r="L161" s="24"/>
      <c r="M161" s="24">
        <v>7.2</v>
      </c>
      <c r="N161" s="24">
        <v>4.5</v>
      </c>
      <c r="O161" s="16">
        <f t="shared" si="16"/>
        <v>32.4</v>
      </c>
      <c r="P161" s="24" t="s">
        <v>91</v>
      </c>
      <c r="Q161" s="24" t="s">
        <v>464</v>
      </c>
      <c r="R161" s="25" t="s">
        <v>455</v>
      </c>
      <c r="S161" s="27">
        <v>0.85583333333333256</v>
      </c>
      <c r="T161" s="27">
        <v>0.42791666666666628</v>
      </c>
      <c r="U161" s="66">
        <v>44263</v>
      </c>
      <c r="V161" s="27">
        <v>0.18333333333333268</v>
      </c>
      <c r="W161" s="19">
        <v>1.02</v>
      </c>
      <c r="X161" s="26">
        <v>65</v>
      </c>
      <c r="Y161" s="19" t="str">
        <f t="shared" si="17"/>
        <v>RECELL277</v>
      </c>
      <c r="Z161" s="19" t="str">
        <f t="shared" si="18"/>
        <v>6/HR-4/3FAU</v>
      </c>
      <c r="AA161" s="26">
        <f t="shared" si="19"/>
        <v>1.02</v>
      </c>
      <c r="AB161" s="26">
        <f t="shared" si="20"/>
        <v>18.12</v>
      </c>
      <c r="AC161" s="19">
        <f t="shared" si="21"/>
        <v>65</v>
      </c>
      <c r="AD161" s="19" t="str">
        <f t="shared" si="22"/>
        <v>67001-183</v>
      </c>
      <c r="AE161" s="32"/>
      <c r="AF161" s="34"/>
      <c r="AG161" s="1" t="s">
        <v>13</v>
      </c>
      <c r="AH161" s="43" t="s">
        <v>294</v>
      </c>
    </row>
    <row r="162" spans="1:34" x14ac:dyDescent="0.25">
      <c r="A162" s="75">
        <v>44244</v>
      </c>
      <c r="B162" s="56" t="s">
        <v>1261</v>
      </c>
      <c r="C162" s="51" t="s">
        <v>1263</v>
      </c>
      <c r="D162" s="51" t="s">
        <v>1264</v>
      </c>
      <c r="E162" s="54">
        <v>44253</v>
      </c>
      <c r="F162" s="51" t="s">
        <v>314</v>
      </c>
      <c r="G162" s="48" t="s">
        <v>1262</v>
      </c>
      <c r="H162" s="52">
        <v>1</v>
      </c>
      <c r="I162" s="51" t="s">
        <v>338</v>
      </c>
      <c r="J162" s="52">
        <v>7.01</v>
      </c>
      <c r="K162" s="68">
        <v>904037</v>
      </c>
      <c r="L162" s="24"/>
      <c r="M162" s="24">
        <v>9.6</v>
      </c>
      <c r="N162" s="24">
        <v>1</v>
      </c>
      <c r="O162" s="16">
        <f t="shared" ref="O162:O177" si="23">N162*M162</f>
        <v>9.6</v>
      </c>
      <c r="P162" s="24" t="s">
        <v>96</v>
      </c>
      <c r="Q162" s="24" t="s">
        <v>632</v>
      </c>
      <c r="R162" s="25" t="s">
        <v>455</v>
      </c>
      <c r="S162" s="27">
        <v>1.1202777777777775</v>
      </c>
      <c r="T162" s="27">
        <v>1.1202777777777775</v>
      </c>
      <c r="U162" s="66">
        <v>44263</v>
      </c>
      <c r="V162" s="27">
        <v>4.9999999999999822E-2</v>
      </c>
      <c r="W162" s="19">
        <v>0.78</v>
      </c>
      <c r="X162" s="26">
        <v>45</v>
      </c>
      <c r="Y162" s="19" t="str">
        <f t="shared" si="17"/>
        <v>RECELL488</v>
      </c>
      <c r="Z162" s="19" t="str">
        <f t="shared" si="18"/>
        <v>8/IF1000AA</v>
      </c>
      <c r="AA162" s="26">
        <f t="shared" si="19"/>
        <v>0.78</v>
      </c>
      <c r="AB162" s="26">
        <f t="shared" si="20"/>
        <v>7.01</v>
      </c>
      <c r="AC162" s="19">
        <f t="shared" si="21"/>
        <v>45</v>
      </c>
      <c r="AD162" s="19" t="str">
        <f t="shared" si="22"/>
        <v>66001-961</v>
      </c>
      <c r="AE162" s="32"/>
      <c r="AF162" s="34"/>
      <c r="AG162" s="1" t="s">
        <v>13</v>
      </c>
      <c r="AH162" s="43">
        <v>23955</v>
      </c>
    </row>
    <row r="163" spans="1:34" x14ac:dyDescent="0.25">
      <c r="A163" s="5">
        <v>44244</v>
      </c>
      <c r="B163" s="56" t="s">
        <v>1265</v>
      </c>
      <c r="C163" s="51" t="s">
        <v>1267</v>
      </c>
      <c r="D163" s="51" t="s">
        <v>1268</v>
      </c>
      <c r="E163" s="54">
        <v>44253</v>
      </c>
      <c r="F163" s="51" t="s">
        <v>314</v>
      </c>
      <c r="G163" s="48" t="s">
        <v>1266</v>
      </c>
      <c r="H163" s="52">
        <v>1</v>
      </c>
      <c r="I163" s="51" t="s">
        <v>643</v>
      </c>
      <c r="J163" s="52">
        <v>20.64</v>
      </c>
      <c r="K163" s="7">
        <v>904043</v>
      </c>
      <c r="L163" s="24"/>
      <c r="M163" s="24">
        <v>25.2</v>
      </c>
      <c r="N163" s="24">
        <v>2.5</v>
      </c>
      <c r="O163" s="16">
        <f t="shared" si="23"/>
        <v>63</v>
      </c>
      <c r="P163" s="24" t="s">
        <v>130</v>
      </c>
      <c r="Q163" s="24" t="s">
        <v>589</v>
      </c>
      <c r="R163" s="25" t="s">
        <v>455</v>
      </c>
      <c r="S163" s="27">
        <v>1.4730555555555562</v>
      </c>
      <c r="T163" s="27">
        <v>1.4730555555555562</v>
      </c>
      <c r="U163" s="66">
        <v>44263</v>
      </c>
      <c r="V163" s="27">
        <v>0.19999999999999929</v>
      </c>
      <c r="W163" s="19">
        <v>1.81</v>
      </c>
      <c r="X163" s="26">
        <v>95.75</v>
      </c>
      <c r="Y163" s="19" t="str">
        <f t="shared" si="17"/>
        <v>RECELL666</v>
      </c>
      <c r="Z163" s="19" t="str">
        <f t="shared" si="18"/>
        <v>7/INR18650-25R</v>
      </c>
      <c r="AA163" s="26">
        <f t="shared" si="19"/>
        <v>1.81</v>
      </c>
      <c r="AB163" s="26">
        <f t="shared" si="20"/>
        <v>20.64</v>
      </c>
      <c r="AC163" s="19">
        <f t="shared" si="21"/>
        <v>95.75</v>
      </c>
      <c r="AD163" s="19" t="str">
        <f t="shared" si="22"/>
        <v>66002-529</v>
      </c>
      <c r="AE163" s="32"/>
      <c r="AF163" s="34"/>
      <c r="AG163" s="1" t="s">
        <v>151</v>
      </c>
      <c r="AH163" s="43">
        <v>23955</v>
      </c>
    </row>
    <row r="164" spans="1:34" x14ac:dyDescent="0.25">
      <c r="A164" s="5">
        <v>44252</v>
      </c>
      <c r="B164" s="56" t="s">
        <v>1376</v>
      </c>
      <c r="C164" s="51"/>
      <c r="D164" s="51" t="s">
        <v>1378</v>
      </c>
      <c r="E164" s="54">
        <v>44260</v>
      </c>
      <c r="F164" s="51" t="s">
        <v>648</v>
      </c>
      <c r="G164" s="48" t="s">
        <v>1377</v>
      </c>
      <c r="H164" s="52">
        <v>20</v>
      </c>
      <c r="I164" s="1"/>
      <c r="J164" s="1">
        <v>0.01</v>
      </c>
      <c r="K164" s="7">
        <v>905004</v>
      </c>
      <c r="L164" s="24"/>
      <c r="M164" s="24"/>
      <c r="N164" s="24"/>
      <c r="O164" s="16">
        <f t="shared" si="23"/>
        <v>0</v>
      </c>
      <c r="P164" s="24"/>
      <c r="Q164" s="24"/>
      <c r="R164" s="25" t="s">
        <v>249</v>
      </c>
      <c r="S164" s="27">
        <v>0.99305555555555713</v>
      </c>
      <c r="T164" s="27">
        <v>4.9652777777777858E-2</v>
      </c>
      <c r="U164" s="66">
        <v>44264</v>
      </c>
      <c r="V164" s="27">
        <v>0.20277777777777928</v>
      </c>
      <c r="W164" s="19">
        <v>0.08</v>
      </c>
      <c r="X164" s="26">
        <v>1.5</v>
      </c>
      <c r="Y164" s="19" t="str">
        <f t="shared" si="17"/>
        <v>CA174</v>
      </c>
      <c r="Z164" s="19">
        <f t="shared" si="18"/>
        <v>0</v>
      </c>
      <c r="AA164" s="26">
        <f t="shared" si="19"/>
        <v>0.08</v>
      </c>
      <c r="AB164" s="26">
        <f t="shared" si="20"/>
        <v>0.01</v>
      </c>
      <c r="AC164" s="19">
        <f t="shared" si="21"/>
        <v>1.5</v>
      </c>
      <c r="AD164" s="19" t="str">
        <f t="shared" si="22"/>
        <v>66002-617</v>
      </c>
      <c r="AE164" s="32"/>
      <c r="AF164" s="34"/>
      <c r="AG164" s="1" t="s">
        <v>151</v>
      </c>
      <c r="AH164" s="43">
        <v>65365</v>
      </c>
    </row>
    <row r="165" spans="1:34" x14ac:dyDescent="0.25">
      <c r="A165" s="5">
        <v>44223</v>
      </c>
      <c r="B165" s="56" t="s">
        <v>1026</v>
      </c>
      <c r="C165" s="53" t="s">
        <v>1027</v>
      </c>
      <c r="D165" s="53" t="s">
        <v>452</v>
      </c>
      <c r="E165" s="54">
        <v>44238</v>
      </c>
      <c r="F165" s="51" t="s">
        <v>571</v>
      </c>
      <c r="G165" s="48" t="s">
        <v>451</v>
      </c>
      <c r="H165" s="52">
        <v>150</v>
      </c>
      <c r="I165" s="1"/>
      <c r="J165" s="1">
        <v>59.39</v>
      </c>
      <c r="K165" s="7">
        <v>901368</v>
      </c>
      <c r="L165" s="24"/>
      <c r="M165" s="24"/>
      <c r="N165" s="24"/>
      <c r="O165" s="16">
        <f t="shared" si="23"/>
        <v>0</v>
      </c>
      <c r="P165" s="24"/>
      <c r="Q165" s="24"/>
      <c r="R165" s="25" t="s">
        <v>249</v>
      </c>
      <c r="S165" s="27">
        <v>9.4322222222222241</v>
      </c>
      <c r="T165" s="27">
        <v>6.2881481481481497E-2</v>
      </c>
      <c r="U165" s="66">
        <v>44260</v>
      </c>
      <c r="V165" s="27">
        <v>5.7649999999999988</v>
      </c>
      <c r="W165" s="19">
        <v>0.9</v>
      </c>
      <c r="X165" s="26">
        <v>165</v>
      </c>
      <c r="Y165" s="19" t="str">
        <f t="shared" si="17"/>
        <v>CH157</v>
      </c>
      <c r="Z165" s="19" t="str">
        <f t="shared" si="18"/>
        <v>TSB-003APCBR5</v>
      </c>
      <c r="AA165" s="26">
        <f t="shared" si="19"/>
        <v>0.9</v>
      </c>
      <c r="AB165" s="26">
        <f t="shared" si="20"/>
        <v>59.39</v>
      </c>
      <c r="AC165" s="19">
        <f t="shared" si="21"/>
        <v>165</v>
      </c>
      <c r="AD165" s="19" t="str">
        <f t="shared" si="22"/>
        <v>66000-066</v>
      </c>
      <c r="AE165" s="32"/>
      <c r="AF165" s="34"/>
      <c r="AG165" s="1" t="s">
        <v>153</v>
      </c>
      <c r="AH165" s="43">
        <v>65616</v>
      </c>
    </row>
    <row r="166" spans="1:34" x14ac:dyDescent="0.25">
      <c r="A166" s="5">
        <v>44244</v>
      </c>
      <c r="B166" s="56" t="s">
        <v>1286</v>
      </c>
      <c r="C166" s="51" t="s">
        <v>1288</v>
      </c>
      <c r="D166" s="51" t="s">
        <v>1556</v>
      </c>
      <c r="E166" s="54">
        <v>44256</v>
      </c>
      <c r="F166" s="51" t="s">
        <v>255</v>
      </c>
      <c r="G166" s="48" t="s">
        <v>1287</v>
      </c>
      <c r="H166" s="52">
        <v>1</v>
      </c>
      <c r="I166" s="51" t="s">
        <v>643</v>
      </c>
      <c r="J166" s="52">
        <v>23.59</v>
      </c>
      <c r="K166" s="7">
        <v>904299</v>
      </c>
      <c r="L166" s="24"/>
      <c r="M166" s="24">
        <v>28.8</v>
      </c>
      <c r="N166" s="24">
        <v>2.5</v>
      </c>
      <c r="O166" s="16">
        <f t="shared" si="23"/>
        <v>72</v>
      </c>
      <c r="P166" s="24" t="s">
        <v>130</v>
      </c>
      <c r="Q166" s="24" t="s">
        <v>632</v>
      </c>
      <c r="R166" s="25" t="s">
        <v>455</v>
      </c>
      <c r="S166" s="27">
        <v>1.3827777777777799</v>
      </c>
      <c r="T166" s="27">
        <v>1.3827777777777799</v>
      </c>
      <c r="U166" s="66">
        <v>44263</v>
      </c>
      <c r="V166" s="27">
        <v>0.24999999999999911</v>
      </c>
      <c r="W166" s="19">
        <v>1.5</v>
      </c>
      <c r="X166" s="26">
        <v>85</v>
      </c>
      <c r="Y166" s="19" t="str">
        <f t="shared" si="17"/>
        <v>RECELL683</v>
      </c>
      <c r="Z166" s="19" t="str">
        <f t="shared" si="18"/>
        <v>8/INR18650-25R</v>
      </c>
      <c r="AA166" s="26">
        <f t="shared" si="19"/>
        <v>1.5</v>
      </c>
      <c r="AB166" s="26">
        <f t="shared" si="20"/>
        <v>23.59</v>
      </c>
      <c r="AC166" s="19">
        <f t="shared" si="21"/>
        <v>85</v>
      </c>
      <c r="AD166" s="19" t="str">
        <f t="shared" si="22"/>
        <v>66002-611</v>
      </c>
      <c r="AE166" s="32"/>
      <c r="AF166" s="34"/>
      <c r="AG166" s="1" t="s">
        <v>13</v>
      </c>
      <c r="AH166" s="43" t="s">
        <v>277</v>
      </c>
    </row>
    <row r="167" spans="1:34" x14ac:dyDescent="0.25">
      <c r="A167" s="5">
        <v>44244</v>
      </c>
      <c r="B167" s="56" t="s">
        <v>1269</v>
      </c>
      <c r="C167" s="51" t="s">
        <v>1271</v>
      </c>
      <c r="D167" s="51" t="s">
        <v>1557</v>
      </c>
      <c r="E167" s="54">
        <v>44253</v>
      </c>
      <c r="F167" s="51" t="s">
        <v>314</v>
      </c>
      <c r="G167" s="48" t="s">
        <v>1270</v>
      </c>
      <c r="H167" s="52">
        <v>1</v>
      </c>
      <c r="I167" s="51" t="s">
        <v>261</v>
      </c>
      <c r="J167" s="52">
        <v>29.48</v>
      </c>
      <c r="K167" s="7">
        <v>904048</v>
      </c>
      <c r="L167" s="24"/>
      <c r="M167" s="24">
        <v>18</v>
      </c>
      <c r="N167" s="24">
        <v>1.9</v>
      </c>
      <c r="O167" s="16">
        <f t="shared" si="23"/>
        <v>34.199999999999996</v>
      </c>
      <c r="P167" s="24" t="s">
        <v>96</v>
      </c>
      <c r="Q167" s="24" t="s">
        <v>590</v>
      </c>
      <c r="R167" s="25" t="s">
        <v>455</v>
      </c>
      <c r="S167" s="27">
        <v>1.7572222222222242</v>
      </c>
      <c r="T167" s="27">
        <v>1.7572222222222242</v>
      </c>
      <c r="U167" s="66">
        <v>44263</v>
      </c>
      <c r="V167" s="27">
        <v>0.14999999999999947</v>
      </c>
      <c r="W167" s="19">
        <v>1.5</v>
      </c>
      <c r="X167" s="26">
        <v>85</v>
      </c>
      <c r="Y167" s="19" t="str">
        <f t="shared" si="17"/>
        <v>RECELL684</v>
      </c>
      <c r="Z167" s="19" t="str">
        <f t="shared" si="18"/>
        <v>15/NC1900SCR</v>
      </c>
      <c r="AA167" s="26">
        <f t="shared" si="19"/>
        <v>1.5</v>
      </c>
      <c r="AB167" s="26">
        <f t="shared" si="20"/>
        <v>29.48</v>
      </c>
      <c r="AC167" s="19">
        <f t="shared" si="21"/>
        <v>85</v>
      </c>
      <c r="AD167" s="19" t="str">
        <f t="shared" si="22"/>
        <v>66002-608</v>
      </c>
      <c r="AE167" s="32"/>
      <c r="AF167" s="34"/>
      <c r="AG167" s="1" t="s">
        <v>151</v>
      </c>
      <c r="AH167" s="43">
        <v>23955</v>
      </c>
    </row>
    <row r="168" spans="1:34" x14ac:dyDescent="0.25">
      <c r="A168" s="5">
        <v>44244</v>
      </c>
      <c r="B168" s="56" t="s">
        <v>1284</v>
      </c>
      <c r="C168" s="51" t="s">
        <v>543</v>
      </c>
      <c r="D168" s="51" t="s">
        <v>1558</v>
      </c>
      <c r="E168" s="54">
        <v>44260</v>
      </c>
      <c r="F168" s="51" t="s">
        <v>105</v>
      </c>
      <c r="G168" s="48" t="s">
        <v>1285</v>
      </c>
      <c r="H168" s="52">
        <v>1</v>
      </c>
      <c r="I168" s="51" t="s">
        <v>409</v>
      </c>
      <c r="J168" s="52">
        <v>11.92</v>
      </c>
      <c r="K168" s="7">
        <v>904305</v>
      </c>
      <c r="L168" s="24"/>
      <c r="M168" s="24">
        <v>3.6</v>
      </c>
      <c r="N168" s="24">
        <v>4.7</v>
      </c>
      <c r="O168" s="16">
        <f t="shared" si="23"/>
        <v>16.920000000000002</v>
      </c>
      <c r="P168" s="24" t="s">
        <v>130</v>
      </c>
      <c r="Q168" s="24" t="s">
        <v>550</v>
      </c>
      <c r="R168" s="25" t="s">
        <v>455</v>
      </c>
      <c r="S168" s="27">
        <v>0.86388888888888893</v>
      </c>
      <c r="T168" s="27">
        <v>0.86388888888888893</v>
      </c>
      <c r="U168" s="66">
        <v>44259</v>
      </c>
      <c r="V168" s="27">
        <v>0.16666666666666607</v>
      </c>
      <c r="W168" s="19">
        <v>1</v>
      </c>
      <c r="X168" s="26">
        <v>45</v>
      </c>
      <c r="Y168" s="19" t="str">
        <f t="shared" si="17"/>
        <v>RECELL685</v>
      </c>
      <c r="Z168" s="19" t="str">
        <f t="shared" si="18"/>
        <v>2/NCA103450</v>
      </c>
      <c r="AA168" s="26">
        <f t="shared" si="19"/>
        <v>1</v>
      </c>
      <c r="AB168" s="26">
        <f t="shared" si="20"/>
        <v>11.92</v>
      </c>
      <c r="AC168" s="19">
        <f t="shared" si="21"/>
        <v>45</v>
      </c>
      <c r="AD168" s="19" t="str">
        <f t="shared" si="22"/>
        <v>66003-953</v>
      </c>
      <c r="AE168" s="32"/>
      <c r="AF168" s="34"/>
      <c r="AG168" s="1" t="s">
        <v>152</v>
      </c>
      <c r="AH168" s="43" t="s">
        <v>294</v>
      </c>
    </row>
    <row r="169" spans="1:34" x14ac:dyDescent="0.25">
      <c r="A169" s="5">
        <v>44258</v>
      </c>
      <c r="B169" s="56" t="s">
        <v>1420</v>
      </c>
      <c r="C169" s="51" t="s">
        <v>717</v>
      </c>
      <c r="D169" s="51" t="s">
        <v>1559</v>
      </c>
      <c r="E169" s="54">
        <v>44264</v>
      </c>
      <c r="F169" s="51" t="s">
        <v>1421</v>
      </c>
      <c r="G169" s="48" t="s">
        <v>1422</v>
      </c>
      <c r="H169" s="52">
        <v>1</v>
      </c>
      <c r="I169" s="51" t="s">
        <v>243</v>
      </c>
      <c r="J169" s="52">
        <v>19.829999999999998</v>
      </c>
      <c r="K169" s="7">
        <v>906231</v>
      </c>
      <c r="L169" s="24"/>
      <c r="M169" s="24">
        <v>12</v>
      </c>
      <c r="N169" s="24">
        <v>2.5499999999999998</v>
      </c>
      <c r="O169" s="16">
        <f t="shared" si="23"/>
        <v>30.599999999999998</v>
      </c>
      <c r="P169" s="24" t="s">
        <v>91</v>
      </c>
      <c r="Q169" s="24" t="s">
        <v>584</v>
      </c>
      <c r="R169" s="25" t="s">
        <v>455</v>
      </c>
      <c r="S169" s="27">
        <v>1.1008333333333349</v>
      </c>
      <c r="T169" s="27">
        <v>1.1008333333333349</v>
      </c>
      <c r="U169" s="66">
        <v>44263</v>
      </c>
      <c r="V169" s="27">
        <v>0.21666666666666723</v>
      </c>
      <c r="W169" s="19">
        <v>1</v>
      </c>
      <c r="X169" s="26">
        <v>70</v>
      </c>
      <c r="Y169" s="19" t="str">
        <f t="shared" si="17"/>
        <v>PACK635</v>
      </c>
      <c r="Z169" s="19" t="str">
        <f t="shared" si="18"/>
        <v>10/HR-3UTHC</v>
      </c>
      <c r="AA169" s="26">
        <f t="shared" si="19"/>
        <v>1</v>
      </c>
      <c r="AB169" s="26">
        <f t="shared" si="20"/>
        <v>19.829999999999998</v>
      </c>
      <c r="AC169" s="19">
        <f t="shared" si="21"/>
        <v>70</v>
      </c>
      <c r="AD169" s="19" t="str">
        <f t="shared" si="22"/>
        <v>66002-629</v>
      </c>
      <c r="AE169" s="32"/>
      <c r="AF169" s="34"/>
      <c r="AG169" s="1" t="s">
        <v>151</v>
      </c>
      <c r="AH169" s="43">
        <v>66560</v>
      </c>
    </row>
    <row r="170" spans="1:34" x14ac:dyDescent="0.25">
      <c r="A170" s="5">
        <v>44244</v>
      </c>
      <c r="B170" s="56" t="s">
        <v>1272</v>
      </c>
      <c r="C170" s="51" t="s">
        <v>442</v>
      </c>
      <c r="D170" s="51" t="s">
        <v>1560</v>
      </c>
      <c r="E170" s="54">
        <v>44253</v>
      </c>
      <c r="F170" s="51" t="s">
        <v>1273</v>
      </c>
      <c r="G170" s="48" t="s">
        <v>1274</v>
      </c>
      <c r="H170" s="52">
        <v>1</v>
      </c>
      <c r="I170" s="51" t="s">
        <v>99</v>
      </c>
      <c r="J170" s="52">
        <v>8.69</v>
      </c>
      <c r="K170" s="7">
        <v>904025</v>
      </c>
      <c r="L170" s="24"/>
      <c r="M170" s="24">
        <v>7.4</v>
      </c>
      <c r="N170" s="24">
        <v>2.6</v>
      </c>
      <c r="O170" s="16">
        <f t="shared" si="23"/>
        <v>19.240000000000002</v>
      </c>
      <c r="P170" s="24" t="s">
        <v>130</v>
      </c>
      <c r="Q170" s="24" t="s">
        <v>582</v>
      </c>
      <c r="R170" s="25" t="s">
        <v>455</v>
      </c>
      <c r="S170" s="27">
        <v>1.4255555555555564</v>
      </c>
      <c r="T170" s="27">
        <v>1.4255555555555564</v>
      </c>
      <c r="U170" s="66">
        <v>44259</v>
      </c>
      <c r="V170" s="27">
        <v>0.18722222222222307</v>
      </c>
      <c r="W170" s="19">
        <v>0.75</v>
      </c>
      <c r="X170" s="26">
        <v>51.18</v>
      </c>
      <c r="Y170" s="19" t="str">
        <f t="shared" si="17"/>
        <v>PACK636</v>
      </c>
      <c r="Z170" s="19" t="str">
        <f t="shared" si="18"/>
        <v>2/UR18650FM</v>
      </c>
      <c r="AA170" s="26">
        <f t="shared" si="19"/>
        <v>0.75</v>
      </c>
      <c r="AB170" s="26">
        <f t="shared" si="20"/>
        <v>8.69</v>
      </c>
      <c r="AC170" s="19">
        <f t="shared" si="21"/>
        <v>51.18</v>
      </c>
      <c r="AD170" s="19" t="str">
        <f t="shared" si="22"/>
        <v>66002-607</v>
      </c>
      <c r="AE170" s="32"/>
      <c r="AF170" s="34"/>
      <c r="AG170" s="1" t="s">
        <v>13</v>
      </c>
      <c r="AH170" s="43">
        <v>66667</v>
      </c>
    </row>
    <row r="171" spans="1:34" x14ac:dyDescent="0.25">
      <c r="A171" s="17">
        <v>44249</v>
      </c>
      <c r="B171" s="58" t="s">
        <v>1344</v>
      </c>
      <c r="C171" s="51" t="s">
        <v>1091</v>
      </c>
      <c r="D171" s="51" t="s">
        <v>1561</v>
      </c>
      <c r="E171" s="54">
        <v>44260</v>
      </c>
      <c r="F171" s="51" t="s">
        <v>1289</v>
      </c>
      <c r="G171" s="48" t="s">
        <v>1345</v>
      </c>
      <c r="H171" s="52">
        <v>1</v>
      </c>
      <c r="I171" s="51" t="s">
        <v>364</v>
      </c>
      <c r="J171" s="52">
        <v>34.82</v>
      </c>
      <c r="K171" s="7">
        <v>904927</v>
      </c>
      <c r="L171" s="24"/>
      <c r="M171" s="24">
        <v>11.1</v>
      </c>
      <c r="N171" s="24">
        <v>10.4</v>
      </c>
      <c r="O171" s="16">
        <f t="shared" si="23"/>
        <v>115.44</v>
      </c>
      <c r="P171" s="24" t="s">
        <v>130</v>
      </c>
      <c r="Q171" s="24" t="s">
        <v>167</v>
      </c>
      <c r="R171" s="25" t="s">
        <v>455</v>
      </c>
      <c r="S171" s="27">
        <v>1.7647222222222205</v>
      </c>
      <c r="T171" s="27">
        <v>1.7647222222222205</v>
      </c>
      <c r="U171" s="66">
        <v>44259</v>
      </c>
      <c r="V171" s="27">
        <v>0.31666666666666554</v>
      </c>
      <c r="W171" s="19">
        <v>1.5</v>
      </c>
      <c r="X171" s="26">
        <v>137.52000000000001</v>
      </c>
      <c r="Y171" s="19" t="str">
        <f t="shared" si="17"/>
        <v>PACK637</v>
      </c>
      <c r="Z171" s="19" t="str">
        <f t="shared" si="18"/>
        <v>12/UR18650ZY</v>
      </c>
      <c r="AA171" s="26">
        <f t="shared" si="19"/>
        <v>1.5</v>
      </c>
      <c r="AB171" s="26">
        <f t="shared" si="20"/>
        <v>34.82</v>
      </c>
      <c r="AC171" s="19">
        <f t="shared" si="21"/>
        <v>137.52000000000001</v>
      </c>
      <c r="AD171" s="19" t="str">
        <f t="shared" si="22"/>
        <v>66002-616</v>
      </c>
      <c r="AE171" s="32"/>
      <c r="AF171" s="34"/>
      <c r="AG171" s="1" t="s">
        <v>152</v>
      </c>
      <c r="AH171" s="43">
        <v>23948</v>
      </c>
    </row>
    <row r="172" spans="1:34" x14ac:dyDescent="0.25">
      <c r="A172" s="18">
        <v>44264</v>
      </c>
      <c r="B172" s="55" t="s">
        <v>1474</v>
      </c>
      <c r="C172" s="51" t="s">
        <v>289</v>
      </c>
      <c r="D172" s="51" t="s">
        <v>823</v>
      </c>
      <c r="E172" s="54">
        <v>44265</v>
      </c>
      <c r="F172" s="51" t="s">
        <v>832</v>
      </c>
      <c r="G172" s="48" t="s">
        <v>821</v>
      </c>
      <c r="H172" s="52">
        <v>2</v>
      </c>
      <c r="I172" s="51" t="s">
        <v>288</v>
      </c>
      <c r="J172" s="1">
        <v>17.13</v>
      </c>
      <c r="K172" s="7">
        <v>906900</v>
      </c>
      <c r="L172" s="24" t="s">
        <v>822</v>
      </c>
      <c r="M172" s="24">
        <v>3.6</v>
      </c>
      <c r="N172" s="24">
        <v>8</v>
      </c>
      <c r="O172" s="16">
        <f t="shared" si="23"/>
        <v>28.8</v>
      </c>
      <c r="P172" s="24" t="s">
        <v>91</v>
      </c>
      <c r="Q172" s="24" t="s">
        <v>372</v>
      </c>
      <c r="R172" s="25" t="s">
        <v>1307</v>
      </c>
      <c r="S172" s="27">
        <v>1.3436111111111124</v>
      </c>
      <c r="T172" s="27">
        <v>0.67180555555555621</v>
      </c>
      <c r="U172" s="66">
        <v>44264</v>
      </c>
      <c r="V172" s="27">
        <v>0.17416666666666725</v>
      </c>
      <c r="W172" s="19">
        <v>0.38</v>
      </c>
      <c r="X172" s="26">
        <v>71.260000000000005</v>
      </c>
      <c r="Y172" s="19" t="str">
        <f t="shared" si="17"/>
        <v>N964</v>
      </c>
      <c r="Z172" s="19" t="str">
        <f t="shared" si="18"/>
        <v>6/HR-4/3AU</v>
      </c>
      <c r="AA172" s="26">
        <f t="shared" si="19"/>
        <v>0.38</v>
      </c>
      <c r="AB172" s="26">
        <f t="shared" si="20"/>
        <v>17.13</v>
      </c>
      <c r="AC172" s="19">
        <f t="shared" si="21"/>
        <v>71.260000000000005</v>
      </c>
      <c r="AD172" s="19" t="str">
        <f t="shared" si="22"/>
        <v>30006-9723S2P</v>
      </c>
      <c r="AE172" s="32"/>
      <c r="AF172" s="34"/>
      <c r="AG172" s="1" t="s">
        <v>151</v>
      </c>
      <c r="AH172" s="43">
        <v>64999</v>
      </c>
    </row>
    <row r="173" spans="1:34" x14ac:dyDescent="0.25">
      <c r="A173" s="18">
        <v>44264</v>
      </c>
      <c r="B173" s="55" t="s">
        <v>1475</v>
      </c>
      <c r="C173" s="51"/>
      <c r="D173" s="51" t="s">
        <v>514</v>
      </c>
      <c r="E173" s="54">
        <v>44263</v>
      </c>
      <c r="F173" s="51" t="s">
        <v>255</v>
      </c>
      <c r="G173" s="48" t="s">
        <v>1476</v>
      </c>
      <c r="H173" s="52">
        <v>1</v>
      </c>
      <c r="I173" s="1"/>
      <c r="J173" s="1">
        <v>8.4499999999999993</v>
      </c>
      <c r="K173" s="7">
        <v>904079</v>
      </c>
      <c r="L173" s="24"/>
      <c r="M173" s="24"/>
      <c r="N173" s="24"/>
      <c r="O173" s="16">
        <f t="shared" si="23"/>
        <v>0</v>
      </c>
      <c r="P173" s="24"/>
      <c r="Q173" s="24"/>
      <c r="R173" s="25" t="s">
        <v>1307</v>
      </c>
      <c r="S173" s="27">
        <v>1.2841666666666685</v>
      </c>
      <c r="T173" s="27">
        <v>1.2841666666666685</v>
      </c>
      <c r="U173" s="66">
        <v>44265</v>
      </c>
      <c r="V173" s="27">
        <v>0.18333333333333268</v>
      </c>
      <c r="W173" s="19">
        <v>1.5</v>
      </c>
      <c r="X173" s="26">
        <v>68</v>
      </c>
      <c r="Y173" s="19" t="str">
        <f t="shared" si="17"/>
        <v>CHARGER-LAB</v>
      </c>
      <c r="Z173" s="19">
        <f t="shared" si="18"/>
        <v>0</v>
      </c>
      <c r="AA173" s="26">
        <f t="shared" si="19"/>
        <v>1.5</v>
      </c>
      <c r="AB173" s="26">
        <f t="shared" si="20"/>
        <v>8.4499999999999993</v>
      </c>
      <c r="AC173" s="19">
        <f t="shared" si="21"/>
        <v>68</v>
      </c>
      <c r="AD173" s="19" t="str">
        <f t="shared" si="22"/>
        <v>66002-635</v>
      </c>
      <c r="AE173" s="32"/>
      <c r="AF173" s="34"/>
      <c r="AG173" s="1" t="s">
        <v>13</v>
      </c>
      <c r="AH173" s="43" t="s">
        <v>277</v>
      </c>
    </row>
    <row r="174" spans="1:34" x14ac:dyDescent="0.25">
      <c r="A174" s="13">
        <v>43768</v>
      </c>
      <c r="B174" s="57">
        <v>297781</v>
      </c>
      <c r="C174" s="53" t="s">
        <v>603</v>
      </c>
      <c r="D174" s="53" t="s">
        <v>615</v>
      </c>
      <c r="E174" s="54">
        <v>43794</v>
      </c>
      <c r="F174" s="51" t="s">
        <v>578</v>
      </c>
      <c r="G174" s="48" t="s">
        <v>614</v>
      </c>
      <c r="H174" s="52">
        <v>20</v>
      </c>
      <c r="I174" s="51" t="s">
        <v>593</v>
      </c>
      <c r="J174" s="1">
        <v>245.15</v>
      </c>
      <c r="K174" s="7">
        <v>847676</v>
      </c>
      <c r="L174" s="24"/>
      <c r="M174" s="24">
        <v>10.8</v>
      </c>
      <c r="N174" s="24">
        <v>180</v>
      </c>
      <c r="O174" s="16">
        <f t="shared" si="23"/>
        <v>1944.0000000000002</v>
      </c>
      <c r="P174" s="24" t="s">
        <v>538</v>
      </c>
      <c r="Q174" s="24" t="s">
        <v>601</v>
      </c>
      <c r="R174" s="25" t="s">
        <v>1576</v>
      </c>
      <c r="S174" s="27">
        <v>156.23305555555558</v>
      </c>
      <c r="T174" s="27">
        <v>7.8116527777777787</v>
      </c>
      <c r="U174" s="66">
        <v>44265</v>
      </c>
      <c r="V174" s="27">
        <v>1.7500000000000018</v>
      </c>
      <c r="W174" s="19">
        <v>4</v>
      </c>
      <c r="X174" s="26">
        <v>852</v>
      </c>
      <c r="Y174" s="19" t="str">
        <f t="shared" si="17"/>
        <v>DH22E</v>
      </c>
      <c r="Z174" s="19" t="str">
        <f t="shared" si="18"/>
        <v>27/ER34615H</v>
      </c>
      <c r="AA174" s="26">
        <f t="shared" si="19"/>
        <v>4</v>
      </c>
      <c r="AB174" s="26">
        <f t="shared" si="20"/>
        <v>245.15</v>
      </c>
      <c r="AC174" s="19">
        <f t="shared" si="21"/>
        <v>852</v>
      </c>
      <c r="AD174" s="19" t="str">
        <f t="shared" si="22"/>
        <v>66002-263</v>
      </c>
      <c r="AE174" s="32"/>
      <c r="AF174" s="34"/>
      <c r="AG174" s="1" t="s">
        <v>152</v>
      </c>
      <c r="AH174" s="43">
        <v>28814</v>
      </c>
    </row>
    <row r="175" spans="1:34" x14ac:dyDescent="0.25">
      <c r="A175" s="13">
        <v>44246</v>
      </c>
      <c r="B175" s="57" t="s">
        <v>1325</v>
      </c>
      <c r="C175" s="53" t="s">
        <v>1328</v>
      </c>
      <c r="D175" s="53" t="s">
        <v>1329</v>
      </c>
      <c r="E175" s="54">
        <v>44269</v>
      </c>
      <c r="F175" s="51" t="s">
        <v>1326</v>
      </c>
      <c r="G175" s="48" t="s">
        <v>1327</v>
      </c>
      <c r="H175" s="52">
        <v>30</v>
      </c>
      <c r="I175" s="51" t="s">
        <v>344</v>
      </c>
      <c r="J175" s="1">
        <v>4.84</v>
      </c>
      <c r="K175" s="7">
        <v>904860</v>
      </c>
      <c r="L175" s="24"/>
      <c r="M175" s="24">
        <v>4.8</v>
      </c>
      <c r="N175" s="24">
        <v>1.8</v>
      </c>
      <c r="O175" s="16">
        <f t="shared" si="23"/>
        <v>8.64</v>
      </c>
      <c r="P175" s="24" t="s">
        <v>96</v>
      </c>
      <c r="Q175" s="24" t="s">
        <v>562</v>
      </c>
      <c r="R175" s="25" t="s">
        <v>455</v>
      </c>
      <c r="S175" s="27">
        <v>7.0374999999999996</v>
      </c>
      <c r="T175" s="27">
        <v>0.23458333333333331</v>
      </c>
      <c r="U175" s="66">
        <v>44265</v>
      </c>
      <c r="V175" s="27">
        <v>0.37222222222222001</v>
      </c>
      <c r="W175" s="19">
        <v>0.44</v>
      </c>
      <c r="X175" s="26">
        <v>19.5</v>
      </c>
      <c r="Y175" s="19" t="str">
        <f t="shared" si="17"/>
        <v>N1553</v>
      </c>
      <c r="Z175" s="19" t="str">
        <f t="shared" si="18"/>
        <v>4/IT1800Cs</v>
      </c>
      <c r="AA175" s="26">
        <f t="shared" si="19"/>
        <v>0.44</v>
      </c>
      <c r="AB175" s="26">
        <f t="shared" si="20"/>
        <v>4.84</v>
      </c>
      <c r="AC175" s="19">
        <f t="shared" si="21"/>
        <v>19.5</v>
      </c>
      <c r="AD175" s="19" t="str">
        <f t="shared" si="22"/>
        <v>30004-284CL</v>
      </c>
      <c r="AE175" s="32"/>
      <c r="AF175" s="34"/>
      <c r="AG175" s="1" t="s">
        <v>151</v>
      </c>
      <c r="AH175" s="43">
        <v>28125</v>
      </c>
    </row>
    <row r="176" spans="1:34" x14ac:dyDescent="0.25">
      <c r="A176" s="5">
        <v>44252</v>
      </c>
      <c r="B176" s="56" t="s">
        <v>1371</v>
      </c>
      <c r="C176" s="51" t="s">
        <v>1373</v>
      </c>
      <c r="D176" s="51" t="s">
        <v>1374</v>
      </c>
      <c r="E176" s="54">
        <v>44260</v>
      </c>
      <c r="F176" s="51" t="s">
        <v>648</v>
      </c>
      <c r="G176" s="48" t="s">
        <v>1372</v>
      </c>
      <c r="H176" s="52">
        <v>20</v>
      </c>
      <c r="I176" s="51" t="s">
        <v>318</v>
      </c>
      <c r="J176" s="1">
        <v>61.62</v>
      </c>
      <c r="K176" s="7">
        <v>905004</v>
      </c>
      <c r="L176" s="24"/>
      <c r="M176" s="24">
        <v>3.6</v>
      </c>
      <c r="N176" s="24">
        <v>48.3</v>
      </c>
      <c r="O176" s="16">
        <f t="shared" si="23"/>
        <v>173.88</v>
      </c>
      <c r="P176" s="24" t="s">
        <v>130</v>
      </c>
      <c r="Q176" s="24" t="s">
        <v>1375</v>
      </c>
      <c r="R176" s="25" t="s">
        <v>287</v>
      </c>
      <c r="S176" s="27">
        <v>15.369166666666665</v>
      </c>
      <c r="T176" s="27">
        <v>0.76845833333333324</v>
      </c>
      <c r="U176" s="66">
        <v>44266</v>
      </c>
      <c r="V176" s="27">
        <v>0.6388888888888884</v>
      </c>
      <c r="W176" s="19">
        <v>2</v>
      </c>
      <c r="X176" s="26">
        <v>245</v>
      </c>
      <c r="Y176" s="19" t="str">
        <f t="shared" si="17"/>
        <v>RL1446</v>
      </c>
      <c r="Z176" s="19" t="str">
        <f t="shared" si="18"/>
        <v>14/NCR18650GA</v>
      </c>
      <c r="AA176" s="26">
        <f t="shared" si="19"/>
        <v>2</v>
      </c>
      <c r="AB176" s="26">
        <f t="shared" si="20"/>
        <v>61.62</v>
      </c>
      <c r="AC176" s="19">
        <f t="shared" si="21"/>
        <v>245</v>
      </c>
      <c r="AD176" s="19" t="str">
        <f t="shared" si="22"/>
        <v>66002-619</v>
      </c>
      <c r="AE176" s="32"/>
      <c r="AF176" s="34"/>
      <c r="AG176" s="1" t="s">
        <v>151</v>
      </c>
      <c r="AH176" s="43">
        <v>65365</v>
      </c>
    </row>
    <row r="177" spans="1:34" x14ac:dyDescent="0.25">
      <c r="A177" s="18">
        <v>44257</v>
      </c>
      <c r="B177" s="55" t="s">
        <v>1406</v>
      </c>
      <c r="C177" s="51" t="s">
        <v>376</v>
      </c>
      <c r="D177" s="51" t="s">
        <v>377</v>
      </c>
      <c r="E177" s="54">
        <v>44272</v>
      </c>
      <c r="F177" s="51" t="s">
        <v>1407</v>
      </c>
      <c r="G177" s="48" t="s">
        <v>375</v>
      </c>
      <c r="H177" s="52">
        <v>100</v>
      </c>
      <c r="I177" s="51" t="s">
        <v>95</v>
      </c>
      <c r="J177" s="1">
        <v>5.27</v>
      </c>
      <c r="K177" s="7">
        <v>905547</v>
      </c>
      <c r="L177" s="24"/>
      <c r="M177" s="24">
        <v>9</v>
      </c>
      <c r="N177" s="24"/>
      <c r="O177" s="16">
        <f t="shared" si="23"/>
        <v>0</v>
      </c>
      <c r="P177" s="24" t="s">
        <v>89</v>
      </c>
      <c r="Q177" s="24" t="s">
        <v>464</v>
      </c>
      <c r="R177" s="25" t="s">
        <v>1577</v>
      </c>
      <c r="S177" s="27">
        <v>31.626944444444451</v>
      </c>
      <c r="T177" s="27">
        <v>0.31626944444444449</v>
      </c>
      <c r="U177" s="66">
        <v>44266</v>
      </c>
      <c r="V177" s="27">
        <v>0.8152777777777791</v>
      </c>
      <c r="W177" s="19">
        <v>0.28000000000000003</v>
      </c>
      <c r="X177" s="26">
        <v>18.78</v>
      </c>
      <c r="Y177" s="19" t="str">
        <f t="shared" si="17"/>
        <v>AL83</v>
      </c>
      <c r="Z177" s="19" t="str">
        <f t="shared" si="18"/>
        <v>6/LR20XW</v>
      </c>
      <c r="AA177" s="26">
        <f t="shared" si="19"/>
        <v>0.28000000000000003</v>
      </c>
      <c r="AB177" s="26">
        <f t="shared" si="20"/>
        <v>5.27</v>
      </c>
      <c r="AC177" s="19">
        <f t="shared" si="21"/>
        <v>18.78</v>
      </c>
      <c r="AD177" s="19" t="str">
        <f t="shared" si="22"/>
        <v>66000-310</v>
      </c>
      <c r="AE177" s="32"/>
      <c r="AF177" s="34"/>
      <c r="AG177" s="1" t="s">
        <v>153</v>
      </c>
      <c r="AH177" s="43">
        <v>66531</v>
      </c>
    </row>
    <row r="178" spans="1:34" x14ac:dyDescent="0.25">
      <c r="A178" s="77">
        <v>44266</v>
      </c>
      <c r="B178" s="45">
        <v>310910</v>
      </c>
      <c r="C178" s="51" t="s">
        <v>1510</v>
      </c>
      <c r="D178" s="51" t="s">
        <v>729</v>
      </c>
      <c r="E178" s="54">
        <v>44266</v>
      </c>
      <c r="F178" s="51" t="s">
        <v>258</v>
      </c>
      <c r="G178" s="48" t="s">
        <v>728</v>
      </c>
      <c r="H178" s="52">
        <v>3</v>
      </c>
      <c r="I178" s="51" t="s">
        <v>321</v>
      </c>
      <c r="J178" s="1">
        <v>314.45</v>
      </c>
      <c r="K178" s="7">
        <v>901993</v>
      </c>
      <c r="L178" s="24"/>
      <c r="M178" s="24"/>
      <c r="N178" s="24"/>
      <c r="O178" s="16">
        <v>314.45</v>
      </c>
      <c r="P178" s="24" t="s">
        <v>130</v>
      </c>
      <c r="Q178" s="24"/>
      <c r="R178" s="25" t="s">
        <v>259</v>
      </c>
      <c r="S178" s="27">
        <v>13.578611111111112</v>
      </c>
      <c r="T178" s="27">
        <v>4.526203703703704</v>
      </c>
      <c r="U178" s="66">
        <v>44266</v>
      </c>
      <c r="V178" s="27">
        <v>0.43249999999999833</v>
      </c>
      <c r="W178" s="19">
        <v>4.3600000000000003</v>
      </c>
      <c r="X178" s="26">
        <v>845</v>
      </c>
      <c r="Y178" s="19" t="str">
        <f t="shared" si="17"/>
        <v>RL638B</v>
      </c>
      <c r="Z178" s="19" t="str">
        <f t="shared" si="18"/>
        <v>24/CR18650PF</v>
      </c>
      <c r="AA178" s="26">
        <f t="shared" si="19"/>
        <v>4.3600000000000003</v>
      </c>
      <c r="AB178" s="26">
        <f t="shared" si="20"/>
        <v>314.45</v>
      </c>
      <c r="AC178" s="19">
        <f t="shared" si="21"/>
        <v>845</v>
      </c>
      <c r="AD178" s="19" t="str">
        <f t="shared" si="22"/>
        <v>66001-520</v>
      </c>
      <c r="AE178" s="32"/>
      <c r="AF178" s="34"/>
      <c r="AG178" s="1" t="s">
        <v>152</v>
      </c>
      <c r="AH178" s="43">
        <v>1167</v>
      </c>
    </row>
    <row r="179" spans="1:34" x14ac:dyDescent="0.25">
      <c r="A179" s="5">
        <v>44265</v>
      </c>
      <c r="B179" s="56" t="s">
        <v>1491</v>
      </c>
      <c r="C179" s="51" t="s">
        <v>395</v>
      </c>
      <c r="D179" s="51" t="s">
        <v>1495</v>
      </c>
      <c r="E179" s="54">
        <v>44263</v>
      </c>
      <c r="F179" s="51" t="s">
        <v>1492</v>
      </c>
      <c r="G179" s="48" t="s">
        <v>1493</v>
      </c>
      <c r="H179" s="52">
        <v>1</v>
      </c>
      <c r="I179" s="51" t="s">
        <v>344</v>
      </c>
      <c r="J179" s="1">
        <v>6.06</v>
      </c>
      <c r="K179" s="7">
        <v>907051</v>
      </c>
      <c r="L179" s="24" t="s">
        <v>1494</v>
      </c>
      <c r="M179" s="24">
        <v>6</v>
      </c>
      <c r="N179" s="24">
        <v>1.8</v>
      </c>
      <c r="O179" s="16">
        <f t="shared" ref="O179:O210" si="24">N179*M179</f>
        <v>10.8</v>
      </c>
      <c r="P179" s="24" t="s">
        <v>96</v>
      </c>
      <c r="Q179" s="24" t="s">
        <v>464</v>
      </c>
      <c r="R179" s="25" t="s">
        <v>1307</v>
      </c>
      <c r="S179" s="27">
        <v>0.61583333333333368</v>
      </c>
      <c r="T179" s="27">
        <v>0.61583333333333368</v>
      </c>
      <c r="U179" s="66">
        <v>44267</v>
      </c>
      <c r="V179" s="27">
        <v>7.8611111111110521E-2</v>
      </c>
      <c r="W179" s="19">
        <v>0.75</v>
      </c>
      <c r="X179" s="26">
        <v>24.21</v>
      </c>
      <c r="Y179" s="19" t="str">
        <f t="shared" si="17"/>
        <v>N1877</v>
      </c>
      <c r="Z179" s="19" t="str">
        <f t="shared" si="18"/>
        <v>5/IT1800Cs</v>
      </c>
      <c r="AA179" s="26">
        <f t="shared" si="19"/>
        <v>0.75</v>
      </c>
      <c r="AB179" s="26">
        <f t="shared" si="20"/>
        <v>6.06</v>
      </c>
      <c r="AC179" s="19">
        <f t="shared" si="21"/>
        <v>24.21</v>
      </c>
      <c r="AD179" s="19" t="str">
        <f t="shared" si="22"/>
        <v>59001-305FLT</v>
      </c>
      <c r="AE179" s="32"/>
      <c r="AF179" s="34"/>
      <c r="AG179" s="1" t="s">
        <v>13</v>
      </c>
      <c r="AH179" s="43" t="s">
        <v>1496</v>
      </c>
    </row>
    <row r="180" spans="1:34" x14ac:dyDescent="0.25">
      <c r="A180" s="17">
        <v>44263</v>
      </c>
      <c r="B180" s="58" t="s">
        <v>1443</v>
      </c>
      <c r="C180" s="51" t="s">
        <v>402</v>
      </c>
      <c r="D180" s="51" t="s">
        <v>1446</v>
      </c>
      <c r="E180" s="54">
        <v>44266</v>
      </c>
      <c r="F180" s="51" t="s">
        <v>1444</v>
      </c>
      <c r="G180" s="48" t="s">
        <v>1445</v>
      </c>
      <c r="H180" s="52">
        <v>28</v>
      </c>
      <c r="I180" s="51" t="s">
        <v>95</v>
      </c>
      <c r="J180" s="1">
        <v>13.9</v>
      </c>
      <c r="K180" s="7">
        <v>906379</v>
      </c>
      <c r="L180" s="24"/>
      <c r="M180" s="24">
        <v>24</v>
      </c>
      <c r="N180" s="24"/>
      <c r="O180" s="16">
        <f t="shared" si="24"/>
        <v>0</v>
      </c>
      <c r="P180" s="24" t="s">
        <v>89</v>
      </c>
      <c r="Q180" s="24" t="s">
        <v>1208</v>
      </c>
      <c r="R180" s="25" t="s">
        <v>687</v>
      </c>
      <c r="S180" s="27">
        <v>20.102222222222224</v>
      </c>
      <c r="T180" s="27">
        <v>0.71793650793650798</v>
      </c>
      <c r="U180" s="66">
        <v>44270</v>
      </c>
      <c r="V180" s="27">
        <v>0.7219444444444445</v>
      </c>
      <c r="W180" s="19">
        <v>0.84</v>
      </c>
      <c r="X180" s="26">
        <v>70</v>
      </c>
      <c r="Y180" s="19" t="str">
        <f t="shared" si="17"/>
        <v>AL545</v>
      </c>
      <c r="Z180" s="19" t="str">
        <f t="shared" si="18"/>
        <v>16/LR20XW</v>
      </c>
      <c r="AA180" s="26">
        <f t="shared" si="19"/>
        <v>0.84</v>
      </c>
      <c r="AB180" s="26">
        <f t="shared" si="20"/>
        <v>13.9</v>
      </c>
      <c r="AC180" s="19">
        <f t="shared" si="21"/>
        <v>70</v>
      </c>
      <c r="AD180" s="19" t="str">
        <f t="shared" si="22"/>
        <v>66001-138</v>
      </c>
      <c r="AE180" s="32"/>
      <c r="AF180" s="34"/>
      <c r="AG180" s="1" t="s">
        <v>153</v>
      </c>
      <c r="AH180" s="43">
        <v>30450</v>
      </c>
    </row>
    <row r="181" spans="1:34" x14ac:dyDescent="0.25">
      <c r="A181" s="17">
        <v>44249</v>
      </c>
      <c r="B181" s="58" t="s">
        <v>1352</v>
      </c>
      <c r="C181" s="53"/>
      <c r="D181" s="53" t="s">
        <v>1354</v>
      </c>
      <c r="E181" s="54">
        <v>44263</v>
      </c>
      <c r="F181" s="51" t="s">
        <v>247</v>
      </c>
      <c r="G181" s="48" t="s">
        <v>1353</v>
      </c>
      <c r="H181" s="52">
        <v>25</v>
      </c>
      <c r="I181" s="1"/>
      <c r="J181" s="1">
        <v>10.45</v>
      </c>
      <c r="K181" s="7">
        <v>904997</v>
      </c>
      <c r="L181" s="24"/>
      <c r="M181" s="24"/>
      <c r="N181" s="24"/>
      <c r="O181" s="16">
        <f t="shared" si="24"/>
        <v>0</v>
      </c>
      <c r="P181" s="24"/>
      <c r="Q181" s="24"/>
      <c r="R181" s="25" t="s">
        <v>249</v>
      </c>
      <c r="S181" s="27">
        <v>6.2938888888888869</v>
      </c>
      <c r="T181" s="27">
        <v>0.25175555555555545</v>
      </c>
      <c r="U181" s="66">
        <v>44270</v>
      </c>
      <c r="V181" s="27">
        <v>0.63472222222222374</v>
      </c>
      <c r="W181" s="19">
        <v>0.26</v>
      </c>
      <c r="X181" s="26">
        <v>20</v>
      </c>
      <c r="Y181" s="19" t="str">
        <f t="shared" si="17"/>
        <v>CA101</v>
      </c>
      <c r="Z181" s="19">
        <f t="shared" si="18"/>
        <v>0</v>
      </c>
      <c r="AA181" s="26">
        <f t="shared" si="19"/>
        <v>0.26</v>
      </c>
      <c r="AB181" s="26">
        <f t="shared" si="20"/>
        <v>10.45</v>
      </c>
      <c r="AC181" s="19">
        <f t="shared" si="21"/>
        <v>20</v>
      </c>
      <c r="AD181" s="19" t="str">
        <f t="shared" si="22"/>
        <v>67001-486</v>
      </c>
      <c r="AE181" s="32"/>
      <c r="AF181" s="34"/>
      <c r="AG181" s="1" t="s">
        <v>153</v>
      </c>
      <c r="AH181" s="43">
        <v>65947</v>
      </c>
    </row>
    <row r="182" spans="1:34" x14ac:dyDescent="0.25">
      <c r="A182" s="5">
        <v>44258</v>
      </c>
      <c r="B182" s="56" t="s">
        <v>1423</v>
      </c>
      <c r="C182" s="51" t="s">
        <v>661</v>
      </c>
      <c r="D182" s="51" t="s">
        <v>680</v>
      </c>
      <c r="E182" s="54">
        <v>44274</v>
      </c>
      <c r="F182" s="51" t="s">
        <v>417</v>
      </c>
      <c r="G182" s="48" t="s">
        <v>480</v>
      </c>
      <c r="H182" s="52">
        <v>240</v>
      </c>
      <c r="I182" s="51" t="s">
        <v>660</v>
      </c>
      <c r="J182" s="1">
        <v>1.52</v>
      </c>
      <c r="K182" s="7">
        <v>905834</v>
      </c>
      <c r="L182" s="24"/>
      <c r="M182" s="24">
        <v>3.6</v>
      </c>
      <c r="N182" s="24">
        <v>1.2</v>
      </c>
      <c r="O182" s="16">
        <f t="shared" si="24"/>
        <v>4.32</v>
      </c>
      <c r="P182" s="24" t="s">
        <v>20</v>
      </c>
      <c r="Q182" s="24" t="s">
        <v>412</v>
      </c>
      <c r="R182" s="25" t="s">
        <v>1018</v>
      </c>
      <c r="S182" s="27">
        <v>23.46833333333333</v>
      </c>
      <c r="T182" s="27">
        <v>9.7784722222222203E-2</v>
      </c>
      <c r="U182" s="66">
        <v>44270</v>
      </c>
      <c r="V182" s="27">
        <v>1.8433333333333324</v>
      </c>
      <c r="W182" s="19">
        <v>0.12</v>
      </c>
      <c r="X182" s="26">
        <v>7</v>
      </c>
      <c r="Y182" s="19" t="str">
        <f t="shared" si="17"/>
        <v>L503-RECELL</v>
      </c>
      <c r="Z182" s="19" t="str">
        <f t="shared" si="18"/>
        <v>1/ER14250H</v>
      </c>
      <c r="AA182" s="26">
        <f t="shared" si="19"/>
        <v>0.12</v>
      </c>
      <c r="AB182" s="26">
        <f t="shared" si="20"/>
        <v>1.52</v>
      </c>
      <c r="AC182" s="19">
        <f t="shared" si="21"/>
        <v>7</v>
      </c>
      <c r="AD182" s="19" t="str">
        <f t="shared" si="22"/>
        <v>66000-6911</v>
      </c>
      <c r="AE182" s="32"/>
      <c r="AF182" s="34"/>
      <c r="AG182" s="1" t="s">
        <v>13</v>
      </c>
      <c r="AH182" s="43">
        <v>35572</v>
      </c>
    </row>
    <row r="183" spans="1:34" x14ac:dyDescent="0.25">
      <c r="A183" s="13">
        <v>44259</v>
      </c>
      <c r="B183" s="57" t="s">
        <v>1426</v>
      </c>
      <c r="C183" s="51" t="s">
        <v>580</v>
      </c>
      <c r="D183" s="51" t="s">
        <v>559</v>
      </c>
      <c r="E183" s="54">
        <v>44278</v>
      </c>
      <c r="F183" s="51" t="s">
        <v>121</v>
      </c>
      <c r="G183" s="48" t="s">
        <v>558</v>
      </c>
      <c r="H183" s="52">
        <v>1</v>
      </c>
      <c r="I183" s="51" t="s">
        <v>364</v>
      </c>
      <c r="J183" s="1">
        <v>10.54</v>
      </c>
      <c r="K183" s="7">
        <v>906225</v>
      </c>
      <c r="L183" s="24"/>
      <c r="M183" s="24">
        <v>7.4</v>
      </c>
      <c r="N183" s="24">
        <v>2.6</v>
      </c>
      <c r="O183" s="16">
        <f t="shared" si="24"/>
        <v>19.240000000000002</v>
      </c>
      <c r="P183" s="24" t="s">
        <v>130</v>
      </c>
      <c r="Q183" s="24" t="s">
        <v>582</v>
      </c>
      <c r="R183" s="25" t="s">
        <v>248</v>
      </c>
      <c r="S183" s="27">
        <v>1.5624999999999991</v>
      </c>
      <c r="T183" s="27">
        <v>1.5624999999999991</v>
      </c>
      <c r="U183" s="66">
        <v>44271</v>
      </c>
      <c r="V183" s="27">
        <v>0.11555555555555586</v>
      </c>
      <c r="W183" s="19">
        <v>1.08</v>
      </c>
      <c r="X183" s="26">
        <v>37.619999999999997</v>
      </c>
      <c r="Y183" s="19" t="str">
        <f t="shared" si="17"/>
        <v>RL916</v>
      </c>
      <c r="Z183" s="19" t="str">
        <f t="shared" si="18"/>
        <v>2/UR18650ZY</v>
      </c>
      <c r="AA183" s="26">
        <f t="shared" si="19"/>
        <v>1.08</v>
      </c>
      <c r="AB183" s="26">
        <f t="shared" si="20"/>
        <v>10.54</v>
      </c>
      <c r="AC183" s="19">
        <f t="shared" si="21"/>
        <v>37.619999999999997</v>
      </c>
      <c r="AD183" s="19" t="str">
        <f t="shared" si="22"/>
        <v>66001-356</v>
      </c>
      <c r="AE183" s="32"/>
      <c r="AF183" s="34"/>
      <c r="AG183" s="1" t="s">
        <v>152</v>
      </c>
      <c r="AH183" s="43">
        <v>34098</v>
      </c>
    </row>
    <row r="184" spans="1:34" x14ac:dyDescent="0.25">
      <c r="A184" s="18">
        <v>44173</v>
      </c>
      <c r="B184" s="55" t="s">
        <v>865</v>
      </c>
      <c r="C184" s="51" t="s">
        <v>868</v>
      </c>
      <c r="D184" s="51" t="s">
        <v>869</v>
      </c>
      <c r="E184" s="54">
        <v>44218</v>
      </c>
      <c r="F184" s="51" t="s">
        <v>571</v>
      </c>
      <c r="G184" s="48" t="s">
        <v>866</v>
      </c>
      <c r="H184" s="52">
        <v>150</v>
      </c>
      <c r="I184" s="51" t="s">
        <v>867</v>
      </c>
      <c r="J184" s="1">
        <v>12.6</v>
      </c>
      <c r="K184" s="7">
        <v>893202</v>
      </c>
      <c r="L184" s="24"/>
      <c r="M184" s="24">
        <v>9</v>
      </c>
      <c r="N184" s="24">
        <v>2</v>
      </c>
      <c r="O184" s="16">
        <f t="shared" si="24"/>
        <v>18</v>
      </c>
      <c r="P184" s="24" t="s">
        <v>411</v>
      </c>
      <c r="Q184" s="24" t="s">
        <v>577</v>
      </c>
      <c r="R184" s="25" t="s">
        <v>1578</v>
      </c>
      <c r="S184" s="27">
        <v>44.325833333333335</v>
      </c>
      <c r="T184" s="27">
        <v>0.29550555555555558</v>
      </c>
      <c r="U184" s="66">
        <v>44272</v>
      </c>
      <c r="V184" s="27">
        <v>1.5269444444444438</v>
      </c>
      <c r="W184" s="19">
        <v>0.21</v>
      </c>
      <c r="X184" s="26">
        <v>35</v>
      </c>
      <c r="Y184" s="19" t="str">
        <f t="shared" si="17"/>
        <v>L242</v>
      </c>
      <c r="Z184" s="19" t="str">
        <f t="shared" si="18"/>
        <v>3/CRAA</v>
      </c>
      <c r="AA184" s="26">
        <f t="shared" si="19"/>
        <v>0.21</v>
      </c>
      <c r="AB184" s="26">
        <f t="shared" si="20"/>
        <v>12.6</v>
      </c>
      <c r="AC184" s="19">
        <f t="shared" si="21"/>
        <v>35</v>
      </c>
      <c r="AD184" s="19" t="str">
        <f t="shared" si="22"/>
        <v>66000-236</v>
      </c>
      <c r="AE184" s="32"/>
      <c r="AF184" s="34"/>
      <c r="AG184" s="1" t="s">
        <v>153</v>
      </c>
      <c r="AH184" s="43">
        <v>65616</v>
      </c>
    </row>
    <row r="185" spans="1:34" x14ac:dyDescent="0.25">
      <c r="A185" s="5">
        <v>44265</v>
      </c>
      <c r="B185" s="41">
        <v>311794</v>
      </c>
      <c r="C185" s="19"/>
      <c r="D185" s="19" t="s">
        <v>1080</v>
      </c>
      <c r="E185" s="14">
        <v>44284</v>
      </c>
      <c r="F185" s="19" t="s">
        <v>258</v>
      </c>
      <c r="G185" s="19"/>
      <c r="H185" s="19">
        <v>6</v>
      </c>
      <c r="I185" s="19"/>
      <c r="J185" s="24">
        <v>0</v>
      </c>
      <c r="K185" s="7">
        <v>906820</v>
      </c>
      <c r="L185" s="24"/>
      <c r="M185" s="24"/>
      <c r="N185" s="24"/>
      <c r="O185" s="16">
        <f t="shared" si="24"/>
        <v>0</v>
      </c>
      <c r="P185" s="24"/>
      <c r="Q185" s="24"/>
      <c r="R185" s="25" t="s">
        <v>259</v>
      </c>
      <c r="S185" s="27">
        <v>12.644166666666665</v>
      </c>
      <c r="T185" s="27">
        <v>2.107361111111111</v>
      </c>
      <c r="U185" s="66">
        <v>44272</v>
      </c>
      <c r="V185" s="27">
        <v>0.38083333333333291</v>
      </c>
      <c r="W185" s="19">
        <v>0.75</v>
      </c>
      <c r="X185" s="26">
        <v>150</v>
      </c>
      <c r="Y185" s="19" t="str">
        <f t="shared" si="17"/>
        <v>REPLACE BUTTON-LAB</v>
      </c>
      <c r="Z185" s="19">
        <f t="shared" si="18"/>
        <v>0</v>
      </c>
      <c r="AA185" s="26">
        <f t="shared" si="19"/>
        <v>0.75</v>
      </c>
      <c r="AB185" s="26">
        <f t="shared" si="20"/>
        <v>0</v>
      </c>
      <c r="AC185" s="19">
        <f t="shared" si="21"/>
        <v>150</v>
      </c>
      <c r="AD185" s="19">
        <f t="shared" si="22"/>
        <v>0</v>
      </c>
      <c r="AE185" s="32"/>
      <c r="AF185" s="34"/>
      <c r="AG185" s="1" t="s">
        <v>152</v>
      </c>
      <c r="AH185" s="43">
        <v>1167</v>
      </c>
    </row>
    <row r="186" spans="1:34" x14ac:dyDescent="0.25">
      <c r="A186" s="5">
        <v>44265</v>
      </c>
      <c r="B186" s="56" t="s">
        <v>1497</v>
      </c>
      <c r="C186" s="51" t="s">
        <v>1500</v>
      </c>
      <c r="D186" s="51" t="s">
        <v>1501</v>
      </c>
      <c r="E186" s="54">
        <v>44285</v>
      </c>
      <c r="F186" s="51" t="s">
        <v>311</v>
      </c>
      <c r="G186" s="48" t="s">
        <v>1498</v>
      </c>
      <c r="H186" s="52">
        <v>30</v>
      </c>
      <c r="I186" s="51" t="s">
        <v>1499</v>
      </c>
      <c r="J186" s="1">
        <v>4.55</v>
      </c>
      <c r="K186" s="7">
        <v>907083</v>
      </c>
      <c r="L186" s="24"/>
      <c r="M186" s="24">
        <v>3</v>
      </c>
      <c r="N186" s="24">
        <v>1.5</v>
      </c>
      <c r="O186" s="16">
        <f t="shared" si="24"/>
        <v>4.5</v>
      </c>
      <c r="P186" s="24" t="s">
        <v>20</v>
      </c>
      <c r="Q186" s="24" t="s">
        <v>412</v>
      </c>
      <c r="R186" s="25" t="s">
        <v>248</v>
      </c>
      <c r="S186" s="27">
        <v>7.5133333333333363</v>
      </c>
      <c r="T186" s="27">
        <v>0.25044444444444453</v>
      </c>
      <c r="U186" s="66">
        <v>44272</v>
      </c>
      <c r="V186" s="27">
        <v>0.46666666666666634</v>
      </c>
      <c r="W186" s="19">
        <v>0.17</v>
      </c>
      <c r="X186" s="26">
        <v>13.9</v>
      </c>
      <c r="Y186" s="19" t="str">
        <f t="shared" si="17"/>
        <v>L820</v>
      </c>
      <c r="Z186" s="19" t="str">
        <f t="shared" si="18"/>
        <v>1/CR12600SE</v>
      </c>
      <c r="AA186" s="26">
        <f t="shared" si="19"/>
        <v>0.17</v>
      </c>
      <c r="AB186" s="26">
        <f t="shared" si="20"/>
        <v>4.55</v>
      </c>
      <c r="AC186" s="19">
        <f t="shared" si="21"/>
        <v>13.9</v>
      </c>
      <c r="AD186" s="19" t="str">
        <f t="shared" si="22"/>
        <v>67001-803</v>
      </c>
      <c r="AE186" s="32"/>
      <c r="AF186" s="34"/>
      <c r="AG186" s="1" t="s">
        <v>153</v>
      </c>
      <c r="AH186" s="43">
        <v>65813</v>
      </c>
    </row>
    <row r="187" spans="1:34" x14ac:dyDescent="0.25">
      <c r="A187" s="5">
        <v>44265</v>
      </c>
      <c r="B187" s="56" t="s">
        <v>1502</v>
      </c>
      <c r="C187" s="51" t="s">
        <v>379</v>
      </c>
      <c r="D187" s="51" t="s">
        <v>825</v>
      </c>
      <c r="E187" s="54">
        <v>44285</v>
      </c>
      <c r="F187" s="51" t="s">
        <v>311</v>
      </c>
      <c r="G187" s="48" t="s">
        <v>824</v>
      </c>
      <c r="H187" s="52">
        <v>7</v>
      </c>
      <c r="I187" s="51" t="s">
        <v>378</v>
      </c>
      <c r="J187" s="1">
        <v>4.09</v>
      </c>
      <c r="K187" s="7">
        <v>907083</v>
      </c>
      <c r="L187" s="24"/>
      <c r="M187" s="24">
        <v>3</v>
      </c>
      <c r="N187" s="24">
        <v>3</v>
      </c>
      <c r="O187" s="16">
        <f t="shared" si="24"/>
        <v>9</v>
      </c>
      <c r="P187" s="24" t="s">
        <v>411</v>
      </c>
      <c r="Q187" s="24" t="s">
        <v>124</v>
      </c>
      <c r="R187" s="25" t="s">
        <v>248</v>
      </c>
      <c r="S187" s="27">
        <v>2.9230555555555591</v>
      </c>
      <c r="T187" s="27">
        <v>0.41757936507936561</v>
      </c>
      <c r="U187" s="66">
        <v>44272</v>
      </c>
      <c r="V187" s="27">
        <v>0.16305555555555529</v>
      </c>
      <c r="W187" s="19">
        <v>0.32</v>
      </c>
      <c r="X187" s="26">
        <v>12.9</v>
      </c>
      <c r="Y187" s="19" t="str">
        <f t="shared" si="17"/>
        <v>L500</v>
      </c>
      <c r="Z187" s="19" t="str">
        <f t="shared" si="18"/>
        <v>3/CR2477</v>
      </c>
      <c r="AA187" s="26">
        <f t="shared" si="19"/>
        <v>0.32</v>
      </c>
      <c r="AB187" s="26">
        <f t="shared" si="20"/>
        <v>4.09</v>
      </c>
      <c r="AC187" s="19">
        <f t="shared" si="21"/>
        <v>12.9</v>
      </c>
      <c r="AD187" s="19" t="str">
        <f t="shared" si="22"/>
        <v>66000-679</v>
      </c>
      <c r="AE187" s="32"/>
      <c r="AF187" s="34"/>
      <c r="AG187" s="1" t="s">
        <v>153</v>
      </c>
      <c r="AH187" s="43">
        <v>65813</v>
      </c>
    </row>
    <row r="188" spans="1:34" x14ac:dyDescent="0.25">
      <c r="A188" s="13">
        <v>44246</v>
      </c>
      <c r="B188" s="57" t="s">
        <v>1318</v>
      </c>
      <c r="C188" s="51" t="s">
        <v>521</v>
      </c>
      <c r="D188" s="51" t="s">
        <v>1320</v>
      </c>
      <c r="E188" s="54">
        <v>44259</v>
      </c>
      <c r="F188" s="51" t="s">
        <v>1002</v>
      </c>
      <c r="G188" s="48" t="s">
        <v>1319</v>
      </c>
      <c r="H188" s="52">
        <v>1</v>
      </c>
      <c r="I188" s="51" t="s">
        <v>303</v>
      </c>
      <c r="J188" s="52">
        <v>21.94</v>
      </c>
      <c r="K188" s="7">
        <v>904770</v>
      </c>
      <c r="L188" s="24"/>
      <c r="M188" s="24">
        <v>14.8</v>
      </c>
      <c r="N188" s="24">
        <v>2.4</v>
      </c>
      <c r="O188" s="16">
        <f t="shared" si="24"/>
        <v>35.520000000000003</v>
      </c>
      <c r="P188" s="24" t="s">
        <v>130</v>
      </c>
      <c r="Q188" s="24" t="s">
        <v>562</v>
      </c>
      <c r="R188" s="25" t="s">
        <v>455</v>
      </c>
      <c r="S188" s="27">
        <v>1.865277777777778</v>
      </c>
      <c r="T188" s="27">
        <v>1.865277777777778</v>
      </c>
      <c r="U188" s="66">
        <v>44272</v>
      </c>
      <c r="V188" s="27">
        <v>0.1500000000000008</v>
      </c>
      <c r="W188" s="19">
        <v>1.33</v>
      </c>
      <c r="X188" s="26">
        <v>72.16</v>
      </c>
      <c r="Y188" s="19" t="str">
        <f t="shared" si="17"/>
        <v>PACK93</v>
      </c>
      <c r="Z188" s="19" t="str">
        <f t="shared" si="18"/>
        <v>4/UR18650FK</v>
      </c>
      <c r="AA188" s="26">
        <f t="shared" si="19"/>
        <v>1.33</v>
      </c>
      <c r="AB188" s="26">
        <f t="shared" si="20"/>
        <v>21.94</v>
      </c>
      <c r="AC188" s="19">
        <f t="shared" si="21"/>
        <v>72.16</v>
      </c>
      <c r="AD188" s="19" t="str">
        <f t="shared" si="22"/>
        <v>30008-104RFB</v>
      </c>
      <c r="AE188" s="32"/>
      <c r="AF188" s="34"/>
      <c r="AG188" s="1" t="s">
        <v>152</v>
      </c>
      <c r="AH188" s="43">
        <v>23977</v>
      </c>
    </row>
    <row r="189" spans="1:34" x14ac:dyDescent="0.25">
      <c r="A189" s="17">
        <v>44270</v>
      </c>
      <c r="B189" s="58" t="s">
        <v>1533</v>
      </c>
      <c r="C189" s="51" t="s">
        <v>1535</v>
      </c>
      <c r="D189" s="51" t="s">
        <v>1579</v>
      </c>
      <c r="E189" s="54">
        <v>44267</v>
      </c>
      <c r="F189" s="51" t="s">
        <v>93</v>
      </c>
      <c r="G189" s="48" t="s">
        <v>1534</v>
      </c>
      <c r="H189" s="52">
        <v>1</v>
      </c>
      <c r="I189" s="51" t="s">
        <v>624</v>
      </c>
      <c r="J189" s="1">
        <v>5.99</v>
      </c>
      <c r="K189" s="7">
        <v>907523</v>
      </c>
      <c r="L189" s="24"/>
      <c r="M189" s="24">
        <v>6</v>
      </c>
      <c r="N189" s="24">
        <v>2.8</v>
      </c>
      <c r="O189" s="16">
        <f t="shared" si="24"/>
        <v>16.799999999999997</v>
      </c>
      <c r="P189" s="24" t="s">
        <v>20</v>
      </c>
      <c r="Q189" s="24" t="s">
        <v>281</v>
      </c>
      <c r="R189" s="25" t="s">
        <v>1307</v>
      </c>
      <c r="S189" s="27">
        <v>1.4963888888888892</v>
      </c>
      <c r="T189" s="27">
        <v>1.4963888888888892</v>
      </c>
      <c r="U189" s="66">
        <v>44272</v>
      </c>
      <c r="V189" s="27">
        <v>0.23333333333333384</v>
      </c>
      <c r="W189" s="19">
        <v>1</v>
      </c>
      <c r="X189" s="26">
        <v>65</v>
      </c>
      <c r="Y189" s="19" t="str">
        <f t="shared" si="17"/>
        <v>RECELL686</v>
      </c>
      <c r="Z189" s="19" t="str">
        <f t="shared" si="18"/>
        <v>4/CR123A</v>
      </c>
      <c r="AA189" s="26">
        <f t="shared" si="19"/>
        <v>1</v>
      </c>
      <c r="AB189" s="26">
        <f t="shared" si="20"/>
        <v>5.99</v>
      </c>
      <c r="AC189" s="19">
        <f t="shared" si="21"/>
        <v>65</v>
      </c>
      <c r="AD189" s="19" t="str">
        <f t="shared" si="22"/>
        <v>66002-641</v>
      </c>
      <c r="AE189" s="32"/>
      <c r="AF189" s="34"/>
      <c r="AG189" s="1" t="s">
        <v>13</v>
      </c>
      <c r="AH189" s="43">
        <v>65959</v>
      </c>
    </row>
    <row r="190" spans="1:34" x14ac:dyDescent="0.25">
      <c r="A190" s="5">
        <v>44244</v>
      </c>
      <c r="B190" s="56" t="s">
        <v>1292</v>
      </c>
      <c r="C190" s="53" t="s">
        <v>1293</v>
      </c>
      <c r="D190" s="53" t="s">
        <v>386</v>
      </c>
      <c r="E190" s="54">
        <v>44256</v>
      </c>
      <c r="F190" s="51" t="s">
        <v>258</v>
      </c>
      <c r="G190" s="48" t="s">
        <v>385</v>
      </c>
      <c r="H190" s="52">
        <v>10</v>
      </c>
      <c r="I190" s="1"/>
      <c r="J190" s="1">
        <v>72.75</v>
      </c>
      <c r="K190" s="7">
        <v>904290</v>
      </c>
      <c r="L190" s="24"/>
      <c r="M190" s="24"/>
      <c r="N190" s="24"/>
      <c r="O190" s="16">
        <f t="shared" si="24"/>
        <v>0</v>
      </c>
      <c r="P190" s="24"/>
      <c r="Q190" s="24"/>
      <c r="R190" s="25" t="s">
        <v>249</v>
      </c>
      <c r="S190" s="27">
        <v>3.3436111111111106</v>
      </c>
      <c r="T190" s="27">
        <v>0.33436111111111105</v>
      </c>
      <c r="U190" s="66">
        <v>44273</v>
      </c>
      <c r="V190" s="27">
        <v>0.34250000000000025</v>
      </c>
      <c r="W190" s="19">
        <v>0.35</v>
      </c>
      <c r="X190" s="26">
        <v>116.36</v>
      </c>
      <c r="Y190" s="19" t="str">
        <f t="shared" si="17"/>
        <v>CH300</v>
      </c>
      <c r="Z190" s="19" t="str">
        <f t="shared" si="18"/>
        <v>1/TSB-002</v>
      </c>
      <c r="AA190" s="26">
        <f t="shared" si="19"/>
        <v>0.35</v>
      </c>
      <c r="AB190" s="26">
        <f t="shared" si="20"/>
        <v>72.75</v>
      </c>
      <c r="AC190" s="19">
        <f t="shared" si="21"/>
        <v>116.36</v>
      </c>
      <c r="AD190" s="19" t="str">
        <f t="shared" si="22"/>
        <v>66000-894</v>
      </c>
      <c r="AE190" s="32"/>
      <c r="AF190" s="34"/>
      <c r="AG190" s="1" t="s">
        <v>152</v>
      </c>
      <c r="AH190" s="43">
        <v>1167</v>
      </c>
    </row>
    <row r="191" spans="1:34" x14ac:dyDescent="0.25">
      <c r="A191" s="13">
        <v>44259</v>
      </c>
      <c r="B191" s="57" t="s">
        <v>1431</v>
      </c>
      <c r="C191" s="51" t="s">
        <v>1434</v>
      </c>
      <c r="D191" s="51" t="s">
        <v>1580</v>
      </c>
      <c r="E191" s="54">
        <v>44274</v>
      </c>
      <c r="F191" s="51" t="s">
        <v>1432</v>
      </c>
      <c r="G191" s="48" t="s">
        <v>1433</v>
      </c>
      <c r="H191" s="52">
        <v>4</v>
      </c>
      <c r="I191" s="51" t="s">
        <v>284</v>
      </c>
      <c r="J191" s="1">
        <v>26.21</v>
      </c>
      <c r="K191" s="7">
        <v>905829</v>
      </c>
      <c r="L191" s="24"/>
      <c r="M191" s="24">
        <v>12</v>
      </c>
      <c r="N191" s="24">
        <v>2.5</v>
      </c>
      <c r="O191" s="16">
        <f t="shared" si="24"/>
        <v>30</v>
      </c>
      <c r="P191" s="24" t="s">
        <v>96</v>
      </c>
      <c r="Q191" s="24" t="s">
        <v>584</v>
      </c>
      <c r="R191" s="25" t="s">
        <v>455</v>
      </c>
      <c r="S191" s="27">
        <v>4.2430555555555545</v>
      </c>
      <c r="T191" s="27">
        <v>1.0607638888888886</v>
      </c>
      <c r="U191" s="66">
        <v>44273</v>
      </c>
      <c r="V191" s="27">
        <v>0.26027777777777761</v>
      </c>
      <c r="W191" s="19">
        <v>1</v>
      </c>
      <c r="X191" s="26">
        <v>82.9</v>
      </c>
      <c r="Y191" s="19" t="str">
        <f t="shared" si="17"/>
        <v>RECELL687</v>
      </c>
      <c r="Z191" s="19" t="str">
        <f t="shared" si="18"/>
        <v>10/NC2500SCR</v>
      </c>
      <c r="AA191" s="26">
        <f t="shared" si="19"/>
        <v>1</v>
      </c>
      <c r="AB191" s="26">
        <f t="shared" si="20"/>
        <v>26.21</v>
      </c>
      <c r="AC191" s="19">
        <f t="shared" si="21"/>
        <v>82.9</v>
      </c>
      <c r="AD191" s="19" t="str">
        <f t="shared" si="22"/>
        <v>66002-626</v>
      </c>
      <c r="AE191" s="32"/>
      <c r="AF191" s="34"/>
      <c r="AG191" s="1" t="s">
        <v>152</v>
      </c>
      <c r="AH191" s="43">
        <v>2395</v>
      </c>
    </row>
    <row r="192" spans="1:34" x14ac:dyDescent="0.25">
      <c r="A192" s="17">
        <v>44263</v>
      </c>
      <c r="B192" s="58" t="s">
        <v>1436</v>
      </c>
      <c r="C192" s="51" t="s">
        <v>330</v>
      </c>
      <c r="D192" s="51" t="s">
        <v>331</v>
      </c>
      <c r="E192" s="54">
        <v>44279</v>
      </c>
      <c r="F192" s="51" t="s">
        <v>1437</v>
      </c>
      <c r="G192" s="48" t="s">
        <v>329</v>
      </c>
      <c r="H192" s="52">
        <v>14</v>
      </c>
      <c r="I192" s="51" t="s">
        <v>95</v>
      </c>
      <c r="J192" s="32">
        <v>29.73</v>
      </c>
      <c r="K192" s="7">
        <v>906349</v>
      </c>
      <c r="L192" s="24"/>
      <c r="M192" s="24">
        <v>13.5</v>
      </c>
      <c r="N192" s="24"/>
      <c r="O192" s="16">
        <f t="shared" si="24"/>
        <v>0</v>
      </c>
      <c r="P192" s="24" t="s">
        <v>89</v>
      </c>
      <c r="Q192" s="24" t="s">
        <v>332</v>
      </c>
      <c r="R192" s="25" t="s">
        <v>560</v>
      </c>
      <c r="S192" s="27">
        <v>16.526388888888885</v>
      </c>
      <c r="T192" s="27">
        <v>1.1804563492063489</v>
      </c>
      <c r="U192" s="66">
        <v>44273</v>
      </c>
      <c r="V192" s="27">
        <v>0.41666666666666519</v>
      </c>
      <c r="W192" s="19">
        <v>1.49</v>
      </c>
      <c r="X192" s="26">
        <v>153</v>
      </c>
      <c r="Y192" s="19" t="str">
        <f t="shared" si="17"/>
        <v>AL123</v>
      </c>
      <c r="Z192" s="19" t="str">
        <f t="shared" si="18"/>
        <v>36/LR20XW</v>
      </c>
      <c r="AA192" s="26">
        <f t="shared" si="19"/>
        <v>1.49</v>
      </c>
      <c r="AB192" s="26">
        <f t="shared" si="20"/>
        <v>29.73</v>
      </c>
      <c r="AC192" s="19">
        <f t="shared" si="21"/>
        <v>153</v>
      </c>
      <c r="AD192" s="19" t="str">
        <f t="shared" si="22"/>
        <v>66000-180</v>
      </c>
      <c r="AE192" s="32"/>
      <c r="AF192" s="34"/>
      <c r="AG192" s="1" t="s">
        <v>151</v>
      </c>
      <c r="AH192" s="43">
        <v>66552</v>
      </c>
    </row>
    <row r="193" spans="1:34" x14ac:dyDescent="0.25">
      <c r="A193" s="5">
        <v>44278</v>
      </c>
      <c r="B193" s="56" t="s">
        <v>1594</v>
      </c>
      <c r="C193" s="51" t="s">
        <v>1598</v>
      </c>
      <c r="D193" s="51" t="s">
        <v>1599</v>
      </c>
      <c r="E193" s="54">
        <v>44278</v>
      </c>
      <c r="F193" s="51" t="s">
        <v>1595</v>
      </c>
      <c r="G193" s="48" t="s">
        <v>1596</v>
      </c>
      <c r="H193" s="52">
        <v>2</v>
      </c>
      <c r="I193" s="51" t="s">
        <v>736</v>
      </c>
      <c r="J193" s="1">
        <v>8.8699999999999992</v>
      </c>
      <c r="K193" s="7">
        <v>908797</v>
      </c>
      <c r="L193" s="24"/>
      <c r="M193" s="24">
        <v>6</v>
      </c>
      <c r="N193" s="24">
        <v>2.4</v>
      </c>
      <c r="O193" s="16">
        <f t="shared" si="24"/>
        <v>14.399999999999999</v>
      </c>
      <c r="P193" s="24" t="s">
        <v>1597</v>
      </c>
      <c r="Q193" s="24" t="s">
        <v>281</v>
      </c>
      <c r="R193" s="25" t="s">
        <v>278</v>
      </c>
      <c r="S193" s="27">
        <v>0.47444444444444311</v>
      </c>
      <c r="T193" s="27">
        <v>0.23722222222222156</v>
      </c>
      <c r="U193" s="66">
        <v>44279</v>
      </c>
      <c r="V193" s="27">
        <v>0.16666666666666607</v>
      </c>
      <c r="W193" s="19">
        <v>0.75</v>
      </c>
      <c r="X193" s="26">
        <v>50</v>
      </c>
      <c r="Y193" s="19" t="str">
        <f t="shared" si="17"/>
        <v>L856</v>
      </c>
      <c r="Z193" s="19" t="str">
        <f t="shared" si="18"/>
        <v>4/BR2/3A</v>
      </c>
      <c r="AA193" s="26">
        <f t="shared" si="19"/>
        <v>0.75</v>
      </c>
      <c r="AB193" s="26">
        <f t="shared" si="20"/>
        <v>8.8699999999999992</v>
      </c>
      <c r="AC193" s="19">
        <f t="shared" si="21"/>
        <v>50</v>
      </c>
      <c r="AD193" s="19" t="str">
        <f t="shared" si="22"/>
        <v>66002-645</v>
      </c>
      <c r="AE193" s="32"/>
      <c r="AF193" s="34"/>
      <c r="AG193" s="1" t="s">
        <v>151</v>
      </c>
      <c r="AH193" s="43">
        <v>2400</v>
      </c>
    </row>
    <row r="194" spans="1:34" x14ac:dyDescent="0.25">
      <c r="A194" s="18">
        <v>44257</v>
      </c>
      <c r="B194" s="55" t="s">
        <v>1408</v>
      </c>
      <c r="C194" s="51" t="s">
        <v>1413</v>
      </c>
      <c r="D194" s="51" t="s">
        <v>1414</v>
      </c>
      <c r="E194" s="54">
        <v>44273</v>
      </c>
      <c r="F194" s="51" t="s">
        <v>1409</v>
      </c>
      <c r="G194" s="48" t="s">
        <v>1410</v>
      </c>
      <c r="H194" s="52">
        <v>11</v>
      </c>
      <c r="I194" s="51" t="s">
        <v>1411</v>
      </c>
      <c r="J194" s="1">
        <v>4.6100000000000003</v>
      </c>
      <c r="K194" s="7">
        <v>905689</v>
      </c>
      <c r="L194" s="24" t="s">
        <v>1412</v>
      </c>
      <c r="M194" s="24">
        <v>9.6</v>
      </c>
      <c r="N194" s="24">
        <v>0.6</v>
      </c>
      <c r="O194" s="16">
        <f t="shared" si="24"/>
        <v>5.76</v>
      </c>
      <c r="P194" s="24" t="s">
        <v>96</v>
      </c>
      <c r="Q194" s="24" t="s">
        <v>632</v>
      </c>
      <c r="R194" s="25" t="s">
        <v>455</v>
      </c>
      <c r="S194" s="27">
        <v>8.9913888888888867</v>
      </c>
      <c r="T194" s="27">
        <v>0.81739898989898974</v>
      </c>
      <c r="U194" s="66">
        <v>44279</v>
      </c>
      <c r="V194" s="27">
        <v>0.27999999999999847</v>
      </c>
      <c r="W194" s="19">
        <v>1.02</v>
      </c>
      <c r="X194" s="26">
        <v>100</v>
      </c>
      <c r="Y194" s="19" t="str">
        <f t="shared" ref="Y194:Y257" si="25">D194</f>
        <v>N1155</v>
      </c>
      <c r="Z194" s="19" t="str">
        <f t="shared" ref="Z194:Z257" si="26">C194</f>
        <v>8/ICF600AS</v>
      </c>
      <c r="AA194" s="26">
        <f t="shared" ref="AA194:AA257" si="27">W194</f>
        <v>1.02</v>
      </c>
      <c r="AB194" s="26">
        <f t="shared" ref="AB194:AB257" si="28">J194</f>
        <v>4.6100000000000003</v>
      </c>
      <c r="AC194" s="19">
        <f t="shared" ref="AC194:AC257" si="29">X194</f>
        <v>100</v>
      </c>
      <c r="AD194" s="19" t="str">
        <f t="shared" ref="AD194:AD257" si="30">G194</f>
        <v>22000-299H</v>
      </c>
      <c r="AE194" s="32"/>
      <c r="AF194" s="34"/>
      <c r="AG194" s="1" t="s">
        <v>151</v>
      </c>
      <c r="AH194" s="43">
        <v>1775</v>
      </c>
    </row>
    <row r="195" spans="1:34" x14ac:dyDescent="0.25">
      <c r="A195" s="5">
        <v>44265</v>
      </c>
      <c r="B195" s="56" t="s">
        <v>1489</v>
      </c>
      <c r="C195" s="51" t="s">
        <v>713</v>
      </c>
      <c r="D195" s="51" t="s">
        <v>671</v>
      </c>
      <c r="E195" s="54">
        <v>44286</v>
      </c>
      <c r="F195" s="51" t="s">
        <v>282</v>
      </c>
      <c r="G195" s="48" t="s">
        <v>669</v>
      </c>
      <c r="H195" s="52">
        <v>10</v>
      </c>
      <c r="I195" s="51" t="s">
        <v>670</v>
      </c>
      <c r="J195" s="1">
        <v>101.89</v>
      </c>
      <c r="K195" s="7">
        <v>906902</v>
      </c>
      <c r="L195" s="24"/>
      <c r="M195" s="24">
        <v>24</v>
      </c>
      <c r="N195" s="24">
        <v>2.5</v>
      </c>
      <c r="O195" s="16">
        <f t="shared" si="24"/>
        <v>60</v>
      </c>
      <c r="P195" s="24" t="s">
        <v>1490</v>
      </c>
      <c r="Q195" s="24" t="s">
        <v>591</v>
      </c>
      <c r="R195" s="25" t="s">
        <v>320</v>
      </c>
      <c r="S195" s="27">
        <v>11.983055555555554</v>
      </c>
      <c r="T195" s="27">
        <v>1.1983055555555553</v>
      </c>
      <c r="U195" s="66">
        <v>44278</v>
      </c>
      <c r="V195" s="27">
        <v>1.0933333333333337</v>
      </c>
      <c r="W195" s="19">
        <v>1.51</v>
      </c>
      <c r="X195" s="26">
        <v>300</v>
      </c>
      <c r="Y195" s="19" t="str">
        <f t="shared" si="25"/>
        <v>S114</v>
      </c>
      <c r="Z195" s="19" t="str">
        <f t="shared" si="26"/>
        <v>12/0810-0004</v>
      </c>
      <c r="AA195" s="26">
        <f t="shared" si="27"/>
        <v>1.51</v>
      </c>
      <c r="AB195" s="26">
        <f t="shared" si="28"/>
        <v>101.89</v>
      </c>
      <c r="AC195" s="19">
        <f t="shared" si="29"/>
        <v>300</v>
      </c>
      <c r="AD195" s="19" t="str">
        <f t="shared" si="30"/>
        <v>66001-966</v>
      </c>
      <c r="AE195" s="32"/>
      <c r="AF195" s="34"/>
      <c r="AG195" s="1" t="s">
        <v>573</v>
      </c>
      <c r="AH195" s="43" t="s">
        <v>283</v>
      </c>
    </row>
    <row r="196" spans="1:34" x14ac:dyDescent="0.25">
      <c r="A196" s="18">
        <v>44257</v>
      </c>
      <c r="B196" s="55" t="s">
        <v>1415</v>
      </c>
      <c r="C196" s="53" t="s">
        <v>1418</v>
      </c>
      <c r="D196" s="53" t="s">
        <v>1419</v>
      </c>
      <c r="E196" s="54">
        <v>44280</v>
      </c>
      <c r="F196" s="51" t="s">
        <v>407</v>
      </c>
      <c r="G196" s="48" t="s">
        <v>1416</v>
      </c>
      <c r="H196" s="52">
        <v>40</v>
      </c>
      <c r="I196" s="51" t="s">
        <v>1417</v>
      </c>
      <c r="J196" s="1">
        <v>44.77</v>
      </c>
      <c r="K196" s="7">
        <v>905664</v>
      </c>
      <c r="L196" s="24"/>
      <c r="M196" s="24">
        <v>21.6</v>
      </c>
      <c r="N196" s="24">
        <v>14</v>
      </c>
      <c r="O196" s="16">
        <f t="shared" si="24"/>
        <v>302.40000000000003</v>
      </c>
      <c r="P196" s="24" t="s">
        <v>422</v>
      </c>
      <c r="Q196" s="24" t="s">
        <v>464</v>
      </c>
      <c r="R196" s="25" t="s">
        <v>456</v>
      </c>
      <c r="S196" s="27">
        <v>38.353611111111114</v>
      </c>
      <c r="T196" s="27">
        <v>0.95884027777777781</v>
      </c>
      <c r="U196" s="66">
        <v>44278</v>
      </c>
      <c r="V196" s="27">
        <v>0.30444444444444585</v>
      </c>
      <c r="W196" s="19">
        <v>1.37</v>
      </c>
      <c r="X196" s="26">
        <v>305</v>
      </c>
      <c r="Y196" s="19" t="str">
        <f t="shared" si="25"/>
        <v>L835</v>
      </c>
      <c r="Z196" s="19" t="str">
        <f t="shared" si="26"/>
        <v>6/ER34615M</v>
      </c>
      <c r="AA196" s="26">
        <f t="shared" si="27"/>
        <v>1.37</v>
      </c>
      <c r="AB196" s="26">
        <f t="shared" si="28"/>
        <v>44.77</v>
      </c>
      <c r="AC196" s="19">
        <f t="shared" si="29"/>
        <v>305</v>
      </c>
      <c r="AD196" s="19" t="str">
        <f t="shared" si="30"/>
        <v>66003-950</v>
      </c>
      <c r="AE196" s="32"/>
      <c r="AF196" s="34"/>
      <c r="AG196" s="1" t="s">
        <v>152</v>
      </c>
      <c r="AH196" s="43">
        <v>66811</v>
      </c>
    </row>
    <row r="197" spans="1:34" x14ac:dyDescent="0.25">
      <c r="A197" s="5">
        <v>44265</v>
      </c>
      <c r="B197" s="56" t="s">
        <v>1503</v>
      </c>
      <c r="C197" s="51" t="s">
        <v>1042</v>
      </c>
      <c r="D197" s="51" t="s">
        <v>1506</v>
      </c>
      <c r="E197" s="54">
        <v>44278</v>
      </c>
      <c r="F197" s="51" t="s">
        <v>1504</v>
      </c>
      <c r="G197" s="48" t="s">
        <v>1505</v>
      </c>
      <c r="H197" s="52">
        <v>4</v>
      </c>
      <c r="I197" s="51" t="s">
        <v>364</v>
      </c>
      <c r="J197" s="1">
        <v>12.6</v>
      </c>
      <c r="K197" s="7">
        <v>907040</v>
      </c>
      <c r="L197" s="24"/>
      <c r="M197" s="24">
        <v>3.7</v>
      </c>
      <c r="N197" s="24">
        <v>10.4</v>
      </c>
      <c r="O197" s="16">
        <f t="shared" si="24"/>
        <v>38.480000000000004</v>
      </c>
      <c r="P197" s="24" t="s">
        <v>130</v>
      </c>
      <c r="Q197" s="24" t="s">
        <v>254</v>
      </c>
      <c r="R197" s="25" t="s">
        <v>455</v>
      </c>
      <c r="S197" s="27">
        <v>2.5147222222222232</v>
      </c>
      <c r="T197" s="27">
        <v>0.6286805555555558</v>
      </c>
      <c r="U197" s="66">
        <v>44278</v>
      </c>
      <c r="V197" s="27">
        <v>0.23333333333333517</v>
      </c>
      <c r="W197" s="19">
        <v>1</v>
      </c>
      <c r="X197" s="26">
        <v>60</v>
      </c>
      <c r="Y197" s="19" t="str">
        <f t="shared" si="25"/>
        <v>RL1451</v>
      </c>
      <c r="Z197" s="19" t="str">
        <f t="shared" si="26"/>
        <v>4/UR18650ZY</v>
      </c>
      <c r="AA197" s="26">
        <f t="shared" si="27"/>
        <v>1</v>
      </c>
      <c r="AB197" s="26">
        <f t="shared" si="28"/>
        <v>12.6</v>
      </c>
      <c r="AC197" s="19">
        <f t="shared" si="29"/>
        <v>60</v>
      </c>
      <c r="AD197" s="19" t="str">
        <f t="shared" si="30"/>
        <v>66002-636</v>
      </c>
      <c r="AE197" s="32"/>
      <c r="AF197" s="34"/>
      <c r="AG197" s="1" t="s">
        <v>151</v>
      </c>
      <c r="AH197" s="43">
        <v>1825</v>
      </c>
    </row>
    <row r="198" spans="1:34" x14ac:dyDescent="0.25">
      <c r="A198" s="17">
        <v>44263</v>
      </c>
      <c r="B198" s="58" t="s">
        <v>1451</v>
      </c>
      <c r="C198" s="51" t="s">
        <v>1454</v>
      </c>
      <c r="D198" s="51" t="s">
        <v>1455</v>
      </c>
      <c r="E198" s="54">
        <v>44280</v>
      </c>
      <c r="F198" s="51" t="s">
        <v>515</v>
      </c>
      <c r="G198" s="48" t="s">
        <v>1452</v>
      </c>
      <c r="H198" s="52">
        <v>4</v>
      </c>
      <c r="I198" s="51" t="s">
        <v>1453</v>
      </c>
      <c r="J198" s="1">
        <v>9.8800000000000008</v>
      </c>
      <c r="K198" s="7">
        <v>906544</v>
      </c>
      <c r="L198" s="24"/>
      <c r="M198" s="24">
        <v>3</v>
      </c>
      <c r="N198" s="24">
        <v>6</v>
      </c>
      <c r="O198" s="16">
        <f t="shared" si="24"/>
        <v>18</v>
      </c>
      <c r="P198" s="24" t="s">
        <v>20</v>
      </c>
      <c r="Q198" s="24" t="s">
        <v>412</v>
      </c>
      <c r="R198" s="25" t="s">
        <v>455</v>
      </c>
      <c r="S198" s="27">
        <v>3.0524999999999998</v>
      </c>
      <c r="T198" s="27">
        <v>0.76312499999999994</v>
      </c>
      <c r="U198" s="66">
        <v>44278</v>
      </c>
      <c r="V198" s="27">
        <v>0.1875</v>
      </c>
      <c r="W198" s="19">
        <v>0.49</v>
      </c>
      <c r="X198" s="26">
        <v>30</v>
      </c>
      <c r="Y198" s="19" t="str">
        <f t="shared" si="25"/>
        <v>L725</v>
      </c>
      <c r="Z198" s="19" t="str">
        <f t="shared" si="26"/>
        <v>1/L91-BP4T</v>
      </c>
      <c r="AA198" s="26">
        <f t="shared" si="27"/>
        <v>0.49</v>
      </c>
      <c r="AB198" s="26">
        <f t="shared" si="28"/>
        <v>9.8800000000000008</v>
      </c>
      <c r="AC198" s="19">
        <f t="shared" si="29"/>
        <v>30</v>
      </c>
      <c r="AD198" s="19" t="str">
        <f t="shared" si="30"/>
        <v>67001-636</v>
      </c>
      <c r="AE198" s="32"/>
      <c r="AF198" s="34"/>
      <c r="AG198" s="1" t="s">
        <v>153</v>
      </c>
      <c r="AH198" s="43">
        <v>1725</v>
      </c>
    </row>
    <row r="199" spans="1:34" x14ac:dyDescent="0.25">
      <c r="A199" s="17">
        <v>44263</v>
      </c>
      <c r="B199" s="58" t="s">
        <v>1468</v>
      </c>
      <c r="C199" s="53" t="s">
        <v>1470</v>
      </c>
      <c r="D199" s="53" t="s">
        <v>1471</v>
      </c>
      <c r="E199" s="54">
        <v>44272</v>
      </c>
      <c r="F199" s="51" t="s">
        <v>307</v>
      </c>
      <c r="G199" s="48" t="s">
        <v>1469</v>
      </c>
      <c r="H199" s="52">
        <v>50</v>
      </c>
      <c r="I199" s="51" t="s">
        <v>279</v>
      </c>
      <c r="J199" s="1">
        <v>35.880000000000003</v>
      </c>
      <c r="K199" s="7">
        <v>906236</v>
      </c>
      <c r="L199" s="24"/>
      <c r="M199" s="24"/>
      <c r="N199" s="24"/>
      <c r="O199" s="16">
        <f t="shared" si="24"/>
        <v>0</v>
      </c>
      <c r="P199" s="24" t="s">
        <v>91</v>
      </c>
      <c r="Q199" s="24"/>
      <c r="R199" s="25" t="s">
        <v>687</v>
      </c>
      <c r="S199" s="27">
        <v>29.3125</v>
      </c>
      <c r="T199" s="27">
        <v>0.58625000000000005</v>
      </c>
      <c r="U199" s="66">
        <v>44278</v>
      </c>
      <c r="V199" s="27">
        <v>1.8588888888888886</v>
      </c>
      <c r="W199" s="19">
        <v>0.65</v>
      </c>
      <c r="X199" s="26">
        <v>70</v>
      </c>
      <c r="Y199" s="19" t="str">
        <f t="shared" si="25"/>
        <v>N475A</v>
      </c>
      <c r="Z199" s="19" t="str">
        <f t="shared" si="26"/>
        <v>14/BK-3HCCE</v>
      </c>
      <c r="AA199" s="26">
        <f t="shared" si="27"/>
        <v>0.65</v>
      </c>
      <c r="AB199" s="26">
        <f t="shared" si="28"/>
        <v>35.880000000000003</v>
      </c>
      <c r="AC199" s="19">
        <f t="shared" si="29"/>
        <v>70</v>
      </c>
      <c r="AD199" s="19" t="str">
        <f t="shared" si="30"/>
        <v>66000-6121</v>
      </c>
      <c r="AE199" s="32"/>
      <c r="AF199" s="34"/>
      <c r="AG199" s="1" t="s">
        <v>153</v>
      </c>
      <c r="AH199" s="43">
        <v>81345</v>
      </c>
    </row>
    <row r="200" spans="1:34" x14ac:dyDescent="0.25">
      <c r="A200" s="18">
        <v>44250</v>
      </c>
      <c r="B200" s="55" t="s">
        <v>1367</v>
      </c>
      <c r="C200" s="67" t="s">
        <v>120</v>
      </c>
      <c r="D200" s="53" t="s">
        <v>692</v>
      </c>
      <c r="E200" s="54">
        <v>44263</v>
      </c>
      <c r="F200" s="51" t="s">
        <v>688</v>
      </c>
      <c r="G200" s="48" t="s">
        <v>691</v>
      </c>
      <c r="H200" s="52">
        <v>1</v>
      </c>
      <c r="I200" s="1"/>
      <c r="J200" s="1">
        <v>45.9</v>
      </c>
      <c r="K200" s="7">
        <v>905181</v>
      </c>
      <c r="L200" s="24"/>
      <c r="M200" s="24"/>
      <c r="N200" s="24"/>
      <c r="O200" s="16">
        <f t="shared" si="24"/>
        <v>0</v>
      </c>
      <c r="P200" s="24"/>
      <c r="Q200" s="24"/>
      <c r="R200" s="25" t="s">
        <v>249</v>
      </c>
      <c r="S200" s="27">
        <v>0.1958333333333333</v>
      </c>
      <c r="T200" s="27">
        <v>0.1958333333333333</v>
      </c>
      <c r="U200" s="66">
        <v>44277</v>
      </c>
      <c r="V200" s="27">
        <v>0.17555555555555458</v>
      </c>
      <c r="W200" s="19">
        <v>0.33</v>
      </c>
      <c r="X200" s="26">
        <v>110</v>
      </c>
      <c r="Y200" s="19" t="str">
        <f t="shared" si="25"/>
        <v>CH365</v>
      </c>
      <c r="Z200" s="19" t="str">
        <f t="shared" si="26"/>
        <v>TSB-002</v>
      </c>
      <c r="AA200" s="26">
        <f t="shared" si="27"/>
        <v>0.33</v>
      </c>
      <c r="AB200" s="26">
        <f t="shared" si="28"/>
        <v>45.9</v>
      </c>
      <c r="AC200" s="19">
        <f t="shared" si="29"/>
        <v>110</v>
      </c>
      <c r="AD200" s="19" t="str">
        <f t="shared" si="30"/>
        <v>66001-359</v>
      </c>
      <c r="AE200" s="32"/>
      <c r="AF200" s="34"/>
      <c r="AG200" s="1" t="s">
        <v>573</v>
      </c>
      <c r="AH200" s="43">
        <v>62142</v>
      </c>
    </row>
    <row r="201" spans="1:34" x14ac:dyDescent="0.25">
      <c r="A201" s="17">
        <v>44263</v>
      </c>
      <c r="B201" s="58" t="s">
        <v>1450</v>
      </c>
      <c r="C201" s="51" t="s">
        <v>661</v>
      </c>
      <c r="D201" s="51" t="s">
        <v>406</v>
      </c>
      <c r="E201" s="54">
        <v>44279</v>
      </c>
      <c r="F201" s="51" t="s">
        <v>292</v>
      </c>
      <c r="G201" s="48" t="s">
        <v>405</v>
      </c>
      <c r="H201" s="52">
        <v>400</v>
      </c>
      <c r="I201" s="51" t="s">
        <v>660</v>
      </c>
      <c r="J201" s="1">
        <v>1.52</v>
      </c>
      <c r="K201" s="7">
        <v>906353</v>
      </c>
      <c r="L201" s="24" t="s">
        <v>463</v>
      </c>
      <c r="M201" s="24">
        <v>3.6</v>
      </c>
      <c r="N201" s="24">
        <v>1.2</v>
      </c>
      <c r="O201" s="16">
        <f t="shared" si="24"/>
        <v>4.32</v>
      </c>
      <c r="P201" s="24" t="s">
        <v>20</v>
      </c>
      <c r="Q201" s="24" t="s">
        <v>412</v>
      </c>
      <c r="R201" s="25" t="s">
        <v>1018</v>
      </c>
      <c r="S201" s="27">
        <v>26.767222222222227</v>
      </c>
      <c r="T201" s="27">
        <v>6.6918055555555564E-2</v>
      </c>
      <c r="U201" s="66">
        <v>44278</v>
      </c>
      <c r="V201" s="27">
        <v>2.0697222222222216</v>
      </c>
      <c r="W201" s="19">
        <v>0.08</v>
      </c>
      <c r="X201" s="26">
        <v>7.5</v>
      </c>
      <c r="Y201" s="19" t="str">
        <f t="shared" si="25"/>
        <v>L503</v>
      </c>
      <c r="Z201" s="19" t="str">
        <f t="shared" si="26"/>
        <v>1/ER14250H</v>
      </c>
      <c r="AA201" s="26">
        <f t="shared" si="27"/>
        <v>0.08</v>
      </c>
      <c r="AB201" s="26">
        <f t="shared" si="28"/>
        <v>1.52</v>
      </c>
      <c r="AC201" s="19">
        <f t="shared" si="29"/>
        <v>7.5</v>
      </c>
      <c r="AD201" s="19" t="str">
        <f t="shared" si="30"/>
        <v>66000-691</v>
      </c>
      <c r="AE201" s="32"/>
      <c r="AF201" s="34"/>
      <c r="AG201" s="1" t="s">
        <v>151</v>
      </c>
      <c r="AH201" s="43">
        <v>6830</v>
      </c>
    </row>
    <row r="202" spans="1:34" x14ac:dyDescent="0.25">
      <c r="A202" s="13">
        <v>44266</v>
      </c>
      <c r="B202" s="57" t="s">
        <v>1509</v>
      </c>
      <c r="C202" s="53" t="s">
        <v>640</v>
      </c>
      <c r="D202" s="53" t="s">
        <v>576</v>
      </c>
      <c r="E202" s="54">
        <v>44286</v>
      </c>
      <c r="F202" s="51" t="s">
        <v>322</v>
      </c>
      <c r="G202" s="48" t="s">
        <v>575</v>
      </c>
      <c r="H202" s="52">
        <v>500</v>
      </c>
      <c r="I202" s="51" t="s">
        <v>634</v>
      </c>
      <c r="J202" s="1">
        <v>2.0699999999999998</v>
      </c>
      <c r="K202" s="7">
        <v>906883</v>
      </c>
      <c r="L202" s="24"/>
      <c r="M202" s="24">
        <v>1.2</v>
      </c>
      <c r="N202" s="24">
        <v>0.8</v>
      </c>
      <c r="O202" s="16">
        <f t="shared" si="24"/>
        <v>0.96</v>
      </c>
      <c r="P202" s="24" t="s">
        <v>91</v>
      </c>
      <c r="Q202" s="24" t="s">
        <v>412</v>
      </c>
      <c r="R202" s="25" t="s">
        <v>1618</v>
      </c>
      <c r="S202" s="27">
        <v>12.096111111111114</v>
      </c>
      <c r="T202" s="27">
        <v>2.4192222222222226E-2</v>
      </c>
      <c r="U202" s="66">
        <v>44277</v>
      </c>
      <c r="V202" s="27">
        <v>1.0683333333333325</v>
      </c>
      <c r="W202" s="19">
        <v>0.03</v>
      </c>
      <c r="X202" s="26">
        <v>3.1</v>
      </c>
      <c r="Y202" s="19" t="str">
        <f t="shared" si="25"/>
        <v>N1705</v>
      </c>
      <c r="Z202" s="19" t="str">
        <f t="shared" si="26"/>
        <v>1/BK-4MCCE</v>
      </c>
      <c r="AA202" s="26">
        <f t="shared" si="27"/>
        <v>0.03</v>
      </c>
      <c r="AB202" s="26">
        <f t="shared" si="28"/>
        <v>2.0699999999999998</v>
      </c>
      <c r="AC202" s="19">
        <f t="shared" si="29"/>
        <v>3.1</v>
      </c>
      <c r="AD202" s="19" t="str">
        <f t="shared" si="30"/>
        <v>30006-414BP</v>
      </c>
      <c r="AE202" s="32"/>
      <c r="AF202" s="34"/>
      <c r="AG202" s="1" t="s">
        <v>573</v>
      </c>
      <c r="AH202" s="43" t="s">
        <v>323</v>
      </c>
    </row>
    <row r="203" spans="1:34" x14ac:dyDescent="0.25">
      <c r="A203" s="5">
        <v>44244</v>
      </c>
      <c r="B203" s="56" t="s">
        <v>1294</v>
      </c>
      <c r="C203" s="53" t="s">
        <v>399</v>
      </c>
      <c r="D203" s="53" t="s">
        <v>1297</v>
      </c>
      <c r="E203" s="54">
        <v>44256</v>
      </c>
      <c r="F203" s="51" t="s">
        <v>1295</v>
      </c>
      <c r="G203" s="48" t="s">
        <v>1296</v>
      </c>
      <c r="H203" s="52">
        <v>50</v>
      </c>
      <c r="I203" s="51" t="s">
        <v>251</v>
      </c>
      <c r="J203" s="1">
        <v>62.42</v>
      </c>
      <c r="K203" s="7">
        <v>904289</v>
      </c>
      <c r="L203" s="24"/>
      <c r="M203" s="24">
        <v>10.8</v>
      </c>
      <c r="N203" s="24">
        <v>6.7</v>
      </c>
      <c r="O203" s="16">
        <f t="shared" si="24"/>
        <v>72.360000000000014</v>
      </c>
      <c r="P203" s="24" t="s">
        <v>130</v>
      </c>
      <c r="Q203" s="24" t="s">
        <v>372</v>
      </c>
      <c r="R203" s="25" t="s">
        <v>1619</v>
      </c>
      <c r="S203" s="27">
        <v>31.31583333333333</v>
      </c>
      <c r="T203" s="27">
        <v>0.62631666666666663</v>
      </c>
      <c r="U203" s="66">
        <v>44277</v>
      </c>
      <c r="V203" s="27">
        <v>1.536944444444444</v>
      </c>
      <c r="W203" s="19">
        <v>1.1100000000000001</v>
      </c>
      <c r="X203" s="26">
        <v>190</v>
      </c>
      <c r="Y203" s="19" t="str">
        <f t="shared" si="25"/>
        <v>RL1184</v>
      </c>
      <c r="Z203" s="19" t="str">
        <f t="shared" si="26"/>
        <v>6/NCR18650B</v>
      </c>
      <c r="AA203" s="26">
        <f t="shared" si="27"/>
        <v>1.1100000000000001</v>
      </c>
      <c r="AB203" s="26">
        <f t="shared" si="28"/>
        <v>62.42</v>
      </c>
      <c r="AC203" s="19">
        <f t="shared" si="29"/>
        <v>190</v>
      </c>
      <c r="AD203" s="19" t="str">
        <f t="shared" si="30"/>
        <v>67001-689</v>
      </c>
      <c r="AE203" s="32"/>
      <c r="AF203" s="34"/>
      <c r="AG203" s="1" t="s">
        <v>153</v>
      </c>
      <c r="AH203" s="43">
        <v>1039</v>
      </c>
    </row>
    <row r="204" spans="1:34" x14ac:dyDescent="0.25">
      <c r="A204" s="13">
        <v>44246</v>
      </c>
      <c r="B204" s="57">
        <v>311354</v>
      </c>
      <c r="C204" s="53" t="s">
        <v>483</v>
      </c>
      <c r="D204" s="53" t="s">
        <v>484</v>
      </c>
      <c r="E204" s="54">
        <v>44266</v>
      </c>
      <c r="F204" s="51" t="s">
        <v>481</v>
      </c>
      <c r="G204" s="48" t="s">
        <v>482</v>
      </c>
      <c r="H204" s="52">
        <v>21</v>
      </c>
      <c r="I204" s="51" t="s">
        <v>318</v>
      </c>
      <c r="J204" s="1">
        <v>38.950000000000003</v>
      </c>
      <c r="K204" s="7">
        <v>904849</v>
      </c>
      <c r="L204" s="24"/>
      <c r="M204" s="24">
        <v>14.4</v>
      </c>
      <c r="N204" s="24">
        <v>6.9</v>
      </c>
      <c r="O204" s="16">
        <f t="shared" si="24"/>
        <v>99.360000000000014</v>
      </c>
      <c r="P204" s="24" t="s">
        <v>130</v>
      </c>
      <c r="Q204" s="24" t="s">
        <v>92</v>
      </c>
      <c r="R204" s="25" t="s">
        <v>687</v>
      </c>
      <c r="S204" s="27">
        <v>15.797499999999999</v>
      </c>
      <c r="T204" s="27">
        <v>0.75226190476190469</v>
      </c>
      <c r="U204" s="66">
        <v>44277</v>
      </c>
      <c r="V204" s="27">
        <v>0.68027777777777665</v>
      </c>
      <c r="W204" s="19">
        <v>0.82</v>
      </c>
      <c r="X204" s="26">
        <v>110</v>
      </c>
      <c r="Y204" s="19" t="str">
        <f t="shared" si="25"/>
        <v>RL977</v>
      </c>
      <c r="Z204" s="19" t="str">
        <f t="shared" si="26"/>
        <v>8/NCR18650GA</v>
      </c>
      <c r="AA204" s="26">
        <f t="shared" si="27"/>
        <v>0.82</v>
      </c>
      <c r="AB204" s="26">
        <f t="shared" si="28"/>
        <v>38.950000000000003</v>
      </c>
      <c r="AC204" s="19">
        <f t="shared" si="29"/>
        <v>110</v>
      </c>
      <c r="AD204" s="19" t="str">
        <f t="shared" si="30"/>
        <v>67001-566</v>
      </c>
      <c r="AE204" s="32"/>
      <c r="AF204" s="34"/>
      <c r="AG204" s="1" t="s">
        <v>151</v>
      </c>
      <c r="AH204" s="43">
        <v>1710</v>
      </c>
    </row>
    <row r="205" spans="1:34" x14ac:dyDescent="0.25">
      <c r="A205" s="17">
        <v>44270</v>
      </c>
      <c r="B205" s="58" t="s">
        <v>1291</v>
      </c>
      <c r="C205" s="51"/>
      <c r="D205" s="51" t="s">
        <v>972</v>
      </c>
      <c r="E205" s="54">
        <v>44266</v>
      </c>
      <c r="F205" s="51" t="s">
        <v>258</v>
      </c>
      <c r="G205" s="48" t="s">
        <v>1529</v>
      </c>
      <c r="H205" s="52">
        <v>10</v>
      </c>
      <c r="I205" s="1"/>
      <c r="J205" s="1">
        <v>135.72</v>
      </c>
      <c r="K205" s="7">
        <v>904497</v>
      </c>
      <c r="L205" s="24"/>
      <c r="M205" s="24"/>
      <c r="N205" s="24"/>
      <c r="O205" s="16">
        <f t="shared" si="24"/>
        <v>0</v>
      </c>
      <c r="P205" s="24"/>
      <c r="Q205" s="24"/>
      <c r="R205" s="25" t="s">
        <v>259</v>
      </c>
      <c r="S205" s="27">
        <v>24.92722222222222</v>
      </c>
      <c r="T205" s="27">
        <v>2.4927222222222221</v>
      </c>
      <c r="U205" s="66">
        <v>44277</v>
      </c>
      <c r="V205" s="27">
        <v>1.2666666666666662</v>
      </c>
      <c r="W205" s="19">
        <v>2.72</v>
      </c>
      <c r="X205" s="26">
        <v>220</v>
      </c>
      <c r="Y205" s="19" t="str">
        <f t="shared" si="25"/>
        <v>CH336</v>
      </c>
      <c r="Z205" s="19">
        <f t="shared" si="26"/>
        <v>0</v>
      </c>
      <c r="AA205" s="26">
        <f t="shared" si="27"/>
        <v>2.72</v>
      </c>
      <c r="AB205" s="26">
        <f t="shared" si="28"/>
        <v>135.72</v>
      </c>
      <c r="AC205" s="19">
        <f t="shared" si="29"/>
        <v>220</v>
      </c>
      <c r="AD205" s="19" t="str">
        <f t="shared" si="30"/>
        <v>66001-133</v>
      </c>
      <c r="AE205" s="32"/>
      <c r="AF205" s="34"/>
      <c r="AG205" s="1" t="s">
        <v>152</v>
      </c>
      <c r="AH205" s="43">
        <v>1167</v>
      </c>
    </row>
    <row r="206" spans="1:34" x14ac:dyDescent="0.25">
      <c r="A206" s="17">
        <v>44249</v>
      </c>
      <c r="B206" s="58" t="s">
        <v>1343</v>
      </c>
      <c r="C206" s="53" t="s">
        <v>711</v>
      </c>
      <c r="D206" s="53" t="s">
        <v>712</v>
      </c>
      <c r="E206" s="54">
        <v>44263</v>
      </c>
      <c r="F206" s="51" t="s">
        <v>708</v>
      </c>
      <c r="G206" s="48" t="s">
        <v>709</v>
      </c>
      <c r="H206" s="52">
        <v>10</v>
      </c>
      <c r="I206" s="51" t="s">
        <v>710</v>
      </c>
      <c r="J206" s="1">
        <v>25.83</v>
      </c>
      <c r="K206" s="7">
        <v>905108</v>
      </c>
      <c r="L206" s="24"/>
      <c r="M206" s="24">
        <v>14.4</v>
      </c>
      <c r="N206" s="24">
        <v>2.04</v>
      </c>
      <c r="O206" s="16">
        <f t="shared" si="24"/>
        <v>29.376000000000001</v>
      </c>
      <c r="P206" s="24" t="s">
        <v>130</v>
      </c>
      <c r="Q206" s="24" t="s">
        <v>562</v>
      </c>
      <c r="R206" s="25" t="s">
        <v>456</v>
      </c>
      <c r="S206" s="27">
        <v>39.564166666666665</v>
      </c>
      <c r="T206" s="27">
        <v>3.9564166666666667</v>
      </c>
      <c r="U206" s="66">
        <v>44277</v>
      </c>
      <c r="V206" s="27">
        <v>1.0166666666666684</v>
      </c>
      <c r="W206" s="19">
        <v>4.93</v>
      </c>
      <c r="X206" s="26">
        <v>200</v>
      </c>
      <c r="Y206" s="19" t="str">
        <f t="shared" si="25"/>
        <v>DH48</v>
      </c>
      <c r="Z206" s="19" t="str">
        <f t="shared" si="26"/>
        <v>4/NCR18500A</v>
      </c>
      <c r="AA206" s="26">
        <f t="shared" si="27"/>
        <v>4.93</v>
      </c>
      <c r="AB206" s="26">
        <f t="shared" si="28"/>
        <v>25.83</v>
      </c>
      <c r="AC206" s="19">
        <f t="shared" si="29"/>
        <v>200</v>
      </c>
      <c r="AD206" s="19" t="str">
        <f t="shared" si="30"/>
        <v>66001-927</v>
      </c>
      <c r="AE206" s="32"/>
      <c r="AF206" s="34"/>
      <c r="AG206" s="1" t="s">
        <v>151</v>
      </c>
      <c r="AH206" s="43">
        <v>2169</v>
      </c>
    </row>
    <row r="207" spans="1:34" x14ac:dyDescent="0.25">
      <c r="A207" s="17">
        <v>44263</v>
      </c>
      <c r="B207" s="58" t="s">
        <v>1438</v>
      </c>
      <c r="C207" s="51" t="s">
        <v>1440</v>
      </c>
      <c r="D207" s="51" t="s">
        <v>1441</v>
      </c>
      <c r="E207" s="54">
        <v>44279</v>
      </c>
      <c r="F207" s="51" t="s">
        <v>1437</v>
      </c>
      <c r="G207" s="48" t="s">
        <v>1439</v>
      </c>
      <c r="H207" s="52">
        <v>2</v>
      </c>
      <c r="I207" s="51" t="s">
        <v>256</v>
      </c>
      <c r="J207" s="1">
        <v>4.3600000000000003</v>
      </c>
      <c r="K207" s="7">
        <v>906349</v>
      </c>
      <c r="L207" s="24"/>
      <c r="M207" s="24">
        <v>13.5</v>
      </c>
      <c r="N207" s="24"/>
      <c r="O207" s="16">
        <f t="shared" si="24"/>
        <v>0</v>
      </c>
      <c r="P207" s="24" t="s">
        <v>89</v>
      </c>
      <c r="Q207" s="24" t="s">
        <v>1442</v>
      </c>
      <c r="R207" s="25" t="s">
        <v>1307</v>
      </c>
      <c r="S207" s="27">
        <v>2.3147222222222239</v>
      </c>
      <c r="T207" s="27">
        <v>1.157361111111112</v>
      </c>
      <c r="U207" s="66">
        <v>44274</v>
      </c>
      <c r="V207" s="27">
        <v>0.28833333333333444</v>
      </c>
      <c r="W207" s="19">
        <v>0.79</v>
      </c>
      <c r="X207" s="26">
        <v>63</v>
      </c>
      <c r="Y207" s="19" t="str">
        <f t="shared" si="25"/>
        <v>AL97</v>
      </c>
      <c r="Z207" s="19" t="str">
        <f t="shared" si="26"/>
        <v>18/LR6XW</v>
      </c>
      <c r="AA207" s="26">
        <f t="shared" si="27"/>
        <v>0.79</v>
      </c>
      <c r="AB207" s="26">
        <f t="shared" si="28"/>
        <v>4.3600000000000003</v>
      </c>
      <c r="AC207" s="19">
        <f t="shared" si="29"/>
        <v>63</v>
      </c>
      <c r="AD207" s="19" t="str">
        <f t="shared" si="30"/>
        <v>66000-313</v>
      </c>
      <c r="AE207" s="32"/>
      <c r="AF207" s="34"/>
      <c r="AG207" s="1" t="s">
        <v>151</v>
      </c>
      <c r="AH207" s="43">
        <v>66552</v>
      </c>
    </row>
    <row r="208" spans="1:34" x14ac:dyDescent="0.25">
      <c r="A208" s="18">
        <v>44257</v>
      </c>
      <c r="B208" s="55" t="s">
        <v>1402</v>
      </c>
      <c r="C208" s="51" t="s">
        <v>1404</v>
      </c>
      <c r="D208" s="51" t="s">
        <v>1405</v>
      </c>
      <c r="E208" s="54">
        <v>44272</v>
      </c>
      <c r="F208" s="51" t="s">
        <v>1399</v>
      </c>
      <c r="G208" s="48" t="s">
        <v>1403</v>
      </c>
      <c r="H208" s="52">
        <v>2</v>
      </c>
      <c r="I208" s="51" t="s">
        <v>284</v>
      </c>
      <c r="J208" s="1">
        <v>32.770000000000003</v>
      </c>
      <c r="K208" s="7">
        <v>905548</v>
      </c>
      <c r="L208" s="24"/>
      <c r="M208" s="24">
        <v>18</v>
      </c>
      <c r="N208" s="24">
        <v>2.5</v>
      </c>
      <c r="O208" s="16">
        <f t="shared" si="24"/>
        <v>45</v>
      </c>
      <c r="P208" s="24" t="s">
        <v>96</v>
      </c>
      <c r="Q208" s="24" t="s">
        <v>590</v>
      </c>
      <c r="R208" s="25" t="s">
        <v>455</v>
      </c>
      <c r="S208" s="27">
        <v>2.2166666666666681</v>
      </c>
      <c r="T208" s="27">
        <v>1.1083333333333341</v>
      </c>
      <c r="U208" s="66">
        <v>44277</v>
      </c>
      <c r="V208" s="27">
        <v>0.16666666666666607</v>
      </c>
      <c r="W208" s="19">
        <v>1.2</v>
      </c>
      <c r="X208" s="26">
        <v>115</v>
      </c>
      <c r="Y208" s="19" t="str">
        <f t="shared" si="25"/>
        <v>RECELL259</v>
      </c>
      <c r="Z208" s="19" t="str">
        <f t="shared" si="26"/>
        <v>15/NC2500SCR</v>
      </c>
      <c r="AA208" s="26">
        <f t="shared" si="27"/>
        <v>1.2</v>
      </c>
      <c r="AB208" s="26">
        <f t="shared" si="28"/>
        <v>32.770000000000003</v>
      </c>
      <c r="AC208" s="19">
        <f t="shared" si="29"/>
        <v>115</v>
      </c>
      <c r="AD208" s="19" t="str">
        <f t="shared" si="30"/>
        <v>22000-446I</v>
      </c>
      <c r="AE208" s="32"/>
      <c r="AF208" s="34"/>
      <c r="AG208" s="1" t="s">
        <v>153</v>
      </c>
      <c r="AH208" s="43">
        <v>1151</v>
      </c>
    </row>
    <row r="209" spans="1:34" x14ac:dyDescent="0.25">
      <c r="A209" s="17">
        <v>44263</v>
      </c>
      <c r="B209" s="58" t="s">
        <v>1462</v>
      </c>
      <c r="C209" s="53" t="s">
        <v>1466</v>
      </c>
      <c r="D209" s="53" t="s">
        <v>1465</v>
      </c>
      <c r="E209" s="54">
        <v>44259</v>
      </c>
      <c r="F209" s="51" t="s">
        <v>1463</v>
      </c>
      <c r="G209" s="48" t="s">
        <v>1464</v>
      </c>
      <c r="H209" s="52">
        <v>2</v>
      </c>
      <c r="I209" s="51" t="s">
        <v>326</v>
      </c>
      <c r="J209" s="1">
        <v>17.71</v>
      </c>
      <c r="K209" s="7">
        <v>906567</v>
      </c>
      <c r="L209" s="24"/>
      <c r="M209" s="24">
        <v>6</v>
      </c>
      <c r="N209" s="24">
        <v>4.5</v>
      </c>
      <c r="O209" s="16">
        <f t="shared" si="24"/>
        <v>27</v>
      </c>
      <c r="P209" s="24" t="s">
        <v>91</v>
      </c>
      <c r="Q209" s="24" t="s">
        <v>583</v>
      </c>
      <c r="R209" s="25" t="s">
        <v>455</v>
      </c>
      <c r="S209" s="27">
        <v>0.8805555555555542</v>
      </c>
      <c r="T209" s="27">
        <v>0.4402777777777771</v>
      </c>
      <c r="U209" s="66">
        <v>44277</v>
      </c>
      <c r="V209" s="27">
        <v>0.20000000000000062</v>
      </c>
      <c r="W209" s="19">
        <v>0.45</v>
      </c>
      <c r="X209" s="26">
        <v>60</v>
      </c>
      <c r="Y209" s="19" t="str">
        <f t="shared" si="25"/>
        <v>N1408</v>
      </c>
      <c r="Z209" s="19" t="str">
        <f t="shared" si="26"/>
        <v>5/MH-C4500HT</v>
      </c>
      <c r="AA209" s="26">
        <f t="shared" si="27"/>
        <v>0.45</v>
      </c>
      <c r="AB209" s="26">
        <f t="shared" si="28"/>
        <v>17.71</v>
      </c>
      <c r="AC209" s="19">
        <f t="shared" si="29"/>
        <v>60</v>
      </c>
      <c r="AD209" s="19" t="str">
        <f t="shared" si="30"/>
        <v>67000-531</v>
      </c>
      <c r="AE209" s="32"/>
      <c r="AF209" s="34"/>
      <c r="AG209" s="1" t="s">
        <v>573</v>
      </c>
      <c r="AH209" s="43" t="s">
        <v>1467</v>
      </c>
    </row>
    <row r="210" spans="1:34" x14ac:dyDescent="0.25">
      <c r="A210" s="76">
        <v>44257</v>
      </c>
      <c r="B210" s="51" t="s">
        <v>1398</v>
      </c>
      <c r="C210" s="51" t="s">
        <v>1401</v>
      </c>
      <c r="D210" s="51" t="s">
        <v>1579</v>
      </c>
      <c r="E210" s="54">
        <v>44272</v>
      </c>
      <c r="F210" s="51" t="s">
        <v>1399</v>
      </c>
      <c r="G210" s="48" t="s">
        <v>1400</v>
      </c>
      <c r="H210" s="52">
        <v>1</v>
      </c>
      <c r="I210" s="51" t="s">
        <v>324</v>
      </c>
      <c r="J210" s="52">
        <v>1.88</v>
      </c>
      <c r="K210" s="7">
        <v>905548</v>
      </c>
      <c r="L210" s="24"/>
      <c r="M210" s="24">
        <v>6</v>
      </c>
      <c r="N210" s="24">
        <v>1.7</v>
      </c>
      <c r="O210" s="16">
        <f t="shared" si="24"/>
        <v>10.199999999999999</v>
      </c>
      <c r="P210" s="24" t="s">
        <v>96</v>
      </c>
      <c r="Q210" s="24" t="s">
        <v>583</v>
      </c>
      <c r="R210" s="25" t="s">
        <v>455</v>
      </c>
      <c r="S210" s="27">
        <v>1.4533333333333354</v>
      </c>
      <c r="T210" s="27">
        <v>1.4533333333333354</v>
      </c>
      <c r="U210" s="66">
        <v>44279</v>
      </c>
      <c r="V210" s="27">
        <v>0.10000000000000231</v>
      </c>
      <c r="W210" s="19">
        <v>1</v>
      </c>
      <c r="X210" s="26">
        <v>40</v>
      </c>
      <c r="Y210" s="19" t="str">
        <f t="shared" si="25"/>
        <v>RECELL686</v>
      </c>
      <c r="Z210" s="19" t="str">
        <f t="shared" si="26"/>
        <v>5/N1700SCR</v>
      </c>
      <c r="AA210" s="26">
        <f t="shared" si="27"/>
        <v>1</v>
      </c>
      <c r="AB210" s="26">
        <f t="shared" si="28"/>
        <v>1.88</v>
      </c>
      <c r="AC210" s="19">
        <f t="shared" si="29"/>
        <v>40</v>
      </c>
      <c r="AD210" s="19" t="str">
        <f t="shared" si="30"/>
        <v>66002-625</v>
      </c>
      <c r="AE210" s="32"/>
      <c r="AF210" s="34"/>
      <c r="AG210" s="1" t="s">
        <v>153</v>
      </c>
      <c r="AH210" s="43">
        <v>1151</v>
      </c>
    </row>
    <row r="211" spans="1:34" x14ac:dyDescent="0.25">
      <c r="A211" s="13">
        <v>44259</v>
      </c>
      <c r="B211" s="57" t="s">
        <v>1424</v>
      </c>
      <c r="C211" s="51" t="s">
        <v>1102</v>
      </c>
      <c r="D211" s="51" t="s">
        <v>1620</v>
      </c>
      <c r="E211" s="54">
        <v>44270</v>
      </c>
      <c r="F211" s="51" t="s">
        <v>1280</v>
      </c>
      <c r="G211" s="48" t="s">
        <v>1425</v>
      </c>
      <c r="H211" s="52">
        <v>1</v>
      </c>
      <c r="I211" s="51" t="s">
        <v>1100</v>
      </c>
      <c r="J211" s="52">
        <v>4.17</v>
      </c>
      <c r="K211" s="7">
        <v>905840</v>
      </c>
      <c r="L211" s="24"/>
      <c r="M211" s="24">
        <v>2.4</v>
      </c>
      <c r="N211" s="24">
        <v>1.1000000000000001</v>
      </c>
      <c r="O211" s="16">
        <f t="shared" ref="O211:O242" si="31">N211*M211</f>
        <v>2.64</v>
      </c>
      <c r="P211" s="24" t="s">
        <v>91</v>
      </c>
      <c r="Q211" s="24" t="s">
        <v>582</v>
      </c>
      <c r="R211" s="25" t="s">
        <v>455</v>
      </c>
      <c r="S211" s="27">
        <v>0.77638888888888846</v>
      </c>
      <c r="T211" s="27">
        <v>0.77638888888888846</v>
      </c>
      <c r="U211" s="66">
        <v>44277</v>
      </c>
      <c r="V211" s="27">
        <v>0.2333333333333325</v>
      </c>
      <c r="W211" s="19">
        <v>0.75</v>
      </c>
      <c r="X211" s="26">
        <v>30</v>
      </c>
      <c r="Y211" s="19" t="str">
        <f t="shared" si="25"/>
        <v>PACK638</v>
      </c>
      <c r="Z211" s="19" t="str">
        <f t="shared" si="26"/>
        <v>2/HR-4/5AAUC</v>
      </c>
      <c r="AA211" s="26">
        <f t="shared" si="27"/>
        <v>0.75</v>
      </c>
      <c r="AB211" s="26">
        <f t="shared" si="28"/>
        <v>4.17</v>
      </c>
      <c r="AC211" s="19">
        <f t="shared" si="29"/>
        <v>30</v>
      </c>
      <c r="AD211" s="19" t="str">
        <f t="shared" si="30"/>
        <v>66002-628</v>
      </c>
      <c r="AE211" s="32"/>
      <c r="AF211" s="34"/>
      <c r="AG211" s="1" t="s">
        <v>13</v>
      </c>
      <c r="AH211" s="43">
        <v>23984</v>
      </c>
    </row>
    <row r="212" spans="1:34" x14ac:dyDescent="0.25">
      <c r="A212" s="5">
        <v>44252</v>
      </c>
      <c r="B212" s="56" t="s">
        <v>1393</v>
      </c>
      <c r="C212" s="53" t="s">
        <v>1396</v>
      </c>
      <c r="D212" s="53" t="s">
        <v>1397</v>
      </c>
      <c r="E212" s="54">
        <v>44265</v>
      </c>
      <c r="F212" s="51" t="s">
        <v>708</v>
      </c>
      <c r="G212" s="48" t="s">
        <v>1394</v>
      </c>
      <c r="H212" s="52">
        <v>4</v>
      </c>
      <c r="I212" s="51" t="s">
        <v>1395</v>
      </c>
      <c r="J212" s="1">
        <v>25.85</v>
      </c>
      <c r="K212" s="7">
        <v>905509</v>
      </c>
      <c r="L212" s="24"/>
      <c r="M212" s="24">
        <v>14.4</v>
      </c>
      <c r="N212" s="24">
        <v>4.9000000000000004</v>
      </c>
      <c r="O212" s="16">
        <f t="shared" si="31"/>
        <v>70.56</v>
      </c>
      <c r="P212" s="24" t="s">
        <v>130</v>
      </c>
      <c r="Q212" s="24" t="s">
        <v>562</v>
      </c>
      <c r="R212" s="25" t="s">
        <v>118</v>
      </c>
      <c r="S212" s="27">
        <v>8.5833333333333321</v>
      </c>
      <c r="T212" s="27">
        <v>2.145833333333333</v>
      </c>
      <c r="U212" s="66">
        <v>44280</v>
      </c>
      <c r="V212" s="27">
        <v>0.40583333333333416</v>
      </c>
      <c r="W212" s="19">
        <v>3</v>
      </c>
      <c r="X212" s="26">
        <v>145.5</v>
      </c>
      <c r="Y212" s="19" t="str">
        <f t="shared" si="25"/>
        <v>DH54</v>
      </c>
      <c r="Z212" s="19" t="str">
        <f t="shared" si="26"/>
        <v>4/INR21700</v>
      </c>
      <c r="AA212" s="26">
        <f t="shared" si="27"/>
        <v>3</v>
      </c>
      <c r="AB212" s="26">
        <f t="shared" si="28"/>
        <v>25.85</v>
      </c>
      <c r="AC212" s="19">
        <f t="shared" si="29"/>
        <v>145.5</v>
      </c>
      <c r="AD212" s="19" t="str">
        <f t="shared" si="30"/>
        <v>66002-623</v>
      </c>
      <c r="AE212" s="32"/>
      <c r="AF212" s="34"/>
      <c r="AG212" s="1" t="s">
        <v>151</v>
      </c>
      <c r="AH212" s="43">
        <v>2169</v>
      </c>
    </row>
    <row r="213" spans="1:34" x14ac:dyDescent="0.25">
      <c r="A213" s="5">
        <v>44265</v>
      </c>
      <c r="B213" s="56" t="s">
        <v>1483</v>
      </c>
      <c r="C213" s="53" t="s">
        <v>376</v>
      </c>
      <c r="D213" s="53" t="s">
        <v>377</v>
      </c>
      <c r="E213" s="54">
        <v>44284</v>
      </c>
      <c r="F213" s="51" t="s">
        <v>407</v>
      </c>
      <c r="G213" s="48" t="s">
        <v>375</v>
      </c>
      <c r="H213" s="52">
        <v>218</v>
      </c>
      <c r="I213" s="51" t="s">
        <v>95</v>
      </c>
      <c r="J213" s="1">
        <v>5.26</v>
      </c>
      <c r="K213" s="7">
        <v>906793</v>
      </c>
      <c r="L213" s="24"/>
      <c r="M213" s="24">
        <v>9</v>
      </c>
      <c r="N213" s="24"/>
      <c r="O213" s="16">
        <f t="shared" si="31"/>
        <v>0</v>
      </c>
      <c r="P213" s="24" t="s">
        <v>89</v>
      </c>
      <c r="Q213" s="24" t="s">
        <v>464</v>
      </c>
      <c r="R213" s="25" t="s">
        <v>1515</v>
      </c>
      <c r="S213" s="27">
        <v>59.717222222222219</v>
      </c>
      <c r="T213" s="27">
        <v>0.27393221202854229</v>
      </c>
      <c r="U213" s="66">
        <v>44280</v>
      </c>
      <c r="V213" s="27">
        <v>0.67833333333333545</v>
      </c>
      <c r="W213" s="19">
        <v>0.28000000000000003</v>
      </c>
      <c r="X213" s="26">
        <v>26</v>
      </c>
      <c r="Y213" s="19" t="str">
        <f t="shared" si="25"/>
        <v>AL83</v>
      </c>
      <c r="Z213" s="19" t="str">
        <f t="shared" si="26"/>
        <v>6/LR20XW</v>
      </c>
      <c r="AA213" s="26">
        <f t="shared" si="27"/>
        <v>0.28000000000000003</v>
      </c>
      <c r="AB213" s="26">
        <f t="shared" si="28"/>
        <v>5.26</v>
      </c>
      <c r="AC213" s="19">
        <f t="shared" si="29"/>
        <v>26</v>
      </c>
      <c r="AD213" s="19" t="str">
        <f t="shared" si="30"/>
        <v>66000-310</v>
      </c>
      <c r="AE213" s="32"/>
      <c r="AF213" s="34"/>
      <c r="AG213" s="1" t="s">
        <v>153</v>
      </c>
      <c r="AH213" s="43">
        <v>66811</v>
      </c>
    </row>
    <row r="214" spans="1:34" x14ac:dyDescent="0.25">
      <c r="A214" s="5">
        <v>44272</v>
      </c>
      <c r="B214" s="56" t="s">
        <v>1562</v>
      </c>
      <c r="C214" s="51" t="s">
        <v>1565</v>
      </c>
      <c r="D214" s="51" t="s">
        <v>1566</v>
      </c>
      <c r="E214" s="54">
        <v>44271</v>
      </c>
      <c r="F214" s="51" t="s">
        <v>1563</v>
      </c>
      <c r="G214" s="48" t="s">
        <v>1564</v>
      </c>
      <c r="H214" s="52">
        <v>4</v>
      </c>
      <c r="I214" s="51" t="s">
        <v>388</v>
      </c>
      <c r="J214" s="1">
        <v>15.57</v>
      </c>
      <c r="K214" s="7">
        <v>907878</v>
      </c>
      <c r="L214" s="24"/>
      <c r="M214" s="24">
        <v>3.6</v>
      </c>
      <c r="N214" s="24">
        <v>17</v>
      </c>
      <c r="O214" s="16">
        <f t="shared" si="31"/>
        <v>61.2</v>
      </c>
      <c r="P214" s="24" t="s">
        <v>538</v>
      </c>
      <c r="Q214" s="24" t="s">
        <v>412</v>
      </c>
      <c r="R214" s="25" t="s">
        <v>1307</v>
      </c>
      <c r="S214" s="27">
        <v>2.0730555555555568</v>
      </c>
      <c r="T214" s="27">
        <v>0.51826388888888919</v>
      </c>
      <c r="U214" s="66">
        <v>44280</v>
      </c>
      <c r="V214" s="27">
        <v>0.50500000000000034</v>
      </c>
      <c r="W214" s="19">
        <v>0.5</v>
      </c>
      <c r="X214" s="26">
        <v>45</v>
      </c>
      <c r="Y214" s="19" t="str">
        <f t="shared" si="25"/>
        <v>L854</v>
      </c>
      <c r="Z214" s="19" t="str">
        <f t="shared" si="26"/>
        <v>1/LS33600</v>
      </c>
      <c r="AA214" s="26">
        <f t="shared" si="27"/>
        <v>0.5</v>
      </c>
      <c r="AB214" s="26">
        <f t="shared" si="28"/>
        <v>15.57</v>
      </c>
      <c r="AC214" s="19">
        <f t="shared" si="29"/>
        <v>45</v>
      </c>
      <c r="AD214" s="19" t="str">
        <f t="shared" si="30"/>
        <v>66002-643</v>
      </c>
      <c r="AE214" s="32"/>
      <c r="AF214" s="34"/>
      <c r="AG214" s="1" t="s">
        <v>151</v>
      </c>
      <c r="AH214" s="43">
        <v>65613</v>
      </c>
    </row>
    <row r="215" spans="1:34" x14ac:dyDescent="0.25">
      <c r="A215" s="17">
        <v>44270</v>
      </c>
      <c r="B215" s="58" t="s">
        <v>1536</v>
      </c>
      <c r="C215" s="51" t="s">
        <v>633</v>
      </c>
      <c r="D215" s="51" t="s">
        <v>759</v>
      </c>
      <c r="E215" s="54">
        <v>44294</v>
      </c>
      <c r="F215" s="51" t="s">
        <v>757</v>
      </c>
      <c r="G215" s="48" t="s">
        <v>758</v>
      </c>
      <c r="H215" s="52">
        <v>100</v>
      </c>
      <c r="I215" s="51" t="s">
        <v>364</v>
      </c>
      <c r="J215" s="1">
        <v>3.56</v>
      </c>
      <c r="K215" s="7">
        <v>907586</v>
      </c>
      <c r="L215" s="24"/>
      <c r="M215" s="24">
        <v>3.7</v>
      </c>
      <c r="N215" s="24">
        <v>2.6</v>
      </c>
      <c r="O215" s="16">
        <f t="shared" si="31"/>
        <v>9.620000000000001</v>
      </c>
      <c r="P215" s="24" t="s">
        <v>130</v>
      </c>
      <c r="Q215" s="24" t="s">
        <v>412</v>
      </c>
      <c r="R215" s="25" t="s">
        <v>1307</v>
      </c>
      <c r="S215" s="27">
        <v>12.825833333333334</v>
      </c>
      <c r="T215" s="27">
        <v>0.12825833333333334</v>
      </c>
      <c r="U215" s="66">
        <v>44284</v>
      </c>
      <c r="V215" s="27">
        <v>1.1458333333333339</v>
      </c>
      <c r="W215" s="19">
        <v>0.15</v>
      </c>
      <c r="X215" s="26">
        <v>17.5</v>
      </c>
      <c r="Y215" s="19" t="str">
        <f t="shared" si="25"/>
        <v>RL1110</v>
      </c>
      <c r="Z215" s="19" t="str">
        <f t="shared" si="26"/>
        <v>1/UR18650ZY</v>
      </c>
      <c r="AA215" s="26">
        <f t="shared" si="27"/>
        <v>0.15</v>
      </c>
      <c r="AB215" s="26">
        <f t="shared" si="28"/>
        <v>3.56</v>
      </c>
      <c r="AC215" s="19">
        <f t="shared" si="29"/>
        <v>17.5</v>
      </c>
      <c r="AD215" s="19" t="str">
        <f t="shared" si="30"/>
        <v>66001-705</v>
      </c>
      <c r="AE215" s="32"/>
      <c r="AF215" s="34"/>
      <c r="AG215" s="1" t="s">
        <v>573</v>
      </c>
      <c r="AH215" s="43">
        <v>1877</v>
      </c>
    </row>
    <row r="216" spans="1:34" x14ac:dyDescent="0.25">
      <c r="A216" s="13">
        <v>44238</v>
      </c>
      <c r="B216" s="57" t="s">
        <v>1240</v>
      </c>
      <c r="C216" s="53" t="s">
        <v>868</v>
      </c>
      <c r="D216" s="53" t="s">
        <v>869</v>
      </c>
      <c r="E216" s="54">
        <v>44258</v>
      </c>
      <c r="F216" s="51" t="s">
        <v>571</v>
      </c>
      <c r="G216" s="48" t="s">
        <v>866</v>
      </c>
      <c r="H216" s="52">
        <v>200</v>
      </c>
      <c r="I216" s="51" t="s">
        <v>867</v>
      </c>
      <c r="J216" s="1">
        <v>12.59</v>
      </c>
      <c r="K216" s="7">
        <v>903753</v>
      </c>
      <c r="L216" s="24"/>
      <c r="M216" s="24">
        <v>9</v>
      </c>
      <c r="N216" s="24">
        <v>2</v>
      </c>
      <c r="O216" s="16">
        <f t="shared" si="31"/>
        <v>18</v>
      </c>
      <c r="P216" s="24" t="s">
        <v>411</v>
      </c>
      <c r="Q216" s="24" t="s">
        <v>577</v>
      </c>
      <c r="R216" s="25" t="s">
        <v>687</v>
      </c>
      <c r="S216" s="27">
        <v>44.268333333333331</v>
      </c>
      <c r="T216" s="27">
        <v>0.22134166666666666</v>
      </c>
      <c r="U216" s="66">
        <v>44284</v>
      </c>
      <c r="V216" s="27">
        <v>1.4797222222222226</v>
      </c>
      <c r="W216" s="19">
        <v>0.21</v>
      </c>
      <c r="X216" s="26">
        <v>35</v>
      </c>
      <c r="Y216" s="19" t="str">
        <f t="shared" si="25"/>
        <v>L242</v>
      </c>
      <c r="Z216" s="19" t="str">
        <f t="shared" si="26"/>
        <v>3/CRAA</v>
      </c>
      <c r="AA216" s="26">
        <f t="shared" si="27"/>
        <v>0.21</v>
      </c>
      <c r="AB216" s="26">
        <f t="shared" si="28"/>
        <v>12.59</v>
      </c>
      <c r="AC216" s="19">
        <f t="shared" si="29"/>
        <v>35</v>
      </c>
      <c r="AD216" s="19" t="str">
        <f t="shared" si="30"/>
        <v>66000-236</v>
      </c>
      <c r="AE216" s="32"/>
      <c r="AF216" s="34"/>
      <c r="AG216" s="1" t="s">
        <v>153</v>
      </c>
      <c r="AH216" s="43">
        <v>65616</v>
      </c>
    </row>
    <row r="217" spans="1:34" x14ac:dyDescent="0.25">
      <c r="A217" s="17">
        <v>44270</v>
      </c>
      <c r="B217" s="58" t="s">
        <v>1539</v>
      </c>
      <c r="C217" s="51" t="s">
        <v>147</v>
      </c>
      <c r="D217" s="51" t="s">
        <v>365</v>
      </c>
      <c r="E217" s="54">
        <v>44280</v>
      </c>
      <c r="F217" s="51" t="s">
        <v>139</v>
      </c>
      <c r="G217" s="48" t="s">
        <v>140</v>
      </c>
      <c r="H217" s="52">
        <v>20</v>
      </c>
      <c r="I217" s="51" t="s">
        <v>114</v>
      </c>
      <c r="J217" s="1">
        <v>73</v>
      </c>
      <c r="K217" s="7">
        <v>907427</v>
      </c>
      <c r="L217" s="24"/>
      <c r="M217" s="24">
        <v>19.2</v>
      </c>
      <c r="N217" s="24">
        <v>4.5</v>
      </c>
      <c r="O217" s="16">
        <f t="shared" si="31"/>
        <v>86.399999999999991</v>
      </c>
      <c r="P217" s="24" t="s">
        <v>91</v>
      </c>
      <c r="Q217" s="24" t="s">
        <v>1208</v>
      </c>
      <c r="R217" s="25" t="s">
        <v>259</v>
      </c>
      <c r="S217" s="27">
        <v>22.00888888888889</v>
      </c>
      <c r="T217" s="27">
        <v>1.1004444444444446</v>
      </c>
      <c r="U217" s="66">
        <v>44284</v>
      </c>
      <c r="V217" s="27">
        <v>0.80666666666666487</v>
      </c>
      <c r="W217" s="19">
        <v>0.94</v>
      </c>
      <c r="X217" s="26">
        <v>115</v>
      </c>
      <c r="Y217" s="19" t="str">
        <f t="shared" si="25"/>
        <v>N1021</v>
      </c>
      <c r="Z217" s="19" t="str">
        <f t="shared" si="26"/>
        <v>16/HR4/3FAU</v>
      </c>
      <c r="AA217" s="26">
        <f t="shared" si="27"/>
        <v>0.94</v>
      </c>
      <c r="AB217" s="26">
        <f t="shared" si="28"/>
        <v>73</v>
      </c>
      <c r="AC217" s="19">
        <f t="shared" si="29"/>
        <v>115</v>
      </c>
      <c r="AD217" s="19" t="str">
        <f t="shared" si="30"/>
        <v>66000-725</v>
      </c>
      <c r="AE217" s="32"/>
      <c r="AF217" s="34"/>
      <c r="AG217" s="1" t="s">
        <v>13</v>
      </c>
      <c r="AH217" s="43">
        <v>66824</v>
      </c>
    </row>
    <row r="218" spans="1:34" x14ac:dyDescent="0.25">
      <c r="A218" s="13">
        <v>44280</v>
      </c>
      <c r="B218" s="57">
        <v>312379</v>
      </c>
      <c r="C218" s="51" t="s">
        <v>1628</v>
      </c>
      <c r="D218" s="51" t="s">
        <v>1629</v>
      </c>
      <c r="E218" s="54">
        <v>44279</v>
      </c>
      <c r="F218" s="51" t="s">
        <v>1626</v>
      </c>
      <c r="G218" s="48" t="s">
        <v>1627</v>
      </c>
      <c r="H218" s="52">
        <v>1</v>
      </c>
      <c r="I218" s="51" t="s">
        <v>393</v>
      </c>
      <c r="J218" s="52">
        <v>13.37</v>
      </c>
      <c r="K218" s="7">
        <v>909029</v>
      </c>
      <c r="L218" s="24"/>
      <c r="M218" s="24">
        <v>4.8</v>
      </c>
      <c r="N218" s="24">
        <v>5</v>
      </c>
      <c r="O218" s="16">
        <f t="shared" si="31"/>
        <v>24</v>
      </c>
      <c r="P218" s="24" t="s">
        <v>96</v>
      </c>
      <c r="Q218" s="24" t="s">
        <v>562</v>
      </c>
      <c r="R218" s="25" t="s">
        <v>455</v>
      </c>
      <c r="S218" s="27">
        <v>1.0508333333333337</v>
      </c>
      <c r="T218" s="27">
        <v>1.0508333333333337</v>
      </c>
      <c r="U218" s="66">
        <v>44285</v>
      </c>
      <c r="V218" s="27">
        <v>0.1033333333333335</v>
      </c>
      <c r="W218" s="19">
        <v>1.3</v>
      </c>
      <c r="X218" s="26">
        <v>60</v>
      </c>
      <c r="Y218" s="19" t="str">
        <f t="shared" si="25"/>
        <v>RECELL528</v>
      </c>
      <c r="Z218" s="19" t="str">
        <f t="shared" si="26"/>
        <v>4/IC5000DHH</v>
      </c>
      <c r="AA218" s="26">
        <f t="shared" si="27"/>
        <v>1.3</v>
      </c>
      <c r="AB218" s="26">
        <f t="shared" si="28"/>
        <v>13.37</v>
      </c>
      <c r="AC218" s="19">
        <f t="shared" si="29"/>
        <v>60</v>
      </c>
      <c r="AD218" s="19" t="str">
        <f t="shared" si="30"/>
        <v>66002-066</v>
      </c>
      <c r="AE218" s="32"/>
      <c r="AF218" s="34"/>
      <c r="AG218" s="1" t="s">
        <v>151</v>
      </c>
      <c r="AH218" s="43">
        <v>65526</v>
      </c>
    </row>
    <row r="219" spans="1:34" x14ac:dyDescent="0.25">
      <c r="A219" s="18">
        <v>44278</v>
      </c>
      <c r="B219" s="47">
        <v>312287</v>
      </c>
      <c r="C219" s="19"/>
      <c r="D219" s="19" t="s">
        <v>702</v>
      </c>
      <c r="E219" s="14">
        <v>44277</v>
      </c>
      <c r="F219" s="19" t="s">
        <v>721</v>
      </c>
      <c r="G219" s="19"/>
      <c r="H219" s="19">
        <v>50</v>
      </c>
      <c r="I219" s="19"/>
      <c r="J219" s="24">
        <v>0</v>
      </c>
      <c r="K219" s="7">
        <v>908721</v>
      </c>
      <c r="L219" s="24"/>
      <c r="M219" s="24"/>
      <c r="N219" s="24"/>
      <c r="O219" s="16">
        <f t="shared" si="31"/>
        <v>0</v>
      </c>
      <c r="P219" s="24"/>
      <c r="Q219" s="24"/>
      <c r="R219" s="25" t="s">
        <v>1307</v>
      </c>
      <c r="S219" s="27">
        <v>1.0675000000000017</v>
      </c>
      <c r="T219" s="27">
        <v>2.1350000000000032E-2</v>
      </c>
      <c r="U219" s="66">
        <v>44285</v>
      </c>
      <c r="V219" s="27">
        <v>0.47611111111111271</v>
      </c>
      <c r="W219" s="19">
        <v>0.03</v>
      </c>
      <c r="X219" s="26">
        <v>1.2</v>
      </c>
      <c r="Y219" s="19" t="str">
        <f t="shared" si="25"/>
        <v>CLG TAGS-LAB</v>
      </c>
      <c r="Z219" s="19">
        <f t="shared" si="26"/>
        <v>0</v>
      </c>
      <c r="AA219" s="26">
        <f t="shared" si="27"/>
        <v>0.03</v>
      </c>
      <c r="AB219" s="26">
        <f t="shared" si="28"/>
        <v>0</v>
      </c>
      <c r="AC219" s="19">
        <f t="shared" si="29"/>
        <v>1.2</v>
      </c>
      <c r="AD219" s="19">
        <f t="shared" si="30"/>
        <v>0</v>
      </c>
      <c r="AE219" s="32"/>
      <c r="AF219" s="34"/>
      <c r="AG219" s="1" t="s">
        <v>573</v>
      </c>
      <c r="AH219" s="43">
        <v>2052</v>
      </c>
    </row>
    <row r="220" spans="1:34" x14ac:dyDescent="0.25">
      <c r="A220" s="13">
        <v>44224</v>
      </c>
      <c r="B220" s="57" t="s">
        <v>1044</v>
      </c>
      <c r="C220" s="53" t="s">
        <v>308</v>
      </c>
      <c r="D220" s="53" t="s">
        <v>441</v>
      </c>
      <c r="E220" s="54">
        <v>44230</v>
      </c>
      <c r="F220" s="51" t="s">
        <v>1045</v>
      </c>
      <c r="G220" s="48" t="s">
        <v>440</v>
      </c>
      <c r="H220" s="52">
        <v>30</v>
      </c>
      <c r="I220" s="1"/>
      <c r="J220" s="1">
        <v>35.15</v>
      </c>
      <c r="K220" s="7">
        <v>901840</v>
      </c>
      <c r="L220" s="24"/>
      <c r="M220" s="24"/>
      <c r="N220" s="24"/>
      <c r="O220" s="16">
        <f t="shared" si="31"/>
        <v>0</v>
      </c>
      <c r="P220" s="24"/>
      <c r="Q220" s="24"/>
      <c r="R220" s="25" t="s">
        <v>249</v>
      </c>
      <c r="S220" s="27">
        <v>2.0000000000000004</v>
      </c>
      <c r="T220" s="27">
        <v>6.666666666666668E-2</v>
      </c>
      <c r="U220" s="66">
        <v>44285</v>
      </c>
      <c r="V220" s="27">
        <v>0.83249999999999957</v>
      </c>
      <c r="W220" s="19">
        <v>0.09</v>
      </c>
      <c r="X220" s="26">
        <v>81.33</v>
      </c>
      <c r="Y220" s="19" t="str">
        <f t="shared" si="25"/>
        <v>CH178</v>
      </c>
      <c r="Z220" s="19" t="str">
        <f t="shared" si="26"/>
        <v>TSB002</v>
      </c>
      <c r="AA220" s="26">
        <f t="shared" si="27"/>
        <v>0.09</v>
      </c>
      <c r="AB220" s="26">
        <f t="shared" si="28"/>
        <v>35.15</v>
      </c>
      <c r="AC220" s="19">
        <f t="shared" si="29"/>
        <v>81.33</v>
      </c>
      <c r="AD220" s="19" t="str">
        <f t="shared" si="30"/>
        <v>66000-086</v>
      </c>
      <c r="AE220" s="32"/>
      <c r="AF220" s="34"/>
      <c r="AG220" s="1" t="s">
        <v>153</v>
      </c>
      <c r="AH220" s="43" t="s">
        <v>1046</v>
      </c>
    </row>
    <row r="221" spans="1:34" x14ac:dyDescent="0.25">
      <c r="A221" s="17">
        <v>44270</v>
      </c>
      <c r="B221" s="58" t="s">
        <v>1527</v>
      </c>
      <c r="C221" s="51" t="s">
        <v>631</v>
      </c>
      <c r="D221" s="51" t="s">
        <v>812</v>
      </c>
      <c r="E221" s="54">
        <v>44277</v>
      </c>
      <c r="F221" s="51" t="s">
        <v>108</v>
      </c>
      <c r="G221" s="48" t="s">
        <v>811</v>
      </c>
      <c r="H221" s="52">
        <v>4</v>
      </c>
      <c r="I221" s="51" t="s">
        <v>359</v>
      </c>
      <c r="J221" s="1">
        <v>9.57</v>
      </c>
      <c r="K221" s="7">
        <v>907382</v>
      </c>
      <c r="L221" s="24"/>
      <c r="M221" s="24">
        <v>3.7</v>
      </c>
      <c r="N221" s="24">
        <v>0.84</v>
      </c>
      <c r="O221" s="16">
        <f t="shared" si="31"/>
        <v>3.1080000000000001</v>
      </c>
      <c r="P221" s="24" t="s">
        <v>130</v>
      </c>
      <c r="Q221" s="24" t="s">
        <v>412</v>
      </c>
      <c r="R221" s="25" t="s">
        <v>118</v>
      </c>
      <c r="S221" s="27">
        <v>10.048055555555553</v>
      </c>
      <c r="T221" s="27">
        <v>2.5120138888888883</v>
      </c>
      <c r="U221" s="66">
        <v>44285</v>
      </c>
      <c r="V221" s="27">
        <v>0.46166666666666423</v>
      </c>
      <c r="W221" s="19">
        <v>3.86</v>
      </c>
      <c r="X221" s="26">
        <v>75</v>
      </c>
      <c r="Y221" s="19" t="str">
        <f t="shared" si="25"/>
        <v>RL1391</v>
      </c>
      <c r="Z221" s="19" t="str">
        <f t="shared" si="26"/>
        <v>1/UR14500P</v>
      </c>
      <c r="AA221" s="26">
        <f t="shared" si="27"/>
        <v>3.86</v>
      </c>
      <c r="AB221" s="26">
        <f t="shared" si="28"/>
        <v>9.57</v>
      </c>
      <c r="AC221" s="19">
        <f t="shared" si="29"/>
        <v>75</v>
      </c>
      <c r="AD221" s="19" t="str">
        <f t="shared" si="30"/>
        <v>67001-820</v>
      </c>
      <c r="AE221" s="32"/>
      <c r="AF221" s="34"/>
      <c r="AG221" s="1" t="s">
        <v>153</v>
      </c>
      <c r="AH221" s="43">
        <v>65551</v>
      </c>
    </row>
    <row r="222" spans="1:34" x14ac:dyDescent="0.25">
      <c r="A222" s="17">
        <v>44277</v>
      </c>
      <c r="B222" s="58" t="s">
        <v>1588</v>
      </c>
      <c r="C222" s="51"/>
      <c r="D222" s="51" t="s">
        <v>1590</v>
      </c>
      <c r="E222" s="54">
        <v>44281</v>
      </c>
      <c r="F222" s="51" t="s">
        <v>108</v>
      </c>
      <c r="G222" s="48" t="s">
        <v>1589</v>
      </c>
      <c r="H222" s="52">
        <v>40</v>
      </c>
      <c r="I222" s="1"/>
      <c r="J222" s="1">
        <v>0.38</v>
      </c>
      <c r="K222" s="7">
        <v>908190</v>
      </c>
      <c r="L222" s="24"/>
      <c r="M222" s="24"/>
      <c r="N222" s="24"/>
      <c r="O222" s="16">
        <f t="shared" si="31"/>
        <v>0</v>
      </c>
      <c r="P222" s="24"/>
      <c r="Q222" s="24"/>
      <c r="R222" s="25" t="s">
        <v>259</v>
      </c>
      <c r="S222" s="27">
        <v>3.4155555555555543</v>
      </c>
      <c r="T222" s="27">
        <v>8.5388888888888861E-2</v>
      </c>
      <c r="U222" s="66">
        <v>44285</v>
      </c>
      <c r="V222" s="27">
        <v>0.46666666666666767</v>
      </c>
      <c r="W222" s="19">
        <v>0.05</v>
      </c>
      <c r="X222" s="26">
        <v>2.78</v>
      </c>
      <c r="Y222" s="19" t="str">
        <f t="shared" si="25"/>
        <v>CA178</v>
      </c>
      <c r="Z222" s="19">
        <f t="shared" si="26"/>
        <v>0</v>
      </c>
      <c r="AA222" s="26">
        <f t="shared" si="27"/>
        <v>0.05</v>
      </c>
      <c r="AB222" s="26">
        <f t="shared" si="28"/>
        <v>0.38</v>
      </c>
      <c r="AC222" s="19">
        <f t="shared" si="29"/>
        <v>2.78</v>
      </c>
      <c r="AD222" s="19" t="str">
        <f t="shared" si="30"/>
        <v>20008-953</v>
      </c>
      <c r="AE222" s="32"/>
      <c r="AF222" s="34"/>
      <c r="AG222" s="1" t="s">
        <v>153</v>
      </c>
      <c r="AH222" s="43">
        <v>65551</v>
      </c>
    </row>
    <row r="223" spans="1:34" x14ac:dyDescent="0.25">
      <c r="A223" s="18">
        <v>44285</v>
      </c>
      <c r="B223" s="55" t="s">
        <v>1630</v>
      </c>
      <c r="C223" s="51" t="s">
        <v>817</v>
      </c>
      <c r="D223" s="51" t="s">
        <v>1634</v>
      </c>
      <c r="E223" s="54">
        <v>44285</v>
      </c>
      <c r="F223" s="51" t="s">
        <v>117</v>
      </c>
      <c r="G223" s="48" t="s">
        <v>1631</v>
      </c>
      <c r="H223" s="52">
        <v>1</v>
      </c>
      <c r="I223" s="51" t="s">
        <v>1632</v>
      </c>
      <c r="J223" s="1">
        <v>0.26</v>
      </c>
      <c r="K223" s="7">
        <v>908893</v>
      </c>
      <c r="L223" s="24"/>
      <c r="M223" s="24">
        <v>3</v>
      </c>
      <c r="N223" s="24">
        <v>0.22</v>
      </c>
      <c r="O223" s="16">
        <f t="shared" si="31"/>
        <v>0.66</v>
      </c>
      <c r="P223" s="24" t="s">
        <v>1633</v>
      </c>
      <c r="Q223" s="24" t="s">
        <v>412</v>
      </c>
      <c r="R223" s="25" t="s">
        <v>1307</v>
      </c>
      <c r="S223" s="27">
        <v>0.30750000000000144</v>
      </c>
      <c r="T223" s="27">
        <v>0.30750000000000144</v>
      </c>
      <c r="U223" s="66">
        <v>44285</v>
      </c>
      <c r="V223" s="27">
        <v>0.20888888888889046</v>
      </c>
      <c r="W223" s="19">
        <v>0.55000000000000004</v>
      </c>
      <c r="X223" s="26">
        <v>10</v>
      </c>
      <c r="Y223" s="19" t="str">
        <f t="shared" si="25"/>
        <v>PACK503</v>
      </c>
      <c r="Z223" s="19" t="str">
        <f t="shared" si="26"/>
        <v>1/CR2032</v>
      </c>
      <c r="AA223" s="26">
        <f t="shared" si="27"/>
        <v>0.55000000000000004</v>
      </c>
      <c r="AB223" s="26">
        <f t="shared" si="28"/>
        <v>0.26</v>
      </c>
      <c r="AC223" s="19">
        <f t="shared" si="29"/>
        <v>10</v>
      </c>
      <c r="AD223" s="19" t="str">
        <f t="shared" si="30"/>
        <v>66002-097</v>
      </c>
      <c r="AE223" s="32"/>
      <c r="AF223" s="34"/>
      <c r="AG223" s="1" t="s">
        <v>151</v>
      </c>
      <c r="AH223" s="43">
        <v>24232</v>
      </c>
    </row>
    <row r="224" spans="1:34" x14ac:dyDescent="0.25">
      <c r="A224" s="13">
        <v>44273</v>
      </c>
      <c r="B224" s="57" t="s">
        <v>1581</v>
      </c>
      <c r="C224" s="51" t="s">
        <v>450</v>
      </c>
      <c r="D224" s="51" t="s">
        <v>606</v>
      </c>
      <c r="E224" s="54">
        <v>44293</v>
      </c>
      <c r="F224" s="51" t="s">
        <v>605</v>
      </c>
      <c r="G224" s="48" t="s">
        <v>714</v>
      </c>
      <c r="H224" s="52">
        <v>40</v>
      </c>
      <c r="I224" s="51" t="s">
        <v>295</v>
      </c>
      <c r="J224" s="1">
        <v>3.47</v>
      </c>
      <c r="K224" s="7">
        <v>908152</v>
      </c>
      <c r="L224" s="24"/>
      <c r="M224" s="24"/>
      <c r="N224" s="24"/>
      <c r="O224" s="16">
        <f t="shared" si="31"/>
        <v>0</v>
      </c>
      <c r="P224" s="24"/>
      <c r="Q224" s="24"/>
      <c r="R224" s="25" t="s">
        <v>1307</v>
      </c>
      <c r="S224" s="27">
        <v>1.6827777777777788</v>
      </c>
      <c r="T224" s="27">
        <v>4.2069444444444472E-2</v>
      </c>
      <c r="U224" s="66">
        <v>44285</v>
      </c>
      <c r="V224" s="27">
        <v>0.53027777777777718</v>
      </c>
      <c r="W224" s="19">
        <v>0.05</v>
      </c>
      <c r="X224" s="26">
        <v>11.97</v>
      </c>
      <c r="Y224" s="19" t="str">
        <f t="shared" si="25"/>
        <v>TAG63</v>
      </c>
      <c r="Z224" s="19" t="str">
        <f t="shared" si="26"/>
        <v>1/UF553450Z</v>
      </c>
      <c r="AA224" s="26">
        <f t="shared" si="27"/>
        <v>0.05</v>
      </c>
      <c r="AB224" s="26">
        <f t="shared" si="28"/>
        <v>3.47</v>
      </c>
      <c r="AC224" s="19">
        <f t="shared" si="29"/>
        <v>11.97</v>
      </c>
      <c r="AD224" s="19" t="str">
        <f t="shared" si="30"/>
        <v>67001-465</v>
      </c>
      <c r="AE224" s="32"/>
      <c r="AF224" s="34"/>
      <c r="AG224" s="1" t="s">
        <v>152</v>
      </c>
      <c r="AH224" s="43">
        <v>66586</v>
      </c>
    </row>
    <row r="225" spans="1:34" x14ac:dyDescent="0.25">
      <c r="A225" s="5">
        <v>44272</v>
      </c>
      <c r="B225" s="56" t="s">
        <v>1567</v>
      </c>
      <c r="C225" s="51" t="s">
        <v>434</v>
      </c>
      <c r="D225" s="51" t="s">
        <v>1570</v>
      </c>
      <c r="E225" s="54">
        <v>44285</v>
      </c>
      <c r="F225" s="51" t="s">
        <v>1568</v>
      </c>
      <c r="G225" s="48" t="s">
        <v>1569</v>
      </c>
      <c r="H225" s="52">
        <v>4</v>
      </c>
      <c r="I225" s="51" t="s">
        <v>270</v>
      </c>
      <c r="J225" s="1">
        <v>13.19</v>
      </c>
      <c r="K225" s="7">
        <v>907972</v>
      </c>
      <c r="L225" s="24"/>
      <c r="M225" s="24">
        <v>10.8</v>
      </c>
      <c r="N225" s="24">
        <v>2.6</v>
      </c>
      <c r="O225" s="16">
        <f t="shared" si="31"/>
        <v>28.080000000000002</v>
      </c>
      <c r="P225" s="24" t="s">
        <v>421</v>
      </c>
      <c r="Q225" s="24" t="s">
        <v>577</v>
      </c>
      <c r="R225" s="25" t="s">
        <v>1307</v>
      </c>
      <c r="S225" s="27">
        <v>1.2224999999999975</v>
      </c>
      <c r="T225" s="27">
        <v>0.30562499999999937</v>
      </c>
      <c r="U225" s="66">
        <v>44285</v>
      </c>
      <c r="V225" s="27">
        <v>0.24999999999999911</v>
      </c>
      <c r="W225" s="19">
        <v>0.22</v>
      </c>
      <c r="X225" s="26">
        <v>45</v>
      </c>
      <c r="Y225" s="19" t="str">
        <f t="shared" si="25"/>
        <v>L510</v>
      </c>
      <c r="Z225" s="19" t="str">
        <f t="shared" si="26"/>
        <v>3/LS14500</v>
      </c>
      <c r="AA225" s="26">
        <f t="shared" si="27"/>
        <v>0.22</v>
      </c>
      <c r="AB225" s="26">
        <f t="shared" si="28"/>
        <v>13.19</v>
      </c>
      <c r="AC225" s="19">
        <f t="shared" si="29"/>
        <v>45</v>
      </c>
      <c r="AD225" s="19" t="str">
        <f t="shared" si="30"/>
        <v>66000-713</v>
      </c>
      <c r="AE225" s="32"/>
      <c r="AF225" s="34"/>
      <c r="AG225" s="1" t="s">
        <v>152</v>
      </c>
      <c r="AH225" s="43">
        <v>2277</v>
      </c>
    </row>
    <row r="226" spans="1:34" x14ac:dyDescent="0.25">
      <c r="A226" s="17">
        <v>44249</v>
      </c>
      <c r="B226" s="58" t="s">
        <v>1340</v>
      </c>
      <c r="C226" s="51"/>
      <c r="D226" s="51" t="s">
        <v>1342</v>
      </c>
      <c r="E226" s="54">
        <v>44260</v>
      </c>
      <c r="F226" s="51" t="s">
        <v>322</v>
      </c>
      <c r="G226" s="48" t="s">
        <v>1341</v>
      </c>
      <c r="H226" s="52">
        <v>1</v>
      </c>
      <c r="I226" s="1"/>
      <c r="J226" s="1">
        <v>14.43</v>
      </c>
      <c r="K226" s="7">
        <v>904963</v>
      </c>
      <c r="L226" s="24"/>
      <c r="M226" s="24"/>
      <c r="N226" s="24"/>
      <c r="O226" s="16">
        <f t="shared" si="31"/>
        <v>0</v>
      </c>
      <c r="P226" s="24"/>
      <c r="Q226" s="24"/>
      <c r="R226" s="25" t="s">
        <v>278</v>
      </c>
      <c r="S226" s="27">
        <v>1.5800000000000005</v>
      </c>
      <c r="T226" s="27">
        <v>1.5800000000000005</v>
      </c>
      <c r="U226" s="66">
        <v>44281</v>
      </c>
      <c r="V226" s="27">
        <v>0.10805555555555468</v>
      </c>
      <c r="W226" s="19">
        <v>3</v>
      </c>
      <c r="X226" s="26">
        <v>200</v>
      </c>
      <c r="Y226" s="19" t="str">
        <f t="shared" si="25"/>
        <v>CH529</v>
      </c>
      <c r="Z226" s="19">
        <f t="shared" si="26"/>
        <v>0</v>
      </c>
      <c r="AA226" s="26">
        <f t="shared" si="27"/>
        <v>3</v>
      </c>
      <c r="AB226" s="26">
        <f t="shared" si="28"/>
        <v>14.43</v>
      </c>
      <c r="AC226" s="19">
        <f t="shared" si="29"/>
        <v>200</v>
      </c>
      <c r="AD226" s="19" t="str">
        <f t="shared" si="30"/>
        <v>66002-614</v>
      </c>
      <c r="AE226" s="32"/>
      <c r="AF226" s="34"/>
      <c r="AG226" s="1" t="s">
        <v>151</v>
      </c>
      <c r="AH226" s="43" t="s">
        <v>323</v>
      </c>
    </row>
    <row r="227" spans="1:34" x14ac:dyDescent="0.25">
      <c r="A227" s="5">
        <v>44265</v>
      </c>
      <c r="B227" s="56" t="s">
        <v>1484</v>
      </c>
      <c r="C227" s="51" t="s">
        <v>1487</v>
      </c>
      <c r="D227" s="51" t="s">
        <v>1488</v>
      </c>
      <c r="E227" s="54">
        <v>44277</v>
      </c>
      <c r="F227" s="51" t="s">
        <v>314</v>
      </c>
      <c r="G227" s="48" t="s">
        <v>1485</v>
      </c>
      <c r="H227" s="52">
        <v>1</v>
      </c>
      <c r="I227" s="51" t="s">
        <v>1486</v>
      </c>
      <c r="J227" s="1">
        <v>11.35</v>
      </c>
      <c r="K227" s="7">
        <v>906903</v>
      </c>
      <c r="L227" s="24"/>
      <c r="M227" s="24">
        <v>7.2</v>
      </c>
      <c r="N227" s="24">
        <v>2</v>
      </c>
      <c r="O227" s="16">
        <f t="shared" si="31"/>
        <v>14.4</v>
      </c>
      <c r="P227" s="24" t="s">
        <v>91</v>
      </c>
      <c r="Q227" s="24" t="s">
        <v>464</v>
      </c>
      <c r="R227" s="25" t="s">
        <v>455</v>
      </c>
      <c r="S227" s="27">
        <v>0.77138888888888779</v>
      </c>
      <c r="T227" s="27">
        <v>0.77138888888888779</v>
      </c>
      <c r="U227" s="66">
        <v>44284</v>
      </c>
      <c r="V227" s="27">
        <v>0.16666666666666607</v>
      </c>
      <c r="W227" s="19">
        <v>1.43</v>
      </c>
      <c r="X227" s="26">
        <v>55</v>
      </c>
      <c r="Y227" s="19" t="str">
        <f t="shared" si="25"/>
        <v>PACK319</v>
      </c>
      <c r="Z227" s="19" t="str">
        <f t="shared" si="26"/>
        <v>6/HR-3UTC</v>
      </c>
      <c r="AA227" s="26">
        <f t="shared" si="27"/>
        <v>1.43</v>
      </c>
      <c r="AB227" s="26">
        <f t="shared" si="28"/>
        <v>11.35</v>
      </c>
      <c r="AC227" s="19">
        <f t="shared" si="29"/>
        <v>55</v>
      </c>
      <c r="AD227" s="19" t="str">
        <f t="shared" si="30"/>
        <v>66001-671</v>
      </c>
      <c r="AE227" s="32"/>
      <c r="AF227" s="34"/>
      <c r="AG227" s="1" t="s">
        <v>151</v>
      </c>
      <c r="AH227" s="43">
        <v>23955</v>
      </c>
    </row>
    <row r="228" spans="1:34" x14ac:dyDescent="0.25">
      <c r="A228" s="5">
        <v>44237</v>
      </c>
      <c r="B228" s="56" t="s">
        <v>1206</v>
      </c>
      <c r="C228" s="53" t="s">
        <v>308</v>
      </c>
      <c r="D228" s="53" t="s">
        <v>366</v>
      </c>
      <c r="E228" s="54">
        <v>44256</v>
      </c>
      <c r="F228" s="51" t="s">
        <v>139</v>
      </c>
      <c r="G228" s="48" t="s">
        <v>142</v>
      </c>
      <c r="H228" s="52">
        <v>20</v>
      </c>
      <c r="I228" s="1"/>
      <c r="J228" s="1">
        <v>35.83</v>
      </c>
      <c r="K228" s="7">
        <v>903160</v>
      </c>
      <c r="L228" s="24"/>
      <c r="M228" s="24"/>
      <c r="N228" s="24"/>
      <c r="O228" s="16">
        <f t="shared" si="31"/>
        <v>0</v>
      </c>
      <c r="P228" s="24"/>
      <c r="Q228" s="24"/>
      <c r="R228" s="25" t="s">
        <v>249</v>
      </c>
      <c r="S228" s="27">
        <v>4.8113888888888905</v>
      </c>
      <c r="T228" s="27">
        <v>0.24056944444444453</v>
      </c>
      <c r="U228" s="66">
        <v>44284</v>
      </c>
      <c r="V228" s="27">
        <v>0.69750000000000112</v>
      </c>
      <c r="W228" s="19">
        <v>0.26</v>
      </c>
      <c r="X228" s="26">
        <v>90</v>
      </c>
      <c r="Y228" s="19" t="str">
        <f t="shared" si="25"/>
        <v>CH256</v>
      </c>
      <c r="Z228" s="19" t="str">
        <f t="shared" si="26"/>
        <v>TSB002</v>
      </c>
      <c r="AA228" s="26">
        <f t="shared" si="27"/>
        <v>0.26</v>
      </c>
      <c r="AB228" s="26">
        <f t="shared" si="28"/>
        <v>35.83</v>
      </c>
      <c r="AC228" s="19">
        <f t="shared" si="29"/>
        <v>90</v>
      </c>
      <c r="AD228" s="19" t="str">
        <f t="shared" si="30"/>
        <v>66000-715</v>
      </c>
      <c r="AE228" s="32"/>
      <c r="AF228" s="34"/>
      <c r="AG228" s="1" t="s">
        <v>573</v>
      </c>
      <c r="AH228" s="43">
        <v>66824</v>
      </c>
    </row>
    <row r="229" spans="1:34" x14ac:dyDescent="0.25">
      <c r="A229" s="17">
        <v>44270</v>
      </c>
      <c r="B229" s="58" t="s">
        <v>1523</v>
      </c>
      <c r="C229" s="78" t="s">
        <v>289</v>
      </c>
      <c r="D229" s="51" t="s">
        <v>1526</v>
      </c>
      <c r="E229" s="54">
        <v>44274</v>
      </c>
      <c r="F229" s="51" t="s">
        <v>117</v>
      </c>
      <c r="G229" s="48" t="s">
        <v>1524</v>
      </c>
      <c r="H229" s="52">
        <v>1</v>
      </c>
      <c r="I229" s="51" t="s">
        <v>288</v>
      </c>
      <c r="J229" s="1">
        <v>19.38</v>
      </c>
      <c r="K229" s="7">
        <v>907430</v>
      </c>
      <c r="L229" s="24" t="s">
        <v>1525</v>
      </c>
      <c r="M229" s="24">
        <v>7.2</v>
      </c>
      <c r="N229" s="24">
        <v>4</v>
      </c>
      <c r="O229" s="16">
        <f t="shared" si="31"/>
        <v>28.8</v>
      </c>
      <c r="P229" s="24" t="s">
        <v>91</v>
      </c>
      <c r="Q229" s="24" t="s">
        <v>464</v>
      </c>
      <c r="R229" s="25" t="s">
        <v>455</v>
      </c>
      <c r="S229" s="27">
        <v>1.2938888888888882</v>
      </c>
      <c r="T229" s="27">
        <v>1.2938888888888882</v>
      </c>
      <c r="U229" s="66">
        <v>44284</v>
      </c>
      <c r="V229" s="27">
        <v>0.19472222222222291</v>
      </c>
      <c r="W229" s="19">
        <v>1.46</v>
      </c>
      <c r="X229" s="26">
        <v>56.65</v>
      </c>
      <c r="Y229" s="19" t="str">
        <f t="shared" si="25"/>
        <v>N706</v>
      </c>
      <c r="Z229" s="19" t="str">
        <f t="shared" si="26"/>
        <v>6/HR-4/3AU</v>
      </c>
      <c r="AA229" s="26">
        <f t="shared" si="27"/>
        <v>1.46</v>
      </c>
      <c r="AB229" s="26">
        <f t="shared" si="28"/>
        <v>19.38</v>
      </c>
      <c r="AC229" s="19">
        <f t="shared" si="29"/>
        <v>56.65</v>
      </c>
      <c r="AD229" s="19" t="str">
        <f t="shared" si="30"/>
        <v>89000-990F</v>
      </c>
      <c r="AE229" s="32"/>
      <c r="AF229" s="34"/>
      <c r="AG229" s="1" t="s">
        <v>13</v>
      </c>
      <c r="AH229" s="43">
        <v>24232</v>
      </c>
    </row>
    <row r="230" spans="1:34" x14ac:dyDescent="0.25">
      <c r="A230" s="17">
        <v>44270</v>
      </c>
      <c r="B230" s="58" t="s">
        <v>1521</v>
      </c>
      <c r="C230" s="51" t="s">
        <v>633</v>
      </c>
      <c r="D230" s="51" t="s">
        <v>1693</v>
      </c>
      <c r="E230" s="54">
        <v>44274</v>
      </c>
      <c r="F230" s="51" t="s">
        <v>255</v>
      </c>
      <c r="G230" s="48" t="s">
        <v>1522</v>
      </c>
      <c r="H230" s="52">
        <v>1</v>
      </c>
      <c r="I230" s="51" t="s">
        <v>364</v>
      </c>
      <c r="J230" s="52">
        <v>2.9</v>
      </c>
      <c r="K230" s="7">
        <v>907419</v>
      </c>
      <c r="L230" s="24"/>
      <c r="M230" s="24">
        <v>3.7</v>
      </c>
      <c r="N230" s="24">
        <v>2.6</v>
      </c>
      <c r="O230" s="16">
        <f t="shared" si="31"/>
        <v>9.620000000000001</v>
      </c>
      <c r="P230" s="24" t="s">
        <v>130</v>
      </c>
      <c r="Q230" s="24" t="s">
        <v>412</v>
      </c>
      <c r="R230" s="25" t="s">
        <v>455</v>
      </c>
      <c r="S230" s="27">
        <v>0.46222222222222342</v>
      </c>
      <c r="T230" s="27">
        <v>0.46222222222222342</v>
      </c>
      <c r="U230" s="66">
        <v>44284</v>
      </c>
      <c r="V230" s="27">
        <v>0.16666666666666607</v>
      </c>
      <c r="W230" s="19">
        <v>0.75</v>
      </c>
      <c r="X230" s="26">
        <v>24</v>
      </c>
      <c r="Y230" s="19" t="str">
        <f t="shared" si="25"/>
        <v>PACK639</v>
      </c>
      <c r="Z230" s="19" t="str">
        <f t="shared" si="26"/>
        <v>1/UR18650ZY</v>
      </c>
      <c r="AA230" s="26">
        <f t="shared" si="27"/>
        <v>0.75</v>
      </c>
      <c r="AB230" s="26">
        <f t="shared" si="28"/>
        <v>2.9</v>
      </c>
      <c r="AC230" s="19">
        <f t="shared" si="29"/>
        <v>24</v>
      </c>
      <c r="AD230" s="19" t="str">
        <f t="shared" si="30"/>
        <v>66002-638</v>
      </c>
      <c r="AE230" s="32"/>
      <c r="AF230" s="34"/>
      <c r="AG230" s="1" t="s">
        <v>13</v>
      </c>
      <c r="AH230" s="43" t="s">
        <v>277</v>
      </c>
    </row>
    <row r="231" spans="1:34" x14ac:dyDescent="0.25">
      <c r="A231" s="5">
        <v>44265</v>
      </c>
      <c r="B231" s="56" t="s">
        <v>1477</v>
      </c>
      <c r="C231" s="51" t="s">
        <v>541</v>
      </c>
      <c r="D231" s="51" t="s">
        <v>1694</v>
      </c>
      <c r="E231" s="54">
        <v>44277</v>
      </c>
      <c r="F231" s="51" t="s">
        <v>322</v>
      </c>
      <c r="G231" s="48" t="s">
        <v>1478</v>
      </c>
      <c r="H231" s="52">
        <v>1</v>
      </c>
      <c r="I231" s="51" t="s">
        <v>288</v>
      </c>
      <c r="J231" s="52">
        <v>27.65</v>
      </c>
      <c r="K231" s="7">
        <v>906812</v>
      </c>
      <c r="L231" s="24"/>
      <c r="M231" s="24">
        <v>12</v>
      </c>
      <c r="N231" s="24">
        <v>4</v>
      </c>
      <c r="O231" s="16">
        <f t="shared" si="31"/>
        <v>48</v>
      </c>
      <c r="P231" s="24" t="s">
        <v>91</v>
      </c>
      <c r="Q231" s="24" t="s">
        <v>584</v>
      </c>
      <c r="R231" s="25" t="s">
        <v>455</v>
      </c>
      <c r="S231" s="27">
        <v>0.91111111111110876</v>
      </c>
      <c r="T231" s="27">
        <v>0.91111111111110876</v>
      </c>
      <c r="U231" s="66">
        <v>44284</v>
      </c>
      <c r="V231" s="27">
        <v>0.3833333333333333</v>
      </c>
      <c r="W231" s="19">
        <v>1.5</v>
      </c>
      <c r="X231" s="26">
        <v>79.680000000000007</v>
      </c>
      <c r="Y231" s="19" t="str">
        <f t="shared" si="25"/>
        <v>PACK640</v>
      </c>
      <c r="Z231" s="19" t="str">
        <f t="shared" si="26"/>
        <v>10/HR-4/3AU</v>
      </c>
      <c r="AA231" s="26">
        <f t="shared" si="27"/>
        <v>1.5</v>
      </c>
      <c r="AB231" s="26">
        <f t="shared" si="28"/>
        <v>27.65</v>
      </c>
      <c r="AC231" s="19">
        <f t="shared" si="29"/>
        <v>79.680000000000007</v>
      </c>
      <c r="AD231" s="19" t="str">
        <f t="shared" si="30"/>
        <v>66002-622</v>
      </c>
      <c r="AE231" s="32"/>
      <c r="AF231" s="34"/>
      <c r="AG231" s="1" t="s">
        <v>13</v>
      </c>
      <c r="AH231" s="43" t="s">
        <v>323</v>
      </c>
    </row>
    <row r="232" spans="1:34" x14ac:dyDescent="0.25">
      <c r="A232" s="17">
        <v>44270</v>
      </c>
      <c r="B232" s="58" t="s">
        <v>1530</v>
      </c>
      <c r="C232" s="51" t="s">
        <v>1532</v>
      </c>
      <c r="D232" s="51" t="s">
        <v>1695</v>
      </c>
      <c r="E232" s="54">
        <v>44281</v>
      </c>
      <c r="F232" s="51" t="s">
        <v>282</v>
      </c>
      <c r="G232" s="48" t="s">
        <v>1531</v>
      </c>
      <c r="H232" s="52">
        <v>1</v>
      </c>
      <c r="I232" s="51" t="s">
        <v>624</v>
      </c>
      <c r="J232" s="52">
        <v>16.690000000000001</v>
      </c>
      <c r="K232" s="7">
        <v>907504</v>
      </c>
      <c r="L232" s="24"/>
      <c r="M232" s="24">
        <v>12</v>
      </c>
      <c r="N232" s="24">
        <v>4.2</v>
      </c>
      <c r="O232" s="16">
        <f t="shared" si="31"/>
        <v>50.400000000000006</v>
      </c>
      <c r="P232" s="24" t="s">
        <v>411</v>
      </c>
      <c r="Q232" s="24" t="s">
        <v>410</v>
      </c>
      <c r="R232" s="25" t="s">
        <v>455</v>
      </c>
      <c r="S232" s="27">
        <v>1.5408333333333344</v>
      </c>
      <c r="T232" s="27">
        <v>1.5408333333333344</v>
      </c>
      <c r="U232" s="66">
        <v>44284</v>
      </c>
      <c r="V232" s="27">
        <v>0.25000000000000044</v>
      </c>
      <c r="W232" s="19">
        <v>1.5</v>
      </c>
      <c r="X232" s="26">
        <v>75</v>
      </c>
      <c r="Y232" s="19" t="str">
        <f t="shared" si="25"/>
        <v>RECELL688</v>
      </c>
      <c r="Z232" s="19" t="str">
        <f t="shared" si="26"/>
        <v>12/CR123A</v>
      </c>
      <c r="AA232" s="26">
        <f t="shared" si="27"/>
        <v>1.5</v>
      </c>
      <c r="AB232" s="26">
        <f t="shared" si="28"/>
        <v>16.690000000000001</v>
      </c>
      <c r="AC232" s="19">
        <f t="shared" si="29"/>
        <v>75</v>
      </c>
      <c r="AD232" s="19" t="str">
        <f t="shared" si="30"/>
        <v>66002-640</v>
      </c>
      <c r="AE232" s="32"/>
      <c r="AF232" s="34"/>
      <c r="AG232" s="1" t="s">
        <v>13</v>
      </c>
      <c r="AH232" s="43" t="s">
        <v>283</v>
      </c>
    </row>
    <row r="233" spans="1:34" x14ac:dyDescent="0.25">
      <c r="A233" s="13">
        <v>44266</v>
      </c>
      <c r="B233" s="57" t="s">
        <v>1507</v>
      </c>
      <c r="C233" s="51" t="s">
        <v>442</v>
      </c>
      <c r="D233" s="51" t="s">
        <v>1696</v>
      </c>
      <c r="E233" s="54">
        <v>44278</v>
      </c>
      <c r="F233" s="51" t="s">
        <v>1370</v>
      </c>
      <c r="G233" s="48" t="s">
        <v>1508</v>
      </c>
      <c r="H233" s="52">
        <v>1</v>
      </c>
      <c r="I233" s="51" t="s">
        <v>99</v>
      </c>
      <c r="J233" s="52">
        <v>8.69</v>
      </c>
      <c r="K233" s="7">
        <v>907084</v>
      </c>
      <c r="L233" s="24"/>
      <c r="M233" s="24">
        <v>3.7</v>
      </c>
      <c r="N233" s="24">
        <v>5.2</v>
      </c>
      <c r="O233" s="16">
        <f t="shared" si="31"/>
        <v>19.240000000000002</v>
      </c>
      <c r="P233" s="24" t="s">
        <v>130</v>
      </c>
      <c r="Q233" s="24" t="s">
        <v>550</v>
      </c>
      <c r="R233" s="25" t="s">
        <v>455</v>
      </c>
      <c r="S233" s="27">
        <v>0.506388888888889</v>
      </c>
      <c r="T233" s="27">
        <v>0.506388888888889</v>
      </c>
      <c r="U233" s="66">
        <v>44284</v>
      </c>
      <c r="V233" s="27">
        <v>0.31666666666666687</v>
      </c>
      <c r="W233" s="19">
        <v>1</v>
      </c>
      <c r="X233" s="26">
        <v>47.46</v>
      </c>
      <c r="Y233" s="19" t="str">
        <f t="shared" si="25"/>
        <v>RECELL689</v>
      </c>
      <c r="Z233" s="19" t="str">
        <f t="shared" si="26"/>
        <v>2/UR18650FM</v>
      </c>
      <c r="AA233" s="26">
        <f t="shared" si="27"/>
        <v>1</v>
      </c>
      <c r="AB233" s="26">
        <f t="shared" si="28"/>
        <v>8.69</v>
      </c>
      <c r="AC233" s="19">
        <f t="shared" si="29"/>
        <v>47.46</v>
      </c>
      <c r="AD233" s="19" t="str">
        <f t="shared" si="30"/>
        <v>66002-637</v>
      </c>
      <c r="AE233" s="32"/>
      <c r="AF233" s="34"/>
      <c r="AG233" s="1" t="s">
        <v>13</v>
      </c>
      <c r="AH233" s="43">
        <v>66989</v>
      </c>
    </row>
    <row r="234" spans="1:34" x14ac:dyDescent="0.25">
      <c r="A234" s="18">
        <v>44271</v>
      </c>
      <c r="B234" s="55" t="s">
        <v>1541</v>
      </c>
      <c r="C234" s="79" t="s">
        <v>120</v>
      </c>
      <c r="D234" s="53" t="s">
        <v>356</v>
      </c>
      <c r="E234" s="54">
        <v>44285</v>
      </c>
      <c r="F234" s="51" t="s">
        <v>354</v>
      </c>
      <c r="G234" s="48" t="s">
        <v>355</v>
      </c>
      <c r="H234" s="52">
        <v>30</v>
      </c>
      <c r="I234" s="1"/>
      <c r="J234" s="1">
        <v>38.51</v>
      </c>
      <c r="K234" s="7">
        <v>907577</v>
      </c>
      <c r="L234" s="24"/>
      <c r="M234" s="24"/>
      <c r="N234" s="24"/>
      <c r="O234" s="16">
        <f t="shared" si="31"/>
        <v>0</v>
      </c>
      <c r="P234" s="24"/>
      <c r="Q234" s="24"/>
      <c r="R234" s="25" t="s">
        <v>249</v>
      </c>
      <c r="S234" s="27">
        <v>8.8133333333333326</v>
      </c>
      <c r="T234" s="27">
        <v>0.29377777777777775</v>
      </c>
      <c r="U234" s="66">
        <v>44287</v>
      </c>
      <c r="V234" s="27">
        <v>1.0908333333333347</v>
      </c>
      <c r="W234" s="19">
        <v>0.38</v>
      </c>
      <c r="X234" s="26">
        <v>120</v>
      </c>
      <c r="Y234" s="19" t="str">
        <f t="shared" si="25"/>
        <v>CH33</v>
      </c>
      <c r="Z234" s="19" t="str">
        <f t="shared" si="26"/>
        <v>TSB-002</v>
      </c>
      <c r="AA234" s="26">
        <f t="shared" si="27"/>
        <v>0.38</v>
      </c>
      <c r="AB234" s="26">
        <f t="shared" si="28"/>
        <v>38.51</v>
      </c>
      <c r="AC234" s="19">
        <f t="shared" si="29"/>
        <v>120</v>
      </c>
      <c r="AD234" s="19" t="str">
        <f t="shared" si="30"/>
        <v>66000-142</v>
      </c>
      <c r="AE234" s="32"/>
      <c r="AF234" s="34"/>
      <c r="AG234" s="1" t="s">
        <v>153</v>
      </c>
      <c r="AH234" s="43">
        <v>30755</v>
      </c>
    </row>
    <row r="235" spans="1:34" x14ac:dyDescent="0.25">
      <c r="A235" s="17">
        <v>44270</v>
      </c>
      <c r="B235" s="58" t="s">
        <v>1538</v>
      </c>
      <c r="C235" s="51"/>
      <c r="D235" s="51" t="s">
        <v>145</v>
      </c>
      <c r="E235" s="54">
        <v>44280</v>
      </c>
      <c r="F235" s="51" t="s">
        <v>139</v>
      </c>
      <c r="G235" s="48" t="s">
        <v>144</v>
      </c>
      <c r="H235" s="52">
        <v>20</v>
      </c>
      <c r="I235" s="1"/>
      <c r="J235" s="1">
        <v>1.74</v>
      </c>
      <c r="K235" s="7">
        <v>907427</v>
      </c>
      <c r="L235" s="24"/>
      <c r="M235" s="24"/>
      <c r="N235" s="24"/>
      <c r="O235" s="16">
        <f t="shared" si="31"/>
        <v>0</v>
      </c>
      <c r="P235" s="24"/>
      <c r="Q235" s="24"/>
      <c r="R235" s="25" t="s">
        <v>259</v>
      </c>
      <c r="S235" s="27">
        <v>7.3252777777777762</v>
      </c>
      <c r="T235" s="27">
        <v>0.36626388888888883</v>
      </c>
      <c r="U235" s="66">
        <v>44287</v>
      </c>
      <c r="V235" s="27">
        <v>0.2150000000000003</v>
      </c>
      <c r="W235" s="19">
        <v>0.32</v>
      </c>
      <c r="X235" s="26">
        <v>12</v>
      </c>
      <c r="Y235" s="19" t="str">
        <f t="shared" si="25"/>
        <v>CA67</v>
      </c>
      <c r="Z235" s="19">
        <f t="shared" si="26"/>
        <v>0</v>
      </c>
      <c r="AA235" s="26">
        <f t="shared" si="27"/>
        <v>0.32</v>
      </c>
      <c r="AB235" s="26">
        <f t="shared" si="28"/>
        <v>1.74</v>
      </c>
      <c r="AC235" s="19">
        <f t="shared" si="29"/>
        <v>12</v>
      </c>
      <c r="AD235" s="19" t="str">
        <f t="shared" si="30"/>
        <v>66000-714</v>
      </c>
      <c r="AE235" s="32"/>
      <c r="AF235" s="34"/>
      <c r="AG235" s="1" t="s">
        <v>13</v>
      </c>
      <c r="AH235" s="43">
        <v>66824</v>
      </c>
    </row>
    <row r="236" spans="1:34" x14ac:dyDescent="0.25">
      <c r="A236" s="5">
        <v>44272</v>
      </c>
      <c r="B236" s="56" t="s">
        <v>1571</v>
      </c>
      <c r="C236" s="51" t="s">
        <v>658</v>
      </c>
      <c r="D236" s="51" t="s">
        <v>1573</v>
      </c>
      <c r="E236" s="54">
        <v>44302</v>
      </c>
      <c r="F236" s="51" t="s">
        <v>267</v>
      </c>
      <c r="G236" s="48" t="s">
        <v>1572</v>
      </c>
      <c r="H236" s="52">
        <v>3</v>
      </c>
      <c r="I236" s="51" t="s">
        <v>318</v>
      </c>
      <c r="J236" s="1">
        <v>21.78</v>
      </c>
      <c r="K236" s="7">
        <v>907988</v>
      </c>
      <c r="L236" s="24"/>
      <c r="M236" s="24">
        <v>7.2</v>
      </c>
      <c r="N236" s="24">
        <v>6.9</v>
      </c>
      <c r="O236" s="16">
        <f t="shared" si="31"/>
        <v>49.680000000000007</v>
      </c>
      <c r="P236" s="24" t="s">
        <v>130</v>
      </c>
      <c r="Q236" s="24" t="s">
        <v>281</v>
      </c>
      <c r="R236" s="25" t="s">
        <v>248</v>
      </c>
      <c r="S236" s="27">
        <v>3.395555555555557</v>
      </c>
      <c r="T236" s="27">
        <v>1.1318518518518523</v>
      </c>
      <c r="U236" s="66">
        <v>44287</v>
      </c>
      <c r="V236" s="27">
        <v>0.3666666666666667</v>
      </c>
      <c r="W236" s="19">
        <v>0.54</v>
      </c>
      <c r="X236" s="26">
        <v>84</v>
      </c>
      <c r="Y236" s="19" t="str">
        <f t="shared" si="25"/>
        <v>RL862</v>
      </c>
      <c r="Z236" s="19" t="str">
        <f t="shared" si="26"/>
        <v>4/NCR18650GA</v>
      </c>
      <c r="AA236" s="26">
        <f t="shared" si="27"/>
        <v>0.54</v>
      </c>
      <c r="AB236" s="26">
        <f t="shared" si="28"/>
        <v>21.78</v>
      </c>
      <c r="AC236" s="19">
        <f t="shared" si="29"/>
        <v>84</v>
      </c>
      <c r="AD236" s="19" t="str">
        <f t="shared" si="30"/>
        <v>66001-229</v>
      </c>
      <c r="AE236" s="32"/>
      <c r="AF236" s="34"/>
      <c r="AG236" s="1" t="s">
        <v>153</v>
      </c>
      <c r="AH236" s="43">
        <v>66116</v>
      </c>
    </row>
    <row r="237" spans="1:34" x14ac:dyDescent="0.25">
      <c r="A237" s="18">
        <v>44278</v>
      </c>
      <c r="B237" s="55" t="s">
        <v>1608</v>
      </c>
      <c r="C237" s="51" t="s">
        <v>1611</v>
      </c>
      <c r="D237" s="51" t="s">
        <v>1612</v>
      </c>
      <c r="E237" s="54">
        <v>44298</v>
      </c>
      <c r="F237" s="51" t="s">
        <v>1609</v>
      </c>
      <c r="G237" s="48" t="s">
        <v>1610</v>
      </c>
      <c r="H237" s="52">
        <v>10</v>
      </c>
      <c r="I237" s="51" t="s">
        <v>1417</v>
      </c>
      <c r="J237" s="1">
        <v>13.29</v>
      </c>
      <c r="K237" s="7">
        <v>908637</v>
      </c>
      <c r="L237" s="24"/>
      <c r="M237" s="24">
        <v>7.2</v>
      </c>
      <c r="N237" s="24">
        <v>14</v>
      </c>
      <c r="O237" s="16">
        <f t="shared" si="31"/>
        <v>100.8</v>
      </c>
      <c r="P237" s="24" t="s">
        <v>421</v>
      </c>
      <c r="Q237" s="24" t="s">
        <v>582</v>
      </c>
      <c r="R237" s="25" t="s">
        <v>1307</v>
      </c>
      <c r="S237" s="27">
        <v>8.2327777777777769</v>
      </c>
      <c r="T237" s="27">
        <v>0.82327777777777766</v>
      </c>
      <c r="U237" s="66">
        <v>44287</v>
      </c>
      <c r="V237" s="27">
        <v>0.28333333333333366</v>
      </c>
      <c r="W237" s="19">
        <v>0.95</v>
      </c>
      <c r="X237" s="26">
        <v>55</v>
      </c>
      <c r="Y237" s="19" t="str">
        <f t="shared" si="25"/>
        <v>L831</v>
      </c>
      <c r="Z237" s="19" t="str">
        <f t="shared" si="26"/>
        <v>2/ER34615M</v>
      </c>
      <c r="AA237" s="26">
        <f t="shared" si="27"/>
        <v>0.95</v>
      </c>
      <c r="AB237" s="26">
        <f t="shared" si="28"/>
        <v>13.29</v>
      </c>
      <c r="AC237" s="19">
        <f t="shared" si="29"/>
        <v>55</v>
      </c>
      <c r="AD237" s="19" t="str">
        <f t="shared" si="30"/>
        <v>66002-485</v>
      </c>
      <c r="AE237" s="32"/>
      <c r="AF237" s="34"/>
      <c r="AG237" s="1" t="s">
        <v>573</v>
      </c>
      <c r="AH237" s="43" t="s">
        <v>1613</v>
      </c>
    </row>
    <row r="238" spans="1:34" x14ac:dyDescent="0.25">
      <c r="A238" s="18">
        <v>44285</v>
      </c>
      <c r="B238" s="55" t="s">
        <v>1639</v>
      </c>
      <c r="C238" s="51" t="s">
        <v>1641</v>
      </c>
      <c r="D238" s="51" t="s">
        <v>1642</v>
      </c>
      <c r="E238" s="54">
        <v>44286</v>
      </c>
      <c r="F238" s="51" t="s">
        <v>704</v>
      </c>
      <c r="G238" s="48" t="s">
        <v>1640</v>
      </c>
      <c r="H238" s="52">
        <v>5</v>
      </c>
      <c r="I238" s="51" t="s">
        <v>303</v>
      </c>
      <c r="J238" s="1">
        <v>55.51</v>
      </c>
      <c r="K238" s="7">
        <v>908193</v>
      </c>
      <c r="L238" s="24"/>
      <c r="M238" s="24">
        <v>11.1</v>
      </c>
      <c r="N238" s="24">
        <v>7.2</v>
      </c>
      <c r="O238" s="16">
        <f t="shared" si="31"/>
        <v>79.92</v>
      </c>
      <c r="P238" s="24" t="s">
        <v>130</v>
      </c>
      <c r="Q238" s="24" t="s">
        <v>400</v>
      </c>
      <c r="R238" s="25" t="s">
        <v>248</v>
      </c>
      <c r="S238" s="27">
        <v>4.9813888888888895</v>
      </c>
      <c r="T238" s="27">
        <v>0.99627777777777793</v>
      </c>
      <c r="U238" s="66">
        <v>44292</v>
      </c>
      <c r="V238" s="27">
        <v>0.31472222222222035</v>
      </c>
      <c r="W238" s="19">
        <v>0.68</v>
      </c>
      <c r="X238" s="26">
        <v>161.05000000000001</v>
      </c>
      <c r="Y238" s="19" t="str">
        <f t="shared" si="25"/>
        <v>RL115</v>
      </c>
      <c r="Z238" s="19" t="str">
        <f t="shared" si="26"/>
        <v>9/UR18650FK</v>
      </c>
      <c r="AA238" s="26">
        <f t="shared" si="27"/>
        <v>0.68</v>
      </c>
      <c r="AB238" s="26">
        <f t="shared" si="28"/>
        <v>55.51</v>
      </c>
      <c r="AC238" s="19">
        <f t="shared" si="29"/>
        <v>161.05000000000001</v>
      </c>
      <c r="AD238" s="19" t="str">
        <f t="shared" si="30"/>
        <v>66000-455</v>
      </c>
      <c r="AE238" s="32"/>
      <c r="AF238" s="34"/>
      <c r="AG238" s="1" t="s">
        <v>153</v>
      </c>
      <c r="AH238" s="43">
        <v>1796</v>
      </c>
    </row>
    <row r="239" spans="1:34" x14ac:dyDescent="0.25">
      <c r="A239" s="18">
        <v>44271</v>
      </c>
      <c r="B239" s="55" t="s">
        <v>1542</v>
      </c>
      <c r="C239" s="53" t="s">
        <v>1545</v>
      </c>
      <c r="D239" s="53" t="s">
        <v>1547</v>
      </c>
      <c r="E239" s="54">
        <v>44301</v>
      </c>
      <c r="F239" s="51" t="s">
        <v>1543</v>
      </c>
      <c r="G239" s="48" t="s">
        <v>1544</v>
      </c>
      <c r="H239" s="52">
        <v>8</v>
      </c>
      <c r="I239" s="51" t="s">
        <v>95</v>
      </c>
      <c r="J239" s="1">
        <v>76.44</v>
      </c>
      <c r="K239" s="7">
        <v>907574</v>
      </c>
      <c r="L239" s="24"/>
      <c r="M239" s="24" t="s">
        <v>1548</v>
      </c>
      <c r="N239" s="24"/>
      <c r="O239" s="16" t="e">
        <f t="shared" si="31"/>
        <v>#VALUE!</v>
      </c>
      <c r="P239" s="24" t="s">
        <v>89</v>
      </c>
      <c r="Q239" s="24" t="s">
        <v>1546</v>
      </c>
      <c r="R239" s="25" t="s">
        <v>455</v>
      </c>
      <c r="S239" s="27">
        <v>31.553888888888888</v>
      </c>
      <c r="T239" s="27">
        <v>3.9442361111111111</v>
      </c>
      <c r="U239" s="66">
        <v>44292</v>
      </c>
      <c r="V239" s="27">
        <v>0.91277777777777702</v>
      </c>
      <c r="W239" s="19">
        <v>4.25</v>
      </c>
      <c r="X239" s="26">
        <v>485.1</v>
      </c>
      <c r="Y239" s="19" t="str">
        <f t="shared" si="25"/>
        <v>AL99B</v>
      </c>
      <c r="Z239" s="19" t="str">
        <f t="shared" si="26"/>
        <v>84/LR20XW</v>
      </c>
      <c r="AA239" s="26">
        <f t="shared" si="27"/>
        <v>4.25</v>
      </c>
      <c r="AB239" s="26">
        <f t="shared" si="28"/>
        <v>76.44</v>
      </c>
      <c r="AC239" s="19">
        <f t="shared" si="29"/>
        <v>485.1</v>
      </c>
      <c r="AD239" s="19" t="str">
        <f t="shared" si="30"/>
        <v>66000-315</v>
      </c>
      <c r="AE239" s="32"/>
      <c r="AF239" s="34"/>
      <c r="AG239" s="1" t="s">
        <v>152</v>
      </c>
      <c r="AH239" s="43">
        <v>27233</v>
      </c>
    </row>
    <row r="240" spans="1:34" x14ac:dyDescent="0.25">
      <c r="A240" s="17">
        <v>44270</v>
      </c>
      <c r="B240" s="58" t="s">
        <v>1528</v>
      </c>
      <c r="C240" s="51"/>
      <c r="D240" s="51" t="s">
        <v>494</v>
      </c>
      <c r="E240" s="54">
        <v>44272</v>
      </c>
      <c r="F240" s="51" t="s">
        <v>258</v>
      </c>
      <c r="G240" s="48" t="s">
        <v>465</v>
      </c>
      <c r="H240" s="52">
        <v>1</v>
      </c>
      <c r="I240" s="1"/>
      <c r="J240" s="1">
        <v>77.739999999999995</v>
      </c>
      <c r="K240" s="7">
        <v>906238</v>
      </c>
      <c r="L240" s="24"/>
      <c r="M240" s="24"/>
      <c r="N240" s="24"/>
      <c r="O240" s="16">
        <f t="shared" si="31"/>
        <v>0</v>
      </c>
      <c r="P240" s="24"/>
      <c r="Q240" s="24"/>
      <c r="R240" s="25" t="s">
        <v>259</v>
      </c>
      <c r="S240" s="27">
        <v>4.5819444444444457</v>
      </c>
      <c r="T240" s="27">
        <v>4.5819444444444457</v>
      </c>
      <c r="U240" s="66">
        <v>44287</v>
      </c>
      <c r="V240" s="27">
        <v>0.13333333333333286</v>
      </c>
      <c r="W240" s="19">
        <v>2.9</v>
      </c>
      <c r="X240" s="26">
        <v>330</v>
      </c>
      <c r="Y240" s="19" t="str">
        <f t="shared" si="25"/>
        <v>RL638PT3</v>
      </c>
      <c r="Z240" s="19">
        <f t="shared" si="26"/>
        <v>0</v>
      </c>
      <c r="AA240" s="26">
        <f t="shared" si="27"/>
        <v>2.9</v>
      </c>
      <c r="AB240" s="26">
        <f t="shared" si="28"/>
        <v>77.739999999999995</v>
      </c>
      <c r="AC240" s="19">
        <f t="shared" si="29"/>
        <v>330</v>
      </c>
      <c r="AD240" s="19" t="str">
        <f t="shared" si="30"/>
        <v>66000-887PT3</v>
      </c>
      <c r="AE240" s="32"/>
      <c r="AF240" s="34"/>
      <c r="AG240" s="1" t="s">
        <v>152</v>
      </c>
      <c r="AH240" s="43">
        <v>1167</v>
      </c>
    </row>
    <row r="241" spans="1:34" x14ac:dyDescent="0.25">
      <c r="A241" s="13">
        <v>44231</v>
      </c>
      <c r="B241" s="57" t="s">
        <v>1147</v>
      </c>
      <c r="C241" s="53" t="s">
        <v>274</v>
      </c>
      <c r="D241" s="53" t="s">
        <v>525</v>
      </c>
      <c r="E241" s="54">
        <v>44244</v>
      </c>
      <c r="F241" s="51" t="s">
        <v>1045</v>
      </c>
      <c r="G241" s="48" t="s">
        <v>524</v>
      </c>
      <c r="H241" s="52">
        <v>50</v>
      </c>
      <c r="I241" s="1"/>
      <c r="J241" s="1">
        <v>32.14</v>
      </c>
      <c r="K241" s="7">
        <v>902730</v>
      </c>
      <c r="L241" s="24"/>
      <c r="M241" s="24"/>
      <c r="N241" s="24"/>
      <c r="O241" s="16">
        <f t="shared" si="31"/>
        <v>0</v>
      </c>
      <c r="P241" s="24"/>
      <c r="Q241" s="24"/>
      <c r="R241" s="25" t="s">
        <v>249</v>
      </c>
      <c r="S241" s="27">
        <v>3.6977777777777781</v>
      </c>
      <c r="T241" s="27">
        <v>7.3955555555555566E-2</v>
      </c>
      <c r="U241" s="66">
        <v>44286</v>
      </c>
      <c r="V241" s="27">
        <v>2.9833333333333334</v>
      </c>
      <c r="W241" s="19">
        <v>0.08</v>
      </c>
      <c r="X241" s="26">
        <v>58.5</v>
      </c>
      <c r="Y241" s="19" t="str">
        <f t="shared" si="25"/>
        <v>CH178A</v>
      </c>
      <c r="Z241" s="19" t="str">
        <f t="shared" si="26"/>
        <v>TSB-002PCB</v>
      </c>
      <c r="AA241" s="26">
        <f t="shared" si="27"/>
        <v>0.08</v>
      </c>
      <c r="AB241" s="26">
        <f t="shared" si="28"/>
        <v>32.14</v>
      </c>
      <c r="AC241" s="19">
        <f t="shared" si="29"/>
        <v>58.5</v>
      </c>
      <c r="AD241" s="19" t="str">
        <f t="shared" si="30"/>
        <v>66000-087</v>
      </c>
      <c r="AE241" s="32"/>
      <c r="AF241" s="34"/>
      <c r="AG241" s="1" t="s">
        <v>153</v>
      </c>
      <c r="AH241" s="43" t="s">
        <v>1046</v>
      </c>
    </row>
    <row r="242" spans="1:34" x14ac:dyDescent="0.25">
      <c r="A242" s="18">
        <v>44117</v>
      </c>
      <c r="B242" s="55" t="s">
        <v>833</v>
      </c>
      <c r="C242" s="53" t="s">
        <v>327</v>
      </c>
      <c r="D242" s="53" t="s">
        <v>353</v>
      </c>
      <c r="E242" s="54">
        <v>44160</v>
      </c>
      <c r="F242" s="51" t="s">
        <v>571</v>
      </c>
      <c r="G242" s="48" t="s">
        <v>352</v>
      </c>
      <c r="H242" s="52">
        <v>500</v>
      </c>
      <c r="I242" s="51" t="s">
        <v>326</v>
      </c>
      <c r="J242" s="1">
        <v>25.67</v>
      </c>
      <c r="K242" s="7">
        <v>889335</v>
      </c>
      <c r="L242" s="24"/>
      <c r="M242" s="24">
        <v>8.4</v>
      </c>
      <c r="N242" s="24">
        <v>4.5</v>
      </c>
      <c r="O242" s="16">
        <f t="shared" si="31"/>
        <v>37.800000000000004</v>
      </c>
      <c r="P242" s="24" t="s">
        <v>91</v>
      </c>
      <c r="Q242" s="24" t="s">
        <v>589</v>
      </c>
      <c r="R242" s="25" t="s">
        <v>1743</v>
      </c>
      <c r="S242" s="27">
        <v>209.02361111111111</v>
      </c>
      <c r="T242" s="27">
        <v>0.41804722222222224</v>
      </c>
      <c r="U242" s="66">
        <v>44287</v>
      </c>
      <c r="V242" s="27">
        <v>5.333333333333333</v>
      </c>
      <c r="W242" s="19">
        <v>0.44</v>
      </c>
      <c r="X242" s="26">
        <v>56</v>
      </c>
      <c r="Y242" s="19" t="str">
        <f t="shared" si="25"/>
        <v>N1387</v>
      </c>
      <c r="Z242" s="19" t="str">
        <f t="shared" si="26"/>
        <v>7/MH-C4500HT</v>
      </c>
      <c r="AA242" s="26">
        <f t="shared" si="27"/>
        <v>0.44</v>
      </c>
      <c r="AB242" s="26">
        <f t="shared" si="28"/>
        <v>25.67</v>
      </c>
      <c r="AC242" s="19">
        <f t="shared" si="29"/>
        <v>56</v>
      </c>
      <c r="AD242" s="19" t="str">
        <f t="shared" si="30"/>
        <v>66000-909</v>
      </c>
      <c r="AE242" s="32"/>
      <c r="AF242" s="34"/>
      <c r="AG242" s="1" t="s">
        <v>153</v>
      </c>
      <c r="AH242" s="43">
        <v>65616</v>
      </c>
    </row>
    <row r="243" spans="1:34" x14ac:dyDescent="0.25">
      <c r="A243" s="18">
        <v>44271</v>
      </c>
      <c r="B243" s="55" t="s">
        <v>1540</v>
      </c>
      <c r="C243" s="53" t="s">
        <v>642</v>
      </c>
      <c r="D243" s="53" t="s">
        <v>358</v>
      </c>
      <c r="E243" s="54">
        <v>44285</v>
      </c>
      <c r="F243" s="51" t="s">
        <v>354</v>
      </c>
      <c r="G243" s="48" t="s">
        <v>357</v>
      </c>
      <c r="H243" s="52">
        <v>30</v>
      </c>
      <c r="I243" s="51" t="s">
        <v>364</v>
      </c>
      <c r="J243" s="1">
        <v>51.67</v>
      </c>
      <c r="K243" s="7">
        <v>907577</v>
      </c>
      <c r="L243" s="24"/>
      <c r="M243" s="24">
        <v>14.8</v>
      </c>
      <c r="N243" s="24">
        <v>5.2</v>
      </c>
      <c r="O243" s="16">
        <f t="shared" ref="O243:O274" si="32">N243*M243</f>
        <v>76.960000000000008</v>
      </c>
      <c r="P243" s="24" t="s">
        <v>130</v>
      </c>
      <c r="Q243" s="24" t="s">
        <v>92</v>
      </c>
      <c r="R243" s="25" t="s">
        <v>248</v>
      </c>
      <c r="S243" s="27">
        <v>35.654166666666661</v>
      </c>
      <c r="T243" s="27">
        <v>1.1884722222222222</v>
      </c>
      <c r="U243" s="66">
        <v>44287</v>
      </c>
      <c r="V243" s="27">
        <v>0.77527777777777818</v>
      </c>
      <c r="W243" s="19">
        <v>1.1399999999999999</v>
      </c>
      <c r="X243" s="26">
        <v>140</v>
      </c>
      <c r="Y243" s="19" t="str">
        <f t="shared" si="25"/>
        <v>RL110</v>
      </c>
      <c r="Z243" s="19" t="str">
        <f t="shared" si="26"/>
        <v>8/UR18650ZY</v>
      </c>
      <c r="AA243" s="26">
        <f t="shared" si="27"/>
        <v>1.1399999999999999</v>
      </c>
      <c r="AB243" s="26">
        <f t="shared" si="28"/>
        <v>51.67</v>
      </c>
      <c r="AC243" s="19">
        <f t="shared" si="29"/>
        <v>140</v>
      </c>
      <c r="AD243" s="19" t="str">
        <f t="shared" si="30"/>
        <v>66000-452</v>
      </c>
      <c r="AE243" s="32"/>
      <c r="AF243" s="34"/>
      <c r="AG243" s="1" t="s">
        <v>153</v>
      </c>
      <c r="AH243" s="43">
        <v>30755</v>
      </c>
    </row>
    <row r="244" spans="1:34" x14ac:dyDescent="0.25">
      <c r="A244" s="18">
        <v>44285</v>
      </c>
      <c r="B244" s="55" t="s">
        <v>1672</v>
      </c>
      <c r="C244" s="51" t="s">
        <v>507</v>
      </c>
      <c r="D244" s="51" t="s">
        <v>1744</v>
      </c>
      <c r="E244" s="54">
        <v>44299</v>
      </c>
      <c r="F244" s="51" t="s">
        <v>1504</v>
      </c>
      <c r="G244" s="48" t="s">
        <v>1673</v>
      </c>
      <c r="H244" s="52">
        <v>1</v>
      </c>
      <c r="I244" s="51" t="s">
        <v>288</v>
      </c>
      <c r="J244" s="52">
        <v>60.82</v>
      </c>
      <c r="K244" s="7">
        <v>908894</v>
      </c>
      <c r="L244" s="24"/>
      <c r="M244" s="24">
        <v>13.2</v>
      </c>
      <c r="N244" s="24">
        <v>8</v>
      </c>
      <c r="O244" s="16">
        <f t="shared" si="32"/>
        <v>105.6</v>
      </c>
      <c r="P244" s="24" t="s">
        <v>91</v>
      </c>
      <c r="Q244" s="24" t="s">
        <v>1674</v>
      </c>
      <c r="R244" s="25" t="s">
        <v>455</v>
      </c>
      <c r="S244" s="27">
        <v>0.97555555555555429</v>
      </c>
      <c r="T244" s="27">
        <v>0.97555555555555429</v>
      </c>
      <c r="U244" s="66">
        <v>44287</v>
      </c>
      <c r="V244" s="27">
        <v>0.23333333333333384</v>
      </c>
      <c r="W244" s="19">
        <v>3</v>
      </c>
      <c r="X244" s="26">
        <v>209.32</v>
      </c>
      <c r="Y244" s="19" t="str">
        <f t="shared" si="25"/>
        <v>PACK641</v>
      </c>
      <c r="Z244" s="19" t="str">
        <f t="shared" si="26"/>
        <v>22/HR-4/3AU</v>
      </c>
      <c r="AA244" s="26">
        <f t="shared" si="27"/>
        <v>3</v>
      </c>
      <c r="AB244" s="26">
        <f t="shared" si="28"/>
        <v>60.82</v>
      </c>
      <c r="AC244" s="19">
        <f t="shared" si="29"/>
        <v>209.32</v>
      </c>
      <c r="AD244" s="19" t="str">
        <f t="shared" si="30"/>
        <v>66002-647</v>
      </c>
      <c r="AE244" s="32"/>
      <c r="AF244" s="34"/>
      <c r="AG244" s="1" t="s">
        <v>13</v>
      </c>
      <c r="AH244" s="43">
        <v>1825</v>
      </c>
    </row>
    <row r="245" spans="1:34" x14ac:dyDescent="0.25">
      <c r="A245" s="17">
        <v>44305</v>
      </c>
      <c r="B245" s="58" t="s">
        <v>1840</v>
      </c>
      <c r="C245" s="51" t="s">
        <v>1843</v>
      </c>
      <c r="D245" s="51" t="s">
        <v>1844</v>
      </c>
      <c r="E245" s="54">
        <v>44303</v>
      </c>
      <c r="F245" s="51" t="s">
        <v>1289</v>
      </c>
      <c r="G245" s="48" t="s">
        <v>1841</v>
      </c>
      <c r="H245" s="52">
        <v>1</v>
      </c>
      <c r="I245" s="51" t="s">
        <v>1842</v>
      </c>
      <c r="J245" s="1">
        <v>8.16</v>
      </c>
      <c r="K245" s="7">
        <v>911764</v>
      </c>
      <c r="L245" s="24"/>
      <c r="M245" s="24">
        <v>7.2</v>
      </c>
      <c r="N245" s="24">
        <v>0.6</v>
      </c>
      <c r="O245" s="16">
        <f t="shared" si="32"/>
        <v>4.32</v>
      </c>
      <c r="P245" s="24" t="s">
        <v>91</v>
      </c>
      <c r="Q245" s="24" t="s">
        <v>464</v>
      </c>
      <c r="R245" s="25" t="s">
        <v>1902</v>
      </c>
      <c r="S245" s="27">
        <v>0.49083333333333279</v>
      </c>
      <c r="T245" s="27">
        <v>0.49083333333333279</v>
      </c>
      <c r="U245" s="66">
        <v>44306</v>
      </c>
      <c r="V245" s="27">
        <v>0.2166666666666659</v>
      </c>
      <c r="W245" s="19">
        <v>0.5</v>
      </c>
      <c r="X245" s="26">
        <v>35</v>
      </c>
      <c r="Y245" s="19" t="str">
        <f t="shared" si="25"/>
        <v>N1973</v>
      </c>
      <c r="Z245" s="19" t="str">
        <f t="shared" si="26"/>
        <v>6/KR-AAH</v>
      </c>
      <c r="AA245" s="26">
        <f t="shared" si="27"/>
        <v>0.5</v>
      </c>
      <c r="AB245" s="26">
        <f t="shared" si="28"/>
        <v>8.16</v>
      </c>
      <c r="AC245" s="19">
        <f t="shared" si="29"/>
        <v>35</v>
      </c>
      <c r="AD245" s="19" t="str">
        <f t="shared" si="30"/>
        <v>66002-951</v>
      </c>
      <c r="AE245" s="32"/>
      <c r="AF245" s="34"/>
      <c r="AG245" s="1" t="s">
        <v>152</v>
      </c>
      <c r="AH245" s="43">
        <v>23948</v>
      </c>
    </row>
    <row r="246" spans="1:34" x14ac:dyDescent="0.25">
      <c r="A246" s="18">
        <v>44285</v>
      </c>
      <c r="B246" s="55" t="s">
        <v>1671</v>
      </c>
      <c r="C246" s="51" t="s">
        <v>530</v>
      </c>
      <c r="D246" s="51" t="s">
        <v>629</v>
      </c>
      <c r="E246" s="54">
        <v>44295</v>
      </c>
      <c r="F246" s="51" t="s">
        <v>292</v>
      </c>
      <c r="G246" s="48" t="s">
        <v>627</v>
      </c>
      <c r="H246" s="52">
        <v>4</v>
      </c>
      <c r="I246" s="51" t="s">
        <v>293</v>
      </c>
      <c r="J246" s="1">
        <v>11.66</v>
      </c>
      <c r="K246" s="7">
        <v>909314</v>
      </c>
      <c r="L246" s="24" t="s">
        <v>628</v>
      </c>
      <c r="M246" s="24">
        <v>7.2</v>
      </c>
      <c r="N246" s="24">
        <v>1.7</v>
      </c>
      <c r="O246" s="16">
        <f t="shared" si="32"/>
        <v>12.24</v>
      </c>
      <c r="P246" s="24" t="s">
        <v>91</v>
      </c>
      <c r="Q246" s="24" t="s">
        <v>464</v>
      </c>
      <c r="R246" s="25" t="s">
        <v>455</v>
      </c>
      <c r="S246" s="27">
        <v>2.6216666666666675</v>
      </c>
      <c r="T246" s="27">
        <v>0.65541666666666687</v>
      </c>
      <c r="U246" s="66">
        <v>44306</v>
      </c>
      <c r="V246" s="27">
        <v>0.23333333333333384</v>
      </c>
      <c r="W246" s="19">
        <v>0.7</v>
      </c>
      <c r="X246" s="26">
        <v>66.739999999999995</v>
      </c>
      <c r="Y246" s="19" t="str">
        <f t="shared" si="25"/>
        <v>N653</v>
      </c>
      <c r="Z246" s="19" t="str">
        <f t="shared" si="26"/>
        <v>6/AA1700</v>
      </c>
      <c r="AA246" s="26">
        <f t="shared" si="27"/>
        <v>0.7</v>
      </c>
      <c r="AB246" s="26">
        <f t="shared" si="28"/>
        <v>11.66</v>
      </c>
      <c r="AC246" s="19">
        <f t="shared" si="29"/>
        <v>66.739999999999995</v>
      </c>
      <c r="AD246" s="19" t="str">
        <f t="shared" si="30"/>
        <v>22000-369</v>
      </c>
      <c r="AE246" s="32"/>
      <c r="AF246" s="34"/>
      <c r="AG246" s="1" t="s">
        <v>151</v>
      </c>
      <c r="AH246" s="43">
        <v>6830</v>
      </c>
    </row>
    <row r="247" spans="1:34" x14ac:dyDescent="0.25">
      <c r="A247" s="18">
        <v>44285</v>
      </c>
      <c r="B247" s="55" t="s">
        <v>1651</v>
      </c>
      <c r="C247" s="51" t="s">
        <v>581</v>
      </c>
      <c r="D247" s="51" t="s">
        <v>599</v>
      </c>
      <c r="E247" s="54">
        <v>44292</v>
      </c>
      <c r="F247" s="51" t="s">
        <v>105</v>
      </c>
      <c r="G247" s="48" t="s">
        <v>598</v>
      </c>
      <c r="H247" s="52">
        <v>1</v>
      </c>
      <c r="I247" s="51" t="s">
        <v>299</v>
      </c>
      <c r="J247" s="52">
        <v>15.64</v>
      </c>
      <c r="K247" s="7">
        <v>908898</v>
      </c>
      <c r="L247" s="24"/>
      <c r="M247" s="24">
        <v>14.4</v>
      </c>
      <c r="N247" s="24">
        <v>2.0499999999999998</v>
      </c>
      <c r="O247" s="16">
        <f t="shared" si="32"/>
        <v>29.52</v>
      </c>
      <c r="P247" s="24" t="s">
        <v>130</v>
      </c>
      <c r="Q247" s="24" t="s">
        <v>562</v>
      </c>
      <c r="R247" s="25" t="s">
        <v>455</v>
      </c>
      <c r="S247" s="27">
        <v>1.1138888888888894</v>
      </c>
      <c r="T247" s="27">
        <v>1.1138888888888894</v>
      </c>
      <c r="U247" s="66">
        <v>44306</v>
      </c>
      <c r="V247" s="27">
        <v>0.11666666666666625</v>
      </c>
      <c r="W247" s="19">
        <v>1.25</v>
      </c>
      <c r="X247" s="26">
        <v>70</v>
      </c>
      <c r="Y247" s="19" t="str">
        <f t="shared" si="25"/>
        <v>RECELL445</v>
      </c>
      <c r="Z247" s="19" t="str">
        <f t="shared" si="26"/>
        <v>4/UR18650RX</v>
      </c>
      <c r="AA247" s="26">
        <f t="shared" si="27"/>
        <v>1.25</v>
      </c>
      <c r="AB247" s="26">
        <f t="shared" si="28"/>
        <v>15.64</v>
      </c>
      <c r="AC247" s="19">
        <f t="shared" si="29"/>
        <v>70</v>
      </c>
      <c r="AD247" s="19" t="str">
        <f t="shared" si="30"/>
        <v>66001-822</v>
      </c>
      <c r="AE247" s="32"/>
      <c r="AF247" s="34"/>
      <c r="AG247" s="1" t="s">
        <v>13</v>
      </c>
      <c r="AH247" s="43" t="s">
        <v>294</v>
      </c>
    </row>
    <row r="248" spans="1:34" x14ac:dyDescent="0.25">
      <c r="A248" s="13">
        <v>44287</v>
      </c>
      <c r="B248" s="57" t="s">
        <v>1706</v>
      </c>
      <c r="C248" s="51" t="s">
        <v>1708</v>
      </c>
      <c r="D248" s="51" t="s">
        <v>1709</v>
      </c>
      <c r="E248" s="54">
        <v>44298</v>
      </c>
      <c r="F248" s="51" t="s">
        <v>121</v>
      </c>
      <c r="G248" s="48" t="s">
        <v>1707</v>
      </c>
      <c r="H248" s="52">
        <v>1</v>
      </c>
      <c r="I248" s="51" t="s">
        <v>630</v>
      </c>
      <c r="J248" s="1">
        <v>24.83</v>
      </c>
      <c r="K248" s="7">
        <v>909495</v>
      </c>
      <c r="L248" s="24"/>
      <c r="M248" s="24">
        <v>8.4</v>
      </c>
      <c r="N248" s="24">
        <v>3</v>
      </c>
      <c r="O248" s="16">
        <f t="shared" si="32"/>
        <v>25.200000000000003</v>
      </c>
      <c r="P248" s="24" t="s">
        <v>96</v>
      </c>
      <c r="Q248" s="24" t="s">
        <v>589</v>
      </c>
      <c r="R248" s="25" t="s">
        <v>455</v>
      </c>
      <c r="S248" s="27">
        <v>1.87</v>
      </c>
      <c r="T248" s="27">
        <v>1.87</v>
      </c>
      <c r="U248" s="66">
        <v>44306</v>
      </c>
      <c r="V248" s="27">
        <v>0.11666666666666625</v>
      </c>
      <c r="W248" s="19">
        <v>2.09</v>
      </c>
      <c r="X248" s="26">
        <v>85</v>
      </c>
      <c r="Y248" s="19" t="str">
        <f t="shared" si="25"/>
        <v>RECELL78</v>
      </c>
      <c r="Z248" s="19" t="str">
        <f t="shared" si="26"/>
        <v>7/N3000CR</v>
      </c>
      <c r="AA248" s="26">
        <f t="shared" si="27"/>
        <v>2.09</v>
      </c>
      <c r="AB248" s="26">
        <f t="shared" si="28"/>
        <v>24.83</v>
      </c>
      <c r="AC248" s="19">
        <f t="shared" si="29"/>
        <v>85</v>
      </c>
      <c r="AD248" s="19" t="str">
        <f t="shared" si="30"/>
        <v>22000-564</v>
      </c>
      <c r="AE248" s="32"/>
      <c r="AF248" s="34"/>
      <c r="AG248" s="1" t="s">
        <v>13</v>
      </c>
      <c r="AH248" s="43">
        <v>34098</v>
      </c>
    </row>
    <row r="249" spans="1:34" x14ac:dyDescent="0.25">
      <c r="A249" s="5">
        <v>44286</v>
      </c>
      <c r="B249" s="56" t="s">
        <v>1684</v>
      </c>
      <c r="C249" s="53" t="s">
        <v>1500</v>
      </c>
      <c r="D249" s="53" t="s">
        <v>1501</v>
      </c>
      <c r="E249" s="54">
        <v>44297</v>
      </c>
      <c r="F249" s="51" t="s">
        <v>311</v>
      </c>
      <c r="G249" s="48" t="s">
        <v>1498</v>
      </c>
      <c r="H249" s="52">
        <v>45</v>
      </c>
      <c r="I249" s="51" t="s">
        <v>1499</v>
      </c>
      <c r="J249" s="1">
        <v>4.55</v>
      </c>
      <c r="K249" s="7">
        <v>908891</v>
      </c>
      <c r="L249" s="24"/>
      <c r="M249" s="24">
        <v>3</v>
      </c>
      <c r="N249" s="24">
        <v>1.5</v>
      </c>
      <c r="O249" s="16">
        <f t="shared" si="32"/>
        <v>4.5</v>
      </c>
      <c r="P249" s="24" t="s">
        <v>20</v>
      </c>
      <c r="Q249" s="24" t="s">
        <v>412</v>
      </c>
      <c r="R249" s="25" t="s">
        <v>248</v>
      </c>
      <c r="S249" s="27">
        <v>10.526944444444442</v>
      </c>
      <c r="T249" s="27">
        <v>0.23393209876543206</v>
      </c>
      <c r="U249" s="66">
        <v>44306</v>
      </c>
      <c r="V249" s="27">
        <v>0.36666666666666536</v>
      </c>
      <c r="W249" s="19">
        <v>0.2</v>
      </c>
      <c r="X249" s="26">
        <v>13.9</v>
      </c>
      <c r="Y249" s="19" t="str">
        <f t="shared" si="25"/>
        <v>L820</v>
      </c>
      <c r="Z249" s="19" t="str">
        <f t="shared" si="26"/>
        <v>1/CR12600SE</v>
      </c>
      <c r="AA249" s="26">
        <f t="shared" si="27"/>
        <v>0.2</v>
      </c>
      <c r="AB249" s="26">
        <f t="shared" si="28"/>
        <v>4.55</v>
      </c>
      <c r="AC249" s="19">
        <f t="shared" si="29"/>
        <v>13.9</v>
      </c>
      <c r="AD249" s="19" t="str">
        <f t="shared" si="30"/>
        <v>67001-803</v>
      </c>
      <c r="AE249" s="32"/>
      <c r="AF249" s="34"/>
      <c r="AG249" s="1" t="s">
        <v>153</v>
      </c>
      <c r="AH249" s="43">
        <v>65813</v>
      </c>
    </row>
    <row r="250" spans="1:34" x14ac:dyDescent="0.25">
      <c r="A250" s="18">
        <v>44299</v>
      </c>
      <c r="B250" s="55">
        <v>312604</v>
      </c>
      <c r="C250" s="51" t="s">
        <v>633</v>
      </c>
      <c r="D250" s="51" t="s">
        <v>731</v>
      </c>
      <c r="E250" s="54">
        <v>44314</v>
      </c>
      <c r="F250" s="51" t="s">
        <v>282</v>
      </c>
      <c r="G250" s="48" t="s">
        <v>703</v>
      </c>
      <c r="H250" s="52">
        <v>18</v>
      </c>
      <c r="I250" s="51" t="s">
        <v>364</v>
      </c>
      <c r="J250" s="1">
        <v>3.04</v>
      </c>
      <c r="K250" s="7">
        <v>910496</v>
      </c>
      <c r="L250" s="24"/>
      <c r="M250" s="24">
        <v>3.7</v>
      </c>
      <c r="N250" s="24">
        <v>2.6</v>
      </c>
      <c r="O250" s="16">
        <f t="shared" si="32"/>
        <v>9.620000000000001</v>
      </c>
      <c r="P250" s="24" t="s">
        <v>130</v>
      </c>
      <c r="Q250" s="24" t="s">
        <v>412</v>
      </c>
      <c r="R250" s="25" t="s">
        <v>248</v>
      </c>
      <c r="S250" s="27">
        <v>0.58499999999999552</v>
      </c>
      <c r="T250" s="27">
        <v>3.2499999999999751E-2</v>
      </c>
      <c r="U250" s="66">
        <v>44306</v>
      </c>
      <c r="V250" s="27">
        <v>0.23222222222222344</v>
      </c>
      <c r="W250" s="19">
        <v>0.06</v>
      </c>
      <c r="X250" s="26">
        <v>20</v>
      </c>
      <c r="Y250" s="19" t="str">
        <f t="shared" si="25"/>
        <v>HI-TOP16</v>
      </c>
      <c r="Z250" s="19" t="str">
        <f t="shared" si="26"/>
        <v>1/UR18650ZY</v>
      </c>
      <c r="AA250" s="26">
        <f t="shared" si="27"/>
        <v>0.06</v>
      </c>
      <c r="AB250" s="26">
        <f t="shared" si="28"/>
        <v>3.04</v>
      </c>
      <c r="AC250" s="19">
        <f t="shared" si="29"/>
        <v>20</v>
      </c>
      <c r="AD250" s="19" t="str">
        <f t="shared" si="30"/>
        <v>67001-595NIP</v>
      </c>
      <c r="AE250" s="32"/>
      <c r="AF250" s="34"/>
      <c r="AG250" s="1" t="s">
        <v>573</v>
      </c>
      <c r="AH250" s="43" t="s">
        <v>283</v>
      </c>
    </row>
    <row r="251" spans="1:34" x14ac:dyDescent="0.25">
      <c r="A251" s="13">
        <v>44287</v>
      </c>
      <c r="B251" s="57" t="s">
        <v>1725</v>
      </c>
      <c r="C251" s="51" t="s">
        <v>894</v>
      </c>
      <c r="D251" s="51" t="s">
        <v>727</v>
      </c>
      <c r="E251" s="54">
        <v>44306</v>
      </c>
      <c r="F251" s="51" t="s">
        <v>311</v>
      </c>
      <c r="G251" s="48" t="s">
        <v>726</v>
      </c>
      <c r="H251" s="52">
        <v>15</v>
      </c>
      <c r="I251" s="51" t="s">
        <v>312</v>
      </c>
      <c r="J251" s="1">
        <v>36.119999999999997</v>
      </c>
      <c r="K251" s="7">
        <v>909777</v>
      </c>
      <c r="L251" s="24"/>
      <c r="M251" s="24">
        <v>3</v>
      </c>
      <c r="N251" s="24">
        <v>15</v>
      </c>
      <c r="O251" s="16">
        <f t="shared" si="32"/>
        <v>45</v>
      </c>
      <c r="P251" s="24" t="s">
        <v>20</v>
      </c>
      <c r="Q251" s="24" t="s">
        <v>124</v>
      </c>
      <c r="R251" s="25" t="s">
        <v>1903</v>
      </c>
      <c r="S251" s="27">
        <v>9.8286111111111154</v>
      </c>
      <c r="T251" s="27">
        <v>0.65524074074074101</v>
      </c>
      <c r="U251" s="66">
        <v>44306</v>
      </c>
      <c r="V251" s="27">
        <v>0.29999999999999893</v>
      </c>
      <c r="W251" s="19">
        <v>0.48</v>
      </c>
      <c r="X251" s="26">
        <v>68</v>
      </c>
      <c r="Y251" s="19" t="str">
        <f t="shared" si="25"/>
        <v>L286A</v>
      </c>
      <c r="Z251" s="19" t="str">
        <f t="shared" si="26"/>
        <v>3/BR-C</v>
      </c>
      <c r="AA251" s="26">
        <f t="shared" si="27"/>
        <v>0.48</v>
      </c>
      <c r="AB251" s="26">
        <f t="shared" si="28"/>
        <v>36.119999999999997</v>
      </c>
      <c r="AC251" s="19">
        <f t="shared" si="29"/>
        <v>68</v>
      </c>
      <c r="AD251" s="19" t="str">
        <f t="shared" si="30"/>
        <v>66000-277A</v>
      </c>
      <c r="AE251" s="32"/>
      <c r="AF251" s="34"/>
      <c r="AG251" s="1" t="s">
        <v>153</v>
      </c>
      <c r="AH251" s="43">
        <v>65813</v>
      </c>
    </row>
    <row r="252" spans="1:34" x14ac:dyDescent="0.25">
      <c r="A252" s="13">
        <v>44273</v>
      </c>
      <c r="B252" s="57" t="s">
        <v>1583</v>
      </c>
      <c r="C252" s="53" t="s">
        <v>555</v>
      </c>
      <c r="D252" s="53" t="s">
        <v>1586</v>
      </c>
      <c r="E252" s="54">
        <v>44293</v>
      </c>
      <c r="F252" s="51" t="s">
        <v>1584</v>
      </c>
      <c r="G252" s="48" t="s">
        <v>1585</v>
      </c>
      <c r="H252" s="52">
        <v>30</v>
      </c>
      <c r="I252" s="51" t="s">
        <v>554</v>
      </c>
      <c r="J252" s="1">
        <v>9.02</v>
      </c>
      <c r="K252" s="7">
        <v>908151</v>
      </c>
      <c r="L252" s="24"/>
      <c r="M252" s="24">
        <v>12</v>
      </c>
      <c r="N252" s="24">
        <v>1.2</v>
      </c>
      <c r="O252" s="16">
        <f t="shared" si="32"/>
        <v>14.399999999999999</v>
      </c>
      <c r="P252" s="24" t="s">
        <v>115</v>
      </c>
      <c r="Q252" s="24" t="s">
        <v>412</v>
      </c>
      <c r="R252" s="25" t="s">
        <v>456</v>
      </c>
      <c r="S252" s="27">
        <v>16.444444444444443</v>
      </c>
      <c r="T252" s="27">
        <v>0.54814814814814805</v>
      </c>
      <c r="U252" s="66">
        <v>44307</v>
      </c>
      <c r="V252" s="27">
        <v>1.3199999999999998</v>
      </c>
      <c r="W252" s="19">
        <v>0.87</v>
      </c>
      <c r="X252" s="26">
        <v>68.45</v>
      </c>
      <c r="Y252" s="19" t="str">
        <f t="shared" si="25"/>
        <v>S110</v>
      </c>
      <c r="Z252" s="19" t="str">
        <f t="shared" si="26"/>
        <v>1/12SB1.2P</v>
      </c>
      <c r="AA252" s="26">
        <f t="shared" si="27"/>
        <v>0.87</v>
      </c>
      <c r="AB252" s="26">
        <f t="shared" si="28"/>
        <v>9.02</v>
      </c>
      <c r="AC252" s="19">
        <f t="shared" si="29"/>
        <v>68.45</v>
      </c>
      <c r="AD252" s="19" t="str">
        <f t="shared" si="30"/>
        <v>66000-595PEC</v>
      </c>
      <c r="AE252" s="32"/>
      <c r="AF252" s="34"/>
      <c r="AG252" s="1" t="s">
        <v>152</v>
      </c>
      <c r="AH252" s="43" t="s">
        <v>1587</v>
      </c>
    </row>
    <row r="253" spans="1:34" x14ac:dyDescent="0.25">
      <c r="A253" s="13">
        <v>44287</v>
      </c>
      <c r="B253" s="57" t="s">
        <v>1732</v>
      </c>
      <c r="C253" s="51" t="s">
        <v>1734</v>
      </c>
      <c r="D253" s="51" t="s">
        <v>1735</v>
      </c>
      <c r="E253" s="54">
        <v>44312</v>
      </c>
      <c r="F253" s="51" t="s">
        <v>1727</v>
      </c>
      <c r="G253" s="48" t="s">
        <v>1733</v>
      </c>
      <c r="H253" s="52">
        <v>2</v>
      </c>
      <c r="I253" s="51" t="s">
        <v>1729</v>
      </c>
      <c r="J253" s="1">
        <v>245.82</v>
      </c>
      <c r="K253" s="7">
        <v>909503</v>
      </c>
      <c r="L253" s="24"/>
      <c r="M253" s="24">
        <v>15.6</v>
      </c>
      <c r="N253" s="24">
        <v>6.2</v>
      </c>
      <c r="O253" s="16">
        <f t="shared" si="32"/>
        <v>96.72</v>
      </c>
      <c r="P253" s="24" t="s">
        <v>20</v>
      </c>
      <c r="Q253" s="24" t="s">
        <v>562</v>
      </c>
      <c r="R253" s="25" t="s">
        <v>118</v>
      </c>
      <c r="S253" s="27">
        <v>3.7127777777777804</v>
      </c>
      <c r="T253" s="27">
        <v>1.8563888888888902</v>
      </c>
      <c r="U253" s="66">
        <v>44305</v>
      </c>
      <c r="V253" s="27">
        <v>0.49416666666666664</v>
      </c>
      <c r="W253" s="19">
        <v>3</v>
      </c>
      <c r="X253" s="26">
        <v>495</v>
      </c>
      <c r="Y253" s="19" t="str">
        <f t="shared" si="25"/>
        <v>DH50A</v>
      </c>
      <c r="Z253" s="19" t="str">
        <f t="shared" si="26"/>
        <v>4/3B3700-FF</v>
      </c>
      <c r="AA253" s="26">
        <f t="shared" si="27"/>
        <v>3</v>
      </c>
      <c r="AB253" s="26">
        <f t="shared" si="28"/>
        <v>245.82</v>
      </c>
      <c r="AC253" s="19">
        <f t="shared" si="29"/>
        <v>495</v>
      </c>
      <c r="AD253" s="19" t="str">
        <f t="shared" si="30"/>
        <v>66002-262A</v>
      </c>
      <c r="AE253" s="32"/>
      <c r="AF253" s="34"/>
      <c r="AG253" s="1" t="s">
        <v>152</v>
      </c>
      <c r="AH253" s="43">
        <v>66479</v>
      </c>
    </row>
    <row r="254" spans="1:34" x14ac:dyDescent="0.25">
      <c r="A254" s="18">
        <v>44285</v>
      </c>
      <c r="B254" s="55" t="s">
        <v>1658</v>
      </c>
      <c r="C254" s="51" t="s">
        <v>346</v>
      </c>
      <c r="D254" s="51" t="s">
        <v>1660</v>
      </c>
      <c r="E254" s="54">
        <v>44294</v>
      </c>
      <c r="F254" s="51" t="s">
        <v>314</v>
      </c>
      <c r="G254" s="48" t="s">
        <v>1659</v>
      </c>
      <c r="H254" s="52">
        <v>1</v>
      </c>
      <c r="I254" s="51" t="s">
        <v>261</v>
      </c>
      <c r="J254" s="1">
        <v>24.29</v>
      </c>
      <c r="K254" s="7">
        <v>909049</v>
      </c>
      <c r="L254" s="24"/>
      <c r="M254" s="24">
        <v>14.4</v>
      </c>
      <c r="N254" s="24">
        <v>1.9</v>
      </c>
      <c r="O254" s="16">
        <f t="shared" si="32"/>
        <v>27.36</v>
      </c>
      <c r="P254" s="24" t="s">
        <v>96</v>
      </c>
      <c r="Q254" s="24" t="s">
        <v>591</v>
      </c>
      <c r="R254" s="25" t="s">
        <v>1307</v>
      </c>
      <c r="S254" s="27">
        <v>1.278333333333336</v>
      </c>
      <c r="T254" s="27">
        <v>1.278333333333336</v>
      </c>
      <c r="U254" s="66">
        <v>44301</v>
      </c>
      <c r="V254" s="27">
        <v>0.13305555555555593</v>
      </c>
      <c r="W254" s="19">
        <v>0.9</v>
      </c>
      <c r="X254" s="26">
        <v>78</v>
      </c>
      <c r="Y254" s="19" t="str">
        <f t="shared" si="25"/>
        <v>N1946</v>
      </c>
      <c r="Z254" s="19" t="str">
        <f t="shared" si="26"/>
        <v>12/NC1900SCR</v>
      </c>
      <c r="AA254" s="26">
        <f t="shared" si="27"/>
        <v>0.9</v>
      </c>
      <c r="AB254" s="26">
        <f t="shared" si="28"/>
        <v>24.29</v>
      </c>
      <c r="AC254" s="19">
        <f t="shared" si="29"/>
        <v>78</v>
      </c>
      <c r="AD254" s="19" t="str">
        <f t="shared" si="30"/>
        <v>66002-381</v>
      </c>
      <c r="AE254" s="32"/>
      <c r="AF254" s="34"/>
      <c r="AG254" s="1" t="s">
        <v>151</v>
      </c>
      <c r="AH254" s="43">
        <v>23955</v>
      </c>
    </row>
    <row r="255" spans="1:34" x14ac:dyDescent="0.25">
      <c r="A255" s="5">
        <v>44286</v>
      </c>
      <c r="B255" s="56" t="s">
        <v>1675</v>
      </c>
      <c r="C255" s="51" t="s">
        <v>541</v>
      </c>
      <c r="D255" s="51" t="s">
        <v>542</v>
      </c>
      <c r="E255" s="54">
        <v>44302</v>
      </c>
      <c r="F255" s="51" t="s">
        <v>1676</v>
      </c>
      <c r="G255" s="48" t="s">
        <v>540</v>
      </c>
      <c r="H255" s="52">
        <v>2</v>
      </c>
      <c r="I255" s="51" t="s">
        <v>288</v>
      </c>
      <c r="J255" s="1">
        <v>28.92</v>
      </c>
      <c r="K255" s="7">
        <v>909310</v>
      </c>
      <c r="L255" s="24"/>
      <c r="M255" s="24">
        <v>12</v>
      </c>
      <c r="N255" s="24">
        <v>4</v>
      </c>
      <c r="O255" s="16">
        <f t="shared" si="32"/>
        <v>48</v>
      </c>
      <c r="P255" s="24" t="s">
        <v>91</v>
      </c>
      <c r="Q255" s="24" t="s">
        <v>584</v>
      </c>
      <c r="R255" s="25" t="s">
        <v>1307</v>
      </c>
      <c r="S255" s="27">
        <v>2.1141666666666681</v>
      </c>
      <c r="T255" s="27">
        <v>1.057083333333334</v>
      </c>
      <c r="U255" s="66">
        <v>44301</v>
      </c>
      <c r="V255" s="27">
        <v>0.22944444444444478</v>
      </c>
      <c r="W255" s="19">
        <v>0.73</v>
      </c>
      <c r="X255" s="26">
        <v>95</v>
      </c>
      <c r="Y255" s="19" t="str">
        <f t="shared" si="25"/>
        <v>N373A</v>
      </c>
      <c r="Z255" s="19" t="str">
        <f t="shared" si="26"/>
        <v>10/HR-4/3AU</v>
      </c>
      <c r="AA255" s="26">
        <f t="shared" si="27"/>
        <v>0.73</v>
      </c>
      <c r="AB255" s="26">
        <f t="shared" si="28"/>
        <v>28.92</v>
      </c>
      <c r="AC255" s="19">
        <f t="shared" si="29"/>
        <v>95</v>
      </c>
      <c r="AD255" s="19" t="str">
        <f t="shared" si="30"/>
        <v>66000-644</v>
      </c>
      <c r="AE255" s="32"/>
      <c r="AF255" s="34"/>
      <c r="AG255" s="1" t="s">
        <v>573</v>
      </c>
      <c r="AH255" s="43">
        <v>66683</v>
      </c>
    </row>
    <row r="256" spans="1:34" x14ac:dyDescent="0.25">
      <c r="A256" s="18">
        <v>44285</v>
      </c>
      <c r="B256" s="55" t="s">
        <v>1664</v>
      </c>
      <c r="C256" s="51" t="s">
        <v>1668</v>
      </c>
      <c r="D256" s="51" t="s">
        <v>1669</v>
      </c>
      <c r="E256" s="54">
        <v>44295</v>
      </c>
      <c r="F256" s="51" t="s">
        <v>1665</v>
      </c>
      <c r="G256" s="48" t="s">
        <v>1666</v>
      </c>
      <c r="H256" s="52">
        <v>30</v>
      </c>
      <c r="I256" s="51" t="s">
        <v>593</v>
      </c>
      <c r="J256" s="1">
        <v>5.86</v>
      </c>
      <c r="K256" s="7">
        <v>909339</v>
      </c>
      <c r="L256" s="24" t="s">
        <v>1667</v>
      </c>
      <c r="M256" s="24">
        <v>3.6</v>
      </c>
      <c r="N256" s="24">
        <v>20</v>
      </c>
      <c r="O256" s="16">
        <f t="shared" si="32"/>
        <v>72</v>
      </c>
      <c r="P256" s="24" t="s">
        <v>421</v>
      </c>
      <c r="Q256" s="24" t="s">
        <v>412</v>
      </c>
      <c r="R256" s="25" t="s">
        <v>248</v>
      </c>
      <c r="S256" s="27">
        <v>13.494722222222224</v>
      </c>
      <c r="T256" s="27">
        <v>0.44982407407407415</v>
      </c>
      <c r="U256" s="66">
        <v>44301</v>
      </c>
      <c r="V256" s="27">
        <v>0.71472222222222026</v>
      </c>
      <c r="W256" s="19">
        <v>0.16</v>
      </c>
      <c r="X256" s="26">
        <v>25.46</v>
      </c>
      <c r="Y256" s="19" t="str">
        <f t="shared" si="25"/>
        <v>L479</v>
      </c>
      <c r="Z256" s="19" t="str">
        <f t="shared" si="26"/>
        <v>4/ER34615H</v>
      </c>
      <c r="AA256" s="26">
        <f t="shared" si="27"/>
        <v>0.16</v>
      </c>
      <c r="AB256" s="26">
        <f t="shared" si="28"/>
        <v>5.86</v>
      </c>
      <c r="AC256" s="19">
        <f t="shared" si="29"/>
        <v>25.46</v>
      </c>
      <c r="AD256" s="19" t="str">
        <f t="shared" si="30"/>
        <v>59001-521FPI</v>
      </c>
      <c r="AE256" s="32"/>
      <c r="AF256" s="34"/>
      <c r="AG256" s="1" t="s">
        <v>151</v>
      </c>
      <c r="AH256" s="43" t="s">
        <v>1670</v>
      </c>
    </row>
    <row r="257" spans="1:34" x14ac:dyDescent="0.25">
      <c r="A257" s="5">
        <v>44286</v>
      </c>
      <c r="B257" s="56" t="s">
        <v>1677</v>
      </c>
      <c r="C257" s="51" t="s">
        <v>1535</v>
      </c>
      <c r="D257" s="51" t="s">
        <v>1678</v>
      </c>
      <c r="E257" s="54">
        <v>44308</v>
      </c>
      <c r="F257" s="51" t="s">
        <v>93</v>
      </c>
      <c r="G257" s="48" t="s">
        <v>1534</v>
      </c>
      <c r="H257" s="52">
        <v>10</v>
      </c>
      <c r="I257" s="51" t="s">
        <v>624</v>
      </c>
      <c r="J257" s="1">
        <v>5.94</v>
      </c>
      <c r="K257" s="7">
        <v>908977</v>
      </c>
      <c r="L257" s="24"/>
      <c r="M257" s="24">
        <v>6</v>
      </c>
      <c r="N257" s="24">
        <v>2.8</v>
      </c>
      <c r="O257" s="16">
        <f t="shared" si="32"/>
        <v>16.799999999999997</v>
      </c>
      <c r="P257" s="24" t="s">
        <v>20</v>
      </c>
      <c r="Q257" s="24" t="s">
        <v>281</v>
      </c>
      <c r="R257" s="25" t="s">
        <v>248</v>
      </c>
      <c r="S257" s="27">
        <v>3.6649999999999983</v>
      </c>
      <c r="T257" s="27">
        <v>0.36649999999999983</v>
      </c>
      <c r="U257" s="66">
        <v>44300</v>
      </c>
      <c r="V257" s="27">
        <v>0.24999999999999911</v>
      </c>
      <c r="W257" s="19">
        <v>1.5</v>
      </c>
      <c r="X257" s="26">
        <v>65</v>
      </c>
      <c r="Y257" s="19" t="str">
        <f t="shared" si="25"/>
        <v>L855</v>
      </c>
      <c r="Z257" s="19" t="str">
        <f t="shared" si="26"/>
        <v>4/CR123A</v>
      </c>
      <c r="AA257" s="26">
        <f t="shared" si="27"/>
        <v>1.5</v>
      </c>
      <c r="AB257" s="26">
        <f t="shared" si="28"/>
        <v>5.94</v>
      </c>
      <c r="AC257" s="19">
        <f t="shared" si="29"/>
        <v>65</v>
      </c>
      <c r="AD257" s="19" t="str">
        <f t="shared" si="30"/>
        <v>66002-641</v>
      </c>
      <c r="AE257" s="32"/>
      <c r="AF257" s="34"/>
      <c r="AG257" s="1" t="s">
        <v>13</v>
      </c>
      <c r="AH257" s="43">
        <v>65959</v>
      </c>
    </row>
    <row r="258" spans="1:34" x14ac:dyDescent="0.25">
      <c r="A258" s="18">
        <v>44285</v>
      </c>
      <c r="B258" s="55" t="s">
        <v>1652</v>
      </c>
      <c r="C258" s="51" t="s">
        <v>1656</v>
      </c>
      <c r="D258" s="51" t="s">
        <v>1657</v>
      </c>
      <c r="E258" s="54">
        <v>44293</v>
      </c>
      <c r="F258" s="51" t="s">
        <v>1653</v>
      </c>
      <c r="G258" s="48" t="s">
        <v>1654</v>
      </c>
      <c r="H258" s="52">
        <v>2</v>
      </c>
      <c r="I258" s="51" t="s">
        <v>1655</v>
      </c>
      <c r="J258" s="1">
        <v>0.16</v>
      </c>
      <c r="K258" s="7">
        <v>909056</v>
      </c>
      <c r="L258" s="24"/>
      <c r="M258" s="24"/>
      <c r="N258" s="24"/>
      <c r="O258" s="16">
        <f t="shared" si="32"/>
        <v>0</v>
      </c>
      <c r="P258" s="24"/>
      <c r="Q258" s="24"/>
      <c r="R258" s="25" t="s">
        <v>1307</v>
      </c>
      <c r="S258" s="27">
        <v>0.3091666666666697</v>
      </c>
      <c r="T258" s="27">
        <v>0.15458333333333485</v>
      </c>
      <c r="U258" s="66">
        <v>44300</v>
      </c>
      <c r="V258" s="27">
        <v>0.25000000000000044</v>
      </c>
      <c r="W258" s="19">
        <v>0.5</v>
      </c>
      <c r="X258" s="26">
        <v>22.5</v>
      </c>
      <c r="Y258" s="19" t="str">
        <f t="shared" ref="Y258:Y321" si="33">D258</f>
        <v>CE084-LAB</v>
      </c>
      <c r="Z258" s="19" t="str">
        <f t="shared" ref="Z258:Z321" si="34">C258</f>
        <v>1/CR17450E-R</v>
      </c>
      <c r="AA258" s="26">
        <f t="shared" ref="AA258:AA321" si="35">W258</f>
        <v>0.5</v>
      </c>
      <c r="AB258" s="26">
        <f t="shared" ref="AB258:AB321" si="36">J258</f>
        <v>0.16</v>
      </c>
      <c r="AC258" s="19">
        <f t="shared" ref="AC258:AC321" si="37">X258</f>
        <v>22.5</v>
      </c>
      <c r="AD258" s="19" t="str">
        <f t="shared" ref="AD258:AD321" si="38">G258</f>
        <v>32005-114BS</v>
      </c>
      <c r="AE258" s="32"/>
      <c r="AF258" s="34"/>
      <c r="AG258" s="1" t="s">
        <v>573</v>
      </c>
      <c r="AH258" s="43">
        <v>30845</v>
      </c>
    </row>
    <row r="259" spans="1:34" x14ac:dyDescent="0.25">
      <c r="A259" s="5">
        <v>44272</v>
      </c>
      <c r="B259" s="56" t="s">
        <v>1574</v>
      </c>
      <c r="C259" s="53" t="s">
        <v>252</v>
      </c>
      <c r="D259" s="53" t="s">
        <v>253</v>
      </c>
      <c r="E259" s="54">
        <v>44291</v>
      </c>
      <c r="F259" s="51" t="s">
        <v>1575</v>
      </c>
      <c r="G259" s="48" t="s">
        <v>250</v>
      </c>
      <c r="H259" s="52">
        <v>20</v>
      </c>
      <c r="I259" s="51" t="s">
        <v>251</v>
      </c>
      <c r="J259" s="1">
        <v>18.02</v>
      </c>
      <c r="K259" s="7">
        <v>907935</v>
      </c>
      <c r="L259" s="24"/>
      <c r="M259" s="24">
        <v>3.6</v>
      </c>
      <c r="N259" s="24">
        <v>13.4</v>
      </c>
      <c r="O259" s="16">
        <f t="shared" si="32"/>
        <v>48.24</v>
      </c>
      <c r="P259" s="24" t="s">
        <v>130</v>
      </c>
      <c r="Q259" s="24" t="s">
        <v>254</v>
      </c>
      <c r="R259" s="25" t="s">
        <v>1307</v>
      </c>
      <c r="S259" s="27">
        <v>8.8477777777777789</v>
      </c>
      <c r="T259" s="27">
        <v>0.44238888888888894</v>
      </c>
      <c r="U259" s="66">
        <v>44300</v>
      </c>
      <c r="V259" s="27">
        <v>0.43333333333333313</v>
      </c>
      <c r="W259" s="19">
        <v>1</v>
      </c>
      <c r="X259" s="26">
        <v>51.85</v>
      </c>
      <c r="Y259" s="19" t="str">
        <f t="shared" si="33"/>
        <v>RL807</v>
      </c>
      <c r="Z259" s="19" t="str">
        <f t="shared" si="34"/>
        <v>4/ NCR18650B</v>
      </c>
      <c r="AA259" s="26">
        <f t="shared" si="35"/>
        <v>1</v>
      </c>
      <c r="AB259" s="26">
        <f t="shared" si="36"/>
        <v>18.02</v>
      </c>
      <c r="AC259" s="19">
        <f t="shared" si="37"/>
        <v>51.85</v>
      </c>
      <c r="AD259" s="19" t="str">
        <f t="shared" si="38"/>
        <v>88003-104</v>
      </c>
      <c r="AE259" s="32"/>
      <c r="AF259" s="34"/>
      <c r="AG259" s="1" t="s">
        <v>151</v>
      </c>
      <c r="AH259" s="43">
        <v>6256</v>
      </c>
    </row>
    <row r="260" spans="1:34" x14ac:dyDescent="0.25">
      <c r="A260" s="13">
        <v>44238</v>
      </c>
      <c r="B260" s="57" t="s">
        <v>1233</v>
      </c>
      <c r="C260" s="53"/>
      <c r="D260" s="53" t="s">
        <v>1235</v>
      </c>
      <c r="E260" s="54">
        <v>44245</v>
      </c>
      <c r="F260" s="51" t="s">
        <v>267</v>
      </c>
      <c r="G260" s="48" t="s">
        <v>1234</v>
      </c>
      <c r="H260" s="52">
        <v>10</v>
      </c>
      <c r="I260" s="1"/>
      <c r="J260" s="1">
        <v>73.55</v>
      </c>
      <c r="K260" s="7">
        <v>903564</v>
      </c>
      <c r="L260" s="24"/>
      <c r="M260" s="24"/>
      <c r="N260" s="24"/>
      <c r="O260" s="16">
        <f t="shared" si="32"/>
        <v>0</v>
      </c>
      <c r="P260" s="24"/>
      <c r="Q260" s="24"/>
      <c r="R260" s="25" t="s">
        <v>1008</v>
      </c>
      <c r="S260" s="27">
        <v>4.5113888888888916</v>
      </c>
      <c r="T260" s="27">
        <v>0.45113888888888914</v>
      </c>
      <c r="U260" s="66">
        <v>44300</v>
      </c>
      <c r="V260" s="27">
        <v>1.7877777777777779</v>
      </c>
      <c r="W260" s="19">
        <v>0.33</v>
      </c>
      <c r="X260" s="26">
        <v>111.1</v>
      </c>
      <c r="Y260" s="19" t="str">
        <f t="shared" si="33"/>
        <v>CH108</v>
      </c>
      <c r="Z260" s="19">
        <f t="shared" si="34"/>
        <v>0</v>
      </c>
      <c r="AA260" s="26">
        <f t="shared" si="35"/>
        <v>0.33</v>
      </c>
      <c r="AB260" s="26">
        <f t="shared" si="36"/>
        <v>73.55</v>
      </c>
      <c r="AC260" s="19">
        <f t="shared" si="37"/>
        <v>111.1</v>
      </c>
      <c r="AD260" s="19" t="str">
        <f t="shared" si="38"/>
        <v>66000-018</v>
      </c>
      <c r="AE260" s="32"/>
      <c r="AF260" s="34"/>
      <c r="AG260" s="1" t="s">
        <v>153</v>
      </c>
      <c r="AH260" s="43">
        <v>66116</v>
      </c>
    </row>
    <row r="261" spans="1:34" x14ac:dyDescent="0.25">
      <c r="A261" s="5">
        <v>44237</v>
      </c>
      <c r="B261" s="56" t="s">
        <v>1210</v>
      </c>
      <c r="C261" s="51" t="s">
        <v>574</v>
      </c>
      <c r="D261" s="51" t="s">
        <v>197</v>
      </c>
      <c r="E261" s="54">
        <v>44258</v>
      </c>
      <c r="F261" s="51" t="s">
        <v>1211</v>
      </c>
      <c r="G261" s="48" t="s">
        <v>679</v>
      </c>
      <c r="H261" s="52">
        <v>500</v>
      </c>
      <c r="I261" s="51" t="s">
        <v>109</v>
      </c>
      <c r="J261" s="1">
        <v>10.65</v>
      </c>
      <c r="K261" s="7">
        <v>902834</v>
      </c>
      <c r="L261" s="24"/>
      <c r="M261" s="24">
        <v>3.6</v>
      </c>
      <c r="N261" s="24">
        <v>3.6</v>
      </c>
      <c r="O261" s="16">
        <f t="shared" si="32"/>
        <v>12.96</v>
      </c>
      <c r="P261" s="24" t="s">
        <v>421</v>
      </c>
      <c r="Q261" s="24" t="s">
        <v>124</v>
      </c>
      <c r="R261" s="25" t="s">
        <v>1308</v>
      </c>
      <c r="S261" s="27">
        <v>158.85416666666663</v>
      </c>
      <c r="T261" s="27">
        <v>0.31770833333333326</v>
      </c>
      <c r="U261" s="66">
        <v>44299</v>
      </c>
      <c r="V261" s="27">
        <v>5.1833333333333336</v>
      </c>
      <c r="W261" s="19">
        <v>0.35</v>
      </c>
      <c r="X261" s="26">
        <v>26.5</v>
      </c>
      <c r="Y261" s="19" t="str">
        <f t="shared" si="33"/>
        <v>L304A</v>
      </c>
      <c r="Z261" s="19" t="str">
        <f t="shared" si="34"/>
        <v>3/LS14250</v>
      </c>
      <c r="AA261" s="26">
        <f t="shared" si="35"/>
        <v>0.35</v>
      </c>
      <c r="AB261" s="26">
        <f t="shared" si="36"/>
        <v>10.65</v>
      </c>
      <c r="AC261" s="19">
        <f t="shared" si="37"/>
        <v>26.5</v>
      </c>
      <c r="AD261" s="19" t="str">
        <f t="shared" si="38"/>
        <v>66000-294A</v>
      </c>
      <c r="AE261" s="32"/>
      <c r="AF261" s="34"/>
      <c r="AG261" s="1" t="s">
        <v>151</v>
      </c>
      <c r="AH261" s="43">
        <v>65551</v>
      </c>
    </row>
    <row r="262" spans="1:34" x14ac:dyDescent="0.25">
      <c r="A262" s="5">
        <v>44252</v>
      </c>
      <c r="B262" s="56" t="s">
        <v>1379</v>
      </c>
      <c r="C262" s="51" t="s">
        <v>642</v>
      </c>
      <c r="D262" s="51" t="s">
        <v>1382</v>
      </c>
      <c r="E262" s="54">
        <v>44278</v>
      </c>
      <c r="F262" s="51" t="s">
        <v>1380</v>
      </c>
      <c r="G262" s="48" t="s">
        <v>1381</v>
      </c>
      <c r="H262" s="52">
        <v>50</v>
      </c>
      <c r="I262" s="51" t="s">
        <v>364</v>
      </c>
      <c r="J262" s="1">
        <v>42.75</v>
      </c>
      <c r="K262" s="7">
        <v>905380</v>
      </c>
      <c r="L262" s="24"/>
      <c r="M262" s="24">
        <v>14.8</v>
      </c>
      <c r="N262" s="24">
        <v>5.2</v>
      </c>
      <c r="O262" s="16">
        <f t="shared" si="32"/>
        <v>76.960000000000008</v>
      </c>
      <c r="P262" s="24" t="s">
        <v>130</v>
      </c>
      <c r="Q262" s="24" t="s">
        <v>92</v>
      </c>
      <c r="R262" s="25" t="s">
        <v>361</v>
      </c>
      <c r="S262" s="27">
        <v>46.475833333333327</v>
      </c>
      <c r="T262" s="27">
        <v>0.92951666666666655</v>
      </c>
      <c r="U262" s="66">
        <v>44299</v>
      </c>
      <c r="V262" s="27">
        <v>0.99305555555555447</v>
      </c>
      <c r="W262" s="19">
        <v>0.84</v>
      </c>
      <c r="X262" s="26">
        <v>112.18</v>
      </c>
      <c r="Y262" s="19" t="str">
        <f t="shared" si="33"/>
        <v>RL1366</v>
      </c>
      <c r="Z262" s="19" t="str">
        <f t="shared" si="34"/>
        <v>8/UR18650ZY</v>
      </c>
      <c r="AA262" s="26">
        <f t="shared" si="35"/>
        <v>0.84</v>
      </c>
      <c r="AB262" s="26">
        <f t="shared" si="36"/>
        <v>42.75</v>
      </c>
      <c r="AC262" s="19">
        <f t="shared" si="37"/>
        <v>112.18</v>
      </c>
      <c r="AD262" s="19" t="str">
        <f t="shared" si="38"/>
        <v>66002-828</v>
      </c>
      <c r="AE262" s="32"/>
      <c r="AF262" s="34"/>
      <c r="AG262" s="1" t="s">
        <v>152</v>
      </c>
      <c r="AH262" s="43">
        <v>2256</v>
      </c>
    </row>
    <row r="263" spans="1:34" x14ac:dyDescent="0.25">
      <c r="A263" s="18">
        <v>44285</v>
      </c>
      <c r="B263" s="55" t="s">
        <v>1643</v>
      </c>
      <c r="C263" s="51" t="s">
        <v>1646</v>
      </c>
      <c r="D263" s="51" t="s">
        <v>1647</v>
      </c>
      <c r="E263" s="54">
        <v>44291</v>
      </c>
      <c r="F263" s="51" t="s">
        <v>1644</v>
      </c>
      <c r="G263" s="48" t="s">
        <v>1645</v>
      </c>
      <c r="H263" s="52">
        <v>4</v>
      </c>
      <c r="I263" s="51" t="s">
        <v>716</v>
      </c>
      <c r="J263" s="1">
        <v>5.46</v>
      </c>
      <c r="K263" s="7">
        <v>908666</v>
      </c>
      <c r="L263" s="24"/>
      <c r="M263" s="24">
        <v>4.8</v>
      </c>
      <c r="N263" s="24">
        <v>0.3</v>
      </c>
      <c r="O263" s="16">
        <f t="shared" si="32"/>
        <v>1.44</v>
      </c>
      <c r="P263" s="24" t="s">
        <v>91</v>
      </c>
      <c r="Q263" s="24" t="s">
        <v>562</v>
      </c>
      <c r="R263" s="25" t="s">
        <v>248</v>
      </c>
      <c r="S263" s="27">
        <v>3.4366666666666683</v>
      </c>
      <c r="T263" s="27">
        <v>0.85916666666666708</v>
      </c>
      <c r="U263" s="66">
        <v>44298</v>
      </c>
      <c r="V263" s="27">
        <v>0.13333333333333286</v>
      </c>
      <c r="W263" s="19">
        <v>0.85</v>
      </c>
      <c r="X263" s="26">
        <v>37</v>
      </c>
      <c r="Y263" s="19" t="str">
        <f t="shared" si="33"/>
        <v>N1519</v>
      </c>
      <c r="Z263" s="19" t="str">
        <f t="shared" si="34"/>
        <v>4/CP300H</v>
      </c>
      <c r="AA263" s="26">
        <f t="shared" si="35"/>
        <v>0.85</v>
      </c>
      <c r="AB263" s="26">
        <f t="shared" si="36"/>
        <v>5.46</v>
      </c>
      <c r="AC263" s="19">
        <f t="shared" si="37"/>
        <v>37</v>
      </c>
      <c r="AD263" s="19" t="str">
        <f t="shared" si="38"/>
        <v>66001-038</v>
      </c>
      <c r="AE263" s="32"/>
      <c r="AF263" s="34"/>
      <c r="AG263" s="1" t="s">
        <v>151</v>
      </c>
      <c r="AH263" s="43">
        <v>2253</v>
      </c>
    </row>
    <row r="264" spans="1:34" x14ac:dyDescent="0.25">
      <c r="A264" s="5">
        <v>44265</v>
      </c>
      <c r="B264" s="56" t="s">
        <v>1479</v>
      </c>
      <c r="C264" s="51" t="s">
        <v>1481</v>
      </c>
      <c r="D264" s="51" t="s">
        <v>1482</v>
      </c>
      <c r="E264" s="54">
        <v>44284</v>
      </c>
      <c r="F264" s="51" t="s">
        <v>1370</v>
      </c>
      <c r="G264" s="48" t="s">
        <v>1480</v>
      </c>
      <c r="H264" s="52">
        <v>1</v>
      </c>
      <c r="I264" s="51" t="s">
        <v>291</v>
      </c>
      <c r="J264" s="52">
        <v>9.74</v>
      </c>
      <c r="K264" s="7">
        <v>906839</v>
      </c>
      <c r="L264" s="24"/>
      <c r="M264" s="24">
        <v>7.2</v>
      </c>
      <c r="N264" s="24">
        <v>2</v>
      </c>
      <c r="O264" s="16">
        <f t="shared" si="32"/>
        <v>14.4</v>
      </c>
      <c r="P264" s="24" t="s">
        <v>91</v>
      </c>
      <c r="Q264" s="24" t="s">
        <v>464</v>
      </c>
      <c r="R264" s="25" t="s">
        <v>455</v>
      </c>
      <c r="S264" s="27">
        <v>0.78472222222222321</v>
      </c>
      <c r="T264" s="27">
        <v>0.78472222222222321</v>
      </c>
      <c r="U264" s="66">
        <v>44294</v>
      </c>
      <c r="V264" s="27">
        <v>0.16666666666666607</v>
      </c>
      <c r="W264" s="19">
        <v>1</v>
      </c>
      <c r="X264" s="26">
        <v>45</v>
      </c>
      <c r="Y264" s="19" t="str">
        <f t="shared" si="33"/>
        <v>PACK123</v>
      </c>
      <c r="Z264" s="19" t="str">
        <f t="shared" si="34"/>
        <v>6/BK-3MCCE</v>
      </c>
      <c r="AA264" s="26">
        <f t="shared" si="35"/>
        <v>1</v>
      </c>
      <c r="AB264" s="26">
        <f t="shared" si="36"/>
        <v>9.74</v>
      </c>
      <c r="AC264" s="19">
        <f t="shared" si="37"/>
        <v>45</v>
      </c>
      <c r="AD264" s="19" t="str">
        <f t="shared" si="38"/>
        <v>67001-391</v>
      </c>
      <c r="AE264" s="32"/>
      <c r="AF264" s="34"/>
      <c r="AG264" s="1" t="s">
        <v>13</v>
      </c>
      <c r="AH264" s="43">
        <v>66989</v>
      </c>
    </row>
    <row r="265" spans="1:34" x14ac:dyDescent="0.25">
      <c r="A265" s="13">
        <v>44273</v>
      </c>
      <c r="B265" s="57" t="s">
        <v>1582</v>
      </c>
      <c r="C265" s="51" t="s">
        <v>445</v>
      </c>
      <c r="D265" s="51" t="s">
        <v>488</v>
      </c>
      <c r="E265" s="54">
        <v>44286</v>
      </c>
      <c r="F265" s="51" t="s">
        <v>1178</v>
      </c>
      <c r="G265" s="48" t="s">
        <v>486</v>
      </c>
      <c r="H265" s="52">
        <v>3</v>
      </c>
      <c r="I265" s="51" t="s">
        <v>364</v>
      </c>
      <c r="J265" s="1">
        <v>21.41</v>
      </c>
      <c r="K265" s="7">
        <v>908189</v>
      </c>
      <c r="L265" s="24" t="s">
        <v>487</v>
      </c>
      <c r="M265" s="24">
        <v>11.1</v>
      </c>
      <c r="N265" s="24">
        <v>5.2</v>
      </c>
      <c r="O265" s="16">
        <f t="shared" si="32"/>
        <v>57.72</v>
      </c>
      <c r="P265" s="24" t="s">
        <v>130</v>
      </c>
      <c r="Q265" s="24" t="s">
        <v>372</v>
      </c>
      <c r="R265" s="25" t="s">
        <v>1307</v>
      </c>
      <c r="S265" s="27">
        <v>2.6533333333333347</v>
      </c>
      <c r="T265" s="27">
        <v>0.88444444444444492</v>
      </c>
      <c r="U265" s="66">
        <v>44295</v>
      </c>
      <c r="V265" s="27">
        <v>0.26222222222222147</v>
      </c>
      <c r="W265" s="19">
        <v>1</v>
      </c>
      <c r="X265" s="26">
        <v>95.31</v>
      </c>
      <c r="Y265" s="19" t="str">
        <f t="shared" si="33"/>
        <v>RL728</v>
      </c>
      <c r="Z265" s="19" t="str">
        <f t="shared" si="34"/>
        <v>6/UR18650ZY</v>
      </c>
      <c r="AA265" s="26">
        <f t="shared" si="35"/>
        <v>1</v>
      </c>
      <c r="AB265" s="26">
        <f t="shared" si="36"/>
        <v>21.41</v>
      </c>
      <c r="AC265" s="19">
        <f t="shared" si="37"/>
        <v>95.31</v>
      </c>
      <c r="AD265" s="19" t="str">
        <f t="shared" si="38"/>
        <v>30008-106SWJ</v>
      </c>
      <c r="AE265" s="32"/>
      <c r="AF265" s="34"/>
      <c r="AG265" s="1" t="s">
        <v>151</v>
      </c>
      <c r="AH265" s="43">
        <v>2187</v>
      </c>
    </row>
    <row r="266" spans="1:34" x14ac:dyDescent="0.25">
      <c r="A266" s="5">
        <v>44286</v>
      </c>
      <c r="B266" s="56" t="s">
        <v>1692</v>
      </c>
      <c r="C266" s="51" t="s">
        <v>633</v>
      </c>
      <c r="D266" s="51" t="s">
        <v>731</v>
      </c>
      <c r="E266" s="54">
        <v>44284</v>
      </c>
      <c r="F266" s="51" t="s">
        <v>282</v>
      </c>
      <c r="G266" s="48" t="s">
        <v>703</v>
      </c>
      <c r="H266" s="52">
        <v>8</v>
      </c>
      <c r="I266" s="51" t="s">
        <v>364</v>
      </c>
      <c r="J266" s="1">
        <v>3.04</v>
      </c>
      <c r="K266" s="7">
        <v>909491</v>
      </c>
      <c r="L266" s="24"/>
      <c r="M266" s="24">
        <v>3.7</v>
      </c>
      <c r="N266" s="24">
        <v>2.6</v>
      </c>
      <c r="O266" s="16">
        <f t="shared" si="32"/>
        <v>9.620000000000001</v>
      </c>
      <c r="P266" s="24" t="s">
        <v>130</v>
      </c>
      <c r="Q266" s="24" t="s">
        <v>412</v>
      </c>
      <c r="R266" s="25" t="s">
        <v>1307</v>
      </c>
      <c r="S266" s="27">
        <v>0.21194444444444471</v>
      </c>
      <c r="T266" s="27">
        <v>2.6493055555555589E-2</v>
      </c>
      <c r="U266" s="66">
        <v>44294</v>
      </c>
      <c r="V266" s="27">
        <v>0.21166666666666512</v>
      </c>
      <c r="W266" s="19">
        <v>0.06</v>
      </c>
      <c r="X266" s="26">
        <v>20</v>
      </c>
      <c r="Y266" s="19" t="str">
        <f t="shared" si="33"/>
        <v>HI-TOP16</v>
      </c>
      <c r="Z266" s="19" t="str">
        <f t="shared" si="34"/>
        <v>1/UR18650ZY</v>
      </c>
      <c r="AA266" s="26">
        <f t="shared" si="35"/>
        <v>0.06</v>
      </c>
      <c r="AB266" s="26">
        <f t="shared" si="36"/>
        <v>3.04</v>
      </c>
      <c r="AC266" s="19">
        <f t="shared" si="37"/>
        <v>20</v>
      </c>
      <c r="AD266" s="19" t="str">
        <f t="shared" si="38"/>
        <v>67001-595NIP</v>
      </c>
      <c r="AE266" s="32"/>
      <c r="AF266" s="34"/>
      <c r="AG266" s="1" t="s">
        <v>573</v>
      </c>
      <c r="AH266" s="43" t="s">
        <v>283</v>
      </c>
    </row>
    <row r="267" spans="1:34" x14ac:dyDescent="0.25">
      <c r="A267" s="18">
        <v>44285</v>
      </c>
      <c r="B267" s="55" t="s">
        <v>1635</v>
      </c>
      <c r="C267" s="51" t="s">
        <v>1637</v>
      </c>
      <c r="D267" s="51" t="s">
        <v>1638</v>
      </c>
      <c r="E267" s="54">
        <v>44278</v>
      </c>
      <c r="F267" s="51" t="s">
        <v>557</v>
      </c>
      <c r="G267" s="48" t="s">
        <v>1636</v>
      </c>
      <c r="H267" s="52">
        <v>4</v>
      </c>
      <c r="I267" s="51" t="s">
        <v>388</v>
      </c>
      <c r="J267" s="1">
        <v>31.85</v>
      </c>
      <c r="K267" s="7">
        <v>908892</v>
      </c>
      <c r="L267" s="24"/>
      <c r="M267" s="24">
        <v>7.2</v>
      </c>
      <c r="N267" s="24">
        <v>17</v>
      </c>
      <c r="O267" s="16">
        <f t="shared" si="32"/>
        <v>122.4</v>
      </c>
      <c r="P267" s="24" t="s">
        <v>421</v>
      </c>
      <c r="Q267" s="24" t="s">
        <v>582</v>
      </c>
      <c r="R267" s="25" t="s">
        <v>1307</v>
      </c>
      <c r="S267" s="27">
        <v>2.4966666666666666</v>
      </c>
      <c r="T267" s="27">
        <v>0.62416666666666665</v>
      </c>
      <c r="U267" s="66">
        <v>44293</v>
      </c>
      <c r="V267" s="27">
        <v>0.15583333333333371</v>
      </c>
      <c r="W267" s="19">
        <v>0.5</v>
      </c>
      <c r="X267" s="26">
        <v>65.97</v>
      </c>
      <c r="Y267" s="19" t="str">
        <f t="shared" si="33"/>
        <v>L760</v>
      </c>
      <c r="Z267" s="19" t="str">
        <f t="shared" si="34"/>
        <v>2/LS33600</v>
      </c>
      <c r="AA267" s="26">
        <f t="shared" si="35"/>
        <v>0.5</v>
      </c>
      <c r="AB267" s="26">
        <f t="shared" si="36"/>
        <v>31.85</v>
      </c>
      <c r="AC267" s="19">
        <f t="shared" si="37"/>
        <v>65.97</v>
      </c>
      <c r="AD267" s="19" t="str">
        <f t="shared" si="38"/>
        <v>33003-087</v>
      </c>
      <c r="AE267" s="32"/>
      <c r="AF267" s="34"/>
      <c r="AG267" s="1" t="s">
        <v>151</v>
      </c>
      <c r="AH267" s="43">
        <v>83748</v>
      </c>
    </row>
    <row r="268" spans="1:34" x14ac:dyDescent="0.25">
      <c r="A268" s="18">
        <v>44278</v>
      </c>
      <c r="B268" s="55" t="s">
        <v>1602</v>
      </c>
      <c r="C268" s="51" t="s">
        <v>1604</v>
      </c>
      <c r="D268" s="51" t="s">
        <v>1605</v>
      </c>
      <c r="E268" s="54">
        <v>44291</v>
      </c>
      <c r="F268" s="51" t="s">
        <v>314</v>
      </c>
      <c r="G268" s="48" t="s">
        <v>1603</v>
      </c>
      <c r="H268" s="52">
        <v>1</v>
      </c>
      <c r="I268" s="51" t="s">
        <v>261</v>
      </c>
      <c r="J268" s="52">
        <v>15.72</v>
      </c>
      <c r="K268" s="7">
        <v>908714</v>
      </c>
      <c r="L268" s="24"/>
      <c r="M268" s="24">
        <v>9.6</v>
      </c>
      <c r="N268" s="24">
        <v>1.9</v>
      </c>
      <c r="O268" s="16">
        <f t="shared" si="32"/>
        <v>18.239999999999998</v>
      </c>
      <c r="P268" s="24" t="s">
        <v>96</v>
      </c>
      <c r="Q268" s="24" t="s">
        <v>632</v>
      </c>
      <c r="R268" s="25" t="s">
        <v>455</v>
      </c>
      <c r="S268" s="27">
        <v>2.0533333333333319</v>
      </c>
      <c r="T268" s="27">
        <v>2.0533333333333319</v>
      </c>
      <c r="U268" s="66">
        <v>44298</v>
      </c>
      <c r="V268" s="27">
        <v>0.13333333333333552</v>
      </c>
      <c r="W268" s="19">
        <v>0.76</v>
      </c>
      <c r="X268" s="26">
        <v>55</v>
      </c>
      <c r="Y268" s="19" t="str">
        <f t="shared" si="33"/>
        <v>RECELL257</v>
      </c>
      <c r="Z268" s="19" t="str">
        <f t="shared" si="34"/>
        <v>8/NC1900SCR</v>
      </c>
      <c r="AA268" s="26">
        <f t="shared" si="35"/>
        <v>0.76</v>
      </c>
      <c r="AB268" s="26">
        <f t="shared" si="36"/>
        <v>15.72</v>
      </c>
      <c r="AC268" s="19">
        <f t="shared" si="37"/>
        <v>55</v>
      </c>
      <c r="AD268" s="19" t="str">
        <f t="shared" si="38"/>
        <v>66001-318</v>
      </c>
      <c r="AE268" s="32"/>
      <c r="AF268" s="34"/>
      <c r="AG268" s="1" t="s">
        <v>151</v>
      </c>
      <c r="AH268" s="43">
        <v>23955</v>
      </c>
    </row>
    <row r="269" spans="1:34" x14ac:dyDescent="0.25">
      <c r="A269" s="17">
        <v>44270</v>
      </c>
      <c r="B269" s="58" t="s">
        <v>1537</v>
      </c>
      <c r="C269" s="53" t="s">
        <v>308</v>
      </c>
      <c r="D269" s="53" t="s">
        <v>366</v>
      </c>
      <c r="E269" s="54">
        <v>44280</v>
      </c>
      <c r="F269" s="51" t="s">
        <v>139</v>
      </c>
      <c r="G269" s="48" t="s">
        <v>142</v>
      </c>
      <c r="H269" s="52">
        <v>20</v>
      </c>
      <c r="I269" s="1"/>
      <c r="J269" s="1">
        <v>35.83</v>
      </c>
      <c r="K269" s="7">
        <v>907427</v>
      </c>
      <c r="L269" s="24"/>
      <c r="M269" s="24"/>
      <c r="N269" s="24"/>
      <c r="O269" s="16">
        <f t="shared" si="32"/>
        <v>0</v>
      </c>
      <c r="P269" s="24"/>
      <c r="Q269" s="24"/>
      <c r="R269" s="25" t="s">
        <v>249</v>
      </c>
      <c r="S269" s="27">
        <v>4.9822222222222194</v>
      </c>
      <c r="T269" s="27">
        <v>0.24911111111111098</v>
      </c>
      <c r="U269" s="66">
        <v>44293</v>
      </c>
      <c r="V269" s="27">
        <v>0.58333333333333393</v>
      </c>
      <c r="W269" s="19">
        <v>0.26</v>
      </c>
      <c r="X269" s="26">
        <v>90</v>
      </c>
      <c r="Y269" s="19" t="str">
        <f t="shared" si="33"/>
        <v>CH256</v>
      </c>
      <c r="Z269" s="19" t="str">
        <f t="shared" si="34"/>
        <v>TSB002</v>
      </c>
      <c r="AA269" s="26">
        <f t="shared" si="35"/>
        <v>0.26</v>
      </c>
      <c r="AB269" s="26">
        <f t="shared" si="36"/>
        <v>35.83</v>
      </c>
      <c r="AC269" s="19">
        <f t="shared" si="37"/>
        <v>90</v>
      </c>
      <c r="AD269" s="19" t="str">
        <f t="shared" si="38"/>
        <v>66000-715</v>
      </c>
      <c r="AE269" s="32"/>
      <c r="AF269" s="34"/>
      <c r="AG269" s="1" t="s">
        <v>13</v>
      </c>
      <c r="AH269" s="43">
        <v>66824</v>
      </c>
    </row>
    <row r="270" spans="1:34" x14ac:dyDescent="0.25">
      <c r="A270" s="18">
        <v>44292</v>
      </c>
      <c r="B270" s="55" t="s">
        <v>1736</v>
      </c>
      <c r="C270" s="51" t="s">
        <v>1739</v>
      </c>
      <c r="D270" s="51" t="s">
        <v>1740</v>
      </c>
      <c r="E270" s="54">
        <v>44292</v>
      </c>
      <c r="F270" s="51" t="s">
        <v>1737</v>
      </c>
      <c r="G270" s="48" t="s">
        <v>1738</v>
      </c>
      <c r="H270" s="52">
        <v>10</v>
      </c>
      <c r="I270" s="51" t="s">
        <v>257</v>
      </c>
      <c r="J270" s="1">
        <v>9.3000000000000007</v>
      </c>
      <c r="K270" s="7">
        <v>909899</v>
      </c>
      <c r="L270" s="24"/>
      <c r="M270" s="24">
        <v>18</v>
      </c>
      <c r="N270" s="24"/>
      <c r="O270" s="16">
        <f t="shared" si="32"/>
        <v>0</v>
      </c>
      <c r="P270" s="24" t="s">
        <v>89</v>
      </c>
      <c r="Q270" s="24" t="s">
        <v>591</v>
      </c>
      <c r="R270" s="25" t="s">
        <v>455</v>
      </c>
      <c r="S270" s="27">
        <v>7.8252777777777762</v>
      </c>
      <c r="T270" s="27">
        <v>0.7825277777777776</v>
      </c>
      <c r="U270" s="66">
        <v>44293</v>
      </c>
      <c r="V270" s="27">
        <v>0.4227777777777777</v>
      </c>
      <c r="W270" s="19">
        <v>0.82</v>
      </c>
      <c r="X270" s="26">
        <v>72</v>
      </c>
      <c r="Y270" s="19" t="str">
        <f t="shared" si="33"/>
        <v>AL49C</v>
      </c>
      <c r="Z270" s="19" t="str">
        <f t="shared" si="34"/>
        <v>12/LR14XW</v>
      </c>
      <c r="AA270" s="26">
        <f t="shared" si="35"/>
        <v>0.82</v>
      </c>
      <c r="AB270" s="26">
        <f t="shared" si="36"/>
        <v>9.3000000000000007</v>
      </c>
      <c r="AC270" s="19">
        <f t="shared" si="37"/>
        <v>72</v>
      </c>
      <c r="AD270" s="19" t="str">
        <f t="shared" si="38"/>
        <v>66000-302</v>
      </c>
      <c r="AE270" s="32"/>
      <c r="AF270" s="34"/>
      <c r="AG270" s="1" t="s">
        <v>152</v>
      </c>
      <c r="AH270" s="43">
        <v>65512</v>
      </c>
    </row>
    <row r="271" spans="1:34" x14ac:dyDescent="0.25">
      <c r="A271" s="5">
        <v>44279</v>
      </c>
      <c r="B271" s="56" t="s">
        <v>1621</v>
      </c>
      <c r="C271" s="51" t="s">
        <v>1624</v>
      </c>
      <c r="D271" s="51" t="s">
        <v>1625</v>
      </c>
      <c r="E271" s="54">
        <v>44295</v>
      </c>
      <c r="F271" s="51" t="s">
        <v>1622</v>
      </c>
      <c r="G271" s="48" t="s">
        <v>1623</v>
      </c>
      <c r="H271" s="52">
        <v>5</v>
      </c>
      <c r="I271" s="51" t="s">
        <v>160</v>
      </c>
      <c r="J271" s="1">
        <v>798.76</v>
      </c>
      <c r="K271" s="7">
        <v>908990</v>
      </c>
      <c r="L271" s="24"/>
      <c r="M271" s="24">
        <v>7.8</v>
      </c>
      <c r="N271" s="24">
        <v>120</v>
      </c>
      <c r="O271" s="16">
        <f t="shared" si="32"/>
        <v>936</v>
      </c>
      <c r="P271" s="24" t="s">
        <v>421</v>
      </c>
      <c r="Q271" s="24" t="s">
        <v>158</v>
      </c>
      <c r="R271" s="25" t="s">
        <v>456</v>
      </c>
      <c r="S271" s="27">
        <v>18.081944444444446</v>
      </c>
      <c r="T271" s="27">
        <v>3.6163888888888893</v>
      </c>
      <c r="U271" s="66">
        <v>44293</v>
      </c>
      <c r="V271" s="27">
        <v>0.51666666666666483</v>
      </c>
      <c r="W271" s="19">
        <v>4.5599999999999996</v>
      </c>
      <c r="X271" s="26">
        <v>1430</v>
      </c>
      <c r="Y271" s="19" t="str">
        <f t="shared" si="33"/>
        <v>DH49</v>
      </c>
      <c r="Z271" s="19" t="str">
        <f t="shared" si="34"/>
        <v>8/3B0036-FF</v>
      </c>
      <c r="AA271" s="26">
        <f t="shared" si="35"/>
        <v>4.5599999999999996</v>
      </c>
      <c r="AB271" s="26">
        <f t="shared" si="36"/>
        <v>798.76</v>
      </c>
      <c r="AC271" s="19">
        <f t="shared" si="37"/>
        <v>1430</v>
      </c>
      <c r="AD271" s="19" t="str">
        <f t="shared" si="38"/>
        <v>66002-130</v>
      </c>
      <c r="AE271" s="32"/>
      <c r="AF271" s="34"/>
      <c r="AG271" s="1" t="s">
        <v>152</v>
      </c>
      <c r="AH271" s="43">
        <v>1926</v>
      </c>
    </row>
    <row r="272" spans="1:34" x14ac:dyDescent="0.25">
      <c r="A272" s="5">
        <v>44279</v>
      </c>
      <c r="B272" s="56" t="s">
        <v>1617</v>
      </c>
      <c r="C272" s="53"/>
      <c r="D272" s="53" t="s">
        <v>458</v>
      </c>
      <c r="E272" s="54">
        <v>44291</v>
      </c>
      <c r="F272" s="51" t="s">
        <v>387</v>
      </c>
      <c r="G272" s="48" t="s">
        <v>457</v>
      </c>
      <c r="H272" s="52">
        <v>10</v>
      </c>
      <c r="I272" s="1"/>
      <c r="J272" s="1">
        <v>35.14</v>
      </c>
      <c r="K272" s="7">
        <v>908686</v>
      </c>
      <c r="L272" s="24"/>
      <c r="M272" s="24"/>
      <c r="N272" s="24"/>
      <c r="O272" s="16">
        <f t="shared" si="32"/>
        <v>0</v>
      </c>
      <c r="P272" s="24"/>
      <c r="Q272" s="24"/>
      <c r="R272" s="25" t="s">
        <v>249</v>
      </c>
      <c r="S272" s="27">
        <v>0.78888888888888786</v>
      </c>
      <c r="T272" s="27">
        <v>7.8888888888888786E-2</v>
      </c>
      <c r="U272" s="66">
        <v>44298</v>
      </c>
      <c r="V272" s="27">
        <v>0.43333333333333313</v>
      </c>
      <c r="W272" s="19">
        <v>0.09</v>
      </c>
      <c r="X272" s="26">
        <v>75</v>
      </c>
      <c r="Y272" s="19" t="str">
        <f t="shared" si="33"/>
        <v>CH105</v>
      </c>
      <c r="Z272" s="19">
        <f t="shared" si="34"/>
        <v>0</v>
      </c>
      <c r="AA272" s="26">
        <f t="shared" si="35"/>
        <v>0.09</v>
      </c>
      <c r="AB272" s="26">
        <f t="shared" si="36"/>
        <v>35.14</v>
      </c>
      <c r="AC272" s="19">
        <f t="shared" si="37"/>
        <v>75</v>
      </c>
      <c r="AD272" s="19" t="str">
        <f t="shared" si="38"/>
        <v>66000-015</v>
      </c>
      <c r="AE272" s="32"/>
      <c r="AF272" s="34"/>
      <c r="AG272" s="1" t="s">
        <v>152</v>
      </c>
      <c r="AH272" s="43">
        <v>35409</v>
      </c>
    </row>
    <row r="273" spans="1:34" x14ac:dyDescent="0.25">
      <c r="A273" s="18">
        <v>44278</v>
      </c>
      <c r="B273" s="55" t="s">
        <v>1614</v>
      </c>
      <c r="C273" s="51" t="s">
        <v>737</v>
      </c>
      <c r="D273" s="51" t="s">
        <v>1616</v>
      </c>
      <c r="E273" s="54">
        <v>44293</v>
      </c>
      <c r="F273" s="51" t="s">
        <v>1347</v>
      </c>
      <c r="G273" s="48" t="s">
        <v>1615</v>
      </c>
      <c r="H273" s="52">
        <v>4</v>
      </c>
      <c r="I273" s="51" t="s">
        <v>719</v>
      </c>
      <c r="J273" s="1">
        <v>30.12</v>
      </c>
      <c r="K273" s="7">
        <v>908691</v>
      </c>
      <c r="L273" s="24"/>
      <c r="M273" s="24">
        <v>28.8</v>
      </c>
      <c r="N273" s="24">
        <v>3</v>
      </c>
      <c r="O273" s="16">
        <f t="shared" si="32"/>
        <v>86.4</v>
      </c>
      <c r="P273" s="24" t="s">
        <v>130</v>
      </c>
      <c r="Q273" s="24" t="s">
        <v>632</v>
      </c>
      <c r="R273" s="25" t="s">
        <v>1307</v>
      </c>
      <c r="S273" s="27">
        <v>2.2083333333333321</v>
      </c>
      <c r="T273" s="27">
        <v>0.55208333333333304</v>
      </c>
      <c r="U273" s="66">
        <v>44298</v>
      </c>
      <c r="V273" s="27">
        <v>0.61666666666666714</v>
      </c>
      <c r="W273" s="19">
        <v>0.53</v>
      </c>
      <c r="X273" s="26">
        <v>120</v>
      </c>
      <c r="Y273" s="19" t="str">
        <f t="shared" si="33"/>
        <v>RL44B</v>
      </c>
      <c r="Z273" s="19" t="str">
        <f t="shared" si="34"/>
        <v>8/INR18650-30Q</v>
      </c>
      <c r="AA273" s="26">
        <f t="shared" si="35"/>
        <v>0.53</v>
      </c>
      <c r="AB273" s="26">
        <f t="shared" si="36"/>
        <v>30.12</v>
      </c>
      <c r="AC273" s="19">
        <f t="shared" si="37"/>
        <v>120</v>
      </c>
      <c r="AD273" s="19" t="str">
        <f t="shared" si="38"/>
        <v>67001-771</v>
      </c>
      <c r="AE273" s="32"/>
      <c r="AF273" s="34"/>
      <c r="AG273" s="1" t="s">
        <v>153</v>
      </c>
      <c r="AH273" s="43">
        <v>65443</v>
      </c>
    </row>
    <row r="274" spans="1:34" x14ac:dyDescent="0.25">
      <c r="A274" s="17">
        <v>44298</v>
      </c>
      <c r="B274" s="58" t="s">
        <v>1771</v>
      </c>
      <c r="C274" s="51" t="s">
        <v>1774</v>
      </c>
      <c r="D274" s="51" t="s">
        <v>1775</v>
      </c>
      <c r="E274" s="54">
        <v>44300</v>
      </c>
      <c r="F274" s="51" t="s">
        <v>1772</v>
      </c>
      <c r="G274" s="48" t="s">
        <v>1773</v>
      </c>
      <c r="H274" s="52">
        <v>20</v>
      </c>
      <c r="I274" s="51" t="s">
        <v>256</v>
      </c>
      <c r="J274" s="1">
        <v>2.88</v>
      </c>
      <c r="K274" s="7">
        <v>910688</v>
      </c>
      <c r="L274" s="24"/>
      <c r="M274" s="24">
        <v>13.5</v>
      </c>
      <c r="N274" s="24"/>
      <c r="O274" s="16">
        <f t="shared" si="32"/>
        <v>0</v>
      </c>
      <c r="P274" s="24" t="s">
        <v>89</v>
      </c>
      <c r="Q274" s="24" t="s">
        <v>1776</v>
      </c>
      <c r="R274" s="25" t="s">
        <v>1913</v>
      </c>
      <c r="S274" s="27">
        <v>11.44055555555556</v>
      </c>
      <c r="T274" s="27">
        <v>0.57202777777777802</v>
      </c>
      <c r="U274" s="66">
        <v>44298</v>
      </c>
      <c r="V274" s="27">
        <v>1.1391666666666662</v>
      </c>
      <c r="W274" s="19">
        <v>0.75</v>
      </c>
      <c r="X274" s="26">
        <v>25</v>
      </c>
      <c r="Y274" s="19" t="str">
        <f t="shared" si="33"/>
        <v>AL91A</v>
      </c>
      <c r="Z274" s="19" t="str">
        <f t="shared" si="34"/>
        <v>9/LR6T</v>
      </c>
      <c r="AA274" s="26">
        <f t="shared" si="35"/>
        <v>0.75</v>
      </c>
      <c r="AB274" s="26">
        <f t="shared" si="36"/>
        <v>2.88</v>
      </c>
      <c r="AC274" s="19">
        <f t="shared" si="37"/>
        <v>25</v>
      </c>
      <c r="AD274" s="19" t="str">
        <f t="shared" si="38"/>
        <v>66002-949</v>
      </c>
      <c r="AE274" s="32"/>
      <c r="AF274" s="34"/>
      <c r="AG274" s="1" t="s">
        <v>152</v>
      </c>
      <c r="AH274" s="43">
        <v>65346</v>
      </c>
    </row>
    <row r="275" spans="1:34" x14ac:dyDescent="0.25">
      <c r="A275" s="17">
        <v>44263</v>
      </c>
      <c r="B275" s="46">
        <v>311726</v>
      </c>
      <c r="C275" s="19"/>
      <c r="D275" s="19" t="s">
        <v>1472</v>
      </c>
      <c r="E275" s="14">
        <v>44266</v>
      </c>
      <c r="F275" s="19" t="s">
        <v>1473</v>
      </c>
      <c r="G275" s="19"/>
      <c r="H275" s="19">
        <v>75</v>
      </c>
      <c r="I275" s="19"/>
      <c r="J275" s="24">
        <v>0</v>
      </c>
      <c r="K275" s="7">
        <v>906526</v>
      </c>
      <c r="L275" s="24"/>
      <c r="M275" s="24"/>
      <c r="N275" s="24"/>
      <c r="O275" s="16">
        <f t="shared" ref="O275:O279" si="39">N275*M275</f>
        <v>0</v>
      </c>
      <c r="P275" s="24"/>
      <c r="Q275" s="24"/>
      <c r="R275" s="25" t="s">
        <v>259</v>
      </c>
      <c r="S275" s="27">
        <v>11.754444444444449</v>
      </c>
      <c r="T275" s="27">
        <v>0.15672592592592599</v>
      </c>
      <c r="U275" s="66">
        <v>44313</v>
      </c>
      <c r="V275" s="27">
        <v>1.5069444444444446</v>
      </c>
      <c r="W275" s="19">
        <v>0.08</v>
      </c>
      <c r="X275" s="26">
        <v>7.5</v>
      </c>
      <c r="Y275" s="19" t="str">
        <f t="shared" si="33"/>
        <v>ADD TSB CABLE-LAB</v>
      </c>
      <c r="Z275" s="19">
        <f t="shared" si="34"/>
        <v>0</v>
      </c>
      <c r="AA275" s="26">
        <f t="shared" si="35"/>
        <v>0.08</v>
      </c>
      <c r="AB275" s="26">
        <f t="shared" si="36"/>
        <v>0</v>
      </c>
      <c r="AC275" s="19">
        <f t="shared" si="37"/>
        <v>7.5</v>
      </c>
      <c r="AD275" s="19">
        <f t="shared" si="38"/>
        <v>0</v>
      </c>
      <c r="AE275" s="32"/>
      <c r="AF275" s="34"/>
      <c r="AG275" s="1" t="s">
        <v>152</v>
      </c>
      <c r="AH275" s="43">
        <v>30391</v>
      </c>
    </row>
    <row r="276" spans="1:34" x14ac:dyDescent="0.25">
      <c r="A276" s="13">
        <v>44287</v>
      </c>
      <c r="B276" s="57" t="s">
        <v>1710</v>
      </c>
      <c r="C276" s="51" t="s">
        <v>1713</v>
      </c>
      <c r="D276" s="51" t="s">
        <v>1714</v>
      </c>
      <c r="E276" s="54">
        <v>44299</v>
      </c>
      <c r="F276" s="51" t="s">
        <v>1711</v>
      </c>
      <c r="G276" s="48" t="s">
        <v>1712</v>
      </c>
      <c r="H276" s="52">
        <v>2</v>
      </c>
      <c r="I276" s="51" t="s">
        <v>364</v>
      </c>
      <c r="J276" s="1">
        <v>323.01</v>
      </c>
      <c r="K276" s="7">
        <v>909708</v>
      </c>
      <c r="L276" s="24"/>
      <c r="M276" s="24">
        <v>25.9</v>
      </c>
      <c r="N276" s="24">
        <v>36.4</v>
      </c>
      <c r="O276" s="16">
        <f t="shared" si="39"/>
        <v>942.75999999999988</v>
      </c>
      <c r="P276" s="24" t="s">
        <v>130</v>
      </c>
      <c r="Q276" s="24" t="s">
        <v>1715</v>
      </c>
      <c r="R276" s="25" t="s">
        <v>1307</v>
      </c>
      <c r="S276" s="27">
        <v>13.566944444444445</v>
      </c>
      <c r="T276" s="27">
        <v>6.7834722222222226</v>
      </c>
      <c r="U276" s="66">
        <v>44308</v>
      </c>
      <c r="V276" s="27">
        <v>0.3199999999999994</v>
      </c>
      <c r="W276" s="19">
        <v>11.66</v>
      </c>
      <c r="X276" s="26">
        <v>1025</v>
      </c>
      <c r="Y276" s="19" t="str">
        <f t="shared" si="33"/>
        <v>RL358</v>
      </c>
      <c r="Z276" s="19" t="str">
        <f t="shared" si="34"/>
        <v>98/UR18650ZY</v>
      </c>
      <c r="AA276" s="26">
        <f t="shared" si="35"/>
        <v>11.66</v>
      </c>
      <c r="AB276" s="26">
        <f t="shared" si="36"/>
        <v>323.01</v>
      </c>
      <c r="AC276" s="19">
        <f t="shared" si="37"/>
        <v>1025</v>
      </c>
      <c r="AD276" s="19" t="str">
        <f t="shared" si="38"/>
        <v>66000-627</v>
      </c>
      <c r="AE276" s="32"/>
      <c r="AF276" s="34"/>
      <c r="AG276" s="1" t="s">
        <v>153</v>
      </c>
      <c r="AH276" s="43">
        <v>2530</v>
      </c>
    </row>
    <row r="277" spans="1:34" x14ac:dyDescent="0.25">
      <c r="A277" s="13">
        <v>44287</v>
      </c>
      <c r="B277" s="57" t="s">
        <v>1716</v>
      </c>
      <c r="C277" s="51" t="s">
        <v>1718</v>
      </c>
      <c r="D277" s="51" t="s">
        <v>1719</v>
      </c>
      <c r="E277" s="54">
        <v>44299</v>
      </c>
      <c r="F277" s="51" t="s">
        <v>1711</v>
      </c>
      <c r="G277" s="48" t="s">
        <v>1717</v>
      </c>
      <c r="H277" s="52">
        <v>2</v>
      </c>
      <c r="I277" s="51" t="s">
        <v>364</v>
      </c>
      <c r="J277" s="1">
        <v>327.3</v>
      </c>
      <c r="K277" s="7">
        <v>909708</v>
      </c>
      <c r="L277" s="24"/>
      <c r="M277" s="24">
        <v>14.8</v>
      </c>
      <c r="N277" s="24">
        <v>67.599999999999994</v>
      </c>
      <c r="O277" s="16">
        <f t="shared" si="39"/>
        <v>1000.48</v>
      </c>
      <c r="P277" s="24" t="s">
        <v>130</v>
      </c>
      <c r="Q277" s="24" t="s">
        <v>1720</v>
      </c>
      <c r="R277" s="25" t="s">
        <v>248</v>
      </c>
      <c r="S277" s="27">
        <v>15.496388888888889</v>
      </c>
      <c r="T277" s="27">
        <v>7.7481944444444446</v>
      </c>
      <c r="U277" s="66">
        <v>44308</v>
      </c>
      <c r="V277" s="27">
        <v>0.3288888888888879</v>
      </c>
      <c r="W277" s="19">
        <v>8.93</v>
      </c>
      <c r="X277" s="26">
        <v>1050</v>
      </c>
      <c r="Y277" s="19" t="str">
        <f t="shared" si="33"/>
        <v>RL357</v>
      </c>
      <c r="Z277" s="19" t="str">
        <f t="shared" si="34"/>
        <v>104/UR18650ZY</v>
      </c>
      <c r="AA277" s="26">
        <f t="shared" si="35"/>
        <v>8.93</v>
      </c>
      <c r="AB277" s="26">
        <f t="shared" si="36"/>
        <v>327.3</v>
      </c>
      <c r="AC277" s="19">
        <f t="shared" si="37"/>
        <v>1050</v>
      </c>
      <c r="AD277" s="19" t="str">
        <f t="shared" si="38"/>
        <v>66000-626</v>
      </c>
      <c r="AE277" s="32"/>
      <c r="AF277" s="34"/>
      <c r="AG277" s="1" t="s">
        <v>153</v>
      </c>
      <c r="AH277" s="43">
        <v>2530</v>
      </c>
    </row>
    <row r="278" spans="1:34" x14ac:dyDescent="0.25">
      <c r="A278" s="13">
        <v>44287</v>
      </c>
      <c r="B278" s="57" t="s">
        <v>1701</v>
      </c>
      <c r="C278" s="51" t="s">
        <v>1704</v>
      </c>
      <c r="D278" s="51" t="s">
        <v>1705</v>
      </c>
      <c r="E278" s="54">
        <v>44295</v>
      </c>
      <c r="F278" s="51" t="s">
        <v>1698</v>
      </c>
      <c r="G278" s="48" t="s">
        <v>1702</v>
      </c>
      <c r="H278" s="52">
        <v>6</v>
      </c>
      <c r="I278" s="51" t="s">
        <v>1703</v>
      </c>
      <c r="J278" s="1">
        <v>31.11</v>
      </c>
      <c r="K278" s="7">
        <v>909596</v>
      </c>
      <c r="L278" s="24"/>
      <c r="M278" s="24">
        <v>14.4</v>
      </c>
      <c r="N278" s="24">
        <v>12</v>
      </c>
      <c r="O278" s="16">
        <f t="shared" si="39"/>
        <v>172.8</v>
      </c>
      <c r="P278" s="24" t="s">
        <v>421</v>
      </c>
      <c r="Q278" s="24" t="s">
        <v>92</v>
      </c>
      <c r="R278" s="25" t="s">
        <v>455</v>
      </c>
      <c r="S278" s="27">
        <v>4.4805555555555543</v>
      </c>
      <c r="T278" s="27">
        <v>0.74675925925925901</v>
      </c>
      <c r="U278" s="66">
        <v>44296</v>
      </c>
      <c r="V278" s="27">
        <v>0.32944444444444443</v>
      </c>
      <c r="W278" s="19">
        <v>0.88</v>
      </c>
      <c r="X278" s="26">
        <v>350</v>
      </c>
      <c r="Y278" s="19" t="str">
        <f t="shared" si="33"/>
        <v>L669</v>
      </c>
      <c r="Z278" s="19" t="str">
        <f t="shared" si="34"/>
        <v>8/ER26500M</v>
      </c>
      <c r="AA278" s="26">
        <f t="shared" si="35"/>
        <v>0.88</v>
      </c>
      <c r="AB278" s="26">
        <f t="shared" si="36"/>
        <v>31.11</v>
      </c>
      <c r="AC278" s="19">
        <f t="shared" si="37"/>
        <v>350</v>
      </c>
      <c r="AD278" s="19" t="str">
        <f t="shared" si="38"/>
        <v>66001-378</v>
      </c>
      <c r="AE278" s="32"/>
      <c r="AF278" s="34"/>
      <c r="AG278" s="1" t="s">
        <v>152</v>
      </c>
      <c r="AH278" s="43">
        <v>1160</v>
      </c>
    </row>
    <row r="279" spans="1:34" x14ac:dyDescent="0.25">
      <c r="A279" s="5">
        <v>44286</v>
      </c>
      <c r="B279" s="56" t="s">
        <v>1685</v>
      </c>
      <c r="C279" s="51" t="s">
        <v>1690</v>
      </c>
      <c r="D279" s="51" t="s">
        <v>1689</v>
      </c>
      <c r="E279" s="54">
        <v>44284</v>
      </c>
      <c r="F279" s="51" t="s">
        <v>1686</v>
      </c>
      <c r="G279" s="48" t="s">
        <v>1687</v>
      </c>
      <c r="H279" s="52">
        <v>2</v>
      </c>
      <c r="I279" s="51" t="s">
        <v>1688</v>
      </c>
      <c r="J279" s="1">
        <v>0.81</v>
      </c>
      <c r="K279" s="7">
        <v>909582</v>
      </c>
      <c r="L279" s="24"/>
      <c r="M279" s="24"/>
      <c r="N279" s="24"/>
      <c r="O279" s="16">
        <f t="shared" si="39"/>
        <v>0</v>
      </c>
      <c r="P279" s="24" t="s">
        <v>20</v>
      </c>
      <c r="Q279" s="24" t="s">
        <v>412</v>
      </c>
      <c r="R279" s="25" t="s">
        <v>1307</v>
      </c>
      <c r="S279" s="27">
        <v>0.91277777777777958</v>
      </c>
      <c r="T279" s="27">
        <v>0.45638888888888979</v>
      </c>
      <c r="U279" s="66">
        <v>44294</v>
      </c>
      <c r="V279" s="27">
        <v>0.2333333333333325</v>
      </c>
      <c r="W279" s="19">
        <v>0.17</v>
      </c>
      <c r="X279" s="26">
        <v>4.57</v>
      </c>
      <c r="Y279" s="19" t="str">
        <f t="shared" si="33"/>
        <v>L612</v>
      </c>
      <c r="Z279" s="19" t="str">
        <f t="shared" si="34"/>
        <v>1/CR2016FH</v>
      </c>
      <c r="AA279" s="26">
        <f t="shared" si="35"/>
        <v>0.17</v>
      </c>
      <c r="AB279" s="26">
        <f t="shared" si="36"/>
        <v>0.81</v>
      </c>
      <c r="AC279" s="19">
        <f t="shared" si="37"/>
        <v>4.57</v>
      </c>
      <c r="AD279" s="19" t="str">
        <f t="shared" si="38"/>
        <v>85000-201MBU</v>
      </c>
      <c r="AE279" s="32"/>
      <c r="AF279" s="34"/>
      <c r="AG279" s="1" t="s">
        <v>573</v>
      </c>
      <c r="AH279" s="43" t="s">
        <v>1691</v>
      </c>
    </row>
    <row r="280" spans="1:34" x14ac:dyDescent="0.25">
      <c r="A280" s="13">
        <v>44296</v>
      </c>
      <c r="B280" s="57" t="s">
        <v>1697</v>
      </c>
      <c r="C280" s="53" t="s">
        <v>1700</v>
      </c>
      <c r="D280" s="53" t="s">
        <v>1767</v>
      </c>
      <c r="E280" s="54">
        <v>44295</v>
      </c>
      <c r="F280" s="51" t="s">
        <v>1698</v>
      </c>
      <c r="G280" s="48" t="s">
        <v>1699</v>
      </c>
      <c r="H280" s="52">
        <v>3</v>
      </c>
      <c r="I280" s="51" t="s">
        <v>1417</v>
      </c>
      <c r="J280" s="1">
        <v>954.07</v>
      </c>
      <c r="K280" s="7">
        <v>909596</v>
      </c>
      <c r="L280" s="24"/>
      <c r="M280" s="24">
        <v>14.4</v>
      </c>
      <c r="N280" s="24"/>
      <c r="O280" s="16"/>
      <c r="P280" s="24" t="s">
        <v>421</v>
      </c>
      <c r="Q280" s="24"/>
      <c r="R280" s="25" t="s">
        <v>1914</v>
      </c>
      <c r="S280" s="27">
        <v>56.998055555555553</v>
      </c>
      <c r="T280" s="27">
        <v>18.999351851851852</v>
      </c>
      <c r="U280" s="66">
        <v>44296</v>
      </c>
      <c r="V280" s="27">
        <v>0.9000000000000008</v>
      </c>
      <c r="W280" s="19">
        <v>33.29</v>
      </c>
      <c r="X280" s="26">
        <v>8093.6</v>
      </c>
      <c r="Y280" s="19" t="str">
        <f t="shared" si="33"/>
        <v>L682A-L683A</v>
      </c>
      <c r="Z280" s="19" t="str">
        <f t="shared" si="34"/>
        <v>84/ER34615M</v>
      </c>
      <c r="AA280" s="26">
        <f t="shared" si="35"/>
        <v>33.29</v>
      </c>
      <c r="AB280" s="26">
        <f t="shared" si="36"/>
        <v>954.07</v>
      </c>
      <c r="AC280" s="19">
        <f t="shared" si="37"/>
        <v>8093.6</v>
      </c>
      <c r="AD280" s="19" t="str">
        <f t="shared" si="38"/>
        <v>66001-653M</v>
      </c>
      <c r="AE280" s="32"/>
      <c r="AF280" s="34"/>
      <c r="AG280" s="1" t="s">
        <v>152</v>
      </c>
      <c r="AH280" s="43">
        <v>1160</v>
      </c>
    </row>
    <row r="281" spans="1:34" x14ac:dyDescent="0.25">
      <c r="A281" s="13">
        <v>44287</v>
      </c>
      <c r="B281" s="57" t="s">
        <v>1721</v>
      </c>
      <c r="C281" s="51" t="s">
        <v>1481</v>
      </c>
      <c r="D281" s="51" t="s">
        <v>1915</v>
      </c>
      <c r="E281" s="54">
        <v>44299</v>
      </c>
      <c r="F281" s="51" t="s">
        <v>1722</v>
      </c>
      <c r="G281" s="48" t="s">
        <v>1723</v>
      </c>
      <c r="H281" s="52">
        <v>10</v>
      </c>
      <c r="I281" s="51" t="s">
        <v>291</v>
      </c>
      <c r="J281" s="1">
        <v>9.74</v>
      </c>
      <c r="K281" s="7">
        <v>909756</v>
      </c>
      <c r="L281" s="24"/>
      <c r="M281" s="24">
        <v>7.2</v>
      </c>
      <c r="N281" s="24">
        <v>2</v>
      </c>
      <c r="O281" s="16">
        <f t="shared" ref="O281:O312" si="40">N281*M281</f>
        <v>14.4</v>
      </c>
      <c r="P281" s="24" t="s">
        <v>91</v>
      </c>
      <c r="Q281" s="24" t="s">
        <v>464</v>
      </c>
      <c r="R281" s="25" t="s">
        <v>248</v>
      </c>
      <c r="S281" s="27">
        <v>5.121388888888891</v>
      </c>
      <c r="T281" s="27">
        <v>0.51213888888888914</v>
      </c>
      <c r="U281" s="66">
        <v>44307</v>
      </c>
      <c r="V281" s="27">
        <v>0.24999999999999911</v>
      </c>
      <c r="W281" s="19">
        <v>0.5</v>
      </c>
      <c r="X281" s="26">
        <v>35.46</v>
      </c>
      <c r="Y281" s="19" t="str">
        <f t="shared" si="33"/>
        <v>PACK642</v>
      </c>
      <c r="Z281" s="19" t="str">
        <f t="shared" si="34"/>
        <v>6/BK-3MCCE</v>
      </c>
      <c r="AA281" s="26">
        <f t="shared" si="35"/>
        <v>0.5</v>
      </c>
      <c r="AB281" s="26">
        <f t="shared" si="36"/>
        <v>9.74</v>
      </c>
      <c r="AC281" s="19">
        <f t="shared" si="37"/>
        <v>35.46</v>
      </c>
      <c r="AD281" s="19" t="str">
        <f t="shared" si="38"/>
        <v>30006-886TGTS-L</v>
      </c>
      <c r="AE281" s="32"/>
      <c r="AF281" s="34"/>
      <c r="AG281" s="1" t="s">
        <v>152</v>
      </c>
      <c r="AH281" s="43">
        <v>2416</v>
      </c>
    </row>
    <row r="282" spans="1:34" x14ac:dyDescent="0.25">
      <c r="A282" s="5">
        <v>44286</v>
      </c>
      <c r="B282" s="56" t="s">
        <v>1679</v>
      </c>
      <c r="C282" s="51" t="s">
        <v>432</v>
      </c>
      <c r="D282" s="51" t="s">
        <v>1916</v>
      </c>
      <c r="E282" s="54">
        <v>44301</v>
      </c>
      <c r="F282" s="51" t="s">
        <v>105</v>
      </c>
      <c r="G282" s="48" t="s">
        <v>1680</v>
      </c>
      <c r="H282" s="52">
        <v>1</v>
      </c>
      <c r="I282" s="51" t="s">
        <v>326</v>
      </c>
      <c r="J282" s="52">
        <v>20.59</v>
      </c>
      <c r="K282" s="7">
        <v>908896</v>
      </c>
      <c r="L282" s="24"/>
      <c r="M282" s="24">
        <v>7.2</v>
      </c>
      <c r="N282" s="24">
        <v>4.5</v>
      </c>
      <c r="O282" s="16">
        <f t="shared" si="40"/>
        <v>32.4</v>
      </c>
      <c r="P282" s="24" t="s">
        <v>91</v>
      </c>
      <c r="Q282" s="24" t="s">
        <v>464</v>
      </c>
      <c r="R282" s="25" t="s">
        <v>455</v>
      </c>
      <c r="S282" s="27">
        <v>0.91472222222222221</v>
      </c>
      <c r="T282" s="27">
        <v>0.91472222222222221</v>
      </c>
      <c r="U282" s="66">
        <v>44306</v>
      </c>
      <c r="V282" s="27">
        <v>0.25000000000000044</v>
      </c>
      <c r="W282" s="19">
        <v>1.5</v>
      </c>
      <c r="X282" s="26">
        <v>67.89</v>
      </c>
      <c r="Y282" s="19" t="str">
        <f t="shared" si="33"/>
        <v>PACK643</v>
      </c>
      <c r="Z282" s="19" t="str">
        <f t="shared" si="34"/>
        <v>6/MH-C4500HT</v>
      </c>
      <c r="AA282" s="26">
        <f t="shared" si="35"/>
        <v>1.5</v>
      </c>
      <c r="AB282" s="26">
        <f t="shared" si="36"/>
        <v>20.59</v>
      </c>
      <c r="AC282" s="19">
        <f t="shared" si="37"/>
        <v>67.89</v>
      </c>
      <c r="AD282" s="19" t="str">
        <f t="shared" si="38"/>
        <v>66002-649</v>
      </c>
      <c r="AE282" s="32"/>
      <c r="AF282" s="34"/>
      <c r="AG282" s="1" t="s">
        <v>13</v>
      </c>
      <c r="AH282" s="43" t="s">
        <v>294</v>
      </c>
    </row>
    <row r="283" spans="1:34" x14ac:dyDescent="0.25">
      <c r="A283" s="17">
        <v>44277</v>
      </c>
      <c r="B283" s="58" t="s">
        <v>1592</v>
      </c>
      <c r="C283" s="51" t="s">
        <v>1263</v>
      </c>
      <c r="D283" s="51" t="s">
        <v>1917</v>
      </c>
      <c r="E283" s="54">
        <v>44280</v>
      </c>
      <c r="F283" s="51" t="s">
        <v>105</v>
      </c>
      <c r="G283" s="48" t="s">
        <v>1593</v>
      </c>
      <c r="H283" s="52">
        <v>1</v>
      </c>
      <c r="I283" s="51" t="s">
        <v>338</v>
      </c>
      <c r="J283" s="52">
        <v>6.78</v>
      </c>
      <c r="K283" s="7">
        <v>908396</v>
      </c>
      <c r="L283" s="24"/>
      <c r="M283" s="24">
        <v>9.6</v>
      </c>
      <c r="N283" s="24">
        <v>1</v>
      </c>
      <c r="O283" s="16">
        <f t="shared" si="40"/>
        <v>9.6</v>
      </c>
      <c r="P283" s="24" t="s">
        <v>96</v>
      </c>
      <c r="Q283" s="24" t="s">
        <v>632</v>
      </c>
      <c r="R283" s="25" t="s">
        <v>455</v>
      </c>
      <c r="S283" s="27">
        <v>0.73333333333333472</v>
      </c>
      <c r="T283" s="27">
        <v>0.73333333333333472</v>
      </c>
      <c r="U283" s="66">
        <v>44300</v>
      </c>
      <c r="V283" s="27">
        <v>0.12611111111111128</v>
      </c>
      <c r="W283" s="19">
        <v>1</v>
      </c>
      <c r="X283" s="26">
        <v>47.84</v>
      </c>
      <c r="Y283" s="19" t="str">
        <f t="shared" si="33"/>
        <v>PACK644</v>
      </c>
      <c r="Z283" s="19" t="str">
        <f t="shared" si="34"/>
        <v>8/IF1000AA</v>
      </c>
      <c r="AA283" s="26">
        <f t="shared" si="35"/>
        <v>1</v>
      </c>
      <c r="AB283" s="26">
        <f t="shared" si="36"/>
        <v>6.78</v>
      </c>
      <c r="AC283" s="19">
        <f t="shared" si="37"/>
        <v>47.84</v>
      </c>
      <c r="AD283" s="19" t="str">
        <f t="shared" si="38"/>
        <v>66002-644</v>
      </c>
      <c r="AE283" s="32"/>
      <c r="AF283" s="34"/>
      <c r="AG283" s="1" t="s">
        <v>13</v>
      </c>
      <c r="AH283" s="43" t="s">
        <v>294</v>
      </c>
    </row>
    <row r="284" spans="1:34" x14ac:dyDescent="0.25">
      <c r="A284" s="18">
        <v>44278</v>
      </c>
      <c r="B284" s="55" t="s">
        <v>1600</v>
      </c>
      <c r="C284" s="51" t="s">
        <v>1042</v>
      </c>
      <c r="D284" s="51" t="s">
        <v>1918</v>
      </c>
      <c r="E284" s="54">
        <v>44291</v>
      </c>
      <c r="F284" s="51" t="s">
        <v>322</v>
      </c>
      <c r="G284" s="48" t="s">
        <v>1601</v>
      </c>
      <c r="H284" s="52">
        <v>5</v>
      </c>
      <c r="I284" s="51" t="s">
        <v>364</v>
      </c>
      <c r="J284" s="1">
        <v>13.61</v>
      </c>
      <c r="K284" s="7">
        <v>908674</v>
      </c>
      <c r="L284" s="24"/>
      <c r="M284" s="24">
        <v>7.4</v>
      </c>
      <c r="N284" s="24">
        <v>5.2</v>
      </c>
      <c r="O284" s="16">
        <f t="shared" si="40"/>
        <v>38.480000000000004</v>
      </c>
      <c r="P284" s="24" t="s">
        <v>130</v>
      </c>
      <c r="Q284" s="24" t="s">
        <v>281</v>
      </c>
      <c r="R284" s="25" t="s">
        <v>1307</v>
      </c>
      <c r="S284" s="27">
        <v>3.1561111111111106</v>
      </c>
      <c r="T284" s="27">
        <v>0.63122222222222213</v>
      </c>
      <c r="U284" s="66">
        <v>44299</v>
      </c>
      <c r="V284" s="27">
        <v>0.5727777777777785</v>
      </c>
      <c r="W284" s="19">
        <v>1</v>
      </c>
      <c r="X284" s="26">
        <v>67.91</v>
      </c>
      <c r="Y284" s="19" t="str">
        <f t="shared" si="33"/>
        <v>PACK645</v>
      </c>
      <c r="Z284" s="19" t="str">
        <f t="shared" si="34"/>
        <v>4/UR18650ZY</v>
      </c>
      <c r="AA284" s="26">
        <f t="shared" si="35"/>
        <v>1</v>
      </c>
      <c r="AB284" s="26">
        <f t="shared" si="36"/>
        <v>13.61</v>
      </c>
      <c r="AC284" s="19">
        <f t="shared" si="37"/>
        <v>67.91</v>
      </c>
      <c r="AD284" s="19" t="str">
        <f t="shared" si="38"/>
        <v>66002-646</v>
      </c>
      <c r="AE284" s="32"/>
      <c r="AF284" s="34"/>
      <c r="AG284" s="1" t="s">
        <v>13</v>
      </c>
      <c r="AH284" s="43" t="s">
        <v>323</v>
      </c>
    </row>
    <row r="285" spans="1:34" x14ac:dyDescent="0.25">
      <c r="A285" s="17">
        <v>44263</v>
      </c>
      <c r="B285" s="58" t="s">
        <v>1456</v>
      </c>
      <c r="C285" s="51" t="s">
        <v>1458</v>
      </c>
      <c r="D285" s="51" t="s">
        <v>1919</v>
      </c>
      <c r="E285" s="54">
        <v>44272</v>
      </c>
      <c r="F285" s="51" t="s">
        <v>314</v>
      </c>
      <c r="G285" s="48" t="s">
        <v>1457</v>
      </c>
      <c r="H285" s="52">
        <v>1</v>
      </c>
      <c r="I285" s="51" t="s">
        <v>748</v>
      </c>
      <c r="J285" s="52">
        <v>12.01</v>
      </c>
      <c r="K285" s="7">
        <v>906320</v>
      </c>
      <c r="L285" s="24"/>
      <c r="M285" s="24">
        <v>3.6</v>
      </c>
      <c r="N285" s="24">
        <v>4.8</v>
      </c>
      <c r="O285" s="16">
        <f t="shared" si="40"/>
        <v>17.28</v>
      </c>
      <c r="P285" s="24" t="s">
        <v>130</v>
      </c>
      <c r="Q285" s="24" t="s">
        <v>550</v>
      </c>
      <c r="R285" s="25" t="s">
        <v>455</v>
      </c>
      <c r="S285" s="27">
        <v>1.5833333333333344</v>
      </c>
      <c r="T285" s="27">
        <v>1.5833333333333344</v>
      </c>
      <c r="U285" s="66">
        <v>44300</v>
      </c>
      <c r="V285" s="27">
        <v>0.14999999999999947</v>
      </c>
      <c r="W285" s="19">
        <v>1</v>
      </c>
      <c r="X285" s="26">
        <v>50</v>
      </c>
      <c r="Y285" s="19" t="str">
        <f t="shared" si="33"/>
        <v>RECELL690</v>
      </c>
      <c r="Z285" s="19" t="str">
        <f t="shared" si="34"/>
        <v>2/NCA653864SA</v>
      </c>
      <c r="AA285" s="26">
        <f t="shared" si="35"/>
        <v>1</v>
      </c>
      <c r="AB285" s="26">
        <f t="shared" si="36"/>
        <v>12.01</v>
      </c>
      <c r="AC285" s="19">
        <f t="shared" si="37"/>
        <v>50</v>
      </c>
      <c r="AD285" s="19" t="str">
        <f t="shared" si="38"/>
        <v>66002-630</v>
      </c>
      <c r="AE285" s="32"/>
      <c r="AF285" s="34"/>
      <c r="AG285" s="1" t="s">
        <v>13</v>
      </c>
      <c r="AH285" s="43">
        <v>23955</v>
      </c>
    </row>
    <row r="286" spans="1:34" x14ac:dyDescent="0.25">
      <c r="A286" s="18">
        <v>44278</v>
      </c>
      <c r="B286" s="55" t="s">
        <v>1606</v>
      </c>
      <c r="C286" s="51" t="s">
        <v>1797</v>
      </c>
      <c r="D286" s="51" t="s">
        <v>1920</v>
      </c>
      <c r="E286" s="54">
        <v>44298</v>
      </c>
      <c r="F286" s="51" t="s">
        <v>314</v>
      </c>
      <c r="G286" s="48" t="s">
        <v>1777</v>
      </c>
      <c r="H286" s="52">
        <v>1</v>
      </c>
      <c r="I286" s="51" t="s">
        <v>324</v>
      </c>
      <c r="J286" s="52">
        <v>19.649999999999999</v>
      </c>
      <c r="K286" s="7">
        <v>908709</v>
      </c>
      <c r="L286" s="24"/>
      <c r="M286" s="24">
        <v>12</v>
      </c>
      <c r="N286" s="24">
        <v>1.7</v>
      </c>
      <c r="O286" s="16">
        <f t="shared" si="40"/>
        <v>20.399999999999999</v>
      </c>
      <c r="P286" s="24" t="s">
        <v>96</v>
      </c>
      <c r="Q286" s="24" t="s">
        <v>584</v>
      </c>
      <c r="R286" s="25" t="s">
        <v>455</v>
      </c>
      <c r="S286" s="27">
        <v>2.6966666666666659</v>
      </c>
      <c r="T286" s="27">
        <v>2.6966666666666659</v>
      </c>
      <c r="U286" s="66">
        <v>44300</v>
      </c>
      <c r="V286" s="27">
        <v>0.16666666666666607</v>
      </c>
      <c r="W286" s="19">
        <v>0.77</v>
      </c>
      <c r="X286" s="26">
        <v>71.5</v>
      </c>
      <c r="Y286" s="19" t="str">
        <f t="shared" si="33"/>
        <v>RECELL691</v>
      </c>
      <c r="Z286" s="19" t="str">
        <f t="shared" si="34"/>
        <v>10/N1700SCR</v>
      </c>
      <c r="AA286" s="26">
        <f t="shared" si="35"/>
        <v>0.77</v>
      </c>
      <c r="AB286" s="26">
        <f t="shared" si="36"/>
        <v>19.649999999999999</v>
      </c>
      <c r="AC286" s="19">
        <f t="shared" si="37"/>
        <v>71.5</v>
      </c>
      <c r="AD286" s="19" t="str">
        <f t="shared" si="38"/>
        <v>66002-882</v>
      </c>
      <c r="AE286" s="32"/>
      <c r="AF286" s="34"/>
      <c r="AG286" s="1" t="s">
        <v>151</v>
      </c>
      <c r="AH286" s="43">
        <v>23955</v>
      </c>
    </row>
    <row r="287" spans="1:34" x14ac:dyDescent="0.25">
      <c r="A287" s="17">
        <v>44263</v>
      </c>
      <c r="B287" s="58" t="s">
        <v>1459</v>
      </c>
      <c r="C287" s="51" t="s">
        <v>1461</v>
      </c>
      <c r="D287" s="51" t="s">
        <v>1933</v>
      </c>
      <c r="E287" s="54">
        <v>44272</v>
      </c>
      <c r="F287" s="51" t="s">
        <v>255</v>
      </c>
      <c r="G287" s="48" t="s">
        <v>1460</v>
      </c>
      <c r="H287" s="52">
        <v>1</v>
      </c>
      <c r="I287" s="51" t="s">
        <v>643</v>
      </c>
      <c r="J287" s="52">
        <v>17.7</v>
      </c>
      <c r="K287" s="7">
        <v>906358</v>
      </c>
      <c r="L287" s="24"/>
      <c r="M287" s="24">
        <v>21.6</v>
      </c>
      <c r="N287" s="24">
        <v>2.5</v>
      </c>
      <c r="O287" s="16">
        <f t="shared" si="40"/>
        <v>54</v>
      </c>
      <c r="P287" s="24" t="s">
        <v>130</v>
      </c>
      <c r="Q287" s="24" t="s">
        <v>464</v>
      </c>
      <c r="R287" s="25" t="s">
        <v>455</v>
      </c>
      <c r="S287" s="27">
        <v>1.3647222222222206</v>
      </c>
      <c r="T287" s="27">
        <v>1.3647222222222206</v>
      </c>
      <c r="U287" s="66">
        <v>44300</v>
      </c>
      <c r="V287" s="27">
        <v>0.149166666666666</v>
      </c>
      <c r="W287" s="19">
        <v>2</v>
      </c>
      <c r="X287" s="26">
        <v>105</v>
      </c>
      <c r="Y287" s="19" t="str">
        <f t="shared" si="33"/>
        <v>RECELL692</v>
      </c>
      <c r="Z287" s="19" t="str">
        <f t="shared" si="34"/>
        <v>6/INR18650-25R</v>
      </c>
      <c r="AA287" s="26">
        <f t="shared" si="35"/>
        <v>2</v>
      </c>
      <c r="AB287" s="26">
        <f t="shared" si="36"/>
        <v>17.7</v>
      </c>
      <c r="AC287" s="19">
        <f t="shared" si="37"/>
        <v>105</v>
      </c>
      <c r="AD287" s="19" t="str">
        <f t="shared" si="38"/>
        <v>66002-631</v>
      </c>
      <c r="AE287" s="32"/>
      <c r="AF287" s="34"/>
      <c r="AG287" s="1" t="s">
        <v>13</v>
      </c>
      <c r="AH287" s="43" t="s">
        <v>277</v>
      </c>
    </row>
    <row r="288" spans="1:34" x14ac:dyDescent="0.25">
      <c r="A288" s="17">
        <v>44270</v>
      </c>
      <c r="B288" s="58" t="s">
        <v>1517</v>
      </c>
      <c r="C288" s="51" t="s">
        <v>1520</v>
      </c>
      <c r="D288" s="51" t="s">
        <v>1934</v>
      </c>
      <c r="E288" s="54">
        <v>44281</v>
      </c>
      <c r="F288" s="51" t="s">
        <v>322</v>
      </c>
      <c r="G288" s="48" t="s">
        <v>1518</v>
      </c>
      <c r="H288" s="52">
        <v>1</v>
      </c>
      <c r="I288" s="51" t="s">
        <v>1519</v>
      </c>
      <c r="J288" s="52">
        <v>14.93</v>
      </c>
      <c r="K288" s="7">
        <v>907497</v>
      </c>
      <c r="L288" s="24"/>
      <c r="M288" s="24">
        <v>7.2</v>
      </c>
      <c r="N288" s="24">
        <v>4.17</v>
      </c>
      <c r="O288" s="16">
        <f t="shared" si="40"/>
        <v>30.024000000000001</v>
      </c>
      <c r="P288" s="24" t="s">
        <v>130</v>
      </c>
      <c r="Q288" s="24" t="s">
        <v>582</v>
      </c>
      <c r="R288" s="25" t="s">
        <v>278</v>
      </c>
      <c r="S288" s="27">
        <v>1.7036111111111101</v>
      </c>
      <c r="T288" s="27">
        <v>1.7036111111111101</v>
      </c>
      <c r="U288" s="66">
        <v>44299</v>
      </c>
      <c r="V288" s="27">
        <v>0.29999999999999893</v>
      </c>
      <c r="W288" s="19">
        <v>1</v>
      </c>
      <c r="X288" s="26">
        <v>57.64</v>
      </c>
      <c r="Y288" s="19" t="str">
        <f t="shared" si="33"/>
        <v>RECELL693</v>
      </c>
      <c r="Z288" s="19" t="str">
        <f t="shared" si="34"/>
        <v>2/NCA596080</v>
      </c>
      <c r="AA288" s="26">
        <f t="shared" si="35"/>
        <v>1</v>
      </c>
      <c r="AB288" s="26">
        <f t="shared" si="36"/>
        <v>14.93</v>
      </c>
      <c r="AC288" s="19">
        <f t="shared" si="37"/>
        <v>57.64</v>
      </c>
      <c r="AD288" s="19" t="str">
        <f t="shared" si="38"/>
        <v>66002-639</v>
      </c>
      <c r="AE288" s="32"/>
      <c r="AF288" s="34"/>
      <c r="AG288" s="1" t="s">
        <v>13</v>
      </c>
      <c r="AH288" s="43" t="s">
        <v>323</v>
      </c>
    </row>
    <row r="289" spans="1:34" x14ac:dyDescent="0.25">
      <c r="A289" s="17">
        <v>44298</v>
      </c>
      <c r="B289" s="58" t="s">
        <v>1768</v>
      </c>
      <c r="C289" s="51" t="s">
        <v>658</v>
      </c>
      <c r="D289" s="51" t="s">
        <v>1935</v>
      </c>
      <c r="E289" s="54">
        <v>44305</v>
      </c>
      <c r="F289" s="51" t="s">
        <v>1769</v>
      </c>
      <c r="G289" s="48" t="s">
        <v>1770</v>
      </c>
      <c r="H289" s="52">
        <v>1</v>
      </c>
      <c r="I289" s="51" t="s">
        <v>318</v>
      </c>
      <c r="J289" s="52">
        <v>16.96</v>
      </c>
      <c r="K289" s="7">
        <v>909896</v>
      </c>
      <c r="L289" s="24"/>
      <c r="M289" s="24">
        <v>7.2</v>
      </c>
      <c r="N289" s="24">
        <v>6.9</v>
      </c>
      <c r="O289" s="16">
        <f t="shared" si="40"/>
        <v>49.680000000000007</v>
      </c>
      <c r="P289" s="24" t="s">
        <v>130</v>
      </c>
      <c r="Q289" s="24" t="s">
        <v>281</v>
      </c>
      <c r="R289" s="25" t="s">
        <v>455</v>
      </c>
      <c r="S289" s="27">
        <v>0.90055555555555555</v>
      </c>
      <c r="T289" s="27">
        <v>0.90055555555555555</v>
      </c>
      <c r="U289" s="66">
        <v>44298</v>
      </c>
      <c r="V289" s="27">
        <v>0.17138888888888992</v>
      </c>
      <c r="W289" s="19">
        <v>1.5</v>
      </c>
      <c r="X289" s="26">
        <v>125</v>
      </c>
      <c r="Y289" s="19" t="str">
        <f t="shared" si="33"/>
        <v>RECELL694</v>
      </c>
      <c r="Z289" s="19" t="str">
        <f t="shared" si="34"/>
        <v>4/NCR18650GA</v>
      </c>
      <c r="AA289" s="26">
        <f t="shared" si="35"/>
        <v>1.5</v>
      </c>
      <c r="AB289" s="26">
        <f t="shared" si="36"/>
        <v>16.96</v>
      </c>
      <c r="AC289" s="19">
        <f t="shared" si="37"/>
        <v>125</v>
      </c>
      <c r="AD289" s="19" t="str">
        <f t="shared" si="38"/>
        <v>66002-655</v>
      </c>
      <c r="AE289" s="32"/>
      <c r="AF289" s="34"/>
      <c r="AG289" s="1" t="s">
        <v>151</v>
      </c>
      <c r="AH289" s="43">
        <v>66946</v>
      </c>
    </row>
    <row r="290" spans="1:34" x14ac:dyDescent="0.25">
      <c r="A290" s="18">
        <v>44285</v>
      </c>
      <c r="B290" s="55" t="s">
        <v>1661</v>
      </c>
      <c r="C290" s="51" t="s">
        <v>1434</v>
      </c>
      <c r="D290" s="51" t="s">
        <v>1936</v>
      </c>
      <c r="E290" s="54">
        <v>44294</v>
      </c>
      <c r="F290" s="51" t="s">
        <v>1662</v>
      </c>
      <c r="G290" s="48" t="s">
        <v>1663</v>
      </c>
      <c r="H290" s="52">
        <v>1</v>
      </c>
      <c r="I290" s="51" t="s">
        <v>284</v>
      </c>
      <c r="J290" s="52">
        <v>2.1800000000000002</v>
      </c>
      <c r="K290" s="7">
        <v>908724</v>
      </c>
      <c r="L290" s="24"/>
      <c r="M290" s="24">
        <v>12</v>
      </c>
      <c r="N290" s="24">
        <v>2.5</v>
      </c>
      <c r="O290" s="16">
        <f t="shared" si="40"/>
        <v>30</v>
      </c>
      <c r="P290" s="24" t="s">
        <v>96</v>
      </c>
      <c r="Q290" s="24" t="s">
        <v>584</v>
      </c>
      <c r="R290" s="25" t="s">
        <v>455</v>
      </c>
      <c r="S290" s="27">
        <v>0.80138888888888982</v>
      </c>
      <c r="T290" s="27">
        <v>0.80138888888888982</v>
      </c>
      <c r="U290" s="66">
        <v>44295</v>
      </c>
      <c r="V290" s="27">
        <v>0.15083333333333293</v>
      </c>
      <c r="W290" s="19">
        <v>1</v>
      </c>
      <c r="X290" s="26">
        <v>100.38</v>
      </c>
      <c r="Y290" s="19" t="str">
        <f t="shared" si="33"/>
        <v>RECELL695</v>
      </c>
      <c r="Z290" s="19" t="str">
        <f t="shared" si="34"/>
        <v>10/NC2500SCR</v>
      </c>
      <c r="AA290" s="26">
        <f t="shared" si="35"/>
        <v>1</v>
      </c>
      <c r="AB290" s="26">
        <f t="shared" si="36"/>
        <v>2.1800000000000002</v>
      </c>
      <c r="AC290" s="19">
        <f t="shared" si="37"/>
        <v>100.38</v>
      </c>
      <c r="AD290" s="19" t="str">
        <f t="shared" si="38"/>
        <v>66002-653</v>
      </c>
      <c r="AE290" s="32"/>
      <c r="AF290" s="34"/>
      <c r="AG290" s="1" t="s">
        <v>13</v>
      </c>
      <c r="AH290" s="43">
        <v>28802</v>
      </c>
    </row>
    <row r="291" spans="1:34" x14ac:dyDescent="0.25">
      <c r="A291" s="5">
        <v>44300</v>
      </c>
      <c r="B291" s="56" t="s">
        <v>1829</v>
      </c>
      <c r="C291" s="51" t="s">
        <v>445</v>
      </c>
      <c r="D291" s="51" t="s">
        <v>504</v>
      </c>
      <c r="E291" s="54">
        <v>44313</v>
      </c>
      <c r="F291" s="51" t="s">
        <v>499</v>
      </c>
      <c r="G291" s="48" t="s">
        <v>503</v>
      </c>
      <c r="H291" s="52">
        <v>60</v>
      </c>
      <c r="I291" s="51" t="s">
        <v>364</v>
      </c>
      <c r="J291" s="1">
        <v>23.5</v>
      </c>
      <c r="K291" s="7">
        <v>911259</v>
      </c>
      <c r="L291" s="24"/>
      <c r="M291" s="24">
        <v>11.1</v>
      </c>
      <c r="N291" s="24">
        <v>5.2</v>
      </c>
      <c r="O291" s="16">
        <f t="shared" si="40"/>
        <v>57.72</v>
      </c>
      <c r="P291" s="24" t="s">
        <v>130</v>
      </c>
      <c r="Q291" s="24" t="s">
        <v>372</v>
      </c>
      <c r="R291" s="25" t="s">
        <v>1962</v>
      </c>
      <c r="S291" s="27">
        <v>36.149444444444448</v>
      </c>
      <c r="T291" s="27">
        <v>0.60249074074074083</v>
      </c>
      <c r="U291" s="66">
        <v>44314</v>
      </c>
      <c r="V291" s="27">
        <v>1.1411111111111127</v>
      </c>
      <c r="W291" s="19">
        <v>0.73</v>
      </c>
      <c r="X291" s="26">
        <v>150</v>
      </c>
      <c r="Y291" s="19" t="str">
        <f t="shared" si="33"/>
        <v>RL978</v>
      </c>
      <c r="Z291" s="19" t="str">
        <f t="shared" si="34"/>
        <v>6/UR18650ZY</v>
      </c>
      <c r="AA291" s="26">
        <f t="shared" si="35"/>
        <v>0.73</v>
      </c>
      <c r="AB291" s="26">
        <f t="shared" si="36"/>
        <v>23.5</v>
      </c>
      <c r="AC291" s="19">
        <f t="shared" si="37"/>
        <v>150</v>
      </c>
      <c r="AD291" s="19" t="str">
        <f t="shared" si="38"/>
        <v>66001-462</v>
      </c>
      <c r="AE291" s="32"/>
      <c r="AF291" s="34"/>
      <c r="AG291" s="1" t="s">
        <v>152</v>
      </c>
      <c r="AH291" s="43">
        <v>66818</v>
      </c>
    </row>
    <row r="292" spans="1:34" x14ac:dyDescent="0.25">
      <c r="A292" s="5">
        <v>44314</v>
      </c>
      <c r="B292" s="56" t="s">
        <v>1923</v>
      </c>
      <c r="C292" s="60" t="s">
        <v>274</v>
      </c>
      <c r="D292" s="51" t="s">
        <v>527</v>
      </c>
      <c r="E292" s="54">
        <v>44334</v>
      </c>
      <c r="F292" s="51" t="s">
        <v>1045</v>
      </c>
      <c r="G292" s="48" t="s">
        <v>526</v>
      </c>
      <c r="H292" s="52">
        <v>3</v>
      </c>
      <c r="I292" s="51" t="s">
        <v>1924</v>
      </c>
      <c r="J292" s="1">
        <v>29.02</v>
      </c>
      <c r="K292" s="7">
        <v>912927</v>
      </c>
      <c r="L292" s="24"/>
      <c r="M292" s="24"/>
      <c r="N292" s="24"/>
      <c r="O292" s="16">
        <f t="shared" si="40"/>
        <v>0</v>
      </c>
      <c r="P292" s="24"/>
      <c r="Q292" s="24"/>
      <c r="R292" s="25" t="s">
        <v>249</v>
      </c>
      <c r="S292" s="27">
        <v>0.33333333333333348</v>
      </c>
      <c r="T292" s="27">
        <v>0.11111111111111116</v>
      </c>
      <c r="U292" s="66">
        <v>44314</v>
      </c>
      <c r="V292" s="27">
        <v>0.17916666666666536</v>
      </c>
      <c r="W292" s="19">
        <v>0.14000000000000001</v>
      </c>
      <c r="X292" s="26">
        <v>58.5</v>
      </c>
      <c r="Y292" s="19" t="str">
        <f t="shared" si="33"/>
        <v>CH120A</v>
      </c>
      <c r="Z292" s="19" t="str">
        <f t="shared" si="34"/>
        <v>TSB-002PCB</v>
      </c>
      <c r="AA292" s="26">
        <f t="shared" si="35"/>
        <v>0.14000000000000001</v>
      </c>
      <c r="AB292" s="26">
        <f t="shared" si="36"/>
        <v>29.02</v>
      </c>
      <c r="AC292" s="19">
        <f t="shared" si="37"/>
        <v>58.5</v>
      </c>
      <c r="AD292" s="19" t="str">
        <f t="shared" si="38"/>
        <v>66000-028</v>
      </c>
      <c r="AE292" s="32"/>
      <c r="AF292" s="34"/>
      <c r="AG292" s="1" t="s">
        <v>153</v>
      </c>
      <c r="AH292" s="43" t="s">
        <v>1046</v>
      </c>
    </row>
    <row r="293" spans="1:34" x14ac:dyDescent="0.25">
      <c r="A293" s="5">
        <v>44314</v>
      </c>
      <c r="B293" s="56" t="s">
        <v>1925</v>
      </c>
      <c r="C293" s="1" t="s">
        <v>1132</v>
      </c>
      <c r="D293" s="51" t="s">
        <v>1928</v>
      </c>
      <c r="E293" s="54">
        <v>44313</v>
      </c>
      <c r="F293" s="51" t="s">
        <v>1926</v>
      </c>
      <c r="G293" s="48" t="s">
        <v>1927</v>
      </c>
      <c r="H293" s="52">
        <v>2</v>
      </c>
      <c r="I293" s="1"/>
      <c r="J293" s="1">
        <v>31.16</v>
      </c>
      <c r="K293" s="7">
        <v>912866</v>
      </c>
      <c r="L293" s="24"/>
      <c r="M293" s="24"/>
      <c r="N293" s="24"/>
      <c r="O293" s="16">
        <f t="shared" si="40"/>
        <v>0</v>
      </c>
      <c r="P293" s="24"/>
      <c r="Q293" s="24"/>
      <c r="R293" s="25" t="s">
        <v>249</v>
      </c>
      <c r="S293" s="27">
        <v>0.16666666666666607</v>
      </c>
      <c r="T293" s="27">
        <v>8.3333333333333037E-2</v>
      </c>
      <c r="U293" s="66">
        <v>44314</v>
      </c>
      <c r="V293" s="27">
        <v>0.19999999999999929</v>
      </c>
      <c r="W293" s="19">
        <v>0.17</v>
      </c>
      <c r="X293" s="26">
        <v>136.30000000000001</v>
      </c>
      <c r="Y293" s="19" t="str">
        <f t="shared" si="33"/>
        <v>CH495</v>
      </c>
      <c r="Z293" s="19" t="str">
        <f t="shared" si="34"/>
        <v>TSB-003</v>
      </c>
      <c r="AA293" s="26">
        <f t="shared" si="35"/>
        <v>0.17</v>
      </c>
      <c r="AB293" s="26">
        <f t="shared" si="36"/>
        <v>31.16</v>
      </c>
      <c r="AC293" s="19">
        <f t="shared" si="37"/>
        <v>136.30000000000001</v>
      </c>
      <c r="AD293" s="19" t="str">
        <f t="shared" si="38"/>
        <v>66002-371</v>
      </c>
      <c r="AE293" s="32"/>
      <c r="AF293" s="34"/>
      <c r="AG293" s="1" t="s">
        <v>888</v>
      </c>
      <c r="AH293" s="43">
        <v>61603</v>
      </c>
    </row>
    <row r="294" spans="1:34" x14ac:dyDescent="0.25">
      <c r="A294" s="18">
        <v>44285</v>
      </c>
      <c r="B294" s="55" t="s">
        <v>1648</v>
      </c>
      <c r="C294" s="51" t="s">
        <v>644</v>
      </c>
      <c r="D294" s="51" t="s">
        <v>1650</v>
      </c>
      <c r="E294" s="54">
        <v>44292</v>
      </c>
      <c r="F294" s="51" t="s">
        <v>602</v>
      </c>
      <c r="G294" s="48" t="s">
        <v>1649</v>
      </c>
      <c r="H294" s="52">
        <v>5</v>
      </c>
      <c r="I294" s="51" t="s">
        <v>643</v>
      </c>
      <c r="J294" s="1">
        <v>16.12</v>
      </c>
      <c r="K294" s="7">
        <v>908985</v>
      </c>
      <c r="L294" s="24"/>
      <c r="M294" s="24">
        <v>14.4</v>
      </c>
      <c r="N294" s="24">
        <v>2.5</v>
      </c>
      <c r="O294" s="16">
        <f t="shared" si="40"/>
        <v>36</v>
      </c>
      <c r="P294" s="24" t="s">
        <v>130</v>
      </c>
      <c r="Q294" s="24" t="s">
        <v>562</v>
      </c>
      <c r="R294" s="25" t="s">
        <v>455</v>
      </c>
      <c r="S294" s="27">
        <v>7.2041666666666666</v>
      </c>
      <c r="T294" s="27">
        <v>1.4408333333333334</v>
      </c>
      <c r="U294" s="66">
        <v>44315</v>
      </c>
      <c r="V294" s="27">
        <v>0.32888888888888923</v>
      </c>
      <c r="W294" s="19">
        <v>0.5</v>
      </c>
      <c r="X294" s="26">
        <v>48</v>
      </c>
      <c r="Y294" s="19" t="str">
        <f t="shared" si="33"/>
        <v>RL867A</v>
      </c>
      <c r="Z294" s="19" t="str">
        <f t="shared" si="34"/>
        <v>4/INR18650-25R</v>
      </c>
      <c r="AA294" s="26">
        <f t="shared" si="35"/>
        <v>0.5</v>
      </c>
      <c r="AB294" s="26">
        <f t="shared" si="36"/>
        <v>16.12</v>
      </c>
      <c r="AC294" s="19">
        <f t="shared" si="37"/>
        <v>48</v>
      </c>
      <c r="AD294" s="19" t="str">
        <f t="shared" si="38"/>
        <v>67001-623</v>
      </c>
      <c r="AE294" s="32"/>
      <c r="AF294" s="34"/>
      <c r="AG294" s="1" t="s">
        <v>153</v>
      </c>
      <c r="AH294" s="43">
        <v>66281</v>
      </c>
    </row>
    <row r="295" spans="1:34" x14ac:dyDescent="0.25">
      <c r="A295" s="13">
        <v>44294</v>
      </c>
      <c r="B295" s="57" t="s">
        <v>1752</v>
      </c>
      <c r="C295" s="51" t="s">
        <v>434</v>
      </c>
      <c r="D295" s="51" t="s">
        <v>1570</v>
      </c>
      <c r="E295" s="54">
        <v>44312</v>
      </c>
      <c r="F295" s="51" t="s">
        <v>1753</v>
      </c>
      <c r="G295" s="48" t="s">
        <v>1569</v>
      </c>
      <c r="H295" s="52">
        <v>5</v>
      </c>
      <c r="I295" s="51" t="s">
        <v>270</v>
      </c>
      <c r="J295" s="1">
        <v>13.2</v>
      </c>
      <c r="K295" s="7">
        <v>910061</v>
      </c>
      <c r="L295" s="24"/>
      <c r="M295" s="24">
        <v>10.8</v>
      </c>
      <c r="N295" s="24">
        <v>2.6</v>
      </c>
      <c r="O295" s="16">
        <f t="shared" si="40"/>
        <v>28.080000000000002</v>
      </c>
      <c r="P295" s="24" t="s">
        <v>1754</v>
      </c>
      <c r="Q295" s="24" t="s">
        <v>577</v>
      </c>
      <c r="R295" s="25" t="s">
        <v>248</v>
      </c>
      <c r="S295" s="27">
        <v>1.6194444444444449</v>
      </c>
      <c r="T295" s="27">
        <v>0.323888888888889</v>
      </c>
      <c r="U295" s="66">
        <v>44315</v>
      </c>
      <c r="V295" s="27">
        <v>0.26805555555555438</v>
      </c>
      <c r="W295" s="19">
        <v>0.22</v>
      </c>
      <c r="X295" s="26">
        <v>33</v>
      </c>
      <c r="Y295" s="19" t="str">
        <f t="shared" si="33"/>
        <v>L510</v>
      </c>
      <c r="Z295" s="19" t="str">
        <f t="shared" si="34"/>
        <v>3/LS14500</v>
      </c>
      <c r="AA295" s="26">
        <f t="shared" si="35"/>
        <v>0.22</v>
      </c>
      <c r="AB295" s="26">
        <f t="shared" si="36"/>
        <v>13.2</v>
      </c>
      <c r="AC295" s="19">
        <f t="shared" si="37"/>
        <v>33</v>
      </c>
      <c r="AD295" s="19" t="str">
        <f t="shared" si="38"/>
        <v>66000-713</v>
      </c>
      <c r="AE295" s="32"/>
      <c r="AF295" s="34"/>
      <c r="AG295" s="1" t="s">
        <v>153</v>
      </c>
      <c r="AH295" s="43">
        <v>35006</v>
      </c>
    </row>
    <row r="296" spans="1:34" x14ac:dyDescent="0.25">
      <c r="A296" s="18">
        <v>44250</v>
      </c>
      <c r="B296" s="55" t="s">
        <v>1369</v>
      </c>
      <c r="C296" s="51" t="s">
        <v>991</v>
      </c>
      <c r="D296" s="51" t="s">
        <v>1009</v>
      </c>
      <c r="E296" s="54">
        <v>44263</v>
      </c>
      <c r="F296" s="51" t="s">
        <v>1370</v>
      </c>
      <c r="G296" s="48" t="s">
        <v>989</v>
      </c>
      <c r="H296" s="52">
        <v>1</v>
      </c>
      <c r="I296" s="51" t="s">
        <v>990</v>
      </c>
      <c r="J296" s="52">
        <v>20.45</v>
      </c>
      <c r="K296" s="7">
        <v>905220</v>
      </c>
      <c r="L296" s="24"/>
      <c r="M296" s="24">
        <v>9.6</v>
      </c>
      <c r="N296" s="24">
        <v>3.7</v>
      </c>
      <c r="O296" s="16">
        <f t="shared" si="40"/>
        <v>35.520000000000003</v>
      </c>
      <c r="P296" s="24" t="s">
        <v>508</v>
      </c>
      <c r="Q296" s="24" t="s">
        <v>577</v>
      </c>
      <c r="R296" s="25" t="s">
        <v>455</v>
      </c>
      <c r="S296" s="27">
        <v>1.316666666666666</v>
      </c>
      <c r="T296" s="27">
        <v>1.316666666666666</v>
      </c>
      <c r="U296" s="66">
        <v>44315</v>
      </c>
      <c r="V296" s="27">
        <v>0.23333333333333384</v>
      </c>
      <c r="W296" s="19">
        <v>2.5</v>
      </c>
      <c r="X296" s="26">
        <v>100</v>
      </c>
      <c r="Y296" s="19" t="str">
        <f t="shared" si="33"/>
        <v>PACK630</v>
      </c>
      <c r="Z296" s="19" t="str">
        <f t="shared" si="34"/>
        <v>3/K226650UE01</v>
      </c>
      <c r="AA296" s="26">
        <f t="shared" si="35"/>
        <v>2.5</v>
      </c>
      <c r="AB296" s="26">
        <f t="shared" si="36"/>
        <v>20.45</v>
      </c>
      <c r="AC296" s="19">
        <f t="shared" si="37"/>
        <v>100</v>
      </c>
      <c r="AD296" s="19" t="str">
        <f t="shared" si="38"/>
        <v>66002-588</v>
      </c>
      <c r="AE296" s="32"/>
      <c r="AF296" s="34"/>
      <c r="AG296" s="1" t="s">
        <v>151</v>
      </c>
      <c r="AH296" s="43">
        <v>66989</v>
      </c>
    </row>
    <row r="297" spans="1:34" x14ac:dyDescent="0.25">
      <c r="A297" s="18">
        <v>44271</v>
      </c>
      <c r="B297" s="55" t="s">
        <v>1549</v>
      </c>
      <c r="C297" s="51" t="s">
        <v>414</v>
      </c>
      <c r="D297" s="51" t="s">
        <v>415</v>
      </c>
      <c r="E297" s="54">
        <v>44294</v>
      </c>
      <c r="F297" s="51" t="s">
        <v>1060</v>
      </c>
      <c r="G297" s="48" t="s">
        <v>413</v>
      </c>
      <c r="H297" s="52">
        <v>34</v>
      </c>
      <c r="I297" s="51" t="s">
        <v>303</v>
      </c>
      <c r="J297" s="1">
        <v>58.79</v>
      </c>
      <c r="K297" s="7">
        <v>907579</v>
      </c>
      <c r="L297" s="24"/>
      <c r="M297" s="24">
        <v>11.1</v>
      </c>
      <c r="N297" s="24">
        <v>2.4</v>
      </c>
      <c r="O297" s="16">
        <f t="shared" si="40"/>
        <v>26.639999999999997</v>
      </c>
      <c r="P297" s="24" t="s">
        <v>130</v>
      </c>
      <c r="Q297" s="24" t="s">
        <v>577</v>
      </c>
      <c r="R297" s="25" t="s">
        <v>1963</v>
      </c>
      <c r="S297" s="27">
        <v>38.525277777777774</v>
      </c>
      <c r="T297" s="27">
        <v>1.133096405228758</v>
      </c>
      <c r="U297" s="66">
        <v>44315</v>
      </c>
      <c r="V297" s="27">
        <v>1.1166666666666667</v>
      </c>
      <c r="W297" s="19">
        <v>1.1299999999999999</v>
      </c>
      <c r="X297" s="26">
        <v>187</v>
      </c>
      <c r="Y297" s="19" t="str">
        <f t="shared" si="33"/>
        <v>RL215</v>
      </c>
      <c r="Z297" s="19" t="str">
        <f t="shared" si="34"/>
        <v>3/UR18650FK</v>
      </c>
      <c r="AA297" s="26">
        <f t="shared" si="35"/>
        <v>1.1299999999999999</v>
      </c>
      <c r="AB297" s="26">
        <f t="shared" si="36"/>
        <v>58.79</v>
      </c>
      <c r="AC297" s="19">
        <f t="shared" si="37"/>
        <v>187</v>
      </c>
      <c r="AD297" s="19" t="str">
        <f t="shared" si="38"/>
        <v>66000-479</v>
      </c>
      <c r="AE297" s="32"/>
      <c r="AF297" s="34"/>
      <c r="AG297" s="1" t="s">
        <v>152</v>
      </c>
      <c r="AH297" s="43">
        <v>67018</v>
      </c>
    </row>
    <row r="298" spans="1:34" x14ac:dyDescent="0.25">
      <c r="A298" s="5">
        <v>44314</v>
      </c>
      <c r="B298" s="56" t="s">
        <v>1921</v>
      </c>
      <c r="C298" s="51" t="s">
        <v>308</v>
      </c>
      <c r="D298" s="51" t="s">
        <v>1922</v>
      </c>
      <c r="E298" s="54">
        <v>44313</v>
      </c>
      <c r="F298" s="51" t="s">
        <v>499</v>
      </c>
      <c r="G298" s="48" t="s">
        <v>505</v>
      </c>
      <c r="H298" s="52">
        <v>60</v>
      </c>
      <c r="I298" s="1"/>
      <c r="J298" s="1">
        <v>33.78</v>
      </c>
      <c r="K298" s="7">
        <v>911259</v>
      </c>
      <c r="L298" s="24"/>
      <c r="M298" s="24"/>
      <c r="N298" s="24"/>
      <c r="O298" s="16">
        <f t="shared" si="40"/>
        <v>0</v>
      </c>
      <c r="P298" s="24"/>
      <c r="Q298" s="24"/>
      <c r="R298" s="25" t="s">
        <v>249</v>
      </c>
      <c r="S298" s="27">
        <v>6.6852777777777774</v>
      </c>
      <c r="T298" s="27">
        <v>0.1114212962962963</v>
      </c>
      <c r="U298" s="66">
        <v>44314</v>
      </c>
      <c r="V298" s="27">
        <v>2.2666666666666679</v>
      </c>
      <c r="W298" s="19">
        <v>0.13</v>
      </c>
      <c r="X298" s="26">
        <v>90</v>
      </c>
      <c r="Y298" s="19" t="str">
        <f t="shared" si="33"/>
        <v>CH248</v>
      </c>
      <c r="Z298" s="19" t="str">
        <f t="shared" si="34"/>
        <v>TSB002</v>
      </c>
      <c r="AA298" s="26">
        <f t="shared" si="35"/>
        <v>0.13</v>
      </c>
      <c r="AB298" s="26">
        <f t="shared" si="36"/>
        <v>33.78</v>
      </c>
      <c r="AC298" s="19">
        <f t="shared" si="37"/>
        <v>90</v>
      </c>
      <c r="AD298" s="19" t="str">
        <f t="shared" si="38"/>
        <v>66000-659</v>
      </c>
      <c r="AE298" s="32"/>
      <c r="AF298" s="34"/>
      <c r="AG298" s="1" t="s">
        <v>152</v>
      </c>
      <c r="AH298" s="43">
        <v>66818</v>
      </c>
    </row>
    <row r="299" spans="1:34" x14ac:dyDescent="0.25">
      <c r="A299" s="17">
        <v>44305</v>
      </c>
      <c r="B299" s="58" t="s">
        <v>1839</v>
      </c>
      <c r="C299" s="51" t="s">
        <v>274</v>
      </c>
      <c r="D299" s="51" t="s">
        <v>1063</v>
      </c>
      <c r="E299" s="54">
        <v>44320</v>
      </c>
      <c r="F299" s="51" t="s">
        <v>267</v>
      </c>
      <c r="G299" s="48" t="s">
        <v>1062</v>
      </c>
      <c r="H299" s="52">
        <v>13</v>
      </c>
      <c r="I299" s="1"/>
      <c r="J299" s="1">
        <v>29.92</v>
      </c>
      <c r="K299" s="7">
        <v>911256</v>
      </c>
      <c r="L299" s="24"/>
      <c r="M299" s="24"/>
      <c r="N299" s="24"/>
      <c r="O299" s="16">
        <f t="shared" si="40"/>
        <v>0</v>
      </c>
      <c r="P299" s="24"/>
      <c r="Q299" s="24"/>
      <c r="R299" s="25" t="s">
        <v>249</v>
      </c>
      <c r="S299" s="27">
        <v>1.5</v>
      </c>
      <c r="T299" s="27">
        <v>0.11538461538461539</v>
      </c>
      <c r="U299" s="66">
        <v>44320</v>
      </c>
      <c r="V299" s="27">
        <v>0.59444444444444322</v>
      </c>
      <c r="W299" s="19">
        <v>0.12</v>
      </c>
      <c r="X299" s="26">
        <v>80</v>
      </c>
      <c r="Y299" s="19" t="str">
        <f t="shared" si="33"/>
        <v>CH211A</v>
      </c>
      <c r="Z299" s="19" t="str">
        <f t="shared" si="34"/>
        <v>TSB-002PCB</v>
      </c>
      <c r="AA299" s="26">
        <f t="shared" si="35"/>
        <v>0.12</v>
      </c>
      <c r="AB299" s="26">
        <f t="shared" si="36"/>
        <v>29.92</v>
      </c>
      <c r="AC299" s="19">
        <f t="shared" si="37"/>
        <v>80</v>
      </c>
      <c r="AD299" s="19" t="str">
        <f t="shared" si="38"/>
        <v>66000-118A</v>
      </c>
      <c r="AE299" s="32"/>
      <c r="AF299" s="34"/>
      <c r="AG299" s="1" t="s">
        <v>153</v>
      </c>
      <c r="AH299" s="43">
        <v>66116</v>
      </c>
    </row>
    <row r="300" spans="1:34" x14ac:dyDescent="0.25">
      <c r="A300" s="13">
        <v>44246</v>
      </c>
      <c r="B300" s="57" t="s">
        <v>1313</v>
      </c>
      <c r="C300" s="53" t="s">
        <v>841</v>
      </c>
      <c r="D300" s="53" t="s">
        <v>729</v>
      </c>
      <c r="E300" s="54">
        <v>44267</v>
      </c>
      <c r="F300" s="51" t="s">
        <v>258</v>
      </c>
      <c r="G300" s="48" t="s">
        <v>728</v>
      </c>
      <c r="H300" s="52">
        <v>5</v>
      </c>
      <c r="I300" s="51" t="s">
        <v>321</v>
      </c>
      <c r="J300" s="1">
        <v>317.73</v>
      </c>
      <c r="K300" s="7">
        <v>904678</v>
      </c>
      <c r="L300" s="24"/>
      <c r="M300" s="24"/>
      <c r="N300" s="24"/>
      <c r="O300" s="16">
        <f t="shared" si="40"/>
        <v>0</v>
      </c>
      <c r="P300" s="24" t="s">
        <v>130</v>
      </c>
      <c r="Q300" s="24"/>
      <c r="R300" s="25" t="s">
        <v>259</v>
      </c>
      <c r="S300" s="27">
        <v>22.273333333333333</v>
      </c>
      <c r="T300" s="27">
        <v>4.4546666666666663</v>
      </c>
      <c r="U300" s="66">
        <v>44320</v>
      </c>
      <c r="V300" s="27">
        <v>0.87083333333333357</v>
      </c>
      <c r="W300" s="19">
        <v>4.3600000000000003</v>
      </c>
      <c r="X300" s="26">
        <v>845</v>
      </c>
      <c r="Y300" s="19" t="str">
        <f t="shared" si="33"/>
        <v>RL638B</v>
      </c>
      <c r="Z300" s="19" t="str">
        <f t="shared" si="34"/>
        <v>24/NCR18650PF</v>
      </c>
      <c r="AA300" s="26">
        <f t="shared" si="35"/>
        <v>4.3600000000000003</v>
      </c>
      <c r="AB300" s="26">
        <f t="shared" si="36"/>
        <v>317.73</v>
      </c>
      <c r="AC300" s="19">
        <f t="shared" si="37"/>
        <v>845</v>
      </c>
      <c r="AD300" s="19" t="str">
        <f t="shared" si="38"/>
        <v>66001-520</v>
      </c>
      <c r="AE300" s="32"/>
      <c r="AF300" s="34"/>
      <c r="AG300" s="1" t="s">
        <v>152</v>
      </c>
      <c r="AH300" s="43">
        <v>1167</v>
      </c>
    </row>
    <row r="301" spans="1:34" x14ac:dyDescent="0.25">
      <c r="A301" s="5">
        <v>44300</v>
      </c>
      <c r="B301" s="56" t="s">
        <v>1799</v>
      </c>
      <c r="C301" s="51" t="s">
        <v>1802</v>
      </c>
      <c r="D301" s="51" t="s">
        <v>1803</v>
      </c>
      <c r="E301" s="54">
        <v>44312</v>
      </c>
      <c r="F301" s="51" t="s">
        <v>1800</v>
      </c>
      <c r="G301" s="48" t="s">
        <v>1801</v>
      </c>
      <c r="H301" s="52">
        <v>1</v>
      </c>
      <c r="I301" s="51" t="s">
        <v>461</v>
      </c>
      <c r="J301" s="1">
        <v>17.440000000000001</v>
      </c>
      <c r="K301" s="7">
        <v>910943</v>
      </c>
      <c r="L301" s="24"/>
      <c r="M301" s="24">
        <v>7.2</v>
      </c>
      <c r="N301" s="24">
        <v>10</v>
      </c>
      <c r="O301" s="16">
        <f t="shared" si="40"/>
        <v>72</v>
      </c>
      <c r="P301" s="24" t="s">
        <v>130</v>
      </c>
      <c r="Q301" s="24" t="s">
        <v>281</v>
      </c>
      <c r="R301" s="25" t="s">
        <v>455</v>
      </c>
      <c r="S301" s="27">
        <v>1.6416666666666648</v>
      </c>
      <c r="T301" s="27">
        <v>1.6416666666666648</v>
      </c>
      <c r="U301" s="66">
        <v>44320</v>
      </c>
      <c r="V301" s="27">
        <v>0.16666666666666607</v>
      </c>
      <c r="W301" s="19">
        <v>2</v>
      </c>
      <c r="X301" s="26">
        <v>115</v>
      </c>
      <c r="Y301" s="19" t="str">
        <f t="shared" si="33"/>
        <v>RL1461</v>
      </c>
      <c r="Z301" s="19" t="str">
        <f t="shared" si="34"/>
        <v>4/INR26650-50A</v>
      </c>
      <c r="AA301" s="26">
        <f t="shared" si="35"/>
        <v>2</v>
      </c>
      <c r="AB301" s="26">
        <f t="shared" si="36"/>
        <v>17.440000000000001</v>
      </c>
      <c r="AC301" s="19">
        <f t="shared" si="37"/>
        <v>115</v>
      </c>
      <c r="AD301" s="19" t="str">
        <f t="shared" si="38"/>
        <v>66002-656</v>
      </c>
      <c r="AE301" s="32"/>
      <c r="AF301" s="34"/>
      <c r="AG301" s="1" t="s">
        <v>151</v>
      </c>
      <c r="AH301" s="43">
        <v>1819</v>
      </c>
    </row>
    <row r="302" spans="1:34" x14ac:dyDescent="0.25">
      <c r="A302" s="18">
        <v>44306</v>
      </c>
      <c r="B302" s="55" t="s">
        <v>1851</v>
      </c>
      <c r="C302" s="51" t="s">
        <v>1853</v>
      </c>
      <c r="D302" s="51" t="s">
        <v>1854</v>
      </c>
      <c r="E302" s="54">
        <v>44329</v>
      </c>
      <c r="F302" s="51" t="s">
        <v>1428</v>
      </c>
      <c r="G302" s="48" t="s">
        <v>1852</v>
      </c>
      <c r="H302" s="52">
        <v>4</v>
      </c>
      <c r="I302" s="51" t="s">
        <v>732</v>
      </c>
      <c r="J302" s="1">
        <v>15.41</v>
      </c>
      <c r="K302" s="7">
        <v>911592</v>
      </c>
      <c r="L302" s="24"/>
      <c r="M302" s="24">
        <v>7.2</v>
      </c>
      <c r="N302" s="24">
        <v>6.9</v>
      </c>
      <c r="O302" s="16">
        <f t="shared" si="40"/>
        <v>49.680000000000007</v>
      </c>
      <c r="P302" s="24" t="s">
        <v>130</v>
      </c>
      <c r="Q302" s="24" t="s">
        <v>281</v>
      </c>
      <c r="R302" s="25" t="s">
        <v>248</v>
      </c>
      <c r="S302" s="27">
        <v>5.6119444444444424</v>
      </c>
      <c r="T302" s="27">
        <v>1.4029861111111106</v>
      </c>
      <c r="U302" s="66">
        <v>44320</v>
      </c>
      <c r="V302" s="27">
        <v>0.38027777777777771</v>
      </c>
      <c r="W302" s="19">
        <v>0.65</v>
      </c>
      <c r="X302" s="26">
        <v>115</v>
      </c>
      <c r="Y302" s="19" t="str">
        <f t="shared" si="33"/>
        <v>RL1081B</v>
      </c>
      <c r="Z302" s="19" t="str">
        <f t="shared" si="34"/>
        <v>4/INR18650-35E</v>
      </c>
      <c r="AA302" s="26">
        <f t="shared" si="35"/>
        <v>0.65</v>
      </c>
      <c r="AB302" s="26">
        <f t="shared" si="36"/>
        <v>15.41</v>
      </c>
      <c r="AC302" s="19">
        <f t="shared" si="37"/>
        <v>115</v>
      </c>
      <c r="AD302" s="19" t="str">
        <f t="shared" si="38"/>
        <v>66001-674B</v>
      </c>
      <c r="AE302" s="32"/>
      <c r="AF302" s="34"/>
      <c r="AG302" s="1" t="s">
        <v>151</v>
      </c>
      <c r="AH302" s="43">
        <v>89093</v>
      </c>
    </row>
    <row r="303" spans="1:34" x14ac:dyDescent="0.25">
      <c r="A303" s="17">
        <v>44263</v>
      </c>
      <c r="B303" s="58" t="s">
        <v>1449</v>
      </c>
      <c r="C303" s="53" t="s">
        <v>1027</v>
      </c>
      <c r="D303" s="53" t="s">
        <v>452</v>
      </c>
      <c r="E303" s="54">
        <v>44302</v>
      </c>
      <c r="F303" s="51" t="s">
        <v>571</v>
      </c>
      <c r="G303" s="48" t="s">
        <v>451</v>
      </c>
      <c r="H303" s="52">
        <v>150</v>
      </c>
      <c r="I303" s="1"/>
      <c r="J303" s="1">
        <v>59.51</v>
      </c>
      <c r="K303" s="7">
        <v>906232</v>
      </c>
      <c r="L303" s="24"/>
      <c r="M303" s="24"/>
      <c r="N303" s="24"/>
      <c r="O303" s="16">
        <f t="shared" si="40"/>
        <v>0</v>
      </c>
      <c r="P303" s="24"/>
      <c r="Q303" s="24"/>
      <c r="R303" s="25" t="s">
        <v>2010</v>
      </c>
      <c r="S303" s="27">
        <v>123.47500000000001</v>
      </c>
      <c r="T303" s="27">
        <v>0.82316666666666671</v>
      </c>
      <c r="U303" s="66">
        <v>44319</v>
      </c>
      <c r="V303" s="27">
        <v>8.1152777777777789</v>
      </c>
      <c r="W303" s="19">
        <v>0.9</v>
      </c>
      <c r="X303" s="26">
        <v>165</v>
      </c>
      <c r="Y303" s="19" t="str">
        <f t="shared" si="33"/>
        <v>CH157</v>
      </c>
      <c r="Z303" s="19" t="str">
        <f t="shared" si="34"/>
        <v>TSB-003APCBR5</v>
      </c>
      <c r="AA303" s="26">
        <f t="shared" si="35"/>
        <v>0.9</v>
      </c>
      <c r="AB303" s="26">
        <f t="shared" si="36"/>
        <v>59.51</v>
      </c>
      <c r="AC303" s="19">
        <f t="shared" si="37"/>
        <v>165</v>
      </c>
      <c r="AD303" s="19" t="str">
        <f t="shared" si="38"/>
        <v>66000-066</v>
      </c>
      <c r="AE303" s="32"/>
      <c r="AF303" s="34"/>
      <c r="AG303" s="1" t="s">
        <v>153</v>
      </c>
      <c r="AH303" s="43">
        <v>65616</v>
      </c>
    </row>
    <row r="304" spans="1:34" x14ac:dyDescent="0.25">
      <c r="A304" s="13">
        <v>44266</v>
      </c>
      <c r="B304" s="57" t="s">
        <v>1511</v>
      </c>
      <c r="C304" s="51" t="s">
        <v>1514</v>
      </c>
      <c r="D304" s="51" t="s">
        <v>496</v>
      </c>
      <c r="E304" s="54">
        <v>44286</v>
      </c>
      <c r="F304" s="51" t="s">
        <v>1512</v>
      </c>
      <c r="G304" s="48" t="s">
        <v>495</v>
      </c>
      <c r="H304" s="52">
        <v>20</v>
      </c>
      <c r="I304" s="51" t="s">
        <v>1417</v>
      </c>
      <c r="J304" s="1">
        <v>25.59</v>
      </c>
      <c r="K304" s="7">
        <v>907245</v>
      </c>
      <c r="L304" s="24"/>
      <c r="M304" s="24">
        <v>7.2</v>
      </c>
      <c r="N304" s="24">
        <v>28</v>
      </c>
      <c r="O304" s="16">
        <f t="shared" si="40"/>
        <v>201.6</v>
      </c>
      <c r="P304" s="24" t="s">
        <v>1513</v>
      </c>
      <c r="Q304" s="24" t="s">
        <v>281</v>
      </c>
      <c r="R304" s="25" t="s">
        <v>2011</v>
      </c>
      <c r="S304" s="27">
        <v>23.336944444444441</v>
      </c>
      <c r="T304" s="27">
        <v>1.1668472222222221</v>
      </c>
      <c r="U304" s="66">
        <v>44319</v>
      </c>
      <c r="V304" s="27">
        <v>0.4602777777777769</v>
      </c>
      <c r="W304" s="19">
        <v>0.66</v>
      </c>
      <c r="X304" s="26">
        <v>130</v>
      </c>
      <c r="Y304" s="19" t="str">
        <f t="shared" si="33"/>
        <v>L693</v>
      </c>
      <c r="Z304" s="19" t="str">
        <f t="shared" si="34"/>
        <v>4/ER34615M</v>
      </c>
      <c r="AA304" s="26">
        <f t="shared" si="35"/>
        <v>0.66</v>
      </c>
      <c r="AB304" s="26">
        <f t="shared" si="36"/>
        <v>25.59</v>
      </c>
      <c r="AC304" s="19">
        <f t="shared" si="37"/>
        <v>130</v>
      </c>
      <c r="AD304" s="19" t="str">
        <f t="shared" si="38"/>
        <v>66001-456</v>
      </c>
      <c r="AE304" s="32"/>
      <c r="AF304" s="34"/>
      <c r="AG304" s="1" t="s">
        <v>151</v>
      </c>
      <c r="AH304" s="43">
        <v>66563</v>
      </c>
    </row>
    <row r="305" spans="1:34" x14ac:dyDescent="0.25">
      <c r="A305" s="5">
        <v>44300</v>
      </c>
      <c r="B305" s="56" t="s">
        <v>1819</v>
      </c>
      <c r="C305" s="53" t="s">
        <v>1822</v>
      </c>
      <c r="D305" s="53" t="s">
        <v>1823</v>
      </c>
      <c r="E305" s="54">
        <v>44298</v>
      </c>
      <c r="F305" s="51" t="s">
        <v>282</v>
      </c>
      <c r="G305" s="48" t="s">
        <v>1820</v>
      </c>
      <c r="H305" s="52">
        <v>1</v>
      </c>
      <c r="I305" s="51" t="s">
        <v>1246</v>
      </c>
      <c r="J305" s="1">
        <v>4.72</v>
      </c>
      <c r="K305" s="7">
        <v>910964</v>
      </c>
      <c r="L305" s="24" t="s">
        <v>1821</v>
      </c>
      <c r="M305" s="24">
        <v>6</v>
      </c>
      <c r="N305" s="24">
        <v>0.7</v>
      </c>
      <c r="O305" s="16">
        <f t="shared" si="40"/>
        <v>4.1999999999999993</v>
      </c>
      <c r="P305" s="24" t="s">
        <v>96</v>
      </c>
      <c r="Q305" s="24" t="s">
        <v>583</v>
      </c>
      <c r="R305" s="25" t="s">
        <v>455</v>
      </c>
      <c r="S305" s="27">
        <v>0.7786111111111107</v>
      </c>
      <c r="T305" s="27">
        <v>0.7786111111111107</v>
      </c>
      <c r="U305" s="66">
        <v>44319</v>
      </c>
      <c r="V305" s="27">
        <v>0.1500000000000008</v>
      </c>
      <c r="W305" s="19">
        <v>0.75</v>
      </c>
      <c r="X305" s="26">
        <v>37.03</v>
      </c>
      <c r="Y305" s="19" t="str">
        <f t="shared" si="33"/>
        <v>N1258</v>
      </c>
      <c r="Z305" s="19" t="str">
        <f t="shared" si="34"/>
        <v>5/IF700Cs</v>
      </c>
      <c r="AA305" s="26">
        <f t="shared" si="35"/>
        <v>0.75</v>
      </c>
      <c r="AB305" s="26">
        <f t="shared" si="36"/>
        <v>4.72</v>
      </c>
      <c r="AC305" s="19">
        <f t="shared" si="37"/>
        <v>37.03</v>
      </c>
      <c r="AD305" s="19" t="str">
        <f t="shared" si="38"/>
        <v>30004-415PT</v>
      </c>
      <c r="AE305" s="32"/>
      <c r="AF305" s="34"/>
      <c r="AG305" s="1" t="s">
        <v>573</v>
      </c>
      <c r="AH305" s="43" t="s">
        <v>283</v>
      </c>
    </row>
    <row r="306" spans="1:34" x14ac:dyDescent="0.25">
      <c r="A306" s="18">
        <v>44308</v>
      </c>
      <c r="B306" s="55" t="s">
        <v>1880</v>
      </c>
      <c r="C306" s="51" t="s">
        <v>1885</v>
      </c>
      <c r="D306" s="51" t="s">
        <v>1886</v>
      </c>
      <c r="E306" s="54">
        <v>44327</v>
      </c>
      <c r="F306" s="51" t="s">
        <v>1881</v>
      </c>
      <c r="G306" s="48" t="s">
        <v>1882</v>
      </c>
      <c r="H306" s="52">
        <v>30</v>
      </c>
      <c r="I306" s="51" t="s">
        <v>1883</v>
      </c>
      <c r="J306" s="1">
        <v>0.95</v>
      </c>
      <c r="K306" s="7">
        <v>912153</v>
      </c>
      <c r="L306" s="24" t="s">
        <v>1884</v>
      </c>
      <c r="M306" s="24">
        <v>4.5</v>
      </c>
      <c r="N306" s="24"/>
      <c r="O306" s="16">
        <f t="shared" si="40"/>
        <v>0</v>
      </c>
      <c r="P306" s="24" t="s">
        <v>89</v>
      </c>
      <c r="Q306" s="24" t="s">
        <v>577</v>
      </c>
      <c r="R306" s="25" t="s">
        <v>248</v>
      </c>
      <c r="S306" s="27">
        <v>8.8033333333333363</v>
      </c>
      <c r="T306" s="27">
        <v>0.29344444444444456</v>
      </c>
      <c r="U306" s="66">
        <v>44319</v>
      </c>
      <c r="V306" s="27">
        <v>0.43333333333333446</v>
      </c>
      <c r="W306" s="19">
        <v>0.24</v>
      </c>
      <c r="X306" s="26">
        <v>11.27</v>
      </c>
      <c r="Y306" s="19" t="str">
        <f t="shared" si="33"/>
        <v>AL539</v>
      </c>
      <c r="Z306" s="19" t="str">
        <f t="shared" si="34"/>
        <v>3/PC2400</v>
      </c>
      <c r="AA306" s="26">
        <f t="shared" si="35"/>
        <v>0.24</v>
      </c>
      <c r="AB306" s="26">
        <f t="shared" si="36"/>
        <v>0.95</v>
      </c>
      <c r="AC306" s="19">
        <f t="shared" si="37"/>
        <v>11.27</v>
      </c>
      <c r="AD306" s="19" t="str">
        <f t="shared" si="38"/>
        <v>50001-343HAF</v>
      </c>
      <c r="AE306" s="32"/>
      <c r="AF306" s="34"/>
      <c r="AG306" s="1" t="s">
        <v>151</v>
      </c>
      <c r="AH306" s="43">
        <v>1412</v>
      </c>
    </row>
    <row r="307" spans="1:34" x14ac:dyDescent="0.25">
      <c r="A307" s="18">
        <v>44313</v>
      </c>
      <c r="B307" s="55" t="s">
        <v>1907</v>
      </c>
      <c r="C307" s="51" t="s">
        <v>767</v>
      </c>
      <c r="D307" s="51" t="s">
        <v>768</v>
      </c>
      <c r="E307" s="54">
        <v>44329</v>
      </c>
      <c r="F307" s="51" t="s">
        <v>648</v>
      </c>
      <c r="G307" s="48" t="s">
        <v>766</v>
      </c>
      <c r="H307" s="52">
        <v>4</v>
      </c>
      <c r="I307" s="51" t="s">
        <v>732</v>
      </c>
      <c r="J307" s="1">
        <v>7.38</v>
      </c>
      <c r="K307" s="7">
        <v>912493</v>
      </c>
      <c r="L307" s="24"/>
      <c r="M307" s="24">
        <v>3.6</v>
      </c>
      <c r="N307" s="24">
        <v>6.9</v>
      </c>
      <c r="O307" s="16">
        <f t="shared" si="40"/>
        <v>24.840000000000003</v>
      </c>
      <c r="P307" s="24" t="s">
        <v>130</v>
      </c>
      <c r="Q307" s="24" t="s">
        <v>550</v>
      </c>
      <c r="R307" s="25" t="s">
        <v>248</v>
      </c>
      <c r="S307" s="27">
        <v>2.3586111111111112</v>
      </c>
      <c r="T307" s="27">
        <v>0.5896527777777778</v>
      </c>
      <c r="U307" s="66">
        <v>44319</v>
      </c>
      <c r="V307" s="27">
        <v>0.16666666666666607</v>
      </c>
      <c r="W307" s="19">
        <v>0.44</v>
      </c>
      <c r="X307" s="26">
        <v>55</v>
      </c>
      <c r="Y307" s="19" t="str">
        <f t="shared" si="33"/>
        <v>RL1081A</v>
      </c>
      <c r="Z307" s="19" t="str">
        <f t="shared" si="34"/>
        <v>2/INR18650-35E</v>
      </c>
      <c r="AA307" s="26">
        <f t="shared" si="35"/>
        <v>0.44</v>
      </c>
      <c r="AB307" s="26">
        <f t="shared" si="36"/>
        <v>7.38</v>
      </c>
      <c r="AC307" s="19">
        <f t="shared" si="37"/>
        <v>55</v>
      </c>
      <c r="AD307" s="19" t="str">
        <f t="shared" si="38"/>
        <v>66001-674A</v>
      </c>
      <c r="AE307" s="32"/>
      <c r="AF307" s="34"/>
      <c r="AG307" s="1" t="s">
        <v>151</v>
      </c>
      <c r="AH307" s="43">
        <v>65365</v>
      </c>
    </row>
    <row r="308" spans="1:34" x14ac:dyDescent="0.25">
      <c r="A308" s="5">
        <v>44293</v>
      </c>
      <c r="B308" s="56" t="s">
        <v>1745</v>
      </c>
      <c r="C308" s="51" t="s">
        <v>445</v>
      </c>
      <c r="D308" s="51" t="s">
        <v>600</v>
      </c>
      <c r="E308" s="54">
        <v>44314</v>
      </c>
      <c r="F308" s="51" t="s">
        <v>339</v>
      </c>
      <c r="G308" s="48" t="s">
        <v>449</v>
      </c>
      <c r="H308" s="52">
        <v>1</v>
      </c>
      <c r="I308" s="51" t="s">
        <v>364</v>
      </c>
      <c r="J308" s="52">
        <v>17.43</v>
      </c>
      <c r="K308" s="7">
        <v>910413</v>
      </c>
      <c r="L308" s="24"/>
      <c r="M308" s="24">
        <v>11.1</v>
      </c>
      <c r="N308" s="24">
        <v>5.2</v>
      </c>
      <c r="O308" s="16">
        <f t="shared" si="40"/>
        <v>57.72</v>
      </c>
      <c r="P308" s="24" t="s">
        <v>130</v>
      </c>
      <c r="Q308" s="24" t="s">
        <v>372</v>
      </c>
      <c r="R308" s="25" t="s">
        <v>278</v>
      </c>
      <c r="S308" s="27">
        <v>1.0799999999999996</v>
      </c>
      <c r="T308" s="27">
        <v>1.0799999999999996</v>
      </c>
      <c r="U308" s="66">
        <v>44319</v>
      </c>
      <c r="V308" s="27">
        <v>0.26944444444444571</v>
      </c>
      <c r="W308" s="19">
        <v>1.28</v>
      </c>
      <c r="X308" s="26">
        <v>100</v>
      </c>
      <c r="Y308" s="19" t="str">
        <f t="shared" si="33"/>
        <v>RECELL186</v>
      </c>
      <c r="Z308" s="19" t="str">
        <f t="shared" si="34"/>
        <v>6/UR18650ZY</v>
      </c>
      <c r="AA308" s="26">
        <f t="shared" si="35"/>
        <v>1.28</v>
      </c>
      <c r="AB308" s="26">
        <f t="shared" si="36"/>
        <v>17.43</v>
      </c>
      <c r="AC308" s="19">
        <f t="shared" si="37"/>
        <v>100</v>
      </c>
      <c r="AD308" s="19" t="str">
        <f t="shared" si="38"/>
        <v>66001-114</v>
      </c>
      <c r="AE308" s="32"/>
      <c r="AF308" s="34"/>
      <c r="AG308" s="1" t="s">
        <v>13</v>
      </c>
      <c r="AH308" s="43" t="s">
        <v>340</v>
      </c>
    </row>
    <row r="309" spans="1:34" x14ac:dyDescent="0.25">
      <c r="A309" s="18">
        <v>44243</v>
      </c>
      <c r="B309" s="55" t="s">
        <v>1255</v>
      </c>
      <c r="C309" s="53" t="s">
        <v>1258</v>
      </c>
      <c r="D309" s="53" t="s">
        <v>1259</v>
      </c>
      <c r="E309" s="54">
        <v>44244</v>
      </c>
      <c r="F309" s="51" t="s">
        <v>693</v>
      </c>
      <c r="G309" s="48" t="s">
        <v>1256</v>
      </c>
      <c r="H309" s="52">
        <v>8</v>
      </c>
      <c r="I309" s="51" t="s">
        <v>1257</v>
      </c>
      <c r="J309" s="1">
        <v>376.42</v>
      </c>
      <c r="K309" s="7">
        <v>904011</v>
      </c>
      <c r="L309" s="24"/>
      <c r="M309" s="24">
        <v>14.6</v>
      </c>
      <c r="N309" s="24">
        <v>11</v>
      </c>
      <c r="O309" s="16">
        <f t="shared" si="40"/>
        <v>160.6</v>
      </c>
      <c r="P309" s="24" t="s">
        <v>20</v>
      </c>
      <c r="Q309" s="24" t="s">
        <v>562</v>
      </c>
      <c r="R309" s="25" t="s">
        <v>118</v>
      </c>
      <c r="S309" s="27">
        <v>18.463888888888892</v>
      </c>
      <c r="T309" s="27">
        <v>2.3079861111111115</v>
      </c>
      <c r="U309" s="66">
        <v>44316</v>
      </c>
      <c r="V309" s="27">
        <v>0.38277777777777944</v>
      </c>
      <c r="W309" s="19">
        <v>5</v>
      </c>
      <c r="X309" s="26">
        <v>756</v>
      </c>
      <c r="Y309" s="19" t="str">
        <f t="shared" si="33"/>
        <v>DH53A</v>
      </c>
      <c r="Z309" s="19" t="str">
        <f t="shared" si="34"/>
        <v>4/4286-201</v>
      </c>
      <c r="AA309" s="26">
        <f t="shared" si="35"/>
        <v>5</v>
      </c>
      <c r="AB309" s="26">
        <f t="shared" si="36"/>
        <v>376.42</v>
      </c>
      <c r="AC309" s="19">
        <f t="shared" si="37"/>
        <v>756</v>
      </c>
      <c r="AD309" s="19" t="str">
        <f t="shared" si="38"/>
        <v>67001-848</v>
      </c>
      <c r="AE309" s="32"/>
      <c r="AF309" s="34"/>
      <c r="AG309" s="1" t="s">
        <v>153</v>
      </c>
      <c r="AH309" s="43">
        <v>65578</v>
      </c>
    </row>
    <row r="310" spans="1:34" x14ac:dyDescent="0.25">
      <c r="A310" s="5">
        <v>44286</v>
      </c>
      <c r="B310" s="56" t="s">
        <v>1681</v>
      </c>
      <c r="C310" s="51" t="s">
        <v>1984</v>
      </c>
      <c r="D310" s="51" t="s">
        <v>2012</v>
      </c>
      <c r="E310" s="54">
        <v>44299</v>
      </c>
      <c r="F310" s="51" t="s">
        <v>105</v>
      </c>
      <c r="G310" s="48" t="s">
        <v>1682</v>
      </c>
      <c r="H310" s="52">
        <v>1</v>
      </c>
      <c r="I310" s="51" t="s">
        <v>1683</v>
      </c>
      <c r="J310" s="52">
        <v>12.29</v>
      </c>
      <c r="K310" s="7">
        <v>908899</v>
      </c>
      <c r="L310" s="24"/>
      <c r="M310" s="24">
        <v>9.6</v>
      </c>
      <c r="N310" s="24">
        <v>1.3</v>
      </c>
      <c r="O310" s="16">
        <f t="shared" si="40"/>
        <v>12.48</v>
      </c>
      <c r="P310" s="24" t="s">
        <v>96</v>
      </c>
      <c r="Q310" s="24" t="s">
        <v>632</v>
      </c>
      <c r="R310" s="25" t="s">
        <v>455</v>
      </c>
      <c r="S310" s="27">
        <v>1.0997222222222218</v>
      </c>
      <c r="T310" s="27">
        <v>1.0997222222222218</v>
      </c>
      <c r="U310" s="66">
        <v>44319</v>
      </c>
      <c r="V310" s="27">
        <v>0.20416666666666794</v>
      </c>
      <c r="W310" s="19">
        <v>1.5</v>
      </c>
      <c r="X310" s="26">
        <v>56.2</v>
      </c>
      <c r="Y310" s="19" t="str">
        <f t="shared" si="33"/>
        <v>RECELL696</v>
      </c>
      <c r="Z310" s="19" t="str">
        <f t="shared" si="34"/>
        <v>10/N1300SCR</v>
      </c>
      <c r="AA310" s="26">
        <f t="shared" si="35"/>
        <v>1.5</v>
      </c>
      <c r="AB310" s="26">
        <f t="shared" si="36"/>
        <v>12.29</v>
      </c>
      <c r="AC310" s="19">
        <f t="shared" si="37"/>
        <v>56.2</v>
      </c>
      <c r="AD310" s="19" t="str">
        <f t="shared" si="38"/>
        <v>30003-378</v>
      </c>
      <c r="AE310" s="32"/>
      <c r="AF310" s="34"/>
      <c r="AG310" s="1" t="s">
        <v>13</v>
      </c>
      <c r="AH310" s="43" t="s">
        <v>294</v>
      </c>
    </row>
    <row r="311" spans="1:34" x14ac:dyDescent="0.25">
      <c r="A311" s="13">
        <v>44287</v>
      </c>
      <c r="B311" s="57" t="s">
        <v>1726</v>
      </c>
      <c r="C311" s="51" t="s">
        <v>1730</v>
      </c>
      <c r="D311" s="51" t="s">
        <v>1731</v>
      </c>
      <c r="E311" s="54">
        <v>44312</v>
      </c>
      <c r="F311" s="51" t="s">
        <v>1727</v>
      </c>
      <c r="G311" s="48" t="s">
        <v>1728</v>
      </c>
      <c r="H311" s="52">
        <v>3</v>
      </c>
      <c r="I311" s="51" t="s">
        <v>1729</v>
      </c>
      <c r="J311" s="1">
        <v>211.59</v>
      </c>
      <c r="K311" s="7">
        <v>909503</v>
      </c>
      <c r="L311" s="24"/>
      <c r="M311" s="24">
        <v>7.8</v>
      </c>
      <c r="N311" s="24">
        <v>6.2</v>
      </c>
      <c r="O311" s="16">
        <f t="shared" si="40"/>
        <v>48.36</v>
      </c>
      <c r="P311" s="24" t="s">
        <v>20</v>
      </c>
      <c r="Q311" s="24" t="s">
        <v>582</v>
      </c>
      <c r="R311" s="25" t="s">
        <v>118</v>
      </c>
      <c r="S311" s="27">
        <v>3.3633333333333342</v>
      </c>
      <c r="T311" s="27">
        <v>1.1211111111111114</v>
      </c>
      <c r="U311" s="66">
        <v>44321</v>
      </c>
      <c r="V311" s="27">
        <v>0.44388888888888722</v>
      </c>
      <c r="W311" s="19">
        <v>1.5</v>
      </c>
      <c r="X311" s="26">
        <v>295</v>
      </c>
      <c r="Y311" s="19" t="str">
        <f t="shared" si="33"/>
        <v>DH55A</v>
      </c>
      <c r="Z311" s="19" t="str">
        <f t="shared" si="34"/>
        <v>2/3B3700-FF</v>
      </c>
      <c r="AA311" s="26">
        <f t="shared" si="35"/>
        <v>1.5</v>
      </c>
      <c r="AB311" s="26">
        <f t="shared" si="36"/>
        <v>211.59</v>
      </c>
      <c r="AC311" s="19">
        <f t="shared" si="37"/>
        <v>295</v>
      </c>
      <c r="AD311" s="19" t="str">
        <f t="shared" si="38"/>
        <v>66002-948A</v>
      </c>
      <c r="AE311" s="32"/>
      <c r="AF311" s="34"/>
      <c r="AG311" s="1" t="s">
        <v>152</v>
      </c>
      <c r="AH311" s="43">
        <v>66479</v>
      </c>
    </row>
    <row r="312" spans="1:34" x14ac:dyDescent="0.25">
      <c r="A312" s="13">
        <v>44287</v>
      </c>
      <c r="B312" s="57" t="s">
        <v>1724</v>
      </c>
      <c r="C312" s="53" t="s">
        <v>555</v>
      </c>
      <c r="D312" s="53" t="s">
        <v>164</v>
      </c>
      <c r="E312" s="54">
        <v>44305</v>
      </c>
      <c r="F312" s="51" t="s">
        <v>842</v>
      </c>
      <c r="G312" s="48" t="s">
        <v>553</v>
      </c>
      <c r="H312" s="52">
        <v>50</v>
      </c>
      <c r="I312" s="51" t="s">
        <v>554</v>
      </c>
      <c r="J312" s="1">
        <v>10.29</v>
      </c>
      <c r="K312" s="7">
        <v>909518</v>
      </c>
      <c r="L312" s="24"/>
      <c r="M312" s="24">
        <v>12</v>
      </c>
      <c r="N312" s="24">
        <v>1.2</v>
      </c>
      <c r="O312" s="16">
        <f t="shared" si="40"/>
        <v>14.399999999999999</v>
      </c>
      <c r="P312" s="24" t="s">
        <v>115</v>
      </c>
      <c r="Q312" s="24" t="s">
        <v>412</v>
      </c>
      <c r="R312" s="25" t="s">
        <v>361</v>
      </c>
      <c r="S312" s="27">
        <v>31.70805555555555</v>
      </c>
      <c r="T312" s="27">
        <v>0.63416111111111095</v>
      </c>
      <c r="U312" s="66">
        <v>44321</v>
      </c>
      <c r="V312" s="27">
        <v>1.249722222222224</v>
      </c>
      <c r="W312" s="19">
        <v>0.56999999999999995</v>
      </c>
      <c r="X312" s="26">
        <v>60</v>
      </c>
      <c r="Y312" s="19" t="str">
        <f t="shared" si="33"/>
        <v>S19</v>
      </c>
      <c r="Z312" s="19" t="str">
        <f t="shared" si="34"/>
        <v>1/12SB1.2P</v>
      </c>
      <c r="AA312" s="26">
        <f t="shared" si="35"/>
        <v>0.56999999999999995</v>
      </c>
      <c r="AB312" s="26">
        <f t="shared" si="36"/>
        <v>10.29</v>
      </c>
      <c r="AC312" s="19">
        <f t="shared" si="37"/>
        <v>60</v>
      </c>
      <c r="AD312" s="19" t="str">
        <f t="shared" si="38"/>
        <v>66000-595</v>
      </c>
      <c r="AE312" s="32"/>
      <c r="AF312" s="34"/>
      <c r="AG312" s="1" t="s">
        <v>151</v>
      </c>
      <c r="AH312" s="43">
        <v>61117</v>
      </c>
    </row>
    <row r="313" spans="1:34" x14ac:dyDescent="0.25">
      <c r="A313" s="18">
        <v>44320</v>
      </c>
      <c r="B313" s="55">
        <v>313222</v>
      </c>
      <c r="C313" s="51" t="s">
        <v>1050</v>
      </c>
      <c r="D313" s="51" t="s">
        <v>1051</v>
      </c>
      <c r="E313" s="54">
        <v>44315</v>
      </c>
      <c r="F313" s="51" t="s">
        <v>1989</v>
      </c>
      <c r="G313" s="48" t="s">
        <v>1049</v>
      </c>
      <c r="H313" s="52">
        <v>24</v>
      </c>
      <c r="I313" s="51" t="s">
        <v>95</v>
      </c>
      <c r="J313" s="1">
        <v>3.34</v>
      </c>
      <c r="K313" s="7">
        <v>913325</v>
      </c>
      <c r="L313" s="24" t="s">
        <v>1146</v>
      </c>
      <c r="M313" s="24">
        <v>6</v>
      </c>
      <c r="N313" s="24"/>
      <c r="O313" s="16">
        <f t="shared" ref="O313:O344" si="41">N313*M313</f>
        <v>0</v>
      </c>
      <c r="P313" s="24" t="s">
        <v>89</v>
      </c>
      <c r="Q313" s="24" t="s">
        <v>562</v>
      </c>
      <c r="R313" s="25" t="s">
        <v>2022</v>
      </c>
      <c r="S313" s="27">
        <v>6.4047222222222242</v>
      </c>
      <c r="T313" s="27">
        <v>0.26686342592592599</v>
      </c>
      <c r="U313" s="66">
        <v>44321</v>
      </c>
      <c r="V313" s="27">
        <v>0.38138888888888944</v>
      </c>
      <c r="W313" s="19">
        <v>0.25</v>
      </c>
      <c r="X313" s="26">
        <v>18.28</v>
      </c>
      <c r="Y313" s="19" t="str">
        <f t="shared" si="33"/>
        <v>AL515</v>
      </c>
      <c r="Z313" s="19" t="str">
        <f t="shared" si="34"/>
        <v>4/LR20XW</v>
      </c>
      <c r="AA313" s="26">
        <f t="shared" si="35"/>
        <v>0.25</v>
      </c>
      <c r="AB313" s="26">
        <f t="shared" si="36"/>
        <v>3.34</v>
      </c>
      <c r="AC313" s="19">
        <f t="shared" si="37"/>
        <v>18.28</v>
      </c>
      <c r="AD313" s="19" t="str">
        <f t="shared" si="38"/>
        <v>46002-504MET</v>
      </c>
      <c r="AE313" s="32"/>
      <c r="AF313" s="34"/>
      <c r="AG313" s="1" t="s">
        <v>151</v>
      </c>
      <c r="AH313" s="43">
        <v>1688</v>
      </c>
    </row>
    <row r="314" spans="1:34" x14ac:dyDescent="0.25">
      <c r="A314" s="5">
        <v>44300</v>
      </c>
      <c r="B314" s="56" t="s">
        <v>1804</v>
      </c>
      <c r="C314" s="51" t="s">
        <v>1807</v>
      </c>
      <c r="D314" s="51" t="s">
        <v>1808</v>
      </c>
      <c r="E314" s="54">
        <v>44312</v>
      </c>
      <c r="F314" s="51" t="s">
        <v>1805</v>
      </c>
      <c r="G314" s="48" t="s">
        <v>1806</v>
      </c>
      <c r="H314" s="52">
        <v>1</v>
      </c>
      <c r="I314" s="51" t="s">
        <v>318</v>
      </c>
      <c r="J314" s="52">
        <v>118.75</v>
      </c>
      <c r="K314" s="7">
        <v>910945</v>
      </c>
      <c r="L314" s="24"/>
      <c r="M314" s="24">
        <v>25.2</v>
      </c>
      <c r="N314" s="24">
        <v>13.8</v>
      </c>
      <c r="O314" s="16">
        <f t="shared" si="41"/>
        <v>347.76</v>
      </c>
      <c r="P314" s="24" t="s">
        <v>130</v>
      </c>
      <c r="Q314" s="24" t="s">
        <v>1809</v>
      </c>
      <c r="R314" s="25" t="s">
        <v>455</v>
      </c>
      <c r="S314" s="27">
        <v>3.2136111111111116</v>
      </c>
      <c r="T314" s="27">
        <v>3.2136111111111116</v>
      </c>
      <c r="U314" s="66">
        <v>44321</v>
      </c>
      <c r="V314" s="27">
        <v>0.11666666666666758</v>
      </c>
      <c r="W314" s="19">
        <v>2.69</v>
      </c>
      <c r="X314" s="26">
        <v>800</v>
      </c>
      <c r="Y314" s="19" t="str">
        <f t="shared" si="33"/>
        <v>RECELL429</v>
      </c>
      <c r="Z314" s="19" t="str">
        <f t="shared" si="34"/>
        <v>28/NCR18650GA</v>
      </c>
      <c r="AA314" s="26">
        <f t="shared" si="35"/>
        <v>2.69</v>
      </c>
      <c r="AB314" s="26">
        <f t="shared" si="36"/>
        <v>118.75</v>
      </c>
      <c r="AC314" s="19">
        <f t="shared" si="37"/>
        <v>800</v>
      </c>
      <c r="AD314" s="19" t="str">
        <f t="shared" si="38"/>
        <v>66001-746</v>
      </c>
      <c r="AE314" s="32"/>
      <c r="AF314" s="34"/>
      <c r="AG314" s="1" t="s">
        <v>13</v>
      </c>
      <c r="AH314" s="43">
        <v>66373</v>
      </c>
    </row>
    <row r="315" spans="1:34" x14ac:dyDescent="0.25">
      <c r="A315" s="17">
        <v>44319</v>
      </c>
      <c r="B315" s="58" t="s">
        <v>1981</v>
      </c>
      <c r="C315" s="51" t="s">
        <v>574</v>
      </c>
      <c r="D315" s="51" t="s">
        <v>1983</v>
      </c>
      <c r="E315" s="54">
        <v>44319</v>
      </c>
      <c r="F315" s="51" t="s">
        <v>1793</v>
      </c>
      <c r="G315" s="48" t="s">
        <v>1982</v>
      </c>
      <c r="H315" s="52">
        <v>20</v>
      </c>
      <c r="I315" s="51" t="s">
        <v>109</v>
      </c>
      <c r="J315" s="1">
        <v>10.8</v>
      </c>
      <c r="K315" s="7">
        <v>910775</v>
      </c>
      <c r="L315" s="24"/>
      <c r="M315" s="24">
        <v>3.6</v>
      </c>
      <c r="N315" s="24">
        <v>3.6</v>
      </c>
      <c r="O315" s="16">
        <f t="shared" si="41"/>
        <v>12.96</v>
      </c>
      <c r="P315" s="24" t="s">
        <v>421</v>
      </c>
      <c r="Q315" s="24" t="s">
        <v>124</v>
      </c>
      <c r="R315" s="25" t="s">
        <v>1307</v>
      </c>
      <c r="S315" s="27">
        <v>9.0833333333333357</v>
      </c>
      <c r="T315" s="27">
        <v>0.45416666666666677</v>
      </c>
      <c r="U315" s="66">
        <v>44320</v>
      </c>
      <c r="V315" s="27">
        <v>0.76166666666666583</v>
      </c>
      <c r="W315" s="19">
        <v>0.41</v>
      </c>
      <c r="X315" s="26">
        <v>71</v>
      </c>
      <c r="Y315" s="19" t="str">
        <f t="shared" si="33"/>
        <v>L821</v>
      </c>
      <c r="Z315" s="19" t="str">
        <f t="shared" si="34"/>
        <v>3/LS14250</v>
      </c>
      <c r="AA315" s="26">
        <f t="shared" si="35"/>
        <v>0.41</v>
      </c>
      <c r="AB315" s="26">
        <f t="shared" si="36"/>
        <v>10.8</v>
      </c>
      <c r="AC315" s="19">
        <f t="shared" si="37"/>
        <v>71</v>
      </c>
      <c r="AD315" s="19" t="str">
        <f t="shared" si="38"/>
        <v>66002-821</v>
      </c>
      <c r="AE315" s="32"/>
      <c r="AF315" s="34"/>
      <c r="AG315" s="1" t="s">
        <v>151</v>
      </c>
      <c r="AH315" s="43">
        <v>2181</v>
      </c>
    </row>
    <row r="316" spans="1:34" x14ac:dyDescent="0.25">
      <c r="A316" s="5">
        <v>44293</v>
      </c>
      <c r="B316" s="56" t="s">
        <v>1746</v>
      </c>
      <c r="C316" s="53" t="s">
        <v>1749</v>
      </c>
      <c r="D316" s="53" t="s">
        <v>1750</v>
      </c>
      <c r="E316" s="54">
        <v>44313</v>
      </c>
      <c r="F316" s="51" t="s">
        <v>314</v>
      </c>
      <c r="G316" s="48" t="s">
        <v>1747</v>
      </c>
      <c r="H316" s="52">
        <v>9</v>
      </c>
      <c r="I316" s="51" t="s">
        <v>1748</v>
      </c>
      <c r="J316" s="1">
        <v>0.78</v>
      </c>
      <c r="K316" s="7">
        <v>910268</v>
      </c>
      <c r="L316" s="24"/>
      <c r="M316" s="24">
        <v>4.5</v>
      </c>
      <c r="N316" s="24"/>
      <c r="O316" s="16">
        <f t="shared" si="41"/>
        <v>0</v>
      </c>
      <c r="P316" s="24" t="s">
        <v>89</v>
      </c>
      <c r="Q316" s="24" t="s">
        <v>577</v>
      </c>
      <c r="R316" s="25" t="s">
        <v>455</v>
      </c>
      <c r="S316" s="27">
        <v>2.1905555555555565</v>
      </c>
      <c r="T316" s="27">
        <v>0.24339506172839517</v>
      </c>
      <c r="U316" s="66">
        <v>44320</v>
      </c>
      <c r="V316" s="27">
        <v>0.35944444444444379</v>
      </c>
      <c r="W316" s="19">
        <v>0.37</v>
      </c>
      <c r="X316" s="26">
        <v>15</v>
      </c>
      <c r="Y316" s="19" t="str">
        <f t="shared" si="33"/>
        <v>PACK510</v>
      </c>
      <c r="Z316" s="19" t="str">
        <f t="shared" si="34"/>
        <v>3/LR03XW</v>
      </c>
      <c r="AA316" s="26">
        <f t="shared" si="35"/>
        <v>0.37</v>
      </c>
      <c r="AB316" s="26">
        <f t="shared" si="36"/>
        <v>0.78</v>
      </c>
      <c r="AC316" s="19">
        <f t="shared" si="37"/>
        <v>15</v>
      </c>
      <c r="AD316" s="19" t="str">
        <f t="shared" si="38"/>
        <v>66002-241</v>
      </c>
      <c r="AE316" s="32"/>
      <c r="AF316" s="34"/>
      <c r="AG316" s="1" t="s">
        <v>13</v>
      </c>
      <c r="AH316" s="43">
        <v>23955</v>
      </c>
    </row>
    <row r="317" spans="1:34" x14ac:dyDescent="0.25">
      <c r="A317" s="18">
        <v>44308</v>
      </c>
      <c r="B317" s="55" t="s">
        <v>1887</v>
      </c>
      <c r="C317" s="51" t="s">
        <v>1891</v>
      </c>
      <c r="D317" s="51" t="s">
        <v>1892</v>
      </c>
      <c r="E317" s="54">
        <v>44319</v>
      </c>
      <c r="F317" s="51" t="s">
        <v>1888</v>
      </c>
      <c r="G317" s="48" t="s">
        <v>1889</v>
      </c>
      <c r="H317" s="52">
        <v>3</v>
      </c>
      <c r="I317" s="51" t="s">
        <v>1890</v>
      </c>
      <c r="J317" s="1">
        <v>8.85</v>
      </c>
      <c r="K317" s="7">
        <v>911946</v>
      </c>
      <c r="L317" s="24"/>
      <c r="M317" s="24">
        <v>3.6</v>
      </c>
      <c r="N317" s="24">
        <v>3.6</v>
      </c>
      <c r="O317" s="16">
        <f t="shared" si="41"/>
        <v>12.96</v>
      </c>
      <c r="P317" s="24" t="s">
        <v>422</v>
      </c>
      <c r="Q317" s="24" t="s">
        <v>412</v>
      </c>
      <c r="R317" s="25" t="s">
        <v>248</v>
      </c>
      <c r="S317" s="27">
        <v>2.0330555555555572</v>
      </c>
      <c r="T317" s="27">
        <v>0.67768518518518572</v>
      </c>
      <c r="U317" s="66">
        <v>44322</v>
      </c>
      <c r="V317" s="27">
        <v>0.20277777777777795</v>
      </c>
      <c r="W317" s="19">
        <v>0.5</v>
      </c>
      <c r="X317" s="26">
        <v>45.79</v>
      </c>
      <c r="Y317" s="19" t="str">
        <f t="shared" si="33"/>
        <v>L860</v>
      </c>
      <c r="Z317" s="19" t="str">
        <f t="shared" si="34"/>
        <v>1/LS17500</v>
      </c>
      <c r="AA317" s="26">
        <f t="shared" si="35"/>
        <v>0.5</v>
      </c>
      <c r="AB317" s="26">
        <f t="shared" si="36"/>
        <v>8.85</v>
      </c>
      <c r="AC317" s="19">
        <f t="shared" si="37"/>
        <v>45.79</v>
      </c>
      <c r="AD317" s="19" t="str">
        <f t="shared" si="38"/>
        <v>66002-689</v>
      </c>
      <c r="AE317" s="32"/>
      <c r="AF317" s="34"/>
      <c r="AG317" s="1" t="s">
        <v>13</v>
      </c>
      <c r="AH317" s="43">
        <v>1351</v>
      </c>
    </row>
    <row r="318" spans="1:34" x14ac:dyDescent="0.25">
      <c r="A318" s="13">
        <v>44315</v>
      </c>
      <c r="B318" s="57" t="s">
        <v>1937</v>
      </c>
      <c r="C318" s="51" t="s">
        <v>655</v>
      </c>
      <c r="D318" s="51" t="s">
        <v>1940</v>
      </c>
      <c r="E318" s="54">
        <v>44323</v>
      </c>
      <c r="F318" s="51" t="s">
        <v>1938</v>
      </c>
      <c r="G318" s="48" t="s">
        <v>1939</v>
      </c>
      <c r="H318" s="52">
        <v>1</v>
      </c>
      <c r="I318" s="51" t="s">
        <v>654</v>
      </c>
      <c r="J318" s="52">
        <v>3.58</v>
      </c>
      <c r="K318" s="7">
        <v>912941</v>
      </c>
      <c r="L318" s="24"/>
      <c r="M318" s="24">
        <v>3.6</v>
      </c>
      <c r="N318" s="24">
        <v>2.25</v>
      </c>
      <c r="O318" s="16">
        <f t="shared" si="41"/>
        <v>8.1</v>
      </c>
      <c r="P318" s="24" t="s">
        <v>130</v>
      </c>
      <c r="Q318" s="24" t="s">
        <v>412</v>
      </c>
      <c r="R318" s="25" t="s">
        <v>248</v>
      </c>
      <c r="S318" s="27">
        <v>0.54972222222222111</v>
      </c>
      <c r="T318" s="27">
        <v>0.54972222222222111</v>
      </c>
      <c r="U318" s="66">
        <v>44321</v>
      </c>
      <c r="V318" s="27">
        <v>0.20000000000000062</v>
      </c>
      <c r="W318" s="19">
        <v>0.5</v>
      </c>
      <c r="X318" s="26">
        <v>45.59</v>
      </c>
      <c r="Y318" s="19" t="str">
        <f t="shared" si="33"/>
        <v>CEB CONNECTOR-LAB</v>
      </c>
      <c r="Z318" s="19" t="str">
        <f t="shared" si="34"/>
        <v>1/UR18650A</v>
      </c>
      <c r="AA318" s="26">
        <f t="shared" si="35"/>
        <v>0.5</v>
      </c>
      <c r="AB318" s="26">
        <f t="shared" si="36"/>
        <v>3.58</v>
      </c>
      <c r="AC318" s="19">
        <f t="shared" si="37"/>
        <v>45.59</v>
      </c>
      <c r="AD318" s="19" t="str">
        <f t="shared" si="38"/>
        <v>66002-693</v>
      </c>
      <c r="AE318" s="32"/>
      <c r="AF318" s="34"/>
      <c r="AG318" s="1" t="s">
        <v>13</v>
      </c>
      <c r="AH318" s="43">
        <v>65925</v>
      </c>
    </row>
    <row r="319" spans="1:34" x14ac:dyDescent="0.25">
      <c r="A319" s="18">
        <v>44306</v>
      </c>
      <c r="B319" s="55" t="s">
        <v>1845</v>
      </c>
      <c r="C319" s="51" t="s">
        <v>1847</v>
      </c>
      <c r="D319" s="51" t="s">
        <v>1848</v>
      </c>
      <c r="E319" s="54">
        <v>44322</v>
      </c>
      <c r="F319" s="51" t="s">
        <v>105</v>
      </c>
      <c r="G319" s="48" t="s">
        <v>1846</v>
      </c>
      <c r="H319" s="52">
        <v>1</v>
      </c>
      <c r="I319" s="51" t="s">
        <v>624</v>
      </c>
      <c r="J319" s="52">
        <v>4.13</v>
      </c>
      <c r="K319" s="7">
        <v>911515</v>
      </c>
      <c r="L319" s="24"/>
      <c r="M319" s="24">
        <v>9</v>
      </c>
      <c r="N319" s="24">
        <v>1.4</v>
      </c>
      <c r="O319" s="16">
        <f t="shared" si="41"/>
        <v>12.6</v>
      </c>
      <c r="P319" s="24" t="s">
        <v>1633</v>
      </c>
      <c r="Q319" s="24" t="s">
        <v>577</v>
      </c>
      <c r="R319" s="25" t="s">
        <v>248</v>
      </c>
      <c r="S319" s="27">
        <v>0.6663888888888887</v>
      </c>
      <c r="T319" s="27">
        <v>0.6663888888888887</v>
      </c>
      <c r="U319" s="66">
        <v>44321</v>
      </c>
      <c r="V319" s="27">
        <v>0.20000000000000062</v>
      </c>
      <c r="W319" s="19">
        <v>0.86</v>
      </c>
      <c r="X319" s="26">
        <v>27.29</v>
      </c>
      <c r="Y319" s="19" t="str">
        <f t="shared" si="33"/>
        <v>PACK418</v>
      </c>
      <c r="Z319" s="19" t="str">
        <f t="shared" si="34"/>
        <v>3/CR123A</v>
      </c>
      <c r="AA319" s="26">
        <f t="shared" si="35"/>
        <v>0.86</v>
      </c>
      <c r="AB319" s="26">
        <f t="shared" si="36"/>
        <v>4.13</v>
      </c>
      <c r="AC319" s="19">
        <f t="shared" si="37"/>
        <v>27.29</v>
      </c>
      <c r="AD319" s="19" t="str">
        <f t="shared" si="38"/>
        <v>66001-948</v>
      </c>
      <c r="AE319" s="32"/>
      <c r="AF319" s="34"/>
      <c r="AG319" s="1" t="s">
        <v>13</v>
      </c>
      <c r="AH319" s="43" t="s">
        <v>294</v>
      </c>
    </row>
    <row r="320" spans="1:34" x14ac:dyDescent="0.25">
      <c r="A320" s="5">
        <v>44300</v>
      </c>
      <c r="B320" s="56" t="s">
        <v>1810</v>
      </c>
      <c r="C320" s="51" t="s">
        <v>1813</v>
      </c>
      <c r="D320" s="51" t="s">
        <v>2023</v>
      </c>
      <c r="E320" s="54">
        <v>44312</v>
      </c>
      <c r="F320" s="51" t="s">
        <v>1811</v>
      </c>
      <c r="G320" s="48" t="s">
        <v>1812</v>
      </c>
      <c r="H320" s="52">
        <v>1</v>
      </c>
      <c r="I320" s="51" t="s">
        <v>318</v>
      </c>
      <c r="J320" s="52">
        <v>4.24</v>
      </c>
      <c r="K320" s="7">
        <v>911105</v>
      </c>
      <c r="L320" s="24"/>
      <c r="M320" s="24">
        <v>3.6</v>
      </c>
      <c r="N320" s="24">
        <v>3.45</v>
      </c>
      <c r="O320" s="16">
        <f t="shared" si="41"/>
        <v>12.420000000000002</v>
      </c>
      <c r="P320" s="24" t="s">
        <v>130</v>
      </c>
      <c r="Q320" s="24" t="s">
        <v>412</v>
      </c>
      <c r="R320" s="25" t="s">
        <v>278</v>
      </c>
      <c r="S320" s="27">
        <v>0.48527777777777681</v>
      </c>
      <c r="T320" s="27">
        <v>0.48527777777777681</v>
      </c>
      <c r="U320" s="66">
        <v>44321</v>
      </c>
      <c r="V320" s="27">
        <v>0.19999999999999929</v>
      </c>
      <c r="W320" s="19">
        <v>0.5</v>
      </c>
      <c r="X320" s="26">
        <v>15</v>
      </c>
      <c r="Y320" s="19" t="str">
        <f t="shared" si="33"/>
        <v>PACK646</v>
      </c>
      <c r="Z320" s="19" t="str">
        <f t="shared" si="34"/>
        <v>1/NCR18650GA</v>
      </c>
      <c r="AA320" s="26">
        <f t="shared" si="35"/>
        <v>0.5</v>
      </c>
      <c r="AB320" s="26">
        <f t="shared" si="36"/>
        <v>4.24</v>
      </c>
      <c r="AC320" s="19">
        <f t="shared" si="37"/>
        <v>15</v>
      </c>
      <c r="AD320" s="19" t="str">
        <f t="shared" si="38"/>
        <v>66002-684</v>
      </c>
      <c r="AE320" s="32"/>
      <c r="AF320" s="34"/>
      <c r="AG320" s="1" t="s">
        <v>151</v>
      </c>
      <c r="AH320" s="43">
        <v>2334</v>
      </c>
    </row>
    <row r="321" spans="1:34" x14ac:dyDescent="0.25">
      <c r="A321" s="18">
        <v>44299</v>
      </c>
      <c r="B321" s="55" t="s">
        <v>1788</v>
      </c>
      <c r="C321" s="51" t="s">
        <v>1790</v>
      </c>
      <c r="D321" s="51" t="s">
        <v>2024</v>
      </c>
      <c r="E321" s="54">
        <v>44316</v>
      </c>
      <c r="F321" s="51" t="s">
        <v>117</v>
      </c>
      <c r="G321" s="48" t="s">
        <v>1789</v>
      </c>
      <c r="H321" s="52">
        <v>2</v>
      </c>
      <c r="I321" s="51" t="s">
        <v>338</v>
      </c>
      <c r="J321" s="1">
        <v>2.68</v>
      </c>
      <c r="K321" s="7">
        <v>910837</v>
      </c>
      <c r="L321" s="24"/>
      <c r="M321" s="24">
        <v>3.6</v>
      </c>
      <c r="N321" s="24">
        <v>1</v>
      </c>
      <c r="O321" s="16">
        <f t="shared" si="41"/>
        <v>3.6</v>
      </c>
      <c r="P321" s="24" t="s">
        <v>96</v>
      </c>
      <c r="Q321" s="24" t="s">
        <v>577</v>
      </c>
      <c r="R321" s="25" t="s">
        <v>455</v>
      </c>
      <c r="S321" s="27">
        <v>1.5236111111111099</v>
      </c>
      <c r="T321" s="27">
        <v>0.76180555555555496</v>
      </c>
      <c r="U321" s="66">
        <v>44320</v>
      </c>
      <c r="V321" s="27">
        <v>0.2911111111111131</v>
      </c>
      <c r="W321" s="19">
        <v>0.75</v>
      </c>
      <c r="X321" s="26">
        <v>36.15</v>
      </c>
      <c r="Y321" s="19" t="str">
        <f t="shared" si="33"/>
        <v>RECELL697</v>
      </c>
      <c r="Z321" s="19" t="str">
        <f t="shared" si="34"/>
        <v>3/IF1000AA</v>
      </c>
      <c r="AA321" s="26">
        <f t="shared" si="35"/>
        <v>0.75</v>
      </c>
      <c r="AB321" s="26">
        <f t="shared" si="36"/>
        <v>2.68</v>
      </c>
      <c r="AC321" s="19">
        <f t="shared" si="37"/>
        <v>36.15</v>
      </c>
      <c r="AD321" s="19" t="str">
        <f t="shared" si="38"/>
        <v>22000-440</v>
      </c>
      <c r="AE321" s="32"/>
      <c r="AF321" s="34"/>
      <c r="AG321" s="1" t="s">
        <v>13</v>
      </c>
      <c r="AH321" s="43">
        <v>24232</v>
      </c>
    </row>
    <row r="322" spans="1:34" x14ac:dyDescent="0.25">
      <c r="A322" s="18">
        <v>44299</v>
      </c>
      <c r="B322" s="55" t="s">
        <v>1781</v>
      </c>
      <c r="C322" s="51" t="s">
        <v>522</v>
      </c>
      <c r="D322" s="51" t="s">
        <v>1783</v>
      </c>
      <c r="E322" s="54">
        <v>44315</v>
      </c>
      <c r="F322" s="51" t="s">
        <v>314</v>
      </c>
      <c r="G322" s="48" t="s">
        <v>1782</v>
      </c>
      <c r="H322" s="52">
        <v>1</v>
      </c>
      <c r="I322" s="51" t="s">
        <v>318</v>
      </c>
      <c r="J322" s="52">
        <v>8.48</v>
      </c>
      <c r="K322" s="7">
        <v>910575</v>
      </c>
      <c r="L322" s="24"/>
      <c r="M322" s="24">
        <v>7.2</v>
      </c>
      <c r="N322" s="24">
        <v>3.45</v>
      </c>
      <c r="O322" s="16">
        <f t="shared" si="41"/>
        <v>24.840000000000003</v>
      </c>
      <c r="P322" s="24" t="s">
        <v>130</v>
      </c>
      <c r="Q322" s="24" t="s">
        <v>582</v>
      </c>
      <c r="R322" s="25" t="s">
        <v>1307</v>
      </c>
      <c r="S322" s="27">
        <v>0.52972222222222198</v>
      </c>
      <c r="T322" s="27">
        <v>0.52972222222222198</v>
      </c>
      <c r="U322" s="66">
        <v>44322</v>
      </c>
      <c r="V322" s="27">
        <v>0.18055555555555536</v>
      </c>
      <c r="W322" s="19">
        <v>0.9</v>
      </c>
      <c r="X322" s="26">
        <v>40</v>
      </c>
      <c r="Y322" s="19" t="str">
        <f t="shared" ref="Y322:Y385" si="42">D322</f>
        <v>PACK219</v>
      </c>
      <c r="Z322" s="19" t="str">
        <f t="shared" ref="Z322:Z385" si="43">C322</f>
        <v>2/NCR18650GA</v>
      </c>
      <c r="AA322" s="26">
        <f t="shared" ref="AA322:AA385" si="44">W322</f>
        <v>0.9</v>
      </c>
      <c r="AB322" s="26">
        <f t="shared" ref="AB322:AB385" si="45">J322</f>
        <v>8.48</v>
      </c>
      <c r="AC322" s="19">
        <f t="shared" ref="AC322:AC385" si="46">X322</f>
        <v>40</v>
      </c>
      <c r="AD322" s="19" t="str">
        <f t="shared" ref="AD322:AD385" si="47">G322</f>
        <v>66001-385</v>
      </c>
      <c r="AE322" s="32"/>
      <c r="AF322" s="34"/>
      <c r="AG322" s="1" t="s">
        <v>13</v>
      </c>
      <c r="AH322" s="43">
        <v>23955</v>
      </c>
    </row>
    <row r="323" spans="1:34" x14ac:dyDescent="0.25">
      <c r="A323" s="18">
        <v>44327</v>
      </c>
      <c r="B323" s="55" t="s">
        <v>2029</v>
      </c>
      <c r="C323" s="51" t="s">
        <v>445</v>
      </c>
      <c r="D323" s="51" t="s">
        <v>2032</v>
      </c>
      <c r="E323" s="54">
        <v>44329</v>
      </c>
      <c r="F323" s="51" t="s">
        <v>2030</v>
      </c>
      <c r="G323" s="48" t="s">
        <v>2031</v>
      </c>
      <c r="H323" s="52">
        <v>2</v>
      </c>
      <c r="I323" s="51" t="s">
        <v>364</v>
      </c>
      <c r="J323" s="1">
        <v>22.98</v>
      </c>
      <c r="K323" s="7">
        <v>914441</v>
      </c>
      <c r="L323" s="24"/>
      <c r="M323" s="24">
        <v>11.1</v>
      </c>
      <c r="N323" s="24">
        <v>5.2</v>
      </c>
      <c r="O323" s="16">
        <f t="shared" si="41"/>
        <v>57.72</v>
      </c>
      <c r="P323" s="24" t="s">
        <v>130</v>
      </c>
      <c r="Q323" s="24" t="s">
        <v>372</v>
      </c>
      <c r="R323" s="25" t="s">
        <v>287</v>
      </c>
      <c r="S323" s="27">
        <v>2.0252777777777777</v>
      </c>
      <c r="T323" s="27">
        <v>1.0126388888888889</v>
      </c>
      <c r="U323" s="66">
        <v>44328</v>
      </c>
      <c r="V323" s="27">
        <v>0.2166666666666659</v>
      </c>
      <c r="W323" s="19">
        <v>0.75</v>
      </c>
      <c r="X323" s="26">
        <v>95</v>
      </c>
      <c r="Y323" s="19" t="str">
        <f t="shared" si="42"/>
        <v>RL1474</v>
      </c>
      <c r="Z323" s="19" t="str">
        <f t="shared" si="43"/>
        <v>6/UR18650ZY</v>
      </c>
      <c r="AA323" s="26">
        <f t="shared" si="44"/>
        <v>0.75</v>
      </c>
      <c r="AB323" s="26">
        <f t="shared" si="45"/>
        <v>22.98</v>
      </c>
      <c r="AC323" s="19">
        <f t="shared" si="46"/>
        <v>95</v>
      </c>
      <c r="AD323" s="19" t="str">
        <f t="shared" si="47"/>
        <v>67001-858</v>
      </c>
      <c r="AE323" s="32"/>
      <c r="AF323" s="34"/>
      <c r="AG323" s="1" t="s">
        <v>153</v>
      </c>
      <c r="AH323" s="43">
        <v>2436</v>
      </c>
    </row>
    <row r="324" spans="1:34" x14ac:dyDescent="0.25">
      <c r="A324" s="13">
        <v>44322</v>
      </c>
      <c r="B324" s="57" t="s">
        <v>2017</v>
      </c>
      <c r="C324" s="51" t="s">
        <v>450</v>
      </c>
      <c r="D324" s="51" t="s">
        <v>606</v>
      </c>
      <c r="E324" s="54">
        <v>44328</v>
      </c>
      <c r="F324" s="51" t="s">
        <v>605</v>
      </c>
      <c r="G324" s="48" t="s">
        <v>714</v>
      </c>
      <c r="H324" s="52">
        <v>40</v>
      </c>
      <c r="I324" s="1"/>
      <c r="J324" s="1">
        <v>3.5</v>
      </c>
      <c r="K324" s="7">
        <v>914033</v>
      </c>
      <c r="L324" s="24"/>
      <c r="M324" s="24"/>
      <c r="N324" s="24"/>
      <c r="O324" s="16">
        <f t="shared" si="41"/>
        <v>0</v>
      </c>
      <c r="P324" s="24"/>
      <c r="Q324" s="24"/>
      <c r="R324" s="25" t="s">
        <v>248</v>
      </c>
      <c r="S324" s="27">
        <v>2.1358333333333337</v>
      </c>
      <c r="T324" s="27">
        <v>5.3395833333333344E-2</v>
      </c>
      <c r="U324" s="66">
        <v>44328</v>
      </c>
      <c r="V324" s="27">
        <v>0.42750000000000021</v>
      </c>
      <c r="W324" s="19">
        <v>0.05</v>
      </c>
      <c r="X324" s="26">
        <v>11.97</v>
      </c>
      <c r="Y324" s="19" t="str">
        <f t="shared" si="42"/>
        <v>TAG63</v>
      </c>
      <c r="Z324" s="19" t="str">
        <f t="shared" si="43"/>
        <v>1/UF553450Z</v>
      </c>
      <c r="AA324" s="26">
        <f t="shared" si="44"/>
        <v>0.05</v>
      </c>
      <c r="AB324" s="26">
        <f t="shared" si="45"/>
        <v>3.5</v>
      </c>
      <c r="AC324" s="19">
        <f t="shared" si="46"/>
        <v>11.97</v>
      </c>
      <c r="AD324" s="19" t="str">
        <f t="shared" si="47"/>
        <v>67001-465</v>
      </c>
      <c r="AE324" s="32"/>
      <c r="AF324" s="34"/>
      <c r="AG324" s="1" t="s">
        <v>152</v>
      </c>
      <c r="AH324" s="43">
        <v>66586</v>
      </c>
    </row>
    <row r="325" spans="1:34" x14ac:dyDescent="0.25">
      <c r="A325" s="18">
        <v>44320</v>
      </c>
      <c r="B325" s="55" t="s">
        <v>1985</v>
      </c>
      <c r="C325" s="51" t="s">
        <v>1987</v>
      </c>
      <c r="D325" s="51" t="s">
        <v>1988</v>
      </c>
      <c r="E325" s="54">
        <v>44329</v>
      </c>
      <c r="F325" s="51" t="s">
        <v>708</v>
      </c>
      <c r="G325" s="48" t="s">
        <v>1986</v>
      </c>
      <c r="H325" s="52">
        <v>1</v>
      </c>
      <c r="I325" s="1"/>
      <c r="J325" s="1">
        <v>59.06</v>
      </c>
      <c r="K325" s="7">
        <v>913177</v>
      </c>
      <c r="L325" s="24"/>
      <c r="M325" s="24"/>
      <c r="N325" s="24"/>
      <c r="O325" s="16">
        <f t="shared" si="41"/>
        <v>0</v>
      </c>
      <c r="P325" s="24"/>
      <c r="Q325" s="24"/>
      <c r="R325" s="25" t="s">
        <v>297</v>
      </c>
      <c r="S325" s="27">
        <v>1.9191666666666665</v>
      </c>
      <c r="T325" s="27">
        <v>1.9191666666666665</v>
      </c>
      <c r="U325" s="66">
        <v>44328</v>
      </c>
      <c r="V325" s="27">
        <v>0.38333333333333197</v>
      </c>
      <c r="W325" s="19">
        <v>4</v>
      </c>
      <c r="X325" s="26">
        <v>175</v>
      </c>
      <c r="Y325" s="19" t="str">
        <f t="shared" si="42"/>
        <v>CH534</v>
      </c>
      <c r="Z325" s="19" t="str">
        <f t="shared" si="43"/>
        <v>1/TSB-003PCB</v>
      </c>
      <c r="AA325" s="26">
        <f t="shared" si="44"/>
        <v>4</v>
      </c>
      <c r="AB325" s="26">
        <f t="shared" si="45"/>
        <v>59.06</v>
      </c>
      <c r="AC325" s="19">
        <f t="shared" si="46"/>
        <v>175</v>
      </c>
      <c r="AD325" s="19" t="str">
        <f t="shared" si="47"/>
        <v>66002-660</v>
      </c>
      <c r="AE325" s="32"/>
      <c r="AF325" s="34"/>
      <c r="AG325" s="1" t="s">
        <v>151</v>
      </c>
      <c r="AH325" s="43">
        <v>2169</v>
      </c>
    </row>
    <row r="326" spans="1:34" x14ac:dyDescent="0.25">
      <c r="A326" s="13">
        <v>44315</v>
      </c>
      <c r="B326" s="57" t="s">
        <v>1956</v>
      </c>
      <c r="C326" s="51" t="s">
        <v>1470</v>
      </c>
      <c r="D326" s="51" t="s">
        <v>1471</v>
      </c>
      <c r="E326" s="54">
        <v>44328</v>
      </c>
      <c r="F326" s="51" t="s">
        <v>1957</v>
      </c>
      <c r="G326" s="48" t="s">
        <v>1469</v>
      </c>
      <c r="H326" s="52">
        <v>2</v>
      </c>
      <c r="I326" s="51" t="s">
        <v>279</v>
      </c>
      <c r="J326" s="1">
        <v>36.11</v>
      </c>
      <c r="K326" s="7">
        <v>913139</v>
      </c>
      <c r="L326" s="24"/>
      <c r="M326" s="24"/>
      <c r="N326" s="24"/>
      <c r="O326" s="16">
        <f t="shared" si="41"/>
        <v>0</v>
      </c>
      <c r="P326" s="24" t="s">
        <v>91</v>
      </c>
      <c r="Q326" s="24"/>
      <c r="R326" s="25" t="s">
        <v>287</v>
      </c>
      <c r="S326" s="27">
        <v>2.2425000000000002</v>
      </c>
      <c r="T326" s="27">
        <v>1.1212500000000001</v>
      </c>
      <c r="U326" s="66">
        <v>44328</v>
      </c>
      <c r="V326" s="27">
        <v>0.16666666666666607</v>
      </c>
      <c r="W326" s="19">
        <v>0.64</v>
      </c>
      <c r="X326" s="26">
        <v>139</v>
      </c>
      <c r="Y326" s="19" t="str">
        <f t="shared" si="42"/>
        <v>N475A</v>
      </c>
      <c r="Z326" s="19" t="str">
        <f t="shared" si="43"/>
        <v>14/BK-3HCCE</v>
      </c>
      <c r="AA326" s="26">
        <f t="shared" si="44"/>
        <v>0.64</v>
      </c>
      <c r="AB326" s="26">
        <f t="shared" si="45"/>
        <v>36.11</v>
      </c>
      <c r="AC326" s="19">
        <f t="shared" si="46"/>
        <v>139</v>
      </c>
      <c r="AD326" s="19" t="str">
        <f t="shared" si="47"/>
        <v>66000-6121</v>
      </c>
      <c r="AE326" s="32"/>
      <c r="AF326" s="34"/>
      <c r="AG326" s="1" t="s">
        <v>152</v>
      </c>
      <c r="AH326" s="43">
        <v>2428</v>
      </c>
    </row>
    <row r="327" spans="1:34" x14ac:dyDescent="0.25">
      <c r="A327" s="13">
        <v>44294</v>
      </c>
      <c r="B327" s="57" t="s">
        <v>1759</v>
      </c>
      <c r="C327" s="51" t="s">
        <v>1765</v>
      </c>
      <c r="D327" s="51" t="s">
        <v>1766</v>
      </c>
      <c r="E327" s="54">
        <v>44305</v>
      </c>
      <c r="F327" s="51" t="s">
        <v>1760</v>
      </c>
      <c r="G327" s="48" t="s">
        <v>1761</v>
      </c>
      <c r="H327" s="52">
        <v>20</v>
      </c>
      <c r="I327" s="51" t="s">
        <v>1762</v>
      </c>
      <c r="J327" s="1">
        <v>70.23</v>
      </c>
      <c r="K327" s="7">
        <v>910516</v>
      </c>
      <c r="L327" s="24"/>
      <c r="M327" s="24" t="s">
        <v>1763</v>
      </c>
      <c r="N327" s="24"/>
      <c r="O327" s="16" t="e">
        <f t="shared" si="41"/>
        <v>#VALUE!</v>
      </c>
      <c r="P327" s="24" t="s">
        <v>115</v>
      </c>
      <c r="Q327" s="24" t="s">
        <v>1764</v>
      </c>
      <c r="R327" s="25"/>
      <c r="S327" s="27">
        <v>0</v>
      </c>
      <c r="T327" s="27">
        <v>0</v>
      </c>
      <c r="U327" s="66">
        <v>44328</v>
      </c>
      <c r="V327" s="27">
        <v>0.80388888888888754</v>
      </c>
      <c r="W327" s="19">
        <v>1</v>
      </c>
      <c r="X327" s="26">
        <v>190</v>
      </c>
      <c r="Y327" s="19" t="str">
        <f t="shared" si="42"/>
        <v>S124</v>
      </c>
      <c r="Z327" s="19" t="str">
        <f t="shared" si="43"/>
        <v>6/12SB25WHR</v>
      </c>
      <c r="AA327" s="26">
        <f t="shared" si="44"/>
        <v>1</v>
      </c>
      <c r="AB327" s="26">
        <f t="shared" si="45"/>
        <v>70.23</v>
      </c>
      <c r="AC327" s="19">
        <f t="shared" si="46"/>
        <v>190</v>
      </c>
      <c r="AD327" s="19" t="str">
        <f t="shared" si="47"/>
        <v>66002-950</v>
      </c>
      <c r="AE327" s="32"/>
      <c r="AF327" s="34"/>
      <c r="AG327" s="1" t="s">
        <v>152</v>
      </c>
      <c r="AH327" s="43">
        <v>2420</v>
      </c>
    </row>
    <row r="328" spans="1:34" x14ac:dyDescent="0.25">
      <c r="A328" s="5">
        <v>44307</v>
      </c>
      <c r="B328" s="56" t="s">
        <v>1862</v>
      </c>
      <c r="C328" s="80" t="s">
        <v>1866</v>
      </c>
      <c r="D328" s="53" t="s">
        <v>1867</v>
      </c>
      <c r="E328" s="54">
        <v>44329</v>
      </c>
      <c r="F328" s="51" t="s">
        <v>1863</v>
      </c>
      <c r="G328" s="48" t="s">
        <v>1864</v>
      </c>
      <c r="H328" s="52">
        <v>6</v>
      </c>
      <c r="I328" s="51" t="s">
        <v>1865</v>
      </c>
      <c r="J328" s="1">
        <v>5.81</v>
      </c>
      <c r="K328" s="7">
        <v>911736</v>
      </c>
      <c r="L328" s="24"/>
      <c r="M328" s="24">
        <v>13.5</v>
      </c>
      <c r="N328" s="24"/>
      <c r="O328" s="16">
        <f t="shared" si="41"/>
        <v>0</v>
      </c>
      <c r="P328" s="24" t="s">
        <v>89</v>
      </c>
      <c r="Q328" s="24" t="s">
        <v>1442</v>
      </c>
      <c r="R328" s="25" t="s">
        <v>287</v>
      </c>
      <c r="S328" s="27">
        <v>4.4527777777777739</v>
      </c>
      <c r="T328" s="27">
        <v>0.74212962962962903</v>
      </c>
      <c r="U328" s="66">
        <v>44328</v>
      </c>
      <c r="V328" s="27">
        <v>0.35000000000000142</v>
      </c>
      <c r="W328" s="19">
        <v>0.95</v>
      </c>
      <c r="X328" s="26">
        <v>60</v>
      </c>
      <c r="Y328" s="19" t="str">
        <f t="shared" si="42"/>
        <v>AL455</v>
      </c>
      <c r="Z328" s="19" t="str">
        <f t="shared" si="43"/>
        <v>18/PC1500</v>
      </c>
      <c r="AA328" s="26">
        <f t="shared" si="44"/>
        <v>0.95</v>
      </c>
      <c r="AB328" s="26">
        <f t="shared" si="45"/>
        <v>5.81</v>
      </c>
      <c r="AC328" s="19">
        <f t="shared" si="46"/>
        <v>60</v>
      </c>
      <c r="AD328" s="19" t="str">
        <f t="shared" si="47"/>
        <v>50001-329AIMS</v>
      </c>
      <c r="AE328" s="32"/>
      <c r="AF328" s="34"/>
      <c r="AG328" s="1" t="s">
        <v>153</v>
      </c>
      <c r="AH328" s="43">
        <v>1895</v>
      </c>
    </row>
    <row r="329" spans="1:34" x14ac:dyDescent="0.25">
      <c r="A329" s="18">
        <v>44313</v>
      </c>
      <c r="B329" s="55" t="s">
        <v>1912</v>
      </c>
      <c r="C329" s="51" t="s">
        <v>658</v>
      </c>
      <c r="D329" s="51" t="s">
        <v>1573</v>
      </c>
      <c r="E329" s="54">
        <v>44333</v>
      </c>
      <c r="F329" s="51" t="s">
        <v>267</v>
      </c>
      <c r="G329" s="48" t="s">
        <v>1572</v>
      </c>
      <c r="H329" s="52">
        <v>3</v>
      </c>
      <c r="I329" s="51" t="s">
        <v>318</v>
      </c>
      <c r="J329" s="1">
        <v>21.78</v>
      </c>
      <c r="K329" s="7">
        <v>912670</v>
      </c>
      <c r="L329" s="24"/>
      <c r="M329" s="24">
        <v>7.2</v>
      </c>
      <c r="N329" s="24">
        <v>6.9</v>
      </c>
      <c r="O329" s="16">
        <f t="shared" si="41"/>
        <v>49.680000000000007</v>
      </c>
      <c r="P329" s="24" t="s">
        <v>130</v>
      </c>
      <c r="Q329" s="24" t="s">
        <v>281</v>
      </c>
      <c r="R329" s="25" t="s">
        <v>248</v>
      </c>
      <c r="S329" s="27">
        <v>4.3841666666666645</v>
      </c>
      <c r="T329" s="27">
        <v>1.4613888888888882</v>
      </c>
      <c r="U329" s="66">
        <v>44328</v>
      </c>
      <c r="V329" s="27">
        <v>0.33333333333333481</v>
      </c>
      <c r="W329" s="19">
        <v>0.56999999999999995</v>
      </c>
      <c r="X329" s="26">
        <v>84</v>
      </c>
      <c r="Y329" s="19" t="str">
        <f t="shared" si="42"/>
        <v>RL862</v>
      </c>
      <c r="Z329" s="19" t="str">
        <f t="shared" si="43"/>
        <v>4/NCR18650GA</v>
      </c>
      <c r="AA329" s="26">
        <f t="shared" si="44"/>
        <v>0.56999999999999995</v>
      </c>
      <c r="AB329" s="26">
        <f t="shared" si="45"/>
        <v>21.78</v>
      </c>
      <c r="AC329" s="19">
        <f t="shared" si="46"/>
        <v>84</v>
      </c>
      <c r="AD329" s="19" t="str">
        <f t="shared" si="47"/>
        <v>66001-229</v>
      </c>
      <c r="AE329" s="32"/>
      <c r="AF329" s="34"/>
      <c r="AG329" s="1" t="s">
        <v>153</v>
      </c>
      <c r="AH329" s="43">
        <v>66116</v>
      </c>
    </row>
    <row r="330" spans="1:34" x14ac:dyDescent="0.25">
      <c r="A330" s="5">
        <v>44321</v>
      </c>
      <c r="B330" s="56" t="s">
        <v>2002</v>
      </c>
      <c r="C330" s="51" t="s">
        <v>2005</v>
      </c>
      <c r="D330" s="51" t="s">
        <v>2006</v>
      </c>
      <c r="E330" s="54">
        <v>44326</v>
      </c>
      <c r="F330" s="51" t="s">
        <v>2003</v>
      </c>
      <c r="G330" s="48" t="s">
        <v>2004</v>
      </c>
      <c r="H330" s="52">
        <v>2</v>
      </c>
      <c r="I330" s="51" t="s">
        <v>251</v>
      </c>
      <c r="J330" s="1">
        <v>40.1</v>
      </c>
      <c r="K330" s="7">
        <v>913787</v>
      </c>
      <c r="L330" s="24"/>
      <c r="M330" s="24">
        <v>21.6</v>
      </c>
      <c r="N330" s="24">
        <v>3.35</v>
      </c>
      <c r="O330" s="16">
        <f t="shared" si="41"/>
        <v>72.360000000000014</v>
      </c>
      <c r="P330" s="24" t="s">
        <v>130</v>
      </c>
      <c r="Q330" s="24" t="s">
        <v>464</v>
      </c>
      <c r="R330" s="25" t="s">
        <v>455</v>
      </c>
      <c r="S330" s="27">
        <v>3.8650000000000007</v>
      </c>
      <c r="T330" s="27">
        <v>1.9325000000000003</v>
      </c>
      <c r="U330" s="66">
        <v>44326</v>
      </c>
      <c r="V330" s="27">
        <v>0.49999999999999956</v>
      </c>
      <c r="W330" s="19">
        <v>1.99</v>
      </c>
      <c r="X330" s="26">
        <v>160</v>
      </c>
      <c r="Y330" s="19" t="str">
        <f t="shared" si="42"/>
        <v>RL184</v>
      </c>
      <c r="Z330" s="19" t="str">
        <f t="shared" si="43"/>
        <v>6/18650B</v>
      </c>
      <c r="AA330" s="26">
        <f t="shared" si="44"/>
        <v>1.99</v>
      </c>
      <c r="AB330" s="26">
        <f t="shared" si="45"/>
        <v>40.1</v>
      </c>
      <c r="AC330" s="19">
        <f t="shared" si="46"/>
        <v>160</v>
      </c>
      <c r="AD330" s="19" t="str">
        <f t="shared" si="47"/>
        <v>66000-470</v>
      </c>
      <c r="AE330" s="32"/>
      <c r="AF330" s="34"/>
      <c r="AG330" s="1" t="s">
        <v>153</v>
      </c>
      <c r="AH330" s="43">
        <v>27741</v>
      </c>
    </row>
    <row r="331" spans="1:34" x14ac:dyDescent="0.25">
      <c r="A331" s="5">
        <v>44321</v>
      </c>
      <c r="B331" s="56" t="s">
        <v>2007</v>
      </c>
      <c r="C331" s="51" t="s">
        <v>120</v>
      </c>
      <c r="D331" s="51" t="s">
        <v>2009</v>
      </c>
      <c r="E331" s="54">
        <v>44326</v>
      </c>
      <c r="F331" s="51" t="s">
        <v>2003</v>
      </c>
      <c r="G331" s="48" t="s">
        <v>2008</v>
      </c>
      <c r="H331" s="52">
        <v>2</v>
      </c>
      <c r="I331" s="1"/>
      <c r="J331" s="1">
        <v>34.11</v>
      </c>
      <c r="K331" s="7">
        <v>913787</v>
      </c>
      <c r="L331" s="24"/>
      <c r="M331" s="24"/>
      <c r="N331" s="24"/>
      <c r="O331" s="16">
        <f t="shared" si="41"/>
        <v>0</v>
      </c>
      <c r="P331" s="24"/>
      <c r="Q331" s="24"/>
      <c r="R331" s="25" t="s">
        <v>249</v>
      </c>
      <c r="S331" s="27">
        <v>0.36166666666666591</v>
      </c>
      <c r="T331" s="27">
        <v>0.18083333333333296</v>
      </c>
      <c r="U331" s="66">
        <v>44326</v>
      </c>
      <c r="V331" s="27">
        <v>0.31666666666666687</v>
      </c>
      <c r="W331" s="19">
        <v>0.09</v>
      </c>
      <c r="X331" s="26">
        <v>129.1</v>
      </c>
      <c r="Y331" s="19" t="str">
        <f t="shared" si="42"/>
        <v>CH57</v>
      </c>
      <c r="Z331" s="19" t="str">
        <f t="shared" si="43"/>
        <v>TSB-002</v>
      </c>
      <c r="AA331" s="26">
        <f t="shared" si="44"/>
        <v>0.09</v>
      </c>
      <c r="AB331" s="26">
        <f t="shared" si="45"/>
        <v>34.11</v>
      </c>
      <c r="AC331" s="19">
        <f t="shared" si="46"/>
        <v>129.1</v>
      </c>
      <c r="AD331" s="19" t="str">
        <f t="shared" si="47"/>
        <v>66000-150</v>
      </c>
      <c r="AE331" s="32"/>
      <c r="AF331" s="34"/>
      <c r="AG331" s="1" t="s">
        <v>153</v>
      </c>
      <c r="AH331" s="43">
        <v>27741</v>
      </c>
    </row>
    <row r="332" spans="1:34" x14ac:dyDescent="0.25">
      <c r="A332" s="18">
        <v>44299</v>
      </c>
      <c r="B332" s="55" t="s">
        <v>1784</v>
      </c>
      <c r="C332" s="51" t="s">
        <v>1607</v>
      </c>
      <c r="D332" s="51" t="s">
        <v>1786</v>
      </c>
      <c r="E332" s="54">
        <v>44316</v>
      </c>
      <c r="F332" s="51" t="s">
        <v>260</v>
      </c>
      <c r="G332" s="48" t="s">
        <v>1785</v>
      </c>
      <c r="H332" s="52">
        <v>12</v>
      </c>
      <c r="I332" s="51" t="s">
        <v>261</v>
      </c>
      <c r="J332" s="1">
        <v>19.649999999999999</v>
      </c>
      <c r="K332" s="7">
        <v>910790</v>
      </c>
      <c r="L332" s="24"/>
      <c r="M332" s="24">
        <v>12</v>
      </c>
      <c r="N332" s="24">
        <v>1.9</v>
      </c>
      <c r="O332" s="16">
        <f t="shared" si="41"/>
        <v>22.799999999999997</v>
      </c>
      <c r="P332" s="24" t="s">
        <v>96</v>
      </c>
      <c r="Q332" s="24" t="s">
        <v>584</v>
      </c>
      <c r="R332" s="25" t="s">
        <v>455</v>
      </c>
      <c r="S332" s="27">
        <v>3.9430555555555546</v>
      </c>
      <c r="T332" s="27">
        <v>0.32858796296296289</v>
      </c>
      <c r="U332" s="66">
        <v>44326</v>
      </c>
      <c r="V332" s="27">
        <v>0.46666666666666767</v>
      </c>
      <c r="W332" s="19">
        <v>0.26</v>
      </c>
      <c r="X332" s="26">
        <v>75</v>
      </c>
      <c r="Y332" s="19" t="str">
        <f t="shared" si="42"/>
        <v>N393</v>
      </c>
      <c r="Z332" s="19" t="str">
        <f t="shared" si="43"/>
        <v>10/NC1900SCR</v>
      </c>
      <c r="AA332" s="26">
        <f t="shared" si="44"/>
        <v>0.26</v>
      </c>
      <c r="AB332" s="26">
        <f t="shared" si="45"/>
        <v>19.649999999999999</v>
      </c>
      <c r="AC332" s="19">
        <f t="shared" si="46"/>
        <v>75</v>
      </c>
      <c r="AD332" s="19" t="str">
        <f t="shared" si="47"/>
        <v>66000-372</v>
      </c>
      <c r="AE332" s="32"/>
      <c r="AF332" s="34"/>
      <c r="AG332" s="1" t="s">
        <v>573</v>
      </c>
      <c r="AH332" s="43">
        <v>20171</v>
      </c>
    </row>
    <row r="333" spans="1:34" x14ac:dyDescent="0.25">
      <c r="A333" s="5">
        <v>44300</v>
      </c>
      <c r="B333" s="56" t="s">
        <v>1824</v>
      </c>
      <c r="C333" s="51" t="s">
        <v>1827</v>
      </c>
      <c r="D333" s="51" t="s">
        <v>1828</v>
      </c>
      <c r="E333" s="54">
        <v>44312</v>
      </c>
      <c r="F333" s="51" t="s">
        <v>423</v>
      </c>
      <c r="G333" s="48" t="s">
        <v>1825</v>
      </c>
      <c r="H333" s="52">
        <v>1</v>
      </c>
      <c r="I333" s="51" t="s">
        <v>1826</v>
      </c>
      <c r="J333" s="52">
        <v>9.31</v>
      </c>
      <c r="K333" s="7">
        <v>911245</v>
      </c>
      <c r="L333" s="24"/>
      <c r="M333" s="24">
        <v>8.4</v>
      </c>
      <c r="N333" s="24">
        <v>0.45</v>
      </c>
      <c r="O333" s="16">
        <f t="shared" si="41"/>
        <v>3.7800000000000002</v>
      </c>
      <c r="P333" s="24" t="s">
        <v>91</v>
      </c>
      <c r="Q333" s="24" t="s">
        <v>589</v>
      </c>
      <c r="R333" s="25" t="s">
        <v>1307</v>
      </c>
      <c r="S333" s="27">
        <v>1.65</v>
      </c>
      <c r="T333" s="27">
        <v>1.65</v>
      </c>
      <c r="U333" s="66">
        <v>44326</v>
      </c>
      <c r="V333" s="27">
        <v>0.24000000000000021</v>
      </c>
      <c r="W333" s="19">
        <v>0.75</v>
      </c>
      <c r="X333" s="26">
        <v>47.5</v>
      </c>
      <c r="Y333" s="19" t="str">
        <f t="shared" si="42"/>
        <v>PACK209</v>
      </c>
      <c r="Z333" s="19" t="str">
        <f t="shared" si="43"/>
        <v>7/V450HR</v>
      </c>
      <c r="AA333" s="26">
        <f t="shared" si="44"/>
        <v>0.75</v>
      </c>
      <c r="AB333" s="26">
        <f t="shared" si="45"/>
        <v>9.31</v>
      </c>
      <c r="AC333" s="19">
        <f t="shared" si="46"/>
        <v>47.5</v>
      </c>
      <c r="AD333" s="19" t="str">
        <f t="shared" si="47"/>
        <v>66001-344</v>
      </c>
      <c r="AE333" s="32"/>
      <c r="AF333" s="34"/>
      <c r="AG333" s="1" t="s">
        <v>13</v>
      </c>
      <c r="AH333" s="43">
        <v>23891</v>
      </c>
    </row>
    <row r="334" spans="1:34" x14ac:dyDescent="0.25">
      <c r="A334" s="18">
        <v>44299</v>
      </c>
      <c r="B334" s="55" t="s">
        <v>1787</v>
      </c>
      <c r="C334" s="51" t="s">
        <v>663</v>
      </c>
      <c r="D334" s="51" t="s">
        <v>664</v>
      </c>
      <c r="E334" s="54">
        <v>44316</v>
      </c>
      <c r="F334" s="51" t="s">
        <v>260</v>
      </c>
      <c r="G334" s="48" t="s">
        <v>662</v>
      </c>
      <c r="H334" s="52">
        <v>12</v>
      </c>
      <c r="I334" s="51" t="s">
        <v>630</v>
      </c>
      <c r="J334" s="1">
        <v>20.02</v>
      </c>
      <c r="K334" s="7">
        <v>910790</v>
      </c>
      <c r="L334" s="24"/>
      <c r="M334" s="24">
        <v>7.2</v>
      </c>
      <c r="N334" s="24">
        <v>3</v>
      </c>
      <c r="O334" s="16">
        <f t="shared" si="41"/>
        <v>21.6</v>
      </c>
      <c r="P334" s="24" t="s">
        <v>96</v>
      </c>
      <c r="Q334" s="24" t="s">
        <v>464</v>
      </c>
      <c r="R334" s="25" t="s">
        <v>455</v>
      </c>
      <c r="S334" s="27">
        <v>3.2547222222222216</v>
      </c>
      <c r="T334" s="27">
        <v>0.2712268518518518</v>
      </c>
      <c r="U334" s="66">
        <v>44326</v>
      </c>
      <c r="V334" s="27">
        <v>0.56666666666666732</v>
      </c>
      <c r="W334" s="19">
        <v>0.3</v>
      </c>
      <c r="X334" s="26">
        <v>75.599999999999994</v>
      </c>
      <c r="Y334" s="19" t="str">
        <f t="shared" si="42"/>
        <v>N405</v>
      </c>
      <c r="Z334" s="19" t="str">
        <f t="shared" si="43"/>
        <v>6/N3000CR</v>
      </c>
      <c r="AA334" s="26">
        <f t="shared" si="44"/>
        <v>0.3</v>
      </c>
      <c r="AB334" s="26">
        <f t="shared" si="45"/>
        <v>20.02</v>
      </c>
      <c r="AC334" s="19">
        <f t="shared" si="46"/>
        <v>75.599999999999994</v>
      </c>
      <c r="AD334" s="19" t="str">
        <f t="shared" si="47"/>
        <v>30003-856AA</v>
      </c>
      <c r="AE334" s="32"/>
      <c r="AF334" s="34"/>
      <c r="AG334" s="1" t="s">
        <v>573</v>
      </c>
      <c r="AH334" s="43">
        <v>20171</v>
      </c>
    </row>
    <row r="335" spans="1:34" x14ac:dyDescent="0.25">
      <c r="A335" s="13">
        <v>44315</v>
      </c>
      <c r="B335" s="57" t="s">
        <v>1941</v>
      </c>
      <c r="C335" s="51" t="s">
        <v>1944</v>
      </c>
      <c r="D335" s="51" t="s">
        <v>1945</v>
      </c>
      <c r="E335" s="54">
        <v>44313</v>
      </c>
      <c r="F335" s="51" t="s">
        <v>343</v>
      </c>
      <c r="G335" s="48" t="s">
        <v>1942</v>
      </c>
      <c r="H335" s="52">
        <v>1</v>
      </c>
      <c r="I335" s="51" t="s">
        <v>1943</v>
      </c>
      <c r="J335" s="1">
        <v>46.58</v>
      </c>
      <c r="K335" s="7">
        <v>913005</v>
      </c>
      <c r="L335" s="24"/>
      <c r="M335" s="24">
        <v>6</v>
      </c>
      <c r="N335" s="24">
        <v>7</v>
      </c>
      <c r="O335" s="16">
        <f t="shared" si="41"/>
        <v>42</v>
      </c>
      <c r="P335" s="24" t="s">
        <v>96</v>
      </c>
      <c r="Q335" s="24" t="s">
        <v>583</v>
      </c>
      <c r="R335" s="25" t="s">
        <v>278</v>
      </c>
      <c r="S335" s="27">
        <v>0.4305555555555558</v>
      </c>
      <c r="T335" s="27">
        <v>0.4305555555555558</v>
      </c>
      <c r="U335" s="66">
        <v>44326</v>
      </c>
      <c r="V335" s="27">
        <v>0.18333333333333268</v>
      </c>
      <c r="W335" s="19">
        <v>0.68</v>
      </c>
      <c r="X335" s="26">
        <v>140</v>
      </c>
      <c r="Y335" s="19" t="str">
        <f t="shared" si="42"/>
        <v>N1833</v>
      </c>
      <c r="Z335" s="19" t="str">
        <f t="shared" si="43"/>
        <v>5/KR7000F</v>
      </c>
      <c r="AA335" s="26">
        <f t="shared" si="44"/>
        <v>0.68</v>
      </c>
      <c r="AB335" s="26">
        <f t="shared" si="45"/>
        <v>46.58</v>
      </c>
      <c r="AC335" s="19">
        <f t="shared" si="46"/>
        <v>140</v>
      </c>
      <c r="AD335" s="19" t="str">
        <f t="shared" si="47"/>
        <v>66001-947</v>
      </c>
      <c r="AE335" s="32"/>
      <c r="AF335" s="34"/>
      <c r="AG335" s="1" t="s">
        <v>151</v>
      </c>
      <c r="AH335" s="43">
        <v>1337</v>
      </c>
    </row>
    <row r="336" spans="1:34" x14ac:dyDescent="0.25">
      <c r="A336" s="18">
        <v>44257</v>
      </c>
      <c r="B336" s="55">
        <v>311494</v>
      </c>
      <c r="C336" s="53" t="s">
        <v>434</v>
      </c>
      <c r="D336" s="53" t="s">
        <v>419</v>
      </c>
      <c r="E336" s="54">
        <v>44273</v>
      </c>
      <c r="F336" s="51" t="s">
        <v>108</v>
      </c>
      <c r="G336" s="48" t="s">
        <v>418</v>
      </c>
      <c r="H336" s="52">
        <v>100</v>
      </c>
      <c r="I336" s="51" t="s">
        <v>270</v>
      </c>
      <c r="J336" s="1">
        <v>17.489999999999998</v>
      </c>
      <c r="K336" s="7">
        <v>905653</v>
      </c>
      <c r="L336" s="24"/>
      <c r="M336" s="24">
        <v>3.6</v>
      </c>
      <c r="N336" s="24">
        <v>7.8</v>
      </c>
      <c r="O336" s="16">
        <f t="shared" si="41"/>
        <v>28.08</v>
      </c>
      <c r="P336" s="24" t="s">
        <v>20</v>
      </c>
      <c r="Q336" s="24" t="s">
        <v>124</v>
      </c>
      <c r="R336" s="25" t="s">
        <v>2140</v>
      </c>
      <c r="S336" s="27">
        <v>62.883333333333333</v>
      </c>
      <c r="T336" s="27">
        <v>0.62883333333333336</v>
      </c>
      <c r="U336" s="66">
        <v>44326</v>
      </c>
      <c r="V336" s="27">
        <v>1.3333333333333313</v>
      </c>
      <c r="W336" s="19">
        <v>0.49</v>
      </c>
      <c r="X336" s="26">
        <v>44</v>
      </c>
      <c r="Y336" s="19" t="str">
        <f t="shared" si="42"/>
        <v>L566</v>
      </c>
      <c r="Z336" s="19" t="str">
        <f t="shared" si="43"/>
        <v>3/LS14500</v>
      </c>
      <c r="AA336" s="26">
        <f t="shared" si="44"/>
        <v>0.49</v>
      </c>
      <c r="AB336" s="26">
        <f t="shared" si="45"/>
        <v>17.489999999999998</v>
      </c>
      <c r="AC336" s="19">
        <f t="shared" si="46"/>
        <v>44</v>
      </c>
      <c r="AD336" s="19" t="str">
        <f t="shared" si="47"/>
        <v>66000-877</v>
      </c>
      <c r="AE336" s="32"/>
      <c r="AF336" s="34"/>
      <c r="AG336" s="1" t="s">
        <v>151</v>
      </c>
      <c r="AH336" s="43">
        <v>65551</v>
      </c>
    </row>
    <row r="337" spans="1:34" x14ac:dyDescent="0.25">
      <c r="A337" s="13">
        <v>44246</v>
      </c>
      <c r="B337" s="57" t="s">
        <v>1322</v>
      </c>
      <c r="C337" s="53" t="s">
        <v>1324</v>
      </c>
      <c r="D337" s="53" t="s">
        <v>199</v>
      </c>
      <c r="E337" s="54">
        <v>44259</v>
      </c>
      <c r="F337" s="51" t="s">
        <v>693</v>
      </c>
      <c r="G337" s="48" t="s">
        <v>1135</v>
      </c>
      <c r="H337" s="52">
        <v>8</v>
      </c>
      <c r="I337" s="51" t="s">
        <v>694</v>
      </c>
      <c r="J337" s="1">
        <v>344.44</v>
      </c>
      <c r="K337" s="7">
        <v>904798</v>
      </c>
      <c r="L337" s="24" t="s">
        <v>1323</v>
      </c>
      <c r="M337" s="24">
        <v>19.5</v>
      </c>
      <c r="N337" s="24">
        <v>6.2</v>
      </c>
      <c r="O337" s="16">
        <f t="shared" si="41"/>
        <v>120.9</v>
      </c>
      <c r="P337" s="24" t="s">
        <v>20</v>
      </c>
      <c r="Q337" s="24" t="s">
        <v>583</v>
      </c>
      <c r="R337" s="25" t="s">
        <v>456</v>
      </c>
      <c r="S337" s="27">
        <v>18.202222222222222</v>
      </c>
      <c r="T337" s="27">
        <v>2.2752777777777777</v>
      </c>
      <c r="U337" s="66">
        <v>44326</v>
      </c>
      <c r="V337" s="27">
        <v>0.41666666666666519</v>
      </c>
      <c r="W337" s="19">
        <v>2.73</v>
      </c>
      <c r="X337" s="26">
        <v>430</v>
      </c>
      <c r="Y337" s="19" t="str">
        <f t="shared" si="42"/>
        <v>DH33</v>
      </c>
      <c r="Z337" s="19" t="str">
        <f t="shared" si="43"/>
        <v>5/3B5100-FF</v>
      </c>
      <c r="AA337" s="26">
        <f t="shared" si="44"/>
        <v>2.73</v>
      </c>
      <c r="AB337" s="26">
        <f t="shared" si="45"/>
        <v>344.44</v>
      </c>
      <c r="AC337" s="19">
        <f t="shared" si="46"/>
        <v>430</v>
      </c>
      <c r="AD337" s="19" t="str">
        <f t="shared" si="47"/>
        <v>66000-798</v>
      </c>
      <c r="AE337" s="32"/>
      <c r="AF337" s="34"/>
      <c r="AG337" s="1" t="s">
        <v>153</v>
      </c>
      <c r="AH337" s="43">
        <v>65578</v>
      </c>
    </row>
    <row r="338" spans="1:34" x14ac:dyDescent="0.25">
      <c r="A338" s="13">
        <v>44294</v>
      </c>
      <c r="B338" s="57" t="s">
        <v>1755</v>
      </c>
      <c r="C338" s="51" t="s">
        <v>436</v>
      </c>
      <c r="D338" s="51" t="s">
        <v>1757</v>
      </c>
      <c r="E338" s="54">
        <v>44312</v>
      </c>
      <c r="F338" s="51" t="s">
        <v>1753</v>
      </c>
      <c r="G338" s="48" t="s">
        <v>1756</v>
      </c>
      <c r="H338" s="52">
        <v>12</v>
      </c>
      <c r="I338" s="51" t="s">
        <v>391</v>
      </c>
      <c r="J338" s="1">
        <v>28.61</v>
      </c>
      <c r="K338" s="7">
        <v>910061</v>
      </c>
      <c r="L338" s="24"/>
      <c r="M338" s="24">
        <v>42</v>
      </c>
      <c r="N338" s="24"/>
      <c r="O338" s="16">
        <f t="shared" si="41"/>
        <v>0</v>
      </c>
      <c r="P338" s="24" t="s">
        <v>89</v>
      </c>
      <c r="Q338" s="24" t="s">
        <v>1758</v>
      </c>
      <c r="R338" s="25" t="s">
        <v>1903</v>
      </c>
      <c r="S338" s="27">
        <v>22.223888888888887</v>
      </c>
      <c r="T338" s="27">
        <v>1.8519907407407405</v>
      </c>
      <c r="U338" s="66">
        <v>44326</v>
      </c>
      <c r="V338" s="27">
        <v>0.49500000000000011</v>
      </c>
      <c r="W338" s="19">
        <v>1.29</v>
      </c>
      <c r="X338" s="26">
        <v>200</v>
      </c>
      <c r="Y338" s="19" t="str">
        <f t="shared" si="42"/>
        <v>AL285B</v>
      </c>
      <c r="Z338" s="19" t="str">
        <f t="shared" si="43"/>
        <v>28/PC1300</v>
      </c>
      <c r="AA338" s="26">
        <f t="shared" si="44"/>
        <v>1.29</v>
      </c>
      <c r="AB338" s="26">
        <f t="shared" si="45"/>
        <v>28.61</v>
      </c>
      <c r="AC338" s="19">
        <f t="shared" si="46"/>
        <v>200</v>
      </c>
      <c r="AD338" s="19" t="str">
        <f t="shared" si="47"/>
        <v>67001-408</v>
      </c>
      <c r="AE338" s="32"/>
      <c r="AF338" s="34"/>
      <c r="AG338" s="1" t="s">
        <v>153</v>
      </c>
      <c r="AH338" s="43">
        <v>35006</v>
      </c>
    </row>
    <row r="339" spans="1:34" x14ac:dyDescent="0.25">
      <c r="A339" s="17">
        <v>44277</v>
      </c>
      <c r="B339" s="58" t="s">
        <v>1591</v>
      </c>
      <c r="C339" s="51" t="s">
        <v>431</v>
      </c>
      <c r="D339" s="51" t="s">
        <v>1216</v>
      </c>
      <c r="E339" s="54">
        <v>44301</v>
      </c>
      <c r="F339" s="51" t="s">
        <v>108</v>
      </c>
      <c r="G339" s="48" t="s">
        <v>1215</v>
      </c>
      <c r="H339" s="52">
        <v>100</v>
      </c>
      <c r="I339" s="51" t="s">
        <v>430</v>
      </c>
      <c r="J339" s="1">
        <v>4.2300000000000004</v>
      </c>
      <c r="K339" s="7">
        <v>908338</v>
      </c>
      <c r="L339" s="24"/>
      <c r="M339" s="24">
        <v>3.7</v>
      </c>
      <c r="N339" s="24">
        <v>1.25</v>
      </c>
      <c r="O339" s="16">
        <f t="shared" si="41"/>
        <v>4.625</v>
      </c>
      <c r="P339" s="24" t="s">
        <v>130</v>
      </c>
      <c r="Q339" s="24" t="s">
        <v>412</v>
      </c>
      <c r="R339" s="25" t="s">
        <v>1307</v>
      </c>
      <c r="S339" s="27">
        <v>20.971666666666664</v>
      </c>
      <c r="T339" s="27">
        <v>0.20971666666666663</v>
      </c>
      <c r="U339" s="66">
        <v>44327</v>
      </c>
      <c r="V339" s="27">
        <v>1.702500000000001</v>
      </c>
      <c r="W339" s="19">
        <v>0.19</v>
      </c>
      <c r="X339" s="26">
        <v>17.5</v>
      </c>
      <c r="Y339" s="19" t="str">
        <f t="shared" si="42"/>
        <v>RL220</v>
      </c>
      <c r="Z339" s="19" t="str">
        <f t="shared" si="43"/>
        <v>1/UF653450S</v>
      </c>
      <c r="AA339" s="26">
        <f t="shared" si="44"/>
        <v>0.19</v>
      </c>
      <c r="AB339" s="26">
        <f t="shared" si="45"/>
        <v>4.2300000000000004</v>
      </c>
      <c r="AC339" s="19">
        <f t="shared" si="46"/>
        <v>17.5</v>
      </c>
      <c r="AD339" s="19" t="str">
        <f t="shared" si="47"/>
        <v>65000-808</v>
      </c>
      <c r="AE339" s="32"/>
      <c r="AF339" s="34"/>
      <c r="AG339" s="1" t="s">
        <v>151</v>
      </c>
      <c r="AH339" s="43">
        <v>65551</v>
      </c>
    </row>
    <row r="340" spans="1:34" x14ac:dyDescent="0.25">
      <c r="A340" s="17">
        <v>44326</v>
      </c>
      <c r="B340" s="58" t="s">
        <v>2025</v>
      </c>
      <c r="C340" s="51" t="s">
        <v>661</v>
      </c>
      <c r="D340" s="51" t="s">
        <v>2028</v>
      </c>
      <c r="E340" s="54">
        <v>44330</v>
      </c>
      <c r="F340" s="51" t="s">
        <v>117</v>
      </c>
      <c r="G340" s="48" t="s">
        <v>2026</v>
      </c>
      <c r="H340" s="52">
        <v>6</v>
      </c>
      <c r="I340" s="51" t="s">
        <v>660</v>
      </c>
      <c r="J340" s="1">
        <v>0.98</v>
      </c>
      <c r="K340" s="7">
        <v>914340</v>
      </c>
      <c r="L340" s="24" t="s">
        <v>2027</v>
      </c>
      <c r="M340" s="24">
        <v>3.6</v>
      </c>
      <c r="N340" s="24">
        <v>1.2</v>
      </c>
      <c r="O340" s="16">
        <f t="shared" si="41"/>
        <v>4.32</v>
      </c>
      <c r="P340" s="24" t="s">
        <v>20</v>
      </c>
      <c r="Q340" s="24" t="s">
        <v>412</v>
      </c>
      <c r="R340" s="25" t="s">
        <v>248</v>
      </c>
      <c r="S340" s="27">
        <v>1.5875000000000004</v>
      </c>
      <c r="T340" s="27">
        <v>0.26458333333333339</v>
      </c>
      <c r="U340" s="66">
        <v>44327</v>
      </c>
      <c r="V340" s="27">
        <v>0.17638888888888804</v>
      </c>
      <c r="W340" s="19">
        <v>0.32</v>
      </c>
      <c r="X340" s="26">
        <v>6.49</v>
      </c>
      <c r="Y340" s="19" t="str">
        <f t="shared" si="42"/>
        <v>L365</v>
      </c>
      <c r="Z340" s="19" t="str">
        <f t="shared" si="43"/>
        <v>1/ER14250H</v>
      </c>
      <c r="AA340" s="26">
        <f t="shared" si="44"/>
        <v>0.32</v>
      </c>
      <c r="AB340" s="26">
        <f t="shared" si="45"/>
        <v>0.98</v>
      </c>
      <c r="AC340" s="19">
        <f t="shared" si="46"/>
        <v>6.49</v>
      </c>
      <c r="AD340" s="19" t="str">
        <f t="shared" si="47"/>
        <v>59001-501CE-B</v>
      </c>
      <c r="AE340" s="32"/>
      <c r="AF340" s="34"/>
      <c r="AG340" s="1" t="s">
        <v>573</v>
      </c>
      <c r="AH340" s="43">
        <v>24232</v>
      </c>
    </row>
    <row r="341" spans="1:34" x14ac:dyDescent="0.25">
      <c r="A341" s="17">
        <v>44032</v>
      </c>
      <c r="B341" s="58">
        <v>305094</v>
      </c>
      <c r="C341" s="53" t="s">
        <v>771</v>
      </c>
      <c r="D341" s="53" t="s">
        <v>772</v>
      </c>
      <c r="E341" s="54">
        <v>44089</v>
      </c>
      <c r="F341" s="51" t="s">
        <v>108</v>
      </c>
      <c r="G341" s="48" t="s">
        <v>769</v>
      </c>
      <c r="H341" s="52">
        <v>248</v>
      </c>
      <c r="I341" s="51" t="s">
        <v>770</v>
      </c>
      <c r="J341" s="1">
        <v>26.68</v>
      </c>
      <c r="K341" s="7">
        <v>878903</v>
      </c>
      <c r="L341" s="24"/>
      <c r="M341" s="24">
        <v>3.7</v>
      </c>
      <c r="N341" s="24">
        <v>3.1</v>
      </c>
      <c r="O341" s="16">
        <f t="shared" si="41"/>
        <v>11.47</v>
      </c>
      <c r="P341" s="24" t="s">
        <v>130</v>
      </c>
      <c r="Q341" s="24" t="s">
        <v>715</v>
      </c>
      <c r="R341" s="25" t="s">
        <v>2147</v>
      </c>
      <c r="S341" s="27">
        <v>136.10416666666666</v>
      </c>
      <c r="T341" s="27">
        <v>0.54880712365591389</v>
      </c>
      <c r="U341" s="66">
        <v>44327</v>
      </c>
      <c r="V341" s="27">
        <v>-0.99999999999999978</v>
      </c>
      <c r="W341" s="19">
        <v>1.3</v>
      </c>
      <c r="X341" s="26">
        <v>72.5</v>
      </c>
      <c r="Y341" s="19" t="str">
        <f t="shared" si="42"/>
        <v>RL1365</v>
      </c>
      <c r="Z341" s="19" t="str">
        <f t="shared" si="43"/>
        <v>5/LP852040</v>
      </c>
      <c r="AA341" s="26">
        <f t="shared" si="44"/>
        <v>1.3</v>
      </c>
      <c r="AB341" s="26">
        <f t="shared" si="45"/>
        <v>26.68</v>
      </c>
      <c r="AC341" s="19">
        <f t="shared" si="46"/>
        <v>72.5</v>
      </c>
      <c r="AD341" s="19" t="str">
        <f t="shared" si="47"/>
        <v>67001-596GTTSR</v>
      </c>
      <c r="AE341" s="32"/>
      <c r="AF341" s="34"/>
      <c r="AG341" s="1" t="s">
        <v>153</v>
      </c>
      <c r="AH341" s="43">
        <v>65551</v>
      </c>
    </row>
    <row r="342" spans="1:34" x14ac:dyDescent="0.25">
      <c r="A342" s="5">
        <v>44300</v>
      </c>
      <c r="B342" s="56" t="s">
        <v>1798</v>
      </c>
      <c r="C342" s="51" t="s">
        <v>551</v>
      </c>
      <c r="D342" s="51" t="s">
        <v>336</v>
      </c>
      <c r="E342" s="54">
        <v>44319</v>
      </c>
      <c r="F342" s="51" t="s">
        <v>648</v>
      </c>
      <c r="G342" s="48" t="s">
        <v>335</v>
      </c>
      <c r="H342" s="52">
        <v>8</v>
      </c>
      <c r="I342" s="51" t="s">
        <v>95</v>
      </c>
      <c r="J342" s="1">
        <v>20.05</v>
      </c>
      <c r="K342" s="7">
        <v>911107</v>
      </c>
      <c r="L342" s="24"/>
      <c r="M342" s="24">
        <v>12</v>
      </c>
      <c r="N342" s="24"/>
      <c r="O342" s="16">
        <f t="shared" si="41"/>
        <v>0</v>
      </c>
      <c r="P342" s="24" t="s">
        <v>89</v>
      </c>
      <c r="Q342" s="24" t="s">
        <v>337</v>
      </c>
      <c r="R342" s="25" t="s">
        <v>455</v>
      </c>
      <c r="S342" s="27">
        <v>9.0291666666666668</v>
      </c>
      <c r="T342" s="27">
        <v>1.1286458333333333</v>
      </c>
      <c r="U342" s="66">
        <v>44327</v>
      </c>
      <c r="V342" s="27">
        <v>0.34361111111111065</v>
      </c>
      <c r="W342" s="19">
        <v>1.42</v>
      </c>
      <c r="X342" s="26">
        <v>130</v>
      </c>
      <c r="Y342" s="19" t="str">
        <f t="shared" si="42"/>
        <v>AL543</v>
      </c>
      <c r="Z342" s="19" t="str">
        <f t="shared" si="43"/>
        <v>24/LR20XW</v>
      </c>
      <c r="AA342" s="26">
        <f t="shared" si="44"/>
        <v>1.42</v>
      </c>
      <c r="AB342" s="26">
        <f t="shared" si="45"/>
        <v>20.05</v>
      </c>
      <c r="AC342" s="19">
        <f t="shared" si="46"/>
        <v>130</v>
      </c>
      <c r="AD342" s="19" t="str">
        <f t="shared" si="47"/>
        <v>66000-925</v>
      </c>
      <c r="AE342" s="32"/>
      <c r="AF342" s="34"/>
      <c r="AG342" s="1" t="s">
        <v>151</v>
      </c>
      <c r="AH342" s="43">
        <v>65365</v>
      </c>
    </row>
    <row r="343" spans="1:34" x14ac:dyDescent="0.25">
      <c r="A343" s="5">
        <v>44314</v>
      </c>
      <c r="B343" s="56" t="s">
        <v>1932</v>
      </c>
      <c r="C343" s="80" t="s">
        <v>1668</v>
      </c>
      <c r="D343" s="53" t="s">
        <v>1669</v>
      </c>
      <c r="E343" s="54">
        <v>44322</v>
      </c>
      <c r="F343" s="51" t="s">
        <v>1665</v>
      </c>
      <c r="G343" s="48" t="s">
        <v>1666</v>
      </c>
      <c r="H343" s="52">
        <v>36</v>
      </c>
      <c r="I343" s="51" t="s">
        <v>593</v>
      </c>
      <c r="J343" s="1">
        <v>5.91</v>
      </c>
      <c r="K343" s="7">
        <v>912460</v>
      </c>
      <c r="L343" s="24"/>
      <c r="M343" s="24">
        <v>3.6</v>
      </c>
      <c r="N343" s="24">
        <v>20</v>
      </c>
      <c r="O343" s="16">
        <f t="shared" si="41"/>
        <v>72</v>
      </c>
      <c r="P343" s="24" t="s">
        <v>421</v>
      </c>
      <c r="Q343" s="24" t="s">
        <v>412</v>
      </c>
      <c r="R343" s="25" t="s">
        <v>248</v>
      </c>
      <c r="S343" s="27">
        <v>11.756111111111112</v>
      </c>
      <c r="T343" s="27">
        <v>0.32655864197530865</v>
      </c>
      <c r="U343" s="66">
        <v>44329</v>
      </c>
      <c r="V343" s="27">
        <v>0.59638888888888975</v>
      </c>
      <c r="W343" s="19">
        <v>0.45</v>
      </c>
      <c r="X343" s="26">
        <v>25.47</v>
      </c>
      <c r="Y343" s="19" t="str">
        <f t="shared" si="42"/>
        <v>L479</v>
      </c>
      <c r="Z343" s="19" t="str">
        <f t="shared" si="43"/>
        <v>4/ER34615H</v>
      </c>
      <c r="AA343" s="26">
        <f t="shared" si="44"/>
        <v>0.45</v>
      </c>
      <c r="AB343" s="26">
        <f t="shared" si="45"/>
        <v>5.91</v>
      </c>
      <c r="AC343" s="19">
        <f t="shared" si="46"/>
        <v>25.47</v>
      </c>
      <c r="AD343" s="19" t="str">
        <f t="shared" si="47"/>
        <v>59001-521FPI</v>
      </c>
      <c r="AE343" s="32"/>
      <c r="AF343" s="34"/>
      <c r="AG343" s="1" t="s">
        <v>151</v>
      </c>
      <c r="AH343" s="43" t="s">
        <v>1670</v>
      </c>
    </row>
    <row r="344" spans="1:34" x14ac:dyDescent="0.25">
      <c r="A344" s="5">
        <v>44307</v>
      </c>
      <c r="B344" s="56" t="s">
        <v>1870</v>
      </c>
      <c r="C344" s="51" t="s">
        <v>1873</v>
      </c>
      <c r="D344" s="51" t="s">
        <v>1874</v>
      </c>
      <c r="E344" s="54">
        <v>44333</v>
      </c>
      <c r="F344" s="51" t="s">
        <v>693</v>
      </c>
      <c r="G344" s="48" t="s">
        <v>1871</v>
      </c>
      <c r="H344" s="52">
        <v>2</v>
      </c>
      <c r="I344" s="51" t="s">
        <v>1872</v>
      </c>
      <c r="J344" s="1">
        <v>495.38</v>
      </c>
      <c r="K344" s="7">
        <v>911736</v>
      </c>
      <c r="L344" s="24"/>
      <c r="M344" s="24">
        <v>19.5</v>
      </c>
      <c r="N344" s="24">
        <v>13</v>
      </c>
      <c r="O344" s="16">
        <f t="shared" si="41"/>
        <v>253.5</v>
      </c>
      <c r="P344" s="24" t="s">
        <v>20</v>
      </c>
      <c r="Q344" s="24" t="s">
        <v>583</v>
      </c>
      <c r="R344" s="25" t="s">
        <v>118</v>
      </c>
      <c r="S344" s="27">
        <v>4.7100000000000009</v>
      </c>
      <c r="T344" s="27">
        <v>2.3550000000000004</v>
      </c>
      <c r="U344" s="66">
        <v>44329</v>
      </c>
      <c r="V344" s="27">
        <v>0.25861111111111068</v>
      </c>
      <c r="W344" s="19">
        <v>3.73</v>
      </c>
      <c r="X344" s="26">
        <v>800</v>
      </c>
      <c r="Y344" s="19" t="str">
        <f t="shared" si="42"/>
        <v>DH34</v>
      </c>
      <c r="Z344" s="19" t="str">
        <f t="shared" si="43"/>
        <v>5/3B5200-FF</v>
      </c>
      <c r="AA344" s="26">
        <f t="shared" si="44"/>
        <v>3.73</v>
      </c>
      <c r="AB344" s="26">
        <f t="shared" si="45"/>
        <v>495.38</v>
      </c>
      <c r="AC344" s="19">
        <f t="shared" si="46"/>
        <v>800</v>
      </c>
      <c r="AD344" s="19" t="str">
        <f t="shared" si="47"/>
        <v>66000-799</v>
      </c>
      <c r="AE344" s="32"/>
      <c r="AF344" s="34"/>
      <c r="AG344" s="1" t="s">
        <v>153</v>
      </c>
      <c r="AH344" s="43">
        <v>1895</v>
      </c>
    </row>
    <row r="345" spans="1:34" x14ac:dyDescent="0.25">
      <c r="A345" s="13">
        <v>44294</v>
      </c>
      <c r="B345" s="57">
        <v>312597</v>
      </c>
      <c r="C345" s="60" t="s">
        <v>120</v>
      </c>
      <c r="D345" s="51" t="s">
        <v>458</v>
      </c>
      <c r="E345" s="54">
        <v>44414</v>
      </c>
      <c r="F345" s="51" t="s">
        <v>387</v>
      </c>
      <c r="G345" s="48" t="s">
        <v>457</v>
      </c>
      <c r="H345" s="52">
        <v>15</v>
      </c>
      <c r="I345" s="51" t="s">
        <v>102</v>
      </c>
      <c r="J345" s="1">
        <v>33.770000000000003</v>
      </c>
      <c r="K345" s="7">
        <v>910452</v>
      </c>
      <c r="L345" s="24"/>
      <c r="M345" s="24"/>
      <c r="N345" s="24"/>
      <c r="O345" s="16">
        <f t="shared" ref="O345:O376" si="48">N345*M345</f>
        <v>0</v>
      </c>
      <c r="P345" s="24"/>
      <c r="Q345" s="24"/>
      <c r="R345" s="25" t="s">
        <v>249</v>
      </c>
      <c r="S345" s="27">
        <v>1.1666666666666665</v>
      </c>
      <c r="T345" s="27">
        <v>7.7777777777777765E-2</v>
      </c>
      <c r="U345" s="66">
        <v>44329</v>
      </c>
      <c r="V345" s="27">
        <v>0.85805555555555602</v>
      </c>
      <c r="W345" s="19">
        <v>0.09</v>
      </c>
      <c r="X345" s="26">
        <v>75</v>
      </c>
      <c r="Y345" s="19" t="str">
        <f t="shared" si="42"/>
        <v>CH105</v>
      </c>
      <c r="Z345" s="19" t="str">
        <f t="shared" si="43"/>
        <v>TSB-002</v>
      </c>
      <c r="AA345" s="26">
        <f t="shared" si="44"/>
        <v>0.09</v>
      </c>
      <c r="AB345" s="26">
        <f t="shared" si="45"/>
        <v>33.770000000000003</v>
      </c>
      <c r="AC345" s="19">
        <f t="shared" si="46"/>
        <v>75</v>
      </c>
      <c r="AD345" s="19" t="str">
        <f t="shared" si="47"/>
        <v>66000-015</v>
      </c>
      <c r="AE345" s="32"/>
      <c r="AF345" s="34"/>
      <c r="AG345" s="1" t="s">
        <v>152</v>
      </c>
      <c r="AH345" s="43">
        <v>35409</v>
      </c>
    </row>
    <row r="346" spans="1:34" x14ac:dyDescent="0.25">
      <c r="A346" s="18">
        <v>44313</v>
      </c>
      <c r="B346" s="55" t="s">
        <v>1904</v>
      </c>
      <c r="C346" s="51"/>
      <c r="D346" s="51" t="s">
        <v>1906</v>
      </c>
      <c r="E346" s="54">
        <v>44315</v>
      </c>
      <c r="F346" s="51" t="s">
        <v>557</v>
      </c>
      <c r="G346" s="48" t="s">
        <v>1905</v>
      </c>
      <c r="H346" s="52">
        <v>5</v>
      </c>
      <c r="I346" s="1"/>
      <c r="J346" s="1">
        <v>10.24</v>
      </c>
      <c r="K346" s="7">
        <v>912523</v>
      </c>
      <c r="L346" s="24"/>
      <c r="M346" s="24"/>
      <c r="N346" s="24"/>
      <c r="O346" s="16">
        <f t="shared" si="48"/>
        <v>0</v>
      </c>
      <c r="P346" s="24"/>
      <c r="Q346" s="24"/>
      <c r="R346" s="25" t="s">
        <v>259</v>
      </c>
      <c r="S346" s="27">
        <v>3.4944444444444418</v>
      </c>
      <c r="T346" s="27">
        <v>0.69888888888888834</v>
      </c>
      <c r="U346" s="66">
        <v>44329</v>
      </c>
      <c r="V346" s="27">
        <v>0.34833333333333449</v>
      </c>
      <c r="W346" s="19">
        <v>2</v>
      </c>
      <c r="X346" s="26">
        <v>250</v>
      </c>
      <c r="Y346" s="19" t="str">
        <f t="shared" si="42"/>
        <v>CH532</v>
      </c>
      <c r="Z346" s="19">
        <f t="shared" si="43"/>
        <v>0</v>
      </c>
      <c r="AA346" s="26">
        <f t="shared" si="44"/>
        <v>2</v>
      </c>
      <c r="AB346" s="26">
        <f t="shared" si="45"/>
        <v>10.24</v>
      </c>
      <c r="AC346" s="19">
        <f t="shared" si="46"/>
        <v>250</v>
      </c>
      <c r="AD346" s="19" t="str">
        <f t="shared" si="47"/>
        <v>66002-658</v>
      </c>
      <c r="AE346" s="32"/>
      <c r="AF346" s="34"/>
      <c r="AG346" s="1" t="s">
        <v>151</v>
      </c>
      <c r="AH346" s="43">
        <v>83748</v>
      </c>
    </row>
    <row r="347" spans="1:34" x14ac:dyDescent="0.25">
      <c r="A347" s="5">
        <v>44335</v>
      </c>
      <c r="B347" s="56" t="s">
        <v>2136</v>
      </c>
      <c r="C347" s="51" t="s">
        <v>120</v>
      </c>
      <c r="D347" s="51" t="s">
        <v>2139</v>
      </c>
      <c r="E347" s="54">
        <v>44335</v>
      </c>
      <c r="F347" s="51" t="s">
        <v>2137</v>
      </c>
      <c r="G347" s="48" t="s">
        <v>2138</v>
      </c>
      <c r="H347" s="52">
        <v>1</v>
      </c>
      <c r="I347" s="1"/>
      <c r="J347" s="1">
        <v>34.369999999999997</v>
      </c>
      <c r="K347" s="7">
        <v>915896</v>
      </c>
      <c r="L347" s="24"/>
      <c r="M347" s="24"/>
      <c r="N347" s="24"/>
      <c r="O347" s="16">
        <f t="shared" si="48"/>
        <v>0</v>
      </c>
      <c r="P347" s="24"/>
      <c r="Q347" s="24"/>
      <c r="R347" s="25" t="s">
        <v>249</v>
      </c>
      <c r="S347" s="27">
        <v>0.19333333333333158</v>
      </c>
      <c r="T347" s="27">
        <v>0.19333333333333158</v>
      </c>
      <c r="U347" s="66">
        <v>44336</v>
      </c>
      <c r="V347" s="27">
        <v>0.22250000000000014</v>
      </c>
      <c r="W347" s="19">
        <v>0.5</v>
      </c>
      <c r="X347" s="26">
        <v>90</v>
      </c>
      <c r="Y347" s="19" t="str">
        <f t="shared" si="42"/>
        <v>CH538</v>
      </c>
      <c r="Z347" s="19" t="str">
        <f t="shared" si="43"/>
        <v>TSB-002</v>
      </c>
      <c r="AA347" s="26">
        <f t="shared" si="44"/>
        <v>0.5</v>
      </c>
      <c r="AB347" s="26">
        <f t="shared" si="45"/>
        <v>34.369999999999997</v>
      </c>
      <c r="AC347" s="19">
        <f t="shared" si="46"/>
        <v>90</v>
      </c>
      <c r="AD347" s="19" t="str">
        <f t="shared" si="47"/>
        <v>66002-666</v>
      </c>
      <c r="AE347" s="32"/>
      <c r="AF347" s="34"/>
      <c r="AG347" s="1" t="s">
        <v>151</v>
      </c>
      <c r="AH347" s="43">
        <v>2394</v>
      </c>
    </row>
    <row r="348" spans="1:34" x14ac:dyDescent="0.25">
      <c r="A348" s="18">
        <v>44306</v>
      </c>
      <c r="B348" s="55" t="s">
        <v>1855</v>
      </c>
      <c r="C348" s="51" t="s">
        <v>485</v>
      </c>
      <c r="D348" s="51" t="s">
        <v>381</v>
      </c>
      <c r="E348" s="54">
        <v>44329</v>
      </c>
      <c r="F348" s="51" t="s">
        <v>443</v>
      </c>
      <c r="G348" s="48" t="s">
        <v>380</v>
      </c>
      <c r="H348" s="52">
        <v>18</v>
      </c>
      <c r="I348" s="51" t="s">
        <v>95</v>
      </c>
      <c r="J348" s="1">
        <v>56.19</v>
      </c>
      <c r="K348" s="7">
        <v>911599</v>
      </c>
      <c r="L348" s="24"/>
      <c r="M348" s="24">
        <v>13.5</v>
      </c>
      <c r="N348" s="24"/>
      <c r="O348" s="16">
        <f t="shared" si="48"/>
        <v>0</v>
      </c>
      <c r="P348" s="24" t="s">
        <v>89</v>
      </c>
      <c r="Q348" s="24" t="s">
        <v>382</v>
      </c>
      <c r="R348" s="25" t="s">
        <v>560</v>
      </c>
      <c r="S348" s="27">
        <v>32.030833333333334</v>
      </c>
      <c r="T348" s="27">
        <v>1.7794907407407408</v>
      </c>
      <c r="U348" s="66">
        <v>44336</v>
      </c>
      <c r="V348" s="27">
        <v>0.78722222222222094</v>
      </c>
      <c r="W348" s="19">
        <v>2.35</v>
      </c>
      <c r="X348" s="26">
        <v>306</v>
      </c>
      <c r="Y348" s="19" t="str">
        <f t="shared" si="42"/>
        <v>AL123D</v>
      </c>
      <c r="Z348" s="19" t="str">
        <f t="shared" si="43"/>
        <v>72/LR20T</v>
      </c>
      <c r="AA348" s="26">
        <f t="shared" si="44"/>
        <v>2.35</v>
      </c>
      <c r="AB348" s="26">
        <f t="shared" si="45"/>
        <v>56.19</v>
      </c>
      <c r="AC348" s="19">
        <f t="shared" si="46"/>
        <v>306</v>
      </c>
      <c r="AD348" s="19" t="str">
        <f t="shared" si="47"/>
        <v>66000-182</v>
      </c>
      <c r="AE348" s="32"/>
      <c r="AF348" s="34"/>
      <c r="AG348" s="1" t="s">
        <v>573</v>
      </c>
      <c r="AH348" s="43">
        <v>65381</v>
      </c>
    </row>
    <row r="349" spans="1:34" x14ac:dyDescent="0.25">
      <c r="A349" s="5">
        <v>44335</v>
      </c>
      <c r="B349" s="56" t="s">
        <v>2126</v>
      </c>
      <c r="C349" s="51" t="s">
        <v>2130</v>
      </c>
      <c r="D349" s="51" t="s">
        <v>2131</v>
      </c>
      <c r="E349" s="54">
        <v>44335</v>
      </c>
      <c r="F349" s="51" t="s">
        <v>2127</v>
      </c>
      <c r="G349" s="48" t="s">
        <v>2128</v>
      </c>
      <c r="H349" s="52">
        <v>1</v>
      </c>
      <c r="I349" s="51" t="s">
        <v>312</v>
      </c>
      <c r="J349" s="1">
        <v>9.26</v>
      </c>
      <c r="K349" s="7">
        <v>915855</v>
      </c>
      <c r="L349" s="24" t="s">
        <v>2129</v>
      </c>
      <c r="M349" s="24">
        <v>3</v>
      </c>
      <c r="N349" s="24">
        <v>5</v>
      </c>
      <c r="O349" s="16">
        <f t="shared" si="48"/>
        <v>15</v>
      </c>
      <c r="P349" s="24" t="s">
        <v>435</v>
      </c>
      <c r="Q349" s="24" t="s">
        <v>412</v>
      </c>
      <c r="R349" s="25" t="s">
        <v>455</v>
      </c>
      <c r="S349" s="27">
        <v>0.52277777777777867</v>
      </c>
      <c r="T349" s="27">
        <v>0.52277777777777867</v>
      </c>
      <c r="U349" s="66">
        <v>44335</v>
      </c>
      <c r="V349" s="27">
        <v>0.11666666666666359</v>
      </c>
      <c r="W349" s="19">
        <v>1</v>
      </c>
      <c r="X349" s="26">
        <v>40</v>
      </c>
      <c r="Y349" s="19" t="str">
        <f t="shared" si="42"/>
        <v>L383</v>
      </c>
      <c r="Z349" s="19" t="str">
        <f t="shared" si="43"/>
        <v>1/BR-C</v>
      </c>
      <c r="AA349" s="26">
        <f t="shared" si="44"/>
        <v>1</v>
      </c>
      <c r="AB349" s="26">
        <f t="shared" si="45"/>
        <v>9.26</v>
      </c>
      <c r="AC349" s="19">
        <f t="shared" si="46"/>
        <v>40</v>
      </c>
      <c r="AD349" s="19" t="str">
        <f t="shared" si="47"/>
        <v>46000-002GE</v>
      </c>
      <c r="AE349" s="32"/>
      <c r="AF349" s="34"/>
      <c r="AG349" s="1" t="s">
        <v>153</v>
      </c>
      <c r="AH349" s="43">
        <v>2442</v>
      </c>
    </row>
    <row r="350" spans="1:34" x14ac:dyDescent="0.25">
      <c r="A350" s="5">
        <v>44328</v>
      </c>
      <c r="B350" s="56" t="s">
        <v>2051</v>
      </c>
      <c r="C350" s="51" t="s">
        <v>2055</v>
      </c>
      <c r="D350" s="51" t="s">
        <v>2056</v>
      </c>
      <c r="E350" s="54">
        <v>44340</v>
      </c>
      <c r="F350" s="51" t="s">
        <v>2052</v>
      </c>
      <c r="G350" s="48" t="s">
        <v>2053</v>
      </c>
      <c r="H350" s="52">
        <v>20</v>
      </c>
      <c r="I350" s="51" t="s">
        <v>256</v>
      </c>
      <c r="J350" s="1">
        <v>0.96</v>
      </c>
      <c r="K350" s="7">
        <v>914684</v>
      </c>
      <c r="L350" s="24" t="s">
        <v>2054</v>
      </c>
      <c r="M350" s="24">
        <v>6</v>
      </c>
      <c r="N350" s="24"/>
      <c r="O350" s="16">
        <f t="shared" si="48"/>
        <v>0</v>
      </c>
      <c r="P350" s="24" t="s">
        <v>89</v>
      </c>
      <c r="Q350" s="24" t="s">
        <v>562</v>
      </c>
      <c r="R350" s="25" t="s">
        <v>248</v>
      </c>
      <c r="S350" s="27">
        <v>3.9666666666666668</v>
      </c>
      <c r="T350" s="27">
        <v>0.19833333333333333</v>
      </c>
      <c r="U350" s="66">
        <v>44335</v>
      </c>
      <c r="V350" s="27">
        <v>0.21666666666666723</v>
      </c>
      <c r="W350" s="19">
        <v>0.3</v>
      </c>
      <c r="X350" s="26">
        <v>7.29</v>
      </c>
      <c r="Y350" s="19" t="str">
        <f t="shared" si="42"/>
        <v>AL500</v>
      </c>
      <c r="Z350" s="19" t="str">
        <f t="shared" si="43"/>
        <v>4/LR6XW</v>
      </c>
      <c r="AA350" s="26">
        <f t="shared" si="44"/>
        <v>0.3</v>
      </c>
      <c r="AB350" s="26">
        <f t="shared" si="45"/>
        <v>0.96</v>
      </c>
      <c r="AC350" s="19">
        <f t="shared" si="46"/>
        <v>7.29</v>
      </c>
      <c r="AD350" s="19" t="str">
        <f t="shared" si="47"/>
        <v>46002-464AMP</v>
      </c>
      <c r="AE350" s="32"/>
      <c r="AF350" s="34"/>
      <c r="AG350" s="1" t="s">
        <v>152</v>
      </c>
      <c r="AH350" s="43">
        <v>2437</v>
      </c>
    </row>
    <row r="351" spans="1:34" x14ac:dyDescent="0.25">
      <c r="A351" s="13">
        <v>44315</v>
      </c>
      <c r="B351" s="57" t="s">
        <v>1958</v>
      </c>
      <c r="C351" s="51" t="s">
        <v>666</v>
      </c>
      <c r="D351" s="51" t="s">
        <v>1960</v>
      </c>
      <c r="E351" s="54">
        <v>44336</v>
      </c>
      <c r="F351" s="51" t="s">
        <v>322</v>
      </c>
      <c r="G351" s="48" t="s">
        <v>1959</v>
      </c>
      <c r="H351" s="52">
        <v>1</v>
      </c>
      <c r="I351" s="51" t="s">
        <v>649</v>
      </c>
      <c r="J351" s="1">
        <v>48.72</v>
      </c>
      <c r="K351" s="7">
        <v>913280</v>
      </c>
      <c r="L351" s="24"/>
      <c r="M351" s="24">
        <v>12</v>
      </c>
      <c r="N351" s="24">
        <v>10</v>
      </c>
      <c r="O351" s="16">
        <f t="shared" si="48"/>
        <v>120</v>
      </c>
      <c r="P351" s="24" t="s">
        <v>91</v>
      </c>
      <c r="Q351" s="24" t="s">
        <v>584</v>
      </c>
      <c r="R351" s="25" t="s">
        <v>455</v>
      </c>
      <c r="S351" s="27">
        <v>1.5052777777777777</v>
      </c>
      <c r="T351" s="27">
        <v>1.5052777777777777</v>
      </c>
      <c r="U351" s="66">
        <v>44335</v>
      </c>
      <c r="V351" s="27">
        <v>0.22277777777777841</v>
      </c>
      <c r="W351" s="19">
        <v>1.25</v>
      </c>
      <c r="X351" s="26">
        <v>250</v>
      </c>
      <c r="Y351" s="19" t="str">
        <f t="shared" si="42"/>
        <v>RECELL677</v>
      </c>
      <c r="Z351" s="19" t="str">
        <f t="shared" si="43"/>
        <v>10/KH-D10000</v>
      </c>
      <c r="AA351" s="26">
        <f t="shared" si="44"/>
        <v>1.25</v>
      </c>
      <c r="AB351" s="26">
        <f t="shared" si="45"/>
        <v>48.72</v>
      </c>
      <c r="AC351" s="19">
        <f t="shared" si="46"/>
        <v>250</v>
      </c>
      <c r="AD351" s="19" t="str">
        <f t="shared" si="47"/>
        <v>66002-564</v>
      </c>
      <c r="AE351" s="32"/>
      <c r="AF351" s="34"/>
      <c r="AG351" s="1" t="s">
        <v>13</v>
      </c>
      <c r="AH351" s="43" t="s">
        <v>323</v>
      </c>
    </row>
    <row r="352" spans="1:34" x14ac:dyDescent="0.25">
      <c r="A352" s="18">
        <v>44334</v>
      </c>
      <c r="B352" s="55" t="s">
        <v>2111</v>
      </c>
      <c r="C352" s="51"/>
      <c r="D352" s="51" t="s">
        <v>2113</v>
      </c>
      <c r="E352" s="54">
        <v>44334</v>
      </c>
      <c r="F352" s="51" t="s">
        <v>407</v>
      </c>
      <c r="G352" s="48" t="s">
        <v>2112</v>
      </c>
      <c r="H352" s="52">
        <v>12</v>
      </c>
      <c r="I352" s="1"/>
      <c r="J352" s="1">
        <v>21.53</v>
      </c>
      <c r="K352" s="7">
        <v>915578</v>
      </c>
      <c r="L352" s="24"/>
      <c r="M352" s="24"/>
      <c r="N352" s="24"/>
      <c r="O352" s="16">
        <f t="shared" si="48"/>
        <v>0</v>
      </c>
      <c r="P352" s="24"/>
      <c r="Q352" s="24"/>
      <c r="R352" s="25" t="s">
        <v>2171</v>
      </c>
      <c r="S352" s="27">
        <v>3.0536111111111093</v>
      </c>
      <c r="T352" s="27">
        <v>0.25446759259259244</v>
      </c>
      <c r="U352" s="66">
        <v>44335</v>
      </c>
      <c r="V352" s="27">
        <v>0.53333333333333277</v>
      </c>
      <c r="W352" s="19">
        <v>0.25</v>
      </c>
      <c r="X352" s="26">
        <v>30</v>
      </c>
      <c r="Y352" s="19" t="str">
        <f t="shared" si="42"/>
        <v>CA180</v>
      </c>
      <c r="Z352" s="19">
        <f t="shared" si="43"/>
        <v>0</v>
      </c>
      <c r="AA352" s="26">
        <f t="shared" si="44"/>
        <v>0.25</v>
      </c>
      <c r="AB352" s="26">
        <f t="shared" si="45"/>
        <v>21.53</v>
      </c>
      <c r="AC352" s="19">
        <f t="shared" si="46"/>
        <v>30</v>
      </c>
      <c r="AD352" s="19" t="str">
        <f t="shared" si="47"/>
        <v>66002-665</v>
      </c>
      <c r="AE352" s="32"/>
      <c r="AF352" s="34"/>
      <c r="AG352" s="1" t="s">
        <v>151</v>
      </c>
      <c r="AH352" s="43">
        <v>66811</v>
      </c>
    </row>
    <row r="353" spans="1:34" x14ac:dyDescent="0.25">
      <c r="A353" s="5">
        <v>44321</v>
      </c>
      <c r="B353" s="56" t="s">
        <v>1992</v>
      </c>
      <c r="C353" s="51" t="s">
        <v>1995</v>
      </c>
      <c r="D353" s="51" t="s">
        <v>98</v>
      </c>
      <c r="E353" s="54">
        <v>44335</v>
      </c>
      <c r="F353" s="51" t="s">
        <v>1993</v>
      </c>
      <c r="G353" s="48" t="s">
        <v>1994</v>
      </c>
      <c r="H353" s="52">
        <v>6</v>
      </c>
      <c r="I353" s="51" t="s">
        <v>95</v>
      </c>
      <c r="J353" s="1">
        <v>40.97</v>
      </c>
      <c r="K353" s="7">
        <v>913887</v>
      </c>
      <c r="L353" s="24"/>
      <c r="M353" s="24">
        <v>24</v>
      </c>
      <c r="N353" s="24">
        <v>54</v>
      </c>
      <c r="O353" s="16">
        <f t="shared" si="48"/>
        <v>1296</v>
      </c>
      <c r="P353" s="24" t="s">
        <v>89</v>
      </c>
      <c r="Q353" s="24" t="s">
        <v>1996</v>
      </c>
      <c r="R353" s="25" t="s">
        <v>2172</v>
      </c>
      <c r="S353" s="27">
        <v>14.724722222222223</v>
      </c>
      <c r="T353" s="27">
        <v>2.4541203703703705</v>
      </c>
      <c r="U353" s="66">
        <v>44336</v>
      </c>
      <c r="V353" s="27">
        <v>0.2333333333333325</v>
      </c>
      <c r="W353" s="19">
        <v>1.58</v>
      </c>
      <c r="X353" s="26">
        <v>200</v>
      </c>
      <c r="Y353" s="19" t="str">
        <f t="shared" si="42"/>
        <v>AL298</v>
      </c>
      <c r="Z353" s="19" t="str">
        <f t="shared" si="43"/>
        <v>48/LR20XW</v>
      </c>
      <c r="AA353" s="26">
        <f t="shared" si="44"/>
        <v>1.58</v>
      </c>
      <c r="AB353" s="26">
        <f t="shared" si="45"/>
        <v>40.97</v>
      </c>
      <c r="AC353" s="19">
        <f t="shared" si="46"/>
        <v>200</v>
      </c>
      <c r="AD353" s="19" t="str">
        <f t="shared" si="47"/>
        <v>66000-288</v>
      </c>
      <c r="AE353" s="32"/>
      <c r="AF353" s="34"/>
      <c r="AG353" s="1" t="s">
        <v>153</v>
      </c>
      <c r="AH353" s="43">
        <v>65252</v>
      </c>
    </row>
    <row r="354" spans="1:34" x14ac:dyDescent="0.25">
      <c r="A354" s="18">
        <v>44320</v>
      </c>
      <c r="B354" s="55" t="s">
        <v>1990</v>
      </c>
      <c r="C354" s="51" t="s">
        <v>397</v>
      </c>
      <c r="D354" s="51" t="s">
        <v>245</v>
      </c>
      <c r="E354" s="54">
        <v>44340</v>
      </c>
      <c r="F354" s="51" t="s">
        <v>444</v>
      </c>
      <c r="G354" s="48" t="s">
        <v>1991</v>
      </c>
      <c r="H354" s="52">
        <v>2</v>
      </c>
      <c r="I354" s="51" t="s">
        <v>95</v>
      </c>
      <c r="J354" s="1">
        <v>22.26</v>
      </c>
      <c r="K354" s="7">
        <v>913680</v>
      </c>
      <c r="L354" s="24"/>
      <c r="M354" s="24">
        <v>42</v>
      </c>
      <c r="N354" s="24"/>
      <c r="O354" s="16">
        <f t="shared" si="48"/>
        <v>0</v>
      </c>
      <c r="P354" s="24" t="s">
        <v>89</v>
      </c>
      <c r="Q354" s="24" t="s">
        <v>1758</v>
      </c>
      <c r="R354" s="25" t="s">
        <v>455</v>
      </c>
      <c r="S354" s="27">
        <v>4.3397222222222229</v>
      </c>
      <c r="T354" s="27">
        <v>2.1698611111111115</v>
      </c>
      <c r="U354" s="66">
        <v>44336</v>
      </c>
      <c r="V354" s="27">
        <v>0.2516666666666687</v>
      </c>
      <c r="W354" s="19">
        <v>2.4300000000000002</v>
      </c>
      <c r="X354" s="26">
        <v>200</v>
      </c>
      <c r="Y354" s="19" t="str">
        <f t="shared" si="42"/>
        <v>AL285A</v>
      </c>
      <c r="Z354" s="19" t="str">
        <f t="shared" si="43"/>
        <v>28/LR20XW</v>
      </c>
      <c r="AA354" s="26">
        <f t="shared" si="44"/>
        <v>2.4300000000000002</v>
      </c>
      <c r="AB354" s="26">
        <f t="shared" si="45"/>
        <v>22.26</v>
      </c>
      <c r="AC354" s="19">
        <f t="shared" si="46"/>
        <v>200</v>
      </c>
      <c r="AD354" s="19" t="str">
        <f t="shared" si="47"/>
        <v>66000-824A</v>
      </c>
      <c r="AE354" s="32"/>
      <c r="AF354" s="34"/>
      <c r="AG354" s="1" t="s">
        <v>151</v>
      </c>
      <c r="AH354" s="43">
        <v>1639</v>
      </c>
    </row>
    <row r="355" spans="1:34" x14ac:dyDescent="0.25">
      <c r="A355" s="13">
        <v>44322</v>
      </c>
      <c r="B355" s="57" t="s">
        <v>2018</v>
      </c>
      <c r="C355" s="51" t="s">
        <v>530</v>
      </c>
      <c r="D355" s="51" t="s">
        <v>629</v>
      </c>
      <c r="E355" s="54">
        <v>44349</v>
      </c>
      <c r="F355" s="51" t="s">
        <v>322</v>
      </c>
      <c r="G355" s="48" t="s">
        <v>627</v>
      </c>
      <c r="H355" s="52">
        <v>1</v>
      </c>
      <c r="I355" s="51" t="s">
        <v>293</v>
      </c>
      <c r="J355" s="1">
        <v>11.66</v>
      </c>
      <c r="K355" s="7">
        <v>914065</v>
      </c>
      <c r="L355" s="24" t="s">
        <v>628</v>
      </c>
      <c r="M355" s="24">
        <v>7.2</v>
      </c>
      <c r="N355" s="24">
        <v>1.7</v>
      </c>
      <c r="O355" s="16">
        <f t="shared" si="48"/>
        <v>12.24</v>
      </c>
      <c r="P355" s="24" t="s">
        <v>91</v>
      </c>
      <c r="Q355" s="24" t="s">
        <v>464</v>
      </c>
      <c r="R355" s="25" t="s">
        <v>455</v>
      </c>
      <c r="S355" s="27">
        <v>0.68888888888889088</v>
      </c>
      <c r="T355" s="27">
        <v>0.68888888888889088</v>
      </c>
      <c r="U355" s="66">
        <v>44336</v>
      </c>
      <c r="V355" s="27">
        <v>0.10000000000000098</v>
      </c>
      <c r="W355" s="19">
        <v>0.69</v>
      </c>
      <c r="X355" s="26">
        <v>60.55</v>
      </c>
      <c r="Y355" s="19" t="str">
        <f t="shared" si="42"/>
        <v>N653</v>
      </c>
      <c r="Z355" s="19" t="str">
        <f t="shared" si="43"/>
        <v>6/AA1700</v>
      </c>
      <c r="AA355" s="26">
        <f t="shared" si="44"/>
        <v>0.69</v>
      </c>
      <c r="AB355" s="26">
        <f t="shared" si="45"/>
        <v>11.66</v>
      </c>
      <c r="AC355" s="19">
        <f t="shared" si="46"/>
        <v>60.55</v>
      </c>
      <c r="AD355" s="19" t="str">
        <f t="shared" si="47"/>
        <v>22000-369</v>
      </c>
      <c r="AE355" s="32"/>
      <c r="AF355" s="34"/>
      <c r="AG355" s="1" t="s">
        <v>13</v>
      </c>
      <c r="AH355" s="43" t="s">
        <v>323</v>
      </c>
    </row>
    <row r="356" spans="1:34" x14ac:dyDescent="0.25">
      <c r="A356" s="18">
        <v>44334</v>
      </c>
      <c r="B356" s="55" t="s">
        <v>2088</v>
      </c>
      <c r="C356" s="51" t="s">
        <v>2091</v>
      </c>
      <c r="D356" s="51" t="s">
        <v>2092</v>
      </c>
      <c r="E356" s="54">
        <v>44330</v>
      </c>
      <c r="F356" s="51" t="s">
        <v>282</v>
      </c>
      <c r="G356" s="48" t="s">
        <v>2089</v>
      </c>
      <c r="H356" s="52">
        <v>2</v>
      </c>
      <c r="I356" s="51" t="s">
        <v>2090</v>
      </c>
      <c r="J356" s="1">
        <v>2.25</v>
      </c>
      <c r="K356" s="7">
        <v>915317</v>
      </c>
      <c r="L356" s="24"/>
      <c r="M356" s="24">
        <v>3</v>
      </c>
      <c r="N356" s="24">
        <v>2.5499999999999998</v>
      </c>
      <c r="O356" s="16">
        <f t="shared" si="48"/>
        <v>7.6499999999999995</v>
      </c>
      <c r="P356" s="24" t="s">
        <v>20</v>
      </c>
      <c r="Q356" s="24" t="s">
        <v>412</v>
      </c>
      <c r="R356" s="25" t="s">
        <v>1307</v>
      </c>
      <c r="S356" s="27">
        <v>0.17416666666666458</v>
      </c>
      <c r="T356" s="27">
        <v>8.7083333333332291E-2</v>
      </c>
      <c r="U356" s="66">
        <v>44334</v>
      </c>
      <c r="V356" s="27">
        <v>0.2166666666666659</v>
      </c>
      <c r="W356" s="19">
        <v>0.05</v>
      </c>
      <c r="X356" s="26">
        <v>7.5</v>
      </c>
      <c r="Y356" s="19" t="str">
        <f t="shared" si="42"/>
        <v>L531</v>
      </c>
      <c r="Z356" s="19" t="str">
        <f t="shared" si="43"/>
        <v>1/CR14250SE</v>
      </c>
      <c r="AA356" s="26">
        <f t="shared" si="44"/>
        <v>0.05</v>
      </c>
      <c r="AB356" s="26">
        <f t="shared" si="45"/>
        <v>2.25</v>
      </c>
      <c r="AC356" s="19">
        <f t="shared" si="46"/>
        <v>7.5</v>
      </c>
      <c r="AD356" s="19" t="str">
        <f t="shared" si="47"/>
        <v>66000-752</v>
      </c>
      <c r="AE356" s="32"/>
      <c r="AF356" s="34"/>
      <c r="AG356" s="1" t="s">
        <v>151</v>
      </c>
      <c r="AH356" s="43" t="s">
        <v>283</v>
      </c>
    </row>
    <row r="357" spans="1:34" x14ac:dyDescent="0.25">
      <c r="A357" s="17">
        <v>44319</v>
      </c>
      <c r="B357" s="58" t="s">
        <v>1975</v>
      </c>
      <c r="C357" s="51" t="s">
        <v>137</v>
      </c>
      <c r="D357" s="51" t="s">
        <v>1979</v>
      </c>
      <c r="E357" s="54">
        <v>44329</v>
      </c>
      <c r="F357" s="51" t="s">
        <v>1976</v>
      </c>
      <c r="G357" s="48" t="s">
        <v>1977</v>
      </c>
      <c r="H357" s="52">
        <v>2</v>
      </c>
      <c r="I357" s="51" t="s">
        <v>251</v>
      </c>
      <c r="J357" s="1">
        <v>35.74</v>
      </c>
      <c r="K357" s="7">
        <v>913312</v>
      </c>
      <c r="L357" s="24" t="s">
        <v>1978</v>
      </c>
      <c r="M357" s="24">
        <v>14.4</v>
      </c>
      <c r="N357" s="24">
        <v>6.7</v>
      </c>
      <c r="O357" s="16">
        <f t="shared" si="48"/>
        <v>96.48</v>
      </c>
      <c r="P357" s="24" t="s">
        <v>130</v>
      </c>
      <c r="Q357" s="24" t="s">
        <v>92</v>
      </c>
      <c r="R357" s="25" t="s">
        <v>248</v>
      </c>
      <c r="S357" s="27">
        <v>3.2686111111111109</v>
      </c>
      <c r="T357" s="27">
        <v>1.6343055555555555</v>
      </c>
      <c r="U357" s="66">
        <v>44334</v>
      </c>
      <c r="V357" s="27">
        <v>0.23499999999999943</v>
      </c>
      <c r="W357" s="19">
        <v>1.1499999999999999</v>
      </c>
      <c r="X357" s="26">
        <v>105.03</v>
      </c>
      <c r="Y357" s="19" t="str">
        <f t="shared" si="42"/>
        <v>RL820</v>
      </c>
      <c r="Z357" s="19" t="str">
        <f t="shared" si="43"/>
        <v>8/NCR18650B</v>
      </c>
      <c r="AA357" s="26">
        <f t="shared" si="44"/>
        <v>1.1499999999999999</v>
      </c>
      <c r="AB357" s="26">
        <f t="shared" si="45"/>
        <v>35.74</v>
      </c>
      <c r="AC357" s="19">
        <f t="shared" si="46"/>
        <v>105.03</v>
      </c>
      <c r="AD357" s="19" t="str">
        <f t="shared" si="47"/>
        <v>88003-117</v>
      </c>
      <c r="AE357" s="32"/>
      <c r="AF357" s="34"/>
      <c r="AG357" s="1" t="s">
        <v>573</v>
      </c>
      <c r="AH357" s="43" t="s">
        <v>1980</v>
      </c>
    </row>
    <row r="358" spans="1:34" x14ac:dyDescent="0.25">
      <c r="A358" s="13">
        <v>44315</v>
      </c>
      <c r="B358" s="57" t="s">
        <v>1946</v>
      </c>
      <c r="C358" s="51" t="s">
        <v>541</v>
      </c>
      <c r="D358" s="51" t="s">
        <v>542</v>
      </c>
      <c r="E358" s="54">
        <v>44334</v>
      </c>
      <c r="F358" s="51" t="s">
        <v>1676</v>
      </c>
      <c r="G358" s="48" t="s">
        <v>540</v>
      </c>
      <c r="H358" s="52">
        <v>2</v>
      </c>
      <c r="I358" s="51" t="s">
        <v>288</v>
      </c>
      <c r="J358" s="1">
        <v>28.93</v>
      </c>
      <c r="K358" s="7">
        <v>912939</v>
      </c>
      <c r="L358" s="24"/>
      <c r="M358" s="24">
        <v>12</v>
      </c>
      <c r="N358" s="24">
        <v>4</v>
      </c>
      <c r="O358" s="16">
        <f t="shared" si="48"/>
        <v>48</v>
      </c>
      <c r="P358" s="24" t="s">
        <v>91</v>
      </c>
      <c r="Q358" s="24" t="s">
        <v>584</v>
      </c>
      <c r="R358" s="25" t="s">
        <v>248</v>
      </c>
      <c r="S358" s="27">
        <v>1.9288888888888911</v>
      </c>
      <c r="T358" s="27">
        <v>0.96444444444444555</v>
      </c>
      <c r="U358" s="66">
        <v>44333</v>
      </c>
      <c r="V358" s="27">
        <v>0.19750000000000023</v>
      </c>
      <c r="W358" s="19">
        <v>0.77</v>
      </c>
      <c r="X358" s="26">
        <v>95</v>
      </c>
      <c r="Y358" s="19" t="str">
        <f t="shared" si="42"/>
        <v>N373A</v>
      </c>
      <c r="Z358" s="19" t="str">
        <f t="shared" si="43"/>
        <v>10/HR-4/3AU</v>
      </c>
      <c r="AA358" s="26">
        <f t="shared" si="44"/>
        <v>0.77</v>
      </c>
      <c r="AB358" s="26">
        <f t="shared" si="45"/>
        <v>28.93</v>
      </c>
      <c r="AC358" s="19">
        <f t="shared" si="46"/>
        <v>95</v>
      </c>
      <c r="AD358" s="19" t="str">
        <f t="shared" si="47"/>
        <v>66000-644</v>
      </c>
      <c r="AE358" s="32"/>
      <c r="AF358" s="34"/>
      <c r="AG358" s="1" t="s">
        <v>573</v>
      </c>
      <c r="AH358" s="43">
        <v>66683</v>
      </c>
    </row>
    <row r="359" spans="1:34" x14ac:dyDescent="0.25">
      <c r="A359" s="5">
        <v>44307</v>
      </c>
      <c r="B359" s="56" t="s">
        <v>1868</v>
      </c>
      <c r="C359" s="51" t="s">
        <v>1869</v>
      </c>
      <c r="D359" s="51" t="s">
        <v>517</v>
      </c>
      <c r="E359" s="54">
        <v>44329</v>
      </c>
      <c r="F359" s="51" t="s">
        <v>1863</v>
      </c>
      <c r="G359" s="48" t="s">
        <v>516</v>
      </c>
      <c r="H359" s="52">
        <v>2</v>
      </c>
      <c r="I359" s="51" t="s">
        <v>388</v>
      </c>
      <c r="J359" s="1">
        <v>554.04999999999995</v>
      </c>
      <c r="K359" s="7">
        <v>911736</v>
      </c>
      <c r="L359" s="24"/>
      <c r="M359" s="24">
        <v>14.4</v>
      </c>
      <c r="N359" s="24">
        <v>153</v>
      </c>
      <c r="O359" s="16">
        <f t="shared" si="48"/>
        <v>2203.2000000000003</v>
      </c>
      <c r="P359" s="24" t="s">
        <v>421</v>
      </c>
      <c r="Q359" s="24" t="s">
        <v>518</v>
      </c>
      <c r="R359" s="25" t="s">
        <v>2193</v>
      </c>
      <c r="S359" s="27">
        <v>9.7263888888888879</v>
      </c>
      <c r="T359" s="27">
        <v>4.8631944444444439</v>
      </c>
      <c r="U359" s="66">
        <v>44330</v>
      </c>
      <c r="V359" s="27">
        <v>0.3272222222222223</v>
      </c>
      <c r="W359" s="19">
        <v>3.69</v>
      </c>
      <c r="X359" s="26">
        <v>900</v>
      </c>
      <c r="Y359" s="19" t="str">
        <f t="shared" si="42"/>
        <v>L123B</v>
      </c>
      <c r="Z359" s="19" t="str">
        <f t="shared" si="43"/>
        <v>36/LS33600</v>
      </c>
      <c r="AA359" s="26">
        <f t="shared" si="44"/>
        <v>3.69</v>
      </c>
      <c r="AB359" s="26">
        <f t="shared" si="45"/>
        <v>554.04999999999995</v>
      </c>
      <c r="AC359" s="19">
        <f t="shared" si="46"/>
        <v>900</v>
      </c>
      <c r="AD359" s="19" t="str">
        <f t="shared" si="47"/>
        <v>66000-758</v>
      </c>
      <c r="AE359" s="32"/>
      <c r="AF359" s="34"/>
      <c r="AG359" s="1" t="s">
        <v>153</v>
      </c>
      <c r="AH359" s="43">
        <v>1895</v>
      </c>
    </row>
    <row r="360" spans="1:34" x14ac:dyDescent="0.25">
      <c r="A360" s="13">
        <v>44301</v>
      </c>
      <c r="B360" s="57" t="s">
        <v>1837</v>
      </c>
      <c r="C360" s="51" t="s">
        <v>685</v>
      </c>
      <c r="D360" s="51" t="s">
        <v>686</v>
      </c>
      <c r="E360" s="54">
        <v>44335</v>
      </c>
      <c r="F360" s="51" t="s">
        <v>610</v>
      </c>
      <c r="G360" s="48" t="s">
        <v>684</v>
      </c>
      <c r="H360" s="52">
        <v>5</v>
      </c>
      <c r="I360" s="51" t="s">
        <v>299</v>
      </c>
      <c r="J360" s="1">
        <v>154.44999999999999</v>
      </c>
      <c r="K360" s="7">
        <v>911431</v>
      </c>
      <c r="L360" s="24"/>
      <c r="M360" s="24">
        <v>25.2</v>
      </c>
      <c r="N360" s="24">
        <v>5.85</v>
      </c>
      <c r="O360" s="16">
        <f t="shared" si="48"/>
        <v>147.41999999999999</v>
      </c>
      <c r="P360" s="24" t="s">
        <v>130</v>
      </c>
      <c r="Q360" s="24" t="s">
        <v>567</v>
      </c>
      <c r="R360" s="25" t="s">
        <v>2194</v>
      </c>
      <c r="S360" s="27">
        <v>19.788888888888891</v>
      </c>
      <c r="T360" s="27">
        <v>3.9577777777777783</v>
      </c>
      <c r="U360" s="66">
        <v>44330</v>
      </c>
      <c r="V360" s="27">
        <v>0.65000000000000036</v>
      </c>
      <c r="W360" s="19">
        <v>5.41</v>
      </c>
      <c r="X360" s="26">
        <v>350</v>
      </c>
      <c r="Y360" s="19" t="str">
        <f t="shared" si="42"/>
        <v>RL1098A</v>
      </c>
      <c r="Z360" s="19" t="str">
        <f t="shared" si="43"/>
        <v>21/UR18650RX</v>
      </c>
      <c r="AA360" s="26">
        <f t="shared" si="44"/>
        <v>5.41</v>
      </c>
      <c r="AB360" s="26">
        <f t="shared" si="45"/>
        <v>154.44999999999999</v>
      </c>
      <c r="AC360" s="19">
        <f t="shared" si="46"/>
        <v>350</v>
      </c>
      <c r="AD360" s="19" t="str">
        <f t="shared" si="47"/>
        <v>67001-6391</v>
      </c>
      <c r="AE360" s="32"/>
      <c r="AF360" s="34"/>
      <c r="AG360" s="1" t="s">
        <v>151</v>
      </c>
      <c r="AH360" s="43">
        <v>1582</v>
      </c>
    </row>
    <row r="361" spans="1:34" x14ac:dyDescent="0.25">
      <c r="A361" s="13">
        <v>44315</v>
      </c>
      <c r="B361" s="57" t="s">
        <v>1951</v>
      </c>
      <c r="C361" s="51" t="s">
        <v>1954</v>
      </c>
      <c r="D361" s="51" t="s">
        <v>1955</v>
      </c>
      <c r="E361" s="54">
        <v>44342</v>
      </c>
      <c r="F361" s="51" t="s">
        <v>1622</v>
      </c>
      <c r="G361" s="48" t="s">
        <v>1952</v>
      </c>
      <c r="H361" s="52">
        <v>6</v>
      </c>
      <c r="I361" s="51" t="s">
        <v>1953</v>
      </c>
      <c r="J361" s="1">
        <v>32.32</v>
      </c>
      <c r="K361" s="7">
        <v>913196</v>
      </c>
      <c r="L361" s="24"/>
      <c r="M361" s="24">
        <v>3.6</v>
      </c>
      <c r="N361" s="24">
        <v>14</v>
      </c>
      <c r="O361" s="16">
        <f t="shared" si="48"/>
        <v>50.4</v>
      </c>
      <c r="P361" s="24" t="s">
        <v>421</v>
      </c>
      <c r="Q361" s="24" t="s">
        <v>412</v>
      </c>
      <c r="R361" s="25" t="s">
        <v>118</v>
      </c>
      <c r="S361" s="27">
        <v>4.5513888888888889</v>
      </c>
      <c r="T361" s="27">
        <v>0.75856481481481486</v>
      </c>
      <c r="U361" s="66">
        <v>44336</v>
      </c>
      <c r="V361" s="27">
        <v>0.26805555555555571</v>
      </c>
      <c r="W361" s="19">
        <v>1</v>
      </c>
      <c r="X361" s="26">
        <v>180</v>
      </c>
      <c r="Y361" s="19" t="str">
        <f t="shared" si="42"/>
        <v>DH56</v>
      </c>
      <c r="Z361" s="19" t="str">
        <f t="shared" si="43"/>
        <v>1/ER251020S</v>
      </c>
      <c r="AA361" s="26">
        <f t="shared" si="44"/>
        <v>1</v>
      </c>
      <c r="AB361" s="26">
        <f t="shared" si="45"/>
        <v>32.32</v>
      </c>
      <c r="AC361" s="19">
        <f t="shared" si="46"/>
        <v>180</v>
      </c>
      <c r="AD361" s="19" t="str">
        <f t="shared" si="47"/>
        <v>66002-848</v>
      </c>
      <c r="AE361" s="32"/>
      <c r="AF361" s="34"/>
      <c r="AG361" s="1" t="s">
        <v>152</v>
      </c>
      <c r="AH361" s="43">
        <v>1926</v>
      </c>
    </row>
    <row r="362" spans="1:34" x14ac:dyDescent="0.25">
      <c r="A362" s="5">
        <v>44090</v>
      </c>
      <c r="B362" s="56" t="s">
        <v>813</v>
      </c>
      <c r="C362" s="53" t="s">
        <v>655</v>
      </c>
      <c r="D362" s="53" t="s">
        <v>656</v>
      </c>
      <c r="E362" s="54">
        <v>44267</v>
      </c>
      <c r="F362" s="51" t="s">
        <v>652</v>
      </c>
      <c r="G362" s="48" t="s">
        <v>653</v>
      </c>
      <c r="H362" s="52">
        <v>1440</v>
      </c>
      <c r="I362" s="51" t="s">
        <v>654</v>
      </c>
      <c r="J362" s="1">
        <v>4.3</v>
      </c>
      <c r="K362" s="7">
        <v>886609</v>
      </c>
      <c r="L362" s="24"/>
      <c r="M362" s="24">
        <v>3.6</v>
      </c>
      <c r="N362" s="24">
        <v>2.25</v>
      </c>
      <c r="O362" s="16">
        <f t="shared" si="48"/>
        <v>8.1</v>
      </c>
      <c r="P362" s="24" t="s">
        <v>130</v>
      </c>
      <c r="Q362" s="24" t="s">
        <v>412</v>
      </c>
      <c r="R362" s="25" t="s">
        <v>2195</v>
      </c>
      <c r="S362" s="27">
        <v>175.74805555555557</v>
      </c>
      <c r="T362" s="27">
        <v>0.12204726080246914</v>
      </c>
      <c r="U362" s="66">
        <v>44328</v>
      </c>
      <c r="V362" s="27">
        <v>13.366666666666667</v>
      </c>
      <c r="W362" s="19">
        <v>0.13</v>
      </c>
      <c r="X362" s="26">
        <v>11</v>
      </c>
      <c r="Y362" s="19" t="str">
        <f t="shared" si="42"/>
        <v>RL1232</v>
      </c>
      <c r="Z362" s="19" t="str">
        <f t="shared" si="43"/>
        <v>1/UR18650A</v>
      </c>
      <c r="AA362" s="26">
        <f t="shared" si="44"/>
        <v>0.13</v>
      </c>
      <c r="AB362" s="26">
        <f t="shared" si="45"/>
        <v>4.3</v>
      </c>
      <c r="AC362" s="19">
        <f t="shared" si="46"/>
        <v>11</v>
      </c>
      <c r="AD362" s="19" t="str">
        <f t="shared" si="47"/>
        <v>67001-718</v>
      </c>
      <c r="AE362" s="32"/>
      <c r="AF362" s="34"/>
      <c r="AG362" s="1" t="s">
        <v>153</v>
      </c>
      <c r="AH362" s="43">
        <v>35562</v>
      </c>
    </row>
    <row r="363" spans="1:34" x14ac:dyDescent="0.25">
      <c r="A363" s="5">
        <v>44328</v>
      </c>
      <c r="B363" s="56" t="s">
        <v>2075</v>
      </c>
      <c r="C363" s="53" t="s">
        <v>2078</v>
      </c>
      <c r="D363" s="53" t="s">
        <v>2079</v>
      </c>
      <c r="E363" s="54">
        <v>44343</v>
      </c>
      <c r="F363" s="51" t="s">
        <v>2076</v>
      </c>
      <c r="G363" s="48" t="s">
        <v>2077</v>
      </c>
      <c r="H363" s="52">
        <v>5</v>
      </c>
      <c r="I363" s="51" t="s">
        <v>710</v>
      </c>
      <c r="J363" s="1">
        <v>9.18</v>
      </c>
      <c r="K363" s="7">
        <v>914281</v>
      </c>
      <c r="L363" s="24"/>
      <c r="M363" s="24">
        <v>7.2</v>
      </c>
      <c r="N363" s="24">
        <v>2.04</v>
      </c>
      <c r="O363" s="16">
        <f t="shared" si="48"/>
        <v>14.688000000000001</v>
      </c>
      <c r="P363" s="24" t="s">
        <v>130</v>
      </c>
      <c r="Q363" s="24" t="s">
        <v>582</v>
      </c>
      <c r="R363" s="25" t="s">
        <v>2196</v>
      </c>
      <c r="S363" s="27">
        <v>1.7111111111111086</v>
      </c>
      <c r="T363" s="27">
        <v>0.34222222222222171</v>
      </c>
      <c r="U363" s="66">
        <v>44342</v>
      </c>
      <c r="V363" s="27">
        <v>0.43333333333333313</v>
      </c>
      <c r="W363" s="19">
        <v>0.75</v>
      </c>
      <c r="X363" s="26">
        <v>37.700000000000003</v>
      </c>
      <c r="Y363" s="19" t="str">
        <f t="shared" si="42"/>
        <v>RL1469</v>
      </c>
      <c r="Z363" s="19" t="str">
        <f t="shared" si="43"/>
        <v>2/NCR18500A</v>
      </c>
      <c r="AA363" s="26">
        <f t="shared" si="44"/>
        <v>0.75</v>
      </c>
      <c r="AB363" s="26">
        <f t="shared" si="45"/>
        <v>9.18</v>
      </c>
      <c r="AC363" s="19">
        <f t="shared" si="46"/>
        <v>37.700000000000003</v>
      </c>
      <c r="AD363" s="19" t="str">
        <f t="shared" si="47"/>
        <v>66002-886</v>
      </c>
      <c r="AE363" s="32"/>
      <c r="AF363" s="34"/>
      <c r="AG363" s="1" t="s">
        <v>152</v>
      </c>
      <c r="AH363" s="43">
        <v>31069</v>
      </c>
    </row>
    <row r="364" spans="1:34" x14ac:dyDescent="0.25">
      <c r="A364" s="17">
        <v>44340</v>
      </c>
      <c r="B364" s="58" t="s">
        <v>2148</v>
      </c>
      <c r="C364" s="51" t="s">
        <v>2150</v>
      </c>
      <c r="D364" s="51" t="s">
        <v>381</v>
      </c>
      <c r="E364" s="54">
        <v>44344</v>
      </c>
      <c r="F364" s="51" t="s">
        <v>2149</v>
      </c>
      <c r="G364" s="48" t="s">
        <v>380</v>
      </c>
      <c r="H364" s="52">
        <v>2</v>
      </c>
      <c r="I364" s="51" t="s">
        <v>95</v>
      </c>
      <c r="J364" s="1">
        <v>56.19</v>
      </c>
      <c r="K364" s="7">
        <v>916114</v>
      </c>
      <c r="L364" s="24"/>
      <c r="M364" s="24">
        <v>13.5</v>
      </c>
      <c r="N364" s="24"/>
      <c r="O364" s="16">
        <f t="shared" si="48"/>
        <v>0</v>
      </c>
      <c r="P364" s="24" t="s">
        <v>89</v>
      </c>
      <c r="Q364" s="24" t="s">
        <v>382</v>
      </c>
      <c r="R364" s="25" t="s">
        <v>455</v>
      </c>
      <c r="S364" s="27">
        <v>3.1897222222222217</v>
      </c>
      <c r="T364" s="27">
        <v>1.5948611111111108</v>
      </c>
      <c r="U364" s="66">
        <v>44342</v>
      </c>
      <c r="V364" s="27">
        <v>0.26666666666666572</v>
      </c>
      <c r="W364" s="19">
        <v>2.35</v>
      </c>
      <c r="X364" s="26">
        <v>360</v>
      </c>
      <c r="Y364" s="19" t="str">
        <f t="shared" si="42"/>
        <v>AL123D</v>
      </c>
      <c r="Z364" s="19" t="str">
        <f t="shared" si="43"/>
        <v>72/LR20XW</v>
      </c>
      <c r="AA364" s="26">
        <f t="shared" si="44"/>
        <v>2.35</v>
      </c>
      <c r="AB364" s="26">
        <f t="shared" si="45"/>
        <v>56.19</v>
      </c>
      <c r="AC364" s="19">
        <f t="shared" si="46"/>
        <v>360</v>
      </c>
      <c r="AD364" s="19" t="str">
        <f t="shared" si="47"/>
        <v>66000-182</v>
      </c>
      <c r="AE364" s="32"/>
      <c r="AF364" s="34"/>
      <c r="AG364" s="1" t="s">
        <v>153</v>
      </c>
      <c r="AH364" s="43">
        <v>1853</v>
      </c>
    </row>
    <row r="365" spans="1:34" x14ac:dyDescent="0.25">
      <c r="A365" s="18">
        <v>44327</v>
      </c>
      <c r="B365" s="55" t="s">
        <v>2041</v>
      </c>
      <c r="C365" s="51" t="s">
        <v>543</v>
      </c>
      <c r="D365" s="51" t="s">
        <v>2043</v>
      </c>
      <c r="E365" s="54">
        <v>44340</v>
      </c>
      <c r="F365" s="51" t="s">
        <v>1428</v>
      </c>
      <c r="G365" s="48" t="s">
        <v>2042</v>
      </c>
      <c r="H365" s="52">
        <v>2</v>
      </c>
      <c r="I365" s="51" t="s">
        <v>383</v>
      </c>
      <c r="J365" s="1">
        <v>12.61</v>
      </c>
      <c r="K365" s="7">
        <v>914423</v>
      </c>
      <c r="L365" s="24"/>
      <c r="M365" s="24">
        <v>3.6</v>
      </c>
      <c r="N365" s="24">
        <v>4.7</v>
      </c>
      <c r="O365" s="16">
        <f t="shared" si="48"/>
        <v>16.920000000000002</v>
      </c>
      <c r="P365" s="24" t="s">
        <v>130</v>
      </c>
      <c r="Q365" s="24" t="s">
        <v>550</v>
      </c>
      <c r="R365" s="25" t="s">
        <v>455</v>
      </c>
      <c r="S365" s="27">
        <v>1.2994444444444428</v>
      </c>
      <c r="T365" s="27">
        <v>0.64972222222222142</v>
      </c>
      <c r="U365" s="66">
        <v>44342</v>
      </c>
      <c r="V365" s="27">
        <v>0.23333333333333384</v>
      </c>
      <c r="W365" s="19">
        <v>1.5</v>
      </c>
      <c r="X365" s="26">
        <v>60</v>
      </c>
      <c r="Y365" s="19" t="str">
        <f t="shared" si="42"/>
        <v>RL1448A</v>
      </c>
      <c r="Z365" s="19" t="str">
        <f t="shared" si="43"/>
        <v>2/NCA103450</v>
      </c>
      <c r="AA365" s="26">
        <f t="shared" si="44"/>
        <v>1.5</v>
      </c>
      <c r="AB365" s="26">
        <f t="shared" si="45"/>
        <v>12.61</v>
      </c>
      <c r="AC365" s="19">
        <f t="shared" si="46"/>
        <v>60</v>
      </c>
      <c r="AD365" s="19" t="str">
        <f t="shared" si="47"/>
        <v>66002-627A</v>
      </c>
      <c r="AE365" s="32"/>
      <c r="AF365" s="34"/>
      <c r="AG365" s="1" t="s">
        <v>151</v>
      </c>
      <c r="AH365" s="43">
        <v>89093</v>
      </c>
    </row>
    <row r="366" spans="1:34" x14ac:dyDescent="0.25">
      <c r="A366" s="18">
        <v>44327</v>
      </c>
      <c r="B366" s="55" t="s">
        <v>2040</v>
      </c>
      <c r="C366" s="51" t="s">
        <v>398</v>
      </c>
      <c r="D366" s="51" t="s">
        <v>1430</v>
      </c>
      <c r="E366" s="54">
        <v>44340</v>
      </c>
      <c r="F366" s="51" t="s">
        <v>1428</v>
      </c>
      <c r="G366" s="48" t="s">
        <v>1429</v>
      </c>
      <c r="H366" s="52">
        <v>2</v>
      </c>
      <c r="I366" s="51" t="s">
        <v>383</v>
      </c>
      <c r="J366" s="1">
        <v>6.8</v>
      </c>
      <c r="K366" s="7">
        <v>914423</v>
      </c>
      <c r="L366" s="24"/>
      <c r="M366" s="24">
        <v>3.6</v>
      </c>
      <c r="N366" s="24">
        <v>2.35</v>
      </c>
      <c r="O366" s="16">
        <f t="shared" si="48"/>
        <v>8.4600000000000009</v>
      </c>
      <c r="P366" s="24" t="s">
        <v>130</v>
      </c>
      <c r="Q366" s="24" t="s">
        <v>412</v>
      </c>
      <c r="R366" s="25" t="s">
        <v>455</v>
      </c>
      <c r="S366" s="27">
        <v>1.331666666666667</v>
      </c>
      <c r="T366" s="27">
        <v>0.6658333333333335</v>
      </c>
      <c r="U366" s="66">
        <v>44342</v>
      </c>
      <c r="V366" s="27">
        <v>0.16666666666666874</v>
      </c>
      <c r="W366" s="19">
        <v>0.94</v>
      </c>
      <c r="X366" s="26">
        <v>32.5</v>
      </c>
      <c r="Y366" s="19" t="str">
        <f t="shared" si="42"/>
        <v>RL1448</v>
      </c>
      <c r="Z366" s="19" t="str">
        <f t="shared" si="43"/>
        <v>1/NCA103450</v>
      </c>
      <c r="AA366" s="26">
        <f t="shared" si="44"/>
        <v>0.94</v>
      </c>
      <c r="AB366" s="26">
        <f t="shared" si="45"/>
        <v>6.8</v>
      </c>
      <c r="AC366" s="19">
        <f t="shared" si="46"/>
        <v>32.5</v>
      </c>
      <c r="AD366" s="19" t="str">
        <f t="shared" si="47"/>
        <v>66002-627</v>
      </c>
      <c r="AE366" s="32"/>
      <c r="AF366" s="34"/>
      <c r="AG366" s="1" t="s">
        <v>151</v>
      </c>
      <c r="AH366" s="43">
        <v>89093</v>
      </c>
    </row>
    <row r="367" spans="1:34" x14ac:dyDescent="0.25">
      <c r="A367" s="18">
        <v>44327</v>
      </c>
      <c r="B367" s="55" t="s">
        <v>2033</v>
      </c>
      <c r="C367" s="51" t="s">
        <v>2036</v>
      </c>
      <c r="D367" s="51" t="s">
        <v>2037</v>
      </c>
      <c r="E367" s="54">
        <v>44335</v>
      </c>
      <c r="F367" s="51" t="s">
        <v>2034</v>
      </c>
      <c r="G367" s="48" t="s">
        <v>2035</v>
      </c>
      <c r="H367" s="52">
        <v>2</v>
      </c>
      <c r="I367" s="51" t="s">
        <v>95</v>
      </c>
      <c r="J367" s="1">
        <v>15.65</v>
      </c>
      <c r="K367" s="7">
        <v>914227</v>
      </c>
      <c r="L367" s="24"/>
      <c r="M367" s="24"/>
      <c r="N367" s="24"/>
      <c r="O367" s="16">
        <f t="shared" si="48"/>
        <v>0</v>
      </c>
      <c r="P367" s="24" t="s">
        <v>89</v>
      </c>
      <c r="Q367" s="24"/>
      <c r="R367" s="25" t="s">
        <v>455</v>
      </c>
      <c r="S367" s="27">
        <v>4.794999999999999</v>
      </c>
      <c r="T367" s="27">
        <v>2.3974999999999995</v>
      </c>
      <c r="U367" s="66">
        <v>44342</v>
      </c>
      <c r="V367" s="27">
        <v>0.51666666666666616</v>
      </c>
      <c r="W367" s="19">
        <v>1.5</v>
      </c>
      <c r="X367" s="26">
        <v>100</v>
      </c>
      <c r="Y367" s="19" t="str">
        <f t="shared" si="42"/>
        <v>AL600</v>
      </c>
      <c r="Z367" s="19" t="str">
        <f t="shared" si="43"/>
        <v>20/LR20XW</v>
      </c>
      <c r="AA367" s="26">
        <f t="shared" si="44"/>
        <v>1.5</v>
      </c>
      <c r="AB367" s="26">
        <f t="shared" si="45"/>
        <v>15.65</v>
      </c>
      <c r="AC367" s="19">
        <f t="shared" si="46"/>
        <v>100</v>
      </c>
      <c r="AD367" s="19" t="str">
        <f t="shared" si="47"/>
        <v>66002-615</v>
      </c>
      <c r="AE367" s="32"/>
      <c r="AF367" s="34"/>
      <c r="AG367" s="1" t="s">
        <v>151</v>
      </c>
      <c r="AH367" s="43">
        <v>65701</v>
      </c>
    </row>
    <row r="368" spans="1:34" x14ac:dyDescent="0.25">
      <c r="A368" s="13">
        <v>44329</v>
      </c>
      <c r="B368" s="57" t="s">
        <v>2080</v>
      </c>
      <c r="C368" s="51" t="s">
        <v>555</v>
      </c>
      <c r="D368" s="51" t="s">
        <v>164</v>
      </c>
      <c r="E368" s="54">
        <v>44357</v>
      </c>
      <c r="F368" s="51" t="s">
        <v>842</v>
      </c>
      <c r="G368" s="48" t="s">
        <v>553</v>
      </c>
      <c r="H368" s="52">
        <v>50</v>
      </c>
      <c r="I368" s="51" t="s">
        <v>554</v>
      </c>
      <c r="J368" s="1">
        <v>10.220000000000001</v>
      </c>
      <c r="K368" s="7">
        <v>914588</v>
      </c>
      <c r="L368" s="24"/>
      <c r="M368" s="24">
        <v>12</v>
      </c>
      <c r="N368" s="24">
        <v>1.2</v>
      </c>
      <c r="O368" s="16">
        <f t="shared" si="48"/>
        <v>14.399999999999999</v>
      </c>
      <c r="P368" s="24" t="s">
        <v>115</v>
      </c>
      <c r="Q368" s="24" t="s">
        <v>412</v>
      </c>
      <c r="R368" s="25" t="s">
        <v>361</v>
      </c>
      <c r="S368" s="27">
        <v>31.389444444444443</v>
      </c>
      <c r="T368" s="27">
        <v>0.62778888888888884</v>
      </c>
      <c r="U368" s="66">
        <v>44341</v>
      </c>
      <c r="V368" s="27">
        <v>0.99638888888888832</v>
      </c>
      <c r="W368" s="19">
        <v>0.56999999999999995</v>
      </c>
      <c r="X368" s="26">
        <v>60</v>
      </c>
      <c r="Y368" s="19" t="str">
        <f t="shared" si="42"/>
        <v>S19</v>
      </c>
      <c r="Z368" s="19" t="str">
        <f t="shared" si="43"/>
        <v>1/12SB1.2P</v>
      </c>
      <c r="AA368" s="26">
        <f t="shared" si="44"/>
        <v>0.56999999999999995</v>
      </c>
      <c r="AB368" s="26">
        <f t="shared" si="45"/>
        <v>10.220000000000001</v>
      </c>
      <c r="AC368" s="19">
        <f t="shared" si="46"/>
        <v>60</v>
      </c>
      <c r="AD368" s="19" t="str">
        <f t="shared" si="47"/>
        <v>66000-595</v>
      </c>
      <c r="AE368" s="32"/>
      <c r="AF368" s="34"/>
      <c r="AG368" s="1" t="s">
        <v>151</v>
      </c>
      <c r="AH368" s="43">
        <v>61117</v>
      </c>
    </row>
    <row r="369" spans="1:34" x14ac:dyDescent="0.25">
      <c r="A369" s="18">
        <v>44313</v>
      </c>
      <c r="B369" s="55" t="s">
        <v>1908</v>
      </c>
      <c r="C369" s="51" t="s">
        <v>1277</v>
      </c>
      <c r="D369" s="51" t="s">
        <v>1911</v>
      </c>
      <c r="E369" s="54">
        <v>44329</v>
      </c>
      <c r="F369" s="51" t="s">
        <v>626</v>
      </c>
      <c r="G369" s="48" t="s">
        <v>1909</v>
      </c>
      <c r="H369" s="52">
        <v>1</v>
      </c>
      <c r="I369" s="51" t="s">
        <v>315</v>
      </c>
      <c r="J369" s="1">
        <v>6.99</v>
      </c>
      <c r="K369" s="7">
        <v>912440</v>
      </c>
      <c r="L369" s="24" t="s">
        <v>1910</v>
      </c>
      <c r="M369" s="24">
        <v>4.8</v>
      </c>
      <c r="N369" s="24">
        <v>1.65</v>
      </c>
      <c r="O369" s="16">
        <f t="shared" si="48"/>
        <v>7.919999999999999</v>
      </c>
      <c r="P369" s="24" t="s">
        <v>91</v>
      </c>
      <c r="Q369" s="24" t="s">
        <v>562</v>
      </c>
      <c r="R369" s="25" t="s">
        <v>455</v>
      </c>
      <c r="S369" s="27">
        <v>0.95166666666666622</v>
      </c>
      <c r="T369" s="27">
        <v>0.95166666666666622</v>
      </c>
      <c r="U369" s="66">
        <v>44340</v>
      </c>
      <c r="V369" s="27">
        <v>0.25000000000000044</v>
      </c>
      <c r="W369" s="19">
        <v>0.5</v>
      </c>
      <c r="X369" s="26">
        <v>29.82</v>
      </c>
      <c r="Y369" s="19" t="str">
        <f t="shared" si="42"/>
        <v>N1516</v>
      </c>
      <c r="Z369" s="19" t="str">
        <f t="shared" si="43"/>
        <v>4/HR-AAU</v>
      </c>
      <c r="AA369" s="26">
        <f t="shared" si="44"/>
        <v>0.5</v>
      </c>
      <c r="AB369" s="26">
        <f t="shared" si="45"/>
        <v>6.99</v>
      </c>
      <c r="AC369" s="19">
        <f t="shared" si="46"/>
        <v>29.82</v>
      </c>
      <c r="AD369" s="19" t="str">
        <f t="shared" si="47"/>
        <v>22000-342A</v>
      </c>
      <c r="AE369" s="32"/>
      <c r="AF369" s="34"/>
      <c r="AG369" s="1" t="s">
        <v>573</v>
      </c>
      <c r="AH369" s="43">
        <v>23985</v>
      </c>
    </row>
    <row r="370" spans="1:34" x14ac:dyDescent="0.25">
      <c r="A370" s="5">
        <v>44328</v>
      </c>
      <c r="B370" s="56" t="s">
        <v>2060</v>
      </c>
      <c r="C370" s="53" t="s">
        <v>2062</v>
      </c>
      <c r="D370" s="53" t="s">
        <v>520</v>
      </c>
      <c r="E370" s="54">
        <v>44337</v>
      </c>
      <c r="F370" s="51" t="s">
        <v>282</v>
      </c>
      <c r="G370" s="48" t="s">
        <v>506</v>
      </c>
      <c r="H370" s="52">
        <v>1</v>
      </c>
      <c r="I370" s="51" t="s">
        <v>2061</v>
      </c>
      <c r="J370" s="1">
        <v>2.16</v>
      </c>
      <c r="K370" s="7">
        <v>914427</v>
      </c>
      <c r="L370" s="24"/>
      <c r="M370" s="24">
        <v>4.8</v>
      </c>
      <c r="N370" s="24">
        <v>0.5</v>
      </c>
      <c r="O370" s="16">
        <f t="shared" si="48"/>
        <v>2.4</v>
      </c>
      <c r="P370" s="24" t="s">
        <v>91</v>
      </c>
      <c r="Q370" s="24" t="s">
        <v>562</v>
      </c>
      <c r="R370" s="25" t="s">
        <v>2172</v>
      </c>
      <c r="S370" s="27">
        <v>1.0311111111111115</v>
      </c>
      <c r="T370" s="27">
        <v>1.0311111111111115</v>
      </c>
      <c r="U370" s="66">
        <v>44340</v>
      </c>
      <c r="V370" s="27">
        <v>0.11444444444444413</v>
      </c>
      <c r="W370" s="19">
        <v>0.4</v>
      </c>
      <c r="X370" s="26">
        <v>30</v>
      </c>
      <c r="Y370" s="19" t="str">
        <f t="shared" si="42"/>
        <v>RECELL316</v>
      </c>
      <c r="Z370" s="19" t="str">
        <f t="shared" si="43"/>
        <v>4/H500-N</v>
      </c>
      <c r="AA370" s="26">
        <f t="shared" si="44"/>
        <v>0.4</v>
      </c>
      <c r="AB370" s="26">
        <f t="shared" si="45"/>
        <v>2.16</v>
      </c>
      <c r="AC370" s="19">
        <f t="shared" si="46"/>
        <v>30</v>
      </c>
      <c r="AD370" s="19" t="str">
        <f t="shared" si="47"/>
        <v>67001-575</v>
      </c>
      <c r="AE370" s="32"/>
      <c r="AF370" s="34"/>
      <c r="AG370" s="1" t="s">
        <v>152</v>
      </c>
      <c r="AH370" s="43" t="s">
        <v>283</v>
      </c>
    </row>
    <row r="371" spans="1:34" x14ac:dyDescent="0.25">
      <c r="A371" s="13">
        <v>44301</v>
      </c>
      <c r="B371" s="57" t="s">
        <v>1836</v>
      </c>
      <c r="C371" s="51" t="s">
        <v>894</v>
      </c>
      <c r="D371" s="51" t="s">
        <v>727</v>
      </c>
      <c r="E371" s="54">
        <v>44328</v>
      </c>
      <c r="F371" s="51" t="s">
        <v>311</v>
      </c>
      <c r="G371" s="48" t="s">
        <v>726</v>
      </c>
      <c r="H371" s="52">
        <v>40</v>
      </c>
      <c r="I371" s="51" t="s">
        <v>312</v>
      </c>
      <c r="J371" s="1">
        <v>36.119999999999997</v>
      </c>
      <c r="K371" s="7">
        <v>911436</v>
      </c>
      <c r="L371" s="24"/>
      <c r="M371" s="24">
        <v>3</v>
      </c>
      <c r="N371" s="24">
        <v>15</v>
      </c>
      <c r="O371" s="16">
        <f t="shared" si="48"/>
        <v>45</v>
      </c>
      <c r="P371" s="24" t="s">
        <v>435</v>
      </c>
      <c r="Q371" s="24" t="s">
        <v>124</v>
      </c>
      <c r="R371" s="25" t="s">
        <v>2197</v>
      </c>
      <c r="S371" s="27">
        <v>19.269999999999996</v>
      </c>
      <c r="T371" s="27">
        <v>0.4817499999999999</v>
      </c>
      <c r="U371" s="66">
        <v>44340</v>
      </c>
      <c r="V371" s="27">
        <v>1.1161111111111115</v>
      </c>
      <c r="W371" s="19">
        <v>0.48</v>
      </c>
      <c r="X371" s="26">
        <v>68</v>
      </c>
      <c r="Y371" s="19" t="str">
        <f t="shared" si="42"/>
        <v>L286A</v>
      </c>
      <c r="Z371" s="19" t="str">
        <f t="shared" si="43"/>
        <v>3/BR-C</v>
      </c>
      <c r="AA371" s="26">
        <f t="shared" si="44"/>
        <v>0.48</v>
      </c>
      <c r="AB371" s="26">
        <f t="shared" si="45"/>
        <v>36.119999999999997</v>
      </c>
      <c r="AC371" s="19">
        <f t="shared" si="46"/>
        <v>68</v>
      </c>
      <c r="AD371" s="19" t="str">
        <f t="shared" si="47"/>
        <v>66000-277A</v>
      </c>
      <c r="AE371" s="32"/>
      <c r="AF371" s="34"/>
      <c r="AG371" s="1" t="s">
        <v>153</v>
      </c>
      <c r="AH371" s="43">
        <v>65813</v>
      </c>
    </row>
    <row r="372" spans="1:34" x14ac:dyDescent="0.25">
      <c r="A372" s="18">
        <v>44308</v>
      </c>
      <c r="B372" s="55" t="s">
        <v>1893</v>
      </c>
      <c r="C372" s="51" t="s">
        <v>580</v>
      </c>
      <c r="D372" s="51" t="s">
        <v>559</v>
      </c>
      <c r="E372" s="54">
        <v>44340</v>
      </c>
      <c r="F372" s="51" t="s">
        <v>121</v>
      </c>
      <c r="G372" s="48" t="s">
        <v>558</v>
      </c>
      <c r="H372" s="52">
        <v>3</v>
      </c>
      <c r="I372" s="51" t="s">
        <v>364</v>
      </c>
      <c r="J372" s="1">
        <v>10.43</v>
      </c>
      <c r="K372" s="7">
        <v>911903</v>
      </c>
      <c r="L372" s="24"/>
      <c r="M372" s="24">
        <v>7.4</v>
      </c>
      <c r="N372" s="24">
        <v>2.6</v>
      </c>
      <c r="O372" s="16">
        <f t="shared" si="48"/>
        <v>19.240000000000002</v>
      </c>
      <c r="P372" s="24" t="s">
        <v>130</v>
      </c>
      <c r="Q372" s="24" t="s">
        <v>582</v>
      </c>
      <c r="R372" s="25" t="s">
        <v>248</v>
      </c>
      <c r="S372" s="27">
        <v>3.8011111111111102</v>
      </c>
      <c r="T372" s="27">
        <v>1.2670370370370367</v>
      </c>
      <c r="U372" s="66">
        <v>44340</v>
      </c>
      <c r="V372" s="27">
        <v>0.33333333333333481</v>
      </c>
      <c r="W372" s="19">
        <v>1.0900000000000001</v>
      </c>
      <c r="X372" s="26">
        <v>37.619999999999997</v>
      </c>
      <c r="Y372" s="19" t="str">
        <f t="shared" si="42"/>
        <v>RL916</v>
      </c>
      <c r="Z372" s="19" t="str">
        <f t="shared" si="43"/>
        <v>2/UR18650ZY</v>
      </c>
      <c r="AA372" s="26">
        <f t="shared" si="44"/>
        <v>1.0900000000000001</v>
      </c>
      <c r="AB372" s="26">
        <f t="shared" si="45"/>
        <v>10.43</v>
      </c>
      <c r="AC372" s="19">
        <f t="shared" si="46"/>
        <v>37.619999999999997</v>
      </c>
      <c r="AD372" s="19" t="str">
        <f t="shared" si="47"/>
        <v>66001-356</v>
      </c>
      <c r="AE372" s="32"/>
      <c r="AF372" s="34"/>
      <c r="AG372" s="1" t="s">
        <v>152</v>
      </c>
      <c r="AH372" s="43">
        <v>34098</v>
      </c>
    </row>
    <row r="373" spans="1:34" x14ac:dyDescent="0.25">
      <c r="A373" s="17">
        <v>44228</v>
      </c>
      <c r="B373" s="58" t="s">
        <v>1070</v>
      </c>
      <c r="C373" s="51" t="s">
        <v>1072</v>
      </c>
      <c r="D373" s="51" t="s">
        <v>1073</v>
      </c>
      <c r="E373" s="54">
        <v>44228</v>
      </c>
      <c r="F373" s="51" t="s">
        <v>1074</v>
      </c>
      <c r="G373" s="48" t="s">
        <v>1071</v>
      </c>
      <c r="H373" s="52">
        <v>54</v>
      </c>
      <c r="I373" s="51" t="s">
        <v>160</v>
      </c>
      <c r="J373" s="1">
        <v>91.89</v>
      </c>
      <c r="K373" s="7">
        <v>902229</v>
      </c>
      <c r="L373" s="24"/>
      <c r="M373" s="24"/>
      <c r="N373" s="24"/>
      <c r="O373" s="16">
        <f t="shared" si="48"/>
        <v>0</v>
      </c>
      <c r="P373" s="24"/>
      <c r="Q373" s="24"/>
      <c r="R373" s="25" t="s">
        <v>1903</v>
      </c>
      <c r="S373" s="27">
        <v>2.4752777777777788</v>
      </c>
      <c r="T373" s="27">
        <v>4.5838477366255161E-2</v>
      </c>
      <c r="U373" s="66">
        <v>44340</v>
      </c>
      <c r="V373" s="27">
        <v>1.0636111111111113</v>
      </c>
      <c r="W373" s="19">
        <v>0.03</v>
      </c>
      <c r="X373" s="26">
        <v>122.5</v>
      </c>
      <c r="Y373" s="19" t="str">
        <f t="shared" si="42"/>
        <v>TAG6</v>
      </c>
      <c r="Z373" s="19" t="str">
        <f t="shared" si="43"/>
        <v>1/3B0036-FF</v>
      </c>
      <c r="AA373" s="26">
        <f t="shared" si="44"/>
        <v>0.03</v>
      </c>
      <c r="AB373" s="26">
        <f t="shared" si="45"/>
        <v>91.89</v>
      </c>
      <c r="AC373" s="19">
        <f t="shared" si="46"/>
        <v>122.5</v>
      </c>
      <c r="AD373" s="19" t="str">
        <f t="shared" si="47"/>
        <v>67000-012TAGS</v>
      </c>
      <c r="AE373" s="32"/>
      <c r="AF373" s="34"/>
      <c r="AG373" s="1" t="s">
        <v>152</v>
      </c>
      <c r="AH373" s="43">
        <v>1926</v>
      </c>
    </row>
    <row r="374" spans="1:34" x14ac:dyDescent="0.25">
      <c r="A374" s="18">
        <v>44327</v>
      </c>
      <c r="B374" s="55" t="s">
        <v>2038</v>
      </c>
      <c r="C374" s="51" t="s">
        <v>346</v>
      </c>
      <c r="D374" s="51" t="s">
        <v>347</v>
      </c>
      <c r="E374" s="54">
        <v>44344</v>
      </c>
      <c r="F374" s="51" t="s">
        <v>314</v>
      </c>
      <c r="G374" s="48" t="s">
        <v>345</v>
      </c>
      <c r="H374" s="52">
        <v>1</v>
      </c>
      <c r="I374" s="51" t="s">
        <v>261</v>
      </c>
      <c r="J374" s="52">
        <v>23.58</v>
      </c>
      <c r="K374" s="7">
        <v>914434</v>
      </c>
      <c r="L374" s="24" t="s">
        <v>2039</v>
      </c>
      <c r="M374" s="24">
        <v>14.4</v>
      </c>
      <c r="N374" s="24">
        <v>1.9</v>
      </c>
      <c r="O374" s="16">
        <f t="shared" si="48"/>
        <v>27.36</v>
      </c>
      <c r="P374" s="24" t="s">
        <v>96</v>
      </c>
      <c r="Q374" s="24" t="s">
        <v>591</v>
      </c>
      <c r="R374" s="25" t="s">
        <v>2172</v>
      </c>
      <c r="S374" s="27">
        <v>2.4150000000000014</v>
      </c>
      <c r="T374" s="27">
        <v>2.4150000000000014</v>
      </c>
      <c r="U374" s="66">
        <v>44340</v>
      </c>
      <c r="V374" s="27">
        <v>0.13333333333333286</v>
      </c>
      <c r="W374" s="19">
        <v>0.95</v>
      </c>
      <c r="X374" s="26">
        <v>76.430000000000007</v>
      </c>
      <c r="Y374" s="19" t="str">
        <f t="shared" si="42"/>
        <v>N1157</v>
      </c>
      <c r="Z374" s="19" t="str">
        <f t="shared" si="43"/>
        <v>12/NC1900SCR</v>
      </c>
      <c r="AA374" s="26">
        <f t="shared" si="44"/>
        <v>0.95</v>
      </c>
      <c r="AB374" s="26">
        <f t="shared" si="45"/>
        <v>23.58</v>
      </c>
      <c r="AC374" s="19">
        <f t="shared" si="46"/>
        <v>76.430000000000007</v>
      </c>
      <c r="AD374" s="19" t="str">
        <f t="shared" si="47"/>
        <v>22000-699</v>
      </c>
      <c r="AE374" s="32"/>
      <c r="AF374" s="34"/>
      <c r="AG374" s="1" t="s">
        <v>13</v>
      </c>
      <c r="AH374" s="43">
        <v>23955</v>
      </c>
    </row>
    <row r="375" spans="1:34" x14ac:dyDescent="0.25">
      <c r="A375" s="18">
        <v>44334</v>
      </c>
      <c r="B375" s="47">
        <v>313741</v>
      </c>
      <c r="C375" s="19"/>
      <c r="D375" s="19" t="s">
        <v>2097</v>
      </c>
      <c r="E375" s="14">
        <v>44340</v>
      </c>
      <c r="F375" s="19" t="s">
        <v>2098</v>
      </c>
      <c r="G375" s="19"/>
      <c r="H375" s="19">
        <v>6</v>
      </c>
      <c r="I375" s="19"/>
      <c r="J375" s="24">
        <v>0</v>
      </c>
      <c r="K375" s="7"/>
      <c r="L375" s="24"/>
      <c r="M375" s="24">
        <v>96</v>
      </c>
      <c r="N375" s="24"/>
      <c r="O375" s="16">
        <f t="shared" si="48"/>
        <v>0</v>
      </c>
      <c r="P375" s="24" t="s">
        <v>115</v>
      </c>
      <c r="Q375" s="24"/>
      <c r="R375" s="25" t="s">
        <v>2172</v>
      </c>
      <c r="S375" s="27">
        <v>2.7058333333333353</v>
      </c>
      <c r="T375" s="27">
        <v>0.45097222222222255</v>
      </c>
      <c r="U375" s="66">
        <v>44340</v>
      </c>
      <c r="V375" s="27">
        <v>0.13749999999999885</v>
      </c>
      <c r="W375" s="19">
        <v>1.5</v>
      </c>
      <c r="X375" s="26">
        <v>30</v>
      </c>
      <c r="Y375" s="19" t="str">
        <f t="shared" si="42"/>
        <v>REDO CABLES-LAB</v>
      </c>
      <c r="Z375" s="19">
        <f t="shared" si="43"/>
        <v>0</v>
      </c>
      <c r="AA375" s="26">
        <f t="shared" si="44"/>
        <v>1.5</v>
      </c>
      <c r="AB375" s="26">
        <f t="shared" si="45"/>
        <v>0</v>
      </c>
      <c r="AC375" s="19">
        <f t="shared" si="46"/>
        <v>30</v>
      </c>
      <c r="AD375" s="19">
        <f t="shared" si="47"/>
        <v>0</v>
      </c>
      <c r="AE375" s="32"/>
      <c r="AF375" s="34"/>
      <c r="AG375" s="1" t="s">
        <v>151</v>
      </c>
      <c r="AH375" s="43">
        <v>66912</v>
      </c>
    </row>
    <row r="376" spans="1:34" x14ac:dyDescent="0.25">
      <c r="A376" s="18">
        <v>44308</v>
      </c>
      <c r="B376" s="55" t="s">
        <v>1894</v>
      </c>
      <c r="C376" s="53" t="s">
        <v>1896</v>
      </c>
      <c r="D376" s="53" t="s">
        <v>1897</v>
      </c>
      <c r="E376" s="54">
        <v>44326</v>
      </c>
      <c r="F376" s="51" t="s">
        <v>314</v>
      </c>
      <c r="G376" s="48" t="s">
        <v>1895</v>
      </c>
      <c r="H376" s="52">
        <v>1</v>
      </c>
      <c r="I376" s="51" t="s">
        <v>1066</v>
      </c>
      <c r="J376" s="1">
        <v>27.65</v>
      </c>
      <c r="K376" s="7">
        <v>911991</v>
      </c>
      <c r="L376" s="24"/>
      <c r="M376" s="24">
        <v>12.8</v>
      </c>
      <c r="N376" s="24">
        <v>3.8</v>
      </c>
      <c r="O376" s="16">
        <f t="shared" si="48"/>
        <v>48.64</v>
      </c>
      <c r="P376" s="24" t="s">
        <v>508</v>
      </c>
      <c r="Q376" s="24" t="s">
        <v>562</v>
      </c>
      <c r="R376" s="25" t="s">
        <v>455</v>
      </c>
      <c r="S376" s="27">
        <v>0.91500000000000004</v>
      </c>
      <c r="T376" s="27">
        <v>0.91500000000000004</v>
      </c>
      <c r="U376" s="66">
        <v>44340</v>
      </c>
      <c r="V376" s="27">
        <v>0.26305555555555493</v>
      </c>
      <c r="W376" s="19">
        <v>2</v>
      </c>
      <c r="X376" s="26">
        <v>115</v>
      </c>
      <c r="Y376" s="19" t="str">
        <f t="shared" si="42"/>
        <v>RL1468</v>
      </c>
      <c r="Z376" s="19" t="str">
        <f t="shared" si="43"/>
        <v>4/IFR26650-38A</v>
      </c>
      <c r="AA376" s="26">
        <f t="shared" si="44"/>
        <v>2</v>
      </c>
      <c r="AB376" s="26">
        <f t="shared" si="45"/>
        <v>27.65</v>
      </c>
      <c r="AC376" s="19">
        <f t="shared" si="46"/>
        <v>115</v>
      </c>
      <c r="AD376" s="19" t="str">
        <f t="shared" si="47"/>
        <v>66002-891</v>
      </c>
      <c r="AE376" s="32"/>
      <c r="AF376" s="34"/>
      <c r="AG376" s="1" t="s">
        <v>13</v>
      </c>
      <c r="AH376" s="43">
        <v>23955</v>
      </c>
    </row>
    <row r="377" spans="1:34" x14ac:dyDescent="0.25">
      <c r="A377" s="13">
        <v>44315</v>
      </c>
      <c r="B377" s="57" t="s">
        <v>1948</v>
      </c>
      <c r="C377" s="51" t="s">
        <v>390</v>
      </c>
      <c r="D377" s="51" t="s">
        <v>1950</v>
      </c>
      <c r="E377" s="54">
        <v>44342</v>
      </c>
      <c r="F377" s="51" t="s">
        <v>1622</v>
      </c>
      <c r="G377" s="48" t="s">
        <v>1949</v>
      </c>
      <c r="H377" s="52">
        <v>4</v>
      </c>
      <c r="I377" s="51" t="s">
        <v>313</v>
      </c>
      <c r="J377" s="1">
        <v>45.53</v>
      </c>
      <c r="K377" s="7">
        <v>913196</v>
      </c>
      <c r="L377" s="24"/>
      <c r="M377" s="24">
        <v>3.9</v>
      </c>
      <c r="N377" s="24">
        <v>1.6</v>
      </c>
      <c r="O377" s="16">
        <f t="shared" ref="O377:O408" si="49">N377*M377</f>
        <v>6.24</v>
      </c>
      <c r="P377" s="24" t="s">
        <v>20</v>
      </c>
      <c r="Q377" s="24" t="s">
        <v>412</v>
      </c>
      <c r="R377" s="25" t="s">
        <v>118</v>
      </c>
      <c r="S377" s="27">
        <v>3.533888888888888</v>
      </c>
      <c r="T377" s="27">
        <v>0.88347222222222199</v>
      </c>
      <c r="U377" s="66">
        <v>44336</v>
      </c>
      <c r="V377" s="27">
        <v>0.10055555555555884</v>
      </c>
      <c r="W377" s="19">
        <v>0.72</v>
      </c>
      <c r="X377" s="26">
        <v>85</v>
      </c>
      <c r="Y377" s="19" t="str">
        <f t="shared" si="42"/>
        <v>DH39</v>
      </c>
      <c r="Z377" s="19" t="str">
        <f t="shared" si="43"/>
        <v>1/3B1065-FF</v>
      </c>
      <c r="AA377" s="26">
        <f t="shared" si="44"/>
        <v>0.72</v>
      </c>
      <c r="AB377" s="26">
        <f t="shared" si="45"/>
        <v>45.53</v>
      </c>
      <c r="AC377" s="19">
        <f t="shared" si="46"/>
        <v>85</v>
      </c>
      <c r="AD377" s="19" t="str">
        <f t="shared" si="47"/>
        <v>66000-822</v>
      </c>
      <c r="AE377" s="32"/>
      <c r="AF377" s="34"/>
      <c r="AG377" s="1" t="s">
        <v>152</v>
      </c>
      <c r="AH377" s="43">
        <v>1926</v>
      </c>
    </row>
    <row r="378" spans="1:34" x14ac:dyDescent="0.25">
      <c r="A378" s="18">
        <v>44308</v>
      </c>
      <c r="B378" s="55" t="s">
        <v>1877</v>
      </c>
      <c r="C378" s="51" t="s">
        <v>1879</v>
      </c>
      <c r="D378" s="51" t="s">
        <v>2213</v>
      </c>
      <c r="E378" s="54">
        <v>44327</v>
      </c>
      <c r="F378" s="51" t="s">
        <v>363</v>
      </c>
      <c r="G378" s="48" t="s">
        <v>1878</v>
      </c>
      <c r="H378" s="52">
        <v>2</v>
      </c>
      <c r="I378" s="51" t="s">
        <v>1816</v>
      </c>
      <c r="J378" s="1">
        <v>20.23</v>
      </c>
      <c r="K378" s="7">
        <v>912179</v>
      </c>
      <c r="L378" s="24"/>
      <c r="M378" s="24">
        <v>14.4</v>
      </c>
      <c r="N378" s="24">
        <v>2</v>
      </c>
      <c r="O378" s="16">
        <f t="shared" si="49"/>
        <v>28.8</v>
      </c>
      <c r="P378" s="24" t="s">
        <v>96</v>
      </c>
      <c r="Q378" s="24" t="s">
        <v>591</v>
      </c>
      <c r="R378" s="25" t="s">
        <v>278</v>
      </c>
      <c r="S378" s="27">
        <v>0.91666666666666607</v>
      </c>
      <c r="T378" s="27">
        <v>0.45833333333333304</v>
      </c>
      <c r="U378" s="66">
        <v>44327</v>
      </c>
      <c r="V378" s="27">
        <v>0.21666666666666723</v>
      </c>
      <c r="W378" s="19">
        <v>1</v>
      </c>
      <c r="X378" s="26">
        <v>85</v>
      </c>
      <c r="Y378" s="19" t="str">
        <f t="shared" si="42"/>
        <v>RECELL698</v>
      </c>
      <c r="Z378" s="19" t="str">
        <f t="shared" si="43"/>
        <v>12/IPP2000CS</v>
      </c>
      <c r="AA378" s="26">
        <f t="shared" si="44"/>
        <v>1</v>
      </c>
      <c r="AB378" s="26">
        <f t="shared" si="45"/>
        <v>20.23</v>
      </c>
      <c r="AC378" s="19">
        <f t="shared" si="46"/>
        <v>85</v>
      </c>
      <c r="AD378" s="19" t="str">
        <f t="shared" si="47"/>
        <v>66002-657</v>
      </c>
      <c r="AE378" s="32"/>
      <c r="AF378" s="34"/>
      <c r="AG378" s="1" t="s">
        <v>151</v>
      </c>
      <c r="AH378" s="43">
        <v>66889</v>
      </c>
    </row>
    <row r="379" spans="1:34" x14ac:dyDescent="0.25">
      <c r="A379" s="5">
        <v>44300</v>
      </c>
      <c r="B379" s="56" t="s">
        <v>1814</v>
      </c>
      <c r="C379" s="51" t="s">
        <v>1817</v>
      </c>
      <c r="D379" s="51" t="s">
        <v>2214</v>
      </c>
      <c r="E379" s="54">
        <v>44312</v>
      </c>
      <c r="F379" s="51" t="s">
        <v>1811</v>
      </c>
      <c r="G379" s="48" t="s">
        <v>1815</v>
      </c>
      <c r="H379" s="52">
        <v>2</v>
      </c>
      <c r="I379" s="51" t="s">
        <v>1816</v>
      </c>
      <c r="J379" s="1">
        <v>16.86</v>
      </c>
      <c r="K379" s="7">
        <v>911105</v>
      </c>
      <c r="L379" s="24"/>
      <c r="M379" s="24">
        <v>12</v>
      </c>
      <c r="N379" s="24">
        <v>2</v>
      </c>
      <c r="O379" s="16">
        <f t="shared" si="49"/>
        <v>24</v>
      </c>
      <c r="P379" s="24" t="s">
        <v>96</v>
      </c>
      <c r="Q379" s="24" t="s">
        <v>584</v>
      </c>
      <c r="R379" s="25" t="s">
        <v>278</v>
      </c>
      <c r="S379" s="27">
        <v>1.4166666666666656</v>
      </c>
      <c r="T379" s="27">
        <v>0.70833333333333282</v>
      </c>
      <c r="U379" s="66">
        <v>44326</v>
      </c>
      <c r="V379" s="27">
        <v>0.16666666666666607</v>
      </c>
      <c r="W379" s="19">
        <v>1.5</v>
      </c>
      <c r="X379" s="26">
        <v>70</v>
      </c>
      <c r="Y379" s="19" t="str">
        <f t="shared" si="42"/>
        <v>RECELL699</v>
      </c>
      <c r="Z379" s="19" t="str">
        <f t="shared" si="43"/>
        <v>10/IPP2000CS</v>
      </c>
      <c r="AA379" s="26">
        <f t="shared" si="44"/>
        <v>1.5</v>
      </c>
      <c r="AB379" s="26">
        <f t="shared" si="45"/>
        <v>16.86</v>
      </c>
      <c r="AC379" s="19">
        <f t="shared" si="46"/>
        <v>70</v>
      </c>
      <c r="AD379" s="19" t="str">
        <f t="shared" si="47"/>
        <v>66002-863</v>
      </c>
      <c r="AE379" s="32"/>
      <c r="AF379" s="34"/>
      <c r="AG379" s="1" t="s">
        <v>151</v>
      </c>
      <c r="AH379" s="43">
        <v>2334</v>
      </c>
    </row>
    <row r="380" spans="1:34" x14ac:dyDescent="0.25">
      <c r="A380" s="5">
        <v>44307</v>
      </c>
      <c r="B380" s="56" t="s">
        <v>1858</v>
      </c>
      <c r="C380" s="51" t="s">
        <v>398</v>
      </c>
      <c r="D380" s="51" t="s">
        <v>2215</v>
      </c>
      <c r="E380" s="54">
        <v>44320</v>
      </c>
      <c r="F380" s="51" t="s">
        <v>282</v>
      </c>
      <c r="G380" s="48" t="s">
        <v>1859</v>
      </c>
      <c r="H380" s="52">
        <v>1</v>
      </c>
      <c r="I380" s="51" t="s">
        <v>409</v>
      </c>
      <c r="J380" s="52">
        <v>5.96</v>
      </c>
      <c r="K380" s="7">
        <v>911522</v>
      </c>
      <c r="L380" s="24"/>
      <c r="M380" s="24">
        <v>3.6</v>
      </c>
      <c r="N380" s="24">
        <v>2.35</v>
      </c>
      <c r="O380" s="16">
        <f t="shared" si="49"/>
        <v>8.4600000000000009</v>
      </c>
      <c r="P380" s="24" t="s">
        <v>130</v>
      </c>
      <c r="Q380" s="24" t="s">
        <v>412</v>
      </c>
      <c r="R380" s="25" t="s">
        <v>455</v>
      </c>
      <c r="S380" s="27">
        <v>0.76361111111111235</v>
      </c>
      <c r="T380" s="27">
        <v>0.76361111111111235</v>
      </c>
      <c r="U380" s="66">
        <v>44335</v>
      </c>
      <c r="V380" s="27">
        <v>0.11666666666666758</v>
      </c>
      <c r="W380" s="19">
        <v>0.75</v>
      </c>
      <c r="X380" s="26">
        <v>36.1</v>
      </c>
      <c r="Y380" s="19" t="str">
        <f t="shared" si="42"/>
        <v>RECELL700</v>
      </c>
      <c r="Z380" s="19" t="str">
        <f t="shared" si="43"/>
        <v>1/NCA103450</v>
      </c>
      <c r="AA380" s="26">
        <f t="shared" si="44"/>
        <v>0.75</v>
      </c>
      <c r="AB380" s="26">
        <f t="shared" si="45"/>
        <v>5.96</v>
      </c>
      <c r="AC380" s="19">
        <f t="shared" si="46"/>
        <v>36.1</v>
      </c>
      <c r="AD380" s="19" t="str">
        <f t="shared" si="47"/>
        <v>66002-687</v>
      </c>
      <c r="AE380" s="32"/>
      <c r="AF380" s="34"/>
      <c r="AG380" s="1" t="s">
        <v>13</v>
      </c>
      <c r="AH380" s="43" t="s">
        <v>283</v>
      </c>
    </row>
    <row r="381" spans="1:34" x14ac:dyDescent="0.25">
      <c r="A381" s="18">
        <v>44306</v>
      </c>
      <c r="B381" s="55" t="s">
        <v>1849</v>
      </c>
      <c r="C381" s="51" t="s">
        <v>414</v>
      </c>
      <c r="D381" s="51" t="s">
        <v>2216</v>
      </c>
      <c r="E381" s="54">
        <v>44322</v>
      </c>
      <c r="F381" s="51" t="s">
        <v>282</v>
      </c>
      <c r="G381" s="48" t="s">
        <v>1850</v>
      </c>
      <c r="H381" s="52">
        <v>3</v>
      </c>
      <c r="I381" s="51" t="s">
        <v>303</v>
      </c>
      <c r="J381" s="1">
        <v>16.47</v>
      </c>
      <c r="K381" s="7">
        <v>911519</v>
      </c>
      <c r="L381" s="24"/>
      <c r="M381" s="24">
        <v>11.1</v>
      </c>
      <c r="N381" s="24">
        <v>2.4</v>
      </c>
      <c r="O381" s="16">
        <f t="shared" si="49"/>
        <v>26.639999999999997</v>
      </c>
      <c r="P381" s="24" t="s">
        <v>130</v>
      </c>
      <c r="Q381" s="24" t="s">
        <v>577</v>
      </c>
      <c r="R381" s="25" t="s">
        <v>455</v>
      </c>
      <c r="S381" s="27">
        <v>2.1805555555555558</v>
      </c>
      <c r="T381" s="27">
        <v>0.72685185185185197</v>
      </c>
      <c r="U381" s="66">
        <v>44335</v>
      </c>
      <c r="V381" s="27">
        <v>0.25000000000000044</v>
      </c>
      <c r="W381" s="19">
        <v>0.75</v>
      </c>
      <c r="X381" s="26">
        <v>66.62</v>
      </c>
      <c r="Y381" s="19" t="str">
        <f t="shared" si="42"/>
        <v>RECELL701</v>
      </c>
      <c r="Z381" s="19" t="str">
        <f t="shared" si="43"/>
        <v>3/UR18650FK</v>
      </c>
      <c r="AA381" s="26">
        <f t="shared" si="44"/>
        <v>0.75</v>
      </c>
      <c r="AB381" s="26">
        <f t="shared" si="45"/>
        <v>16.47</v>
      </c>
      <c r="AC381" s="19">
        <f t="shared" si="46"/>
        <v>66.62</v>
      </c>
      <c r="AD381" s="19" t="str">
        <f t="shared" si="47"/>
        <v>66002-686</v>
      </c>
      <c r="AE381" s="32"/>
      <c r="AF381" s="34"/>
      <c r="AG381" s="1" t="s">
        <v>13</v>
      </c>
      <c r="AH381" s="43" t="s">
        <v>283</v>
      </c>
    </row>
    <row r="382" spans="1:34" x14ac:dyDescent="0.25">
      <c r="A382" s="18">
        <v>44308</v>
      </c>
      <c r="B382" s="55" t="s">
        <v>1875</v>
      </c>
      <c r="C382" s="51" t="s">
        <v>663</v>
      </c>
      <c r="D382" s="51" t="s">
        <v>2217</v>
      </c>
      <c r="E382" s="54">
        <v>44326</v>
      </c>
      <c r="F382" s="51" t="s">
        <v>121</v>
      </c>
      <c r="G382" s="48" t="s">
        <v>1876</v>
      </c>
      <c r="H382" s="52">
        <v>1</v>
      </c>
      <c r="I382" s="51" t="s">
        <v>630</v>
      </c>
      <c r="J382" s="52">
        <v>20.02</v>
      </c>
      <c r="K382" s="7">
        <v>911906</v>
      </c>
      <c r="L382" s="24"/>
      <c r="M382" s="24">
        <v>7.2</v>
      </c>
      <c r="N382" s="24">
        <v>3</v>
      </c>
      <c r="O382" s="16">
        <f t="shared" si="49"/>
        <v>21.6</v>
      </c>
      <c r="P382" s="24" t="s">
        <v>96</v>
      </c>
      <c r="Q382" s="24" t="s">
        <v>464</v>
      </c>
      <c r="R382" s="25" t="s">
        <v>455</v>
      </c>
      <c r="S382" s="27">
        <v>1.4955555555555571</v>
      </c>
      <c r="T382" s="27">
        <v>1.4955555555555571</v>
      </c>
      <c r="U382" s="66">
        <v>44336</v>
      </c>
      <c r="V382" s="27">
        <v>0.18333333333333268</v>
      </c>
      <c r="W382" s="19">
        <v>1.5</v>
      </c>
      <c r="X382" s="26">
        <v>73.239999999999995</v>
      </c>
      <c r="Y382" s="19" t="str">
        <f t="shared" si="42"/>
        <v>RECELL702</v>
      </c>
      <c r="Z382" s="19" t="str">
        <f t="shared" si="43"/>
        <v>6/N3000CR</v>
      </c>
      <c r="AA382" s="26">
        <f t="shared" si="44"/>
        <v>1.5</v>
      </c>
      <c r="AB382" s="26">
        <f t="shared" si="45"/>
        <v>20.02</v>
      </c>
      <c r="AC382" s="19">
        <f t="shared" si="46"/>
        <v>73.239999999999995</v>
      </c>
      <c r="AD382" s="19" t="str">
        <f t="shared" si="47"/>
        <v>66002-688</v>
      </c>
      <c r="AE382" s="32"/>
      <c r="AF382" s="34"/>
      <c r="AG382" s="1" t="s">
        <v>13</v>
      </c>
      <c r="AH382" s="43">
        <v>34098</v>
      </c>
    </row>
    <row r="383" spans="1:34" x14ac:dyDescent="0.25">
      <c r="A383" s="18">
        <v>44308</v>
      </c>
      <c r="B383" s="55" t="s">
        <v>1898</v>
      </c>
      <c r="C383" s="51" t="s">
        <v>1901</v>
      </c>
      <c r="D383" s="51" t="s">
        <v>2218</v>
      </c>
      <c r="E383" s="54">
        <v>44329</v>
      </c>
      <c r="F383" s="51" t="s">
        <v>1899</v>
      </c>
      <c r="G383" s="48" t="s">
        <v>1900</v>
      </c>
      <c r="H383" s="52">
        <v>1</v>
      </c>
      <c r="I383" s="51" t="s">
        <v>243</v>
      </c>
      <c r="J383" s="1">
        <v>8.18</v>
      </c>
      <c r="K383" s="7">
        <v>912344</v>
      </c>
      <c r="L383" s="24"/>
      <c r="M383" s="24">
        <v>4.8</v>
      </c>
      <c r="N383" s="24">
        <v>2.5499999999999998</v>
      </c>
      <c r="O383" s="16">
        <f t="shared" si="49"/>
        <v>12.239999999999998</v>
      </c>
      <c r="P383" s="24" t="s">
        <v>91</v>
      </c>
      <c r="Q383" s="24" t="s">
        <v>562</v>
      </c>
      <c r="R383" s="25" t="s">
        <v>455</v>
      </c>
      <c r="S383" s="27">
        <v>0.92583333333333284</v>
      </c>
      <c r="T383" s="27">
        <v>0.92583333333333284</v>
      </c>
      <c r="U383" s="66">
        <v>44336</v>
      </c>
      <c r="V383" s="27">
        <v>0.25000000000000044</v>
      </c>
      <c r="W383" s="19">
        <v>1.5</v>
      </c>
      <c r="X383" s="26">
        <v>56</v>
      </c>
      <c r="Y383" s="19" t="str">
        <f t="shared" si="42"/>
        <v>RECELL703</v>
      </c>
      <c r="Z383" s="19" t="str">
        <f t="shared" si="43"/>
        <v>4/HR-3UTHC</v>
      </c>
      <c r="AA383" s="26">
        <f t="shared" si="44"/>
        <v>1.5</v>
      </c>
      <c r="AB383" s="26">
        <f t="shared" si="45"/>
        <v>8.18</v>
      </c>
      <c r="AC383" s="19">
        <f t="shared" si="46"/>
        <v>56</v>
      </c>
      <c r="AD383" s="19" t="str">
        <f t="shared" si="47"/>
        <v>66002-690</v>
      </c>
      <c r="AE383" s="32"/>
      <c r="AF383" s="34"/>
      <c r="AG383" s="1" t="s">
        <v>13</v>
      </c>
      <c r="AH383" s="43">
        <v>2424</v>
      </c>
    </row>
    <row r="384" spans="1:34" x14ac:dyDescent="0.25">
      <c r="A384" s="18">
        <v>44327</v>
      </c>
      <c r="B384" s="55" t="s">
        <v>2044</v>
      </c>
      <c r="C384" s="51" t="s">
        <v>2046</v>
      </c>
      <c r="D384" s="51" t="s">
        <v>2219</v>
      </c>
      <c r="E384" s="54">
        <v>44344</v>
      </c>
      <c r="F384" s="51" t="s">
        <v>255</v>
      </c>
      <c r="G384" s="48" t="s">
        <v>2045</v>
      </c>
      <c r="H384" s="52">
        <v>5</v>
      </c>
      <c r="I384" s="51" t="s">
        <v>293</v>
      </c>
      <c r="J384" s="1">
        <v>9.24</v>
      </c>
      <c r="K384" s="7">
        <v>914439</v>
      </c>
      <c r="L384" s="24"/>
      <c r="M384" s="24">
        <v>6</v>
      </c>
      <c r="N384" s="24">
        <v>1.7</v>
      </c>
      <c r="O384" s="16">
        <f t="shared" si="49"/>
        <v>10.199999999999999</v>
      </c>
      <c r="P384" s="24" t="s">
        <v>91</v>
      </c>
      <c r="Q384" s="24" t="s">
        <v>583</v>
      </c>
      <c r="R384" s="25" t="s">
        <v>2172</v>
      </c>
      <c r="S384" s="27">
        <v>6.8666666666666689</v>
      </c>
      <c r="T384" s="27">
        <v>1.3733333333333337</v>
      </c>
      <c r="U384" s="66">
        <v>44342</v>
      </c>
      <c r="V384" s="27">
        <v>0.41666666666666652</v>
      </c>
      <c r="W384" s="19">
        <v>1</v>
      </c>
      <c r="X384" s="26">
        <v>50</v>
      </c>
      <c r="Y384" s="19" t="str">
        <f t="shared" si="42"/>
        <v>RECELL704</v>
      </c>
      <c r="Z384" s="19" t="str">
        <f t="shared" si="43"/>
        <v>5/AA1700</v>
      </c>
      <c r="AA384" s="26">
        <f t="shared" si="44"/>
        <v>1</v>
      </c>
      <c r="AB384" s="26">
        <f t="shared" si="45"/>
        <v>9.24</v>
      </c>
      <c r="AC384" s="19">
        <f t="shared" si="46"/>
        <v>50</v>
      </c>
      <c r="AD384" s="19" t="str">
        <f t="shared" si="47"/>
        <v>66002-887</v>
      </c>
      <c r="AE384" s="32"/>
      <c r="AF384" s="34"/>
      <c r="AG384" s="1" t="s">
        <v>151</v>
      </c>
      <c r="AH384" s="43" t="s">
        <v>277</v>
      </c>
    </row>
    <row r="385" spans="1:34" x14ac:dyDescent="0.25">
      <c r="A385" s="5">
        <v>44328</v>
      </c>
      <c r="B385" s="56" t="s">
        <v>2057</v>
      </c>
      <c r="C385" s="51" t="s">
        <v>580</v>
      </c>
      <c r="D385" s="51" t="s">
        <v>2220</v>
      </c>
      <c r="E385" s="54">
        <v>44330</v>
      </c>
      <c r="F385" s="51" t="s">
        <v>2058</v>
      </c>
      <c r="G385" s="48" t="s">
        <v>2059</v>
      </c>
      <c r="H385" s="52">
        <v>2</v>
      </c>
      <c r="I385" s="51" t="s">
        <v>364</v>
      </c>
      <c r="J385" s="1">
        <v>5.7</v>
      </c>
      <c r="K385" s="7">
        <v>914587</v>
      </c>
      <c r="L385" s="24"/>
      <c r="M385" s="24">
        <v>7.4</v>
      </c>
      <c r="N385" s="24">
        <v>2.6</v>
      </c>
      <c r="O385" s="16">
        <f t="shared" si="49"/>
        <v>19.240000000000002</v>
      </c>
      <c r="P385" s="24" t="s">
        <v>130</v>
      </c>
      <c r="Q385" s="24" t="s">
        <v>582</v>
      </c>
      <c r="R385" s="25" t="s">
        <v>455</v>
      </c>
      <c r="S385" s="27">
        <v>1.9302777777777762</v>
      </c>
      <c r="T385" s="27">
        <v>0.9651388888888881</v>
      </c>
      <c r="U385" s="66">
        <v>44335</v>
      </c>
      <c r="V385" s="27">
        <v>0.19999999999999929</v>
      </c>
      <c r="W385" s="19">
        <v>1</v>
      </c>
      <c r="X385" s="26">
        <v>58.78</v>
      </c>
      <c r="Y385" s="19" t="str">
        <f t="shared" si="42"/>
        <v>PACK647</v>
      </c>
      <c r="Z385" s="19" t="str">
        <f t="shared" si="43"/>
        <v>2/UR18650ZY</v>
      </c>
      <c r="AA385" s="26">
        <f t="shared" si="44"/>
        <v>1</v>
      </c>
      <c r="AB385" s="26">
        <f t="shared" si="45"/>
        <v>5.7</v>
      </c>
      <c r="AC385" s="19">
        <f t="shared" si="46"/>
        <v>58.78</v>
      </c>
      <c r="AD385" s="19" t="str">
        <f t="shared" si="47"/>
        <v>66002-892</v>
      </c>
      <c r="AE385" s="32"/>
      <c r="AF385" s="34"/>
      <c r="AG385" s="1" t="s">
        <v>13</v>
      </c>
      <c r="AH385" s="43">
        <v>20727</v>
      </c>
    </row>
    <row r="386" spans="1:34" x14ac:dyDescent="0.25">
      <c r="A386" s="17">
        <v>44319</v>
      </c>
      <c r="B386" s="58" t="s">
        <v>1966</v>
      </c>
      <c r="C386" s="51" t="s">
        <v>1968</v>
      </c>
      <c r="D386" s="51" t="s">
        <v>2221</v>
      </c>
      <c r="E386" s="54">
        <v>44337</v>
      </c>
      <c r="F386" s="51" t="s">
        <v>105</v>
      </c>
      <c r="G386" s="48" t="s">
        <v>1967</v>
      </c>
      <c r="H386" s="52">
        <v>1</v>
      </c>
      <c r="I386" s="51" t="s">
        <v>1411</v>
      </c>
      <c r="J386" s="52">
        <v>2.96</v>
      </c>
      <c r="K386" s="7">
        <v>913475</v>
      </c>
      <c r="L386" s="24"/>
      <c r="M386" s="24">
        <v>6</v>
      </c>
      <c r="N386" s="24">
        <v>0.6</v>
      </c>
      <c r="O386" s="16">
        <f t="shared" si="49"/>
        <v>3.5999999999999996</v>
      </c>
      <c r="P386" s="24" t="s">
        <v>96</v>
      </c>
      <c r="Q386" s="24" t="s">
        <v>583</v>
      </c>
      <c r="R386" s="25" t="s">
        <v>2172</v>
      </c>
      <c r="S386" s="27">
        <v>1.3316666666666652</v>
      </c>
      <c r="T386" s="27">
        <v>1.3316666666666652</v>
      </c>
      <c r="U386" s="66">
        <v>44334</v>
      </c>
      <c r="V386" s="27">
        <v>0.16666666666666741</v>
      </c>
      <c r="W386" s="19">
        <v>1</v>
      </c>
      <c r="X386" s="26">
        <v>40</v>
      </c>
      <c r="Y386" s="19" t="str">
        <f t="shared" ref="Y386:Y449" si="50">D386</f>
        <v>PACK648</v>
      </c>
      <c r="Z386" s="19" t="str">
        <f t="shared" ref="Z386:Z449" si="51">C386</f>
        <v>5/ICF600AS</v>
      </c>
      <c r="AA386" s="26">
        <f t="shared" ref="AA386:AA449" si="52">W386</f>
        <v>1</v>
      </c>
      <c r="AB386" s="26">
        <f t="shared" ref="AB386:AB449" si="53">J386</f>
        <v>2.96</v>
      </c>
      <c r="AC386" s="19">
        <f t="shared" ref="AC386:AC449" si="54">X386</f>
        <v>40</v>
      </c>
      <c r="AD386" s="19" t="str">
        <f t="shared" ref="AD386:AD449" si="55">G386</f>
        <v>66002-696</v>
      </c>
      <c r="AE386" s="32"/>
      <c r="AF386" s="34"/>
      <c r="AG386" s="1" t="s">
        <v>13</v>
      </c>
      <c r="AH386" s="43" t="s">
        <v>294</v>
      </c>
    </row>
    <row r="387" spans="1:34" x14ac:dyDescent="0.25">
      <c r="A387" s="17">
        <v>44319</v>
      </c>
      <c r="B387" s="58" t="s">
        <v>1964</v>
      </c>
      <c r="C387" s="51" t="s">
        <v>348</v>
      </c>
      <c r="D387" s="51" t="s">
        <v>2222</v>
      </c>
      <c r="E387" s="54">
        <v>44337</v>
      </c>
      <c r="F387" s="51" t="s">
        <v>105</v>
      </c>
      <c r="G387" s="48" t="s">
        <v>1965</v>
      </c>
      <c r="H387" s="52">
        <v>1</v>
      </c>
      <c r="I387" s="51" t="s">
        <v>315</v>
      </c>
      <c r="J387" s="52">
        <v>8.49</v>
      </c>
      <c r="K387" s="7">
        <v>913477</v>
      </c>
      <c r="L387" s="24"/>
      <c r="M387" s="24">
        <v>6</v>
      </c>
      <c r="N387" s="24">
        <v>1.65</v>
      </c>
      <c r="O387" s="16">
        <f t="shared" si="49"/>
        <v>9.8999999999999986</v>
      </c>
      <c r="P387" s="24" t="s">
        <v>91</v>
      </c>
      <c r="Q387" s="24" t="s">
        <v>583</v>
      </c>
      <c r="R387" s="25" t="s">
        <v>2172</v>
      </c>
      <c r="S387" s="27">
        <v>1.7180555555555546</v>
      </c>
      <c r="T387" s="27">
        <v>1.7180555555555546</v>
      </c>
      <c r="U387" s="66">
        <v>44334</v>
      </c>
      <c r="V387" s="27">
        <v>0.16666666666666607</v>
      </c>
      <c r="W387" s="19">
        <v>1</v>
      </c>
      <c r="X387" s="26">
        <v>45.9</v>
      </c>
      <c r="Y387" s="19" t="str">
        <f t="shared" si="50"/>
        <v>PACK649</v>
      </c>
      <c r="Z387" s="19" t="str">
        <f t="shared" si="51"/>
        <v>5/HR-AAU</v>
      </c>
      <c r="AA387" s="26">
        <f t="shared" si="52"/>
        <v>1</v>
      </c>
      <c r="AB387" s="26">
        <f t="shared" si="53"/>
        <v>8.49</v>
      </c>
      <c r="AC387" s="19">
        <f t="shared" si="54"/>
        <v>45.9</v>
      </c>
      <c r="AD387" s="19" t="str">
        <f t="shared" si="55"/>
        <v>66002-697</v>
      </c>
      <c r="AE387" s="32"/>
      <c r="AF387" s="34"/>
      <c r="AG387" s="1" t="s">
        <v>13</v>
      </c>
      <c r="AH387" s="43" t="s">
        <v>294</v>
      </c>
    </row>
    <row r="388" spans="1:34" x14ac:dyDescent="0.25">
      <c r="A388" s="13">
        <v>44322</v>
      </c>
      <c r="B388" s="57" t="s">
        <v>2019</v>
      </c>
      <c r="C388" s="51" t="s">
        <v>2021</v>
      </c>
      <c r="D388" s="51" t="s">
        <v>2223</v>
      </c>
      <c r="E388" s="54">
        <v>44349</v>
      </c>
      <c r="F388" s="51" t="s">
        <v>322</v>
      </c>
      <c r="G388" s="48" t="s">
        <v>2020</v>
      </c>
      <c r="H388" s="52">
        <v>1</v>
      </c>
      <c r="I388" s="51" t="s">
        <v>408</v>
      </c>
      <c r="J388" s="52">
        <v>15.62</v>
      </c>
      <c r="K388" s="7">
        <v>914065</v>
      </c>
      <c r="L388" s="24"/>
      <c r="M388" s="24">
        <v>8.4</v>
      </c>
      <c r="N388" s="24">
        <v>0.95</v>
      </c>
      <c r="O388" s="16">
        <f t="shared" si="49"/>
        <v>7.9799999999999995</v>
      </c>
      <c r="P388" s="24" t="s">
        <v>91</v>
      </c>
      <c r="Q388" s="24" t="s">
        <v>589</v>
      </c>
      <c r="R388" s="25" t="s">
        <v>455</v>
      </c>
      <c r="S388" s="27">
        <v>0.71416666666666639</v>
      </c>
      <c r="T388" s="27">
        <v>0.71416666666666639</v>
      </c>
      <c r="U388" s="66">
        <v>44336</v>
      </c>
      <c r="V388" s="27">
        <v>0.16666666666666607</v>
      </c>
      <c r="W388" s="19">
        <v>1</v>
      </c>
      <c r="X388" s="26">
        <v>54.78</v>
      </c>
      <c r="Y388" s="19" t="str">
        <f t="shared" si="50"/>
        <v>PACK650</v>
      </c>
      <c r="Z388" s="19" t="str">
        <f t="shared" si="51"/>
        <v>7/BK-4HCCE</v>
      </c>
      <c r="AA388" s="26">
        <f t="shared" si="52"/>
        <v>1</v>
      </c>
      <c r="AB388" s="26">
        <f t="shared" si="53"/>
        <v>15.62</v>
      </c>
      <c r="AC388" s="19">
        <f t="shared" si="54"/>
        <v>54.78</v>
      </c>
      <c r="AD388" s="19" t="str">
        <f t="shared" si="55"/>
        <v>66002-883</v>
      </c>
      <c r="AE388" s="32"/>
      <c r="AF388" s="34"/>
      <c r="AG388" s="1" t="s">
        <v>13</v>
      </c>
      <c r="AH388" s="43" t="s">
        <v>323</v>
      </c>
    </row>
    <row r="389" spans="1:34" x14ac:dyDescent="0.25">
      <c r="A389" s="17">
        <v>44319</v>
      </c>
      <c r="B389" s="58" t="s">
        <v>1972</v>
      </c>
      <c r="C389" s="51" t="s">
        <v>1974</v>
      </c>
      <c r="D389" s="51" t="s">
        <v>2224</v>
      </c>
      <c r="E389" s="54">
        <v>44337</v>
      </c>
      <c r="F389" s="51" t="s">
        <v>1289</v>
      </c>
      <c r="G389" s="48" t="s">
        <v>1973</v>
      </c>
      <c r="H389" s="52">
        <v>1</v>
      </c>
      <c r="I389" s="51" t="s">
        <v>1971</v>
      </c>
      <c r="J389" s="1">
        <v>40.43</v>
      </c>
      <c r="K389" s="7">
        <v>913470</v>
      </c>
      <c r="L389" s="24"/>
      <c r="M389" s="24">
        <v>12</v>
      </c>
      <c r="N389" s="24">
        <v>5</v>
      </c>
      <c r="O389" s="16">
        <f t="shared" si="49"/>
        <v>60</v>
      </c>
      <c r="P389" s="24" t="s">
        <v>91</v>
      </c>
      <c r="Q389" s="24" t="s">
        <v>584</v>
      </c>
      <c r="R389" s="25" t="s">
        <v>2172</v>
      </c>
      <c r="S389" s="27">
        <v>2.8869444444444445</v>
      </c>
      <c r="T389" s="27">
        <v>2.8869444444444445</v>
      </c>
      <c r="U389" s="66">
        <v>44334</v>
      </c>
      <c r="V389" s="27">
        <v>0.25000000000000178</v>
      </c>
      <c r="W389" s="19">
        <v>1</v>
      </c>
      <c r="X389" s="26">
        <v>100</v>
      </c>
      <c r="Y389" s="19" t="str">
        <f t="shared" si="50"/>
        <v>PACK651</v>
      </c>
      <c r="Z389" s="19" t="str">
        <f t="shared" si="51"/>
        <v>10/KH-CJ5000S</v>
      </c>
      <c r="AA389" s="26">
        <f t="shared" si="52"/>
        <v>1</v>
      </c>
      <c r="AB389" s="26">
        <f t="shared" si="53"/>
        <v>40.43</v>
      </c>
      <c r="AC389" s="19">
        <f t="shared" si="54"/>
        <v>100</v>
      </c>
      <c r="AD389" s="19" t="str">
        <f t="shared" si="55"/>
        <v>66002-694</v>
      </c>
      <c r="AE389" s="32"/>
      <c r="AF389" s="34"/>
      <c r="AG389" s="1" t="s">
        <v>151</v>
      </c>
      <c r="AH389" s="43">
        <v>23948</v>
      </c>
    </row>
    <row r="390" spans="1:34" x14ac:dyDescent="0.25">
      <c r="A390" s="17">
        <v>44319</v>
      </c>
      <c r="B390" s="58" t="s">
        <v>1969</v>
      </c>
      <c r="C390" s="51" t="s">
        <v>490</v>
      </c>
      <c r="D390" s="51" t="s">
        <v>2225</v>
      </c>
      <c r="E390" s="54">
        <v>44337</v>
      </c>
      <c r="F390" s="51" t="s">
        <v>1289</v>
      </c>
      <c r="G390" s="48" t="s">
        <v>1970</v>
      </c>
      <c r="H390" s="52">
        <v>1</v>
      </c>
      <c r="I390" s="51" t="s">
        <v>1971</v>
      </c>
      <c r="J390" s="52">
        <v>21.27</v>
      </c>
      <c r="K390" s="7">
        <v>913470</v>
      </c>
      <c r="L390" s="24"/>
      <c r="M390" s="24">
        <v>7.2</v>
      </c>
      <c r="N390" s="24">
        <v>5</v>
      </c>
      <c r="O390" s="16">
        <f t="shared" si="49"/>
        <v>36</v>
      </c>
      <c r="P390" s="24" t="s">
        <v>91</v>
      </c>
      <c r="Q390" s="24" t="s">
        <v>464</v>
      </c>
      <c r="R390" s="25" t="s">
        <v>2172</v>
      </c>
      <c r="S390" s="27">
        <v>2.6324999999999985</v>
      </c>
      <c r="T390" s="27">
        <v>2.6324999999999985</v>
      </c>
      <c r="U390" s="66">
        <v>44334</v>
      </c>
      <c r="V390" s="27">
        <v>0.29833333333333201</v>
      </c>
      <c r="W390" s="19">
        <v>1</v>
      </c>
      <c r="X390" s="26">
        <v>70</v>
      </c>
      <c r="Y390" s="19" t="str">
        <f t="shared" si="50"/>
        <v>PACK652</v>
      </c>
      <c r="Z390" s="19" t="str">
        <f t="shared" si="51"/>
        <v>10/HHR-300SCP</v>
      </c>
      <c r="AA390" s="26">
        <f t="shared" si="52"/>
        <v>1</v>
      </c>
      <c r="AB390" s="26">
        <f t="shared" si="53"/>
        <v>21.27</v>
      </c>
      <c r="AC390" s="19">
        <f t="shared" si="54"/>
        <v>70</v>
      </c>
      <c r="AD390" s="19" t="str">
        <f t="shared" si="55"/>
        <v>66002-695</v>
      </c>
      <c r="AE390" s="32"/>
      <c r="AF390" s="34"/>
      <c r="AG390" s="1" t="s">
        <v>151</v>
      </c>
      <c r="AH390" s="43">
        <v>23948</v>
      </c>
    </row>
    <row r="391" spans="1:34" x14ac:dyDescent="0.25">
      <c r="A391" s="18">
        <v>44334</v>
      </c>
      <c r="B391" s="55" t="s">
        <v>2099</v>
      </c>
      <c r="C391" s="51" t="s">
        <v>2101</v>
      </c>
      <c r="D391" s="51" t="s">
        <v>2226</v>
      </c>
      <c r="E391" s="54">
        <v>44337</v>
      </c>
      <c r="F391" s="51" t="s">
        <v>322</v>
      </c>
      <c r="G391" s="48" t="s">
        <v>2100</v>
      </c>
      <c r="H391" s="52">
        <v>1</v>
      </c>
      <c r="I391" s="51" t="s">
        <v>1364</v>
      </c>
      <c r="J391" s="52">
        <v>4.78</v>
      </c>
      <c r="K391" s="7">
        <v>915201</v>
      </c>
      <c r="L391" s="24"/>
      <c r="M391" s="24">
        <v>4.8</v>
      </c>
      <c r="N391" s="24">
        <v>1.5</v>
      </c>
      <c r="O391" s="16">
        <f t="shared" si="49"/>
        <v>7.1999999999999993</v>
      </c>
      <c r="P391" s="24" t="s">
        <v>91</v>
      </c>
      <c r="Q391" s="24" t="s">
        <v>562</v>
      </c>
      <c r="R391" s="25" t="s">
        <v>2172</v>
      </c>
      <c r="S391" s="27">
        <v>1.9291666666666671</v>
      </c>
      <c r="T391" s="27">
        <v>1.9291666666666671</v>
      </c>
      <c r="U391" s="66">
        <v>44340</v>
      </c>
      <c r="V391" s="27">
        <v>0.21666666666666856</v>
      </c>
      <c r="W391" s="19">
        <v>1</v>
      </c>
      <c r="X391" s="26">
        <v>40.97</v>
      </c>
      <c r="Y391" s="19" t="str">
        <f t="shared" si="50"/>
        <v>PACK653</v>
      </c>
      <c r="Z391" s="19" t="str">
        <f t="shared" si="51"/>
        <v>4/MH-AA1500HT</v>
      </c>
      <c r="AA391" s="26">
        <f t="shared" si="52"/>
        <v>1</v>
      </c>
      <c r="AB391" s="26">
        <f t="shared" si="53"/>
        <v>4.78</v>
      </c>
      <c r="AC391" s="19">
        <f t="shared" si="54"/>
        <v>40.97</v>
      </c>
      <c r="AD391" s="19" t="str">
        <f t="shared" si="55"/>
        <v>66002-885</v>
      </c>
      <c r="AE391" s="32"/>
      <c r="AF391" s="34"/>
      <c r="AG391" s="1" t="s">
        <v>13</v>
      </c>
      <c r="AH391" s="43" t="s">
        <v>323</v>
      </c>
    </row>
    <row r="392" spans="1:34" x14ac:dyDescent="0.25">
      <c r="A392" s="18">
        <v>44327</v>
      </c>
      <c r="B392" s="55" t="s">
        <v>2047</v>
      </c>
      <c r="C392" s="51" t="s">
        <v>2049</v>
      </c>
      <c r="D392" s="51" t="s">
        <v>2050</v>
      </c>
      <c r="E392" s="54">
        <v>44337</v>
      </c>
      <c r="F392" s="51" t="s">
        <v>282</v>
      </c>
      <c r="G392" s="48" t="s">
        <v>2048</v>
      </c>
      <c r="H392" s="52">
        <v>1</v>
      </c>
      <c r="I392" s="51" t="s">
        <v>1816</v>
      </c>
      <c r="J392" s="52">
        <v>25.28</v>
      </c>
      <c r="K392" s="7">
        <v>914429</v>
      </c>
      <c r="L392" s="24"/>
      <c r="M392" s="24">
        <v>18</v>
      </c>
      <c r="N392" s="24">
        <v>2</v>
      </c>
      <c r="O392" s="16">
        <f t="shared" si="49"/>
        <v>36</v>
      </c>
      <c r="P392" s="24" t="s">
        <v>96</v>
      </c>
      <c r="Q392" s="24" t="s">
        <v>590</v>
      </c>
      <c r="R392" s="25" t="s">
        <v>455</v>
      </c>
      <c r="S392" s="27">
        <v>1.0258333333333312</v>
      </c>
      <c r="T392" s="27">
        <v>1.0258333333333312</v>
      </c>
      <c r="U392" s="66">
        <v>44343</v>
      </c>
      <c r="V392" s="27">
        <v>0.10527777777777736</v>
      </c>
      <c r="W392" s="19">
        <v>1.6</v>
      </c>
      <c r="X392" s="26">
        <v>95</v>
      </c>
      <c r="Y392" s="19" t="str">
        <f t="shared" si="50"/>
        <v>RECELL474</v>
      </c>
      <c r="Z392" s="19" t="str">
        <f t="shared" si="51"/>
        <v>15/IPP2000CS</v>
      </c>
      <c r="AA392" s="26">
        <f t="shared" si="52"/>
        <v>1.6</v>
      </c>
      <c r="AB392" s="26">
        <f t="shared" si="53"/>
        <v>25.28</v>
      </c>
      <c r="AC392" s="19">
        <f t="shared" si="54"/>
        <v>95</v>
      </c>
      <c r="AD392" s="19" t="str">
        <f t="shared" si="55"/>
        <v>66001-907</v>
      </c>
      <c r="AE392" s="32"/>
      <c r="AF392" s="34"/>
      <c r="AG392" s="1" t="s">
        <v>152</v>
      </c>
      <c r="AH392" s="43" t="s">
        <v>283</v>
      </c>
    </row>
    <row r="393" spans="1:34" x14ac:dyDescent="0.25">
      <c r="A393" s="5">
        <v>44321</v>
      </c>
      <c r="B393" s="56" t="s">
        <v>1997</v>
      </c>
      <c r="C393" s="51" t="s">
        <v>1999</v>
      </c>
      <c r="D393" s="51" t="s">
        <v>2000</v>
      </c>
      <c r="E393" s="54">
        <v>44336</v>
      </c>
      <c r="F393" s="51" t="s">
        <v>1421</v>
      </c>
      <c r="G393" s="48" t="s">
        <v>1998</v>
      </c>
      <c r="H393" s="52">
        <v>3</v>
      </c>
      <c r="I393" s="51" t="s">
        <v>256</v>
      </c>
      <c r="J393" s="1">
        <v>7.34</v>
      </c>
      <c r="K393" s="7">
        <v>913799</v>
      </c>
      <c r="L393" s="24"/>
      <c r="M393" s="24">
        <v>15</v>
      </c>
      <c r="N393" s="24"/>
      <c r="O393" s="16">
        <f t="shared" si="49"/>
        <v>0</v>
      </c>
      <c r="P393" s="24" t="s">
        <v>89</v>
      </c>
      <c r="Q393" s="24" t="s">
        <v>2001</v>
      </c>
      <c r="R393" s="25" t="s">
        <v>455</v>
      </c>
      <c r="S393" s="27">
        <v>5.9258333333333333</v>
      </c>
      <c r="T393" s="27">
        <v>1.9752777777777777</v>
      </c>
      <c r="U393" s="66">
        <v>44343</v>
      </c>
      <c r="V393" s="27">
        <v>0.19499999999999984</v>
      </c>
      <c r="W393" s="19">
        <v>2.06</v>
      </c>
      <c r="X393" s="26">
        <v>105</v>
      </c>
      <c r="Y393" s="19" t="str">
        <f t="shared" si="50"/>
        <v>AL561</v>
      </c>
      <c r="Z393" s="19" t="str">
        <f t="shared" si="51"/>
        <v>30/LR6</v>
      </c>
      <c r="AA393" s="26">
        <f t="shared" si="52"/>
        <v>2.06</v>
      </c>
      <c r="AB393" s="26">
        <f t="shared" si="53"/>
        <v>7.34</v>
      </c>
      <c r="AC393" s="19">
        <f t="shared" si="54"/>
        <v>105</v>
      </c>
      <c r="AD393" s="19" t="str">
        <f t="shared" si="55"/>
        <v>66001-488</v>
      </c>
      <c r="AE393" s="32"/>
      <c r="AF393" s="34"/>
      <c r="AG393" s="1" t="s">
        <v>13</v>
      </c>
      <c r="AH393" s="43">
        <v>66560</v>
      </c>
    </row>
    <row r="394" spans="1:34" x14ac:dyDescent="0.25">
      <c r="A394" s="18">
        <v>44306</v>
      </c>
      <c r="B394" s="55" t="s">
        <v>1856</v>
      </c>
      <c r="C394" s="51" t="s">
        <v>1514</v>
      </c>
      <c r="D394" s="51" t="s">
        <v>496</v>
      </c>
      <c r="E394" s="54">
        <v>44336</v>
      </c>
      <c r="F394" s="51" t="s">
        <v>1512</v>
      </c>
      <c r="G394" s="48" t="s">
        <v>495</v>
      </c>
      <c r="H394" s="52">
        <v>40</v>
      </c>
      <c r="I394" s="51" t="s">
        <v>1417</v>
      </c>
      <c r="J394" s="1">
        <v>25.23</v>
      </c>
      <c r="K394" s="7">
        <v>911619</v>
      </c>
      <c r="L394" s="24"/>
      <c r="M394" s="24">
        <v>7.2</v>
      </c>
      <c r="N394" s="24">
        <v>28</v>
      </c>
      <c r="O394" s="16">
        <f t="shared" si="49"/>
        <v>201.6</v>
      </c>
      <c r="P394" s="24" t="s">
        <v>1857</v>
      </c>
      <c r="Q394" s="24" t="s">
        <v>281</v>
      </c>
      <c r="R394" s="25" t="s">
        <v>2253</v>
      </c>
      <c r="S394" s="27">
        <v>24.692500000000003</v>
      </c>
      <c r="T394" s="27">
        <v>0.61731250000000004</v>
      </c>
      <c r="U394" s="66">
        <v>44342</v>
      </c>
      <c r="V394" s="27">
        <v>0.41666666666666519</v>
      </c>
      <c r="W394" s="19">
        <v>0.66</v>
      </c>
      <c r="X394" s="26">
        <v>130</v>
      </c>
      <c r="Y394" s="19" t="str">
        <f t="shared" si="50"/>
        <v>L693</v>
      </c>
      <c r="Z394" s="19" t="str">
        <f t="shared" si="51"/>
        <v>4/ER34615M</v>
      </c>
      <c r="AA394" s="26">
        <f t="shared" si="52"/>
        <v>0.66</v>
      </c>
      <c r="AB394" s="26">
        <f t="shared" si="53"/>
        <v>25.23</v>
      </c>
      <c r="AC394" s="19">
        <f t="shared" si="54"/>
        <v>130</v>
      </c>
      <c r="AD394" s="19" t="str">
        <f t="shared" si="55"/>
        <v>66001-456</v>
      </c>
      <c r="AE394" s="32"/>
      <c r="AF394" s="34"/>
      <c r="AG394" s="1" t="s">
        <v>151</v>
      </c>
      <c r="AH394" s="43">
        <v>66563</v>
      </c>
    </row>
    <row r="395" spans="1:34" x14ac:dyDescent="0.25">
      <c r="A395" s="13">
        <v>44329</v>
      </c>
      <c r="B395" s="57" t="s">
        <v>2083</v>
      </c>
      <c r="C395" s="53" t="s">
        <v>2086</v>
      </c>
      <c r="D395" s="53" t="s">
        <v>2087</v>
      </c>
      <c r="E395" s="54">
        <v>44348</v>
      </c>
      <c r="F395" s="51" t="s">
        <v>609</v>
      </c>
      <c r="G395" s="48" t="s">
        <v>2084</v>
      </c>
      <c r="H395" s="52">
        <v>1</v>
      </c>
      <c r="I395" s="51" t="s">
        <v>368</v>
      </c>
      <c r="J395" s="1">
        <v>24.13</v>
      </c>
      <c r="K395" s="7">
        <v>914796</v>
      </c>
      <c r="L395" s="24" t="s">
        <v>2085</v>
      </c>
      <c r="M395" s="24">
        <v>12</v>
      </c>
      <c r="N395" s="24">
        <v>2.7</v>
      </c>
      <c r="O395" s="16">
        <f t="shared" si="49"/>
        <v>32.400000000000006</v>
      </c>
      <c r="P395" s="24" t="s">
        <v>91</v>
      </c>
      <c r="Q395" s="24" t="s">
        <v>584</v>
      </c>
      <c r="R395" s="25" t="s">
        <v>2172</v>
      </c>
      <c r="S395" s="27">
        <v>2.5155555555555562</v>
      </c>
      <c r="T395" s="27">
        <v>2.5155555555555562</v>
      </c>
      <c r="U395" s="66">
        <v>44342</v>
      </c>
      <c r="V395" s="27">
        <v>0.13333333333333286</v>
      </c>
      <c r="W395" s="19">
        <v>0.86</v>
      </c>
      <c r="X395" s="26">
        <v>106.18</v>
      </c>
      <c r="Y395" s="19" t="str">
        <f t="shared" si="50"/>
        <v>N1772</v>
      </c>
      <c r="Z395" s="19" t="str">
        <f t="shared" si="51"/>
        <v>10/HR-AU</v>
      </c>
      <c r="AA395" s="26">
        <f t="shared" si="52"/>
        <v>0.86</v>
      </c>
      <c r="AB395" s="26">
        <f t="shared" si="53"/>
        <v>24.13</v>
      </c>
      <c r="AC395" s="19">
        <f t="shared" si="54"/>
        <v>106.18</v>
      </c>
      <c r="AD395" s="19" t="str">
        <f t="shared" si="55"/>
        <v>22000-299S</v>
      </c>
      <c r="AE395" s="32"/>
      <c r="AF395" s="34"/>
      <c r="AG395" s="1" t="s">
        <v>573</v>
      </c>
      <c r="AH395" s="43">
        <v>32091</v>
      </c>
    </row>
    <row r="396" spans="1:34" x14ac:dyDescent="0.25">
      <c r="A396" s="5">
        <v>44335</v>
      </c>
      <c r="B396" s="56" t="s">
        <v>2132</v>
      </c>
      <c r="C396" s="51" t="s">
        <v>1042</v>
      </c>
      <c r="D396" s="51" t="s">
        <v>2135</v>
      </c>
      <c r="E396" s="54">
        <v>44351</v>
      </c>
      <c r="F396" s="51" t="s">
        <v>292</v>
      </c>
      <c r="G396" s="48" t="s">
        <v>2133</v>
      </c>
      <c r="H396" s="52">
        <v>1</v>
      </c>
      <c r="I396" s="51" t="s">
        <v>364</v>
      </c>
      <c r="J396" s="52">
        <v>11.39</v>
      </c>
      <c r="K396" s="7">
        <v>915325</v>
      </c>
      <c r="L396" s="24" t="s">
        <v>2134</v>
      </c>
      <c r="M396" s="24">
        <v>14.4</v>
      </c>
      <c r="N396" s="24">
        <v>2.6</v>
      </c>
      <c r="O396" s="16">
        <f t="shared" si="49"/>
        <v>37.440000000000005</v>
      </c>
      <c r="P396" s="24" t="s">
        <v>130</v>
      </c>
      <c r="Q396" s="24" t="s">
        <v>562</v>
      </c>
      <c r="R396" s="25" t="s">
        <v>2172</v>
      </c>
      <c r="S396" s="27">
        <v>1.8294444444444453</v>
      </c>
      <c r="T396" s="27">
        <v>1.8294444444444453</v>
      </c>
      <c r="U396" s="66">
        <v>44342</v>
      </c>
      <c r="V396" s="27">
        <v>0.22638888888888919</v>
      </c>
      <c r="W396" s="19">
        <v>1.18</v>
      </c>
      <c r="X396" s="26">
        <v>68.87</v>
      </c>
      <c r="Y396" s="19" t="str">
        <f t="shared" si="50"/>
        <v>PACK536</v>
      </c>
      <c r="Z396" s="19" t="str">
        <f t="shared" si="51"/>
        <v>4/UR18650ZY</v>
      </c>
      <c r="AA396" s="26">
        <f t="shared" si="52"/>
        <v>1.18</v>
      </c>
      <c r="AB396" s="26">
        <f t="shared" si="53"/>
        <v>11.39</v>
      </c>
      <c r="AC396" s="19">
        <f t="shared" si="54"/>
        <v>68.87</v>
      </c>
      <c r="AD396" s="19" t="str">
        <f t="shared" si="55"/>
        <v>22000-314C</v>
      </c>
      <c r="AE396" s="32"/>
      <c r="AF396" s="34"/>
      <c r="AG396" s="1" t="s">
        <v>573</v>
      </c>
      <c r="AH396" s="43">
        <v>6830</v>
      </c>
    </row>
    <row r="397" spans="1:34" x14ac:dyDescent="0.25">
      <c r="A397" s="5">
        <v>44335</v>
      </c>
      <c r="B397" s="56" t="s">
        <v>2114</v>
      </c>
      <c r="C397" s="51" t="s">
        <v>549</v>
      </c>
      <c r="D397" s="51" t="s">
        <v>2117</v>
      </c>
      <c r="E397" s="54">
        <v>44330</v>
      </c>
      <c r="F397" s="51" t="s">
        <v>314</v>
      </c>
      <c r="G397" s="48" t="s">
        <v>2115</v>
      </c>
      <c r="H397" s="52">
        <v>3</v>
      </c>
      <c r="I397" s="51" t="s">
        <v>116</v>
      </c>
      <c r="J397" s="1">
        <v>13.02</v>
      </c>
      <c r="K397" s="7">
        <v>915257</v>
      </c>
      <c r="L397" s="24" t="s">
        <v>2116</v>
      </c>
      <c r="M397" s="24">
        <v>7.4</v>
      </c>
      <c r="N397" s="24">
        <v>2</v>
      </c>
      <c r="O397" s="16">
        <f t="shared" si="49"/>
        <v>14.8</v>
      </c>
      <c r="P397" s="24" t="s">
        <v>130</v>
      </c>
      <c r="Q397" s="24" t="s">
        <v>582</v>
      </c>
      <c r="R397" s="25" t="s">
        <v>455</v>
      </c>
      <c r="S397" s="27">
        <v>3.0119444444444432</v>
      </c>
      <c r="T397" s="27">
        <v>1.0039814814814811</v>
      </c>
      <c r="U397" s="66">
        <v>44342</v>
      </c>
      <c r="V397" s="27">
        <v>0.22722222222222133</v>
      </c>
      <c r="W397" s="19">
        <v>1</v>
      </c>
      <c r="X397" s="26">
        <v>55.55</v>
      </c>
      <c r="Y397" s="19" t="str">
        <f t="shared" si="50"/>
        <v>RL397</v>
      </c>
      <c r="Z397" s="19" t="str">
        <f t="shared" si="51"/>
        <v>2/UF103450P</v>
      </c>
      <c r="AA397" s="26">
        <f t="shared" si="52"/>
        <v>1</v>
      </c>
      <c r="AB397" s="26">
        <f t="shared" si="53"/>
        <v>13.02</v>
      </c>
      <c r="AC397" s="19">
        <f t="shared" si="54"/>
        <v>55.55</v>
      </c>
      <c r="AD397" s="19" t="str">
        <f t="shared" si="55"/>
        <v>30008-142DCA</v>
      </c>
      <c r="AE397" s="32"/>
      <c r="AF397" s="34"/>
      <c r="AG397" s="1" t="s">
        <v>573</v>
      </c>
      <c r="AH397" s="43">
        <v>23955</v>
      </c>
    </row>
    <row r="398" spans="1:34" x14ac:dyDescent="0.25">
      <c r="A398" s="5">
        <v>44328</v>
      </c>
      <c r="B398" s="56" t="s">
        <v>2063</v>
      </c>
      <c r="C398" s="51" t="s">
        <v>2066</v>
      </c>
      <c r="D398" s="51" t="s">
        <v>2067</v>
      </c>
      <c r="E398" s="54">
        <v>44348</v>
      </c>
      <c r="F398" s="51" t="s">
        <v>509</v>
      </c>
      <c r="G398" s="48" t="s">
        <v>2064</v>
      </c>
      <c r="H398" s="52">
        <v>6</v>
      </c>
      <c r="I398" s="51" t="s">
        <v>2065</v>
      </c>
      <c r="J398" s="1">
        <v>4.2300000000000004</v>
      </c>
      <c r="K398" s="7">
        <v>914852</v>
      </c>
      <c r="L398" s="24"/>
      <c r="M398" s="24">
        <v>3.6</v>
      </c>
      <c r="N398" s="24">
        <v>7.2</v>
      </c>
      <c r="O398" s="16">
        <f t="shared" si="49"/>
        <v>25.92</v>
      </c>
      <c r="P398" s="24" t="s">
        <v>538</v>
      </c>
      <c r="Q398" s="24" t="s">
        <v>550</v>
      </c>
      <c r="R398" s="25" t="s">
        <v>2172</v>
      </c>
      <c r="S398" s="27">
        <v>4.6066666666666691</v>
      </c>
      <c r="T398" s="27">
        <v>0.76777777777777823</v>
      </c>
      <c r="U398" s="66">
        <v>44342</v>
      </c>
      <c r="V398" s="27">
        <v>0.41666666666666785</v>
      </c>
      <c r="W398" s="19">
        <v>0.33</v>
      </c>
      <c r="X398" s="26">
        <v>27.5</v>
      </c>
      <c r="Y398" s="19" t="str">
        <f t="shared" si="50"/>
        <v>L863</v>
      </c>
      <c r="Z398" s="19" t="str">
        <f t="shared" si="51"/>
        <v>2/ER17505</v>
      </c>
      <c r="AA398" s="26">
        <f t="shared" si="52"/>
        <v>0.33</v>
      </c>
      <c r="AB398" s="26">
        <f t="shared" si="53"/>
        <v>4.2300000000000004</v>
      </c>
      <c r="AC398" s="19">
        <f t="shared" si="54"/>
        <v>27.5</v>
      </c>
      <c r="AD398" s="19" t="str">
        <f t="shared" si="55"/>
        <v>66002-661</v>
      </c>
      <c r="AE398" s="32"/>
      <c r="AF398" s="34"/>
      <c r="AG398" s="1" t="s">
        <v>151</v>
      </c>
      <c r="AH398" s="43">
        <v>1273</v>
      </c>
    </row>
    <row r="399" spans="1:34" x14ac:dyDescent="0.25">
      <c r="A399" s="18">
        <v>44334</v>
      </c>
      <c r="B399" s="55" t="s">
        <v>2093</v>
      </c>
      <c r="C399" s="51" t="s">
        <v>2096</v>
      </c>
      <c r="D399" s="51" t="s">
        <v>2285</v>
      </c>
      <c r="E399" s="54">
        <v>44335</v>
      </c>
      <c r="F399" s="51" t="s">
        <v>2094</v>
      </c>
      <c r="G399" s="48" t="s">
        <v>2095</v>
      </c>
      <c r="H399" s="52">
        <v>1</v>
      </c>
      <c r="I399" s="51" t="s">
        <v>1356</v>
      </c>
      <c r="J399" s="52">
        <v>8.18</v>
      </c>
      <c r="K399" s="7">
        <v>915225</v>
      </c>
      <c r="L399" s="24"/>
      <c r="M399" s="24">
        <v>4.8</v>
      </c>
      <c r="N399" s="24">
        <v>2.5</v>
      </c>
      <c r="O399" s="16">
        <f t="shared" si="49"/>
        <v>12</v>
      </c>
      <c r="P399" s="24" t="s">
        <v>91</v>
      </c>
      <c r="Q399" s="24" t="s">
        <v>562</v>
      </c>
      <c r="R399" s="25" t="s">
        <v>1307</v>
      </c>
      <c r="S399" s="27">
        <v>0.39138888888888967</v>
      </c>
      <c r="T399" s="27">
        <v>0.39138888888888967</v>
      </c>
      <c r="U399" s="66">
        <v>44334</v>
      </c>
      <c r="V399" s="27">
        <v>0.24999999999999911</v>
      </c>
      <c r="W399" s="19">
        <v>1</v>
      </c>
      <c r="X399" s="26">
        <v>50</v>
      </c>
      <c r="Y399" s="19" t="str">
        <f t="shared" si="50"/>
        <v>PACK654</v>
      </c>
      <c r="Z399" s="19" t="str">
        <f t="shared" si="51"/>
        <v>4/MH-SC2500HT</v>
      </c>
      <c r="AA399" s="26">
        <f t="shared" si="52"/>
        <v>1</v>
      </c>
      <c r="AB399" s="26">
        <f t="shared" si="53"/>
        <v>8.18</v>
      </c>
      <c r="AC399" s="19">
        <f t="shared" si="54"/>
        <v>50</v>
      </c>
      <c r="AD399" s="19" t="str">
        <f t="shared" si="55"/>
        <v>66002-893</v>
      </c>
      <c r="AE399" s="32"/>
      <c r="AF399" s="34"/>
      <c r="AG399" s="1" t="s">
        <v>13</v>
      </c>
      <c r="AH399" s="43">
        <v>65175</v>
      </c>
    </row>
    <row r="400" spans="1:34" x14ac:dyDescent="0.25">
      <c r="A400" s="13">
        <v>44301</v>
      </c>
      <c r="B400" s="57" t="s">
        <v>1833</v>
      </c>
      <c r="C400" s="51" t="s">
        <v>1835</v>
      </c>
      <c r="D400" s="51" t="s">
        <v>2286</v>
      </c>
      <c r="E400" s="54">
        <v>44321</v>
      </c>
      <c r="F400" s="51" t="s">
        <v>322</v>
      </c>
      <c r="G400" s="48" t="s">
        <v>1834</v>
      </c>
      <c r="H400" s="52">
        <v>1</v>
      </c>
      <c r="I400" s="51" t="s">
        <v>279</v>
      </c>
      <c r="J400" s="1">
        <v>19.940000000000001</v>
      </c>
      <c r="K400" s="7">
        <v>911343</v>
      </c>
      <c r="L400" s="24"/>
      <c r="M400" s="24">
        <v>9.6</v>
      </c>
      <c r="N400" s="24">
        <v>2.5499999999999998</v>
      </c>
      <c r="O400" s="16">
        <f t="shared" si="49"/>
        <v>24.479999999999997</v>
      </c>
      <c r="P400" s="24" t="s">
        <v>91</v>
      </c>
      <c r="Q400" s="24" t="s">
        <v>632</v>
      </c>
      <c r="R400" s="25" t="s">
        <v>2172</v>
      </c>
      <c r="S400" s="27">
        <v>1.750555555555553</v>
      </c>
      <c r="T400" s="27">
        <v>1.750555555555553</v>
      </c>
      <c r="U400" s="66">
        <v>44334</v>
      </c>
      <c r="V400" s="27">
        <v>0.33388888888888868</v>
      </c>
      <c r="W400" s="19">
        <v>1</v>
      </c>
      <c r="X400" s="26">
        <v>59.01</v>
      </c>
      <c r="Y400" s="19" t="str">
        <f t="shared" si="50"/>
        <v>PACK655</v>
      </c>
      <c r="Z400" s="19" t="str">
        <f t="shared" si="51"/>
        <v>8/BK-3HCCE</v>
      </c>
      <c r="AA400" s="26">
        <f t="shared" si="52"/>
        <v>1</v>
      </c>
      <c r="AB400" s="26">
        <f t="shared" si="53"/>
        <v>19.940000000000001</v>
      </c>
      <c r="AC400" s="19">
        <f t="shared" si="54"/>
        <v>59.01</v>
      </c>
      <c r="AD400" s="19" t="str">
        <f t="shared" si="55"/>
        <v>66002-685</v>
      </c>
      <c r="AE400" s="32"/>
      <c r="AF400" s="34"/>
      <c r="AG400" s="1" t="s">
        <v>13</v>
      </c>
      <c r="AH400" s="43" t="s">
        <v>323</v>
      </c>
    </row>
    <row r="401" spans="1:34" x14ac:dyDescent="0.25">
      <c r="A401" s="13">
        <v>44322</v>
      </c>
      <c r="B401" s="57" t="s">
        <v>2015</v>
      </c>
      <c r="C401" s="51" t="s">
        <v>445</v>
      </c>
      <c r="D401" s="51" t="s">
        <v>2287</v>
      </c>
      <c r="E401" s="54">
        <v>44342</v>
      </c>
      <c r="F401" s="51" t="s">
        <v>609</v>
      </c>
      <c r="G401" s="48" t="s">
        <v>2016</v>
      </c>
      <c r="H401" s="52">
        <v>1</v>
      </c>
      <c r="I401" s="51" t="s">
        <v>364</v>
      </c>
      <c r="J401" s="52">
        <v>17.09</v>
      </c>
      <c r="K401" s="7">
        <v>914100</v>
      </c>
      <c r="L401" s="24"/>
      <c r="M401" s="24">
        <v>11.1</v>
      </c>
      <c r="N401" s="24">
        <v>5.2</v>
      </c>
      <c r="O401" s="16">
        <f t="shared" si="49"/>
        <v>57.72</v>
      </c>
      <c r="P401" s="24" t="s">
        <v>130</v>
      </c>
      <c r="Q401" s="24" t="s">
        <v>372</v>
      </c>
      <c r="R401" s="25" t="s">
        <v>455</v>
      </c>
      <c r="S401" s="27">
        <v>2.1888888888888896</v>
      </c>
      <c r="T401" s="27">
        <v>2.1888888888888896</v>
      </c>
      <c r="U401" s="66">
        <v>44343</v>
      </c>
      <c r="V401" s="27">
        <v>0.12805555555555515</v>
      </c>
      <c r="W401" s="19">
        <v>2</v>
      </c>
      <c r="X401" s="26">
        <v>73.31</v>
      </c>
      <c r="Y401" s="19" t="str">
        <f t="shared" si="50"/>
        <v>RECELL705</v>
      </c>
      <c r="Z401" s="19" t="str">
        <f t="shared" si="51"/>
        <v>6/UR18650ZY</v>
      </c>
      <c r="AA401" s="26">
        <f t="shared" si="52"/>
        <v>2</v>
      </c>
      <c r="AB401" s="26">
        <f t="shared" si="53"/>
        <v>17.09</v>
      </c>
      <c r="AC401" s="19">
        <f t="shared" si="54"/>
        <v>73.31</v>
      </c>
      <c r="AD401" s="19" t="str">
        <f t="shared" si="55"/>
        <v>66002-884</v>
      </c>
      <c r="AE401" s="32"/>
      <c r="AF401" s="34"/>
      <c r="AG401" s="1" t="s">
        <v>13</v>
      </c>
      <c r="AH401" s="43">
        <v>32091</v>
      </c>
    </row>
    <row r="402" spans="1:34" x14ac:dyDescent="0.25">
      <c r="A402" s="13">
        <v>44301</v>
      </c>
      <c r="B402" s="57" t="s">
        <v>1830</v>
      </c>
      <c r="C402" s="51" t="s">
        <v>1832</v>
      </c>
      <c r="D402" s="51" t="s">
        <v>2288</v>
      </c>
      <c r="E402" s="54">
        <v>44321</v>
      </c>
      <c r="F402" s="51" t="s">
        <v>322</v>
      </c>
      <c r="G402" s="48" t="s">
        <v>1831</v>
      </c>
      <c r="H402" s="52">
        <v>2</v>
      </c>
      <c r="I402" s="51" t="s">
        <v>1411</v>
      </c>
      <c r="J402" s="1">
        <v>6.07</v>
      </c>
      <c r="K402" s="7">
        <v>911343</v>
      </c>
      <c r="L402" s="24"/>
      <c r="M402" s="24">
        <v>12</v>
      </c>
      <c r="N402" s="24">
        <v>0.6</v>
      </c>
      <c r="O402" s="16">
        <f t="shared" si="49"/>
        <v>7.1999999999999993</v>
      </c>
      <c r="P402" s="24" t="s">
        <v>96</v>
      </c>
      <c r="Q402" s="24" t="s">
        <v>584</v>
      </c>
      <c r="R402" s="25" t="s">
        <v>455</v>
      </c>
      <c r="S402" s="27">
        <v>1.2647222222222236</v>
      </c>
      <c r="T402" s="27">
        <v>0.63236111111111182</v>
      </c>
      <c r="U402" s="66">
        <v>44334</v>
      </c>
      <c r="V402" s="27">
        <v>0.13333333333333286</v>
      </c>
      <c r="W402" s="19">
        <v>1</v>
      </c>
      <c r="X402" s="26">
        <v>61.55</v>
      </c>
      <c r="Y402" s="19" t="str">
        <f t="shared" si="50"/>
        <v>RECELL706</v>
      </c>
      <c r="Z402" s="19" t="str">
        <f t="shared" si="51"/>
        <v>10/ICF600AS</v>
      </c>
      <c r="AA402" s="26">
        <f t="shared" si="52"/>
        <v>1</v>
      </c>
      <c r="AB402" s="26">
        <f t="shared" si="53"/>
        <v>6.07</v>
      </c>
      <c r="AC402" s="19">
        <f t="shared" si="54"/>
        <v>61.55</v>
      </c>
      <c r="AD402" s="19" t="str">
        <f t="shared" si="55"/>
        <v>22000-589</v>
      </c>
      <c r="AE402" s="32"/>
      <c r="AF402" s="34"/>
      <c r="AG402" s="1" t="s">
        <v>13</v>
      </c>
      <c r="AH402" s="43" t="s">
        <v>323</v>
      </c>
    </row>
    <row r="403" spans="1:34" x14ac:dyDescent="0.25">
      <c r="A403" s="18">
        <v>44299</v>
      </c>
      <c r="B403" s="55" t="s">
        <v>1778</v>
      </c>
      <c r="C403" s="51" t="s">
        <v>1780</v>
      </c>
      <c r="D403" s="51" t="s">
        <v>2289</v>
      </c>
      <c r="E403" s="54">
        <v>44315</v>
      </c>
      <c r="F403" s="51" t="s">
        <v>314</v>
      </c>
      <c r="G403" s="48" t="s">
        <v>1779</v>
      </c>
      <c r="H403" s="52">
        <v>1</v>
      </c>
      <c r="I403" s="51" t="s">
        <v>643</v>
      </c>
      <c r="J403" s="52">
        <v>14.75</v>
      </c>
      <c r="K403" s="7">
        <v>910580</v>
      </c>
      <c r="L403" s="24"/>
      <c r="M403" s="24">
        <v>18</v>
      </c>
      <c r="N403" s="24">
        <v>2.5</v>
      </c>
      <c r="O403" s="16">
        <f t="shared" si="49"/>
        <v>45</v>
      </c>
      <c r="P403" s="24" t="s">
        <v>130</v>
      </c>
      <c r="Q403" s="24" t="s">
        <v>583</v>
      </c>
      <c r="R403" s="25" t="s">
        <v>455</v>
      </c>
      <c r="S403" s="27">
        <v>1.5661111111111112</v>
      </c>
      <c r="T403" s="27">
        <v>1.5661111111111112</v>
      </c>
      <c r="U403" s="66">
        <v>44334</v>
      </c>
      <c r="V403" s="27">
        <v>0.31666666666666821</v>
      </c>
      <c r="W403" s="19">
        <v>1.75</v>
      </c>
      <c r="X403" s="26">
        <v>62.5</v>
      </c>
      <c r="Y403" s="19" t="str">
        <f t="shared" si="50"/>
        <v>RECELL707</v>
      </c>
      <c r="Z403" s="19" t="str">
        <f t="shared" si="51"/>
        <v>5/INR18650-25R</v>
      </c>
      <c r="AA403" s="26">
        <f t="shared" si="52"/>
        <v>1.75</v>
      </c>
      <c r="AB403" s="26">
        <f t="shared" si="53"/>
        <v>14.75</v>
      </c>
      <c r="AC403" s="19">
        <f t="shared" si="54"/>
        <v>62.5</v>
      </c>
      <c r="AD403" s="19" t="str">
        <f t="shared" si="55"/>
        <v>66002-881</v>
      </c>
      <c r="AE403" s="32"/>
      <c r="AF403" s="34"/>
      <c r="AG403" s="1" t="s">
        <v>152</v>
      </c>
      <c r="AH403" s="43">
        <v>23955</v>
      </c>
    </row>
    <row r="404" spans="1:34" x14ac:dyDescent="0.25">
      <c r="A404" s="18">
        <v>44341</v>
      </c>
      <c r="B404" s="55" t="s">
        <v>2180</v>
      </c>
      <c r="C404" s="53"/>
      <c r="D404" s="53" t="s">
        <v>2179</v>
      </c>
      <c r="E404" s="54">
        <v>44357</v>
      </c>
      <c r="F404" s="51" t="s">
        <v>2176</v>
      </c>
      <c r="G404" s="48" t="s">
        <v>2181</v>
      </c>
      <c r="H404" s="52">
        <v>2</v>
      </c>
      <c r="I404" s="1"/>
      <c r="J404" s="1">
        <v>5.82</v>
      </c>
      <c r="K404" s="7">
        <v>916172</v>
      </c>
      <c r="L404" s="24"/>
      <c r="M404" s="24"/>
      <c r="N404" s="24"/>
      <c r="O404" s="16">
        <f t="shared" si="49"/>
        <v>0</v>
      </c>
      <c r="P404" s="24"/>
      <c r="Q404" s="24"/>
      <c r="R404" s="25" t="s">
        <v>455</v>
      </c>
      <c r="S404" s="27">
        <v>0.23666666666666636</v>
      </c>
      <c r="T404" s="27">
        <v>0.11833333333333318</v>
      </c>
      <c r="U404" s="66">
        <v>44357</v>
      </c>
      <c r="V404" s="27">
        <v>0.48888888888888893</v>
      </c>
      <c r="W404" s="19">
        <v>0.5</v>
      </c>
      <c r="X404" s="26">
        <v>30</v>
      </c>
      <c r="Y404" s="19" t="str">
        <f t="shared" si="50"/>
        <v>CHARGER PLUG CHANGE-LAB</v>
      </c>
      <c r="Z404" s="19">
        <f t="shared" si="51"/>
        <v>0</v>
      </c>
      <c r="AA404" s="26">
        <f t="shared" si="52"/>
        <v>0.5</v>
      </c>
      <c r="AB404" s="26">
        <f t="shared" si="53"/>
        <v>5.82</v>
      </c>
      <c r="AC404" s="19">
        <f t="shared" si="54"/>
        <v>30</v>
      </c>
      <c r="AD404" s="19" t="str">
        <f t="shared" si="55"/>
        <v>66002-699</v>
      </c>
      <c r="AE404" s="32"/>
      <c r="AF404" s="34"/>
      <c r="AG404" s="1" t="s">
        <v>151</v>
      </c>
      <c r="AH404" s="43">
        <v>2443</v>
      </c>
    </row>
    <row r="405" spans="1:34" x14ac:dyDescent="0.25">
      <c r="A405" s="18">
        <v>44341</v>
      </c>
      <c r="B405" s="55" t="s">
        <v>2175</v>
      </c>
      <c r="C405" s="53" t="s">
        <v>658</v>
      </c>
      <c r="D405" s="53" t="s">
        <v>2178</v>
      </c>
      <c r="E405" s="54">
        <v>44357</v>
      </c>
      <c r="F405" s="51" t="s">
        <v>2176</v>
      </c>
      <c r="G405" s="48" t="s">
        <v>2177</v>
      </c>
      <c r="H405" s="52">
        <v>2</v>
      </c>
      <c r="I405" s="51" t="s">
        <v>318</v>
      </c>
      <c r="J405" s="1">
        <v>17.97</v>
      </c>
      <c r="K405" s="7">
        <v>916172</v>
      </c>
      <c r="L405" s="24"/>
      <c r="M405" s="24">
        <v>7.2</v>
      </c>
      <c r="N405" s="24">
        <v>6.9</v>
      </c>
      <c r="O405" s="16">
        <f t="shared" si="49"/>
        <v>49.680000000000007</v>
      </c>
      <c r="P405" s="24" t="s">
        <v>130</v>
      </c>
      <c r="Q405" s="24" t="s">
        <v>281</v>
      </c>
      <c r="R405" s="25" t="s">
        <v>455</v>
      </c>
      <c r="S405" s="27">
        <v>2.59</v>
      </c>
      <c r="T405" s="27">
        <v>1.2949999999999999</v>
      </c>
      <c r="U405" s="66">
        <v>44357</v>
      </c>
      <c r="V405" s="27">
        <v>0.13333333333333286</v>
      </c>
      <c r="W405" s="19">
        <v>1.5</v>
      </c>
      <c r="X405" s="26">
        <v>95</v>
      </c>
      <c r="Y405" s="19" t="str">
        <f t="shared" si="50"/>
        <v>RL1479</v>
      </c>
      <c r="Z405" s="19" t="str">
        <f t="shared" si="51"/>
        <v>4/NCR18650GA</v>
      </c>
      <c r="AA405" s="26">
        <f t="shared" si="52"/>
        <v>1.5</v>
      </c>
      <c r="AB405" s="26">
        <f t="shared" si="53"/>
        <v>17.97</v>
      </c>
      <c r="AC405" s="19">
        <f t="shared" si="54"/>
        <v>95</v>
      </c>
      <c r="AD405" s="19" t="str">
        <f t="shared" si="55"/>
        <v>66002-698</v>
      </c>
      <c r="AE405" s="32"/>
      <c r="AF405" s="34"/>
      <c r="AG405" s="1" t="s">
        <v>151</v>
      </c>
      <c r="AH405" s="43">
        <v>2443</v>
      </c>
    </row>
    <row r="406" spans="1:34" x14ac:dyDescent="0.25">
      <c r="A406" s="17">
        <v>44340</v>
      </c>
      <c r="B406" s="58" t="s">
        <v>2160</v>
      </c>
      <c r="C406" s="51" t="s">
        <v>434</v>
      </c>
      <c r="D406" s="51" t="s">
        <v>215</v>
      </c>
      <c r="E406" s="54">
        <v>44346</v>
      </c>
      <c r="F406" s="51" t="s">
        <v>571</v>
      </c>
      <c r="G406" s="48" t="s">
        <v>214</v>
      </c>
      <c r="H406" s="52">
        <v>500</v>
      </c>
      <c r="I406" s="51" t="s">
        <v>270</v>
      </c>
      <c r="J406" s="1">
        <v>14.13</v>
      </c>
      <c r="K406" s="7">
        <v>916173</v>
      </c>
      <c r="L406" s="24"/>
      <c r="M406" s="24">
        <v>10.8</v>
      </c>
      <c r="N406" s="24">
        <v>2.6</v>
      </c>
      <c r="O406" s="16">
        <f t="shared" si="49"/>
        <v>28.080000000000002</v>
      </c>
      <c r="P406" s="24" t="s">
        <v>171</v>
      </c>
      <c r="Q406" s="24" t="s">
        <v>577</v>
      </c>
      <c r="R406" s="25" t="s">
        <v>2452</v>
      </c>
      <c r="S406" s="27">
        <v>134.72805555555556</v>
      </c>
      <c r="T406" s="27">
        <v>0.26945611111111112</v>
      </c>
      <c r="U406" s="66">
        <v>44357</v>
      </c>
      <c r="V406" s="27">
        <v>3.6672222222222235</v>
      </c>
      <c r="W406" s="19">
        <v>0.28000000000000003</v>
      </c>
      <c r="X406" s="26">
        <v>39</v>
      </c>
      <c r="Y406" s="19" t="str">
        <f t="shared" si="50"/>
        <v>L300</v>
      </c>
      <c r="Z406" s="19" t="str">
        <f t="shared" si="51"/>
        <v>3/LS14500</v>
      </c>
      <c r="AA406" s="26">
        <f t="shared" si="52"/>
        <v>0.28000000000000003</v>
      </c>
      <c r="AB406" s="26">
        <f t="shared" si="53"/>
        <v>14.13</v>
      </c>
      <c r="AC406" s="19">
        <f t="shared" si="54"/>
        <v>39</v>
      </c>
      <c r="AD406" s="19" t="str">
        <f t="shared" si="55"/>
        <v>65000-765A</v>
      </c>
      <c r="AE406" s="32"/>
      <c r="AF406" s="34"/>
      <c r="AG406" s="1" t="s">
        <v>153</v>
      </c>
      <c r="AH406" s="43">
        <v>65616</v>
      </c>
    </row>
    <row r="407" spans="1:34" x14ac:dyDescent="0.25">
      <c r="A407" s="17">
        <v>44347</v>
      </c>
      <c r="B407" s="58" t="s">
        <v>2262</v>
      </c>
      <c r="C407" s="51" t="s">
        <v>2265</v>
      </c>
      <c r="D407" s="51" t="s">
        <v>2266</v>
      </c>
      <c r="E407" s="54">
        <v>44364</v>
      </c>
      <c r="F407" s="51" t="s">
        <v>2263</v>
      </c>
      <c r="G407" s="48" t="s">
        <v>2264</v>
      </c>
      <c r="H407" s="52">
        <v>1</v>
      </c>
      <c r="I407" s="51" t="s">
        <v>654</v>
      </c>
      <c r="J407" s="1">
        <v>58.08</v>
      </c>
      <c r="K407" s="7">
        <v>917077</v>
      </c>
      <c r="L407" s="24"/>
      <c r="M407" s="24">
        <v>14.4</v>
      </c>
      <c r="N407" s="24">
        <v>6.75</v>
      </c>
      <c r="O407" s="16">
        <f t="shared" si="49"/>
        <v>97.2</v>
      </c>
      <c r="P407" s="24" t="s">
        <v>130</v>
      </c>
      <c r="Q407" s="24" t="s">
        <v>410</v>
      </c>
      <c r="R407" s="25" t="s">
        <v>455</v>
      </c>
      <c r="S407" s="27">
        <v>2.0372222222222218</v>
      </c>
      <c r="T407" s="27">
        <v>2.0372222222222218</v>
      </c>
      <c r="U407" s="66">
        <v>44356</v>
      </c>
      <c r="V407" s="27">
        <v>0.18333333333333401</v>
      </c>
      <c r="W407" s="19">
        <v>2.5</v>
      </c>
      <c r="X407" s="26">
        <v>285.88</v>
      </c>
      <c r="Y407" s="19" t="str">
        <f t="shared" si="50"/>
        <v>RL1481</v>
      </c>
      <c r="Z407" s="19" t="str">
        <f t="shared" si="51"/>
        <v>12/UR18650A</v>
      </c>
      <c r="AA407" s="26">
        <f t="shared" si="52"/>
        <v>2.5</v>
      </c>
      <c r="AB407" s="26">
        <f t="shared" si="53"/>
        <v>58.08</v>
      </c>
      <c r="AC407" s="19">
        <f t="shared" si="54"/>
        <v>285.88</v>
      </c>
      <c r="AD407" s="19" t="str">
        <f t="shared" si="55"/>
        <v>66002-897</v>
      </c>
      <c r="AE407" s="32"/>
      <c r="AF407" s="34"/>
      <c r="AG407" s="1" t="s">
        <v>13</v>
      </c>
      <c r="AH407" s="43">
        <v>84379</v>
      </c>
    </row>
    <row r="408" spans="1:34" x14ac:dyDescent="0.25">
      <c r="A408" s="5">
        <v>44328</v>
      </c>
      <c r="B408" s="56" t="s">
        <v>2074</v>
      </c>
      <c r="C408" s="53" t="s">
        <v>120</v>
      </c>
      <c r="D408" s="53" t="s">
        <v>386</v>
      </c>
      <c r="E408" s="54">
        <v>44343</v>
      </c>
      <c r="F408" s="51" t="s">
        <v>258</v>
      </c>
      <c r="G408" s="48" t="s">
        <v>385</v>
      </c>
      <c r="H408" s="52">
        <v>10</v>
      </c>
      <c r="I408" s="1"/>
      <c r="J408" s="1">
        <v>73.459999999999994</v>
      </c>
      <c r="K408" s="7">
        <v>914284</v>
      </c>
      <c r="L408" s="24"/>
      <c r="M408" s="24"/>
      <c r="N408" s="24"/>
      <c r="O408" s="16">
        <f t="shared" si="49"/>
        <v>0</v>
      </c>
      <c r="P408" s="24"/>
      <c r="Q408" s="24"/>
      <c r="R408" s="25" t="s">
        <v>249</v>
      </c>
      <c r="S408" s="27">
        <v>3.2416666666666671</v>
      </c>
      <c r="T408" s="27">
        <v>0.32416666666666671</v>
      </c>
      <c r="U408" s="66">
        <v>44356</v>
      </c>
      <c r="V408" s="27">
        <v>0.3000000000000016</v>
      </c>
      <c r="W408" s="19">
        <v>0.35</v>
      </c>
      <c r="X408" s="26">
        <v>116.36</v>
      </c>
      <c r="Y408" s="19" t="str">
        <f t="shared" si="50"/>
        <v>CH300</v>
      </c>
      <c r="Z408" s="19" t="str">
        <f t="shared" si="51"/>
        <v>TSB-002</v>
      </c>
      <c r="AA408" s="26">
        <f t="shared" si="52"/>
        <v>0.35</v>
      </c>
      <c r="AB408" s="26">
        <f t="shared" si="53"/>
        <v>73.459999999999994</v>
      </c>
      <c r="AC408" s="19">
        <f t="shared" si="54"/>
        <v>116.36</v>
      </c>
      <c r="AD408" s="19" t="str">
        <f t="shared" si="55"/>
        <v>66000-894</v>
      </c>
      <c r="AE408" s="32"/>
      <c r="AF408" s="34"/>
      <c r="AG408" s="1" t="s">
        <v>152</v>
      </c>
      <c r="AH408" s="43">
        <v>1167</v>
      </c>
    </row>
    <row r="409" spans="1:34" x14ac:dyDescent="0.25">
      <c r="A409" s="17">
        <v>44347</v>
      </c>
      <c r="B409" s="58" t="s">
        <v>2268</v>
      </c>
      <c r="C409" s="51" t="s">
        <v>2270</v>
      </c>
      <c r="D409" s="51" t="s">
        <v>2271</v>
      </c>
      <c r="E409" s="54">
        <v>44364</v>
      </c>
      <c r="F409" s="51" t="s">
        <v>105</v>
      </c>
      <c r="G409" s="48" t="s">
        <v>2269</v>
      </c>
      <c r="H409" s="52">
        <v>2</v>
      </c>
      <c r="I409" s="51" t="s">
        <v>295</v>
      </c>
      <c r="J409" s="1">
        <v>7.17</v>
      </c>
      <c r="K409" s="7">
        <v>917088</v>
      </c>
      <c r="L409" s="24"/>
      <c r="M409" s="24">
        <v>3.7</v>
      </c>
      <c r="N409" s="24">
        <v>2.2999999999999998</v>
      </c>
      <c r="O409" s="16">
        <f t="shared" ref="O409:O440" si="56">N409*M409</f>
        <v>8.51</v>
      </c>
      <c r="P409" s="24" t="s">
        <v>130</v>
      </c>
      <c r="Q409" s="24" t="s">
        <v>550</v>
      </c>
      <c r="R409" s="25" t="s">
        <v>2172</v>
      </c>
      <c r="S409" s="27">
        <v>4.6152777777777771</v>
      </c>
      <c r="T409" s="27">
        <v>2.3076388888888886</v>
      </c>
      <c r="U409" s="66">
        <v>44356</v>
      </c>
      <c r="V409" s="27">
        <v>0.11666666666666625</v>
      </c>
      <c r="W409" s="19">
        <v>2.46</v>
      </c>
      <c r="X409" s="26">
        <v>36.72</v>
      </c>
      <c r="Y409" s="19" t="str">
        <f t="shared" si="50"/>
        <v>RECELL543</v>
      </c>
      <c r="Z409" s="19" t="str">
        <f t="shared" si="51"/>
        <v>2/UF553450Z</v>
      </c>
      <c r="AA409" s="26">
        <f t="shared" si="52"/>
        <v>2.46</v>
      </c>
      <c r="AB409" s="26">
        <f t="shared" si="53"/>
        <v>7.17</v>
      </c>
      <c r="AC409" s="19">
        <f t="shared" si="54"/>
        <v>36.72</v>
      </c>
      <c r="AD409" s="19" t="str">
        <f t="shared" si="55"/>
        <v>22000-528K</v>
      </c>
      <c r="AE409" s="32"/>
      <c r="AF409" s="34"/>
      <c r="AG409" s="1" t="s">
        <v>13</v>
      </c>
      <c r="AH409" s="43" t="s">
        <v>294</v>
      </c>
    </row>
    <row r="410" spans="1:34" x14ac:dyDescent="0.25">
      <c r="A410" s="17">
        <v>44347</v>
      </c>
      <c r="B410" s="58" t="s">
        <v>2267</v>
      </c>
      <c r="C410" s="51" t="s">
        <v>1458</v>
      </c>
      <c r="D410" s="51" t="s">
        <v>1919</v>
      </c>
      <c r="E410" s="54">
        <v>44364</v>
      </c>
      <c r="F410" s="51" t="s">
        <v>105</v>
      </c>
      <c r="G410" s="48" t="s">
        <v>1457</v>
      </c>
      <c r="H410" s="52">
        <v>2</v>
      </c>
      <c r="I410" s="51" t="s">
        <v>748</v>
      </c>
      <c r="J410" s="52">
        <v>12.01</v>
      </c>
      <c r="K410" s="7">
        <v>917089</v>
      </c>
      <c r="L410" s="24"/>
      <c r="M410" s="24">
        <v>3.6</v>
      </c>
      <c r="N410" s="24">
        <v>4.8</v>
      </c>
      <c r="O410" s="16">
        <f t="shared" si="56"/>
        <v>17.28</v>
      </c>
      <c r="P410" s="24" t="s">
        <v>130</v>
      </c>
      <c r="Q410" s="24" t="s">
        <v>550</v>
      </c>
      <c r="R410" s="25" t="s">
        <v>455</v>
      </c>
      <c r="S410" s="27">
        <v>2.2727777777777787</v>
      </c>
      <c r="T410" s="27">
        <v>1.1363888888888893</v>
      </c>
      <c r="U410" s="66">
        <v>44356</v>
      </c>
      <c r="V410" s="27">
        <v>0.25000000000000044</v>
      </c>
      <c r="W410" s="19">
        <v>1</v>
      </c>
      <c r="X410" s="26">
        <v>50</v>
      </c>
      <c r="Y410" s="19" t="str">
        <f t="shared" si="50"/>
        <v>RECELL690</v>
      </c>
      <c r="Z410" s="19" t="str">
        <f t="shared" si="51"/>
        <v>2/NCA653864SA</v>
      </c>
      <c r="AA410" s="26">
        <f t="shared" si="52"/>
        <v>1</v>
      </c>
      <c r="AB410" s="26">
        <f t="shared" si="53"/>
        <v>12.01</v>
      </c>
      <c r="AC410" s="19">
        <f t="shared" si="54"/>
        <v>50</v>
      </c>
      <c r="AD410" s="19" t="str">
        <f t="shared" si="55"/>
        <v>66002-630</v>
      </c>
      <c r="AE410" s="32"/>
      <c r="AF410" s="34"/>
      <c r="AG410" s="1" t="s">
        <v>13</v>
      </c>
      <c r="AH410" s="43" t="s">
        <v>294</v>
      </c>
    </row>
    <row r="411" spans="1:34" x14ac:dyDescent="0.25">
      <c r="A411" s="15">
        <v>44350</v>
      </c>
      <c r="B411" s="59" t="s">
        <v>2308</v>
      </c>
      <c r="C411" s="51" t="s">
        <v>2312</v>
      </c>
      <c r="D411" s="51" t="s">
        <v>2313</v>
      </c>
      <c r="E411" s="54">
        <v>44357</v>
      </c>
      <c r="F411" s="51" t="s">
        <v>2309</v>
      </c>
      <c r="G411" s="48" t="s">
        <v>2310</v>
      </c>
      <c r="H411" s="52">
        <v>1</v>
      </c>
      <c r="I411" s="51" t="s">
        <v>2311</v>
      </c>
      <c r="J411" s="1">
        <v>2.12</v>
      </c>
      <c r="K411" s="7">
        <v>917427</v>
      </c>
      <c r="L411" s="24"/>
      <c r="M411" s="24">
        <v>3.2</v>
      </c>
      <c r="N411" s="24">
        <v>1.5</v>
      </c>
      <c r="O411" s="16">
        <f t="shared" si="56"/>
        <v>4.8000000000000007</v>
      </c>
      <c r="P411" s="24" t="s">
        <v>641</v>
      </c>
      <c r="Q411" s="24" t="s">
        <v>412</v>
      </c>
      <c r="R411" s="25" t="s">
        <v>2172</v>
      </c>
      <c r="S411" s="27">
        <v>0.60000000000000053</v>
      </c>
      <c r="T411" s="27">
        <v>0.60000000000000053</v>
      </c>
      <c r="U411" s="66">
        <v>44356</v>
      </c>
      <c r="V411" s="27">
        <v>0.23055555555555651</v>
      </c>
      <c r="W411" s="19">
        <v>0.5</v>
      </c>
      <c r="X411" s="26">
        <v>35</v>
      </c>
      <c r="Y411" s="19" t="str">
        <f t="shared" si="50"/>
        <v>PACK530</v>
      </c>
      <c r="Z411" s="19" t="str">
        <f t="shared" si="51"/>
        <v>1/HTCFR18650EC</v>
      </c>
      <c r="AA411" s="26">
        <f t="shared" si="52"/>
        <v>0.5</v>
      </c>
      <c r="AB411" s="26">
        <f t="shared" si="53"/>
        <v>2.12</v>
      </c>
      <c r="AC411" s="19">
        <f t="shared" si="54"/>
        <v>35</v>
      </c>
      <c r="AD411" s="19" t="str">
        <f t="shared" si="55"/>
        <v>66002-282</v>
      </c>
      <c r="AE411" s="32"/>
      <c r="AF411" s="34"/>
      <c r="AG411" s="1" t="s">
        <v>13</v>
      </c>
      <c r="AH411" s="43">
        <v>24002</v>
      </c>
    </row>
    <row r="412" spans="1:34" x14ac:dyDescent="0.25">
      <c r="A412" s="13">
        <v>44336</v>
      </c>
      <c r="B412" s="57" t="s">
        <v>2141</v>
      </c>
      <c r="C412" s="51" t="s">
        <v>663</v>
      </c>
      <c r="D412" s="51" t="s">
        <v>664</v>
      </c>
      <c r="E412" s="54">
        <v>44356</v>
      </c>
      <c r="F412" s="51" t="s">
        <v>260</v>
      </c>
      <c r="G412" s="48" t="s">
        <v>662</v>
      </c>
      <c r="H412" s="52">
        <v>25</v>
      </c>
      <c r="I412" s="51" t="s">
        <v>630</v>
      </c>
      <c r="J412" s="1">
        <v>20.14</v>
      </c>
      <c r="K412" s="7">
        <v>915552</v>
      </c>
      <c r="L412" s="24"/>
      <c r="M412" s="24">
        <v>7.2</v>
      </c>
      <c r="N412" s="24">
        <v>3</v>
      </c>
      <c r="O412" s="16">
        <f t="shared" si="56"/>
        <v>21.6</v>
      </c>
      <c r="P412" s="24" t="s">
        <v>96</v>
      </c>
      <c r="Q412" s="24" t="s">
        <v>464</v>
      </c>
      <c r="R412" s="25" t="s">
        <v>455</v>
      </c>
      <c r="S412" s="27">
        <v>5.355833333333333</v>
      </c>
      <c r="T412" s="27">
        <v>0.21423333333333333</v>
      </c>
      <c r="U412" s="66">
        <v>44355</v>
      </c>
      <c r="V412" s="27">
        <v>1.1797222222222237</v>
      </c>
      <c r="W412" s="19">
        <v>0.3</v>
      </c>
      <c r="X412" s="26">
        <v>75.599999999999994</v>
      </c>
      <c r="Y412" s="19" t="str">
        <f t="shared" si="50"/>
        <v>N405</v>
      </c>
      <c r="Z412" s="19" t="str">
        <f t="shared" si="51"/>
        <v>6/N3000CR</v>
      </c>
      <c r="AA412" s="26">
        <f t="shared" si="52"/>
        <v>0.3</v>
      </c>
      <c r="AB412" s="26">
        <f t="shared" si="53"/>
        <v>20.14</v>
      </c>
      <c r="AC412" s="19">
        <f t="shared" si="54"/>
        <v>75.599999999999994</v>
      </c>
      <c r="AD412" s="19" t="str">
        <f t="shared" si="55"/>
        <v>30003-856AA</v>
      </c>
      <c r="AE412" s="32"/>
      <c r="AF412" s="34"/>
      <c r="AG412" s="1" t="s">
        <v>152</v>
      </c>
      <c r="AH412" s="43">
        <v>20171</v>
      </c>
    </row>
    <row r="413" spans="1:34" x14ac:dyDescent="0.25">
      <c r="A413" s="5">
        <v>44272</v>
      </c>
      <c r="B413" s="41">
        <v>312149</v>
      </c>
      <c r="C413" s="19"/>
      <c r="D413" s="19" t="s">
        <v>1080</v>
      </c>
      <c r="E413" s="14">
        <v>44285</v>
      </c>
      <c r="F413" s="19" t="s">
        <v>296</v>
      </c>
      <c r="G413" s="19"/>
      <c r="H413" s="19">
        <v>1</v>
      </c>
      <c r="I413" s="19"/>
      <c r="J413" s="24">
        <v>0</v>
      </c>
      <c r="K413" s="7">
        <v>907947</v>
      </c>
      <c r="L413" s="24"/>
      <c r="M413" s="24"/>
      <c r="N413" s="24"/>
      <c r="O413" s="16">
        <f t="shared" si="56"/>
        <v>0</v>
      </c>
      <c r="P413" s="24"/>
      <c r="Q413" s="24"/>
      <c r="R413" s="25" t="s">
        <v>259</v>
      </c>
      <c r="S413" s="27">
        <v>4.4052777777777781</v>
      </c>
      <c r="T413" s="27">
        <v>4.4052777777777781</v>
      </c>
      <c r="U413" s="66">
        <v>44355</v>
      </c>
      <c r="V413" s="27">
        <v>0.13333333333333286</v>
      </c>
      <c r="W413" s="19">
        <v>1</v>
      </c>
      <c r="X413" s="26">
        <v>0</v>
      </c>
      <c r="Y413" s="19" t="str">
        <f t="shared" si="50"/>
        <v>REPLACE BUTTON-LAB</v>
      </c>
      <c r="Z413" s="19">
        <f t="shared" si="51"/>
        <v>0</v>
      </c>
      <c r="AA413" s="26">
        <f t="shared" si="52"/>
        <v>1</v>
      </c>
      <c r="AB413" s="26">
        <f t="shared" si="53"/>
        <v>0</v>
      </c>
      <c r="AC413" s="19">
        <f t="shared" si="54"/>
        <v>0</v>
      </c>
      <c r="AD413" s="19">
        <f t="shared" si="55"/>
        <v>0</v>
      </c>
      <c r="AE413" s="32"/>
      <c r="AF413" s="34"/>
      <c r="AG413" s="1" t="s">
        <v>13</v>
      </c>
      <c r="AH413" s="43">
        <v>1167</v>
      </c>
    </row>
    <row r="414" spans="1:34" x14ac:dyDescent="0.25">
      <c r="A414" s="5">
        <v>44300</v>
      </c>
      <c r="B414" s="41">
        <v>312690</v>
      </c>
      <c r="C414" s="19"/>
      <c r="D414" s="19" t="s">
        <v>1818</v>
      </c>
      <c r="E414" s="54">
        <v>44312</v>
      </c>
      <c r="F414" s="19" t="s">
        <v>296</v>
      </c>
      <c r="G414" s="19"/>
      <c r="H414" s="19">
        <v>1</v>
      </c>
      <c r="I414" s="19"/>
      <c r="J414" s="24">
        <v>0</v>
      </c>
      <c r="K414" s="7">
        <v>910971</v>
      </c>
      <c r="L414" s="24"/>
      <c r="M414" s="24"/>
      <c r="N414" s="24"/>
      <c r="O414" s="16">
        <f t="shared" si="56"/>
        <v>0</v>
      </c>
      <c r="P414" s="24"/>
      <c r="Q414" s="24"/>
      <c r="R414" s="25" t="s">
        <v>259</v>
      </c>
      <c r="S414" s="27">
        <v>1.6325000000000007</v>
      </c>
      <c r="T414" s="27">
        <v>1.6325000000000007</v>
      </c>
      <c r="U414" s="66">
        <v>44355</v>
      </c>
      <c r="V414" s="27">
        <v>0.11666666666666625</v>
      </c>
      <c r="W414" s="19">
        <v>1</v>
      </c>
      <c r="X414" s="26">
        <v>85</v>
      </c>
      <c r="Y414" s="19" t="str">
        <f t="shared" si="50"/>
        <v>REPAIR SWITCH-LAB</v>
      </c>
      <c r="Z414" s="19">
        <f t="shared" si="51"/>
        <v>0</v>
      </c>
      <c r="AA414" s="26">
        <f t="shared" si="52"/>
        <v>1</v>
      </c>
      <c r="AB414" s="26">
        <f t="shared" si="53"/>
        <v>0</v>
      </c>
      <c r="AC414" s="19">
        <f t="shared" si="54"/>
        <v>85</v>
      </c>
      <c r="AD414" s="19">
        <f t="shared" si="55"/>
        <v>0</v>
      </c>
      <c r="AE414" s="32"/>
      <c r="AF414" s="34"/>
      <c r="AG414" s="1" t="s">
        <v>152</v>
      </c>
      <c r="AH414" s="43">
        <v>1167</v>
      </c>
    </row>
    <row r="415" spans="1:34" x14ac:dyDescent="0.25">
      <c r="A415" s="13">
        <v>44336</v>
      </c>
      <c r="B415" s="57" t="s">
        <v>2143</v>
      </c>
      <c r="C415" s="53" t="s">
        <v>2145</v>
      </c>
      <c r="D415" s="53" t="s">
        <v>2146</v>
      </c>
      <c r="E415" s="54">
        <v>44351</v>
      </c>
      <c r="F415" s="51" t="s">
        <v>105</v>
      </c>
      <c r="G415" s="48" t="s">
        <v>2144</v>
      </c>
      <c r="H415" s="52">
        <v>1</v>
      </c>
      <c r="I415" s="51" t="s">
        <v>1486</v>
      </c>
      <c r="J415" s="1">
        <v>14.13</v>
      </c>
      <c r="K415" s="7">
        <v>915968</v>
      </c>
      <c r="L415" s="24"/>
      <c r="M415" s="24">
        <v>9.6</v>
      </c>
      <c r="N415" s="24">
        <v>2</v>
      </c>
      <c r="O415" s="16">
        <f t="shared" si="56"/>
        <v>19.2</v>
      </c>
      <c r="P415" s="24" t="s">
        <v>91</v>
      </c>
      <c r="Q415" s="24" t="s">
        <v>632</v>
      </c>
      <c r="R415" s="25" t="s">
        <v>2172</v>
      </c>
      <c r="S415" s="27">
        <v>1.567222222222223</v>
      </c>
      <c r="T415" s="27">
        <v>1.567222222222223</v>
      </c>
      <c r="U415" s="66">
        <v>44355</v>
      </c>
      <c r="V415" s="27">
        <v>0.33138888888888962</v>
      </c>
      <c r="W415" s="19">
        <v>1</v>
      </c>
      <c r="X415" s="26">
        <v>52.62</v>
      </c>
      <c r="Y415" s="19" t="str">
        <f t="shared" si="50"/>
        <v>N745</v>
      </c>
      <c r="Z415" s="19" t="str">
        <f t="shared" si="51"/>
        <v>8/HR-3UTC</v>
      </c>
      <c r="AA415" s="26">
        <f t="shared" si="52"/>
        <v>1</v>
      </c>
      <c r="AB415" s="26">
        <f t="shared" si="53"/>
        <v>14.13</v>
      </c>
      <c r="AC415" s="19">
        <f t="shared" si="54"/>
        <v>52.62</v>
      </c>
      <c r="AD415" s="19" t="str">
        <f t="shared" si="55"/>
        <v>30006-888TALEIS</v>
      </c>
      <c r="AE415" s="32"/>
      <c r="AF415" s="34"/>
      <c r="AG415" s="1" t="s">
        <v>13</v>
      </c>
      <c r="AH415" s="43" t="s">
        <v>294</v>
      </c>
    </row>
    <row r="416" spans="1:34" x14ac:dyDescent="0.25">
      <c r="A416" s="13">
        <v>44343</v>
      </c>
      <c r="B416" s="57" t="s">
        <v>2244</v>
      </c>
      <c r="C416" s="51" t="s">
        <v>2247</v>
      </c>
      <c r="D416" s="51" t="s">
        <v>2248</v>
      </c>
      <c r="E416" s="54">
        <v>44362</v>
      </c>
      <c r="F416" s="51" t="s">
        <v>255</v>
      </c>
      <c r="G416" s="48" t="s">
        <v>2245</v>
      </c>
      <c r="H416" s="52">
        <v>1</v>
      </c>
      <c r="I416" s="51" t="s">
        <v>2246</v>
      </c>
      <c r="J416" s="52">
        <v>4.2699999999999996</v>
      </c>
      <c r="K416" s="7">
        <v>916881</v>
      </c>
      <c r="L416" s="24"/>
      <c r="M416" s="24">
        <v>3.7</v>
      </c>
      <c r="N416" s="24">
        <v>1.7</v>
      </c>
      <c r="O416" s="16">
        <f t="shared" si="56"/>
        <v>6.29</v>
      </c>
      <c r="P416" s="24" t="s">
        <v>130</v>
      </c>
      <c r="Q416" s="24" t="s">
        <v>412</v>
      </c>
      <c r="R416" s="25" t="s">
        <v>118</v>
      </c>
      <c r="S416" s="27">
        <v>0.25166666666666737</v>
      </c>
      <c r="T416" s="27">
        <v>0.25166666666666737</v>
      </c>
      <c r="U416" s="66">
        <v>44351</v>
      </c>
      <c r="V416" s="27">
        <v>7.8333333333332256E-2</v>
      </c>
      <c r="W416" s="19">
        <v>0.79</v>
      </c>
      <c r="X416" s="26">
        <v>13.07</v>
      </c>
      <c r="Y416" s="19" t="str">
        <f t="shared" si="50"/>
        <v>PACK105</v>
      </c>
      <c r="Z416" s="19" t="str">
        <f t="shared" si="51"/>
        <v>1/UR18500FK</v>
      </c>
      <c r="AA416" s="26">
        <f t="shared" si="52"/>
        <v>0.79</v>
      </c>
      <c r="AB416" s="26">
        <f t="shared" si="53"/>
        <v>4.2699999999999996</v>
      </c>
      <c r="AC416" s="19">
        <f t="shared" si="54"/>
        <v>13.07</v>
      </c>
      <c r="AD416" s="19" t="str">
        <f t="shared" si="55"/>
        <v>30008-091SHB37</v>
      </c>
      <c r="AE416" s="32"/>
      <c r="AF416" s="34"/>
      <c r="AG416" s="1" t="s">
        <v>13</v>
      </c>
      <c r="AH416" s="43" t="s">
        <v>277</v>
      </c>
    </row>
    <row r="417" spans="1:34" x14ac:dyDescent="0.25">
      <c r="A417" s="13">
        <v>44349</v>
      </c>
      <c r="B417" s="57" t="s">
        <v>2290</v>
      </c>
      <c r="C417" s="1" t="s">
        <v>2293</v>
      </c>
      <c r="D417" s="51" t="s">
        <v>2294</v>
      </c>
      <c r="E417" s="54">
        <v>44350</v>
      </c>
      <c r="F417" s="51" t="s">
        <v>2291</v>
      </c>
      <c r="G417" s="48" t="s">
        <v>2292</v>
      </c>
      <c r="H417" s="52">
        <v>1</v>
      </c>
      <c r="I417" s="51" t="s">
        <v>368</v>
      </c>
      <c r="J417" s="1">
        <v>47.52</v>
      </c>
      <c r="K417" s="7">
        <v>917332</v>
      </c>
      <c r="L417" s="24"/>
      <c r="M417" s="24">
        <v>24</v>
      </c>
      <c r="N417" s="24">
        <v>2.7</v>
      </c>
      <c r="O417" s="16">
        <f t="shared" si="56"/>
        <v>64.800000000000011</v>
      </c>
      <c r="P417" s="24" t="s">
        <v>91</v>
      </c>
      <c r="Q417" s="24" t="s">
        <v>594</v>
      </c>
      <c r="R417" s="25" t="s">
        <v>455</v>
      </c>
      <c r="S417" s="27">
        <v>0.96194444444444471</v>
      </c>
      <c r="T417" s="27">
        <v>0.96194444444444471</v>
      </c>
      <c r="U417" s="66">
        <v>44350</v>
      </c>
      <c r="V417" s="27">
        <v>0.17027777777777953</v>
      </c>
      <c r="W417" s="19">
        <v>1.5</v>
      </c>
      <c r="X417" s="26">
        <v>166.22</v>
      </c>
      <c r="Y417" s="19" t="str">
        <f t="shared" si="50"/>
        <v>N1602</v>
      </c>
      <c r="Z417" s="19" t="str">
        <f t="shared" si="51"/>
        <v>20/HR-AU</v>
      </c>
      <c r="AA417" s="26">
        <f t="shared" si="52"/>
        <v>1.5</v>
      </c>
      <c r="AB417" s="26">
        <f t="shared" si="53"/>
        <v>47.52</v>
      </c>
      <c r="AC417" s="19">
        <f t="shared" si="54"/>
        <v>166.22</v>
      </c>
      <c r="AD417" s="19" t="str">
        <f t="shared" si="55"/>
        <v>22000-299M</v>
      </c>
      <c r="AE417" s="32"/>
      <c r="AF417" s="34"/>
      <c r="AG417" s="1" t="s">
        <v>13</v>
      </c>
      <c r="AH417" s="43">
        <v>65471</v>
      </c>
    </row>
    <row r="418" spans="1:34" x14ac:dyDescent="0.25">
      <c r="A418" s="17">
        <v>44263</v>
      </c>
      <c r="B418" s="58" t="s">
        <v>1447</v>
      </c>
      <c r="C418" s="51" t="s">
        <v>327</v>
      </c>
      <c r="D418" s="51" t="s">
        <v>353</v>
      </c>
      <c r="E418" s="54">
        <v>44302</v>
      </c>
      <c r="F418" s="51" t="s">
        <v>571</v>
      </c>
      <c r="G418" s="48" t="s">
        <v>352</v>
      </c>
      <c r="H418" s="52">
        <v>400</v>
      </c>
      <c r="I418" s="51" t="s">
        <v>326</v>
      </c>
      <c r="J418" s="1">
        <v>25.07</v>
      </c>
      <c r="K418" s="7">
        <v>906232</v>
      </c>
      <c r="L418" s="24"/>
      <c r="M418" s="24">
        <v>804</v>
      </c>
      <c r="N418" s="24">
        <v>4.5</v>
      </c>
      <c r="O418" s="16">
        <f t="shared" si="56"/>
        <v>3618</v>
      </c>
      <c r="P418" s="24" t="s">
        <v>91</v>
      </c>
      <c r="Q418" s="24" t="s">
        <v>589</v>
      </c>
      <c r="R418" s="25" t="s">
        <v>2453</v>
      </c>
      <c r="S418" s="27">
        <v>79.435833333333321</v>
      </c>
      <c r="T418" s="27">
        <v>0.19858958333333329</v>
      </c>
      <c r="U418" s="66">
        <v>44350</v>
      </c>
      <c r="V418" s="27">
        <v>5.4883333333333306</v>
      </c>
      <c r="W418" s="19">
        <v>0.44</v>
      </c>
      <c r="X418" s="26">
        <v>54</v>
      </c>
      <c r="Y418" s="19" t="str">
        <f t="shared" si="50"/>
        <v>N1387</v>
      </c>
      <c r="Z418" s="19" t="str">
        <f t="shared" si="51"/>
        <v>7/MH-C4500HT</v>
      </c>
      <c r="AA418" s="26">
        <f t="shared" si="52"/>
        <v>0.44</v>
      </c>
      <c r="AB418" s="26">
        <f t="shared" si="53"/>
        <v>25.07</v>
      </c>
      <c r="AC418" s="19">
        <f t="shared" si="54"/>
        <v>54</v>
      </c>
      <c r="AD418" s="19" t="str">
        <f t="shared" si="55"/>
        <v>66000-909</v>
      </c>
      <c r="AE418" s="32"/>
      <c r="AF418" s="34"/>
      <c r="AG418" s="1" t="s">
        <v>1448</v>
      </c>
      <c r="AH418" s="43">
        <v>65616</v>
      </c>
    </row>
    <row r="419" spans="1:34" x14ac:dyDescent="0.25">
      <c r="A419" s="17">
        <v>44347</v>
      </c>
      <c r="B419" s="58" t="s">
        <v>2256</v>
      </c>
      <c r="C419" s="51" t="s">
        <v>2259</v>
      </c>
      <c r="D419" s="51" t="s">
        <v>2260</v>
      </c>
      <c r="E419" s="54">
        <v>44343</v>
      </c>
      <c r="F419" s="51" t="s">
        <v>255</v>
      </c>
      <c r="G419" s="48" t="s">
        <v>2257</v>
      </c>
      <c r="H419" s="52">
        <v>5</v>
      </c>
      <c r="I419" s="51" t="s">
        <v>630</v>
      </c>
      <c r="J419" s="1">
        <v>13.42</v>
      </c>
      <c r="K419" s="7">
        <v>916934</v>
      </c>
      <c r="L419" s="24" t="s">
        <v>2258</v>
      </c>
      <c r="M419" s="24" t="s">
        <v>2261</v>
      </c>
      <c r="N419" s="24">
        <v>3</v>
      </c>
      <c r="O419" s="16" t="e">
        <f t="shared" si="56"/>
        <v>#VALUE!</v>
      </c>
      <c r="P419" s="24" t="s">
        <v>96</v>
      </c>
      <c r="Q419" s="24"/>
      <c r="R419" s="25" t="s">
        <v>455</v>
      </c>
      <c r="S419" s="27">
        <v>1.3586111111111077</v>
      </c>
      <c r="T419" s="27">
        <v>0.27172222222222153</v>
      </c>
      <c r="U419" s="66">
        <v>44349</v>
      </c>
      <c r="V419" s="27">
        <v>0.13166666666666593</v>
      </c>
      <c r="W419" s="19">
        <v>0.5</v>
      </c>
      <c r="X419" s="26">
        <v>39.799999999999997</v>
      </c>
      <c r="Y419" s="19" t="str">
        <f t="shared" si="50"/>
        <v>N1036</v>
      </c>
      <c r="Z419" s="19" t="str">
        <f t="shared" si="51"/>
        <v>N3000CR</v>
      </c>
      <c r="AA419" s="26">
        <f t="shared" si="52"/>
        <v>0.5</v>
      </c>
      <c r="AB419" s="26">
        <f t="shared" si="53"/>
        <v>13.42</v>
      </c>
      <c r="AC419" s="19">
        <f t="shared" si="54"/>
        <v>39.799999999999997</v>
      </c>
      <c r="AD419" s="19" t="str">
        <f t="shared" si="55"/>
        <v>30003-854FLUKE</v>
      </c>
      <c r="AE419" s="32"/>
      <c r="AF419" s="34"/>
      <c r="AG419" s="1" t="s">
        <v>573</v>
      </c>
      <c r="AH419" s="43" t="s">
        <v>277</v>
      </c>
    </row>
    <row r="420" spans="1:34" x14ac:dyDescent="0.25">
      <c r="A420" s="13">
        <v>44343</v>
      </c>
      <c r="B420" s="57" t="s">
        <v>2200</v>
      </c>
      <c r="C420" s="51" t="s">
        <v>1607</v>
      </c>
      <c r="D420" s="51" t="s">
        <v>1786</v>
      </c>
      <c r="E420" s="54">
        <v>44357</v>
      </c>
      <c r="F420" s="51" t="s">
        <v>260</v>
      </c>
      <c r="G420" s="48" t="s">
        <v>1785</v>
      </c>
      <c r="H420" s="52">
        <v>15</v>
      </c>
      <c r="I420" s="51" t="s">
        <v>261</v>
      </c>
      <c r="J420" s="1">
        <v>20.91</v>
      </c>
      <c r="K420" s="7">
        <v>916752</v>
      </c>
      <c r="L420" s="24"/>
      <c r="M420" s="24">
        <v>12</v>
      </c>
      <c r="N420" s="24">
        <v>1.9</v>
      </c>
      <c r="O420" s="16">
        <f t="shared" si="56"/>
        <v>22.799999999999997</v>
      </c>
      <c r="P420" s="24" t="s">
        <v>96</v>
      </c>
      <c r="Q420" s="24" t="s">
        <v>584</v>
      </c>
      <c r="R420" s="25" t="s">
        <v>455</v>
      </c>
      <c r="S420" s="27">
        <v>4.2291666666666661</v>
      </c>
      <c r="T420" s="27">
        <v>0.28194444444444439</v>
      </c>
      <c r="U420" s="66">
        <v>44349</v>
      </c>
      <c r="V420" s="27">
        <v>0.60361111111110999</v>
      </c>
      <c r="W420" s="19">
        <v>0.26</v>
      </c>
      <c r="X420" s="26">
        <v>75</v>
      </c>
      <c r="Y420" s="19" t="str">
        <f t="shared" si="50"/>
        <v>N393</v>
      </c>
      <c r="Z420" s="19" t="str">
        <f t="shared" si="51"/>
        <v>10/NC1900SCR</v>
      </c>
      <c r="AA420" s="26">
        <f t="shared" si="52"/>
        <v>0.26</v>
      </c>
      <c r="AB420" s="26">
        <f t="shared" si="53"/>
        <v>20.91</v>
      </c>
      <c r="AC420" s="19">
        <f t="shared" si="54"/>
        <v>75</v>
      </c>
      <c r="AD420" s="19" t="str">
        <f t="shared" si="55"/>
        <v>66000-372</v>
      </c>
      <c r="AE420" s="32"/>
      <c r="AF420" s="34"/>
      <c r="AG420" s="1" t="s">
        <v>13</v>
      </c>
      <c r="AH420" s="43">
        <v>20171</v>
      </c>
    </row>
    <row r="421" spans="1:34" x14ac:dyDescent="0.25">
      <c r="A421" s="17">
        <v>44361</v>
      </c>
      <c r="B421" s="58" t="s">
        <v>2382</v>
      </c>
      <c r="C421" s="51" t="s">
        <v>1140</v>
      </c>
      <c r="D421" s="51" t="s">
        <v>1141</v>
      </c>
      <c r="E421" s="54">
        <v>44361</v>
      </c>
      <c r="F421" s="51" t="s">
        <v>117</v>
      </c>
      <c r="G421" s="48" t="s">
        <v>1138</v>
      </c>
      <c r="H421" s="52">
        <v>1</v>
      </c>
      <c r="I421" s="51" t="s">
        <v>736</v>
      </c>
      <c r="J421" s="1">
        <v>2.4300000000000002</v>
      </c>
      <c r="K421" s="7">
        <v>919050</v>
      </c>
      <c r="L421" s="24" t="s">
        <v>1139</v>
      </c>
      <c r="M421" s="24">
        <v>3</v>
      </c>
      <c r="N421" s="24">
        <v>1.2</v>
      </c>
      <c r="O421" s="16">
        <f t="shared" si="56"/>
        <v>3.5999999999999996</v>
      </c>
      <c r="P421" s="24" t="s">
        <v>435</v>
      </c>
      <c r="Q421" s="24" t="s">
        <v>412</v>
      </c>
      <c r="R421" s="25" t="s">
        <v>287</v>
      </c>
      <c r="S421" s="27">
        <v>0.39333333333333353</v>
      </c>
      <c r="T421" s="27">
        <v>0.39333333333333353</v>
      </c>
      <c r="U421" s="66">
        <v>44361</v>
      </c>
      <c r="V421" s="27">
        <v>0.13083333333333513</v>
      </c>
      <c r="W421" s="19">
        <v>0.16</v>
      </c>
      <c r="X421" s="26">
        <v>8.9600000000000009</v>
      </c>
      <c r="Y421" s="19" t="str">
        <f t="shared" si="50"/>
        <v>L355</v>
      </c>
      <c r="Z421" s="19" t="str">
        <f t="shared" si="51"/>
        <v>1/BR2/3A</v>
      </c>
      <c r="AA421" s="26">
        <f t="shared" si="52"/>
        <v>0.16</v>
      </c>
      <c r="AB421" s="26">
        <f t="shared" si="53"/>
        <v>2.4300000000000002</v>
      </c>
      <c r="AC421" s="19">
        <f t="shared" si="54"/>
        <v>8.9600000000000009</v>
      </c>
      <c r="AD421" s="19" t="str">
        <f t="shared" si="55"/>
        <v>46003-301</v>
      </c>
      <c r="AE421" s="32"/>
      <c r="AF421" s="34"/>
      <c r="AG421" s="1" t="s">
        <v>151</v>
      </c>
      <c r="AH421" s="43">
        <v>24232</v>
      </c>
    </row>
    <row r="422" spans="1:34" x14ac:dyDescent="0.25">
      <c r="A422" s="13">
        <v>44349</v>
      </c>
      <c r="B422" s="57" t="s">
        <v>2296</v>
      </c>
      <c r="C422" s="51" t="s">
        <v>2055</v>
      </c>
      <c r="D422" s="51" t="s">
        <v>2056</v>
      </c>
      <c r="E422" s="54">
        <v>44368</v>
      </c>
      <c r="F422" s="51" t="s">
        <v>255</v>
      </c>
      <c r="G422" s="48" t="s">
        <v>2053</v>
      </c>
      <c r="H422" s="52">
        <v>25</v>
      </c>
      <c r="I422" s="51" t="s">
        <v>256</v>
      </c>
      <c r="J422" s="1">
        <v>0.96</v>
      </c>
      <c r="K422" s="7">
        <v>917406</v>
      </c>
      <c r="L422" s="24" t="s">
        <v>2054</v>
      </c>
      <c r="M422" s="24">
        <v>6</v>
      </c>
      <c r="N422" s="24"/>
      <c r="O422" s="16">
        <f t="shared" si="56"/>
        <v>0</v>
      </c>
      <c r="P422" s="24" t="s">
        <v>89</v>
      </c>
      <c r="Q422" s="24"/>
      <c r="R422" s="25" t="s">
        <v>2454</v>
      </c>
      <c r="S422" s="27">
        <v>8.6575000000000024</v>
      </c>
      <c r="T422" s="27">
        <v>0.34630000000000011</v>
      </c>
      <c r="U422" s="66">
        <v>44361</v>
      </c>
      <c r="V422" s="27">
        <v>0.26916666666666345</v>
      </c>
      <c r="W422" s="19">
        <v>0.2</v>
      </c>
      <c r="X422" s="26">
        <v>7.2</v>
      </c>
      <c r="Y422" s="19" t="str">
        <f t="shared" si="50"/>
        <v>AL500</v>
      </c>
      <c r="Z422" s="19" t="str">
        <f t="shared" si="51"/>
        <v>4/LR6XW</v>
      </c>
      <c r="AA422" s="26">
        <f t="shared" si="52"/>
        <v>0.2</v>
      </c>
      <c r="AB422" s="26">
        <f t="shared" si="53"/>
        <v>0.96</v>
      </c>
      <c r="AC422" s="19">
        <f t="shared" si="54"/>
        <v>7.2</v>
      </c>
      <c r="AD422" s="19" t="str">
        <f t="shared" si="55"/>
        <v>46002-464AMP</v>
      </c>
      <c r="AE422" s="32"/>
      <c r="AF422" s="34"/>
      <c r="AG422" s="1" t="s">
        <v>573</v>
      </c>
      <c r="AH422" s="43" t="s">
        <v>277</v>
      </c>
    </row>
    <row r="423" spans="1:34" x14ac:dyDescent="0.25">
      <c r="A423" s="13">
        <v>44349</v>
      </c>
      <c r="B423" s="57" t="s">
        <v>2295</v>
      </c>
      <c r="C423" s="51" t="s">
        <v>426</v>
      </c>
      <c r="D423" s="51" t="s">
        <v>427</v>
      </c>
      <c r="E423" s="54">
        <v>44365</v>
      </c>
      <c r="F423" s="51" t="s">
        <v>292</v>
      </c>
      <c r="G423" s="48" t="s">
        <v>424</v>
      </c>
      <c r="H423" s="52">
        <v>1</v>
      </c>
      <c r="I423" s="51" t="s">
        <v>288</v>
      </c>
      <c r="J423" s="1">
        <v>42.04</v>
      </c>
      <c r="K423" s="7">
        <v>917628</v>
      </c>
      <c r="L423" s="24" t="s">
        <v>425</v>
      </c>
      <c r="M423" s="24">
        <v>18</v>
      </c>
      <c r="N423" s="24">
        <v>4</v>
      </c>
      <c r="O423" s="16">
        <f t="shared" si="56"/>
        <v>72</v>
      </c>
      <c r="P423" s="24" t="s">
        <v>91</v>
      </c>
      <c r="Q423" s="24" t="s">
        <v>590</v>
      </c>
      <c r="R423" s="25" t="s">
        <v>455</v>
      </c>
      <c r="S423" s="27">
        <v>1.5819444444444444</v>
      </c>
      <c r="T423" s="27">
        <v>1.5819444444444444</v>
      </c>
      <c r="U423" s="66">
        <v>44361</v>
      </c>
      <c r="V423" s="27">
        <v>0.14999999999999947</v>
      </c>
      <c r="W423" s="19">
        <v>1.45</v>
      </c>
      <c r="X423" s="26">
        <v>272.23</v>
      </c>
      <c r="Y423" s="19" t="str">
        <f t="shared" si="50"/>
        <v>N1149</v>
      </c>
      <c r="Z423" s="19" t="str">
        <f t="shared" si="51"/>
        <v>15/HR-4/3AU</v>
      </c>
      <c r="AA423" s="26">
        <f t="shared" si="52"/>
        <v>1.45</v>
      </c>
      <c r="AB423" s="26">
        <f t="shared" si="53"/>
        <v>42.04</v>
      </c>
      <c r="AC423" s="19">
        <f t="shared" si="54"/>
        <v>272.23</v>
      </c>
      <c r="AD423" s="19" t="str">
        <f t="shared" si="55"/>
        <v>22000-089</v>
      </c>
      <c r="AE423" s="32"/>
      <c r="AF423" s="34"/>
      <c r="AG423" s="1" t="s">
        <v>13</v>
      </c>
      <c r="AH423" s="43">
        <v>6830</v>
      </c>
    </row>
    <row r="424" spans="1:34" x14ac:dyDescent="0.25">
      <c r="A424" s="17">
        <v>44347</v>
      </c>
      <c r="B424" s="58" t="s">
        <v>2272</v>
      </c>
      <c r="C424" s="51" t="s">
        <v>528</v>
      </c>
      <c r="D424" s="51" t="s">
        <v>2275</v>
      </c>
      <c r="E424" s="54">
        <v>44364</v>
      </c>
      <c r="F424" s="51" t="s">
        <v>322</v>
      </c>
      <c r="G424" s="48" t="s">
        <v>2273</v>
      </c>
      <c r="H424" s="52">
        <v>1</v>
      </c>
      <c r="I424" s="51" t="s">
        <v>288</v>
      </c>
      <c r="J424" s="1">
        <v>22.79</v>
      </c>
      <c r="K424" s="7">
        <v>917091</v>
      </c>
      <c r="L424" s="24" t="s">
        <v>2274</v>
      </c>
      <c r="M424" s="24">
        <v>9.6</v>
      </c>
      <c r="N424" s="24">
        <v>4</v>
      </c>
      <c r="O424" s="16">
        <f t="shared" si="56"/>
        <v>38.4</v>
      </c>
      <c r="P424" s="24" t="s">
        <v>91</v>
      </c>
      <c r="Q424" s="24" t="s">
        <v>632</v>
      </c>
      <c r="R424" s="25" t="s">
        <v>455</v>
      </c>
      <c r="S424" s="27">
        <v>0.9236111111111116</v>
      </c>
      <c r="T424" s="27">
        <v>0.9236111111111116</v>
      </c>
      <c r="U424" s="66">
        <v>44361</v>
      </c>
      <c r="V424" s="27">
        <v>0.11666666666666625</v>
      </c>
      <c r="W424" s="19">
        <v>0.87</v>
      </c>
      <c r="X424" s="26">
        <v>79.83</v>
      </c>
      <c r="Y424" s="19" t="str">
        <f t="shared" si="50"/>
        <v>N941</v>
      </c>
      <c r="Z424" s="19" t="str">
        <f t="shared" si="51"/>
        <v>8/HR-4/3AU</v>
      </c>
      <c r="AA424" s="26">
        <f t="shared" si="52"/>
        <v>0.87</v>
      </c>
      <c r="AB424" s="26">
        <f t="shared" si="53"/>
        <v>22.79</v>
      </c>
      <c r="AC424" s="19">
        <f t="shared" si="54"/>
        <v>79.83</v>
      </c>
      <c r="AD424" s="19" t="str">
        <f t="shared" si="55"/>
        <v>30006-968AEMC</v>
      </c>
      <c r="AE424" s="32"/>
      <c r="AF424" s="34"/>
      <c r="AG424" s="1" t="s">
        <v>13</v>
      </c>
      <c r="AH424" s="43" t="s">
        <v>323</v>
      </c>
    </row>
    <row r="425" spans="1:34" x14ac:dyDescent="0.25">
      <c r="A425" s="13">
        <v>44343</v>
      </c>
      <c r="B425" s="57" t="s">
        <v>2207</v>
      </c>
      <c r="C425" s="53" t="s">
        <v>1227</v>
      </c>
      <c r="D425" s="53" t="s">
        <v>1228</v>
      </c>
      <c r="E425" s="54">
        <v>44362</v>
      </c>
      <c r="F425" s="51" t="s">
        <v>1225</v>
      </c>
      <c r="G425" s="48" t="s">
        <v>1226</v>
      </c>
      <c r="H425" s="52">
        <v>50</v>
      </c>
      <c r="I425" s="51" t="s">
        <v>461</v>
      </c>
      <c r="J425" s="1">
        <v>4.5599999999999996</v>
      </c>
      <c r="K425" s="7">
        <v>916643</v>
      </c>
      <c r="L425" s="24"/>
      <c r="M425" s="24">
        <v>3.6</v>
      </c>
      <c r="N425" s="24">
        <v>5</v>
      </c>
      <c r="O425" s="16">
        <f t="shared" si="56"/>
        <v>18</v>
      </c>
      <c r="P425" s="24" t="s">
        <v>130</v>
      </c>
      <c r="Q425" s="24" t="s">
        <v>412</v>
      </c>
      <c r="R425" s="25" t="s">
        <v>2455</v>
      </c>
      <c r="S425" s="27">
        <v>9.7216666666666676</v>
      </c>
      <c r="T425" s="27">
        <v>0.19443333333333335</v>
      </c>
      <c r="U425" s="66">
        <v>44361</v>
      </c>
      <c r="V425" s="27">
        <v>0.46472222222222248</v>
      </c>
      <c r="W425" s="19">
        <v>0.18</v>
      </c>
      <c r="X425" s="26">
        <v>24.3</v>
      </c>
      <c r="Y425" s="19" t="str">
        <f t="shared" si="50"/>
        <v>RL1318</v>
      </c>
      <c r="Z425" s="19" t="str">
        <f t="shared" si="51"/>
        <v>1/INR26650-50A</v>
      </c>
      <c r="AA425" s="26">
        <f t="shared" si="52"/>
        <v>0.18</v>
      </c>
      <c r="AB425" s="26">
        <f t="shared" si="53"/>
        <v>4.5599999999999996</v>
      </c>
      <c r="AC425" s="19">
        <f t="shared" si="54"/>
        <v>24.3</v>
      </c>
      <c r="AD425" s="19" t="str">
        <f t="shared" si="55"/>
        <v>66002-287</v>
      </c>
      <c r="AE425" s="32"/>
      <c r="AF425" s="34"/>
      <c r="AG425" s="1" t="s">
        <v>13</v>
      </c>
      <c r="AH425" s="43">
        <v>2164</v>
      </c>
    </row>
    <row r="426" spans="1:34" x14ac:dyDescent="0.25">
      <c r="A426" s="13">
        <v>44329</v>
      </c>
      <c r="B426" s="57" t="s">
        <v>2082</v>
      </c>
      <c r="C426" s="53" t="s">
        <v>1470</v>
      </c>
      <c r="D426" s="53" t="s">
        <v>1471</v>
      </c>
      <c r="E426" s="54">
        <v>44348</v>
      </c>
      <c r="F426" s="51" t="s">
        <v>307</v>
      </c>
      <c r="G426" s="48" t="s">
        <v>1469</v>
      </c>
      <c r="H426" s="52">
        <v>50</v>
      </c>
      <c r="I426" s="51" t="s">
        <v>279</v>
      </c>
      <c r="J426" s="1">
        <v>36.11</v>
      </c>
      <c r="K426" s="7">
        <v>914872</v>
      </c>
      <c r="L426" s="24"/>
      <c r="M426" s="24"/>
      <c r="N426" s="24"/>
      <c r="O426" s="16">
        <f t="shared" si="56"/>
        <v>0</v>
      </c>
      <c r="P426" s="24" t="s">
        <v>91</v>
      </c>
      <c r="Q426" s="24"/>
      <c r="R426" s="25" t="s">
        <v>2473</v>
      </c>
      <c r="S426" s="27">
        <v>27.147777777777783</v>
      </c>
      <c r="T426" s="27">
        <v>0.54295555555555564</v>
      </c>
      <c r="U426" s="66">
        <v>44361</v>
      </c>
      <c r="V426" s="27">
        <v>2.0502777777777776</v>
      </c>
      <c r="W426" s="19">
        <v>0.64</v>
      </c>
      <c r="X426" s="26">
        <v>70</v>
      </c>
      <c r="Y426" s="19" t="str">
        <f t="shared" si="50"/>
        <v>N475A</v>
      </c>
      <c r="Z426" s="19" t="str">
        <f t="shared" si="51"/>
        <v>14/BK-3HCCE</v>
      </c>
      <c r="AA426" s="26">
        <f t="shared" si="52"/>
        <v>0.64</v>
      </c>
      <c r="AB426" s="26">
        <f t="shared" si="53"/>
        <v>36.11</v>
      </c>
      <c r="AC426" s="19">
        <f t="shared" si="54"/>
        <v>70</v>
      </c>
      <c r="AD426" s="19" t="str">
        <f t="shared" si="55"/>
        <v>66000-6121</v>
      </c>
      <c r="AE426" s="32"/>
      <c r="AF426" s="34"/>
      <c r="AG426" s="1" t="s">
        <v>153</v>
      </c>
      <c r="AH426" s="43">
        <v>81345</v>
      </c>
    </row>
    <row r="427" spans="1:34" x14ac:dyDescent="0.25">
      <c r="A427" s="17">
        <v>44347</v>
      </c>
      <c r="B427" s="58" t="s">
        <v>2255</v>
      </c>
      <c r="C427" s="51" t="s">
        <v>275</v>
      </c>
      <c r="D427" s="51" t="s">
        <v>498</v>
      </c>
      <c r="E427" s="54">
        <v>44364</v>
      </c>
      <c r="F427" s="51" t="s">
        <v>255</v>
      </c>
      <c r="G427" s="48" t="s">
        <v>497</v>
      </c>
      <c r="H427" s="52">
        <v>1</v>
      </c>
      <c r="I427" s="51" t="s">
        <v>116</v>
      </c>
      <c r="J427" s="1">
        <v>21.2</v>
      </c>
      <c r="K427" s="7">
        <v>917008</v>
      </c>
      <c r="L427" s="24"/>
      <c r="M427" s="24">
        <v>11.1</v>
      </c>
      <c r="N427" s="24">
        <v>2</v>
      </c>
      <c r="O427" s="16">
        <f t="shared" si="56"/>
        <v>22.2</v>
      </c>
      <c r="P427" s="24" t="s">
        <v>130</v>
      </c>
      <c r="Q427" s="24" t="s">
        <v>577</v>
      </c>
      <c r="R427" s="25" t="s">
        <v>455</v>
      </c>
      <c r="S427" s="27">
        <v>1.5216666666666674</v>
      </c>
      <c r="T427" s="27">
        <v>1.5216666666666674</v>
      </c>
      <c r="U427" s="66">
        <v>44361</v>
      </c>
      <c r="V427" s="27">
        <v>0.21111111111111258</v>
      </c>
      <c r="W427" s="19">
        <v>3.16</v>
      </c>
      <c r="X427" s="26">
        <v>85</v>
      </c>
      <c r="Y427" s="19" t="str">
        <f t="shared" si="50"/>
        <v>RL980</v>
      </c>
      <c r="Z427" s="19" t="str">
        <f t="shared" si="51"/>
        <v>3/UF103450P</v>
      </c>
      <c r="AA427" s="26">
        <f t="shared" si="52"/>
        <v>3.16</v>
      </c>
      <c r="AB427" s="26">
        <f t="shared" si="53"/>
        <v>21.2</v>
      </c>
      <c r="AC427" s="19">
        <f t="shared" si="54"/>
        <v>85</v>
      </c>
      <c r="AD427" s="19" t="str">
        <f t="shared" si="55"/>
        <v>30008-144SHARK</v>
      </c>
      <c r="AE427" s="32"/>
      <c r="AF427" s="34"/>
      <c r="AG427" s="1" t="s">
        <v>13</v>
      </c>
      <c r="AH427" s="43" t="s">
        <v>277</v>
      </c>
    </row>
    <row r="428" spans="1:34" x14ac:dyDescent="0.25">
      <c r="A428" s="13">
        <v>44343</v>
      </c>
      <c r="B428" s="57" t="s">
        <v>2249</v>
      </c>
      <c r="C428" s="53" t="s">
        <v>2251</v>
      </c>
      <c r="D428" s="53" t="s">
        <v>2252</v>
      </c>
      <c r="E428" s="54">
        <v>44363</v>
      </c>
      <c r="F428" s="51" t="s">
        <v>1198</v>
      </c>
      <c r="G428" s="48" t="s">
        <v>2250</v>
      </c>
      <c r="H428" s="52">
        <v>40</v>
      </c>
      <c r="I428" s="51" t="s">
        <v>95</v>
      </c>
      <c r="J428" s="1">
        <v>22.5</v>
      </c>
      <c r="K428" s="7">
        <v>916937</v>
      </c>
      <c r="L428" s="24"/>
      <c r="M428" s="24">
        <v>13.5</v>
      </c>
      <c r="N428" s="24">
        <v>36</v>
      </c>
      <c r="O428" s="16">
        <f t="shared" si="56"/>
        <v>486</v>
      </c>
      <c r="P428" s="24" t="s">
        <v>89</v>
      </c>
      <c r="Q428" s="24" t="s">
        <v>1442</v>
      </c>
      <c r="R428" s="25" t="s">
        <v>455</v>
      </c>
      <c r="S428" s="27">
        <v>29.605277777777783</v>
      </c>
      <c r="T428" s="27">
        <v>0.74013194444444452</v>
      </c>
      <c r="U428" s="66">
        <v>44361</v>
      </c>
      <c r="V428" s="27">
        <v>0.77194444444444565</v>
      </c>
      <c r="W428" s="19">
        <v>0.93</v>
      </c>
      <c r="X428" s="26">
        <v>79</v>
      </c>
      <c r="Y428" s="19" t="str">
        <f t="shared" si="50"/>
        <v>AL251B</v>
      </c>
      <c r="Z428" s="19" t="str">
        <f t="shared" si="51"/>
        <v>18/LR20XW</v>
      </c>
      <c r="AA428" s="26">
        <f t="shared" si="52"/>
        <v>0.93</v>
      </c>
      <c r="AB428" s="26">
        <f t="shared" si="53"/>
        <v>22.5</v>
      </c>
      <c r="AC428" s="19">
        <f t="shared" si="54"/>
        <v>79</v>
      </c>
      <c r="AD428" s="19" t="str">
        <f t="shared" si="55"/>
        <v>66000-244</v>
      </c>
      <c r="AE428" s="32"/>
      <c r="AF428" s="34"/>
      <c r="AG428" s="1" t="s">
        <v>153</v>
      </c>
      <c r="AH428" s="43">
        <v>65774</v>
      </c>
    </row>
    <row r="429" spans="1:34" x14ac:dyDescent="0.25">
      <c r="A429" s="17">
        <v>44361</v>
      </c>
      <c r="B429" s="58" t="s">
        <v>2378</v>
      </c>
      <c r="C429" s="51" t="s">
        <v>2380</v>
      </c>
      <c r="D429" s="51" t="s">
        <v>2381</v>
      </c>
      <c r="E429" s="54">
        <v>44358</v>
      </c>
      <c r="F429" s="51" t="s">
        <v>108</v>
      </c>
      <c r="G429" s="48" t="s">
        <v>2379</v>
      </c>
      <c r="H429" s="52">
        <v>2</v>
      </c>
      <c r="I429" s="51" t="s">
        <v>113</v>
      </c>
      <c r="J429" s="1">
        <v>65.42</v>
      </c>
      <c r="K429" s="7">
        <v>919018</v>
      </c>
      <c r="L429" s="24"/>
      <c r="M429" s="24">
        <v>3.6</v>
      </c>
      <c r="N429" s="24">
        <v>26</v>
      </c>
      <c r="O429" s="16">
        <f t="shared" si="56"/>
        <v>93.600000000000009</v>
      </c>
      <c r="P429" s="24" t="s">
        <v>130</v>
      </c>
      <c r="Q429" s="24"/>
      <c r="R429" s="25" t="s">
        <v>455</v>
      </c>
      <c r="S429" s="27">
        <v>5.2675000000000001</v>
      </c>
      <c r="T429" s="27">
        <v>2.63375</v>
      </c>
      <c r="U429" s="66">
        <v>44361</v>
      </c>
      <c r="V429" s="27">
        <v>0.30499999999999972</v>
      </c>
      <c r="W429" s="19">
        <v>4</v>
      </c>
      <c r="X429" s="26">
        <v>280</v>
      </c>
      <c r="Y429" s="19" t="str">
        <f t="shared" si="50"/>
        <v>RL1486</v>
      </c>
      <c r="Z429" s="19" t="str">
        <f t="shared" si="51"/>
        <v>8/NCR18650BF + 8/NCR18650BF</v>
      </c>
      <c r="AA429" s="26">
        <f t="shared" si="52"/>
        <v>4</v>
      </c>
      <c r="AB429" s="26">
        <f t="shared" si="53"/>
        <v>65.42</v>
      </c>
      <c r="AC429" s="19">
        <f t="shared" si="54"/>
        <v>280</v>
      </c>
      <c r="AD429" s="19" t="str">
        <f t="shared" si="55"/>
        <v>67001-860</v>
      </c>
      <c r="AE429" s="32"/>
      <c r="AF429" s="34"/>
      <c r="AG429" s="1" t="s">
        <v>153</v>
      </c>
      <c r="AH429" s="43">
        <v>65551</v>
      </c>
    </row>
    <row r="430" spans="1:34" x14ac:dyDescent="0.25">
      <c r="A430" s="13">
        <v>44343</v>
      </c>
      <c r="B430" s="57" t="s">
        <v>2231</v>
      </c>
      <c r="C430" s="51" t="s">
        <v>2234</v>
      </c>
      <c r="D430" s="51" t="s">
        <v>2235</v>
      </c>
      <c r="E430" s="54">
        <v>44356</v>
      </c>
      <c r="F430" s="51" t="s">
        <v>2232</v>
      </c>
      <c r="G430" s="48" t="s">
        <v>2233</v>
      </c>
      <c r="H430" s="52">
        <v>3</v>
      </c>
      <c r="I430" s="51" t="s">
        <v>649</v>
      </c>
      <c r="J430" s="1">
        <v>98.95</v>
      </c>
      <c r="K430" s="7">
        <v>916865</v>
      </c>
      <c r="L430" s="24"/>
      <c r="M430" s="24">
        <v>24</v>
      </c>
      <c r="N430" s="24">
        <v>10</v>
      </c>
      <c r="O430" s="16">
        <f t="shared" si="56"/>
        <v>240</v>
      </c>
      <c r="P430" s="24" t="s">
        <v>91</v>
      </c>
      <c r="Q430" s="24" t="s">
        <v>594</v>
      </c>
      <c r="R430" s="25" t="s">
        <v>287</v>
      </c>
      <c r="S430" s="27">
        <v>5.5063888888888926</v>
      </c>
      <c r="T430" s="27">
        <v>1.8354629629629642</v>
      </c>
      <c r="U430" s="66">
        <v>44361</v>
      </c>
      <c r="V430" s="27">
        <v>0.4413888888888895</v>
      </c>
      <c r="W430" s="19">
        <v>1.59</v>
      </c>
      <c r="X430" s="26">
        <v>356.6</v>
      </c>
      <c r="Y430" s="19" t="str">
        <f t="shared" si="50"/>
        <v>N1853</v>
      </c>
      <c r="Z430" s="19" t="str">
        <f t="shared" si="51"/>
        <v>20/KH-D10000</v>
      </c>
      <c r="AA430" s="26">
        <f t="shared" si="52"/>
        <v>1.59</v>
      </c>
      <c r="AB430" s="26">
        <f t="shared" si="53"/>
        <v>98.95</v>
      </c>
      <c r="AC430" s="19">
        <f t="shared" si="54"/>
        <v>356.6</v>
      </c>
      <c r="AD430" s="19" t="str">
        <f t="shared" si="55"/>
        <v>66002-110</v>
      </c>
      <c r="AE430" s="32"/>
      <c r="AF430" s="34"/>
      <c r="AG430" s="1" t="s">
        <v>151</v>
      </c>
      <c r="AH430" s="43">
        <v>66571</v>
      </c>
    </row>
    <row r="431" spans="1:34" x14ac:dyDescent="0.25">
      <c r="A431" s="13">
        <v>44336</v>
      </c>
      <c r="B431" s="57" t="s">
        <v>2142</v>
      </c>
      <c r="C431" s="51" t="s">
        <v>640</v>
      </c>
      <c r="D431" s="51" t="s">
        <v>576</v>
      </c>
      <c r="E431" s="54">
        <v>44354</v>
      </c>
      <c r="F431" s="51" t="s">
        <v>322</v>
      </c>
      <c r="G431" s="48" t="s">
        <v>575</v>
      </c>
      <c r="H431" s="52">
        <v>300</v>
      </c>
      <c r="I431" s="51" t="s">
        <v>634</v>
      </c>
      <c r="J431" s="1">
        <v>2.0299999999999998</v>
      </c>
      <c r="K431" s="7">
        <v>915630</v>
      </c>
      <c r="L431" s="24"/>
      <c r="M431" s="24">
        <v>1.2</v>
      </c>
      <c r="N431" s="24">
        <v>0.8</v>
      </c>
      <c r="O431" s="16">
        <f t="shared" si="56"/>
        <v>0.96</v>
      </c>
      <c r="P431" s="24" t="s">
        <v>91</v>
      </c>
      <c r="Q431" s="24" t="s">
        <v>412</v>
      </c>
      <c r="R431" s="25" t="s">
        <v>2474</v>
      </c>
      <c r="S431" s="27">
        <v>14.66388888888889</v>
      </c>
      <c r="T431" s="27">
        <v>4.8879629629629634E-2</v>
      </c>
      <c r="U431" s="66">
        <v>44363</v>
      </c>
      <c r="V431" s="27">
        <v>0.84027777777777768</v>
      </c>
      <c r="W431" s="19">
        <v>0.03</v>
      </c>
      <c r="X431" s="26">
        <v>3.1</v>
      </c>
      <c r="Y431" s="19" t="str">
        <f t="shared" si="50"/>
        <v>N1705</v>
      </c>
      <c r="Z431" s="19" t="str">
        <f t="shared" si="51"/>
        <v>1/BK-4MCCE</v>
      </c>
      <c r="AA431" s="26">
        <f t="shared" si="52"/>
        <v>0.03</v>
      </c>
      <c r="AB431" s="26">
        <f t="shared" si="53"/>
        <v>2.0299999999999998</v>
      </c>
      <c r="AC431" s="19">
        <f t="shared" si="54"/>
        <v>3.1</v>
      </c>
      <c r="AD431" s="19" t="str">
        <f t="shared" si="55"/>
        <v>30006-414BP</v>
      </c>
      <c r="AE431" s="32"/>
      <c r="AF431" s="34"/>
      <c r="AG431" s="1" t="s">
        <v>573</v>
      </c>
      <c r="AH431" s="43" t="s">
        <v>323</v>
      </c>
    </row>
    <row r="432" spans="1:34" x14ac:dyDescent="0.25">
      <c r="A432" s="18">
        <v>44341</v>
      </c>
      <c r="B432" s="55" t="s">
        <v>2173</v>
      </c>
      <c r="C432" s="51" t="s">
        <v>379</v>
      </c>
      <c r="D432" s="51" t="s">
        <v>825</v>
      </c>
      <c r="E432" s="54">
        <v>44367</v>
      </c>
      <c r="F432" s="51" t="s">
        <v>311</v>
      </c>
      <c r="G432" s="48" t="s">
        <v>824</v>
      </c>
      <c r="H432" s="52">
        <v>25</v>
      </c>
      <c r="I432" s="51" t="s">
        <v>378</v>
      </c>
      <c r="J432" s="1">
        <v>4.03</v>
      </c>
      <c r="K432" s="7">
        <v>916366</v>
      </c>
      <c r="L432" s="24"/>
      <c r="M432" s="24">
        <v>3</v>
      </c>
      <c r="N432" s="24">
        <v>3</v>
      </c>
      <c r="O432" s="16">
        <f t="shared" si="56"/>
        <v>9</v>
      </c>
      <c r="P432" s="24" t="s">
        <v>411</v>
      </c>
      <c r="Q432" s="24" t="s">
        <v>124</v>
      </c>
      <c r="R432" s="25" t="s">
        <v>248</v>
      </c>
      <c r="S432" s="27">
        <v>8.0130555555555567</v>
      </c>
      <c r="T432" s="27">
        <v>0.32052222222222226</v>
      </c>
      <c r="U432" s="66">
        <v>44363</v>
      </c>
      <c r="V432" s="27">
        <v>0.35972222222222205</v>
      </c>
      <c r="W432" s="19">
        <v>0.32</v>
      </c>
      <c r="X432" s="26">
        <v>16.899999999999999</v>
      </c>
      <c r="Y432" s="19" t="str">
        <f t="shared" si="50"/>
        <v>L500</v>
      </c>
      <c r="Z432" s="19" t="str">
        <f t="shared" si="51"/>
        <v>3/CR2477</v>
      </c>
      <c r="AA432" s="26">
        <f t="shared" si="52"/>
        <v>0.32</v>
      </c>
      <c r="AB432" s="26">
        <f t="shared" si="53"/>
        <v>4.03</v>
      </c>
      <c r="AC432" s="19">
        <f t="shared" si="54"/>
        <v>16.899999999999999</v>
      </c>
      <c r="AD432" s="19" t="str">
        <f t="shared" si="55"/>
        <v>66000-679</v>
      </c>
      <c r="AE432" s="32"/>
      <c r="AF432" s="34"/>
      <c r="AG432" s="1" t="s">
        <v>153</v>
      </c>
      <c r="AH432" s="43">
        <v>65813</v>
      </c>
    </row>
    <row r="433" spans="1:34" x14ac:dyDescent="0.25">
      <c r="A433" s="17">
        <v>44347</v>
      </c>
      <c r="B433" s="58" t="s">
        <v>2254</v>
      </c>
      <c r="C433" s="51" t="s">
        <v>717</v>
      </c>
      <c r="D433" s="51" t="s">
        <v>639</v>
      </c>
      <c r="E433" s="54">
        <v>44357</v>
      </c>
      <c r="F433" s="51" t="s">
        <v>267</v>
      </c>
      <c r="G433" s="48" t="s">
        <v>638</v>
      </c>
      <c r="H433" s="52">
        <v>2</v>
      </c>
      <c r="I433" s="51" t="s">
        <v>243</v>
      </c>
      <c r="J433" s="1">
        <v>23.59</v>
      </c>
      <c r="K433" s="7">
        <v>917066</v>
      </c>
      <c r="L433" s="24"/>
      <c r="M433" s="24">
        <v>12</v>
      </c>
      <c r="N433" s="24">
        <v>2.5499999999999998</v>
      </c>
      <c r="O433" s="16">
        <f t="shared" si="56"/>
        <v>30.599999999999998</v>
      </c>
      <c r="P433" s="24" t="s">
        <v>91</v>
      </c>
      <c r="Q433" s="24" t="s">
        <v>584</v>
      </c>
      <c r="R433" s="25" t="s">
        <v>287</v>
      </c>
      <c r="S433" s="27">
        <v>1.7441666666666662</v>
      </c>
      <c r="T433" s="27">
        <v>0.8720833333333331</v>
      </c>
      <c r="U433" s="66">
        <v>44363</v>
      </c>
      <c r="V433" s="27">
        <v>0.1500000000000008</v>
      </c>
      <c r="W433" s="19">
        <v>0.75</v>
      </c>
      <c r="X433" s="26">
        <v>62</v>
      </c>
      <c r="Y433" s="19" t="str">
        <f t="shared" si="50"/>
        <v>N354</v>
      </c>
      <c r="Z433" s="19" t="str">
        <f t="shared" si="51"/>
        <v>10/HR-3UTHC</v>
      </c>
      <c r="AA433" s="26">
        <f t="shared" si="52"/>
        <v>0.75</v>
      </c>
      <c r="AB433" s="26">
        <f t="shared" si="53"/>
        <v>23.59</v>
      </c>
      <c r="AC433" s="19">
        <f t="shared" si="54"/>
        <v>62</v>
      </c>
      <c r="AD433" s="19" t="str">
        <f t="shared" si="55"/>
        <v>66000-354</v>
      </c>
      <c r="AE433" s="32"/>
      <c r="AF433" s="34"/>
      <c r="AG433" s="1" t="s">
        <v>153</v>
      </c>
      <c r="AH433" s="43">
        <v>66116</v>
      </c>
    </row>
    <row r="434" spans="1:34" x14ac:dyDescent="0.25">
      <c r="A434" s="15">
        <v>44350</v>
      </c>
      <c r="B434" s="59" t="s">
        <v>2317</v>
      </c>
      <c r="C434" s="51" t="s">
        <v>2321</v>
      </c>
      <c r="D434" s="51" t="s">
        <v>2322</v>
      </c>
      <c r="E434" s="54">
        <v>44358</v>
      </c>
      <c r="F434" s="51" t="s">
        <v>314</v>
      </c>
      <c r="G434" s="48" t="s">
        <v>2318</v>
      </c>
      <c r="H434" s="52">
        <v>2</v>
      </c>
      <c r="I434" s="51" t="s">
        <v>2319</v>
      </c>
      <c r="J434" s="1">
        <v>3.37</v>
      </c>
      <c r="K434" s="7">
        <v>917151</v>
      </c>
      <c r="L434" s="24" t="s">
        <v>2320</v>
      </c>
      <c r="M434" s="24">
        <v>3.6</v>
      </c>
      <c r="N434" s="24">
        <v>1.6</v>
      </c>
      <c r="O434" s="16">
        <f t="shared" si="56"/>
        <v>5.7600000000000007</v>
      </c>
      <c r="P434" s="24" t="s">
        <v>96</v>
      </c>
      <c r="Q434" s="24" t="s">
        <v>577</v>
      </c>
      <c r="R434" s="25" t="s">
        <v>1618</v>
      </c>
      <c r="S434" s="27">
        <v>0.89861111111110947</v>
      </c>
      <c r="T434" s="27">
        <v>0.44930555555555474</v>
      </c>
      <c r="U434" s="66">
        <v>44363</v>
      </c>
      <c r="V434" s="27">
        <v>0.19027777777777732</v>
      </c>
      <c r="W434" s="19">
        <v>0.5</v>
      </c>
      <c r="X434" s="26">
        <v>18.309999999999999</v>
      </c>
      <c r="Y434" s="19" t="str">
        <f t="shared" si="50"/>
        <v>N1505</v>
      </c>
      <c r="Z434" s="19" t="str">
        <f t="shared" si="51"/>
        <v>3/IT1600Cs</v>
      </c>
      <c r="AA434" s="26">
        <f t="shared" si="52"/>
        <v>0.5</v>
      </c>
      <c r="AB434" s="26">
        <f t="shared" si="53"/>
        <v>3.37</v>
      </c>
      <c r="AC434" s="19">
        <f t="shared" si="54"/>
        <v>18.309999999999999</v>
      </c>
      <c r="AD434" s="19" t="str">
        <f t="shared" si="55"/>
        <v>59001-103FLT-L</v>
      </c>
      <c r="AE434" s="32"/>
      <c r="AF434" s="34"/>
      <c r="AG434" s="1" t="s">
        <v>573</v>
      </c>
      <c r="AH434" s="43">
        <v>23955</v>
      </c>
    </row>
    <row r="435" spans="1:34" x14ac:dyDescent="0.25">
      <c r="A435" s="17">
        <v>44340</v>
      </c>
      <c r="B435" s="58" t="s">
        <v>2157</v>
      </c>
      <c r="C435" s="51" t="s">
        <v>308</v>
      </c>
      <c r="D435" s="51" t="s">
        <v>366</v>
      </c>
      <c r="E435" s="54">
        <v>44357</v>
      </c>
      <c r="F435" s="51" t="s">
        <v>139</v>
      </c>
      <c r="G435" s="48" t="s">
        <v>142</v>
      </c>
      <c r="H435" s="52">
        <v>22</v>
      </c>
      <c r="I435" s="1"/>
      <c r="J435" s="1">
        <v>34.93</v>
      </c>
      <c r="K435" s="7">
        <v>916112</v>
      </c>
      <c r="L435" s="24"/>
      <c r="M435" s="24"/>
      <c r="N435" s="24"/>
      <c r="O435" s="16">
        <f t="shared" si="56"/>
        <v>0</v>
      </c>
      <c r="P435" s="24"/>
      <c r="Q435" s="24"/>
      <c r="R435" s="25" t="s">
        <v>249</v>
      </c>
      <c r="S435" s="27">
        <v>5.2841666666666658</v>
      </c>
      <c r="T435" s="27">
        <v>0.2401893939393939</v>
      </c>
      <c r="U435" s="66">
        <v>44361</v>
      </c>
      <c r="V435" s="27">
        <v>0.5999999999999992</v>
      </c>
      <c r="W435" s="19">
        <v>0.26</v>
      </c>
      <c r="X435" s="26">
        <v>90</v>
      </c>
      <c r="Y435" s="19" t="str">
        <f t="shared" si="50"/>
        <v>CH256</v>
      </c>
      <c r="Z435" s="19" t="str">
        <f t="shared" si="51"/>
        <v>TSB002</v>
      </c>
      <c r="AA435" s="26">
        <f t="shared" si="52"/>
        <v>0.26</v>
      </c>
      <c r="AB435" s="26">
        <f t="shared" si="53"/>
        <v>34.93</v>
      </c>
      <c r="AC435" s="19">
        <f t="shared" si="54"/>
        <v>90</v>
      </c>
      <c r="AD435" s="19" t="str">
        <f t="shared" si="55"/>
        <v>66000-715</v>
      </c>
      <c r="AE435" s="32"/>
      <c r="AF435" s="34"/>
      <c r="AG435" s="1" t="s">
        <v>573</v>
      </c>
      <c r="AH435" s="43">
        <v>66824</v>
      </c>
    </row>
    <row r="436" spans="1:34" x14ac:dyDescent="0.25">
      <c r="A436" s="17">
        <v>44340</v>
      </c>
      <c r="B436" s="58" t="s">
        <v>2161</v>
      </c>
      <c r="C436" s="53" t="s">
        <v>2164</v>
      </c>
      <c r="D436" s="53" t="s">
        <v>2165</v>
      </c>
      <c r="E436" s="54">
        <v>44357</v>
      </c>
      <c r="F436" s="51" t="s">
        <v>2162</v>
      </c>
      <c r="G436" s="48" t="s">
        <v>2163</v>
      </c>
      <c r="H436" s="52">
        <v>80</v>
      </c>
      <c r="I436" s="51" t="s">
        <v>1417</v>
      </c>
      <c r="J436" s="1">
        <v>6.78</v>
      </c>
      <c r="K436" s="7">
        <v>916167</v>
      </c>
      <c r="L436" s="24"/>
      <c r="M436" s="24">
        <v>3.6</v>
      </c>
      <c r="N436" s="24">
        <v>14</v>
      </c>
      <c r="O436" s="16">
        <f t="shared" si="56"/>
        <v>50.4</v>
      </c>
      <c r="P436" s="24" t="s">
        <v>171</v>
      </c>
      <c r="Q436" s="24" t="s">
        <v>412</v>
      </c>
      <c r="R436" s="25" t="s">
        <v>2475</v>
      </c>
      <c r="S436" s="27">
        <v>22.85027777777778</v>
      </c>
      <c r="T436" s="27">
        <v>0.28562847222222226</v>
      </c>
      <c r="U436" s="66">
        <v>44349</v>
      </c>
      <c r="V436" s="27">
        <v>0.49222222222222145</v>
      </c>
      <c r="W436" s="19">
        <v>0.2</v>
      </c>
      <c r="X436" s="26">
        <v>25</v>
      </c>
      <c r="Y436" s="19" t="str">
        <f t="shared" si="50"/>
        <v>L801</v>
      </c>
      <c r="Z436" s="19" t="str">
        <f t="shared" si="51"/>
        <v>1/ER34615M</v>
      </c>
      <c r="AA436" s="26">
        <f t="shared" si="52"/>
        <v>0.2</v>
      </c>
      <c r="AB436" s="26">
        <f t="shared" si="53"/>
        <v>6.78</v>
      </c>
      <c r="AC436" s="19">
        <f t="shared" si="54"/>
        <v>25</v>
      </c>
      <c r="AD436" s="19" t="str">
        <f t="shared" si="55"/>
        <v>66002-213</v>
      </c>
      <c r="AE436" s="32"/>
      <c r="AF436" s="34"/>
      <c r="AG436" s="1" t="s">
        <v>152</v>
      </c>
      <c r="AH436" s="43">
        <v>2166</v>
      </c>
    </row>
    <row r="437" spans="1:34" x14ac:dyDescent="0.25">
      <c r="A437" s="17">
        <v>44340</v>
      </c>
      <c r="B437" s="58" t="s">
        <v>2159</v>
      </c>
      <c r="C437" s="53" t="s">
        <v>147</v>
      </c>
      <c r="D437" s="53" t="s">
        <v>365</v>
      </c>
      <c r="E437" s="54">
        <v>44357</v>
      </c>
      <c r="F437" s="51" t="s">
        <v>139</v>
      </c>
      <c r="G437" s="48" t="s">
        <v>140</v>
      </c>
      <c r="H437" s="52">
        <v>20</v>
      </c>
      <c r="I437" s="51" t="s">
        <v>114</v>
      </c>
      <c r="J437" s="1">
        <v>72.73</v>
      </c>
      <c r="K437" s="7">
        <v>916112</v>
      </c>
      <c r="L437" s="24"/>
      <c r="M437" s="24">
        <v>19.2</v>
      </c>
      <c r="N437" s="24">
        <v>4.5</v>
      </c>
      <c r="O437" s="16">
        <f t="shared" si="56"/>
        <v>86.399999999999991</v>
      </c>
      <c r="P437" s="24" t="s">
        <v>91</v>
      </c>
      <c r="Q437" s="24"/>
      <c r="R437" s="25" t="s">
        <v>259</v>
      </c>
      <c r="S437" s="27">
        <v>24.563333333333329</v>
      </c>
      <c r="T437" s="27">
        <v>1.2281666666666664</v>
      </c>
      <c r="U437" s="66">
        <v>44361</v>
      </c>
      <c r="V437" s="27">
        <v>0.70527777777777789</v>
      </c>
      <c r="W437" s="19">
        <v>0.94</v>
      </c>
      <c r="X437" s="26">
        <v>115</v>
      </c>
      <c r="Y437" s="19" t="str">
        <f t="shared" si="50"/>
        <v>N1021</v>
      </c>
      <c r="Z437" s="19" t="str">
        <f t="shared" si="51"/>
        <v>16/HR4/3FAU</v>
      </c>
      <c r="AA437" s="26">
        <f t="shared" si="52"/>
        <v>0.94</v>
      </c>
      <c r="AB437" s="26">
        <f t="shared" si="53"/>
        <v>72.73</v>
      </c>
      <c r="AC437" s="19">
        <f t="shared" si="54"/>
        <v>115</v>
      </c>
      <c r="AD437" s="19" t="str">
        <f t="shared" si="55"/>
        <v>66000-725</v>
      </c>
      <c r="AE437" s="32"/>
      <c r="AF437" s="34"/>
      <c r="AG437" s="1" t="s">
        <v>573</v>
      </c>
      <c r="AH437" s="43">
        <v>66824</v>
      </c>
    </row>
    <row r="438" spans="1:34" x14ac:dyDescent="0.25">
      <c r="A438" s="5">
        <v>44335</v>
      </c>
      <c r="B438" s="56" t="s">
        <v>2120</v>
      </c>
      <c r="C438" s="51" t="s">
        <v>1749</v>
      </c>
      <c r="D438" s="51" t="s">
        <v>1750</v>
      </c>
      <c r="E438" s="54">
        <v>44351</v>
      </c>
      <c r="F438" s="51" t="s">
        <v>314</v>
      </c>
      <c r="G438" s="48" t="s">
        <v>1747</v>
      </c>
      <c r="H438" s="52">
        <v>9</v>
      </c>
      <c r="I438" s="51" t="s">
        <v>1748</v>
      </c>
      <c r="J438" s="1">
        <v>0.83</v>
      </c>
      <c r="K438" s="7">
        <v>915351</v>
      </c>
      <c r="L438" s="24"/>
      <c r="M438" s="24">
        <v>4.5</v>
      </c>
      <c r="N438" s="24"/>
      <c r="O438" s="16">
        <f t="shared" si="56"/>
        <v>0</v>
      </c>
      <c r="P438" s="24" t="s">
        <v>89</v>
      </c>
      <c r="Q438" s="24" t="s">
        <v>577</v>
      </c>
      <c r="R438" s="25" t="s">
        <v>455</v>
      </c>
      <c r="S438" s="27">
        <v>2.6883333333333348</v>
      </c>
      <c r="T438" s="27">
        <v>0.29870370370370386</v>
      </c>
      <c r="U438" s="66">
        <v>44348</v>
      </c>
      <c r="V438" s="27">
        <v>0.22166666666666668</v>
      </c>
      <c r="W438" s="19">
        <v>0.31</v>
      </c>
      <c r="X438" s="26">
        <v>15</v>
      </c>
      <c r="Y438" s="19" t="str">
        <f t="shared" si="50"/>
        <v>PACK510</v>
      </c>
      <c r="Z438" s="19" t="str">
        <f t="shared" si="51"/>
        <v>3/LR03XW</v>
      </c>
      <c r="AA438" s="26">
        <f t="shared" si="52"/>
        <v>0.31</v>
      </c>
      <c r="AB438" s="26">
        <f t="shared" si="53"/>
        <v>0.83</v>
      </c>
      <c r="AC438" s="19">
        <f t="shared" si="54"/>
        <v>15</v>
      </c>
      <c r="AD438" s="19" t="str">
        <f t="shared" si="55"/>
        <v>66002-241</v>
      </c>
      <c r="AE438" s="32"/>
      <c r="AF438" s="34"/>
      <c r="AG438" s="1" t="s">
        <v>13</v>
      </c>
      <c r="AH438" s="43">
        <v>23955</v>
      </c>
    </row>
    <row r="439" spans="1:34" x14ac:dyDescent="0.25">
      <c r="A439" s="13">
        <v>44322</v>
      </c>
      <c r="B439" s="57" t="s">
        <v>2014</v>
      </c>
      <c r="C439" s="51" t="s">
        <v>1404</v>
      </c>
      <c r="D439" s="51" t="s">
        <v>1405</v>
      </c>
      <c r="E439" s="54">
        <v>44349</v>
      </c>
      <c r="F439" s="51" t="s">
        <v>285</v>
      </c>
      <c r="G439" s="48" t="s">
        <v>1403</v>
      </c>
      <c r="H439" s="52">
        <v>1</v>
      </c>
      <c r="I439" s="51" t="s">
        <v>284</v>
      </c>
      <c r="J439" s="52">
        <v>34.700000000000003</v>
      </c>
      <c r="K439" s="7">
        <v>914095</v>
      </c>
      <c r="L439" s="24"/>
      <c r="M439" s="24">
        <v>18</v>
      </c>
      <c r="N439" s="24">
        <v>2.5</v>
      </c>
      <c r="O439" s="16">
        <f t="shared" si="56"/>
        <v>45</v>
      </c>
      <c r="P439" s="24" t="s">
        <v>96</v>
      </c>
      <c r="Q439" s="24" t="s">
        <v>590</v>
      </c>
      <c r="R439" s="25" t="s">
        <v>455</v>
      </c>
      <c r="S439" s="27">
        <v>1.2222222222222237</v>
      </c>
      <c r="T439" s="27">
        <v>1.2222222222222237</v>
      </c>
      <c r="U439" s="66">
        <v>44348</v>
      </c>
      <c r="V439" s="27">
        <v>8.3333333333333037E-2</v>
      </c>
      <c r="W439" s="19">
        <v>1.18</v>
      </c>
      <c r="X439" s="26">
        <v>115</v>
      </c>
      <c r="Y439" s="19" t="str">
        <f t="shared" si="50"/>
        <v>RECELL259</v>
      </c>
      <c r="Z439" s="19" t="str">
        <f t="shared" si="51"/>
        <v>15/NC2500SCR</v>
      </c>
      <c r="AA439" s="26">
        <f t="shared" si="52"/>
        <v>1.18</v>
      </c>
      <c r="AB439" s="26">
        <f t="shared" si="53"/>
        <v>34.700000000000003</v>
      </c>
      <c r="AC439" s="19">
        <f t="shared" si="54"/>
        <v>115</v>
      </c>
      <c r="AD439" s="19" t="str">
        <f t="shared" si="55"/>
        <v>22000-446I</v>
      </c>
      <c r="AE439" s="32"/>
      <c r="AF439" s="34"/>
      <c r="AG439" s="1" t="s">
        <v>13</v>
      </c>
      <c r="AH439" s="43" t="s">
        <v>286</v>
      </c>
    </row>
    <row r="440" spans="1:34" x14ac:dyDescent="0.25">
      <c r="A440" s="13">
        <v>44322</v>
      </c>
      <c r="B440" s="57" t="s">
        <v>2013</v>
      </c>
      <c r="C440" s="51" t="s">
        <v>362</v>
      </c>
      <c r="D440" s="51" t="s">
        <v>1317</v>
      </c>
      <c r="E440" s="54">
        <v>44342</v>
      </c>
      <c r="F440" s="51" t="s">
        <v>255</v>
      </c>
      <c r="G440" s="48" t="s">
        <v>1316</v>
      </c>
      <c r="H440" s="52">
        <v>1</v>
      </c>
      <c r="I440" s="51" t="s">
        <v>114</v>
      </c>
      <c r="J440" s="1">
        <v>18.05</v>
      </c>
      <c r="K440" s="7">
        <v>914111</v>
      </c>
      <c r="L440" s="24"/>
      <c r="M440" s="24">
        <v>7.2</v>
      </c>
      <c r="N440" s="24">
        <v>4.5</v>
      </c>
      <c r="O440" s="16">
        <f t="shared" si="56"/>
        <v>32.4</v>
      </c>
      <c r="P440" s="24" t="s">
        <v>91</v>
      </c>
      <c r="Q440" s="24" t="s">
        <v>464</v>
      </c>
      <c r="R440" s="25" t="s">
        <v>455</v>
      </c>
      <c r="S440" s="27">
        <v>1.3091666666666661</v>
      </c>
      <c r="T440" s="27">
        <v>1.3091666666666661</v>
      </c>
      <c r="U440" s="66">
        <v>44348</v>
      </c>
      <c r="V440" s="27">
        <v>0.19527777777777811</v>
      </c>
      <c r="W440" s="19">
        <v>0.97</v>
      </c>
      <c r="X440" s="26">
        <v>65</v>
      </c>
      <c r="Y440" s="19" t="str">
        <f t="shared" si="50"/>
        <v>RECELL277</v>
      </c>
      <c r="Z440" s="19" t="str">
        <f t="shared" si="51"/>
        <v>6/HR-4/3FAU</v>
      </c>
      <c r="AA440" s="26">
        <f t="shared" si="52"/>
        <v>0.97</v>
      </c>
      <c r="AB440" s="26">
        <f t="shared" si="53"/>
        <v>18.05</v>
      </c>
      <c r="AC440" s="19">
        <f t="shared" si="54"/>
        <v>65</v>
      </c>
      <c r="AD440" s="19" t="str">
        <f t="shared" si="55"/>
        <v>67001-183</v>
      </c>
      <c r="AE440" s="32"/>
      <c r="AF440" s="34"/>
      <c r="AG440" s="1" t="s">
        <v>13</v>
      </c>
      <c r="AH440" s="43" t="s">
        <v>277</v>
      </c>
    </row>
    <row r="441" spans="1:34" x14ac:dyDescent="0.25">
      <c r="A441" s="5">
        <v>44314</v>
      </c>
      <c r="B441" s="56" t="s">
        <v>1929</v>
      </c>
      <c r="C441" s="53" t="s">
        <v>308</v>
      </c>
      <c r="D441" s="53" t="s">
        <v>317</v>
      </c>
      <c r="E441" s="54">
        <v>44333</v>
      </c>
      <c r="F441" s="51" t="s">
        <v>267</v>
      </c>
      <c r="G441" s="48" t="s">
        <v>316</v>
      </c>
      <c r="H441" s="52">
        <v>3</v>
      </c>
      <c r="I441" s="1"/>
      <c r="J441" s="1">
        <v>74.84</v>
      </c>
      <c r="K441" s="7">
        <v>912502</v>
      </c>
      <c r="L441" s="24"/>
      <c r="M441" s="24"/>
      <c r="N441" s="24"/>
      <c r="O441" s="16">
        <f t="shared" ref="O441:O463" si="57">N441*M441</f>
        <v>0</v>
      </c>
      <c r="P441" s="24"/>
      <c r="Q441" s="24"/>
      <c r="R441" s="25" t="s">
        <v>1008</v>
      </c>
      <c r="S441" s="27">
        <v>0.66666666666666696</v>
      </c>
      <c r="T441" s="27">
        <v>0.22222222222222232</v>
      </c>
      <c r="U441" s="66">
        <v>44348</v>
      </c>
      <c r="V441" s="27">
        <v>0.28333333333333499</v>
      </c>
      <c r="W441" s="19">
        <v>0.54</v>
      </c>
      <c r="X441" s="26">
        <v>164.55</v>
      </c>
      <c r="Y441" s="19" t="str">
        <f t="shared" si="50"/>
        <v>CH346</v>
      </c>
      <c r="Z441" s="19" t="str">
        <f t="shared" si="51"/>
        <v>TSB002</v>
      </c>
      <c r="AA441" s="26">
        <f t="shared" si="52"/>
        <v>0.54</v>
      </c>
      <c r="AB441" s="26">
        <f t="shared" si="53"/>
        <v>74.84</v>
      </c>
      <c r="AC441" s="19">
        <f t="shared" si="54"/>
        <v>164.55</v>
      </c>
      <c r="AD441" s="19" t="str">
        <f t="shared" si="55"/>
        <v>66001-230</v>
      </c>
      <c r="AE441" s="32"/>
      <c r="AF441" s="34"/>
      <c r="AG441" s="1" t="s">
        <v>153</v>
      </c>
      <c r="AH441" s="43">
        <v>66116</v>
      </c>
    </row>
    <row r="442" spans="1:34" x14ac:dyDescent="0.25">
      <c r="A442" s="5">
        <v>44328</v>
      </c>
      <c r="B442" s="56" t="s">
        <v>2068</v>
      </c>
      <c r="C442" s="51" t="s">
        <v>2071</v>
      </c>
      <c r="D442" s="51" t="s">
        <v>2072</v>
      </c>
      <c r="E442" s="54">
        <v>44341</v>
      </c>
      <c r="F442" s="51" t="s">
        <v>2069</v>
      </c>
      <c r="G442" s="48" t="s">
        <v>2070</v>
      </c>
      <c r="H442" s="52">
        <v>4</v>
      </c>
      <c r="I442" s="51" t="s">
        <v>1356</v>
      </c>
      <c r="J442" s="1">
        <v>6.66</v>
      </c>
      <c r="K442" s="7">
        <v>914858</v>
      </c>
      <c r="L442" s="24"/>
      <c r="M442" s="24">
        <v>3.6</v>
      </c>
      <c r="N442" s="24">
        <v>2.5</v>
      </c>
      <c r="O442" s="16">
        <f t="shared" si="57"/>
        <v>9</v>
      </c>
      <c r="P442" s="24" t="s">
        <v>91</v>
      </c>
      <c r="Q442" s="24" t="s">
        <v>577</v>
      </c>
      <c r="R442" s="25" t="s">
        <v>455</v>
      </c>
      <c r="S442" s="27">
        <v>0.90499999999999847</v>
      </c>
      <c r="T442" s="27">
        <v>0.22624999999999962</v>
      </c>
      <c r="U442" s="66">
        <v>44348</v>
      </c>
      <c r="V442" s="27">
        <v>0.15222222222222026</v>
      </c>
      <c r="W442" s="19">
        <v>0.36</v>
      </c>
      <c r="X442" s="26">
        <v>25.5</v>
      </c>
      <c r="Y442" s="19" t="str">
        <f t="shared" si="50"/>
        <v>N1846</v>
      </c>
      <c r="Z442" s="19" t="str">
        <f t="shared" si="51"/>
        <v>3/MH-SC2500HT</v>
      </c>
      <c r="AA442" s="26">
        <f t="shared" si="52"/>
        <v>0.36</v>
      </c>
      <c r="AB442" s="26">
        <f t="shared" si="53"/>
        <v>6.66</v>
      </c>
      <c r="AC442" s="19">
        <f t="shared" si="54"/>
        <v>25.5</v>
      </c>
      <c r="AD442" s="19" t="str">
        <f t="shared" si="55"/>
        <v>66001-996</v>
      </c>
      <c r="AE442" s="32"/>
      <c r="AF442" s="34"/>
      <c r="AG442" s="1" t="s">
        <v>573</v>
      </c>
      <c r="AH442" s="43">
        <v>26035</v>
      </c>
    </row>
    <row r="443" spans="1:34" x14ac:dyDescent="0.25">
      <c r="A443" s="17">
        <v>44340</v>
      </c>
      <c r="B443" s="58" t="s">
        <v>2158</v>
      </c>
      <c r="C443" s="51"/>
      <c r="D443" s="51" t="s">
        <v>145</v>
      </c>
      <c r="E443" s="54">
        <v>44357</v>
      </c>
      <c r="F443" s="51" t="s">
        <v>139</v>
      </c>
      <c r="G443" s="48" t="s">
        <v>144</v>
      </c>
      <c r="H443" s="52">
        <v>30</v>
      </c>
      <c r="I443" s="1"/>
      <c r="J443" s="1">
        <v>1.85</v>
      </c>
      <c r="K443" s="7">
        <v>916112</v>
      </c>
      <c r="L443" s="24"/>
      <c r="M443" s="24"/>
      <c r="N443" s="24"/>
      <c r="O443" s="16">
        <f t="shared" si="57"/>
        <v>0</v>
      </c>
      <c r="P443" s="24"/>
      <c r="Q443" s="24"/>
      <c r="R443" s="25" t="s">
        <v>259</v>
      </c>
      <c r="S443" s="27">
        <v>12.40722222222222</v>
      </c>
      <c r="T443" s="27">
        <v>0.41357407407407398</v>
      </c>
      <c r="U443" s="66">
        <v>44348</v>
      </c>
      <c r="V443" s="27">
        <v>0.29000000000000004</v>
      </c>
      <c r="W443" s="19">
        <v>0.32</v>
      </c>
      <c r="X443" s="26">
        <v>12</v>
      </c>
      <c r="Y443" s="19" t="str">
        <f t="shared" si="50"/>
        <v>CA67</v>
      </c>
      <c r="Z443" s="19">
        <f t="shared" si="51"/>
        <v>0</v>
      </c>
      <c r="AA443" s="26">
        <f t="shared" si="52"/>
        <v>0.32</v>
      </c>
      <c r="AB443" s="26">
        <f t="shared" si="53"/>
        <v>1.85</v>
      </c>
      <c r="AC443" s="19">
        <f t="shared" si="54"/>
        <v>12</v>
      </c>
      <c r="AD443" s="19" t="str">
        <f t="shared" si="55"/>
        <v>66000-714</v>
      </c>
      <c r="AE443" s="32"/>
      <c r="AF443" s="34"/>
      <c r="AG443" s="1" t="s">
        <v>573</v>
      </c>
      <c r="AH443" s="43">
        <v>66824</v>
      </c>
    </row>
    <row r="444" spans="1:34" x14ac:dyDescent="0.25">
      <c r="A444" s="5">
        <v>44328</v>
      </c>
      <c r="B444" s="56" t="s">
        <v>2073</v>
      </c>
      <c r="C444" s="53" t="s">
        <v>290</v>
      </c>
      <c r="D444" s="53" t="s">
        <v>972</v>
      </c>
      <c r="E444" s="54">
        <v>44343</v>
      </c>
      <c r="F444" s="51" t="s">
        <v>258</v>
      </c>
      <c r="G444" s="48" t="s">
        <v>1529</v>
      </c>
      <c r="H444" s="52">
        <v>10</v>
      </c>
      <c r="I444" s="1"/>
      <c r="J444" s="1">
        <v>132.47999999999999</v>
      </c>
      <c r="K444" s="7">
        <v>914283</v>
      </c>
      <c r="L444" s="24"/>
      <c r="M444" s="24"/>
      <c r="N444" s="24"/>
      <c r="O444" s="16">
        <f t="shared" si="57"/>
        <v>0</v>
      </c>
      <c r="P444" s="24"/>
      <c r="Q444" s="24"/>
      <c r="R444" s="25" t="s">
        <v>259</v>
      </c>
      <c r="S444" s="27">
        <v>27.66416666666667</v>
      </c>
      <c r="T444" s="27">
        <v>2.7664166666666672</v>
      </c>
      <c r="U444" s="66">
        <v>44348</v>
      </c>
      <c r="V444" s="27">
        <v>0.75</v>
      </c>
      <c r="W444" s="19">
        <v>2.7</v>
      </c>
      <c r="X444" s="26">
        <v>220</v>
      </c>
      <c r="Y444" s="19" t="str">
        <f t="shared" si="50"/>
        <v>CH336</v>
      </c>
      <c r="Z444" s="19" t="str">
        <f t="shared" si="51"/>
        <v>TSB-003PCB</v>
      </c>
      <c r="AA444" s="26">
        <f t="shared" si="52"/>
        <v>2.7</v>
      </c>
      <c r="AB444" s="26">
        <f t="shared" si="53"/>
        <v>132.47999999999999</v>
      </c>
      <c r="AC444" s="19">
        <f t="shared" si="54"/>
        <v>220</v>
      </c>
      <c r="AD444" s="19" t="str">
        <f t="shared" si="55"/>
        <v>66001-133</v>
      </c>
      <c r="AE444" s="32"/>
      <c r="AF444" s="34"/>
      <c r="AG444" s="1" t="s">
        <v>152</v>
      </c>
      <c r="AH444" s="43">
        <v>1167</v>
      </c>
    </row>
    <row r="445" spans="1:34" x14ac:dyDescent="0.25">
      <c r="A445" s="13">
        <v>44343</v>
      </c>
      <c r="B445" s="57" t="s">
        <v>2199</v>
      </c>
      <c r="C445" s="51" t="s">
        <v>894</v>
      </c>
      <c r="D445" s="51" t="s">
        <v>727</v>
      </c>
      <c r="E445" s="54">
        <v>44347</v>
      </c>
      <c r="F445" s="51" t="s">
        <v>90</v>
      </c>
      <c r="G445" s="48" t="s">
        <v>726</v>
      </c>
      <c r="H445" s="52">
        <v>15</v>
      </c>
      <c r="I445" s="51" t="s">
        <v>312</v>
      </c>
      <c r="J445" s="1">
        <v>36.159999999999997</v>
      </c>
      <c r="K445" s="7"/>
      <c r="L445" s="24"/>
      <c r="M445" s="24">
        <v>3</v>
      </c>
      <c r="N445" s="24">
        <v>15</v>
      </c>
      <c r="O445" s="16">
        <f t="shared" si="57"/>
        <v>45</v>
      </c>
      <c r="P445" s="24" t="s">
        <v>435</v>
      </c>
      <c r="Q445" s="24" t="s">
        <v>124</v>
      </c>
      <c r="R445" s="25" t="s">
        <v>455</v>
      </c>
      <c r="S445" s="27">
        <v>6.2633333333333319</v>
      </c>
      <c r="T445" s="27">
        <v>0.41755555555555546</v>
      </c>
      <c r="U445" s="66">
        <v>44347</v>
      </c>
      <c r="V445" s="27">
        <v>0.30888888888888744</v>
      </c>
      <c r="W445" s="19">
        <v>0.5</v>
      </c>
      <c r="X445" s="26">
        <v>68</v>
      </c>
      <c r="Y445" s="19" t="str">
        <f t="shared" si="50"/>
        <v>L286A</v>
      </c>
      <c r="Z445" s="19" t="str">
        <f t="shared" si="51"/>
        <v>3/BR-C</v>
      </c>
      <c r="AA445" s="26">
        <f t="shared" si="52"/>
        <v>0.5</v>
      </c>
      <c r="AB445" s="26">
        <f t="shared" si="53"/>
        <v>36.159999999999997</v>
      </c>
      <c r="AC445" s="19">
        <f t="shared" si="54"/>
        <v>68</v>
      </c>
      <c r="AD445" s="19" t="str">
        <f t="shared" si="55"/>
        <v>66000-277A</v>
      </c>
      <c r="AE445" s="32"/>
      <c r="AF445" s="34"/>
      <c r="AG445" s="1" t="s">
        <v>153</v>
      </c>
      <c r="AH445" s="43" t="s">
        <v>90</v>
      </c>
    </row>
    <row r="446" spans="1:34" x14ac:dyDescent="0.25">
      <c r="A446" s="13">
        <v>44343</v>
      </c>
      <c r="B446" s="57" t="s">
        <v>2227</v>
      </c>
      <c r="C446" s="51" t="s">
        <v>310</v>
      </c>
      <c r="D446" s="51" t="s">
        <v>2230</v>
      </c>
      <c r="E446" s="54">
        <v>44344</v>
      </c>
      <c r="F446" s="51" t="s">
        <v>302</v>
      </c>
      <c r="G446" s="48" t="s">
        <v>2228</v>
      </c>
      <c r="H446" s="52">
        <v>5</v>
      </c>
      <c r="I446" s="51" t="s">
        <v>552</v>
      </c>
      <c r="J446" s="1">
        <v>10.89</v>
      </c>
      <c r="K446" s="7">
        <v>916936</v>
      </c>
      <c r="L446" s="24" t="s">
        <v>2229</v>
      </c>
      <c r="M446" s="24">
        <v>4.8</v>
      </c>
      <c r="N446" s="24">
        <v>4</v>
      </c>
      <c r="O446" s="16">
        <f t="shared" si="57"/>
        <v>19.2</v>
      </c>
      <c r="P446" s="24" t="s">
        <v>96</v>
      </c>
      <c r="Q446" s="24" t="s">
        <v>582</v>
      </c>
      <c r="R446" s="25" t="s">
        <v>455</v>
      </c>
      <c r="S446" s="27">
        <v>1.9894444444444441</v>
      </c>
      <c r="T446" s="27">
        <v>0.39788888888888885</v>
      </c>
      <c r="U446" s="66">
        <v>44347</v>
      </c>
      <c r="V446" s="27">
        <v>0.4399999999999995</v>
      </c>
      <c r="W446" s="19">
        <v>0.49</v>
      </c>
      <c r="X446" s="26">
        <v>29.05</v>
      </c>
      <c r="Y446" s="19" t="str">
        <f t="shared" si="50"/>
        <v>N1438</v>
      </c>
      <c r="Z446" s="19" t="str">
        <f t="shared" si="51"/>
        <v>4/ITL4000D</v>
      </c>
      <c r="AA446" s="26">
        <f t="shared" si="52"/>
        <v>0.49</v>
      </c>
      <c r="AB446" s="26">
        <f t="shared" si="53"/>
        <v>10.89</v>
      </c>
      <c r="AC446" s="19">
        <f t="shared" si="54"/>
        <v>29.05</v>
      </c>
      <c r="AD446" s="19" t="str">
        <f t="shared" si="55"/>
        <v>30004-354CANN</v>
      </c>
      <c r="AE446" s="32"/>
      <c r="AF446" s="34"/>
      <c r="AG446" s="1" t="s">
        <v>152</v>
      </c>
      <c r="AH446" s="43" t="s">
        <v>513</v>
      </c>
    </row>
    <row r="447" spans="1:34" x14ac:dyDescent="0.25">
      <c r="A447" s="17">
        <v>44277</v>
      </c>
      <c r="B447" s="58">
        <v>312229</v>
      </c>
      <c r="C447" s="53" t="s">
        <v>574</v>
      </c>
      <c r="D447" s="53" t="s">
        <v>197</v>
      </c>
      <c r="E447" s="54">
        <v>44301</v>
      </c>
      <c r="F447" s="51" t="s">
        <v>108</v>
      </c>
      <c r="G447" s="48" t="s">
        <v>679</v>
      </c>
      <c r="H447" s="52">
        <v>500</v>
      </c>
      <c r="I447" s="51" t="s">
        <v>109</v>
      </c>
      <c r="J447" s="1">
        <v>10.71</v>
      </c>
      <c r="K447" s="7">
        <v>908338</v>
      </c>
      <c r="L447" s="24"/>
      <c r="M447" s="24">
        <v>3.6</v>
      </c>
      <c r="N447" s="24">
        <v>3.6</v>
      </c>
      <c r="O447" s="16">
        <f t="shared" si="57"/>
        <v>12.96</v>
      </c>
      <c r="P447" s="24" t="s">
        <v>421</v>
      </c>
      <c r="Q447" s="24" t="s">
        <v>124</v>
      </c>
      <c r="R447" s="25" t="s">
        <v>2476</v>
      </c>
      <c r="S447" s="27">
        <v>183.41694444444445</v>
      </c>
      <c r="T447" s="27">
        <v>0.3668338888888889</v>
      </c>
      <c r="U447" s="66">
        <v>44347</v>
      </c>
      <c r="V447" s="27">
        <v>6.7761111111111116</v>
      </c>
      <c r="W447" s="19">
        <v>0.34</v>
      </c>
      <c r="X447" s="26">
        <v>26.5</v>
      </c>
      <c r="Y447" s="19" t="str">
        <f t="shared" si="50"/>
        <v>L304A</v>
      </c>
      <c r="Z447" s="19" t="str">
        <f t="shared" si="51"/>
        <v>3/LS14250</v>
      </c>
      <c r="AA447" s="26">
        <f t="shared" si="52"/>
        <v>0.34</v>
      </c>
      <c r="AB447" s="26">
        <f t="shared" si="53"/>
        <v>10.71</v>
      </c>
      <c r="AC447" s="19">
        <f t="shared" si="54"/>
        <v>26.5</v>
      </c>
      <c r="AD447" s="19" t="str">
        <f t="shared" si="55"/>
        <v>66000-294A</v>
      </c>
      <c r="AE447" s="32"/>
      <c r="AF447" s="34"/>
      <c r="AG447" s="1" t="s">
        <v>151</v>
      </c>
      <c r="AH447" s="43">
        <v>65551</v>
      </c>
    </row>
    <row r="448" spans="1:34" x14ac:dyDescent="0.25">
      <c r="A448" s="5">
        <v>44237</v>
      </c>
      <c r="B448" s="56" t="s">
        <v>1202</v>
      </c>
      <c r="C448" s="53" t="s">
        <v>1204</v>
      </c>
      <c r="D448" s="53" t="s">
        <v>1205</v>
      </c>
      <c r="E448" s="54">
        <v>44266</v>
      </c>
      <c r="F448" s="51" t="s">
        <v>610</v>
      </c>
      <c r="G448" s="48" t="s">
        <v>1203</v>
      </c>
      <c r="H448" s="52">
        <v>1</v>
      </c>
      <c r="I448" s="51" t="s">
        <v>643</v>
      </c>
      <c r="J448" s="1">
        <v>159.99</v>
      </c>
      <c r="K448" s="7">
        <v>903014</v>
      </c>
      <c r="L448" s="24"/>
      <c r="M448" s="24">
        <v>25.2</v>
      </c>
      <c r="N448" s="24">
        <v>7.5</v>
      </c>
      <c r="O448" s="16">
        <f t="shared" si="57"/>
        <v>189</v>
      </c>
      <c r="P448" s="24" t="s">
        <v>130</v>
      </c>
      <c r="Q448" s="24" t="s">
        <v>567</v>
      </c>
      <c r="R448" s="25"/>
      <c r="S448" s="27">
        <v>0</v>
      </c>
      <c r="T448" s="27">
        <v>0</v>
      </c>
      <c r="U448" s="66">
        <v>44370</v>
      </c>
      <c r="V448" s="27">
        <v>2.1950000000000007</v>
      </c>
      <c r="W448" s="19">
        <v>10</v>
      </c>
      <c r="X448" s="26">
        <v>400</v>
      </c>
      <c r="Y448" s="19" t="str">
        <f t="shared" si="50"/>
        <v>RL1098C</v>
      </c>
      <c r="Z448" s="19" t="str">
        <f t="shared" si="51"/>
        <v>21/INR18650-25R</v>
      </c>
      <c r="AA448" s="26">
        <f t="shared" si="52"/>
        <v>10</v>
      </c>
      <c r="AB448" s="26">
        <f t="shared" si="53"/>
        <v>159.99</v>
      </c>
      <c r="AC448" s="19">
        <f t="shared" si="54"/>
        <v>400</v>
      </c>
      <c r="AD448" s="19" t="str">
        <f t="shared" si="55"/>
        <v>67001-6393</v>
      </c>
      <c r="AE448" s="32"/>
      <c r="AF448" s="34"/>
      <c r="AG448" s="1" t="s">
        <v>151</v>
      </c>
      <c r="AH448" s="43">
        <v>1582</v>
      </c>
    </row>
    <row r="449" spans="1:34" x14ac:dyDescent="0.25">
      <c r="A449" s="18">
        <v>44355</v>
      </c>
      <c r="B449" s="55" t="s">
        <v>2345</v>
      </c>
      <c r="C449" s="51" t="s">
        <v>362</v>
      </c>
      <c r="D449" s="51" t="s">
        <v>1317</v>
      </c>
      <c r="E449" s="54">
        <v>44371</v>
      </c>
      <c r="F449" s="51" t="s">
        <v>314</v>
      </c>
      <c r="G449" s="48" t="s">
        <v>1316</v>
      </c>
      <c r="H449" s="52">
        <v>1</v>
      </c>
      <c r="I449" s="51" t="s">
        <v>114</v>
      </c>
      <c r="J449" s="1">
        <v>18.420000000000002</v>
      </c>
      <c r="K449" s="7">
        <v>918033</v>
      </c>
      <c r="L449" s="24"/>
      <c r="M449" s="24">
        <v>7.2</v>
      </c>
      <c r="N449" s="24">
        <v>4.5</v>
      </c>
      <c r="O449" s="16">
        <f t="shared" si="57"/>
        <v>32.4</v>
      </c>
      <c r="P449" s="24" t="s">
        <v>91</v>
      </c>
      <c r="Q449" s="24" t="s">
        <v>464</v>
      </c>
      <c r="R449" s="25" t="s">
        <v>1618</v>
      </c>
      <c r="S449" s="27">
        <v>1.0202777777777792</v>
      </c>
      <c r="T449" s="27">
        <v>1.0202777777777792</v>
      </c>
      <c r="U449" s="66">
        <v>44368</v>
      </c>
      <c r="V449" s="27">
        <v>8.3333333333331705E-2</v>
      </c>
      <c r="W449" s="19">
        <v>0.97</v>
      </c>
      <c r="X449" s="26">
        <v>73.819999999999993</v>
      </c>
      <c r="Y449" s="19" t="str">
        <f t="shared" si="50"/>
        <v>RECELL277</v>
      </c>
      <c r="Z449" s="19" t="str">
        <f t="shared" si="51"/>
        <v>6/HR-4/3FAU</v>
      </c>
      <c r="AA449" s="26">
        <f t="shared" si="52"/>
        <v>0.97</v>
      </c>
      <c r="AB449" s="26">
        <f t="shared" si="53"/>
        <v>18.420000000000002</v>
      </c>
      <c r="AC449" s="19">
        <f t="shared" si="54"/>
        <v>73.819999999999993</v>
      </c>
      <c r="AD449" s="19" t="str">
        <f t="shared" si="55"/>
        <v>67001-183</v>
      </c>
      <c r="AE449" s="32"/>
      <c r="AF449" s="34"/>
      <c r="AG449" s="1" t="s">
        <v>13</v>
      </c>
      <c r="AH449" s="43">
        <v>23955</v>
      </c>
    </row>
    <row r="450" spans="1:34" x14ac:dyDescent="0.25">
      <c r="A450" s="18">
        <v>44341</v>
      </c>
      <c r="B450" s="55" t="s">
        <v>2174</v>
      </c>
      <c r="C450" s="51" t="s">
        <v>1500</v>
      </c>
      <c r="D450" s="51" t="s">
        <v>1501</v>
      </c>
      <c r="E450" s="54">
        <v>44367</v>
      </c>
      <c r="F450" s="51" t="s">
        <v>311</v>
      </c>
      <c r="G450" s="48" t="s">
        <v>1498</v>
      </c>
      <c r="H450" s="52">
        <v>10</v>
      </c>
      <c r="I450" s="51" t="s">
        <v>1499</v>
      </c>
      <c r="J450" s="1">
        <v>4.57</v>
      </c>
      <c r="K450" s="7">
        <v>916366</v>
      </c>
      <c r="L450" s="24"/>
      <c r="M450" s="24">
        <v>3</v>
      </c>
      <c r="N450" s="24">
        <v>1.5</v>
      </c>
      <c r="O450" s="16">
        <f t="shared" si="57"/>
        <v>4.5</v>
      </c>
      <c r="P450" s="24" t="s">
        <v>20</v>
      </c>
      <c r="Q450" s="24" t="s">
        <v>412</v>
      </c>
      <c r="R450" s="25" t="s">
        <v>287</v>
      </c>
      <c r="S450" s="27">
        <v>2.0466666666666669</v>
      </c>
      <c r="T450" s="27">
        <v>0.20466666666666669</v>
      </c>
      <c r="U450" s="66">
        <v>44368</v>
      </c>
      <c r="V450" s="27">
        <v>0.21666666666666723</v>
      </c>
      <c r="W450" s="19">
        <v>0.21</v>
      </c>
      <c r="X450" s="26">
        <v>13.9</v>
      </c>
      <c r="Y450" s="19" t="str">
        <f t="shared" ref="Y450:Y513" si="58">D450</f>
        <v>L820</v>
      </c>
      <c r="Z450" s="19" t="str">
        <f t="shared" ref="Z450:Z513" si="59">C450</f>
        <v>1/CR12600SE</v>
      </c>
      <c r="AA450" s="26">
        <f t="shared" ref="AA450:AA513" si="60">W450</f>
        <v>0.21</v>
      </c>
      <c r="AB450" s="26">
        <f t="shared" ref="AB450:AB513" si="61">J450</f>
        <v>4.57</v>
      </c>
      <c r="AC450" s="19">
        <f t="shared" ref="AC450:AC513" si="62">X450</f>
        <v>13.9</v>
      </c>
      <c r="AD450" s="19" t="str">
        <f t="shared" ref="AD450:AD513" si="63">G450</f>
        <v>67001-803</v>
      </c>
      <c r="AE450" s="32"/>
      <c r="AF450" s="34"/>
      <c r="AG450" s="1" t="s">
        <v>153</v>
      </c>
      <c r="AH450" s="43">
        <v>65813</v>
      </c>
    </row>
    <row r="451" spans="1:34" x14ac:dyDescent="0.25">
      <c r="A451" s="13">
        <v>44357</v>
      </c>
      <c r="B451" s="57" t="s">
        <v>2373</v>
      </c>
      <c r="C451" s="53" t="s">
        <v>798</v>
      </c>
      <c r="D451" s="53" t="s">
        <v>799</v>
      </c>
      <c r="E451" s="54">
        <v>44365</v>
      </c>
      <c r="F451" s="51" t="s">
        <v>267</v>
      </c>
      <c r="G451" s="48" t="s">
        <v>797</v>
      </c>
      <c r="H451" s="52">
        <v>10</v>
      </c>
      <c r="I451" s="51" t="s">
        <v>306</v>
      </c>
      <c r="J451" s="1">
        <v>8.51</v>
      </c>
      <c r="K451" s="7">
        <v>918145</v>
      </c>
      <c r="L451" s="24"/>
      <c r="M451" s="24">
        <v>3.2</v>
      </c>
      <c r="N451" s="24">
        <v>1.35</v>
      </c>
      <c r="O451" s="16">
        <f t="shared" si="57"/>
        <v>4.32</v>
      </c>
      <c r="P451" s="24" t="s">
        <v>508</v>
      </c>
      <c r="Q451" s="24" t="s">
        <v>412</v>
      </c>
      <c r="R451" s="25" t="s">
        <v>248</v>
      </c>
      <c r="S451" s="27">
        <v>8.3113888888888887</v>
      </c>
      <c r="T451" s="27">
        <v>0.83113888888888887</v>
      </c>
      <c r="U451" s="66">
        <v>44368</v>
      </c>
      <c r="V451" s="27">
        <v>0.41666666666666785</v>
      </c>
      <c r="W451" s="19">
        <v>0.61</v>
      </c>
      <c r="X451" s="26">
        <v>19.36</v>
      </c>
      <c r="Y451" s="19" t="str">
        <f t="shared" si="58"/>
        <v>RL1383</v>
      </c>
      <c r="Z451" s="19" t="str">
        <f t="shared" si="59"/>
        <v>1/K218650P</v>
      </c>
      <c r="AA451" s="26">
        <f t="shared" si="60"/>
        <v>0.61</v>
      </c>
      <c r="AB451" s="26">
        <f t="shared" si="61"/>
        <v>8.51</v>
      </c>
      <c r="AC451" s="19">
        <f t="shared" si="62"/>
        <v>19.36</v>
      </c>
      <c r="AD451" s="19" t="str">
        <f t="shared" si="63"/>
        <v>66002-942</v>
      </c>
      <c r="AE451" s="32"/>
      <c r="AF451" s="34"/>
      <c r="AG451" s="1" t="s">
        <v>153</v>
      </c>
      <c r="AH451" s="43">
        <v>66116</v>
      </c>
    </row>
    <row r="452" spans="1:34" x14ac:dyDescent="0.25">
      <c r="A452" s="13">
        <v>44343</v>
      </c>
      <c r="B452" s="57" t="s">
        <v>2236</v>
      </c>
      <c r="C452" s="51" t="s">
        <v>2239</v>
      </c>
      <c r="D452" s="51" t="s">
        <v>2240</v>
      </c>
      <c r="E452" s="54">
        <v>44363</v>
      </c>
      <c r="F452" s="51" t="s">
        <v>2237</v>
      </c>
      <c r="G452" s="48" t="s">
        <v>2238</v>
      </c>
      <c r="H452" s="52">
        <v>4</v>
      </c>
      <c r="I452" s="51" t="s">
        <v>243</v>
      </c>
      <c r="J452" s="1">
        <v>12</v>
      </c>
      <c r="K452" s="7">
        <v>916885</v>
      </c>
      <c r="L452" s="24"/>
      <c r="M452" s="24">
        <v>7.2</v>
      </c>
      <c r="N452" s="24">
        <v>2.5</v>
      </c>
      <c r="O452" s="16">
        <f t="shared" si="57"/>
        <v>18</v>
      </c>
      <c r="P452" s="24" t="s">
        <v>91</v>
      </c>
      <c r="Q452" s="24" t="s">
        <v>464</v>
      </c>
      <c r="R452" s="25" t="s">
        <v>287</v>
      </c>
      <c r="S452" s="27">
        <v>1.597222222222221</v>
      </c>
      <c r="T452" s="27">
        <v>0.39930555555555525</v>
      </c>
      <c r="U452" s="66">
        <v>44368</v>
      </c>
      <c r="V452" s="27">
        <v>0.14999999999999947</v>
      </c>
      <c r="W452" s="19">
        <v>0.28000000000000003</v>
      </c>
      <c r="X452" s="26">
        <v>60</v>
      </c>
      <c r="Y452" s="19" t="str">
        <f t="shared" si="58"/>
        <v>N289</v>
      </c>
      <c r="Z452" s="19" t="str">
        <f t="shared" si="59"/>
        <v>6/HR-3UTHC</v>
      </c>
      <c r="AA452" s="26">
        <f t="shared" si="60"/>
        <v>0.28000000000000003</v>
      </c>
      <c r="AB452" s="26">
        <f t="shared" si="61"/>
        <v>12</v>
      </c>
      <c r="AC452" s="19">
        <f t="shared" si="62"/>
        <v>60</v>
      </c>
      <c r="AD452" s="19" t="str">
        <f t="shared" si="63"/>
        <v>67001-392</v>
      </c>
      <c r="AE452" s="32"/>
      <c r="AF452" s="34"/>
      <c r="AG452" s="1" t="s">
        <v>13</v>
      </c>
      <c r="AH452" s="43">
        <v>2447</v>
      </c>
    </row>
    <row r="453" spans="1:34" x14ac:dyDescent="0.25">
      <c r="A453" s="13">
        <v>44343</v>
      </c>
      <c r="B453" s="57" t="s">
        <v>2202</v>
      </c>
      <c r="C453" s="53" t="s">
        <v>597</v>
      </c>
      <c r="D453" s="53" t="s">
        <v>2205</v>
      </c>
      <c r="E453" s="54">
        <v>44355</v>
      </c>
      <c r="F453" s="51" t="s">
        <v>2203</v>
      </c>
      <c r="G453" s="48" t="s">
        <v>2204</v>
      </c>
      <c r="H453" s="52">
        <v>4</v>
      </c>
      <c r="I453" s="51" t="s">
        <v>270</v>
      </c>
      <c r="J453" s="1">
        <v>4.6500000000000004</v>
      </c>
      <c r="K453" s="7">
        <v>916753</v>
      </c>
      <c r="L453" s="24"/>
      <c r="M453" s="24">
        <v>3.6</v>
      </c>
      <c r="N453" s="24">
        <v>2.6</v>
      </c>
      <c r="O453" s="16">
        <f t="shared" si="57"/>
        <v>9.3600000000000012</v>
      </c>
      <c r="P453" s="24" t="s">
        <v>538</v>
      </c>
      <c r="Q453" s="24" t="s">
        <v>412</v>
      </c>
      <c r="R453" s="25" t="s">
        <v>248</v>
      </c>
      <c r="S453" s="27">
        <v>2.0675000000000021</v>
      </c>
      <c r="T453" s="27">
        <v>0.51687500000000053</v>
      </c>
      <c r="U453" s="66">
        <v>44368</v>
      </c>
      <c r="V453" s="27">
        <v>0.21666666666666723</v>
      </c>
      <c r="W453" s="19">
        <v>0.5</v>
      </c>
      <c r="X453" s="26">
        <v>22.5</v>
      </c>
      <c r="Y453" s="19" t="str">
        <f t="shared" si="58"/>
        <v>L866</v>
      </c>
      <c r="Z453" s="19" t="str">
        <f t="shared" si="59"/>
        <v>1/LS14500</v>
      </c>
      <c r="AA453" s="26">
        <f t="shared" si="60"/>
        <v>0.5</v>
      </c>
      <c r="AB453" s="26">
        <f t="shared" si="61"/>
        <v>4.6500000000000004</v>
      </c>
      <c r="AC453" s="19">
        <f t="shared" si="62"/>
        <v>22.5</v>
      </c>
      <c r="AD453" s="19" t="str">
        <f t="shared" si="63"/>
        <v>66002-668</v>
      </c>
      <c r="AE453" s="32"/>
      <c r="AF453" s="34"/>
      <c r="AG453" s="1" t="s">
        <v>151</v>
      </c>
      <c r="AH453" s="43" t="s">
        <v>2206</v>
      </c>
    </row>
    <row r="454" spans="1:34" x14ac:dyDescent="0.25">
      <c r="A454" s="18">
        <v>44355</v>
      </c>
      <c r="B454" s="55" t="s">
        <v>2348</v>
      </c>
      <c r="C454" s="51" t="s">
        <v>2350</v>
      </c>
      <c r="D454" s="51" t="s">
        <v>2351</v>
      </c>
      <c r="E454" s="54">
        <v>44358</v>
      </c>
      <c r="F454" s="51" t="s">
        <v>292</v>
      </c>
      <c r="G454" s="48" t="s">
        <v>2349</v>
      </c>
      <c r="H454" s="52">
        <v>1</v>
      </c>
      <c r="I454" s="51" t="s">
        <v>279</v>
      </c>
      <c r="J454" s="52">
        <v>7.43</v>
      </c>
      <c r="K454" s="7">
        <v>918008</v>
      </c>
      <c r="L454" s="24"/>
      <c r="M454" s="24">
        <v>3.6</v>
      </c>
      <c r="N454" s="24">
        <v>2.5499999999999998</v>
      </c>
      <c r="O454" s="16">
        <f t="shared" si="57"/>
        <v>9.18</v>
      </c>
      <c r="P454" s="24" t="s">
        <v>91</v>
      </c>
      <c r="Q454" s="24" t="s">
        <v>577</v>
      </c>
      <c r="R454" s="25" t="s">
        <v>1618</v>
      </c>
      <c r="S454" s="27">
        <v>0.55444444444444363</v>
      </c>
      <c r="T454" s="27">
        <v>0.55444444444444363</v>
      </c>
      <c r="U454" s="66">
        <v>44368</v>
      </c>
      <c r="V454" s="27">
        <v>0.13333333333333286</v>
      </c>
      <c r="W454" s="19">
        <v>1</v>
      </c>
      <c r="X454" s="26">
        <v>37.979999999999997</v>
      </c>
      <c r="Y454" s="19" t="str">
        <f t="shared" si="58"/>
        <v>N1978</v>
      </c>
      <c r="Z454" s="19" t="str">
        <f t="shared" si="59"/>
        <v>3/BK-3HCCE</v>
      </c>
      <c r="AA454" s="26">
        <f t="shared" si="60"/>
        <v>1</v>
      </c>
      <c r="AB454" s="26">
        <f t="shared" si="61"/>
        <v>7.43</v>
      </c>
      <c r="AC454" s="19">
        <f t="shared" si="62"/>
        <v>37.979999999999997</v>
      </c>
      <c r="AD454" s="19" t="str">
        <f t="shared" si="63"/>
        <v>66002-898</v>
      </c>
      <c r="AE454" s="32"/>
      <c r="AF454" s="34"/>
      <c r="AG454" s="1" t="s">
        <v>13</v>
      </c>
      <c r="AH454" s="43">
        <v>6830</v>
      </c>
    </row>
    <row r="455" spans="1:34" x14ac:dyDescent="0.25">
      <c r="A455" s="15">
        <v>44350</v>
      </c>
      <c r="B455" s="59" t="s">
        <v>2323</v>
      </c>
      <c r="C455" s="51" t="s">
        <v>2326</v>
      </c>
      <c r="D455" s="51" t="s">
        <v>2325</v>
      </c>
      <c r="E455" s="54">
        <v>44357</v>
      </c>
      <c r="F455" s="51" t="s">
        <v>117</v>
      </c>
      <c r="G455" s="48" t="s">
        <v>2324</v>
      </c>
      <c r="H455" s="52">
        <v>2</v>
      </c>
      <c r="I455" s="51" t="s">
        <v>113</v>
      </c>
      <c r="J455" s="1">
        <v>3.88</v>
      </c>
      <c r="K455" s="7">
        <v>917843</v>
      </c>
      <c r="L455" s="24"/>
      <c r="M455" s="24">
        <v>3.6</v>
      </c>
      <c r="N455" s="24">
        <v>3.35</v>
      </c>
      <c r="O455" s="16">
        <f t="shared" si="57"/>
        <v>12.06</v>
      </c>
      <c r="P455" s="24" t="s">
        <v>130</v>
      </c>
      <c r="Q455" s="24" t="s">
        <v>412</v>
      </c>
      <c r="R455" s="25" t="s">
        <v>1618</v>
      </c>
      <c r="S455" s="27">
        <v>0.8819444444444442</v>
      </c>
      <c r="T455" s="27">
        <v>0.4409722222222221</v>
      </c>
      <c r="U455" s="66">
        <v>44368</v>
      </c>
      <c r="V455" s="27">
        <v>0.20166666666666755</v>
      </c>
      <c r="W455" s="19">
        <v>0.5</v>
      </c>
      <c r="X455" s="26">
        <v>30</v>
      </c>
      <c r="Y455" s="19" t="str">
        <f t="shared" si="58"/>
        <v>RL1482</v>
      </c>
      <c r="Z455" s="19" t="str">
        <f t="shared" si="59"/>
        <v>1/NCR18650BF</v>
      </c>
      <c r="AA455" s="26">
        <f t="shared" si="60"/>
        <v>0.5</v>
      </c>
      <c r="AB455" s="26">
        <f t="shared" si="61"/>
        <v>3.88</v>
      </c>
      <c r="AC455" s="19">
        <f t="shared" si="62"/>
        <v>30</v>
      </c>
      <c r="AD455" s="19" t="str">
        <f t="shared" si="63"/>
        <v>66002-899</v>
      </c>
      <c r="AE455" s="32"/>
      <c r="AF455" s="34"/>
      <c r="AG455" s="1" t="s">
        <v>13</v>
      </c>
      <c r="AH455" s="43">
        <v>24232</v>
      </c>
    </row>
    <row r="456" spans="1:34" x14ac:dyDescent="0.25">
      <c r="A456" s="13">
        <v>44343</v>
      </c>
      <c r="B456" s="57" t="s">
        <v>2201</v>
      </c>
      <c r="C456" s="53" t="s">
        <v>1995</v>
      </c>
      <c r="D456" s="53" t="s">
        <v>98</v>
      </c>
      <c r="E456" s="54">
        <v>44355</v>
      </c>
      <c r="F456" s="51" t="s">
        <v>1993</v>
      </c>
      <c r="G456" s="48" t="s">
        <v>1994</v>
      </c>
      <c r="H456" s="52">
        <v>6</v>
      </c>
      <c r="I456" s="51" t="s">
        <v>95</v>
      </c>
      <c r="J456" s="1">
        <v>40.96</v>
      </c>
      <c r="K456" s="7">
        <v>916715</v>
      </c>
      <c r="L456" s="24"/>
      <c r="M456" s="24">
        <v>24</v>
      </c>
      <c r="N456" s="24">
        <v>54</v>
      </c>
      <c r="O456" s="16">
        <f t="shared" si="57"/>
        <v>1296</v>
      </c>
      <c r="P456" s="24" t="s">
        <v>89</v>
      </c>
      <c r="Q456" s="24" t="s">
        <v>1996</v>
      </c>
      <c r="R456" s="25" t="s">
        <v>2172</v>
      </c>
      <c r="S456" s="27">
        <v>14.755833333333335</v>
      </c>
      <c r="T456" s="27">
        <v>2.4593055555555559</v>
      </c>
      <c r="U456" s="66">
        <v>44368</v>
      </c>
      <c r="V456" s="27">
        <v>0.52944444444444638</v>
      </c>
      <c r="W456" s="19">
        <v>1.61</v>
      </c>
      <c r="X456" s="26">
        <v>200</v>
      </c>
      <c r="Y456" s="19" t="str">
        <f t="shared" si="58"/>
        <v>AL298</v>
      </c>
      <c r="Z456" s="19" t="str">
        <f t="shared" si="59"/>
        <v>48/LR20XW</v>
      </c>
      <c r="AA456" s="26">
        <f t="shared" si="60"/>
        <v>1.61</v>
      </c>
      <c r="AB456" s="26">
        <f t="shared" si="61"/>
        <v>40.96</v>
      </c>
      <c r="AC456" s="19">
        <f t="shared" si="62"/>
        <v>200</v>
      </c>
      <c r="AD456" s="19" t="str">
        <f t="shared" si="63"/>
        <v>66000-288</v>
      </c>
      <c r="AE456" s="32"/>
      <c r="AF456" s="34"/>
      <c r="AG456" s="1" t="s">
        <v>153</v>
      </c>
      <c r="AH456" s="43">
        <v>65252</v>
      </c>
    </row>
    <row r="457" spans="1:34" x14ac:dyDescent="0.25">
      <c r="A457" s="17">
        <v>44340</v>
      </c>
      <c r="B457" s="58" t="s">
        <v>2166</v>
      </c>
      <c r="C457" s="53" t="s">
        <v>696</v>
      </c>
      <c r="D457" s="53" t="s">
        <v>569</v>
      </c>
      <c r="E457" s="54">
        <v>44357</v>
      </c>
      <c r="F457" s="51" t="s">
        <v>563</v>
      </c>
      <c r="G457" s="48" t="s">
        <v>568</v>
      </c>
      <c r="H457" s="52">
        <v>1</v>
      </c>
      <c r="I457" s="1"/>
      <c r="J457" s="1">
        <v>201.02</v>
      </c>
      <c r="K457" s="7">
        <v>916169</v>
      </c>
      <c r="L457" s="24"/>
      <c r="M457" s="24"/>
      <c r="N457" s="24"/>
      <c r="O457" s="16">
        <f t="shared" si="57"/>
        <v>0</v>
      </c>
      <c r="P457" s="24"/>
      <c r="Q457" s="24"/>
      <c r="R457" s="25" t="s">
        <v>259</v>
      </c>
      <c r="S457" s="27">
        <v>7.0216666666666647</v>
      </c>
      <c r="T457" s="27">
        <v>7.0216666666666647</v>
      </c>
      <c r="U457" s="66">
        <v>44368</v>
      </c>
      <c r="V457" s="27">
        <v>0.76666666666666661</v>
      </c>
      <c r="W457" s="19">
        <v>6.6</v>
      </c>
      <c r="X457" s="26">
        <v>300</v>
      </c>
      <c r="Y457" s="19" t="str">
        <f t="shared" si="58"/>
        <v>CH392</v>
      </c>
      <c r="Z457" s="19" t="str">
        <f t="shared" si="59"/>
        <v>TSB-003APCB</v>
      </c>
      <c r="AA457" s="26">
        <f t="shared" si="60"/>
        <v>6.6</v>
      </c>
      <c r="AB457" s="26">
        <f t="shared" si="61"/>
        <v>201.02</v>
      </c>
      <c r="AC457" s="19">
        <f t="shared" si="62"/>
        <v>300</v>
      </c>
      <c r="AD457" s="19" t="str">
        <f t="shared" si="63"/>
        <v>66001-483</v>
      </c>
      <c r="AE457" s="32"/>
      <c r="AF457" s="34"/>
      <c r="AG457" s="1" t="s">
        <v>152</v>
      </c>
      <c r="AH457" s="43">
        <v>1749</v>
      </c>
    </row>
    <row r="458" spans="1:34" x14ac:dyDescent="0.25">
      <c r="A458" s="17">
        <v>44368</v>
      </c>
      <c r="B458" s="58" t="s">
        <v>2424</v>
      </c>
      <c r="C458" s="51"/>
      <c r="D458" s="51" t="s">
        <v>2426</v>
      </c>
      <c r="E458" s="54">
        <v>44364</v>
      </c>
      <c r="F458" s="51" t="s">
        <v>648</v>
      </c>
      <c r="G458" s="48" t="s">
        <v>2425</v>
      </c>
      <c r="H458" s="52">
        <v>2</v>
      </c>
      <c r="I458" s="1"/>
      <c r="J458" s="1">
        <v>0.28000000000000003</v>
      </c>
      <c r="K458" s="7">
        <v>919518</v>
      </c>
      <c r="L458" s="24"/>
      <c r="M458" s="24"/>
      <c r="N458" s="24"/>
      <c r="O458" s="16">
        <f t="shared" si="57"/>
        <v>0</v>
      </c>
      <c r="P458" s="24"/>
      <c r="Q458" s="24"/>
      <c r="R458" s="25" t="s">
        <v>455</v>
      </c>
      <c r="S458" s="27">
        <v>0.38416666666666544</v>
      </c>
      <c r="T458" s="27">
        <v>0.19208333333333272</v>
      </c>
      <c r="U458" s="66">
        <v>44368</v>
      </c>
      <c r="V458" s="27">
        <v>6.7777777777779491E-2</v>
      </c>
      <c r="W458" s="19">
        <v>0.48</v>
      </c>
      <c r="X458" s="26">
        <v>7.5</v>
      </c>
      <c r="Y458" s="19" t="str">
        <f t="shared" si="58"/>
        <v>CA141</v>
      </c>
      <c r="Z458" s="19">
        <f t="shared" si="59"/>
        <v>0</v>
      </c>
      <c r="AA458" s="26">
        <f t="shared" si="60"/>
        <v>0.48</v>
      </c>
      <c r="AB458" s="26">
        <f t="shared" si="61"/>
        <v>0.28000000000000003</v>
      </c>
      <c r="AC458" s="19">
        <f t="shared" si="62"/>
        <v>7.5</v>
      </c>
      <c r="AD458" s="19" t="str">
        <f t="shared" si="63"/>
        <v>66002-151</v>
      </c>
      <c r="AE458" s="32"/>
      <c r="AF458" s="34"/>
      <c r="AG458" s="1" t="s">
        <v>151</v>
      </c>
      <c r="AH458" s="43">
        <v>65365</v>
      </c>
    </row>
    <row r="459" spans="1:34" x14ac:dyDescent="0.25">
      <c r="A459" s="18">
        <v>44348</v>
      </c>
      <c r="B459" s="55" t="s">
        <v>2281</v>
      </c>
      <c r="C459" s="51" t="s">
        <v>673</v>
      </c>
      <c r="D459" s="51" t="s">
        <v>809</v>
      </c>
      <c r="E459" s="54">
        <v>44346</v>
      </c>
      <c r="F459" s="51" t="s">
        <v>571</v>
      </c>
      <c r="G459" s="48" t="s">
        <v>808</v>
      </c>
      <c r="H459" s="52">
        <v>60</v>
      </c>
      <c r="I459" s="51" t="s">
        <v>270</v>
      </c>
      <c r="J459" s="1">
        <v>9.9</v>
      </c>
      <c r="K459" s="7">
        <v>916334</v>
      </c>
      <c r="L459" s="24"/>
      <c r="M459" s="24">
        <v>3.6</v>
      </c>
      <c r="N459" s="24">
        <v>2.6</v>
      </c>
      <c r="O459" s="16">
        <f t="shared" si="57"/>
        <v>9.3600000000000012</v>
      </c>
      <c r="P459" s="24" t="s">
        <v>421</v>
      </c>
      <c r="Q459" s="24"/>
      <c r="R459" s="25" t="s">
        <v>2253</v>
      </c>
      <c r="S459" s="27">
        <v>19.806666666666672</v>
      </c>
      <c r="T459" s="27">
        <v>0.33011111111111119</v>
      </c>
      <c r="U459" s="66">
        <v>44364</v>
      </c>
      <c r="V459" s="27">
        <v>0.96000000000000085</v>
      </c>
      <c r="W459" s="19">
        <v>0.35</v>
      </c>
      <c r="X459" s="26">
        <v>40</v>
      </c>
      <c r="Y459" s="19" t="str">
        <f t="shared" si="58"/>
        <v>L238A</v>
      </c>
      <c r="Z459" s="19" t="str">
        <f t="shared" si="59"/>
        <v>2/LS14500</v>
      </c>
      <c r="AA459" s="26">
        <f t="shared" si="60"/>
        <v>0.35</v>
      </c>
      <c r="AB459" s="26">
        <f t="shared" si="61"/>
        <v>9.9</v>
      </c>
      <c r="AC459" s="19">
        <f t="shared" si="62"/>
        <v>40</v>
      </c>
      <c r="AD459" s="19" t="str">
        <f t="shared" si="63"/>
        <v>66000-231A</v>
      </c>
      <c r="AE459" s="32"/>
      <c r="AF459" s="34"/>
      <c r="AG459" s="1" t="s">
        <v>153</v>
      </c>
      <c r="AH459" s="43">
        <v>65616</v>
      </c>
    </row>
    <row r="460" spans="1:34" x14ac:dyDescent="0.25">
      <c r="A460" s="13">
        <v>44315</v>
      </c>
      <c r="B460" s="57" t="s">
        <v>1947</v>
      </c>
      <c r="C460" s="51" t="s">
        <v>711</v>
      </c>
      <c r="D460" s="51" t="s">
        <v>712</v>
      </c>
      <c r="E460" s="54">
        <v>373059</v>
      </c>
      <c r="F460" s="51" t="s">
        <v>708</v>
      </c>
      <c r="G460" s="48" t="s">
        <v>709</v>
      </c>
      <c r="H460" s="52">
        <v>20</v>
      </c>
      <c r="I460" s="51" t="s">
        <v>710</v>
      </c>
      <c r="J460" s="1">
        <v>25.42</v>
      </c>
      <c r="K460" s="7">
        <v>912976</v>
      </c>
      <c r="L460" s="24"/>
      <c r="M460" s="24">
        <v>14.4</v>
      </c>
      <c r="N460" s="24">
        <v>2.04</v>
      </c>
      <c r="O460" s="16">
        <f t="shared" si="57"/>
        <v>29.376000000000001</v>
      </c>
      <c r="P460" s="24" t="s">
        <v>130</v>
      </c>
      <c r="Q460" s="24" t="s">
        <v>562</v>
      </c>
      <c r="R460" s="25" t="s">
        <v>456</v>
      </c>
      <c r="S460" s="27">
        <v>73.6875</v>
      </c>
      <c r="T460" s="27">
        <v>3.6843750000000002</v>
      </c>
      <c r="U460" s="66">
        <v>44364</v>
      </c>
      <c r="V460" s="27">
        <v>1.3450000000000011</v>
      </c>
      <c r="W460" s="19">
        <v>4.43</v>
      </c>
      <c r="X460" s="26">
        <v>200</v>
      </c>
      <c r="Y460" s="19" t="str">
        <f t="shared" si="58"/>
        <v>DH48</v>
      </c>
      <c r="Z460" s="19" t="str">
        <f t="shared" si="59"/>
        <v>4/NCR18500A</v>
      </c>
      <c r="AA460" s="26">
        <f t="shared" si="60"/>
        <v>4.43</v>
      </c>
      <c r="AB460" s="26">
        <f t="shared" si="61"/>
        <v>25.42</v>
      </c>
      <c r="AC460" s="19">
        <f t="shared" si="62"/>
        <v>200</v>
      </c>
      <c r="AD460" s="19" t="str">
        <f t="shared" si="63"/>
        <v>66001-927</v>
      </c>
      <c r="AE460" s="32"/>
      <c r="AF460" s="34"/>
      <c r="AG460" s="1" t="s">
        <v>573</v>
      </c>
      <c r="AH460" s="43">
        <v>2169</v>
      </c>
    </row>
    <row r="461" spans="1:34" x14ac:dyDescent="0.25">
      <c r="A461" s="15">
        <v>44350</v>
      </c>
      <c r="B461" s="59" t="s">
        <v>2327</v>
      </c>
      <c r="C461" s="53" t="s">
        <v>2329</v>
      </c>
      <c r="D461" s="53" t="s">
        <v>2330</v>
      </c>
      <c r="E461" s="54">
        <v>44370</v>
      </c>
      <c r="F461" s="51" t="s">
        <v>467</v>
      </c>
      <c r="G461" s="48" t="s">
        <v>2328</v>
      </c>
      <c r="H461" s="52">
        <v>60</v>
      </c>
      <c r="I461" s="51" t="s">
        <v>2065</v>
      </c>
      <c r="J461" s="1">
        <v>2.16</v>
      </c>
      <c r="K461" s="7">
        <v>917618</v>
      </c>
      <c r="L461" s="24"/>
      <c r="M461" s="24">
        <v>3.6</v>
      </c>
      <c r="N461" s="24">
        <v>3.6</v>
      </c>
      <c r="O461" s="16">
        <f t="shared" si="57"/>
        <v>12.96</v>
      </c>
      <c r="P461" s="24" t="s">
        <v>538</v>
      </c>
      <c r="Q461" s="24" t="s">
        <v>412</v>
      </c>
      <c r="R461" s="25" t="s">
        <v>2479</v>
      </c>
      <c r="S461" s="27">
        <v>8.8258333333333319</v>
      </c>
      <c r="T461" s="27">
        <v>0.14709722222222218</v>
      </c>
      <c r="U461" s="66">
        <v>44364</v>
      </c>
      <c r="V461" s="27">
        <v>1.2338888888888881</v>
      </c>
      <c r="W461" s="19">
        <v>0.15</v>
      </c>
      <c r="X461" s="26">
        <v>16.5</v>
      </c>
      <c r="Y461" s="19" t="str">
        <f t="shared" si="58"/>
        <v>L557B</v>
      </c>
      <c r="Z461" s="19" t="str">
        <f t="shared" si="59"/>
        <v>1/ER17505</v>
      </c>
      <c r="AA461" s="26">
        <f t="shared" si="60"/>
        <v>0.15</v>
      </c>
      <c r="AB461" s="26">
        <f t="shared" si="61"/>
        <v>2.16</v>
      </c>
      <c r="AC461" s="19">
        <f t="shared" si="62"/>
        <v>16.5</v>
      </c>
      <c r="AD461" s="19" t="str">
        <f t="shared" si="63"/>
        <v>66000-836B</v>
      </c>
      <c r="AE461" s="32"/>
      <c r="AF461" s="34"/>
      <c r="AG461" s="1" t="s">
        <v>151</v>
      </c>
      <c r="AH461" s="43">
        <v>67110</v>
      </c>
    </row>
    <row r="462" spans="1:34" x14ac:dyDescent="0.25">
      <c r="A462" s="15">
        <v>44350</v>
      </c>
      <c r="B462" s="59" t="s">
        <v>2300</v>
      </c>
      <c r="C462" s="51" t="s">
        <v>543</v>
      </c>
      <c r="D462" s="51" t="s">
        <v>2302</v>
      </c>
      <c r="E462" s="54">
        <v>44365</v>
      </c>
      <c r="F462" s="51" t="s">
        <v>322</v>
      </c>
      <c r="G462" s="48" t="s">
        <v>2301</v>
      </c>
      <c r="H462" s="52">
        <v>2</v>
      </c>
      <c r="I462" s="51" t="s">
        <v>383</v>
      </c>
      <c r="J462" s="1">
        <v>11.61</v>
      </c>
      <c r="K462" s="7">
        <v>917632</v>
      </c>
      <c r="L462" s="24"/>
      <c r="M462" s="24">
        <v>7.2</v>
      </c>
      <c r="N462" s="24">
        <v>2.35</v>
      </c>
      <c r="O462" s="16">
        <f t="shared" si="57"/>
        <v>16.920000000000002</v>
      </c>
      <c r="P462" s="24" t="s">
        <v>130</v>
      </c>
      <c r="Q462" s="24" t="s">
        <v>582</v>
      </c>
      <c r="R462" s="25" t="s">
        <v>1618</v>
      </c>
      <c r="S462" s="27">
        <v>1.7922222222222217</v>
      </c>
      <c r="T462" s="27">
        <v>0.89611111111111086</v>
      </c>
      <c r="U462" s="66">
        <v>44364</v>
      </c>
      <c r="V462" s="27">
        <v>0.18333333333333268</v>
      </c>
      <c r="W462" s="19">
        <v>2.21</v>
      </c>
      <c r="X462" s="26">
        <v>60</v>
      </c>
      <c r="Y462" s="19" t="str">
        <f t="shared" si="58"/>
        <v>RECELL457</v>
      </c>
      <c r="Z462" s="19" t="str">
        <f t="shared" si="59"/>
        <v>2/NCA103450</v>
      </c>
      <c r="AA462" s="26">
        <f t="shared" si="60"/>
        <v>2.21</v>
      </c>
      <c r="AB462" s="26">
        <f t="shared" si="61"/>
        <v>11.61</v>
      </c>
      <c r="AC462" s="19">
        <f t="shared" si="62"/>
        <v>60</v>
      </c>
      <c r="AD462" s="19" t="str">
        <f t="shared" si="63"/>
        <v>66001-856</v>
      </c>
      <c r="AE462" s="32"/>
      <c r="AF462" s="34"/>
      <c r="AG462" s="1" t="s">
        <v>13</v>
      </c>
      <c r="AH462" s="43" t="s">
        <v>323</v>
      </c>
    </row>
    <row r="463" spans="1:34" x14ac:dyDescent="0.25">
      <c r="A463" s="18">
        <v>44355</v>
      </c>
      <c r="B463" s="55" t="s">
        <v>2341</v>
      </c>
      <c r="C463" s="51" t="s">
        <v>2343</v>
      </c>
      <c r="D463" s="51" t="s">
        <v>2344</v>
      </c>
      <c r="E463" s="54">
        <v>44358</v>
      </c>
      <c r="F463" s="51" t="s">
        <v>579</v>
      </c>
      <c r="G463" s="48" t="s">
        <v>2342</v>
      </c>
      <c r="H463" s="52">
        <v>2</v>
      </c>
      <c r="I463" s="51" t="s">
        <v>751</v>
      </c>
      <c r="J463" s="1">
        <v>9.57</v>
      </c>
      <c r="K463" s="7">
        <v>917553</v>
      </c>
      <c r="L463" s="24"/>
      <c r="M463" s="24">
        <v>9.6</v>
      </c>
      <c r="N463" s="24">
        <v>0.15</v>
      </c>
      <c r="O463" s="16">
        <f t="shared" si="57"/>
        <v>1.44</v>
      </c>
      <c r="P463" s="24" t="s">
        <v>91</v>
      </c>
      <c r="Q463" s="24" t="s">
        <v>632</v>
      </c>
      <c r="R463" s="25" t="s">
        <v>248</v>
      </c>
      <c r="S463" s="27">
        <v>1.9913888888888893</v>
      </c>
      <c r="T463" s="27">
        <v>0.99569444444444466</v>
      </c>
      <c r="U463" s="66">
        <v>44364</v>
      </c>
      <c r="V463" s="27">
        <v>0.16666666666666874</v>
      </c>
      <c r="W463" s="19">
        <v>1.2</v>
      </c>
      <c r="X463" s="26">
        <v>52.5</v>
      </c>
      <c r="Y463" s="19" t="str">
        <f t="shared" si="58"/>
        <v>PACK576</v>
      </c>
      <c r="Z463" s="19" t="str">
        <f t="shared" si="59"/>
        <v>8/V150H</v>
      </c>
      <c r="AA463" s="26">
        <f t="shared" si="60"/>
        <v>1.2</v>
      </c>
      <c r="AB463" s="26">
        <f t="shared" si="61"/>
        <v>9.57</v>
      </c>
      <c r="AC463" s="19">
        <f t="shared" si="62"/>
        <v>52.5</v>
      </c>
      <c r="AD463" s="19" t="str">
        <f t="shared" si="63"/>
        <v>20003-868JST</v>
      </c>
      <c r="AE463" s="32"/>
      <c r="AF463" s="34"/>
      <c r="AG463" s="1" t="s">
        <v>573</v>
      </c>
      <c r="AH463" s="43">
        <v>23769</v>
      </c>
    </row>
    <row r="464" spans="1:34" x14ac:dyDescent="0.25">
      <c r="A464" s="13">
        <v>44357</v>
      </c>
      <c r="B464" s="57" t="s">
        <v>2369</v>
      </c>
      <c r="C464" s="51" t="s">
        <v>1891</v>
      </c>
      <c r="D464" s="51" t="s">
        <v>2371</v>
      </c>
      <c r="E464" s="54">
        <v>44376</v>
      </c>
      <c r="F464" s="51" t="s">
        <v>322</v>
      </c>
      <c r="G464" s="48" t="s">
        <v>2370</v>
      </c>
      <c r="H464" s="52">
        <v>100</v>
      </c>
      <c r="I464" s="51" t="s">
        <v>1890</v>
      </c>
      <c r="J464" s="1">
        <v>8.85</v>
      </c>
      <c r="K464" s="7">
        <v>918470</v>
      </c>
      <c r="L464" s="24"/>
      <c r="M464" s="24">
        <v>3.6</v>
      </c>
      <c r="N464" s="24"/>
      <c r="O464" s="16">
        <v>3.6</v>
      </c>
      <c r="P464" s="24" t="s">
        <v>422</v>
      </c>
      <c r="Q464" s="24" t="s">
        <v>412</v>
      </c>
      <c r="R464" s="25" t="s">
        <v>248</v>
      </c>
      <c r="S464" s="27">
        <v>4.9002777777777773</v>
      </c>
      <c r="T464" s="27">
        <v>4.900277777777777E-2</v>
      </c>
      <c r="U464" s="66">
        <v>44364</v>
      </c>
      <c r="V464" s="27">
        <v>0.53583333333333316</v>
      </c>
      <c r="W464" s="19">
        <v>0.03</v>
      </c>
      <c r="X464" s="26">
        <v>15.93</v>
      </c>
      <c r="Y464" s="19" t="str">
        <f t="shared" si="58"/>
        <v>TAG67</v>
      </c>
      <c r="Z464" s="19" t="str">
        <f t="shared" si="59"/>
        <v>1/LS17500</v>
      </c>
      <c r="AA464" s="26">
        <f t="shared" si="60"/>
        <v>0.03</v>
      </c>
      <c r="AB464" s="26">
        <f t="shared" si="61"/>
        <v>8.85</v>
      </c>
      <c r="AC464" s="19">
        <f t="shared" si="62"/>
        <v>15.93</v>
      </c>
      <c r="AD464" s="19" t="str">
        <f t="shared" si="63"/>
        <v>66002-512</v>
      </c>
      <c r="AE464" s="32"/>
      <c r="AF464" s="34"/>
      <c r="AG464" s="1" t="s">
        <v>573</v>
      </c>
      <c r="AH464" s="43" t="s">
        <v>323</v>
      </c>
    </row>
    <row r="465" spans="1:34" x14ac:dyDescent="0.25">
      <c r="A465" s="17">
        <v>44340</v>
      </c>
      <c r="B465" s="58" t="s">
        <v>2153</v>
      </c>
      <c r="C465" s="51" t="s">
        <v>2155</v>
      </c>
      <c r="D465" s="51" t="s">
        <v>2156</v>
      </c>
      <c r="E465" s="54">
        <v>44357</v>
      </c>
      <c r="F465" s="51" t="s">
        <v>572</v>
      </c>
      <c r="G465" s="48" t="s">
        <v>2154</v>
      </c>
      <c r="H465" s="52">
        <v>5</v>
      </c>
      <c r="I465" s="51" t="s">
        <v>1519</v>
      </c>
      <c r="J465" s="1">
        <v>8.77</v>
      </c>
      <c r="K465" s="7">
        <v>916093</v>
      </c>
      <c r="L465" s="24"/>
      <c r="M465" s="24">
        <v>3.6</v>
      </c>
      <c r="N465" s="24">
        <v>4.17</v>
      </c>
      <c r="O465" s="16">
        <f t="shared" ref="O465:O496" si="64">N465*M465</f>
        <v>15.012</v>
      </c>
      <c r="P465" s="24" t="s">
        <v>130</v>
      </c>
      <c r="Q465" s="24" t="s">
        <v>412</v>
      </c>
      <c r="R465" s="25" t="s">
        <v>287</v>
      </c>
      <c r="S465" s="27">
        <v>3.4830555555555556</v>
      </c>
      <c r="T465" s="27">
        <v>0.69661111111111107</v>
      </c>
      <c r="U465" s="66">
        <v>44364</v>
      </c>
      <c r="V465" s="27">
        <v>0.33333333333333215</v>
      </c>
      <c r="W465" s="19">
        <v>0.5</v>
      </c>
      <c r="X465" s="26">
        <v>47.5</v>
      </c>
      <c r="Y465" s="19" t="str">
        <f t="shared" si="58"/>
        <v>RL1166A</v>
      </c>
      <c r="Z465" s="19" t="str">
        <f t="shared" si="59"/>
        <v>1/NCA596080</v>
      </c>
      <c r="AA465" s="26">
        <f t="shared" si="60"/>
        <v>0.5</v>
      </c>
      <c r="AB465" s="26">
        <f t="shared" si="61"/>
        <v>8.77</v>
      </c>
      <c r="AC465" s="19">
        <f t="shared" si="62"/>
        <v>47.5</v>
      </c>
      <c r="AD465" s="19" t="str">
        <f t="shared" si="63"/>
        <v>66001-846A</v>
      </c>
      <c r="AE465" s="32"/>
      <c r="AF465" s="34"/>
      <c r="AG465" s="1" t="s">
        <v>151</v>
      </c>
      <c r="AH465" s="43">
        <v>65461</v>
      </c>
    </row>
    <row r="466" spans="1:34" x14ac:dyDescent="0.25">
      <c r="A466" s="17">
        <v>44361</v>
      </c>
      <c r="B466" s="58" t="s">
        <v>2385</v>
      </c>
      <c r="C466" s="51" t="s">
        <v>2387</v>
      </c>
      <c r="D466" s="51" t="s">
        <v>2388</v>
      </c>
      <c r="E466" s="54">
        <v>44361</v>
      </c>
      <c r="F466" s="51" t="s">
        <v>708</v>
      </c>
      <c r="G466" s="48" t="s">
        <v>2386</v>
      </c>
      <c r="H466" s="52">
        <v>4</v>
      </c>
      <c r="I466" s="51" t="s">
        <v>1395</v>
      </c>
      <c r="J466" s="1">
        <v>16.79</v>
      </c>
      <c r="K466" s="7">
        <v>918793</v>
      </c>
      <c r="L466" s="24"/>
      <c r="M466" s="24">
        <v>10.8</v>
      </c>
      <c r="N466" s="24">
        <v>4.9000000000000004</v>
      </c>
      <c r="O466" s="16">
        <f t="shared" si="64"/>
        <v>52.920000000000009</v>
      </c>
      <c r="P466" s="24" t="s">
        <v>130</v>
      </c>
      <c r="Q466" s="24" t="s">
        <v>577</v>
      </c>
      <c r="R466" s="25" t="s">
        <v>278</v>
      </c>
      <c r="S466" s="27">
        <v>4</v>
      </c>
      <c r="T466" s="27">
        <v>1</v>
      </c>
      <c r="U466" s="66">
        <v>44364</v>
      </c>
      <c r="V466" s="27">
        <v>0.21111111111110992</v>
      </c>
      <c r="W466" s="19">
        <v>2</v>
      </c>
      <c r="X466" s="26">
        <v>130</v>
      </c>
      <c r="Y466" s="19" t="str">
        <f t="shared" si="58"/>
        <v>DH54A</v>
      </c>
      <c r="Z466" s="19" t="str">
        <f t="shared" si="59"/>
        <v>3/INR21700</v>
      </c>
      <c r="AA466" s="26">
        <f t="shared" si="60"/>
        <v>2</v>
      </c>
      <c r="AB466" s="26">
        <f t="shared" si="61"/>
        <v>16.79</v>
      </c>
      <c r="AC466" s="19">
        <f t="shared" si="62"/>
        <v>130</v>
      </c>
      <c r="AD466" s="19" t="str">
        <f t="shared" si="63"/>
        <v>66002-623A</v>
      </c>
      <c r="AE466" s="32"/>
      <c r="AF466" s="34"/>
      <c r="AG466" s="1" t="s">
        <v>151</v>
      </c>
      <c r="AH466" s="43">
        <v>2169</v>
      </c>
    </row>
    <row r="467" spans="1:34" x14ac:dyDescent="0.25">
      <c r="A467" s="18">
        <v>44299</v>
      </c>
      <c r="B467" s="55" t="s">
        <v>1791</v>
      </c>
      <c r="C467" s="51" t="s">
        <v>666</v>
      </c>
      <c r="D467" s="51" t="s">
        <v>110</v>
      </c>
      <c r="E467" s="54">
        <v>44337</v>
      </c>
      <c r="F467" s="51" t="s">
        <v>571</v>
      </c>
      <c r="G467" s="48" t="s">
        <v>668</v>
      </c>
      <c r="H467" s="52">
        <v>100</v>
      </c>
      <c r="I467" s="51" t="s">
        <v>649</v>
      </c>
      <c r="J467" s="1">
        <v>47.05</v>
      </c>
      <c r="K467" s="7">
        <v>910519</v>
      </c>
      <c r="L467" s="24"/>
      <c r="M467" s="24">
        <v>12</v>
      </c>
      <c r="N467" s="24">
        <v>10</v>
      </c>
      <c r="O467" s="16">
        <f t="shared" si="64"/>
        <v>120</v>
      </c>
      <c r="P467" s="24" t="s">
        <v>91</v>
      </c>
      <c r="Q467" s="24" t="s">
        <v>584</v>
      </c>
      <c r="R467" s="25" t="s">
        <v>2453</v>
      </c>
      <c r="S467" s="27">
        <v>39.156666666666673</v>
      </c>
      <c r="T467" s="27">
        <v>0.39156666666666673</v>
      </c>
      <c r="U467" s="66">
        <v>44347</v>
      </c>
      <c r="V467" s="27">
        <v>3.2777777777777777</v>
      </c>
      <c r="W467" s="19">
        <v>0.6</v>
      </c>
      <c r="X467" s="26">
        <v>160</v>
      </c>
      <c r="Y467" s="19" t="str">
        <f t="shared" si="58"/>
        <v>N1217</v>
      </c>
      <c r="Z467" s="19" t="str">
        <f t="shared" si="59"/>
        <v>10/KH-D10000</v>
      </c>
      <c r="AA467" s="26">
        <f t="shared" si="60"/>
        <v>0.6</v>
      </c>
      <c r="AB467" s="26">
        <f t="shared" si="61"/>
        <v>47.05</v>
      </c>
      <c r="AC467" s="19">
        <f t="shared" si="62"/>
        <v>160</v>
      </c>
      <c r="AD467" s="19" t="str">
        <f t="shared" si="63"/>
        <v>66000-810</v>
      </c>
      <c r="AE467" s="32"/>
      <c r="AF467" s="34"/>
      <c r="AG467" s="1" t="s">
        <v>153</v>
      </c>
      <c r="AH467" s="43">
        <v>65616</v>
      </c>
    </row>
    <row r="468" spans="1:34" x14ac:dyDescent="0.25">
      <c r="A468" s="17">
        <v>44340</v>
      </c>
      <c r="B468" s="58" t="s">
        <v>2167</v>
      </c>
      <c r="C468" s="51" t="s">
        <v>2170</v>
      </c>
      <c r="D468" s="51" t="s">
        <v>2480</v>
      </c>
      <c r="E468" s="54">
        <v>44358</v>
      </c>
      <c r="F468" s="51" t="s">
        <v>2168</v>
      </c>
      <c r="G468" s="48" t="s">
        <v>2169</v>
      </c>
      <c r="H468" s="52">
        <v>2</v>
      </c>
      <c r="I468" s="51" t="s">
        <v>300</v>
      </c>
      <c r="J468" s="1">
        <v>7.2</v>
      </c>
      <c r="K468" s="7">
        <v>916367</v>
      </c>
      <c r="L468" s="24"/>
      <c r="M468" s="24">
        <v>9.6</v>
      </c>
      <c r="N468" s="24">
        <v>1</v>
      </c>
      <c r="O468" s="16">
        <f t="shared" si="64"/>
        <v>9.6</v>
      </c>
      <c r="P468" s="24" t="s">
        <v>91</v>
      </c>
      <c r="Q468" s="24" t="s">
        <v>632</v>
      </c>
      <c r="R468" s="25" t="s">
        <v>2172</v>
      </c>
      <c r="S468" s="27">
        <v>1.9211111111111108</v>
      </c>
      <c r="T468" s="27">
        <v>0.96055555555555538</v>
      </c>
      <c r="U468" s="66">
        <v>44357</v>
      </c>
      <c r="V468" s="27">
        <v>0.20694444444444393</v>
      </c>
      <c r="W468" s="19">
        <v>1</v>
      </c>
      <c r="X468" s="26">
        <v>59.68</v>
      </c>
      <c r="Y468" s="19" t="str">
        <f t="shared" si="58"/>
        <v>RECELL708</v>
      </c>
      <c r="Z468" s="19" t="str">
        <f t="shared" si="59"/>
        <v>8/IMH-1000AS</v>
      </c>
      <c r="AA468" s="26">
        <f t="shared" si="60"/>
        <v>1</v>
      </c>
      <c r="AB468" s="26">
        <f t="shared" si="61"/>
        <v>7.2</v>
      </c>
      <c r="AC468" s="19">
        <f t="shared" si="62"/>
        <v>59.68</v>
      </c>
      <c r="AD468" s="19" t="str">
        <f t="shared" si="63"/>
        <v>66002-895</v>
      </c>
      <c r="AE468" s="32"/>
      <c r="AF468" s="34"/>
      <c r="AG468" s="1" t="s">
        <v>13</v>
      </c>
      <c r="AH468" s="43">
        <v>66884</v>
      </c>
    </row>
    <row r="469" spans="1:34" x14ac:dyDescent="0.25">
      <c r="A469" s="18">
        <v>44348</v>
      </c>
      <c r="B469" s="55" t="s">
        <v>2282</v>
      </c>
      <c r="C469" s="51" t="s">
        <v>2284</v>
      </c>
      <c r="D469" s="51" t="s">
        <v>2481</v>
      </c>
      <c r="E469" s="54">
        <v>44365</v>
      </c>
      <c r="F469" s="51" t="s">
        <v>333</v>
      </c>
      <c r="G469" s="48" t="s">
        <v>2283</v>
      </c>
      <c r="H469" s="52">
        <v>1</v>
      </c>
      <c r="I469" s="51" t="s">
        <v>719</v>
      </c>
      <c r="J469" s="52">
        <v>26.36</v>
      </c>
      <c r="K469" s="7">
        <v>917226</v>
      </c>
      <c r="L469" s="24"/>
      <c r="M469" s="24">
        <v>25.2</v>
      </c>
      <c r="N469" s="24">
        <v>3</v>
      </c>
      <c r="O469" s="16">
        <f t="shared" si="64"/>
        <v>75.599999999999994</v>
      </c>
      <c r="P469" s="24" t="s">
        <v>130</v>
      </c>
      <c r="Q469" s="24" t="s">
        <v>589</v>
      </c>
      <c r="R469" s="25" t="s">
        <v>2172</v>
      </c>
      <c r="S469" s="27">
        <v>3.0355555555555553</v>
      </c>
      <c r="T469" s="27">
        <v>3.0355555555555553</v>
      </c>
      <c r="U469" s="66">
        <v>44356</v>
      </c>
      <c r="V469" s="27">
        <v>0.46666666666666634</v>
      </c>
      <c r="W469" s="19">
        <v>2</v>
      </c>
      <c r="X469" s="26">
        <v>115.32</v>
      </c>
      <c r="Y469" s="19" t="str">
        <f t="shared" si="58"/>
        <v>RECELL709</v>
      </c>
      <c r="Z469" s="19" t="str">
        <f t="shared" si="59"/>
        <v>7/INR18650-30Q</v>
      </c>
      <c r="AA469" s="26">
        <f t="shared" si="60"/>
        <v>2</v>
      </c>
      <c r="AB469" s="26">
        <f t="shared" si="61"/>
        <v>26.36</v>
      </c>
      <c r="AC469" s="19">
        <f t="shared" si="62"/>
        <v>115.32</v>
      </c>
      <c r="AD469" s="19" t="str">
        <f t="shared" si="63"/>
        <v>22000-999C</v>
      </c>
      <c r="AE469" s="32"/>
      <c r="AF469" s="34"/>
      <c r="AG469" s="1" t="s">
        <v>152</v>
      </c>
      <c r="AH469" s="43" t="s">
        <v>334</v>
      </c>
    </row>
    <row r="470" spans="1:34" x14ac:dyDescent="0.25">
      <c r="A470" s="18">
        <v>44355</v>
      </c>
      <c r="B470" s="55" t="s">
        <v>2337</v>
      </c>
      <c r="C470" s="51" t="s">
        <v>2340</v>
      </c>
      <c r="D470" s="51" t="s">
        <v>2482</v>
      </c>
      <c r="E470" s="54">
        <v>44356</v>
      </c>
      <c r="F470" s="51" t="s">
        <v>2137</v>
      </c>
      <c r="G470" s="48" t="s">
        <v>2338</v>
      </c>
      <c r="H470" s="52">
        <v>2</v>
      </c>
      <c r="I470" s="51" t="s">
        <v>2339</v>
      </c>
      <c r="J470" s="1">
        <v>24</v>
      </c>
      <c r="K470" s="7">
        <v>917845</v>
      </c>
      <c r="L470" s="24"/>
      <c r="M470" s="24">
        <v>14.4</v>
      </c>
      <c r="N470" s="24">
        <v>2.1</v>
      </c>
      <c r="O470" s="16">
        <f t="shared" si="64"/>
        <v>30.240000000000002</v>
      </c>
      <c r="P470" s="24" t="s">
        <v>91</v>
      </c>
      <c r="Q470" s="24" t="s">
        <v>591</v>
      </c>
      <c r="R470" s="25" t="s">
        <v>2172</v>
      </c>
      <c r="S470" s="27">
        <v>2.2999999999999998</v>
      </c>
      <c r="T470" s="27">
        <v>1.1499999999999999</v>
      </c>
      <c r="U470" s="66">
        <v>44357</v>
      </c>
      <c r="V470" s="27">
        <v>0.2519444444444443</v>
      </c>
      <c r="W470" s="19">
        <v>2.5</v>
      </c>
      <c r="X470" s="26">
        <v>98.64</v>
      </c>
      <c r="Y470" s="19" t="str">
        <f t="shared" si="58"/>
        <v>RECELL710</v>
      </c>
      <c r="Z470" s="19" t="str">
        <f t="shared" si="59"/>
        <v>12/MH-A2100HT</v>
      </c>
      <c r="AA470" s="26">
        <f t="shared" si="60"/>
        <v>2.5</v>
      </c>
      <c r="AB470" s="26">
        <f t="shared" si="61"/>
        <v>24</v>
      </c>
      <c r="AC470" s="19">
        <f t="shared" si="62"/>
        <v>98.64</v>
      </c>
      <c r="AD470" s="19" t="str">
        <f t="shared" si="63"/>
        <v>66002-902</v>
      </c>
      <c r="AE470" s="32"/>
      <c r="AF470" s="34"/>
      <c r="AG470" s="1" t="s">
        <v>13</v>
      </c>
      <c r="AH470" s="43">
        <v>2394</v>
      </c>
    </row>
    <row r="471" spans="1:34" x14ac:dyDescent="0.25">
      <c r="A471" s="13">
        <v>44343</v>
      </c>
      <c r="B471" s="57" t="s">
        <v>2241</v>
      </c>
      <c r="C471" s="51" t="s">
        <v>532</v>
      </c>
      <c r="D471" s="51" t="s">
        <v>2483</v>
      </c>
      <c r="E471" s="54">
        <v>44349</v>
      </c>
      <c r="F471" s="51" t="s">
        <v>2242</v>
      </c>
      <c r="G471" s="48" t="s">
        <v>2243</v>
      </c>
      <c r="H471" s="52">
        <v>1</v>
      </c>
      <c r="I471" s="51" t="s">
        <v>364</v>
      </c>
      <c r="J471" s="52">
        <v>8.5500000000000007</v>
      </c>
      <c r="K471" s="7">
        <v>916874</v>
      </c>
      <c r="L471" s="24"/>
      <c r="M471" s="24">
        <v>11.1</v>
      </c>
      <c r="N471" s="24">
        <v>2.6</v>
      </c>
      <c r="O471" s="16">
        <f t="shared" si="64"/>
        <v>28.86</v>
      </c>
      <c r="P471" s="24" t="s">
        <v>130</v>
      </c>
      <c r="Q471" s="24" t="s">
        <v>577</v>
      </c>
      <c r="R471" s="25" t="s">
        <v>2172</v>
      </c>
      <c r="S471" s="27">
        <v>4.7647222222222219</v>
      </c>
      <c r="T471" s="27">
        <v>4.7647222222222219</v>
      </c>
      <c r="U471" s="66">
        <v>44356</v>
      </c>
      <c r="V471" s="27">
        <v>0.43333333333333446</v>
      </c>
      <c r="W471" s="19">
        <v>1</v>
      </c>
      <c r="X471" s="26">
        <v>50</v>
      </c>
      <c r="Y471" s="19" t="str">
        <f t="shared" si="58"/>
        <v>RECELL711</v>
      </c>
      <c r="Z471" s="19" t="str">
        <f t="shared" si="59"/>
        <v>3/UR18650ZY</v>
      </c>
      <c r="AA471" s="26">
        <f t="shared" si="60"/>
        <v>1</v>
      </c>
      <c r="AB471" s="26">
        <f t="shared" si="61"/>
        <v>8.5500000000000007</v>
      </c>
      <c r="AC471" s="19">
        <f t="shared" si="62"/>
        <v>50</v>
      </c>
      <c r="AD471" s="19" t="str">
        <f t="shared" si="63"/>
        <v>66002-896</v>
      </c>
      <c r="AE471" s="32"/>
      <c r="AF471" s="34"/>
      <c r="AG471" s="1" t="s">
        <v>151</v>
      </c>
      <c r="AH471" s="43">
        <v>2449</v>
      </c>
    </row>
    <row r="472" spans="1:34" x14ac:dyDescent="0.25">
      <c r="A472" s="18">
        <v>44355</v>
      </c>
      <c r="B472" s="55" t="s">
        <v>2346</v>
      </c>
      <c r="C472" s="51" t="s">
        <v>1434</v>
      </c>
      <c r="D472" s="51" t="s">
        <v>2484</v>
      </c>
      <c r="E472" s="54">
        <v>44371</v>
      </c>
      <c r="F472" s="51" t="s">
        <v>314</v>
      </c>
      <c r="G472" s="48" t="s">
        <v>2347</v>
      </c>
      <c r="H472" s="52">
        <v>1</v>
      </c>
      <c r="I472" s="51" t="s">
        <v>284</v>
      </c>
      <c r="J472" s="52">
        <v>23.68</v>
      </c>
      <c r="K472" s="7">
        <v>918042</v>
      </c>
      <c r="L472" s="24"/>
      <c r="M472" s="24">
        <v>12</v>
      </c>
      <c r="N472" s="24">
        <v>2.5</v>
      </c>
      <c r="O472" s="16">
        <f t="shared" si="64"/>
        <v>30</v>
      </c>
      <c r="P472" s="24" t="s">
        <v>96</v>
      </c>
      <c r="Q472" s="24" t="s">
        <v>584</v>
      </c>
      <c r="R472" s="25" t="s">
        <v>1618</v>
      </c>
      <c r="S472" s="27">
        <v>1.1477777777777805</v>
      </c>
      <c r="T472" s="27">
        <v>1.1477777777777805</v>
      </c>
      <c r="U472" s="66">
        <v>44368</v>
      </c>
      <c r="V472" s="27">
        <v>0.11666666666666758</v>
      </c>
      <c r="W472" s="19">
        <v>1.5</v>
      </c>
      <c r="X472" s="26">
        <v>74.7</v>
      </c>
      <c r="Y472" s="19" t="str">
        <f t="shared" si="58"/>
        <v>RECELL712</v>
      </c>
      <c r="Z472" s="19" t="str">
        <f t="shared" si="59"/>
        <v>10/NC2500SCR</v>
      </c>
      <c r="AA472" s="26">
        <f t="shared" si="60"/>
        <v>1.5</v>
      </c>
      <c r="AB472" s="26">
        <f t="shared" si="61"/>
        <v>23.68</v>
      </c>
      <c r="AC472" s="19">
        <f t="shared" si="62"/>
        <v>74.7</v>
      </c>
      <c r="AD472" s="19" t="str">
        <f t="shared" si="63"/>
        <v>66002-903</v>
      </c>
      <c r="AE472" s="32"/>
      <c r="AF472" s="34"/>
      <c r="AG472" s="1" t="s">
        <v>13</v>
      </c>
      <c r="AH472" s="43">
        <v>23955</v>
      </c>
    </row>
    <row r="473" spans="1:34" x14ac:dyDescent="0.25">
      <c r="A473" s="13">
        <v>44357</v>
      </c>
      <c r="B473" s="57" t="s">
        <v>2374</v>
      </c>
      <c r="C473" s="53" t="s">
        <v>2164</v>
      </c>
      <c r="D473" s="53" t="s">
        <v>2485</v>
      </c>
      <c r="E473" s="54">
        <v>44372</v>
      </c>
      <c r="F473" s="51" t="s">
        <v>314</v>
      </c>
      <c r="G473" s="48" t="s">
        <v>2375</v>
      </c>
      <c r="H473" s="52">
        <v>2</v>
      </c>
      <c r="I473" s="51" t="s">
        <v>593</v>
      </c>
      <c r="J473" s="1">
        <v>9.76</v>
      </c>
      <c r="K473" s="7">
        <v>918476</v>
      </c>
      <c r="L473" s="24"/>
      <c r="M473" s="24">
        <v>3.6</v>
      </c>
      <c r="N473" s="24">
        <v>20</v>
      </c>
      <c r="O473" s="16">
        <f t="shared" si="64"/>
        <v>72</v>
      </c>
      <c r="P473" s="24" t="s">
        <v>422</v>
      </c>
      <c r="Q473" s="24" t="s">
        <v>412</v>
      </c>
      <c r="R473" s="25" t="s">
        <v>1618</v>
      </c>
      <c r="S473" s="27">
        <v>1.4366666666666674</v>
      </c>
      <c r="T473" s="27">
        <v>0.71833333333333371</v>
      </c>
      <c r="U473" s="66">
        <v>44368</v>
      </c>
      <c r="V473" s="27">
        <v>0.41666666666666519</v>
      </c>
      <c r="W473" s="19">
        <v>1</v>
      </c>
      <c r="X473" s="26">
        <v>63.83</v>
      </c>
      <c r="Y473" s="19" t="str">
        <f t="shared" si="58"/>
        <v>PACK656</v>
      </c>
      <c r="Z473" s="19" t="str">
        <f t="shared" si="59"/>
        <v>1/ER34615M</v>
      </c>
      <c r="AA473" s="26">
        <f t="shared" si="60"/>
        <v>1</v>
      </c>
      <c r="AB473" s="26">
        <f t="shared" si="61"/>
        <v>9.76</v>
      </c>
      <c r="AC473" s="19">
        <f t="shared" si="62"/>
        <v>63.83</v>
      </c>
      <c r="AD473" s="19" t="str">
        <f t="shared" si="63"/>
        <v>66002-953</v>
      </c>
      <c r="AE473" s="32"/>
      <c r="AF473" s="34"/>
      <c r="AG473" s="1" t="s">
        <v>13</v>
      </c>
      <c r="AH473" s="43">
        <v>23955</v>
      </c>
    </row>
    <row r="474" spans="1:34" x14ac:dyDescent="0.25">
      <c r="A474" s="5">
        <v>44363</v>
      </c>
      <c r="B474" s="56" t="s">
        <v>2410</v>
      </c>
      <c r="C474" s="51" t="s">
        <v>2413</v>
      </c>
      <c r="D474" s="51" t="s">
        <v>2486</v>
      </c>
      <c r="E474" s="54">
        <v>44363</v>
      </c>
      <c r="F474" s="51" t="s">
        <v>322</v>
      </c>
      <c r="G474" s="48" t="s">
        <v>2411</v>
      </c>
      <c r="H474" s="52">
        <v>2</v>
      </c>
      <c r="I474" s="51" t="s">
        <v>2412</v>
      </c>
      <c r="J474" s="1">
        <v>10.27</v>
      </c>
      <c r="K474" s="7">
        <v>919377</v>
      </c>
      <c r="L474" s="24"/>
      <c r="M474" s="24">
        <v>3.7</v>
      </c>
      <c r="N474" s="24">
        <v>2</v>
      </c>
      <c r="O474" s="16">
        <f t="shared" si="64"/>
        <v>7.4</v>
      </c>
      <c r="P474" s="24" t="s">
        <v>130</v>
      </c>
      <c r="Q474" s="24" t="s">
        <v>550</v>
      </c>
      <c r="R474" s="25" t="s">
        <v>1307</v>
      </c>
      <c r="S474" s="27">
        <v>0.33333333333333481</v>
      </c>
      <c r="T474" s="27">
        <v>0.16666666666666741</v>
      </c>
      <c r="U474" s="66">
        <v>44364</v>
      </c>
      <c r="V474" s="27">
        <v>0.38333333333333464</v>
      </c>
      <c r="W474" s="19">
        <v>0.75</v>
      </c>
      <c r="X474" s="26">
        <v>56</v>
      </c>
      <c r="Y474" s="19" t="str">
        <f t="shared" si="58"/>
        <v>PACK657</v>
      </c>
      <c r="Z474" s="19" t="str">
        <f t="shared" si="59"/>
        <v>2/TB-14500IC10-BP1</v>
      </c>
      <c r="AA474" s="26">
        <f t="shared" si="60"/>
        <v>0.75</v>
      </c>
      <c r="AB474" s="26">
        <f t="shared" si="61"/>
        <v>10.27</v>
      </c>
      <c r="AC474" s="19">
        <f t="shared" si="62"/>
        <v>56</v>
      </c>
      <c r="AD474" s="19" t="str">
        <f t="shared" si="63"/>
        <v>66002-958</v>
      </c>
      <c r="AE474" s="32"/>
      <c r="AF474" s="34"/>
      <c r="AG474" s="1" t="s">
        <v>13</v>
      </c>
      <c r="AH474" s="43" t="s">
        <v>323</v>
      </c>
    </row>
    <row r="475" spans="1:34" x14ac:dyDescent="0.25">
      <c r="A475" s="17">
        <v>44361</v>
      </c>
      <c r="B475" s="58" t="s">
        <v>2384</v>
      </c>
      <c r="C475" s="51" t="s">
        <v>376</v>
      </c>
      <c r="D475" s="51" t="s">
        <v>377</v>
      </c>
      <c r="E475" s="54">
        <v>44378</v>
      </c>
      <c r="F475" s="51" t="s">
        <v>1407</v>
      </c>
      <c r="G475" s="48" t="s">
        <v>375</v>
      </c>
      <c r="H475" s="52">
        <v>100</v>
      </c>
      <c r="I475" s="51" t="s">
        <v>95</v>
      </c>
      <c r="J475" s="1">
        <v>5.1100000000000003</v>
      </c>
      <c r="K475" s="7">
        <v>918810</v>
      </c>
      <c r="L475" s="24"/>
      <c r="M475" s="24">
        <v>9</v>
      </c>
      <c r="N475" s="24"/>
      <c r="O475" s="16">
        <f t="shared" si="64"/>
        <v>0</v>
      </c>
      <c r="P475" s="24" t="s">
        <v>89</v>
      </c>
      <c r="Q475" s="24" t="s">
        <v>464</v>
      </c>
      <c r="R475" s="25" t="s">
        <v>2253</v>
      </c>
      <c r="S475" s="27">
        <v>29.839444444444446</v>
      </c>
      <c r="T475" s="27">
        <v>0.29839444444444446</v>
      </c>
      <c r="U475" s="66">
        <v>44371</v>
      </c>
      <c r="V475" s="27">
        <v>0.20249999999999968</v>
      </c>
      <c r="W475" s="19">
        <v>0.28000000000000003</v>
      </c>
      <c r="X475" s="26">
        <v>18.78</v>
      </c>
      <c r="Y475" s="19" t="str">
        <f t="shared" si="58"/>
        <v>AL83</v>
      </c>
      <c r="Z475" s="19" t="str">
        <f t="shared" si="59"/>
        <v>6/LR20XW</v>
      </c>
      <c r="AA475" s="26">
        <f t="shared" si="60"/>
        <v>0.28000000000000003</v>
      </c>
      <c r="AB475" s="26">
        <f t="shared" si="61"/>
        <v>5.1100000000000003</v>
      </c>
      <c r="AC475" s="19">
        <f t="shared" si="62"/>
        <v>18.78</v>
      </c>
      <c r="AD475" s="19" t="str">
        <f t="shared" si="63"/>
        <v>66000-310</v>
      </c>
      <c r="AE475" s="32"/>
      <c r="AF475" s="34"/>
      <c r="AG475" s="1" t="s">
        <v>153</v>
      </c>
      <c r="AH475" s="43">
        <v>66531</v>
      </c>
    </row>
    <row r="476" spans="1:34" x14ac:dyDescent="0.25">
      <c r="A476" s="17">
        <v>44368</v>
      </c>
      <c r="B476" s="58" t="s">
        <v>2437</v>
      </c>
      <c r="C476" s="51" t="s">
        <v>595</v>
      </c>
      <c r="D476" s="51" t="s">
        <v>2440</v>
      </c>
      <c r="E476" s="54">
        <v>44375</v>
      </c>
      <c r="F476" s="51" t="s">
        <v>2438</v>
      </c>
      <c r="G476" s="48" t="s">
        <v>2439</v>
      </c>
      <c r="H476" s="52">
        <v>20</v>
      </c>
      <c r="I476" s="51" t="s">
        <v>114</v>
      </c>
      <c r="J476" s="1">
        <v>61.01</v>
      </c>
      <c r="K476" s="7">
        <v>919519</v>
      </c>
      <c r="L476" s="24"/>
      <c r="M476" s="24">
        <v>12</v>
      </c>
      <c r="N476" s="24">
        <v>9</v>
      </c>
      <c r="O476" s="16">
        <f t="shared" si="64"/>
        <v>108</v>
      </c>
      <c r="P476" s="24" t="s">
        <v>91</v>
      </c>
      <c r="Q476" s="24" t="s">
        <v>596</v>
      </c>
      <c r="R476" s="25" t="s">
        <v>2172</v>
      </c>
      <c r="S476" s="27">
        <v>10.406111111111111</v>
      </c>
      <c r="T476" s="27">
        <v>0.52030555555555558</v>
      </c>
      <c r="U476" s="66">
        <v>44370</v>
      </c>
      <c r="V476" s="27">
        <v>0.3833333333333333</v>
      </c>
      <c r="W476" s="19">
        <v>0.45</v>
      </c>
      <c r="X476" s="26">
        <v>185</v>
      </c>
      <c r="Y476" s="19" t="str">
        <f t="shared" si="58"/>
        <v>N1829</v>
      </c>
      <c r="Z476" s="19" t="str">
        <f t="shared" si="59"/>
        <v>20/HR-4/3FAU</v>
      </c>
      <c r="AA476" s="26">
        <f t="shared" si="60"/>
        <v>0.45</v>
      </c>
      <c r="AB476" s="26">
        <f t="shared" si="61"/>
        <v>61.01</v>
      </c>
      <c r="AC476" s="19">
        <f t="shared" si="62"/>
        <v>185</v>
      </c>
      <c r="AD476" s="19" t="str">
        <f t="shared" si="63"/>
        <v>66001-916</v>
      </c>
      <c r="AE476" s="32"/>
      <c r="AF476" s="34"/>
      <c r="AG476" s="1" t="s">
        <v>151</v>
      </c>
      <c r="AH476" s="43">
        <v>67184</v>
      </c>
    </row>
    <row r="477" spans="1:34" x14ac:dyDescent="0.25">
      <c r="A477" s="15">
        <v>44350</v>
      </c>
      <c r="B477" s="59" t="s">
        <v>2299</v>
      </c>
      <c r="C477" s="51" t="s">
        <v>1404</v>
      </c>
      <c r="D477" s="51" t="s">
        <v>1405</v>
      </c>
      <c r="E477" s="54">
        <v>44369</v>
      </c>
      <c r="F477" s="51" t="s">
        <v>285</v>
      </c>
      <c r="G477" s="48" t="s">
        <v>1403</v>
      </c>
      <c r="H477" s="52">
        <v>2</v>
      </c>
      <c r="I477" s="51" t="s">
        <v>284</v>
      </c>
      <c r="J477" s="1">
        <v>35.520000000000003</v>
      </c>
      <c r="K477" s="7">
        <v>917550</v>
      </c>
      <c r="L477" s="24"/>
      <c r="M477" s="24">
        <v>18</v>
      </c>
      <c r="N477" s="24">
        <v>2.5</v>
      </c>
      <c r="O477" s="16">
        <f t="shared" si="64"/>
        <v>45</v>
      </c>
      <c r="P477" s="24" t="s">
        <v>96</v>
      </c>
      <c r="Q477" s="24" t="s">
        <v>590</v>
      </c>
      <c r="R477" s="25" t="s">
        <v>455</v>
      </c>
      <c r="S477" s="27">
        <v>2.8122222222222231</v>
      </c>
      <c r="T477" s="27">
        <v>1.4061111111111115</v>
      </c>
      <c r="U477" s="66">
        <v>44370</v>
      </c>
      <c r="V477" s="27">
        <v>0.2722222222222217</v>
      </c>
      <c r="W477" s="19">
        <v>1.18</v>
      </c>
      <c r="X477" s="26">
        <v>115</v>
      </c>
      <c r="Y477" s="19" t="str">
        <f t="shared" si="58"/>
        <v>RECELL259</v>
      </c>
      <c r="Z477" s="19" t="str">
        <f t="shared" si="59"/>
        <v>15/NC2500SCR</v>
      </c>
      <c r="AA477" s="26">
        <f t="shared" si="60"/>
        <v>1.18</v>
      </c>
      <c r="AB477" s="26">
        <f t="shared" si="61"/>
        <v>35.520000000000003</v>
      </c>
      <c r="AC477" s="19">
        <f t="shared" si="62"/>
        <v>115</v>
      </c>
      <c r="AD477" s="19" t="str">
        <f t="shared" si="63"/>
        <v>22000-446I</v>
      </c>
      <c r="AE477" s="32"/>
      <c r="AF477" s="34"/>
      <c r="AG477" s="1" t="s">
        <v>13</v>
      </c>
      <c r="AH477" s="43" t="s">
        <v>286</v>
      </c>
    </row>
    <row r="478" spans="1:34" x14ac:dyDescent="0.25">
      <c r="A478" s="18">
        <v>44299</v>
      </c>
      <c r="B478" s="55" t="s">
        <v>1796</v>
      </c>
      <c r="C478" s="53"/>
      <c r="D478" s="53" t="s">
        <v>494</v>
      </c>
      <c r="E478" s="54">
        <v>44315</v>
      </c>
      <c r="F478" s="51" t="s">
        <v>258</v>
      </c>
      <c r="G478" s="48" t="s">
        <v>465</v>
      </c>
      <c r="H478" s="52">
        <v>21</v>
      </c>
      <c r="I478" s="1"/>
      <c r="J478" s="1">
        <v>80.03</v>
      </c>
      <c r="K478" s="7">
        <v>910582</v>
      </c>
      <c r="L478" s="24"/>
      <c r="M478" s="24"/>
      <c r="N478" s="24"/>
      <c r="O478" s="16">
        <f t="shared" si="64"/>
        <v>0</v>
      </c>
      <c r="P478" s="24"/>
      <c r="Q478" s="24"/>
      <c r="R478" s="25" t="s">
        <v>2599</v>
      </c>
      <c r="S478" s="27">
        <v>97.386111111111092</v>
      </c>
      <c r="T478" s="27">
        <v>4.6374338624338618</v>
      </c>
      <c r="U478" s="66">
        <v>44370</v>
      </c>
      <c r="V478" s="27">
        <v>1.8000000000000016</v>
      </c>
      <c r="W478" s="19">
        <v>2.92</v>
      </c>
      <c r="X478" s="26">
        <v>330</v>
      </c>
      <c r="Y478" s="19" t="str">
        <f t="shared" si="58"/>
        <v>RL638PT3</v>
      </c>
      <c r="Z478" s="19">
        <f t="shared" si="59"/>
        <v>0</v>
      </c>
      <c r="AA478" s="26">
        <f t="shared" si="60"/>
        <v>2.92</v>
      </c>
      <c r="AB478" s="26">
        <f t="shared" si="61"/>
        <v>80.03</v>
      </c>
      <c r="AC478" s="19">
        <f t="shared" si="62"/>
        <v>330</v>
      </c>
      <c r="AD478" s="19" t="str">
        <f t="shared" si="63"/>
        <v>66000-887PT3</v>
      </c>
      <c r="AE478" s="32"/>
      <c r="AF478" s="34"/>
      <c r="AG478" s="1" t="s">
        <v>152</v>
      </c>
      <c r="AH478" s="43">
        <v>1167</v>
      </c>
    </row>
    <row r="479" spans="1:34" x14ac:dyDescent="0.25">
      <c r="A479" s="17">
        <v>44340</v>
      </c>
      <c r="B479" s="58" t="s">
        <v>2151</v>
      </c>
      <c r="C479" s="51" t="s">
        <v>483</v>
      </c>
      <c r="D479" s="51" t="s">
        <v>484</v>
      </c>
      <c r="E479" s="54">
        <v>44364</v>
      </c>
      <c r="F479" s="51" t="s">
        <v>481</v>
      </c>
      <c r="G479" s="48" t="s">
        <v>482</v>
      </c>
      <c r="H479" s="52">
        <v>22</v>
      </c>
      <c r="I479" s="51" t="s">
        <v>318</v>
      </c>
      <c r="J479" s="1">
        <v>39</v>
      </c>
      <c r="K479" s="7">
        <v>916127</v>
      </c>
      <c r="L479" s="24"/>
      <c r="M479" s="24">
        <v>14.4</v>
      </c>
      <c r="N479" s="24">
        <v>6.9</v>
      </c>
      <c r="O479" s="16">
        <f t="shared" si="64"/>
        <v>99.360000000000014</v>
      </c>
      <c r="P479" s="24" t="s">
        <v>130</v>
      </c>
      <c r="Q479" s="24" t="s">
        <v>2152</v>
      </c>
      <c r="R479" s="25" t="s">
        <v>455</v>
      </c>
      <c r="S479" s="27">
        <v>19.515555555555558</v>
      </c>
      <c r="T479" s="27">
        <v>0.88707070707070723</v>
      </c>
      <c r="U479" s="66">
        <v>44370</v>
      </c>
      <c r="V479" s="27">
        <v>0.62027777777777793</v>
      </c>
      <c r="W479" s="19">
        <v>1.08</v>
      </c>
      <c r="X479" s="26">
        <v>110</v>
      </c>
      <c r="Y479" s="19" t="str">
        <f t="shared" si="58"/>
        <v>RL977</v>
      </c>
      <c r="Z479" s="19" t="str">
        <f t="shared" si="59"/>
        <v>8/NCR18650GA</v>
      </c>
      <c r="AA479" s="26">
        <f t="shared" si="60"/>
        <v>1.08</v>
      </c>
      <c r="AB479" s="26">
        <f t="shared" si="61"/>
        <v>39</v>
      </c>
      <c r="AC479" s="19">
        <f t="shared" si="62"/>
        <v>110</v>
      </c>
      <c r="AD479" s="19" t="str">
        <f t="shared" si="63"/>
        <v>67001-566</v>
      </c>
      <c r="AE479" s="32"/>
      <c r="AF479" s="34"/>
      <c r="AG479" s="1" t="s">
        <v>152</v>
      </c>
      <c r="AH479" s="43">
        <v>1710</v>
      </c>
    </row>
    <row r="480" spans="1:34" x14ac:dyDescent="0.25">
      <c r="A480" s="18">
        <v>44348</v>
      </c>
      <c r="B480" s="55" t="s">
        <v>2276</v>
      </c>
      <c r="C480" s="53"/>
      <c r="D480" s="53" t="s">
        <v>2113</v>
      </c>
      <c r="E480" s="54">
        <v>44343</v>
      </c>
      <c r="F480" s="51" t="s">
        <v>407</v>
      </c>
      <c r="G480" s="48" t="s">
        <v>2112</v>
      </c>
      <c r="H480" s="52">
        <v>13</v>
      </c>
      <c r="I480" s="1"/>
      <c r="J480" s="1">
        <v>20.68</v>
      </c>
      <c r="K480" s="7">
        <v>917040</v>
      </c>
      <c r="L480" s="24"/>
      <c r="M480" s="24"/>
      <c r="N480" s="24"/>
      <c r="O480" s="16">
        <f t="shared" si="64"/>
        <v>0</v>
      </c>
      <c r="P480" s="24"/>
      <c r="Q480" s="24"/>
      <c r="R480" s="25" t="s">
        <v>278</v>
      </c>
      <c r="S480" s="27">
        <v>3</v>
      </c>
      <c r="T480" s="27">
        <v>0.23076923076923078</v>
      </c>
      <c r="U480" s="66">
        <v>44369</v>
      </c>
      <c r="V480" s="27">
        <v>0.23222222222222211</v>
      </c>
      <c r="W480" s="19">
        <v>0.25</v>
      </c>
      <c r="X480" s="26">
        <v>27.5</v>
      </c>
      <c r="Y480" s="19" t="str">
        <f t="shared" si="58"/>
        <v>CA180</v>
      </c>
      <c r="Z480" s="19">
        <f t="shared" si="59"/>
        <v>0</v>
      </c>
      <c r="AA480" s="26">
        <f t="shared" si="60"/>
        <v>0.25</v>
      </c>
      <c r="AB480" s="26">
        <f t="shared" si="61"/>
        <v>20.68</v>
      </c>
      <c r="AC480" s="19">
        <f t="shared" si="62"/>
        <v>27.5</v>
      </c>
      <c r="AD480" s="19" t="str">
        <f t="shared" si="63"/>
        <v>66002-665</v>
      </c>
      <c r="AE480" s="32"/>
      <c r="AF480" s="34"/>
      <c r="AG480" s="1" t="s">
        <v>151</v>
      </c>
      <c r="AH480" s="43">
        <v>66811</v>
      </c>
    </row>
    <row r="481" spans="1:34" x14ac:dyDescent="0.25">
      <c r="A481" s="5">
        <v>44356</v>
      </c>
      <c r="B481" s="56" t="s">
        <v>2361</v>
      </c>
      <c r="C481" s="51" t="s">
        <v>737</v>
      </c>
      <c r="D481" s="51" t="s">
        <v>2600</v>
      </c>
      <c r="E481" s="54">
        <v>44365</v>
      </c>
      <c r="F481" s="51" t="s">
        <v>339</v>
      </c>
      <c r="G481" s="48" t="s">
        <v>2362</v>
      </c>
      <c r="H481" s="52">
        <v>1</v>
      </c>
      <c r="I481" s="51" t="s">
        <v>719</v>
      </c>
      <c r="J481" s="1">
        <v>45.21</v>
      </c>
      <c r="K481" s="7">
        <v>918188</v>
      </c>
      <c r="L481" s="24"/>
      <c r="M481" s="24">
        <v>28.8</v>
      </c>
      <c r="N481" s="24">
        <v>3</v>
      </c>
      <c r="O481" s="16">
        <f t="shared" si="64"/>
        <v>86.4</v>
      </c>
      <c r="P481" s="24" t="s">
        <v>130</v>
      </c>
      <c r="Q481" s="24" t="s">
        <v>632</v>
      </c>
      <c r="R481" s="25" t="s">
        <v>1618</v>
      </c>
      <c r="S481" s="27">
        <v>2.7900000000000009</v>
      </c>
      <c r="T481" s="27">
        <v>2.7900000000000009</v>
      </c>
      <c r="U481" s="66">
        <v>44370</v>
      </c>
      <c r="V481" s="27">
        <v>0.18333333333333268</v>
      </c>
      <c r="W481" s="19">
        <v>2</v>
      </c>
      <c r="X481" s="26">
        <v>135</v>
      </c>
      <c r="Y481" s="19" t="str">
        <f t="shared" si="58"/>
        <v>RECELL713</v>
      </c>
      <c r="Z481" s="19" t="str">
        <f t="shared" si="59"/>
        <v>8/INR18650-30Q</v>
      </c>
      <c r="AA481" s="26">
        <f t="shared" si="60"/>
        <v>2</v>
      </c>
      <c r="AB481" s="26">
        <f t="shared" si="61"/>
        <v>45.21</v>
      </c>
      <c r="AC481" s="19">
        <f t="shared" si="62"/>
        <v>135</v>
      </c>
      <c r="AD481" s="19" t="str">
        <f t="shared" si="63"/>
        <v>66002-469</v>
      </c>
      <c r="AE481" s="32"/>
      <c r="AF481" s="34"/>
      <c r="AG481" s="1" t="s">
        <v>13</v>
      </c>
      <c r="AH481" s="43" t="s">
        <v>340</v>
      </c>
    </row>
    <row r="482" spans="1:34" x14ac:dyDescent="0.25">
      <c r="A482" s="15">
        <v>44350</v>
      </c>
      <c r="B482" s="59" t="s">
        <v>2303</v>
      </c>
      <c r="C482" s="51" t="s">
        <v>2307</v>
      </c>
      <c r="D482" s="51" t="s">
        <v>2601</v>
      </c>
      <c r="E482" s="54">
        <v>44365</v>
      </c>
      <c r="F482" s="51" t="s">
        <v>832</v>
      </c>
      <c r="G482" s="48" t="s">
        <v>2304</v>
      </c>
      <c r="H482" s="52">
        <v>1</v>
      </c>
      <c r="I482" s="51" t="s">
        <v>114</v>
      </c>
      <c r="J482" s="52">
        <v>121.51</v>
      </c>
      <c r="K482" s="7">
        <v>917574</v>
      </c>
      <c r="L482" s="24" t="s">
        <v>2305</v>
      </c>
      <c r="M482" s="24">
        <v>24</v>
      </c>
      <c r="N482" s="24">
        <v>9</v>
      </c>
      <c r="O482" s="16">
        <f t="shared" si="64"/>
        <v>216</v>
      </c>
      <c r="P482" s="24" t="s">
        <v>91</v>
      </c>
      <c r="Q482" s="24" t="s">
        <v>2306</v>
      </c>
      <c r="R482" s="25" t="s">
        <v>2172</v>
      </c>
      <c r="S482" s="27">
        <v>3.2666666666666679</v>
      </c>
      <c r="T482" s="27">
        <v>3.2666666666666679</v>
      </c>
      <c r="U482" s="66">
        <v>44356</v>
      </c>
      <c r="V482" s="27">
        <v>0.16666666666666607</v>
      </c>
      <c r="W482" s="19">
        <v>4</v>
      </c>
      <c r="X482" s="26">
        <v>324.8</v>
      </c>
      <c r="Y482" s="19" t="str">
        <f t="shared" si="58"/>
        <v>RECELL714</v>
      </c>
      <c r="Z482" s="19" t="str">
        <f t="shared" si="59"/>
        <v>40/HR-4/3FAU</v>
      </c>
      <c r="AA482" s="26">
        <f t="shared" si="60"/>
        <v>4</v>
      </c>
      <c r="AB482" s="26">
        <f t="shared" si="61"/>
        <v>121.51</v>
      </c>
      <c r="AC482" s="19">
        <f t="shared" si="62"/>
        <v>324.8</v>
      </c>
      <c r="AD482" s="19" t="str">
        <f t="shared" si="63"/>
        <v>30006-978YAM</v>
      </c>
      <c r="AE482" s="32"/>
      <c r="AF482" s="34"/>
      <c r="AG482" s="1" t="s">
        <v>13</v>
      </c>
      <c r="AH482" s="43">
        <v>64999</v>
      </c>
    </row>
    <row r="483" spans="1:34" x14ac:dyDescent="0.25">
      <c r="A483" s="15">
        <v>44350</v>
      </c>
      <c r="B483" s="59" t="s">
        <v>2331</v>
      </c>
      <c r="C483" s="51" t="s">
        <v>2333</v>
      </c>
      <c r="D483" s="51" t="s">
        <v>2602</v>
      </c>
      <c r="E483" s="54">
        <v>44364</v>
      </c>
      <c r="F483" s="51" t="s">
        <v>282</v>
      </c>
      <c r="G483" s="48" t="s">
        <v>2332</v>
      </c>
      <c r="H483" s="52">
        <v>2</v>
      </c>
      <c r="I483" s="51" t="s">
        <v>368</v>
      </c>
      <c r="J483" s="1">
        <v>9.4700000000000006</v>
      </c>
      <c r="K483" s="7">
        <v>917800</v>
      </c>
      <c r="L483" s="24"/>
      <c r="M483" s="24">
        <v>4.8</v>
      </c>
      <c r="N483" s="24">
        <v>2.7</v>
      </c>
      <c r="O483" s="16">
        <f t="shared" si="64"/>
        <v>12.96</v>
      </c>
      <c r="P483" s="24" t="s">
        <v>91</v>
      </c>
      <c r="Q483" s="24" t="s">
        <v>562</v>
      </c>
      <c r="R483" s="25" t="s">
        <v>1618</v>
      </c>
      <c r="S483" s="27">
        <v>0.87722222222222435</v>
      </c>
      <c r="T483" s="27">
        <v>0.43861111111111217</v>
      </c>
      <c r="U483" s="66">
        <v>44369</v>
      </c>
      <c r="V483" s="27">
        <v>0.31666666666666687</v>
      </c>
      <c r="W483" s="19">
        <v>1</v>
      </c>
      <c r="X483" s="26">
        <v>58.6</v>
      </c>
      <c r="Y483" s="19" t="str">
        <f t="shared" si="58"/>
        <v>RECELL715</v>
      </c>
      <c r="Z483" s="19" t="str">
        <f t="shared" si="59"/>
        <v>4/HR-AU</v>
      </c>
      <c r="AA483" s="26">
        <f t="shared" si="60"/>
        <v>1</v>
      </c>
      <c r="AB483" s="26">
        <f t="shared" si="61"/>
        <v>9.4700000000000006</v>
      </c>
      <c r="AC483" s="19">
        <f t="shared" si="62"/>
        <v>58.6</v>
      </c>
      <c r="AD483" s="19" t="str">
        <f t="shared" si="63"/>
        <v>66002-901</v>
      </c>
      <c r="AE483" s="32"/>
      <c r="AF483" s="34"/>
      <c r="AG483" s="1" t="s">
        <v>13</v>
      </c>
      <c r="AH483" s="43" t="s">
        <v>283</v>
      </c>
    </row>
    <row r="484" spans="1:34" x14ac:dyDescent="0.25">
      <c r="A484" s="13">
        <v>44371</v>
      </c>
      <c r="B484" s="57" t="s">
        <v>2506</v>
      </c>
      <c r="C484" s="51" t="s">
        <v>595</v>
      </c>
      <c r="D484" s="51" t="s">
        <v>2508</v>
      </c>
      <c r="E484" s="54">
        <v>44387</v>
      </c>
      <c r="F484" s="51" t="s">
        <v>255</v>
      </c>
      <c r="G484" s="48" t="s">
        <v>2507</v>
      </c>
      <c r="H484" s="52">
        <v>1</v>
      </c>
      <c r="I484" s="51" t="s">
        <v>114</v>
      </c>
      <c r="J484" s="1">
        <v>61.7</v>
      </c>
      <c r="K484" s="7">
        <v>920331</v>
      </c>
      <c r="L484" s="24"/>
      <c r="M484" s="24">
        <v>24</v>
      </c>
      <c r="N484" s="24">
        <v>4.5</v>
      </c>
      <c r="O484" s="16">
        <f t="shared" si="64"/>
        <v>108</v>
      </c>
      <c r="P484" s="24" t="s">
        <v>91</v>
      </c>
      <c r="Q484" s="24" t="s">
        <v>594</v>
      </c>
      <c r="R484" s="25" t="s">
        <v>997</v>
      </c>
      <c r="S484" s="27">
        <v>0.81083333333333485</v>
      </c>
      <c r="T484" s="27">
        <v>0.81083333333333485</v>
      </c>
      <c r="U484" s="66">
        <v>44385</v>
      </c>
      <c r="V484" s="27">
        <v>0.11666666666666625</v>
      </c>
      <c r="W484" s="19">
        <v>2.1800000000000002</v>
      </c>
      <c r="X484" s="26">
        <v>200</v>
      </c>
      <c r="Y484" s="19" t="str">
        <f t="shared" si="58"/>
        <v>N1851</v>
      </c>
      <c r="Z484" s="19" t="str">
        <f t="shared" si="59"/>
        <v>20/HR-4/3FAU</v>
      </c>
      <c r="AA484" s="26">
        <f t="shared" si="60"/>
        <v>2.1800000000000002</v>
      </c>
      <c r="AB484" s="26">
        <f t="shared" si="61"/>
        <v>61.7</v>
      </c>
      <c r="AC484" s="19">
        <f t="shared" si="62"/>
        <v>200</v>
      </c>
      <c r="AD484" s="19" t="str">
        <f t="shared" si="63"/>
        <v>67001-705</v>
      </c>
      <c r="AE484" s="32"/>
      <c r="AF484" s="34"/>
      <c r="AG484" s="1" t="s">
        <v>13</v>
      </c>
      <c r="AH484" s="43" t="s">
        <v>277</v>
      </c>
    </row>
    <row r="485" spans="1:34" x14ac:dyDescent="0.25">
      <c r="A485" s="5">
        <v>44377</v>
      </c>
      <c r="B485" s="56" t="s">
        <v>2520</v>
      </c>
      <c r="C485" s="51" t="s">
        <v>1277</v>
      </c>
      <c r="D485" s="51" t="s">
        <v>1278</v>
      </c>
      <c r="E485" s="54">
        <v>44386</v>
      </c>
      <c r="F485" s="51" t="s">
        <v>117</v>
      </c>
      <c r="G485" s="48" t="s">
        <v>1276</v>
      </c>
      <c r="H485" s="52">
        <v>1</v>
      </c>
      <c r="I485" s="51" t="s">
        <v>315</v>
      </c>
      <c r="J485" s="1">
        <v>6.99</v>
      </c>
      <c r="K485" s="7">
        <v>920444</v>
      </c>
      <c r="L485" s="24" t="s">
        <v>2521</v>
      </c>
      <c r="M485" s="24"/>
      <c r="N485" s="24"/>
      <c r="O485" s="16">
        <f t="shared" si="64"/>
        <v>0</v>
      </c>
      <c r="P485" s="24" t="s">
        <v>91</v>
      </c>
      <c r="Q485" s="24"/>
      <c r="R485" s="25" t="s">
        <v>997</v>
      </c>
      <c r="S485" s="27">
        <v>0.31666666666666543</v>
      </c>
      <c r="T485" s="27">
        <v>0.31666666666666543</v>
      </c>
      <c r="U485" s="66">
        <v>44385</v>
      </c>
      <c r="V485" s="27">
        <v>0.16666666666666607</v>
      </c>
      <c r="W485" s="19">
        <v>0.85</v>
      </c>
      <c r="X485" s="26">
        <v>68.63</v>
      </c>
      <c r="Y485" s="19" t="str">
        <f t="shared" si="58"/>
        <v>N610</v>
      </c>
      <c r="Z485" s="19" t="str">
        <f t="shared" si="59"/>
        <v>4/HR-AAU</v>
      </c>
      <c r="AA485" s="26">
        <f t="shared" si="60"/>
        <v>0.85</v>
      </c>
      <c r="AB485" s="26">
        <f t="shared" si="61"/>
        <v>6.99</v>
      </c>
      <c r="AC485" s="19">
        <f t="shared" si="62"/>
        <v>68.63</v>
      </c>
      <c r="AD485" s="19" t="str">
        <f t="shared" si="63"/>
        <v>22000-659</v>
      </c>
      <c r="AE485" s="32"/>
      <c r="AF485" s="34"/>
      <c r="AG485" s="1" t="s">
        <v>13</v>
      </c>
      <c r="AH485" s="43">
        <v>24232</v>
      </c>
    </row>
    <row r="486" spans="1:34" x14ac:dyDescent="0.25">
      <c r="A486" s="5">
        <v>44377</v>
      </c>
      <c r="B486" s="56" t="s">
        <v>2523</v>
      </c>
      <c r="C486" s="51" t="s">
        <v>1042</v>
      </c>
      <c r="D486" s="51" t="s">
        <v>2135</v>
      </c>
      <c r="E486" s="54">
        <v>44386</v>
      </c>
      <c r="F486" s="51" t="s">
        <v>292</v>
      </c>
      <c r="G486" s="48" t="s">
        <v>2133</v>
      </c>
      <c r="H486" s="52">
        <v>1</v>
      </c>
      <c r="I486" s="51" t="s">
        <v>364</v>
      </c>
      <c r="J486" s="52">
        <v>11.39</v>
      </c>
      <c r="K486" s="7">
        <v>920438</v>
      </c>
      <c r="L486" s="24" t="s">
        <v>2134</v>
      </c>
      <c r="M486" s="24">
        <v>14.8</v>
      </c>
      <c r="N486" s="24">
        <v>2.6</v>
      </c>
      <c r="O486" s="16">
        <f t="shared" si="64"/>
        <v>38.480000000000004</v>
      </c>
      <c r="P486" s="24" t="s">
        <v>130</v>
      </c>
      <c r="Q486" s="24" t="s">
        <v>562</v>
      </c>
      <c r="R486" s="25" t="s">
        <v>997</v>
      </c>
      <c r="S486" s="27">
        <v>1.4147222222222231</v>
      </c>
      <c r="T486" s="27">
        <v>1.4147222222222231</v>
      </c>
      <c r="U486" s="66">
        <v>44385</v>
      </c>
      <c r="V486" s="27">
        <v>0.13333333333333286</v>
      </c>
      <c r="W486" s="19">
        <v>1.39</v>
      </c>
      <c r="X486" s="26">
        <v>68.87</v>
      </c>
      <c r="Y486" s="19" t="str">
        <f t="shared" si="58"/>
        <v>PACK536</v>
      </c>
      <c r="Z486" s="19" t="str">
        <f t="shared" si="59"/>
        <v>4/UR18650ZY</v>
      </c>
      <c r="AA486" s="26">
        <f t="shared" si="60"/>
        <v>1.39</v>
      </c>
      <c r="AB486" s="26">
        <f t="shared" si="61"/>
        <v>11.39</v>
      </c>
      <c r="AC486" s="19">
        <f t="shared" si="62"/>
        <v>68.87</v>
      </c>
      <c r="AD486" s="19" t="str">
        <f t="shared" si="63"/>
        <v>22000-314C</v>
      </c>
      <c r="AE486" s="32"/>
      <c r="AF486" s="34"/>
      <c r="AG486" s="1" t="s">
        <v>13</v>
      </c>
      <c r="AH486" s="43">
        <v>6830</v>
      </c>
    </row>
    <row r="487" spans="1:34" x14ac:dyDescent="0.25">
      <c r="A487" s="5">
        <v>44363</v>
      </c>
      <c r="B487" s="56" t="s">
        <v>2400</v>
      </c>
      <c r="C487" s="51" t="s">
        <v>2403</v>
      </c>
      <c r="D487" s="51" t="s">
        <v>2404</v>
      </c>
      <c r="E487" s="54">
        <v>44383</v>
      </c>
      <c r="F487" s="51" t="s">
        <v>292</v>
      </c>
      <c r="G487" s="48" t="s">
        <v>2401</v>
      </c>
      <c r="H487" s="52">
        <v>1</v>
      </c>
      <c r="I487" s="51" t="s">
        <v>364</v>
      </c>
      <c r="J487" s="1">
        <v>18.510000000000002</v>
      </c>
      <c r="K487" s="7">
        <v>919285</v>
      </c>
      <c r="L487" s="24" t="s">
        <v>2402</v>
      </c>
      <c r="M487" s="24">
        <v>11.1</v>
      </c>
      <c r="N487" s="24">
        <v>5.2</v>
      </c>
      <c r="O487" s="16">
        <f t="shared" si="64"/>
        <v>57.72</v>
      </c>
      <c r="P487" s="24" t="s">
        <v>130</v>
      </c>
      <c r="Q487" s="24" t="s">
        <v>372</v>
      </c>
      <c r="R487" s="25" t="s">
        <v>1618</v>
      </c>
      <c r="S487" s="27">
        <v>3.1069444444444443</v>
      </c>
      <c r="T487" s="27">
        <v>3.1069444444444443</v>
      </c>
      <c r="U487" s="66">
        <v>44384</v>
      </c>
      <c r="V487" s="27">
        <v>0.14416666666666522</v>
      </c>
      <c r="W487" s="19">
        <v>1.37</v>
      </c>
      <c r="X487" s="26">
        <v>185.27</v>
      </c>
      <c r="Y487" s="19" t="str">
        <f t="shared" si="58"/>
        <v>RL507</v>
      </c>
      <c r="Z487" s="19" t="str">
        <f t="shared" si="59"/>
        <v>6/RU18650ZY</v>
      </c>
      <c r="AA487" s="26">
        <f t="shared" si="60"/>
        <v>1.37</v>
      </c>
      <c r="AB487" s="26">
        <f t="shared" si="61"/>
        <v>18.510000000000002</v>
      </c>
      <c r="AC487" s="19">
        <f t="shared" si="62"/>
        <v>185.27</v>
      </c>
      <c r="AD487" s="19" t="str">
        <f t="shared" si="63"/>
        <v>22000-283</v>
      </c>
      <c r="AE487" s="32"/>
      <c r="AF487" s="34"/>
      <c r="AG487" s="1" t="s">
        <v>573</v>
      </c>
      <c r="AH487" s="43">
        <v>6830</v>
      </c>
    </row>
    <row r="488" spans="1:34" x14ac:dyDescent="0.25">
      <c r="A488" s="18">
        <v>44383</v>
      </c>
      <c r="B488" s="55" t="s">
        <v>2594</v>
      </c>
      <c r="C488" s="51" t="s">
        <v>2597</v>
      </c>
      <c r="D488" s="51" t="s">
        <v>2598</v>
      </c>
      <c r="E488" s="54">
        <v>44382</v>
      </c>
      <c r="F488" s="51" t="s">
        <v>557</v>
      </c>
      <c r="G488" s="48" t="s">
        <v>2595</v>
      </c>
      <c r="H488" s="52">
        <v>1</v>
      </c>
      <c r="I488" s="51" t="s">
        <v>2596</v>
      </c>
      <c r="J488" s="1">
        <v>42.96</v>
      </c>
      <c r="K488" s="7">
        <v>921472</v>
      </c>
      <c r="L488" s="24"/>
      <c r="M488" s="24">
        <v>12.8</v>
      </c>
      <c r="N488" s="24">
        <v>6.6</v>
      </c>
      <c r="O488" s="16">
        <f t="shared" si="64"/>
        <v>84.48</v>
      </c>
      <c r="P488" s="24" t="s">
        <v>508</v>
      </c>
      <c r="Q488" s="24" t="s">
        <v>412</v>
      </c>
      <c r="R488" s="25" t="s">
        <v>2660</v>
      </c>
      <c r="S488" s="27">
        <v>0.14972222222222253</v>
      </c>
      <c r="T488" s="27">
        <v>0.14972222222222253</v>
      </c>
      <c r="U488" s="66">
        <v>44384</v>
      </c>
      <c r="V488" s="27">
        <v>0.23583333333333423</v>
      </c>
      <c r="W488" s="19">
        <v>1.5</v>
      </c>
      <c r="X488" s="26">
        <v>85</v>
      </c>
      <c r="Y488" s="19" t="str">
        <f t="shared" si="58"/>
        <v>RL1495</v>
      </c>
      <c r="Z488" s="19" t="str">
        <f t="shared" si="59"/>
        <v>1/BCB-786269</v>
      </c>
      <c r="AA488" s="26">
        <f t="shared" si="60"/>
        <v>1.5</v>
      </c>
      <c r="AB488" s="26">
        <f t="shared" si="61"/>
        <v>42.96</v>
      </c>
      <c r="AC488" s="19">
        <f t="shared" si="62"/>
        <v>85</v>
      </c>
      <c r="AD488" s="19" t="str">
        <f t="shared" si="63"/>
        <v>66002-719</v>
      </c>
      <c r="AE488" s="32"/>
      <c r="AF488" s="34"/>
      <c r="AG488" s="1" t="s">
        <v>151</v>
      </c>
      <c r="AH488" s="43">
        <v>83748</v>
      </c>
    </row>
    <row r="489" spans="1:34" x14ac:dyDescent="0.25">
      <c r="A489" s="13">
        <v>44378</v>
      </c>
      <c r="B489" s="57" t="s">
        <v>2533</v>
      </c>
      <c r="C489" s="51" t="s">
        <v>2534</v>
      </c>
      <c r="D489" s="51" t="s">
        <v>1775</v>
      </c>
      <c r="E489" s="54">
        <v>44379</v>
      </c>
      <c r="F489" s="51" t="s">
        <v>1772</v>
      </c>
      <c r="G489" s="48" t="s">
        <v>1773</v>
      </c>
      <c r="H489" s="52">
        <v>2</v>
      </c>
      <c r="I489" s="51" t="s">
        <v>256</v>
      </c>
      <c r="J489" s="1">
        <v>2.54</v>
      </c>
      <c r="K489" s="7"/>
      <c r="L489" s="24"/>
      <c r="M489" s="24">
        <v>13.5</v>
      </c>
      <c r="N489" s="24"/>
      <c r="O489" s="16">
        <f t="shared" si="64"/>
        <v>0</v>
      </c>
      <c r="P489" s="24" t="s">
        <v>89</v>
      </c>
      <c r="Q489" s="24"/>
      <c r="R489" s="25" t="s">
        <v>118</v>
      </c>
      <c r="S489" s="27">
        <v>4.6611111111111114</v>
      </c>
      <c r="T489" s="27">
        <v>2.3305555555555557</v>
      </c>
      <c r="U489" s="66">
        <v>44384</v>
      </c>
      <c r="V489" s="27">
        <v>0.40611111111110976</v>
      </c>
      <c r="W489" s="19">
        <v>0.56999999999999995</v>
      </c>
      <c r="X489" s="26">
        <v>25</v>
      </c>
      <c r="Y489" s="19" t="str">
        <f t="shared" si="58"/>
        <v>AL91A</v>
      </c>
      <c r="Z489" s="19" t="str">
        <f t="shared" si="59"/>
        <v>9/LR6XW</v>
      </c>
      <c r="AA489" s="26">
        <f t="shared" si="60"/>
        <v>0.56999999999999995</v>
      </c>
      <c r="AB489" s="26">
        <f t="shared" si="61"/>
        <v>2.54</v>
      </c>
      <c r="AC489" s="19">
        <f t="shared" si="62"/>
        <v>25</v>
      </c>
      <c r="AD489" s="19" t="str">
        <f t="shared" si="63"/>
        <v>66002-949</v>
      </c>
      <c r="AE489" s="32"/>
      <c r="AF489" s="34"/>
      <c r="AG489" s="1" t="s">
        <v>152</v>
      </c>
      <c r="AH489" s="43">
        <v>65346</v>
      </c>
    </row>
    <row r="490" spans="1:34" x14ac:dyDescent="0.25">
      <c r="A490" s="5">
        <v>44363</v>
      </c>
      <c r="B490" s="56" t="s">
        <v>2393</v>
      </c>
      <c r="C490" s="51"/>
      <c r="D490" s="51" t="s">
        <v>145</v>
      </c>
      <c r="E490" s="54">
        <v>44378</v>
      </c>
      <c r="F490" s="51" t="s">
        <v>139</v>
      </c>
      <c r="G490" s="48" t="s">
        <v>144</v>
      </c>
      <c r="H490" s="52">
        <v>10</v>
      </c>
      <c r="I490" s="1"/>
      <c r="J490" s="1">
        <v>1.85</v>
      </c>
      <c r="K490" s="7">
        <v>918871</v>
      </c>
      <c r="L490" s="24"/>
      <c r="M490" s="24"/>
      <c r="N490" s="24"/>
      <c r="O490" s="16">
        <f t="shared" si="64"/>
        <v>0</v>
      </c>
      <c r="P490" s="24"/>
      <c r="Q490" s="24"/>
      <c r="R490" s="25" t="s">
        <v>249</v>
      </c>
      <c r="S490" s="27">
        <v>2.9416666666666655</v>
      </c>
      <c r="T490" s="27">
        <v>0.29416666666666658</v>
      </c>
      <c r="U490" s="66">
        <v>44383</v>
      </c>
      <c r="V490" s="27">
        <v>0.20000000000000062</v>
      </c>
      <c r="W490" s="19">
        <v>0.32</v>
      </c>
      <c r="X490" s="26">
        <v>12</v>
      </c>
      <c r="Y490" s="19" t="str">
        <f t="shared" si="58"/>
        <v>CA67</v>
      </c>
      <c r="Z490" s="19">
        <f t="shared" si="59"/>
        <v>0</v>
      </c>
      <c r="AA490" s="26">
        <f t="shared" si="60"/>
        <v>0.32</v>
      </c>
      <c r="AB490" s="26">
        <f t="shared" si="61"/>
        <v>1.85</v>
      </c>
      <c r="AC490" s="19">
        <f t="shared" si="62"/>
        <v>12</v>
      </c>
      <c r="AD490" s="19" t="str">
        <f t="shared" si="63"/>
        <v>66000-714</v>
      </c>
      <c r="AE490" s="32"/>
      <c r="AF490" s="34"/>
      <c r="AG490" s="1" t="s">
        <v>573</v>
      </c>
      <c r="AH490" s="43">
        <v>66824</v>
      </c>
    </row>
    <row r="491" spans="1:34" x14ac:dyDescent="0.25">
      <c r="A491" s="13">
        <v>44378</v>
      </c>
      <c r="B491" s="57" t="s">
        <v>2535</v>
      </c>
      <c r="C491" s="51"/>
      <c r="D491" s="51" t="s">
        <v>586</v>
      </c>
      <c r="E491" s="54">
        <v>44375</v>
      </c>
      <c r="F491" s="51" t="s">
        <v>420</v>
      </c>
      <c r="G491" s="48" t="s">
        <v>585</v>
      </c>
      <c r="H491" s="52">
        <v>1</v>
      </c>
      <c r="I491" s="1"/>
      <c r="J491" s="52">
        <v>0.72</v>
      </c>
      <c r="K491" s="7">
        <v>920678</v>
      </c>
      <c r="L491" s="24" t="s">
        <v>2536</v>
      </c>
      <c r="M491" s="24"/>
      <c r="N491" s="24"/>
      <c r="O491" s="16">
        <f t="shared" si="64"/>
        <v>0</v>
      </c>
      <c r="P491" s="24"/>
      <c r="Q491" s="24"/>
      <c r="R491" s="25" t="s">
        <v>455</v>
      </c>
      <c r="S491" s="27">
        <v>0.57305555555555543</v>
      </c>
      <c r="T491" s="27">
        <v>0.57305555555555543</v>
      </c>
      <c r="U491" s="66">
        <v>44383</v>
      </c>
      <c r="V491" s="27">
        <v>0.16666666666666607</v>
      </c>
      <c r="W491" s="19">
        <v>0.18</v>
      </c>
      <c r="X491" s="26">
        <v>1.62</v>
      </c>
      <c r="Y491" s="19" t="str">
        <f t="shared" si="58"/>
        <v>CA50</v>
      </c>
      <c r="Z491" s="19">
        <f t="shared" si="59"/>
        <v>0</v>
      </c>
      <c r="AA491" s="26">
        <f t="shared" si="60"/>
        <v>0.18</v>
      </c>
      <c r="AB491" s="26">
        <f t="shared" si="61"/>
        <v>0.72</v>
      </c>
      <c r="AC491" s="19">
        <f t="shared" si="62"/>
        <v>1.62</v>
      </c>
      <c r="AD491" s="19" t="str">
        <f t="shared" si="63"/>
        <v>20008-966</v>
      </c>
      <c r="AE491" s="32"/>
      <c r="AF491" s="34"/>
      <c r="AG491" s="1" t="s">
        <v>573</v>
      </c>
      <c r="AH491" s="43">
        <v>23964</v>
      </c>
    </row>
    <row r="492" spans="1:34" x14ac:dyDescent="0.25">
      <c r="A492" s="18">
        <v>44292</v>
      </c>
      <c r="B492" s="55" t="s">
        <v>1742</v>
      </c>
      <c r="C492" s="53" t="s">
        <v>698</v>
      </c>
      <c r="D492" s="53" t="s">
        <v>305</v>
      </c>
      <c r="E492" s="54">
        <v>44305</v>
      </c>
      <c r="F492" s="51" t="s">
        <v>125</v>
      </c>
      <c r="G492" s="48" t="s">
        <v>304</v>
      </c>
      <c r="H492" s="52">
        <v>20</v>
      </c>
      <c r="I492" s="51" t="s">
        <v>697</v>
      </c>
      <c r="J492" s="1">
        <v>12.49</v>
      </c>
      <c r="K492" s="7">
        <v>909520</v>
      </c>
      <c r="L492" s="24"/>
      <c r="M492" s="24">
        <v>12.8</v>
      </c>
      <c r="N492" s="24">
        <v>1.1000000000000001</v>
      </c>
      <c r="O492" s="16">
        <f t="shared" si="64"/>
        <v>14.080000000000002</v>
      </c>
      <c r="P492" s="24" t="s">
        <v>508</v>
      </c>
      <c r="Q492" s="24" t="s">
        <v>562</v>
      </c>
      <c r="R492" s="25" t="s">
        <v>455</v>
      </c>
      <c r="S492" s="27">
        <v>4.8119444444444444</v>
      </c>
      <c r="T492" s="27">
        <v>0.24059722222222221</v>
      </c>
      <c r="U492" s="66">
        <v>44383</v>
      </c>
      <c r="V492" s="27">
        <v>0.35138888888888742</v>
      </c>
      <c r="W492" s="19">
        <v>0.27</v>
      </c>
      <c r="X492" s="26">
        <v>50</v>
      </c>
      <c r="Y492" s="19" t="str">
        <f t="shared" si="58"/>
        <v>RL669</v>
      </c>
      <c r="Z492" s="19" t="str">
        <f t="shared" si="59"/>
        <v>4/IFR18650PC</v>
      </c>
      <c r="AA492" s="26">
        <f t="shared" si="60"/>
        <v>0.27</v>
      </c>
      <c r="AB492" s="26">
        <f t="shared" si="61"/>
        <v>12.49</v>
      </c>
      <c r="AC492" s="19">
        <f t="shared" si="62"/>
        <v>50</v>
      </c>
      <c r="AD492" s="19" t="str">
        <f t="shared" si="63"/>
        <v>66000-905</v>
      </c>
      <c r="AE492" s="32"/>
      <c r="AF492" s="34"/>
      <c r="AG492" s="1" t="s">
        <v>153</v>
      </c>
      <c r="AH492" s="43">
        <v>65022</v>
      </c>
    </row>
    <row r="493" spans="1:34" x14ac:dyDescent="0.25">
      <c r="A493" s="18">
        <v>44292</v>
      </c>
      <c r="B493" s="55" t="s">
        <v>1741</v>
      </c>
      <c r="C493" s="51" t="s">
        <v>673</v>
      </c>
      <c r="D493" s="51" t="s">
        <v>674</v>
      </c>
      <c r="E493" s="54">
        <v>44392</v>
      </c>
      <c r="F493" s="51" t="s">
        <v>571</v>
      </c>
      <c r="G493" s="48" t="s">
        <v>672</v>
      </c>
      <c r="H493" s="52">
        <v>1000</v>
      </c>
      <c r="I493" s="51" t="s">
        <v>270</v>
      </c>
      <c r="J493" s="1">
        <v>9.73</v>
      </c>
      <c r="K493" s="7">
        <v>909782</v>
      </c>
      <c r="L493" s="24"/>
      <c r="M493" s="24">
        <v>7.2</v>
      </c>
      <c r="N493" s="24">
        <v>2.6</v>
      </c>
      <c r="O493" s="16">
        <f t="shared" si="64"/>
        <v>18.720000000000002</v>
      </c>
      <c r="P493" s="24" t="s">
        <v>421</v>
      </c>
      <c r="Q493" s="24" t="s">
        <v>582</v>
      </c>
      <c r="R493" s="25" t="s">
        <v>2661</v>
      </c>
      <c r="S493" s="27">
        <v>158.69305555555553</v>
      </c>
      <c r="T493" s="27">
        <v>0.15869305555555552</v>
      </c>
      <c r="U493" s="66">
        <v>44382</v>
      </c>
      <c r="V493" s="27">
        <v>5.7619444444444436</v>
      </c>
      <c r="W493" s="19">
        <v>0.22</v>
      </c>
      <c r="X493" s="26">
        <v>27</v>
      </c>
      <c r="Y493" s="19" t="str">
        <f t="shared" si="58"/>
        <v>L231</v>
      </c>
      <c r="Z493" s="19" t="str">
        <f t="shared" si="59"/>
        <v>2/LS14500</v>
      </c>
      <c r="AA493" s="26">
        <f t="shared" si="60"/>
        <v>0.22</v>
      </c>
      <c r="AB493" s="26">
        <f t="shared" si="61"/>
        <v>9.73</v>
      </c>
      <c r="AC493" s="19">
        <f t="shared" si="62"/>
        <v>27</v>
      </c>
      <c r="AD493" s="19" t="str">
        <f t="shared" si="63"/>
        <v>66000-223</v>
      </c>
      <c r="AE493" s="32"/>
      <c r="AF493" s="34"/>
      <c r="AG493" s="1" t="s">
        <v>153</v>
      </c>
      <c r="AH493" s="43">
        <v>65616</v>
      </c>
    </row>
    <row r="494" spans="1:34" x14ac:dyDescent="0.25">
      <c r="A494" s="15">
        <v>44350</v>
      </c>
      <c r="B494" s="59" t="s">
        <v>2314</v>
      </c>
      <c r="C494" s="53"/>
      <c r="D494" s="53" t="s">
        <v>2316</v>
      </c>
      <c r="E494" s="54">
        <v>44357</v>
      </c>
      <c r="F494" s="51" t="s">
        <v>1130</v>
      </c>
      <c r="G494" s="48" t="s">
        <v>2315</v>
      </c>
      <c r="H494" s="52">
        <v>2</v>
      </c>
      <c r="I494" s="1"/>
      <c r="J494" s="1">
        <v>31.77</v>
      </c>
      <c r="K494" s="7">
        <v>917570</v>
      </c>
      <c r="L494" s="24"/>
      <c r="M494" s="24"/>
      <c r="N494" s="24"/>
      <c r="O494" s="16">
        <f t="shared" si="64"/>
        <v>0</v>
      </c>
      <c r="P494" s="24"/>
      <c r="Q494" s="24"/>
      <c r="R494" s="25" t="s">
        <v>455</v>
      </c>
      <c r="S494" s="27">
        <v>0.66833333333333389</v>
      </c>
      <c r="T494" s="27">
        <v>0.33416666666666694</v>
      </c>
      <c r="U494" s="66">
        <v>44382</v>
      </c>
      <c r="V494" s="27">
        <v>0.43333333333333446</v>
      </c>
      <c r="W494" s="19">
        <v>0.75</v>
      </c>
      <c r="X494" s="26">
        <v>115</v>
      </c>
      <c r="Y494" s="19" t="str">
        <f t="shared" si="58"/>
        <v xml:space="preserve">ADD CONNECTOR-LAB </v>
      </c>
      <c r="Z494" s="19">
        <f t="shared" si="59"/>
        <v>0</v>
      </c>
      <c r="AA494" s="26">
        <f t="shared" si="60"/>
        <v>0.75</v>
      </c>
      <c r="AB494" s="26">
        <f t="shared" si="61"/>
        <v>31.77</v>
      </c>
      <c r="AC494" s="19">
        <f t="shared" si="62"/>
        <v>115</v>
      </c>
      <c r="AD494" s="19" t="str">
        <f t="shared" si="63"/>
        <v>66002-952</v>
      </c>
      <c r="AE494" s="32"/>
      <c r="AF494" s="34"/>
      <c r="AG494" s="1" t="s">
        <v>152</v>
      </c>
      <c r="AH494" s="43">
        <v>67269</v>
      </c>
    </row>
    <row r="495" spans="1:34" x14ac:dyDescent="0.25">
      <c r="A495" s="5">
        <v>44363</v>
      </c>
      <c r="B495" s="56" t="s">
        <v>2394</v>
      </c>
      <c r="C495" s="51" t="s">
        <v>346</v>
      </c>
      <c r="D495" s="51" t="s">
        <v>1660</v>
      </c>
      <c r="E495" s="54">
        <v>44382</v>
      </c>
      <c r="F495" s="51" t="s">
        <v>314</v>
      </c>
      <c r="G495" s="48" t="s">
        <v>1659</v>
      </c>
      <c r="H495" s="52">
        <v>3</v>
      </c>
      <c r="I495" s="51" t="s">
        <v>261</v>
      </c>
      <c r="J495" s="1">
        <v>25.81</v>
      </c>
      <c r="K495" s="7">
        <v>919070</v>
      </c>
      <c r="L495" s="24"/>
      <c r="M495" s="24">
        <v>14.4</v>
      </c>
      <c r="N495" s="24">
        <v>1.9</v>
      </c>
      <c r="O495" s="16">
        <f t="shared" si="64"/>
        <v>27.36</v>
      </c>
      <c r="P495" s="24" t="s">
        <v>96</v>
      </c>
      <c r="Q495" s="24" t="s">
        <v>591</v>
      </c>
      <c r="R495" s="25" t="s">
        <v>1618</v>
      </c>
      <c r="S495" s="27">
        <v>2.6022222222222222</v>
      </c>
      <c r="T495" s="27">
        <v>0.8674074074074074</v>
      </c>
      <c r="U495" s="66">
        <v>44382</v>
      </c>
      <c r="V495" s="27">
        <v>0.18333333333333268</v>
      </c>
      <c r="W495" s="19">
        <v>0.95</v>
      </c>
      <c r="X495" s="26">
        <v>78</v>
      </c>
      <c r="Y495" s="19" t="str">
        <f t="shared" si="58"/>
        <v>N1946</v>
      </c>
      <c r="Z495" s="19" t="str">
        <f t="shared" si="59"/>
        <v>12/NC1900SCR</v>
      </c>
      <c r="AA495" s="26">
        <f t="shared" si="60"/>
        <v>0.95</v>
      </c>
      <c r="AB495" s="26">
        <f t="shared" si="61"/>
        <v>25.81</v>
      </c>
      <c r="AC495" s="19">
        <f t="shared" si="62"/>
        <v>78</v>
      </c>
      <c r="AD495" s="19" t="str">
        <f t="shared" si="63"/>
        <v>66002-381</v>
      </c>
      <c r="AE495" s="32"/>
      <c r="AF495" s="34"/>
      <c r="AG495" s="1" t="s">
        <v>151</v>
      </c>
      <c r="AH495" s="43">
        <v>23955</v>
      </c>
    </row>
    <row r="496" spans="1:34" x14ac:dyDescent="0.25">
      <c r="A496" s="17">
        <v>44368</v>
      </c>
      <c r="B496" s="58" t="s">
        <v>2441</v>
      </c>
      <c r="C496" s="51" t="s">
        <v>2445</v>
      </c>
      <c r="D496" s="51" t="s">
        <v>2444</v>
      </c>
      <c r="E496" s="54">
        <v>44382</v>
      </c>
      <c r="F496" s="51" t="s">
        <v>2442</v>
      </c>
      <c r="G496" s="48" t="s">
        <v>2443</v>
      </c>
      <c r="H496" s="52">
        <v>4</v>
      </c>
      <c r="I496" s="51" t="s">
        <v>95</v>
      </c>
      <c r="J496" s="1">
        <v>2.4500000000000002</v>
      </c>
      <c r="K496" s="7">
        <v>909591</v>
      </c>
      <c r="L496" s="24"/>
      <c r="M496" s="24">
        <v>4.5</v>
      </c>
      <c r="N496" s="24"/>
      <c r="O496" s="16">
        <f t="shared" si="64"/>
        <v>0</v>
      </c>
      <c r="P496" s="24" t="s">
        <v>89</v>
      </c>
      <c r="Q496" s="24" t="s">
        <v>577</v>
      </c>
      <c r="R496" s="25" t="s">
        <v>1618</v>
      </c>
      <c r="S496" s="27">
        <v>0.66999999999999948</v>
      </c>
      <c r="T496" s="27">
        <v>0.16749999999999987</v>
      </c>
      <c r="U496" s="66">
        <v>44382</v>
      </c>
      <c r="V496" s="27">
        <v>0.17194444444444379</v>
      </c>
      <c r="W496" s="19">
        <v>0.5</v>
      </c>
      <c r="X496" s="26">
        <v>20</v>
      </c>
      <c r="Y496" s="19" t="str">
        <f t="shared" si="58"/>
        <v>AL602</v>
      </c>
      <c r="Z496" s="19" t="str">
        <f t="shared" si="59"/>
        <v>3/LR20XW</v>
      </c>
      <c r="AA496" s="26">
        <f t="shared" si="60"/>
        <v>0.5</v>
      </c>
      <c r="AB496" s="26">
        <f t="shared" si="61"/>
        <v>2.4500000000000002</v>
      </c>
      <c r="AC496" s="19">
        <f t="shared" si="62"/>
        <v>20</v>
      </c>
      <c r="AD496" s="19" t="str">
        <f t="shared" si="63"/>
        <v>66002-678</v>
      </c>
      <c r="AE496" s="32"/>
      <c r="AF496" s="34"/>
      <c r="AG496" s="1" t="s">
        <v>151</v>
      </c>
      <c r="AH496" s="43">
        <v>2134</v>
      </c>
    </row>
    <row r="497" spans="1:34" x14ac:dyDescent="0.25">
      <c r="A497" s="13">
        <v>44378</v>
      </c>
      <c r="B497" s="57" t="s">
        <v>2537</v>
      </c>
      <c r="C497" s="51" t="s">
        <v>2540</v>
      </c>
      <c r="D497" s="51" t="s">
        <v>2541</v>
      </c>
      <c r="E497" s="54">
        <v>44386</v>
      </c>
      <c r="F497" s="51" t="s">
        <v>2538</v>
      </c>
      <c r="G497" s="48" t="s">
        <v>2539</v>
      </c>
      <c r="H497" s="52">
        <v>10</v>
      </c>
      <c r="I497" s="51" t="s">
        <v>122</v>
      </c>
      <c r="J497" s="1">
        <v>9.3800000000000008</v>
      </c>
      <c r="K497" s="7">
        <v>920838</v>
      </c>
      <c r="L497" s="24"/>
      <c r="M497" s="24">
        <v>10.8</v>
      </c>
      <c r="N497" s="24">
        <v>0.7</v>
      </c>
      <c r="O497" s="16">
        <f t="shared" ref="O497:O528" si="65">N497*M497</f>
        <v>7.56</v>
      </c>
      <c r="P497" s="24" t="s">
        <v>96</v>
      </c>
      <c r="Q497" s="24" t="s">
        <v>1776</v>
      </c>
      <c r="R497" s="25" t="s">
        <v>455</v>
      </c>
      <c r="S497" s="27">
        <v>5.8450000000000006</v>
      </c>
      <c r="T497" s="27">
        <v>0.58450000000000002</v>
      </c>
      <c r="U497" s="66">
        <v>44385</v>
      </c>
      <c r="V497" s="27">
        <v>0.34777777777777663</v>
      </c>
      <c r="W497" s="19">
        <v>0.83</v>
      </c>
      <c r="X497" s="26">
        <v>52.74</v>
      </c>
      <c r="Y497" s="19" t="str">
        <f t="shared" si="58"/>
        <v>N1861</v>
      </c>
      <c r="Z497" s="19" t="str">
        <f t="shared" si="59"/>
        <v>9/N700AACL</v>
      </c>
      <c r="AA497" s="26">
        <f t="shared" si="60"/>
        <v>0.83</v>
      </c>
      <c r="AB497" s="26">
        <f t="shared" si="61"/>
        <v>9.3800000000000008</v>
      </c>
      <c r="AC497" s="19">
        <f t="shared" si="62"/>
        <v>52.74</v>
      </c>
      <c r="AD497" s="19" t="str">
        <f t="shared" si="63"/>
        <v>66002-111</v>
      </c>
      <c r="AE497" s="32"/>
      <c r="AF497" s="34"/>
      <c r="AG497" s="1" t="s">
        <v>13</v>
      </c>
      <c r="AH497" s="43">
        <v>2116</v>
      </c>
    </row>
    <row r="498" spans="1:34" x14ac:dyDescent="0.25">
      <c r="A498" s="18">
        <v>44369</v>
      </c>
      <c r="B498" s="55" t="s">
        <v>2459</v>
      </c>
      <c r="C498" s="51" t="s">
        <v>2463</v>
      </c>
      <c r="D498" s="51" t="s">
        <v>2662</v>
      </c>
      <c r="E498" s="54">
        <v>44386</v>
      </c>
      <c r="F498" s="51" t="s">
        <v>2460</v>
      </c>
      <c r="G498" s="48" t="s">
        <v>2461</v>
      </c>
      <c r="H498" s="52">
        <v>1</v>
      </c>
      <c r="I498" s="51" t="s">
        <v>409</v>
      </c>
      <c r="J498" s="1">
        <v>12.92</v>
      </c>
      <c r="K498" s="7">
        <v>920007</v>
      </c>
      <c r="L498" s="24" t="s">
        <v>2462</v>
      </c>
      <c r="M498" s="24">
        <v>7.2</v>
      </c>
      <c r="N498" s="24">
        <v>2.35</v>
      </c>
      <c r="O498" s="16">
        <f t="shared" si="65"/>
        <v>16.920000000000002</v>
      </c>
      <c r="P498" s="24" t="s">
        <v>130</v>
      </c>
      <c r="Q498" s="24" t="s">
        <v>582</v>
      </c>
      <c r="R498" s="25" t="s">
        <v>1618</v>
      </c>
      <c r="S498" s="27">
        <v>1.0530555555555559</v>
      </c>
      <c r="T498" s="27">
        <v>1.0530555555555559</v>
      </c>
      <c r="U498" s="66">
        <v>44385</v>
      </c>
      <c r="V498" s="27">
        <v>0.20000000000000062</v>
      </c>
      <c r="W498" s="19">
        <v>1.5</v>
      </c>
      <c r="X498" s="26">
        <v>60</v>
      </c>
      <c r="Y498" s="19" t="str">
        <f t="shared" si="58"/>
        <v>RECELL716</v>
      </c>
      <c r="Z498" s="19" t="str">
        <f t="shared" si="59"/>
        <v xml:space="preserve">2/NCA103450 </v>
      </c>
      <c r="AA498" s="26">
        <f t="shared" si="60"/>
        <v>1.5</v>
      </c>
      <c r="AB498" s="26">
        <f t="shared" si="61"/>
        <v>12.92</v>
      </c>
      <c r="AC498" s="19">
        <f t="shared" si="62"/>
        <v>60</v>
      </c>
      <c r="AD498" s="19" t="str">
        <f t="shared" si="63"/>
        <v>22000-000C</v>
      </c>
      <c r="AE498" s="32"/>
      <c r="AF498" s="34"/>
      <c r="AG498" s="1" t="s">
        <v>13</v>
      </c>
      <c r="AH498" s="43" t="s">
        <v>2464</v>
      </c>
    </row>
    <row r="499" spans="1:34" x14ac:dyDescent="0.25">
      <c r="A499" s="5">
        <v>44335</v>
      </c>
      <c r="B499" s="56" t="s">
        <v>2118</v>
      </c>
      <c r="C499" s="51" t="s">
        <v>830</v>
      </c>
      <c r="D499" s="51" t="s">
        <v>831</v>
      </c>
      <c r="E499" s="54">
        <v>44348</v>
      </c>
      <c r="F499" s="51" t="s">
        <v>828</v>
      </c>
      <c r="G499" s="48" t="s">
        <v>829</v>
      </c>
      <c r="H499" s="52">
        <v>2</v>
      </c>
      <c r="I499" s="51" t="s">
        <v>109</v>
      </c>
      <c r="J499" s="1">
        <v>3.56</v>
      </c>
      <c r="K499" s="7">
        <v>915415</v>
      </c>
      <c r="L499" s="24"/>
      <c r="M499" s="24">
        <v>3.6</v>
      </c>
      <c r="N499" s="24">
        <v>1.2</v>
      </c>
      <c r="O499" s="16">
        <f t="shared" si="65"/>
        <v>4.32</v>
      </c>
      <c r="P499" s="24" t="s">
        <v>2119</v>
      </c>
      <c r="Q499" s="24" t="s">
        <v>412</v>
      </c>
      <c r="R499" s="25" t="s">
        <v>118</v>
      </c>
      <c r="S499" s="27">
        <v>0.25000000000000178</v>
      </c>
      <c r="T499" s="27">
        <v>0.12500000000000089</v>
      </c>
      <c r="U499" s="66">
        <v>44379</v>
      </c>
      <c r="V499" s="27">
        <v>0.17472222222222245</v>
      </c>
      <c r="W499" s="19">
        <v>0.16</v>
      </c>
      <c r="X499" s="26">
        <v>20</v>
      </c>
      <c r="Y499" s="19" t="str">
        <f t="shared" si="58"/>
        <v>L837</v>
      </c>
      <c r="Z499" s="19" t="str">
        <f t="shared" si="59"/>
        <v>1/LS14250</v>
      </c>
      <c r="AA499" s="26">
        <f t="shared" si="60"/>
        <v>0.16</v>
      </c>
      <c r="AB499" s="26">
        <f t="shared" si="61"/>
        <v>3.56</v>
      </c>
      <c r="AC499" s="19">
        <f t="shared" si="62"/>
        <v>20</v>
      </c>
      <c r="AD499" s="19" t="str">
        <f t="shared" si="63"/>
        <v>66002-840</v>
      </c>
      <c r="AE499" s="32"/>
      <c r="AF499" s="34"/>
      <c r="AG499" s="1" t="s">
        <v>152</v>
      </c>
      <c r="AH499" s="43">
        <v>65144</v>
      </c>
    </row>
    <row r="500" spans="1:34" x14ac:dyDescent="0.25">
      <c r="A500" s="13">
        <v>44357</v>
      </c>
      <c r="B500" s="57" t="s">
        <v>2372</v>
      </c>
      <c r="C500" s="51" t="s">
        <v>1258</v>
      </c>
      <c r="D500" s="51" t="s">
        <v>1259</v>
      </c>
      <c r="E500" s="54">
        <v>44377</v>
      </c>
      <c r="F500" s="51" t="s">
        <v>693</v>
      </c>
      <c r="G500" s="48" t="s">
        <v>1256</v>
      </c>
      <c r="H500" s="52">
        <v>4</v>
      </c>
      <c r="I500" s="51" t="s">
        <v>1257</v>
      </c>
      <c r="J500" s="1">
        <v>504.75</v>
      </c>
      <c r="K500" s="7">
        <v>918490</v>
      </c>
      <c r="L500" s="24"/>
      <c r="M500" s="24">
        <v>14.6</v>
      </c>
      <c r="N500" s="24">
        <v>11</v>
      </c>
      <c r="O500" s="16">
        <f t="shared" si="65"/>
        <v>160.6</v>
      </c>
      <c r="P500" s="24" t="s">
        <v>20</v>
      </c>
      <c r="Q500" s="24" t="s">
        <v>562</v>
      </c>
      <c r="R500" s="25" t="s">
        <v>118</v>
      </c>
      <c r="S500" s="27">
        <v>8.6549999999999994</v>
      </c>
      <c r="T500" s="27">
        <v>2.1637499999999998</v>
      </c>
      <c r="U500" s="66">
        <v>44378</v>
      </c>
      <c r="V500" s="27">
        <v>0.45083333333333186</v>
      </c>
      <c r="W500" s="19">
        <v>2.31</v>
      </c>
      <c r="X500" s="26">
        <v>756</v>
      </c>
      <c r="Y500" s="19" t="str">
        <f t="shared" si="58"/>
        <v>DH53A</v>
      </c>
      <c r="Z500" s="19" t="str">
        <f t="shared" si="59"/>
        <v>4/4286-201</v>
      </c>
      <c r="AA500" s="26">
        <f t="shared" si="60"/>
        <v>2.31</v>
      </c>
      <c r="AB500" s="26">
        <f t="shared" si="61"/>
        <v>504.75</v>
      </c>
      <c r="AC500" s="19">
        <f t="shared" si="62"/>
        <v>756</v>
      </c>
      <c r="AD500" s="19" t="str">
        <f t="shared" si="63"/>
        <v>67001-848</v>
      </c>
      <c r="AE500" s="32"/>
      <c r="AF500" s="34"/>
      <c r="AG500" s="1" t="s">
        <v>153</v>
      </c>
      <c r="AH500" s="43">
        <v>65578</v>
      </c>
    </row>
    <row r="501" spans="1:34" x14ac:dyDescent="0.25">
      <c r="A501" s="5">
        <v>44363</v>
      </c>
      <c r="B501" s="56" t="s">
        <v>2405</v>
      </c>
      <c r="C501" s="51" t="s">
        <v>547</v>
      </c>
      <c r="D501" s="51" t="s">
        <v>548</v>
      </c>
      <c r="E501" s="54">
        <v>44382</v>
      </c>
      <c r="F501" s="51" t="s">
        <v>545</v>
      </c>
      <c r="G501" s="48" t="s">
        <v>546</v>
      </c>
      <c r="H501" s="52">
        <v>5</v>
      </c>
      <c r="I501" s="51" t="s">
        <v>321</v>
      </c>
      <c r="J501" s="1">
        <v>5.64</v>
      </c>
      <c r="K501" s="7">
        <v>919181</v>
      </c>
      <c r="L501" s="24"/>
      <c r="M501" s="24">
        <v>3.6</v>
      </c>
      <c r="N501" s="24">
        <v>2.9</v>
      </c>
      <c r="O501" s="16">
        <f t="shared" si="65"/>
        <v>10.44</v>
      </c>
      <c r="P501" s="24" t="s">
        <v>130</v>
      </c>
      <c r="Q501" s="24" t="s">
        <v>412</v>
      </c>
      <c r="R501" s="25" t="s">
        <v>1618</v>
      </c>
      <c r="S501" s="27">
        <v>2.8</v>
      </c>
      <c r="T501" s="27">
        <v>0.55999999999999994</v>
      </c>
      <c r="U501" s="66">
        <v>44378</v>
      </c>
      <c r="V501" s="27">
        <v>0.1875</v>
      </c>
      <c r="W501" s="19">
        <v>0.66</v>
      </c>
      <c r="X501" s="26">
        <v>35</v>
      </c>
      <c r="Y501" s="19" t="str">
        <f t="shared" si="58"/>
        <v>RL999</v>
      </c>
      <c r="Z501" s="19" t="str">
        <f t="shared" si="59"/>
        <v>1/NCR18650PF</v>
      </c>
      <c r="AA501" s="26">
        <f t="shared" si="60"/>
        <v>0.66</v>
      </c>
      <c r="AB501" s="26">
        <f t="shared" si="61"/>
        <v>5.64</v>
      </c>
      <c r="AC501" s="19">
        <f t="shared" si="62"/>
        <v>35</v>
      </c>
      <c r="AD501" s="19" t="str">
        <f t="shared" si="63"/>
        <v>66001-482</v>
      </c>
      <c r="AE501" s="32"/>
      <c r="AF501" s="34"/>
      <c r="AG501" s="1" t="s">
        <v>151</v>
      </c>
      <c r="AH501" s="43">
        <v>66757</v>
      </c>
    </row>
    <row r="502" spans="1:34" x14ac:dyDescent="0.25">
      <c r="A502" s="17">
        <v>44368</v>
      </c>
      <c r="B502" s="58" t="s">
        <v>2434</v>
      </c>
      <c r="C502" s="51" t="s">
        <v>308</v>
      </c>
      <c r="D502" s="51" t="s">
        <v>2436</v>
      </c>
      <c r="E502" s="54">
        <v>44378</v>
      </c>
      <c r="F502" s="51" t="s">
        <v>2430</v>
      </c>
      <c r="G502" s="48" t="s">
        <v>2435</v>
      </c>
      <c r="H502" s="52">
        <v>2</v>
      </c>
      <c r="I502" s="1"/>
      <c r="J502" s="1">
        <v>34.25</v>
      </c>
      <c r="K502" s="7">
        <v>919626</v>
      </c>
      <c r="L502" s="24"/>
      <c r="M502" s="24"/>
      <c r="N502" s="24"/>
      <c r="O502" s="16">
        <f t="shared" si="65"/>
        <v>0</v>
      </c>
      <c r="P502" s="24"/>
      <c r="Q502" s="24"/>
      <c r="R502" s="25" t="s">
        <v>249</v>
      </c>
      <c r="S502" s="27">
        <v>0.16666666666666607</v>
      </c>
      <c r="T502" s="27">
        <v>8.3333333333333037E-2</v>
      </c>
      <c r="U502" s="66">
        <v>44378</v>
      </c>
      <c r="V502" s="27">
        <v>0.24638888888889099</v>
      </c>
      <c r="W502" s="19">
        <v>0.5</v>
      </c>
      <c r="X502" s="26">
        <v>97.62</v>
      </c>
      <c r="Y502" s="19" t="str">
        <f t="shared" si="58"/>
        <v>CH541</v>
      </c>
      <c r="Z502" s="19" t="str">
        <f t="shared" si="59"/>
        <v>TSB002</v>
      </c>
      <c r="AA502" s="26">
        <f t="shared" si="60"/>
        <v>0.5</v>
      </c>
      <c r="AB502" s="26">
        <f t="shared" si="61"/>
        <v>34.25</v>
      </c>
      <c r="AC502" s="19">
        <f t="shared" si="62"/>
        <v>97.62</v>
      </c>
      <c r="AD502" s="19" t="str">
        <f t="shared" si="63"/>
        <v>66002-700</v>
      </c>
      <c r="AE502" s="32"/>
      <c r="AF502" s="34"/>
      <c r="AG502" s="1" t="s">
        <v>151</v>
      </c>
      <c r="AH502" s="43">
        <v>65606</v>
      </c>
    </row>
    <row r="503" spans="1:34" x14ac:dyDescent="0.25">
      <c r="A503" s="17">
        <v>44368</v>
      </c>
      <c r="B503" s="58" t="s">
        <v>2429</v>
      </c>
      <c r="C503" s="51" t="s">
        <v>2432</v>
      </c>
      <c r="D503" s="51" t="s">
        <v>2433</v>
      </c>
      <c r="E503" s="54">
        <v>44378</v>
      </c>
      <c r="F503" s="51" t="s">
        <v>2430</v>
      </c>
      <c r="G503" s="48" t="s">
        <v>2431</v>
      </c>
      <c r="H503" s="52">
        <v>2</v>
      </c>
      <c r="I503" s="51" t="s">
        <v>318</v>
      </c>
      <c r="J503" s="32">
        <v>37.450000000000003</v>
      </c>
      <c r="K503" s="7">
        <v>919626</v>
      </c>
      <c r="L503" s="24"/>
      <c r="M503" s="24">
        <v>21.6</v>
      </c>
      <c r="N503" s="24">
        <v>3.45</v>
      </c>
      <c r="O503" s="16">
        <f t="shared" si="65"/>
        <v>74.52000000000001</v>
      </c>
      <c r="P503" s="24" t="s">
        <v>130</v>
      </c>
      <c r="Q503" s="24" t="s">
        <v>464</v>
      </c>
      <c r="R503" s="25" t="s">
        <v>455</v>
      </c>
      <c r="S503" s="27">
        <v>2.5616666666666674</v>
      </c>
      <c r="T503" s="27">
        <v>1.2808333333333337</v>
      </c>
      <c r="U503" s="66">
        <v>44378</v>
      </c>
      <c r="V503" s="27">
        <v>0.13333333333333286</v>
      </c>
      <c r="W503" s="19">
        <v>1.5</v>
      </c>
      <c r="X503" s="26">
        <v>130</v>
      </c>
      <c r="Y503" s="19" t="str">
        <f t="shared" si="58"/>
        <v>RL1488</v>
      </c>
      <c r="Z503" s="19" t="str">
        <f t="shared" si="59"/>
        <v>6/NCR18650GA</v>
      </c>
      <c r="AA503" s="26">
        <f t="shared" si="60"/>
        <v>1.5</v>
      </c>
      <c r="AB503" s="26">
        <f t="shared" si="61"/>
        <v>37.450000000000003</v>
      </c>
      <c r="AC503" s="19">
        <f t="shared" si="62"/>
        <v>130</v>
      </c>
      <c r="AD503" s="19" t="str">
        <f t="shared" si="63"/>
        <v>66002-701</v>
      </c>
      <c r="AE503" s="32"/>
      <c r="AF503" s="34"/>
      <c r="AG503" s="1" t="s">
        <v>151</v>
      </c>
      <c r="AH503" s="43">
        <v>65606</v>
      </c>
    </row>
    <row r="504" spans="1:34" x14ac:dyDescent="0.25">
      <c r="A504" s="17">
        <v>44368</v>
      </c>
      <c r="B504" s="58" t="s">
        <v>2446</v>
      </c>
      <c r="C504" s="51" t="s">
        <v>2450</v>
      </c>
      <c r="D504" s="51" t="s">
        <v>2451</v>
      </c>
      <c r="E504" s="54">
        <v>44379</v>
      </c>
      <c r="F504" s="51" t="s">
        <v>117</v>
      </c>
      <c r="G504" s="48" t="s">
        <v>2447</v>
      </c>
      <c r="H504" s="52">
        <v>4</v>
      </c>
      <c r="I504" s="51" t="s">
        <v>2448</v>
      </c>
      <c r="J504" s="1">
        <v>9.5299999999999994</v>
      </c>
      <c r="K504" s="7">
        <v>919773</v>
      </c>
      <c r="L504" s="24" t="s">
        <v>2449</v>
      </c>
      <c r="M504" s="24">
        <v>6</v>
      </c>
      <c r="N504" s="24">
        <v>2.2000000000000002</v>
      </c>
      <c r="O504" s="16">
        <f t="shared" si="65"/>
        <v>13.200000000000001</v>
      </c>
      <c r="P504" s="24" t="s">
        <v>435</v>
      </c>
      <c r="Q504" s="24" t="s">
        <v>582</v>
      </c>
      <c r="R504" s="25" t="s">
        <v>1618</v>
      </c>
      <c r="S504" s="27">
        <v>1.2911111111111131</v>
      </c>
      <c r="T504" s="27">
        <v>0.32277777777777827</v>
      </c>
      <c r="U504" s="66">
        <v>44378</v>
      </c>
      <c r="V504" s="27">
        <v>0.1880555555555552</v>
      </c>
      <c r="W504" s="19">
        <v>0.33</v>
      </c>
      <c r="X504" s="26">
        <v>26.68</v>
      </c>
      <c r="Y504" s="19" t="str">
        <f t="shared" si="58"/>
        <v>L399</v>
      </c>
      <c r="Z504" s="19" t="str">
        <f t="shared" si="59"/>
        <v>2/BR-AG</v>
      </c>
      <c r="AA504" s="26">
        <f t="shared" si="60"/>
        <v>0.33</v>
      </c>
      <c r="AB504" s="26">
        <f t="shared" si="61"/>
        <v>9.5299999999999994</v>
      </c>
      <c r="AC504" s="19">
        <f t="shared" si="62"/>
        <v>26.68</v>
      </c>
      <c r="AD504" s="19" t="str">
        <f t="shared" si="63"/>
        <v>46000-000MLX</v>
      </c>
      <c r="AE504" s="32"/>
      <c r="AF504" s="34"/>
      <c r="AG504" s="1" t="s">
        <v>13</v>
      </c>
      <c r="AH504" s="43">
        <v>24232</v>
      </c>
    </row>
    <row r="505" spans="1:34" x14ac:dyDescent="0.25">
      <c r="A505" s="13">
        <v>44371</v>
      </c>
      <c r="B505" s="57" t="s">
        <v>2487</v>
      </c>
      <c r="C505" s="51" t="s">
        <v>1807</v>
      </c>
      <c r="D505" s="51" t="s">
        <v>2489</v>
      </c>
      <c r="E505" s="54">
        <v>44370</v>
      </c>
      <c r="F505" s="51" t="s">
        <v>941</v>
      </c>
      <c r="G505" s="48" t="s">
        <v>2488</v>
      </c>
      <c r="H505" s="52">
        <v>2</v>
      </c>
      <c r="I505" s="51" t="s">
        <v>318</v>
      </c>
      <c r="J505" s="19">
        <v>135.05000000000001</v>
      </c>
      <c r="K505" s="7">
        <v>920326</v>
      </c>
      <c r="L505" s="24"/>
      <c r="M505" s="24">
        <v>14.4</v>
      </c>
      <c r="N505" s="24">
        <v>24.15</v>
      </c>
      <c r="O505" s="16">
        <f t="shared" si="65"/>
        <v>347.76</v>
      </c>
      <c r="P505" s="24" t="s">
        <v>130</v>
      </c>
      <c r="Q505" s="24" t="s">
        <v>1096</v>
      </c>
      <c r="R505" s="25" t="s">
        <v>455</v>
      </c>
      <c r="S505" s="27">
        <v>6.033333333333335</v>
      </c>
      <c r="T505" s="27">
        <v>3.0166666666666675</v>
      </c>
      <c r="U505" s="66">
        <v>44377</v>
      </c>
      <c r="V505" s="27">
        <v>0.18527777777777654</v>
      </c>
      <c r="W505" s="19">
        <v>4</v>
      </c>
      <c r="X505" s="26">
        <v>435</v>
      </c>
      <c r="Y505" s="19" t="str">
        <f t="shared" si="58"/>
        <v>RL1484</v>
      </c>
      <c r="Z505" s="19" t="str">
        <f t="shared" si="59"/>
        <v>28/NCR18650GA</v>
      </c>
      <c r="AA505" s="26">
        <f t="shared" si="60"/>
        <v>4</v>
      </c>
      <c r="AB505" s="26">
        <f t="shared" si="61"/>
        <v>135.05000000000001</v>
      </c>
      <c r="AC505" s="19">
        <f t="shared" si="62"/>
        <v>435</v>
      </c>
      <c r="AD505" s="19" t="str">
        <f t="shared" si="63"/>
        <v>66002-677</v>
      </c>
      <c r="AE505" s="32"/>
      <c r="AF505" s="34"/>
      <c r="AG505" s="1" t="s">
        <v>151</v>
      </c>
      <c r="AH505" s="43">
        <v>2500</v>
      </c>
    </row>
    <row r="506" spans="1:34" x14ac:dyDescent="0.25">
      <c r="A506" s="13">
        <v>44364</v>
      </c>
      <c r="B506" s="57" t="s">
        <v>2419</v>
      </c>
      <c r="C506" s="51" t="s">
        <v>1042</v>
      </c>
      <c r="D506" s="51" t="s">
        <v>2135</v>
      </c>
      <c r="E506" s="54">
        <v>44363</v>
      </c>
      <c r="F506" s="51" t="s">
        <v>292</v>
      </c>
      <c r="G506" s="48" t="s">
        <v>2133</v>
      </c>
      <c r="H506" s="52">
        <v>1</v>
      </c>
      <c r="I506" s="51" t="s">
        <v>364</v>
      </c>
      <c r="J506" s="52">
        <v>11.39</v>
      </c>
      <c r="K506" s="7">
        <v>919433</v>
      </c>
      <c r="L506" s="24" t="s">
        <v>2134</v>
      </c>
      <c r="M506" s="24">
        <v>14.8</v>
      </c>
      <c r="N506" s="24">
        <v>2.6</v>
      </c>
      <c r="O506" s="16">
        <f t="shared" si="65"/>
        <v>38.480000000000004</v>
      </c>
      <c r="P506" s="24" t="s">
        <v>130</v>
      </c>
      <c r="Q506" s="24" t="s">
        <v>562</v>
      </c>
      <c r="R506" s="25" t="s">
        <v>455</v>
      </c>
      <c r="S506" s="27">
        <v>3.8955555555555539</v>
      </c>
      <c r="T506" s="27">
        <v>3.8955555555555539</v>
      </c>
      <c r="U506" s="66">
        <v>44377</v>
      </c>
      <c r="V506" s="27">
        <v>9.9999999999999645E-2</v>
      </c>
      <c r="W506" s="19">
        <v>1.39</v>
      </c>
      <c r="X506" s="26">
        <v>55</v>
      </c>
      <c r="Y506" s="19" t="str">
        <f t="shared" si="58"/>
        <v>PACK536</v>
      </c>
      <c r="Z506" s="19" t="str">
        <f t="shared" si="59"/>
        <v>4/UR18650ZY</v>
      </c>
      <c r="AA506" s="26">
        <f t="shared" si="60"/>
        <v>1.39</v>
      </c>
      <c r="AB506" s="26">
        <f t="shared" si="61"/>
        <v>11.39</v>
      </c>
      <c r="AC506" s="19">
        <f t="shared" si="62"/>
        <v>55</v>
      </c>
      <c r="AD506" s="19" t="str">
        <f t="shared" si="63"/>
        <v>22000-314C</v>
      </c>
      <c r="AE506" s="32"/>
      <c r="AF506" s="34"/>
      <c r="AG506" s="1" t="s">
        <v>13</v>
      </c>
      <c r="AH506" s="43">
        <v>6830</v>
      </c>
    </row>
    <row r="507" spans="1:34" x14ac:dyDescent="0.25">
      <c r="A507" s="13">
        <v>44301</v>
      </c>
      <c r="B507" s="57" t="s">
        <v>1838</v>
      </c>
      <c r="C507" s="53" t="s">
        <v>434</v>
      </c>
      <c r="D507" s="53" t="s">
        <v>419</v>
      </c>
      <c r="E507" s="54">
        <v>44334</v>
      </c>
      <c r="F507" s="51" t="s">
        <v>108</v>
      </c>
      <c r="G507" s="48" t="s">
        <v>418</v>
      </c>
      <c r="H507" s="52">
        <v>100</v>
      </c>
      <c r="I507" s="51" t="s">
        <v>270</v>
      </c>
      <c r="J507" s="1">
        <v>17.5</v>
      </c>
      <c r="K507" s="7">
        <v>911274</v>
      </c>
      <c r="L507" s="24"/>
      <c r="M507" s="24">
        <v>3.6</v>
      </c>
      <c r="N507" s="24">
        <v>7.8</v>
      </c>
      <c r="O507" s="16">
        <f t="shared" si="65"/>
        <v>28.08</v>
      </c>
      <c r="P507" s="24" t="s">
        <v>20</v>
      </c>
      <c r="Q507" s="24" t="s">
        <v>124</v>
      </c>
      <c r="R507" s="25" t="s">
        <v>493</v>
      </c>
      <c r="S507" s="27">
        <v>50.339166666666657</v>
      </c>
      <c r="T507" s="27">
        <v>0.50339166666666657</v>
      </c>
      <c r="U507" s="66">
        <v>44377</v>
      </c>
      <c r="V507" s="27">
        <v>1.2138888888888877</v>
      </c>
      <c r="W507" s="19">
        <v>0.49</v>
      </c>
      <c r="X507" s="26">
        <v>44</v>
      </c>
      <c r="Y507" s="19" t="str">
        <f t="shared" si="58"/>
        <v>L566</v>
      </c>
      <c r="Z507" s="19" t="str">
        <f t="shared" si="59"/>
        <v>3/LS14500</v>
      </c>
      <c r="AA507" s="26">
        <f t="shared" si="60"/>
        <v>0.49</v>
      </c>
      <c r="AB507" s="26">
        <f t="shared" si="61"/>
        <v>17.5</v>
      </c>
      <c r="AC507" s="19">
        <f t="shared" si="62"/>
        <v>44</v>
      </c>
      <c r="AD507" s="19" t="str">
        <f t="shared" si="63"/>
        <v>66000-877</v>
      </c>
      <c r="AE507" s="32"/>
      <c r="AF507" s="34"/>
      <c r="AG507" s="1" t="s">
        <v>151</v>
      </c>
      <c r="AH507" s="43">
        <v>65551</v>
      </c>
    </row>
    <row r="508" spans="1:34" x14ac:dyDescent="0.25">
      <c r="A508" s="13">
        <v>44371</v>
      </c>
      <c r="B508" s="57" t="s">
        <v>2490</v>
      </c>
      <c r="C508" s="51" t="s">
        <v>2492</v>
      </c>
      <c r="D508" s="51" t="s">
        <v>2493</v>
      </c>
      <c r="E508" s="54">
        <v>44370</v>
      </c>
      <c r="F508" s="51" t="s">
        <v>941</v>
      </c>
      <c r="G508" s="48" t="s">
        <v>2491</v>
      </c>
      <c r="H508" s="52">
        <v>1</v>
      </c>
      <c r="I508" s="1"/>
      <c r="J508" s="1">
        <v>20.36</v>
      </c>
      <c r="K508" s="7">
        <v>920326</v>
      </c>
      <c r="L508" s="24"/>
      <c r="M508" s="24"/>
      <c r="N508" s="24"/>
      <c r="O508" s="16">
        <f t="shared" si="65"/>
        <v>0</v>
      </c>
      <c r="P508" s="24"/>
      <c r="Q508" s="24"/>
      <c r="R508" s="25" t="s">
        <v>455</v>
      </c>
      <c r="S508" s="27">
        <v>0.49083333333333279</v>
      </c>
      <c r="T508" s="27">
        <v>0.49083333333333279</v>
      </c>
      <c r="U508" s="66">
        <v>44377</v>
      </c>
      <c r="V508" s="27">
        <v>0.16666666666666607</v>
      </c>
      <c r="W508" s="19">
        <v>0.5</v>
      </c>
      <c r="X508" s="26">
        <v>60</v>
      </c>
      <c r="Y508" s="19" t="str">
        <f t="shared" si="58"/>
        <v>CH542</v>
      </c>
      <c r="Z508" s="19" t="str">
        <f t="shared" si="59"/>
        <v>FY1703000</v>
      </c>
      <c r="AA508" s="26">
        <f t="shared" si="60"/>
        <v>0.5</v>
      </c>
      <c r="AB508" s="26">
        <f t="shared" si="61"/>
        <v>20.36</v>
      </c>
      <c r="AC508" s="19">
        <f t="shared" si="62"/>
        <v>60</v>
      </c>
      <c r="AD508" s="19" t="str">
        <f t="shared" si="63"/>
        <v>66002-679</v>
      </c>
      <c r="AE508" s="32"/>
      <c r="AF508" s="34"/>
      <c r="AG508" s="1" t="s">
        <v>151</v>
      </c>
      <c r="AH508" s="43">
        <v>2500</v>
      </c>
    </row>
    <row r="509" spans="1:34" x14ac:dyDescent="0.25">
      <c r="A509" s="18">
        <v>44348</v>
      </c>
      <c r="B509" s="55" t="s">
        <v>2277</v>
      </c>
      <c r="C509" s="51" t="s">
        <v>1350</v>
      </c>
      <c r="D509" s="51" t="s">
        <v>1351</v>
      </c>
      <c r="E509" s="54">
        <v>44362</v>
      </c>
      <c r="F509" s="51" t="s">
        <v>570</v>
      </c>
      <c r="G509" s="48" t="s">
        <v>1348</v>
      </c>
      <c r="H509" s="52">
        <v>20</v>
      </c>
      <c r="I509" s="51" t="s">
        <v>1349</v>
      </c>
      <c r="J509" s="1">
        <v>27.68</v>
      </c>
      <c r="K509" s="7">
        <v>917227</v>
      </c>
      <c r="L509" s="24"/>
      <c r="M509" s="24">
        <v>14.8</v>
      </c>
      <c r="N509" s="24">
        <v>2.4</v>
      </c>
      <c r="O509" s="16">
        <f t="shared" si="65"/>
        <v>35.520000000000003</v>
      </c>
      <c r="P509" s="24" t="s">
        <v>130</v>
      </c>
      <c r="Q509" s="24" t="s">
        <v>562</v>
      </c>
      <c r="R509" s="25" t="s">
        <v>2678</v>
      </c>
      <c r="S509" s="27">
        <v>6.2436111111111101</v>
      </c>
      <c r="T509" s="27">
        <v>0.31218055555555552</v>
      </c>
      <c r="U509" s="66">
        <v>44377</v>
      </c>
      <c r="V509" s="27">
        <v>0.83333333333333437</v>
      </c>
      <c r="W509" s="19">
        <v>0.19</v>
      </c>
      <c r="X509" s="26">
        <v>80</v>
      </c>
      <c r="Y509" s="19" t="str">
        <f t="shared" si="58"/>
        <v>RL44A</v>
      </c>
      <c r="Z509" s="19" t="str">
        <f t="shared" si="59"/>
        <v>4/ICR18650J</v>
      </c>
      <c r="AA509" s="26">
        <f t="shared" si="60"/>
        <v>0.19</v>
      </c>
      <c r="AB509" s="26">
        <f t="shared" si="61"/>
        <v>27.68</v>
      </c>
      <c r="AC509" s="19">
        <f t="shared" si="62"/>
        <v>80</v>
      </c>
      <c r="AD509" s="19" t="str">
        <f t="shared" si="63"/>
        <v>66000-590</v>
      </c>
      <c r="AE509" s="32"/>
      <c r="AF509" s="34"/>
      <c r="AG509" s="1" t="s">
        <v>153</v>
      </c>
      <c r="AH509" s="43">
        <v>65440</v>
      </c>
    </row>
    <row r="510" spans="1:34" x14ac:dyDescent="0.25">
      <c r="A510" s="13">
        <v>44349</v>
      </c>
      <c r="B510" s="57">
        <v>314180</v>
      </c>
      <c r="C510" s="51" t="s">
        <v>737</v>
      </c>
      <c r="D510" s="51" t="s">
        <v>1616</v>
      </c>
      <c r="E510" s="54">
        <v>44362</v>
      </c>
      <c r="F510" s="51" t="s">
        <v>1347</v>
      </c>
      <c r="G510" s="48" t="s">
        <v>1615</v>
      </c>
      <c r="H510" s="52">
        <v>4</v>
      </c>
      <c r="I510" s="51" t="s">
        <v>719</v>
      </c>
      <c r="J510" s="1">
        <v>30.12</v>
      </c>
      <c r="K510" s="7">
        <v>917588</v>
      </c>
      <c r="L510" s="24"/>
      <c r="M510" s="24">
        <v>28.8</v>
      </c>
      <c r="N510" s="24">
        <v>3</v>
      </c>
      <c r="O510" s="16">
        <f t="shared" si="65"/>
        <v>86.4</v>
      </c>
      <c r="P510" s="24" t="s">
        <v>130</v>
      </c>
      <c r="Q510" s="24" t="s">
        <v>632</v>
      </c>
      <c r="R510" s="25" t="s">
        <v>2678</v>
      </c>
      <c r="S510" s="27">
        <v>3.1999999999999984</v>
      </c>
      <c r="T510" s="27">
        <v>0.7999999999999996</v>
      </c>
      <c r="U510" s="66">
        <v>44377</v>
      </c>
      <c r="V510" s="27">
        <v>0.44999999999999973</v>
      </c>
      <c r="W510" s="19">
        <v>0.54</v>
      </c>
      <c r="X510" s="26">
        <v>120</v>
      </c>
      <c r="Y510" s="19" t="str">
        <f t="shared" si="58"/>
        <v>RL44B</v>
      </c>
      <c r="Z510" s="19" t="str">
        <f t="shared" si="59"/>
        <v>8/INR18650-30Q</v>
      </c>
      <c r="AA510" s="26">
        <f t="shared" si="60"/>
        <v>0.54</v>
      </c>
      <c r="AB510" s="26">
        <f t="shared" si="61"/>
        <v>30.12</v>
      </c>
      <c r="AC510" s="19">
        <f t="shared" si="62"/>
        <v>120</v>
      </c>
      <c r="AD510" s="19" t="str">
        <f t="shared" si="63"/>
        <v>67001-771</v>
      </c>
      <c r="AE510" s="32"/>
      <c r="AF510" s="34"/>
      <c r="AG510" s="1" t="s">
        <v>153</v>
      </c>
      <c r="AH510" s="43">
        <v>65443</v>
      </c>
    </row>
    <row r="511" spans="1:34" x14ac:dyDescent="0.25">
      <c r="A511" s="13">
        <v>44364</v>
      </c>
      <c r="B511" s="57" t="s">
        <v>2415</v>
      </c>
      <c r="C511" s="53" t="s">
        <v>2417</v>
      </c>
      <c r="D511" s="53" t="s">
        <v>2418</v>
      </c>
      <c r="E511" s="54">
        <v>44370</v>
      </c>
      <c r="F511" s="51" t="s">
        <v>1753</v>
      </c>
      <c r="G511" s="48" t="s">
        <v>2416</v>
      </c>
      <c r="H511" s="52">
        <v>4</v>
      </c>
      <c r="I511" s="51" t="s">
        <v>719</v>
      </c>
      <c r="J511" s="1">
        <v>84.93</v>
      </c>
      <c r="K511" s="7">
        <v>919440</v>
      </c>
      <c r="L511" s="24"/>
      <c r="M511" s="24">
        <v>14.8</v>
      </c>
      <c r="N511" s="24">
        <v>18</v>
      </c>
      <c r="O511" s="16">
        <f t="shared" si="65"/>
        <v>266.40000000000003</v>
      </c>
      <c r="P511" s="24" t="s">
        <v>130</v>
      </c>
      <c r="Q511" s="24" t="s">
        <v>1069</v>
      </c>
      <c r="R511" s="25" t="s">
        <v>2679</v>
      </c>
      <c r="S511" s="27">
        <v>13.119722222222219</v>
      </c>
      <c r="T511" s="27">
        <v>3.2799305555555547</v>
      </c>
      <c r="U511" s="66">
        <v>44376</v>
      </c>
      <c r="V511" s="27">
        <v>0.51666666666666616</v>
      </c>
      <c r="W511" s="19">
        <v>4.59</v>
      </c>
      <c r="X511" s="26">
        <v>250</v>
      </c>
      <c r="Y511" s="19" t="str">
        <f t="shared" si="58"/>
        <v>RL1215</v>
      </c>
      <c r="Z511" s="19" t="str">
        <f t="shared" si="59"/>
        <v>24/INR18650-30Q</v>
      </c>
      <c r="AA511" s="26">
        <f t="shared" si="60"/>
        <v>4.59</v>
      </c>
      <c r="AB511" s="26">
        <f t="shared" si="61"/>
        <v>84.93</v>
      </c>
      <c r="AC511" s="19">
        <f t="shared" si="62"/>
        <v>250</v>
      </c>
      <c r="AD511" s="19" t="str">
        <f t="shared" si="63"/>
        <v>67001-837</v>
      </c>
      <c r="AE511" s="32"/>
      <c r="AF511" s="34"/>
      <c r="AG511" s="1" t="s">
        <v>153</v>
      </c>
      <c r="AH511" s="43">
        <v>35006</v>
      </c>
    </row>
    <row r="512" spans="1:34" x14ac:dyDescent="0.25">
      <c r="A512" s="5">
        <v>44363</v>
      </c>
      <c r="B512" s="56" t="s">
        <v>2396</v>
      </c>
      <c r="C512" s="51" t="s">
        <v>2397</v>
      </c>
      <c r="D512" s="51" t="s">
        <v>639</v>
      </c>
      <c r="E512" s="54">
        <v>44382</v>
      </c>
      <c r="F512" s="51" t="s">
        <v>267</v>
      </c>
      <c r="G512" s="48" t="s">
        <v>638</v>
      </c>
      <c r="H512" s="52">
        <v>4</v>
      </c>
      <c r="I512" s="51" t="s">
        <v>243</v>
      </c>
      <c r="J512" s="1">
        <v>23.59</v>
      </c>
      <c r="K512" s="7">
        <v>919042</v>
      </c>
      <c r="L512" s="24"/>
      <c r="M512" s="24">
        <v>12</v>
      </c>
      <c r="N512" s="24">
        <v>2.5499999999999998</v>
      </c>
      <c r="O512" s="16">
        <f t="shared" si="65"/>
        <v>30.599999999999998</v>
      </c>
      <c r="P512" s="24" t="s">
        <v>91</v>
      </c>
      <c r="Q512" s="24" t="s">
        <v>584</v>
      </c>
      <c r="R512" s="25" t="s">
        <v>248</v>
      </c>
      <c r="S512" s="27">
        <v>3.7194444444444468</v>
      </c>
      <c r="T512" s="27">
        <v>0.92986111111111169</v>
      </c>
      <c r="U512" s="66">
        <v>44376</v>
      </c>
      <c r="V512" s="27">
        <v>0.21222222222222298</v>
      </c>
      <c r="W512" s="19">
        <v>0.75</v>
      </c>
      <c r="X512" s="26">
        <v>62</v>
      </c>
      <c r="Y512" s="19" t="str">
        <f t="shared" si="58"/>
        <v>N354</v>
      </c>
      <c r="Z512" s="19" t="str">
        <f t="shared" si="59"/>
        <v>10/HR-3UTHB</v>
      </c>
      <c r="AA512" s="26">
        <f t="shared" si="60"/>
        <v>0.75</v>
      </c>
      <c r="AB512" s="26">
        <f t="shared" si="61"/>
        <v>23.59</v>
      </c>
      <c r="AC512" s="19">
        <f t="shared" si="62"/>
        <v>62</v>
      </c>
      <c r="AD512" s="19" t="str">
        <f t="shared" si="63"/>
        <v>66000-354</v>
      </c>
      <c r="AE512" s="32"/>
      <c r="AF512" s="34"/>
      <c r="AG512" s="1" t="s">
        <v>153</v>
      </c>
      <c r="AH512" s="43">
        <v>66116</v>
      </c>
    </row>
    <row r="513" spans="1:34" x14ac:dyDescent="0.25">
      <c r="A513" s="5">
        <v>44363</v>
      </c>
      <c r="B513" s="56" t="s">
        <v>2406</v>
      </c>
      <c r="C513" s="53" t="s">
        <v>2408</v>
      </c>
      <c r="D513" s="53" t="s">
        <v>2680</v>
      </c>
      <c r="E513" s="54">
        <v>44376</v>
      </c>
      <c r="F513" s="51" t="s">
        <v>832</v>
      </c>
      <c r="G513" s="48" t="s">
        <v>2407</v>
      </c>
      <c r="H513" s="52">
        <v>1</v>
      </c>
      <c r="I513" s="51" t="s">
        <v>719</v>
      </c>
      <c r="J513" s="52">
        <v>188.25</v>
      </c>
      <c r="K513" s="7">
        <v>917598</v>
      </c>
      <c r="L513" s="24"/>
      <c r="M513" s="24">
        <v>36</v>
      </c>
      <c r="N513" s="24">
        <v>15</v>
      </c>
      <c r="O513" s="16">
        <f t="shared" si="65"/>
        <v>540</v>
      </c>
      <c r="P513" s="24" t="s">
        <v>130</v>
      </c>
      <c r="Q513" s="24" t="s">
        <v>747</v>
      </c>
      <c r="R513" s="25" t="s">
        <v>455</v>
      </c>
      <c r="S513" s="27">
        <v>8.7972222222222172</v>
      </c>
      <c r="T513" s="27">
        <v>8.7972222222222172</v>
      </c>
      <c r="U513" s="66">
        <v>44385</v>
      </c>
      <c r="V513" s="27">
        <v>0.36138888888888765</v>
      </c>
      <c r="W513" s="19">
        <v>8</v>
      </c>
      <c r="X513" s="26">
        <v>680</v>
      </c>
      <c r="Y513" s="19" t="str">
        <f t="shared" si="58"/>
        <v>RECELL717</v>
      </c>
      <c r="Z513" s="19" t="str">
        <f t="shared" si="59"/>
        <v>50/INR18650-30Q</v>
      </c>
      <c r="AA513" s="26">
        <f t="shared" si="60"/>
        <v>8</v>
      </c>
      <c r="AB513" s="26">
        <f t="shared" si="61"/>
        <v>188.25</v>
      </c>
      <c r="AC513" s="19">
        <f t="shared" si="62"/>
        <v>680</v>
      </c>
      <c r="AD513" s="19" t="str">
        <f t="shared" si="63"/>
        <v>66002-955</v>
      </c>
      <c r="AE513" s="32"/>
      <c r="AF513" s="34"/>
      <c r="AG513" s="1" t="s">
        <v>13</v>
      </c>
      <c r="AH513" s="43">
        <v>64999</v>
      </c>
    </row>
    <row r="514" spans="1:34" x14ac:dyDescent="0.25">
      <c r="A514" s="18">
        <v>44341</v>
      </c>
      <c r="B514" s="55" t="s">
        <v>2185</v>
      </c>
      <c r="C514" s="53" t="s">
        <v>2189</v>
      </c>
      <c r="D514" s="53" t="s">
        <v>2681</v>
      </c>
      <c r="E514" s="54">
        <v>44358</v>
      </c>
      <c r="F514" s="51" t="s">
        <v>2186</v>
      </c>
      <c r="G514" s="48" t="s">
        <v>2187</v>
      </c>
      <c r="H514" s="52">
        <v>1</v>
      </c>
      <c r="I514" s="51" t="s">
        <v>2188</v>
      </c>
      <c r="J514" s="1">
        <v>156.81</v>
      </c>
      <c r="K514" s="7">
        <v>916329</v>
      </c>
      <c r="L514" s="24"/>
      <c r="M514" s="24">
        <v>46.8</v>
      </c>
      <c r="N514" s="24">
        <v>11.6</v>
      </c>
      <c r="O514" s="16">
        <f t="shared" si="65"/>
        <v>542.88</v>
      </c>
      <c r="P514" s="24" t="s">
        <v>130</v>
      </c>
      <c r="Q514" s="24" t="s">
        <v>2190</v>
      </c>
      <c r="R514" s="25" t="s">
        <v>455</v>
      </c>
      <c r="S514" s="27">
        <v>9.6372222222222224</v>
      </c>
      <c r="T514" s="27">
        <v>9.6372222222222224</v>
      </c>
      <c r="U514" s="66">
        <v>44375</v>
      </c>
      <c r="V514" s="27">
        <v>6.1111111111111782E-2</v>
      </c>
      <c r="W514" s="19">
        <v>0.92</v>
      </c>
      <c r="X514" s="26">
        <v>600</v>
      </c>
      <c r="Y514" s="19" t="str">
        <f t="shared" ref="Y514:Y577" si="66">D514</f>
        <v>RECELL718</v>
      </c>
      <c r="Z514" s="19" t="str">
        <f t="shared" ref="Z514:Z577" si="67">C514</f>
        <v>52/INR18650-29E</v>
      </c>
      <c r="AA514" s="26">
        <f t="shared" ref="AA514:AA577" si="68">W514</f>
        <v>0.92</v>
      </c>
      <c r="AB514" s="26">
        <f t="shared" ref="AB514:AB577" si="69">J514</f>
        <v>156.81</v>
      </c>
      <c r="AC514" s="19">
        <f t="shared" ref="AC514:AC577" si="70">X514</f>
        <v>600</v>
      </c>
      <c r="AD514" s="19" t="str">
        <f t="shared" ref="AD514:AD577" si="71">G514</f>
        <v>66002-889</v>
      </c>
      <c r="AE514" s="32"/>
      <c r="AF514" s="34"/>
      <c r="AG514" s="1" t="s">
        <v>151</v>
      </c>
      <c r="AH514" s="43">
        <v>2444</v>
      </c>
    </row>
    <row r="515" spans="1:34" x14ac:dyDescent="0.25">
      <c r="A515" s="13">
        <v>44357</v>
      </c>
      <c r="B515" s="57" t="s">
        <v>2367</v>
      </c>
      <c r="C515" s="51" t="s">
        <v>532</v>
      </c>
      <c r="D515" s="51" t="s">
        <v>2682</v>
      </c>
      <c r="E515" s="54">
        <v>44372</v>
      </c>
      <c r="F515" s="51" t="s">
        <v>322</v>
      </c>
      <c r="G515" s="48" t="s">
        <v>2368</v>
      </c>
      <c r="H515" s="52">
        <v>1</v>
      </c>
      <c r="I515" s="51" t="s">
        <v>364</v>
      </c>
      <c r="J515" s="52">
        <v>8.5500000000000007</v>
      </c>
      <c r="K515" s="7">
        <v>918541</v>
      </c>
      <c r="L515" s="24"/>
      <c r="M515" s="24">
        <v>11.1</v>
      </c>
      <c r="N515" s="24">
        <v>2.6</v>
      </c>
      <c r="O515" s="16">
        <f t="shared" si="65"/>
        <v>28.86</v>
      </c>
      <c r="P515" s="24" t="s">
        <v>130</v>
      </c>
      <c r="Q515" s="24" t="s">
        <v>577</v>
      </c>
      <c r="R515" s="25" t="s">
        <v>455</v>
      </c>
      <c r="S515" s="27">
        <v>0.94249999999999812</v>
      </c>
      <c r="T515" s="27">
        <v>0.94249999999999812</v>
      </c>
      <c r="U515" s="66">
        <v>44376</v>
      </c>
      <c r="V515" s="27">
        <v>0.20000000000000195</v>
      </c>
      <c r="W515" s="19">
        <v>1</v>
      </c>
      <c r="X515" s="26">
        <v>39</v>
      </c>
      <c r="Y515" s="19" t="str">
        <f t="shared" si="66"/>
        <v>RECELL719</v>
      </c>
      <c r="Z515" s="19" t="str">
        <f t="shared" si="67"/>
        <v>3/UR18650ZY</v>
      </c>
      <c r="AA515" s="26">
        <f t="shared" si="68"/>
        <v>1</v>
      </c>
      <c r="AB515" s="26">
        <f t="shared" si="69"/>
        <v>8.5500000000000007</v>
      </c>
      <c r="AC515" s="19">
        <f t="shared" si="70"/>
        <v>39</v>
      </c>
      <c r="AD515" s="19" t="str">
        <f t="shared" si="71"/>
        <v>66002-954</v>
      </c>
      <c r="AE515" s="32"/>
      <c r="AF515" s="34"/>
      <c r="AG515" s="1" t="s">
        <v>13</v>
      </c>
      <c r="AH515" s="43" t="s">
        <v>323</v>
      </c>
    </row>
    <row r="516" spans="1:34" x14ac:dyDescent="0.25">
      <c r="A516" s="5">
        <v>44356</v>
      </c>
      <c r="B516" s="56" t="s">
        <v>2363</v>
      </c>
      <c r="C516" s="51" t="s">
        <v>2365</v>
      </c>
      <c r="D516" s="51" t="s">
        <v>2683</v>
      </c>
      <c r="E516" s="54">
        <v>44372</v>
      </c>
      <c r="F516" s="51" t="s">
        <v>314</v>
      </c>
      <c r="G516" s="48" t="s">
        <v>2364</v>
      </c>
      <c r="H516" s="52">
        <v>1</v>
      </c>
      <c r="I516" s="51" t="s">
        <v>654</v>
      </c>
      <c r="J516" s="52">
        <v>64.48</v>
      </c>
      <c r="K516" s="7">
        <v>916499</v>
      </c>
      <c r="L516" s="24"/>
      <c r="M516" s="24"/>
      <c r="N516" s="24"/>
      <c r="O516" s="16">
        <f t="shared" si="65"/>
        <v>0</v>
      </c>
      <c r="P516" s="24" t="s">
        <v>130</v>
      </c>
      <c r="Q516" s="24" t="s">
        <v>400</v>
      </c>
      <c r="R516" s="25" t="s">
        <v>455</v>
      </c>
      <c r="S516" s="27">
        <v>2.8349999999999995</v>
      </c>
      <c r="T516" s="27">
        <v>2.8349999999999995</v>
      </c>
      <c r="U516" s="66">
        <v>44377</v>
      </c>
      <c r="V516" s="27">
        <v>0.26666666666666572</v>
      </c>
      <c r="W516" s="19">
        <v>3</v>
      </c>
      <c r="X516" s="26">
        <v>225.56</v>
      </c>
      <c r="Y516" s="19" t="str">
        <f t="shared" si="66"/>
        <v>RECELL720</v>
      </c>
      <c r="Z516" s="19" t="str">
        <f t="shared" si="67"/>
        <v>18/UR18650A</v>
      </c>
      <c r="AA516" s="26">
        <f t="shared" si="68"/>
        <v>3</v>
      </c>
      <c r="AB516" s="26">
        <f t="shared" si="69"/>
        <v>64.48</v>
      </c>
      <c r="AC516" s="19">
        <f t="shared" si="70"/>
        <v>225.56</v>
      </c>
      <c r="AD516" s="19" t="str">
        <f t="shared" si="71"/>
        <v>66002-905</v>
      </c>
      <c r="AE516" s="32"/>
      <c r="AF516" s="34"/>
      <c r="AG516" s="1" t="s">
        <v>13</v>
      </c>
      <c r="AH516" s="43">
        <v>23955</v>
      </c>
    </row>
    <row r="517" spans="1:34" x14ac:dyDescent="0.25">
      <c r="A517" s="5">
        <v>44356</v>
      </c>
      <c r="B517" s="56" t="s">
        <v>2358</v>
      </c>
      <c r="C517" s="51" t="s">
        <v>445</v>
      </c>
      <c r="D517" s="51" t="s">
        <v>2684</v>
      </c>
      <c r="E517" s="54">
        <v>44365</v>
      </c>
      <c r="F517" s="51" t="s">
        <v>2359</v>
      </c>
      <c r="G517" s="48" t="s">
        <v>2360</v>
      </c>
      <c r="H517" s="52">
        <v>1</v>
      </c>
      <c r="I517" s="51" t="s">
        <v>364</v>
      </c>
      <c r="J517" s="52">
        <v>17.09</v>
      </c>
      <c r="K517" s="7">
        <v>916532</v>
      </c>
      <c r="L517" s="24"/>
      <c r="M517" s="24">
        <v>11.1</v>
      </c>
      <c r="N517" s="24">
        <v>5.2</v>
      </c>
      <c r="O517" s="16">
        <f t="shared" si="65"/>
        <v>57.72</v>
      </c>
      <c r="P517" s="24" t="s">
        <v>130</v>
      </c>
      <c r="Q517" s="24" t="s">
        <v>372</v>
      </c>
      <c r="R517" s="25" t="s">
        <v>455</v>
      </c>
      <c r="S517" s="27">
        <v>1.169999999999999</v>
      </c>
      <c r="T517" s="27">
        <v>1.169999999999999</v>
      </c>
      <c r="U517" s="66">
        <v>44378</v>
      </c>
      <c r="V517" s="27">
        <v>0.36666666666666536</v>
      </c>
      <c r="W517" s="19">
        <v>2</v>
      </c>
      <c r="X517" s="26">
        <v>107.34</v>
      </c>
      <c r="Y517" s="19" t="str">
        <f t="shared" si="66"/>
        <v>RECELL721</v>
      </c>
      <c r="Z517" s="19" t="str">
        <f t="shared" si="67"/>
        <v>6/UR18650ZY</v>
      </c>
      <c r="AA517" s="26">
        <f t="shared" si="68"/>
        <v>2</v>
      </c>
      <c r="AB517" s="26">
        <f t="shared" si="69"/>
        <v>17.09</v>
      </c>
      <c r="AC517" s="19">
        <f t="shared" si="70"/>
        <v>107.34</v>
      </c>
      <c r="AD517" s="19" t="str">
        <f t="shared" si="71"/>
        <v>66002-906</v>
      </c>
      <c r="AE517" s="32"/>
      <c r="AF517" s="34"/>
      <c r="AG517" s="1" t="s">
        <v>13</v>
      </c>
      <c r="AH517" s="43">
        <v>2440</v>
      </c>
    </row>
    <row r="518" spans="1:34" x14ac:dyDescent="0.25">
      <c r="A518" s="13">
        <v>44364</v>
      </c>
      <c r="B518" s="57" t="s">
        <v>2421</v>
      </c>
      <c r="C518" s="51" t="s">
        <v>640</v>
      </c>
      <c r="D518" s="51" t="s">
        <v>576</v>
      </c>
      <c r="E518" s="54">
        <v>44387</v>
      </c>
      <c r="F518" s="51" t="s">
        <v>322</v>
      </c>
      <c r="G518" s="48" t="s">
        <v>575</v>
      </c>
      <c r="H518" s="52">
        <v>500</v>
      </c>
      <c r="I518" s="51" t="s">
        <v>634</v>
      </c>
      <c r="J518" s="1">
        <v>2.0299999999999998</v>
      </c>
      <c r="K518" s="7">
        <v>919465</v>
      </c>
      <c r="L518" s="24"/>
      <c r="M518" s="24">
        <v>1.2</v>
      </c>
      <c r="N518" s="24">
        <v>0.8</v>
      </c>
      <c r="O518" s="16">
        <f t="shared" si="65"/>
        <v>0.96</v>
      </c>
      <c r="P518" s="24" t="s">
        <v>91</v>
      </c>
      <c r="Q518" s="24" t="s">
        <v>412</v>
      </c>
      <c r="R518" s="25" t="s">
        <v>2172</v>
      </c>
      <c r="S518" s="27">
        <v>10.843055555555559</v>
      </c>
      <c r="T518" s="27">
        <v>2.1686111111111118E-2</v>
      </c>
      <c r="U518" s="66">
        <v>44376</v>
      </c>
      <c r="V518" s="27">
        <v>1.1500000000000012</v>
      </c>
      <c r="W518" s="19">
        <v>0.03</v>
      </c>
      <c r="X518" s="26">
        <v>3.1</v>
      </c>
      <c r="Y518" s="19" t="str">
        <f t="shared" si="66"/>
        <v>N1705</v>
      </c>
      <c r="Z518" s="19" t="str">
        <f t="shared" si="67"/>
        <v>1/BK-4MCCE</v>
      </c>
      <c r="AA518" s="26">
        <f t="shared" si="68"/>
        <v>0.03</v>
      </c>
      <c r="AB518" s="26">
        <f t="shared" si="69"/>
        <v>2.0299999999999998</v>
      </c>
      <c r="AC518" s="19">
        <f t="shared" si="70"/>
        <v>3.1</v>
      </c>
      <c r="AD518" s="19" t="str">
        <f t="shared" si="71"/>
        <v>30006-414BP</v>
      </c>
      <c r="AE518" s="32"/>
      <c r="AF518" s="34"/>
      <c r="AG518" s="1" t="s">
        <v>573</v>
      </c>
      <c r="AH518" s="43" t="s">
        <v>323</v>
      </c>
    </row>
    <row r="519" spans="1:34" x14ac:dyDescent="0.25">
      <c r="A519" s="18">
        <v>44369</v>
      </c>
      <c r="B519" s="55" t="s">
        <v>2465</v>
      </c>
      <c r="C519" s="51" t="s">
        <v>362</v>
      </c>
      <c r="D519" s="51" t="s">
        <v>479</v>
      </c>
      <c r="E519" s="54">
        <v>44384</v>
      </c>
      <c r="F519" s="51" t="s">
        <v>322</v>
      </c>
      <c r="G519" s="48" t="s">
        <v>466</v>
      </c>
      <c r="H519" s="52">
        <v>1</v>
      </c>
      <c r="I519" s="51" t="s">
        <v>114</v>
      </c>
      <c r="J519" s="1">
        <v>18.43</v>
      </c>
      <c r="K519" s="7">
        <v>920016</v>
      </c>
      <c r="L519" s="24"/>
      <c r="M519" s="24">
        <v>7.2</v>
      </c>
      <c r="N519" s="24">
        <v>4.5</v>
      </c>
      <c r="O519" s="16">
        <f t="shared" si="65"/>
        <v>32.4</v>
      </c>
      <c r="P519" s="24" t="s">
        <v>91</v>
      </c>
      <c r="Q519" s="24" t="s">
        <v>464</v>
      </c>
      <c r="R519" s="25" t="s">
        <v>455</v>
      </c>
      <c r="S519" s="27">
        <v>0.76722222222222303</v>
      </c>
      <c r="T519" s="27">
        <v>0.76722222222222303</v>
      </c>
      <c r="U519" s="66">
        <v>44376</v>
      </c>
      <c r="V519" s="27">
        <v>0.1500000000000008</v>
      </c>
      <c r="W519" s="19">
        <v>0.9</v>
      </c>
      <c r="X519" s="26">
        <v>75</v>
      </c>
      <c r="Y519" s="19" t="str">
        <f t="shared" si="66"/>
        <v>PACK249</v>
      </c>
      <c r="Z519" s="19" t="str">
        <f t="shared" si="67"/>
        <v>6/HR-4/3FAU</v>
      </c>
      <c r="AA519" s="26">
        <f t="shared" si="68"/>
        <v>0.9</v>
      </c>
      <c r="AB519" s="26">
        <f t="shared" si="69"/>
        <v>18.43</v>
      </c>
      <c r="AC519" s="19">
        <f t="shared" si="70"/>
        <v>75</v>
      </c>
      <c r="AD519" s="19" t="str">
        <f t="shared" si="71"/>
        <v>66001-449</v>
      </c>
      <c r="AE519" s="32"/>
      <c r="AF519" s="34"/>
      <c r="AG519" s="1" t="s">
        <v>13</v>
      </c>
      <c r="AH519" s="43" t="s">
        <v>323</v>
      </c>
    </row>
    <row r="520" spans="1:34" x14ac:dyDescent="0.25">
      <c r="A520" s="5">
        <v>44363</v>
      </c>
      <c r="B520" s="56" t="s">
        <v>2398</v>
      </c>
      <c r="C520" s="51" t="s">
        <v>274</v>
      </c>
      <c r="D520" s="51" t="s">
        <v>1063</v>
      </c>
      <c r="E520" s="54">
        <v>44382</v>
      </c>
      <c r="F520" s="51" t="s">
        <v>267</v>
      </c>
      <c r="G520" s="48" t="s">
        <v>1062</v>
      </c>
      <c r="H520" s="52">
        <v>1</v>
      </c>
      <c r="I520" s="1"/>
      <c r="J520" s="1">
        <v>29.91</v>
      </c>
      <c r="K520" s="7">
        <v>919042</v>
      </c>
      <c r="L520" s="24"/>
      <c r="M520" s="24"/>
      <c r="N520" s="24"/>
      <c r="O520" s="16">
        <f t="shared" si="65"/>
        <v>0</v>
      </c>
      <c r="P520" s="24"/>
      <c r="Q520" s="24"/>
      <c r="R520" s="25" t="s">
        <v>249</v>
      </c>
      <c r="S520" s="27">
        <v>0.15749999999999797</v>
      </c>
      <c r="T520" s="27">
        <v>0.15749999999999797</v>
      </c>
      <c r="U520" s="66">
        <v>44376</v>
      </c>
      <c r="V520" s="27">
        <v>0.1500000000000008</v>
      </c>
      <c r="W520" s="19">
        <v>0.12</v>
      </c>
      <c r="X520" s="26">
        <v>80</v>
      </c>
      <c r="Y520" s="19" t="str">
        <f t="shared" si="66"/>
        <v>CH211A</v>
      </c>
      <c r="Z520" s="19" t="str">
        <f t="shared" si="67"/>
        <v>TSB-002PCB</v>
      </c>
      <c r="AA520" s="26">
        <f t="shared" si="68"/>
        <v>0.12</v>
      </c>
      <c r="AB520" s="26">
        <f t="shared" si="69"/>
        <v>29.91</v>
      </c>
      <c r="AC520" s="19">
        <f t="shared" si="70"/>
        <v>80</v>
      </c>
      <c r="AD520" s="19" t="str">
        <f t="shared" si="71"/>
        <v>66000-118A</v>
      </c>
      <c r="AE520" s="32"/>
      <c r="AF520" s="34"/>
      <c r="AG520" s="1" t="s">
        <v>153</v>
      </c>
      <c r="AH520" s="43">
        <v>66116</v>
      </c>
    </row>
    <row r="521" spans="1:34" x14ac:dyDescent="0.25">
      <c r="A521" s="5">
        <v>44356</v>
      </c>
      <c r="B521" s="56" t="s">
        <v>2366</v>
      </c>
      <c r="C521" s="51" t="s">
        <v>308</v>
      </c>
      <c r="D521" s="51" t="s">
        <v>441</v>
      </c>
      <c r="E521" s="54">
        <v>44384</v>
      </c>
      <c r="F521" s="51" t="s">
        <v>387</v>
      </c>
      <c r="G521" s="48" t="s">
        <v>440</v>
      </c>
      <c r="H521" s="52">
        <v>10</v>
      </c>
      <c r="I521" s="1"/>
      <c r="J521" s="1">
        <v>34.25</v>
      </c>
      <c r="K521" s="7">
        <v>918208</v>
      </c>
      <c r="L521" s="24"/>
      <c r="M521" s="24"/>
      <c r="N521" s="24"/>
      <c r="O521" s="16">
        <f t="shared" si="65"/>
        <v>0</v>
      </c>
      <c r="P521" s="24"/>
      <c r="Q521" s="24"/>
      <c r="R521" s="25" t="s">
        <v>249</v>
      </c>
      <c r="S521" s="27">
        <v>0.49999999999999956</v>
      </c>
      <c r="T521" s="27">
        <v>4.9999999999999954E-2</v>
      </c>
      <c r="U521" s="66">
        <v>44376</v>
      </c>
      <c r="V521" s="27">
        <v>0.42305555555555463</v>
      </c>
      <c r="W521" s="19">
        <v>0.09</v>
      </c>
      <c r="X521" s="26">
        <v>75</v>
      </c>
      <c r="Y521" s="19" t="str">
        <f t="shared" si="66"/>
        <v>CH178</v>
      </c>
      <c r="Z521" s="19" t="str">
        <f t="shared" si="67"/>
        <v>TSB002</v>
      </c>
      <c r="AA521" s="26">
        <f t="shared" si="68"/>
        <v>0.09</v>
      </c>
      <c r="AB521" s="26">
        <f t="shared" si="69"/>
        <v>34.25</v>
      </c>
      <c r="AC521" s="19">
        <f t="shared" si="70"/>
        <v>75</v>
      </c>
      <c r="AD521" s="19" t="str">
        <f t="shared" si="71"/>
        <v>66000-086</v>
      </c>
      <c r="AE521" s="32"/>
      <c r="AF521" s="34"/>
      <c r="AG521" s="1" t="s">
        <v>152</v>
      </c>
      <c r="AH521" s="43">
        <v>35409</v>
      </c>
    </row>
    <row r="522" spans="1:34" x14ac:dyDescent="0.25">
      <c r="A522" s="5">
        <v>44363</v>
      </c>
      <c r="B522" s="56" t="s">
        <v>2395</v>
      </c>
      <c r="C522" s="51" t="s">
        <v>120</v>
      </c>
      <c r="D522" s="51" t="s">
        <v>342</v>
      </c>
      <c r="E522" s="54">
        <v>44382</v>
      </c>
      <c r="F522" s="51" t="s">
        <v>267</v>
      </c>
      <c r="G522" s="48" t="s">
        <v>341</v>
      </c>
      <c r="H522" s="52">
        <v>2</v>
      </c>
      <c r="I522" s="1"/>
      <c r="J522" s="1">
        <v>44.61</v>
      </c>
      <c r="K522" s="7">
        <v>919042</v>
      </c>
      <c r="L522" s="24"/>
      <c r="M522" s="24"/>
      <c r="N522" s="24"/>
      <c r="O522" s="16">
        <f t="shared" si="65"/>
        <v>0</v>
      </c>
      <c r="P522" s="24"/>
      <c r="Q522" s="24"/>
      <c r="R522" s="25" t="s">
        <v>249</v>
      </c>
      <c r="S522" s="27">
        <v>0.16666666666666607</v>
      </c>
      <c r="T522" s="27">
        <v>8.3333333333333037E-2</v>
      </c>
      <c r="U522" s="66">
        <v>44376</v>
      </c>
      <c r="V522" s="27">
        <v>0.33333333333333481</v>
      </c>
      <c r="W522" s="19">
        <v>0.1</v>
      </c>
      <c r="X522" s="26">
        <v>85</v>
      </c>
      <c r="Y522" s="19" t="str">
        <f t="shared" si="66"/>
        <v>CH71</v>
      </c>
      <c r="Z522" s="19" t="str">
        <f t="shared" si="67"/>
        <v>TSB-002</v>
      </c>
      <c r="AA522" s="26">
        <f t="shared" si="68"/>
        <v>0.1</v>
      </c>
      <c r="AB522" s="26">
        <f t="shared" si="69"/>
        <v>44.61</v>
      </c>
      <c r="AC522" s="19">
        <f t="shared" si="70"/>
        <v>85</v>
      </c>
      <c r="AD522" s="19" t="str">
        <f t="shared" si="71"/>
        <v>66000-156</v>
      </c>
      <c r="AE522" s="32"/>
      <c r="AF522" s="34"/>
      <c r="AG522" s="1" t="s">
        <v>153</v>
      </c>
      <c r="AH522" s="43">
        <v>66116</v>
      </c>
    </row>
    <row r="523" spans="1:34" x14ac:dyDescent="0.25">
      <c r="A523" s="13">
        <v>44364</v>
      </c>
      <c r="B523" s="57" t="s">
        <v>2422</v>
      </c>
      <c r="C523" s="60" t="s">
        <v>120</v>
      </c>
      <c r="D523" s="51" t="s">
        <v>342</v>
      </c>
      <c r="E523" s="54">
        <v>44384</v>
      </c>
      <c r="F523" s="51" t="s">
        <v>267</v>
      </c>
      <c r="G523" s="48" t="s">
        <v>341</v>
      </c>
      <c r="H523" s="52">
        <v>1</v>
      </c>
      <c r="I523" s="1"/>
      <c r="J523" s="1">
        <v>44.61</v>
      </c>
      <c r="K523" s="7">
        <v>919428</v>
      </c>
      <c r="L523" s="24"/>
      <c r="M523" s="24"/>
      <c r="N523" s="24"/>
      <c r="O523" s="16">
        <f t="shared" si="65"/>
        <v>0</v>
      </c>
      <c r="P523" s="24"/>
      <c r="Q523" s="24"/>
      <c r="R523" s="25" t="s">
        <v>249</v>
      </c>
      <c r="S523" s="27">
        <v>8.333333333333437E-2</v>
      </c>
      <c r="T523" s="27">
        <v>8.333333333333437E-2</v>
      </c>
      <c r="U523" s="66">
        <v>44376</v>
      </c>
      <c r="V523" s="27">
        <v>0.28333333333333233</v>
      </c>
      <c r="W523" s="19">
        <v>0.1</v>
      </c>
      <c r="X523" s="26">
        <v>85</v>
      </c>
      <c r="Y523" s="19" t="str">
        <f t="shared" si="66"/>
        <v>CH71</v>
      </c>
      <c r="Z523" s="19" t="str">
        <f t="shared" si="67"/>
        <v>TSB-002</v>
      </c>
      <c r="AA523" s="26">
        <f t="shared" si="68"/>
        <v>0.1</v>
      </c>
      <c r="AB523" s="26">
        <f t="shared" si="69"/>
        <v>44.61</v>
      </c>
      <c r="AC523" s="19">
        <f t="shared" si="70"/>
        <v>85</v>
      </c>
      <c r="AD523" s="19" t="str">
        <f t="shared" si="71"/>
        <v>66000-156</v>
      </c>
      <c r="AE523" s="32"/>
      <c r="AF523" s="34"/>
      <c r="AG523" s="1" t="s">
        <v>153</v>
      </c>
      <c r="AH523" s="43">
        <v>66116</v>
      </c>
    </row>
    <row r="524" spans="1:34" x14ac:dyDescent="0.25">
      <c r="A524" s="18">
        <v>44341</v>
      </c>
      <c r="B524" s="55" t="s">
        <v>2191</v>
      </c>
      <c r="C524" s="51"/>
      <c r="D524" s="51" t="s">
        <v>2179</v>
      </c>
      <c r="E524" s="54">
        <v>44358</v>
      </c>
      <c r="F524" s="51" t="s">
        <v>2186</v>
      </c>
      <c r="G524" s="48" t="s">
        <v>2192</v>
      </c>
      <c r="H524" s="52">
        <v>1</v>
      </c>
      <c r="I524" s="1"/>
      <c r="J524" s="1">
        <v>112.39</v>
      </c>
      <c r="K524" s="7">
        <v>916329</v>
      </c>
      <c r="L524" s="24"/>
      <c r="M524" s="24"/>
      <c r="N524" s="24"/>
      <c r="O524" s="16">
        <f t="shared" si="65"/>
        <v>0</v>
      </c>
      <c r="P524" s="24"/>
      <c r="Q524" s="24"/>
      <c r="R524" s="25" t="s">
        <v>455</v>
      </c>
      <c r="S524" s="27">
        <v>0.64861111111111036</v>
      </c>
      <c r="T524" s="27">
        <v>0.64861111111111036</v>
      </c>
      <c r="U524" s="66">
        <v>44375</v>
      </c>
      <c r="V524" s="27">
        <v>8.2777777777777839E-2</v>
      </c>
      <c r="W524" s="19">
        <v>0.5</v>
      </c>
      <c r="X524" s="26">
        <v>199</v>
      </c>
      <c r="Y524" s="19" t="str">
        <f t="shared" si="66"/>
        <v>CHARGER PLUG CHANGE-LAB</v>
      </c>
      <c r="Z524" s="19">
        <f t="shared" si="67"/>
        <v>0</v>
      </c>
      <c r="AA524" s="26">
        <f t="shared" si="68"/>
        <v>0.5</v>
      </c>
      <c r="AB524" s="26">
        <f t="shared" si="69"/>
        <v>112.39</v>
      </c>
      <c r="AC524" s="19">
        <f t="shared" si="70"/>
        <v>199</v>
      </c>
      <c r="AD524" s="19" t="str">
        <f t="shared" si="71"/>
        <v>66002-890</v>
      </c>
      <c r="AE524" s="32"/>
      <c r="AF524" s="34"/>
      <c r="AG524" s="1" t="s">
        <v>151</v>
      </c>
      <c r="AH524" s="43">
        <v>2444</v>
      </c>
    </row>
    <row r="525" spans="1:34" x14ac:dyDescent="0.25">
      <c r="A525" s="15">
        <v>44350</v>
      </c>
      <c r="B525" s="59" t="s">
        <v>2297</v>
      </c>
      <c r="C525" s="51" t="s">
        <v>1807</v>
      </c>
      <c r="D525" s="51" t="s">
        <v>1808</v>
      </c>
      <c r="E525" s="54">
        <v>44365</v>
      </c>
      <c r="F525" s="51" t="s">
        <v>2298</v>
      </c>
      <c r="G525" s="48" t="s">
        <v>1806</v>
      </c>
      <c r="H525" s="52">
        <v>2</v>
      </c>
      <c r="I525" s="51" t="s">
        <v>318</v>
      </c>
      <c r="J525" s="1">
        <v>118.75</v>
      </c>
      <c r="K525" s="7">
        <v>917326</v>
      </c>
      <c r="L525" s="24"/>
      <c r="M525" s="24">
        <v>25.2</v>
      </c>
      <c r="N525" s="24">
        <v>13.8</v>
      </c>
      <c r="O525" s="16">
        <f t="shared" si="65"/>
        <v>347.76</v>
      </c>
      <c r="P525" s="24" t="s">
        <v>130</v>
      </c>
      <c r="Q525" s="24" t="s">
        <v>1809</v>
      </c>
      <c r="R525" s="25" t="s">
        <v>455</v>
      </c>
      <c r="S525" s="27">
        <v>4.9472222222222229</v>
      </c>
      <c r="T525" s="27">
        <v>2.4736111111111114</v>
      </c>
      <c r="U525" s="66">
        <v>44375</v>
      </c>
      <c r="V525" s="27">
        <v>0.13333333333333286</v>
      </c>
      <c r="W525" s="19">
        <v>2.73</v>
      </c>
      <c r="X525" s="26">
        <v>800</v>
      </c>
      <c r="Y525" s="19" t="str">
        <f t="shared" si="66"/>
        <v>RECELL429</v>
      </c>
      <c r="Z525" s="19" t="str">
        <f t="shared" si="67"/>
        <v>28/NCR18650GA</v>
      </c>
      <c r="AA525" s="26">
        <f t="shared" si="68"/>
        <v>2.73</v>
      </c>
      <c r="AB525" s="26">
        <f t="shared" si="69"/>
        <v>118.75</v>
      </c>
      <c r="AC525" s="19">
        <f t="shared" si="70"/>
        <v>800</v>
      </c>
      <c r="AD525" s="19" t="str">
        <f t="shared" si="71"/>
        <v>66001-746</v>
      </c>
      <c r="AE525" s="32"/>
      <c r="AF525" s="34"/>
      <c r="AG525" s="1" t="s">
        <v>13</v>
      </c>
      <c r="AH525" s="43">
        <v>2199</v>
      </c>
    </row>
    <row r="526" spans="1:34" x14ac:dyDescent="0.25">
      <c r="A526" s="13">
        <v>44371</v>
      </c>
      <c r="B526" s="57" t="s">
        <v>2494</v>
      </c>
      <c r="C526" s="51" t="s">
        <v>2496</v>
      </c>
      <c r="D526" s="51" t="s">
        <v>2497</v>
      </c>
      <c r="E526" s="54">
        <v>44370</v>
      </c>
      <c r="F526" s="51" t="s">
        <v>941</v>
      </c>
      <c r="G526" s="48" t="s">
        <v>2495</v>
      </c>
      <c r="H526" s="52">
        <v>1</v>
      </c>
      <c r="I526" s="51" t="s">
        <v>318</v>
      </c>
      <c r="J526" s="1">
        <v>199.33</v>
      </c>
      <c r="K526" s="7">
        <v>920326</v>
      </c>
      <c r="L526" s="24"/>
      <c r="M526" s="24">
        <v>25.2</v>
      </c>
      <c r="N526" s="24">
        <v>20.7</v>
      </c>
      <c r="O526" s="16">
        <f t="shared" si="65"/>
        <v>521.64</v>
      </c>
      <c r="P526" s="24" t="s">
        <v>130</v>
      </c>
      <c r="Q526" s="24" t="s">
        <v>2498</v>
      </c>
      <c r="R526" s="25" t="s">
        <v>455</v>
      </c>
      <c r="S526" s="27">
        <v>4.9266666666666667</v>
      </c>
      <c r="T526" s="27">
        <v>4.9266666666666667</v>
      </c>
      <c r="U526" s="66">
        <v>44385</v>
      </c>
      <c r="V526" s="27">
        <v>0.63694444444444454</v>
      </c>
      <c r="W526" s="19">
        <v>7</v>
      </c>
      <c r="X526" s="26">
        <v>600</v>
      </c>
      <c r="Y526" s="19" t="str">
        <f t="shared" si="66"/>
        <v>RL1483</v>
      </c>
      <c r="Z526" s="19" t="str">
        <f t="shared" si="67"/>
        <v>42/NCR18650GA</v>
      </c>
      <c r="AA526" s="26">
        <f t="shared" si="68"/>
        <v>7</v>
      </c>
      <c r="AB526" s="26">
        <f t="shared" si="69"/>
        <v>199.33</v>
      </c>
      <c r="AC526" s="19">
        <f t="shared" si="70"/>
        <v>600</v>
      </c>
      <c r="AD526" s="19" t="str">
        <f t="shared" si="71"/>
        <v>66002-674</v>
      </c>
      <c r="AE526" s="32"/>
      <c r="AF526" s="34"/>
      <c r="AG526" s="1" t="s">
        <v>151</v>
      </c>
      <c r="AH526" s="43">
        <v>2500</v>
      </c>
    </row>
    <row r="527" spans="1:34" x14ac:dyDescent="0.25">
      <c r="A527" s="13">
        <v>44385</v>
      </c>
      <c r="B527" s="57" t="s">
        <v>2627</v>
      </c>
      <c r="C527" s="51"/>
      <c r="D527" s="51" t="s">
        <v>2630</v>
      </c>
      <c r="E527" s="54">
        <v>44389</v>
      </c>
      <c r="F527" s="51" t="s">
        <v>2628</v>
      </c>
      <c r="G527" s="48" t="s">
        <v>2629</v>
      </c>
      <c r="H527" s="52">
        <v>1</v>
      </c>
      <c r="I527" s="1"/>
      <c r="J527" s="1">
        <v>225.85</v>
      </c>
      <c r="K527" s="7">
        <v>921962</v>
      </c>
      <c r="L527" s="24"/>
      <c r="M527" s="24"/>
      <c r="N527" s="24"/>
      <c r="O527" s="16">
        <f t="shared" si="65"/>
        <v>0</v>
      </c>
      <c r="P527" s="24"/>
      <c r="Q527" s="24"/>
      <c r="R527" s="25" t="s">
        <v>1902</v>
      </c>
      <c r="S527" s="27">
        <v>3.0800000000000005</v>
      </c>
      <c r="T527" s="27">
        <v>3.0800000000000005</v>
      </c>
      <c r="U527" s="66">
        <v>44385</v>
      </c>
      <c r="V527" s="27">
        <v>0.18805555555555653</v>
      </c>
      <c r="W527" s="19">
        <v>5.83</v>
      </c>
      <c r="X527" s="26">
        <v>360</v>
      </c>
      <c r="Y527" s="19" t="str">
        <f t="shared" si="66"/>
        <v>RL1408B</v>
      </c>
      <c r="Z527" s="19">
        <f t="shared" si="67"/>
        <v>0</v>
      </c>
      <c r="AA527" s="26">
        <f t="shared" si="68"/>
        <v>5.83</v>
      </c>
      <c r="AB527" s="26">
        <f t="shared" si="69"/>
        <v>225.85</v>
      </c>
      <c r="AC527" s="19">
        <f t="shared" si="70"/>
        <v>360</v>
      </c>
      <c r="AD527" s="19" t="str">
        <f t="shared" si="71"/>
        <v>66003-949B</v>
      </c>
      <c r="AE527" s="32"/>
      <c r="AF527" s="34"/>
      <c r="AG527" s="1" t="s">
        <v>152</v>
      </c>
      <c r="AH527" s="43">
        <v>22417</v>
      </c>
    </row>
    <row r="528" spans="1:34" x14ac:dyDescent="0.25">
      <c r="A528" s="13">
        <v>44357</v>
      </c>
      <c r="B528" s="57" t="s">
        <v>2376</v>
      </c>
      <c r="C528" s="53" t="s">
        <v>1470</v>
      </c>
      <c r="D528" s="53" t="s">
        <v>1471</v>
      </c>
      <c r="E528" s="54">
        <v>44376</v>
      </c>
      <c r="F528" s="51" t="s">
        <v>307</v>
      </c>
      <c r="G528" s="48" t="s">
        <v>1469</v>
      </c>
      <c r="H528" s="52">
        <v>100</v>
      </c>
      <c r="I528" s="51" t="s">
        <v>279</v>
      </c>
      <c r="J528" s="1">
        <v>36.01</v>
      </c>
      <c r="K528" s="7">
        <v>918486</v>
      </c>
      <c r="L528" s="24"/>
      <c r="M528" s="24" t="s">
        <v>396</v>
      </c>
      <c r="N528" s="24">
        <v>2.5499999999999998</v>
      </c>
      <c r="O528" s="16" t="e">
        <f t="shared" si="65"/>
        <v>#VALUE!</v>
      </c>
      <c r="P528" s="24" t="s">
        <v>91</v>
      </c>
      <c r="Q528" s="24"/>
      <c r="R528" s="25" t="s">
        <v>2253</v>
      </c>
      <c r="S528" s="27">
        <v>53.031111111111102</v>
      </c>
      <c r="T528" s="27">
        <v>0.53031111111111107</v>
      </c>
      <c r="U528" s="66">
        <v>44385</v>
      </c>
      <c r="V528" s="27">
        <v>2.3499999999999996</v>
      </c>
      <c r="W528" s="19">
        <v>0.64</v>
      </c>
      <c r="X528" s="26">
        <v>70</v>
      </c>
      <c r="Y528" s="19" t="str">
        <f t="shared" si="66"/>
        <v>N475A</v>
      </c>
      <c r="Z528" s="19" t="str">
        <f t="shared" si="67"/>
        <v>14/BK-3HCCE</v>
      </c>
      <c r="AA528" s="26">
        <f t="shared" si="68"/>
        <v>0.64</v>
      </c>
      <c r="AB528" s="26">
        <f t="shared" si="69"/>
        <v>36.01</v>
      </c>
      <c r="AC528" s="19">
        <f t="shared" si="70"/>
        <v>70</v>
      </c>
      <c r="AD528" s="19" t="str">
        <f t="shared" si="71"/>
        <v>66000-6121</v>
      </c>
      <c r="AE528" s="32"/>
      <c r="AF528" s="34"/>
      <c r="AG528" s="1" t="s">
        <v>153</v>
      </c>
      <c r="AH528" s="43">
        <v>81345</v>
      </c>
    </row>
    <row r="529" spans="1:34" x14ac:dyDescent="0.25">
      <c r="A529" s="13">
        <v>44364</v>
      </c>
      <c r="B529" s="57" t="s">
        <v>2420</v>
      </c>
      <c r="C529" s="51" t="s">
        <v>530</v>
      </c>
      <c r="D529" s="51" t="s">
        <v>629</v>
      </c>
      <c r="E529" s="54">
        <v>44384</v>
      </c>
      <c r="F529" s="51" t="s">
        <v>292</v>
      </c>
      <c r="G529" s="48" t="s">
        <v>627</v>
      </c>
      <c r="H529" s="52">
        <v>11</v>
      </c>
      <c r="I529" s="51" t="s">
        <v>293</v>
      </c>
      <c r="J529" s="1">
        <v>11.45</v>
      </c>
      <c r="K529" s="7">
        <v>919433</v>
      </c>
      <c r="L529" s="24" t="s">
        <v>628</v>
      </c>
      <c r="M529" s="24">
        <v>7.2</v>
      </c>
      <c r="N529" s="24">
        <v>1.7</v>
      </c>
      <c r="O529" s="16">
        <f t="shared" ref="O529" si="72">N529*M529</f>
        <v>12.24</v>
      </c>
      <c r="P529" s="24" t="s">
        <v>91</v>
      </c>
      <c r="Q529" s="24" t="s">
        <v>464</v>
      </c>
      <c r="R529" s="25" t="s">
        <v>455</v>
      </c>
      <c r="S529" s="27">
        <v>5.7422222222222228</v>
      </c>
      <c r="T529" s="27">
        <v>0.52202020202020205</v>
      </c>
      <c r="U529" s="66">
        <v>44389</v>
      </c>
      <c r="V529" s="27">
        <v>0.11666666666666492</v>
      </c>
      <c r="W529" s="19">
        <v>0.69</v>
      </c>
      <c r="X529" s="26">
        <v>66.739999999999995</v>
      </c>
      <c r="Y529" s="19" t="str">
        <f t="shared" si="66"/>
        <v>N653</v>
      </c>
      <c r="Z529" s="19" t="str">
        <f t="shared" si="67"/>
        <v>6/AA1700</v>
      </c>
      <c r="AA529" s="26">
        <f t="shared" si="68"/>
        <v>0.69</v>
      </c>
      <c r="AB529" s="26">
        <f t="shared" si="69"/>
        <v>11.45</v>
      </c>
      <c r="AC529" s="19">
        <f t="shared" si="70"/>
        <v>66.739999999999995</v>
      </c>
      <c r="AD529" s="19" t="str">
        <f t="shared" si="71"/>
        <v>22000-369</v>
      </c>
      <c r="AE529" s="32"/>
      <c r="AF529" s="34"/>
      <c r="AG529" s="1" t="s">
        <v>13</v>
      </c>
      <c r="AH529" s="43">
        <v>6830</v>
      </c>
    </row>
    <row r="530" spans="1:34" x14ac:dyDescent="0.25">
      <c r="A530" s="13">
        <v>44371</v>
      </c>
      <c r="B530" s="57">
        <v>314750</v>
      </c>
      <c r="C530" s="51" t="s">
        <v>2049</v>
      </c>
      <c r="D530" s="51" t="s">
        <v>2500</v>
      </c>
      <c r="E530" s="54">
        <v>44386</v>
      </c>
      <c r="F530" s="51" t="s">
        <v>832</v>
      </c>
      <c r="G530" s="48" t="s">
        <v>2499</v>
      </c>
      <c r="H530" s="52">
        <v>2</v>
      </c>
      <c r="I530" s="51" t="s">
        <v>1816</v>
      </c>
      <c r="J530" s="52">
        <v>23.72</v>
      </c>
      <c r="K530" s="7">
        <v>920300</v>
      </c>
      <c r="L530" s="24"/>
      <c r="M530" s="24">
        <v>18</v>
      </c>
      <c r="N530" s="24">
        <v>2</v>
      </c>
      <c r="O530" s="16">
        <v>23.72</v>
      </c>
      <c r="P530" s="24" t="s">
        <v>96</v>
      </c>
      <c r="Q530" s="24" t="s">
        <v>590</v>
      </c>
      <c r="R530" s="25" t="s">
        <v>997</v>
      </c>
      <c r="S530" s="27">
        <v>3.7527777777777787</v>
      </c>
      <c r="T530" s="27">
        <v>1.8763888888888893</v>
      </c>
      <c r="U530" s="66">
        <v>44389</v>
      </c>
      <c r="V530" s="27">
        <v>0.20138888888888928</v>
      </c>
      <c r="W530" s="19">
        <v>1.34</v>
      </c>
      <c r="X530" s="26">
        <v>90</v>
      </c>
      <c r="Y530" s="19" t="str">
        <f t="shared" si="66"/>
        <v>RECELL378</v>
      </c>
      <c r="Z530" s="19" t="str">
        <f t="shared" si="67"/>
        <v>15/IPP2000CS</v>
      </c>
      <c r="AA530" s="26">
        <f t="shared" si="68"/>
        <v>1.34</v>
      </c>
      <c r="AB530" s="26">
        <f t="shared" si="69"/>
        <v>23.72</v>
      </c>
      <c r="AC530" s="19">
        <f t="shared" si="70"/>
        <v>90</v>
      </c>
      <c r="AD530" s="19" t="str">
        <f t="shared" si="71"/>
        <v>66001-641</v>
      </c>
      <c r="AE530" s="32"/>
      <c r="AF530" s="34"/>
      <c r="AG530" s="1" t="s">
        <v>151</v>
      </c>
      <c r="AH530" s="43">
        <v>64999</v>
      </c>
    </row>
    <row r="531" spans="1:34" x14ac:dyDescent="0.25">
      <c r="A531" s="5">
        <v>44314</v>
      </c>
      <c r="B531" s="56" t="s">
        <v>1930</v>
      </c>
      <c r="C531" s="53" t="s">
        <v>574</v>
      </c>
      <c r="D531" s="53" t="s">
        <v>197</v>
      </c>
      <c r="E531" s="54">
        <v>44362</v>
      </c>
      <c r="F531" s="51" t="s">
        <v>108</v>
      </c>
      <c r="G531" s="48" t="s">
        <v>679</v>
      </c>
      <c r="H531" s="52">
        <v>500</v>
      </c>
      <c r="I531" s="51" t="s">
        <v>109</v>
      </c>
      <c r="J531" s="1">
        <v>10.34</v>
      </c>
      <c r="K531" s="7">
        <v>912500</v>
      </c>
      <c r="L531" s="24"/>
      <c r="M531" s="24">
        <v>3.6</v>
      </c>
      <c r="N531" s="24">
        <v>3.6</v>
      </c>
      <c r="O531" s="16">
        <f t="shared" ref="O531:O594" si="73">N531*M531</f>
        <v>12.96</v>
      </c>
      <c r="P531" s="24" t="s">
        <v>421</v>
      </c>
      <c r="Q531" s="24" t="s">
        <v>124</v>
      </c>
      <c r="R531" s="25" t="s">
        <v>2702</v>
      </c>
      <c r="S531" s="27">
        <v>189.16333333333333</v>
      </c>
      <c r="T531" s="27">
        <v>0.37832666666666664</v>
      </c>
      <c r="U531" s="66">
        <v>44389</v>
      </c>
      <c r="V531" s="27">
        <v>5.7500000000000009</v>
      </c>
      <c r="W531" s="19">
        <v>0.34</v>
      </c>
      <c r="X531" s="26">
        <v>26.5</v>
      </c>
      <c r="Y531" s="19" t="str">
        <f t="shared" si="66"/>
        <v>L304A</v>
      </c>
      <c r="Z531" s="19" t="str">
        <f t="shared" si="67"/>
        <v>3/LS14250</v>
      </c>
      <c r="AA531" s="26">
        <f t="shared" si="68"/>
        <v>0.34</v>
      </c>
      <c r="AB531" s="26">
        <f t="shared" si="69"/>
        <v>10.34</v>
      </c>
      <c r="AC531" s="19">
        <f t="shared" si="70"/>
        <v>26.5</v>
      </c>
      <c r="AD531" s="19" t="str">
        <f t="shared" si="71"/>
        <v>66000-294A</v>
      </c>
      <c r="AE531" s="32"/>
      <c r="AF531" s="34"/>
      <c r="AG531" s="1" t="s">
        <v>151</v>
      </c>
      <c r="AH531" s="43">
        <v>65551</v>
      </c>
    </row>
    <row r="532" spans="1:34" x14ac:dyDescent="0.25">
      <c r="A532" s="18">
        <v>44369</v>
      </c>
      <c r="B532" s="55" t="s">
        <v>2466</v>
      </c>
      <c r="C532" s="51" t="s">
        <v>1827</v>
      </c>
      <c r="D532" s="51" t="s">
        <v>1828</v>
      </c>
      <c r="E532" s="54">
        <v>44372</v>
      </c>
      <c r="F532" s="51" t="s">
        <v>423</v>
      </c>
      <c r="G532" s="48" t="s">
        <v>1825</v>
      </c>
      <c r="H532" s="52">
        <v>1</v>
      </c>
      <c r="I532" s="51" t="s">
        <v>1826</v>
      </c>
      <c r="J532" s="52">
        <v>9.31</v>
      </c>
      <c r="K532" s="7">
        <v>919897</v>
      </c>
      <c r="L532" s="24"/>
      <c r="M532" s="24">
        <v>8.4</v>
      </c>
      <c r="N532" s="24">
        <v>0.45</v>
      </c>
      <c r="O532" s="16">
        <f t="shared" si="73"/>
        <v>3.7800000000000002</v>
      </c>
      <c r="P532" s="24" t="s">
        <v>91</v>
      </c>
      <c r="Q532" s="24" t="s">
        <v>589</v>
      </c>
      <c r="R532" s="25" t="s">
        <v>248</v>
      </c>
      <c r="S532" s="27">
        <v>1.4791666666666701</v>
      </c>
      <c r="T532" s="27">
        <v>1.4791666666666701</v>
      </c>
      <c r="U532" s="66">
        <v>44389</v>
      </c>
      <c r="V532" s="27">
        <v>0.2333333333333325</v>
      </c>
      <c r="W532" s="19">
        <v>0.82</v>
      </c>
      <c r="X532" s="26">
        <v>47.5</v>
      </c>
      <c r="Y532" s="19" t="str">
        <f t="shared" si="66"/>
        <v>PACK209</v>
      </c>
      <c r="Z532" s="19" t="str">
        <f t="shared" si="67"/>
        <v>7/V450HR</v>
      </c>
      <c r="AA532" s="26">
        <f t="shared" si="68"/>
        <v>0.82</v>
      </c>
      <c r="AB532" s="26">
        <f t="shared" si="69"/>
        <v>9.31</v>
      </c>
      <c r="AC532" s="19">
        <f t="shared" si="70"/>
        <v>47.5</v>
      </c>
      <c r="AD532" s="19" t="str">
        <f t="shared" si="71"/>
        <v>66001-344</v>
      </c>
      <c r="AE532" s="32"/>
      <c r="AF532" s="34"/>
      <c r="AG532" s="1" t="s">
        <v>13</v>
      </c>
      <c r="AH532" s="43">
        <v>23891</v>
      </c>
    </row>
    <row r="533" spans="1:34" x14ac:dyDescent="0.25">
      <c r="A533" s="13">
        <v>44378</v>
      </c>
      <c r="B533" s="57" t="s">
        <v>2547</v>
      </c>
      <c r="C533" s="51"/>
      <c r="D533" s="51" t="s">
        <v>840</v>
      </c>
      <c r="E533" s="54">
        <v>44386</v>
      </c>
      <c r="F533" s="51" t="s">
        <v>1938</v>
      </c>
      <c r="G533" s="48" t="s">
        <v>2548</v>
      </c>
      <c r="H533" s="52">
        <v>1</v>
      </c>
      <c r="I533" s="1"/>
      <c r="J533" s="1">
        <v>9</v>
      </c>
      <c r="K533" s="7">
        <v>920864</v>
      </c>
      <c r="L533" s="24"/>
      <c r="M533" s="24"/>
      <c r="N533" s="24"/>
      <c r="O533" s="16">
        <f t="shared" si="73"/>
        <v>0</v>
      </c>
      <c r="P533" s="24"/>
      <c r="Q533" s="24"/>
      <c r="R533" s="25" t="s">
        <v>1618</v>
      </c>
      <c r="S533" s="27">
        <v>0.23000000000000123</v>
      </c>
      <c r="T533" s="27">
        <v>0.23000000000000123</v>
      </c>
      <c r="U533" s="66">
        <v>44390</v>
      </c>
      <c r="V533" s="27">
        <v>0.11666666666666625</v>
      </c>
      <c r="W533" s="19">
        <v>0.5</v>
      </c>
      <c r="X533" s="26">
        <v>40.49</v>
      </c>
      <c r="Y533" s="19" t="str">
        <f t="shared" si="66"/>
        <v>CHANGE CHARGER PLUG-LAB</v>
      </c>
      <c r="Z533" s="19">
        <f t="shared" si="67"/>
        <v>0</v>
      </c>
      <c r="AA533" s="26">
        <f t="shared" si="68"/>
        <v>0.5</v>
      </c>
      <c r="AB533" s="26">
        <f t="shared" si="69"/>
        <v>9</v>
      </c>
      <c r="AC533" s="19">
        <f t="shared" si="70"/>
        <v>40.49</v>
      </c>
      <c r="AD533" s="19" t="str">
        <f t="shared" si="71"/>
        <v>66002-714</v>
      </c>
      <c r="AE533" s="32"/>
      <c r="AF533" s="34"/>
      <c r="AG533" s="1" t="s">
        <v>13</v>
      </c>
      <c r="AH533" s="43">
        <v>65925</v>
      </c>
    </row>
    <row r="534" spans="1:34" x14ac:dyDescent="0.25">
      <c r="A534" s="13">
        <v>44378</v>
      </c>
      <c r="B534" s="57" t="s">
        <v>2543</v>
      </c>
      <c r="C534" s="51" t="s">
        <v>2545</v>
      </c>
      <c r="D534" s="51" t="s">
        <v>2546</v>
      </c>
      <c r="E534" s="54">
        <v>44386</v>
      </c>
      <c r="F534" s="51" t="s">
        <v>1938</v>
      </c>
      <c r="G534" s="48" t="s">
        <v>2544</v>
      </c>
      <c r="H534" s="52">
        <v>1</v>
      </c>
      <c r="I534" s="51" t="s">
        <v>309</v>
      </c>
      <c r="J534" s="52">
        <v>12.43</v>
      </c>
      <c r="K534" s="7">
        <v>920864</v>
      </c>
      <c r="L534" s="24"/>
      <c r="M534" s="24">
        <v>7.2</v>
      </c>
      <c r="N534" s="24">
        <v>1.7</v>
      </c>
      <c r="O534" s="16">
        <f t="shared" si="73"/>
        <v>12.24</v>
      </c>
      <c r="P534" s="24" t="s">
        <v>96</v>
      </c>
      <c r="Q534" s="24" t="s">
        <v>464</v>
      </c>
      <c r="R534" s="25" t="s">
        <v>1618</v>
      </c>
      <c r="S534" s="27">
        <v>1.6883333333333317</v>
      </c>
      <c r="T534" s="27">
        <v>1.6883333333333317</v>
      </c>
      <c r="U534" s="66">
        <v>44390</v>
      </c>
      <c r="V534" s="27">
        <v>0.39527777777777739</v>
      </c>
      <c r="W534" s="19">
        <v>0.95</v>
      </c>
      <c r="X534" s="26">
        <v>70.319999999999993</v>
      </c>
      <c r="Y534" s="19" t="str">
        <f t="shared" si="66"/>
        <v>RECELL291</v>
      </c>
      <c r="Z534" s="19" t="str">
        <f t="shared" si="67"/>
        <v>6/NC1700SCRL</v>
      </c>
      <c r="AA534" s="26">
        <f t="shared" si="68"/>
        <v>0.95</v>
      </c>
      <c r="AB534" s="26">
        <f t="shared" si="69"/>
        <v>12.43</v>
      </c>
      <c r="AC534" s="19">
        <f t="shared" si="70"/>
        <v>70.319999999999993</v>
      </c>
      <c r="AD534" s="19" t="str">
        <f t="shared" si="71"/>
        <v>66001-399</v>
      </c>
      <c r="AE534" s="32"/>
      <c r="AF534" s="34"/>
      <c r="AG534" s="1" t="s">
        <v>13</v>
      </c>
      <c r="AH534" s="43">
        <v>65925</v>
      </c>
    </row>
    <row r="535" spans="1:34" x14ac:dyDescent="0.25">
      <c r="A535" s="17">
        <v>44382</v>
      </c>
      <c r="B535" s="58" t="s">
        <v>2567</v>
      </c>
      <c r="C535" s="51" t="s">
        <v>2570</v>
      </c>
      <c r="D535" s="51" t="s">
        <v>2571</v>
      </c>
      <c r="E535" s="54">
        <v>44392</v>
      </c>
      <c r="F535" s="51" t="s">
        <v>2568</v>
      </c>
      <c r="G535" s="48" t="s">
        <v>2569</v>
      </c>
      <c r="H535" s="52">
        <v>40</v>
      </c>
      <c r="I535" s="51" t="s">
        <v>1703</v>
      </c>
      <c r="J535" s="1">
        <v>7.74</v>
      </c>
      <c r="K535" s="7">
        <v>921097</v>
      </c>
      <c r="L535" s="24"/>
      <c r="M535" s="24">
        <v>7.2</v>
      </c>
      <c r="N535" s="24">
        <v>6</v>
      </c>
      <c r="O535" s="16">
        <f t="shared" si="73"/>
        <v>43.2</v>
      </c>
      <c r="P535" s="24" t="s">
        <v>538</v>
      </c>
      <c r="Q535" s="24" t="s">
        <v>582</v>
      </c>
      <c r="R535" s="25" t="s">
        <v>248</v>
      </c>
      <c r="S535" s="27">
        <v>4.2102777777777805</v>
      </c>
      <c r="T535" s="27">
        <v>0.10525694444444451</v>
      </c>
      <c r="U535" s="66">
        <v>44390</v>
      </c>
      <c r="V535" s="27">
        <v>0.8438888888888898</v>
      </c>
      <c r="W535" s="19">
        <v>0.3</v>
      </c>
      <c r="X535" s="26">
        <v>34</v>
      </c>
      <c r="Y535" s="19" t="str">
        <f t="shared" si="66"/>
        <v>L893</v>
      </c>
      <c r="Z535" s="19" t="str">
        <f t="shared" si="67"/>
        <v>2/ER26500M</v>
      </c>
      <c r="AA535" s="26">
        <f t="shared" si="68"/>
        <v>0.3</v>
      </c>
      <c r="AB535" s="26">
        <f t="shared" si="69"/>
        <v>7.74</v>
      </c>
      <c r="AC535" s="19">
        <f t="shared" si="70"/>
        <v>34</v>
      </c>
      <c r="AD535" s="19" t="str">
        <f t="shared" si="71"/>
        <v>66002-717</v>
      </c>
      <c r="AE535" s="32"/>
      <c r="AF535" s="34"/>
      <c r="AG535" s="1" t="s">
        <v>151</v>
      </c>
      <c r="AH535" s="43">
        <v>1400</v>
      </c>
    </row>
    <row r="536" spans="1:34" x14ac:dyDescent="0.25">
      <c r="A536" s="18">
        <v>44369</v>
      </c>
      <c r="B536" s="55" t="s">
        <v>2467</v>
      </c>
      <c r="C536" s="53" t="s">
        <v>2471</v>
      </c>
      <c r="D536" s="53" t="s">
        <v>2472</v>
      </c>
      <c r="E536" s="54">
        <v>44386</v>
      </c>
      <c r="F536" s="51" t="s">
        <v>292</v>
      </c>
      <c r="G536" s="48" t="s">
        <v>2468</v>
      </c>
      <c r="H536" s="52">
        <v>5</v>
      </c>
      <c r="I536" s="51" t="s">
        <v>2469</v>
      </c>
      <c r="J536" s="1">
        <v>13.51</v>
      </c>
      <c r="K536" s="7">
        <v>920009</v>
      </c>
      <c r="L536" s="24" t="s">
        <v>2470</v>
      </c>
      <c r="M536" s="24"/>
      <c r="N536" s="24"/>
      <c r="O536" s="16">
        <f t="shared" si="73"/>
        <v>0</v>
      </c>
      <c r="P536" s="24" t="s">
        <v>115</v>
      </c>
      <c r="Q536" s="24"/>
      <c r="R536" s="25" t="s">
        <v>997</v>
      </c>
      <c r="S536" s="27">
        <v>5.0299999999999994</v>
      </c>
      <c r="T536" s="27">
        <v>1.0059999999999998</v>
      </c>
      <c r="U536" s="66">
        <v>44389</v>
      </c>
      <c r="V536" s="27">
        <v>0.64999999999999902</v>
      </c>
      <c r="W536" s="19">
        <v>0.88</v>
      </c>
      <c r="X536" s="26">
        <v>49.2</v>
      </c>
      <c r="Y536" s="19" t="str">
        <f t="shared" si="66"/>
        <v>S115</v>
      </c>
      <c r="Z536" s="19" t="str">
        <f t="shared" si="67"/>
        <v>2/6SB2.8P</v>
      </c>
      <c r="AA536" s="26">
        <f t="shared" si="68"/>
        <v>0.88</v>
      </c>
      <c r="AB536" s="26">
        <f t="shared" si="69"/>
        <v>13.51</v>
      </c>
      <c r="AC536" s="19">
        <f t="shared" si="70"/>
        <v>49.2</v>
      </c>
      <c r="AD536" s="19" t="str">
        <f t="shared" si="71"/>
        <v>22000-713B</v>
      </c>
      <c r="AE536" s="32"/>
      <c r="AF536" s="34"/>
      <c r="AG536" s="1" t="s">
        <v>13</v>
      </c>
      <c r="AH536" s="43">
        <v>6830</v>
      </c>
    </row>
    <row r="537" spans="1:34" x14ac:dyDescent="0.25">
      <c r="A537" s="81">
        <v>44386</v>
      </c>
      <c r="B537" s="82">
        <v>315337</v>
      </c>
      <c r="C537" s="51" t="s">
        <v>379</v>
      </c>
      <c r="D537" s="51" t="s">
        <v>439</v>
      </c>
      <c r="E537" s="54">
        <v>44415</v>
      </c>
      <c r="F537" s="51" t="s">
        <v>322</v>
      </c>
      <c r="G537" s="48" t="s">
        <v>438</v>
      </c>
      <c r="H537" s="19">
        <v>2</v>
      </c>
      <c r="I537" s="19" t="s">
        <v>378</v>
      </c>
      <c r="J537" s="24">
        <v>7.98</v>
      </c>
      <c r="K537" s="7">
        <v>922261</v>
      </c>
      <c r="L537" s="24"/>
      <c r="M537" s="24">
        <v>3</v>
      </c>
      <c r="N537" s="24">
        <v>3</v>
      </c>
      <c r="O537" s="16">
        <f t="shared" si="73"/>
        <v>9</v>
      </c>
      <c r="P537" s="24" t="s">
        <v>411</v>
      </c>
      <c r="Q537" s="24" t="s">
        <v>124</v>
      </c>
      <c r="R537" s="25" t="s">
        <v>248</v>
      </c>
      <c r="S537" s="27">
        <v>1.0286111111111111</v>
      </c>
      <c r="T537" s="27">
        <v>0.51430555555555557</v>
      </c>
      <c r="U537" s="66">
        <v>44389</v>
      </c>
      <c r="V537" s="27">
        <v>0.16666666666666741</v>
      </c>
      <c r="W537" s="19">
        <v>0.51</v>
      </c>
      <c r="X537" s="26">
        <v>13</v>
      </c>
      <c r="Y537" s="19" t="str">
        <f t="shared" si="66"/>
        <v>L601</v>
      </c>
      <c r="Z537" s="19" t="str">
        <f t="shared" si="67"/>
        <v>3/CR2477</v>
      </c>
      <c r="AA537" s="26">
        <f t="shared" si="68"/>
        <v>0.51</v>
      </c>
      <c r="AB537" s="26">
        <f t="shared" si="69"/>
        <v>7.98</v>
      </c>
      <c r="AC537" s="19">
        <f t="shared" si="70"/>
        <v>13</v>
      </c>
      <c r="AD537" s="19" t="str">
        <f t="shared" si="71"/>
        <v>85000-249</v>
      </c>
      <c r="AE537" s="32"/>
      <c r="AF537" s="34"/>
      <c r="AG537" s="1" t="s">
        <v>13</v>
      </c>
      <c r="AH537" s="43" t="s">
        <v>323</v>
      </c>
    </row>
    <row r="538" spans="1:34" x14ac:dyDescent="0.25">
      <c r="A538" s="13">
        <v>44378</v>
      </c>
      <c r="B538" s="57" t="s">
        <v>2549</v>
      </c>
      <c r="C538" s="51" t="s">
        <v>2552</v>
      </c>
      <c r="D538" s="51" t="s">
        <v>2703</v>
      </c>
      <c r="E538" s="54">
        <v>44386</v>
      </c>
      <c r="F538" s="51" t="s">
        <v>579</v>
      </c>
      <c r="G538" s="48" t="s">
        <v>2550</v>
      </c>
      <c r="H538" s="52">
        <v>2</v>
      </c>
      <c r="I538" s="51" t="s">
        <v>2551</v>
      </c>
      <c r="J538" s="52">
        <v>18.350000000000001</v>
      </c>
      <c r="K538" s="7">
        <v>920784</v>
      </c>
      <c r="L538" s="24"/>
      <c r="M538" s="24">
        <v>14.4</v>
      </c>
      <c r="N538" s="24">
        <v>2.15</v>
      </c>
      <c r="O538" s="16">
        <f t="shared" si="73"/>
        <v>30.96</v>
      </c>
      <c r="P538" s="24" t="s">
        <v>130</v>
      </c>
      <c r="Q538" s="24" t="s">
        <v>562</v>
      </c>
      <c r="R538" s="25" t="s">
        <v>997</v>
      </c>
      <c r="S538" s="27">
        <v>1.47</v>
      </c>
      <c r="T538" s="27">
        <v>0.73499999999999999</v>
      </c>
      <c r="U538" s="66">
        <v>44390</v>
      </c>
      <c r="V538" s="27">
        <v>0.26916666666666744</v>
      </c>
      <c r="W538" s="19">
        <v>1.5</v>
      </c>
      <c r="X538" s="26">
        <v>60</v>
      </c>
      <c r="Y538" s="19" t="str">
        <f t="shared" si="66"/>
        <v>PACK658</v>
      </c>
      <c r="Z538" s="19" t="str">
        <f t="shared" si="67"/>
        <v>4/UR18650E</v>
      </c>
      <c r="AA538" s="26">
        <f t="shared" si="68"/>
        <v>1.5</v>
      </c>
      <c r="AB538" s="26">
        <f t="shared" si="69"/>
        <v>18.350000000000001</v>
      </c>
      <c r="AC538" s="19">
        <f t="shared" si="70"/>
        <v>60</v>
      </c>
      <c r="AD538" s="19" t="str">
        <f t="shared" si="71"/>
        <v>66002-713</v>
      </c>
      <c r="AE538" s="32"/>
      <c r="AF538" s="34"/>
      <c r="AG538" s="1" t="s">
        <v>151</v>
      </c>
      <c r="AH538" s="43">
        <v>23769</v>
      </c>
    </row>
    <row r="539" spans="1:34" x14ac:dyDescent="0.25">
      <c r="A539" s="5">
        <v>44377</v>
      </c>
      <c r="B539" s="56" t="s">
        <v>2524</v>
      </c>
      <c r="C539" s="51" t="s">
        <v>2528</v>
      </c>
      <c r="D539" s="51" t="s">
        <v>2704</v>
      </c>
      <c r="E539" s="54">
        <v>44387</v>
      </c>
      <c r="F539" s="51" t="s">
        <v>2525</v>
      </c>
      <c r="G539" s="48" t="s">
        <v>2526</v>
      </c>
      <c r="H539" s="52">
        <v>1</v>
      </c>
      <c r="I539" s="51" t="s">
        <v>368</v>
      </c>
      <c r="J539" s="1">
        <v>19.66</v>
      </c>
      <c r="K539" s="7">
        <v>920551</v>
      </c>
      <c r="L539" s="24" t="s">
        <v>2527</v>
      </c>
      <c r="M539" s="24"/>
      <c r="N539" s="24"/>
      <c r="O539" s="16">
        <f t="shared" si="73"/>
        <v>0</v>
      </c>
      <c r="P539" s="24" t="s">
        <v>91</v>
      </c>
      <c r="Q539" s="24"/>
      <c r="R539" s="25" t="s">
        <v>997</v>
      </c>
      <c r="S539" s="27">
        <v>1.0216666666666692</v>
      </c>
      <c r="T539" s="27">
        <v>1.0216666666666692</v>
      </c>
      <c r="U539" s="66">
        <v>44389</v>
      </c>
      <c r="V539" s="27">
        <v>0.39999999999999858</v>
      </c>
      <c r="W539" s="19">
        <v>1.5</v>
      </c>
      <c r="X539" s="26">
        <v>101.15</v>
      </c>
      <c r="Y539" s="19" t="str">
        <f t="shared" si="66"/>
        <v>PACK659</v>
      </c>
      <c r="Z539" s="19" t="str">
        <f t="shared" si="67"/>
        <v>8/HR-AU</v>
      </c>
      <c r="AA539" s="26">
        <f t="shared" si="68"/>
        <v>1.5</v>
      </c>
      <c r="AB539" s="26">
        <f t="shared" si="69"/>
        <v>19.66</v>
      </c>
      <c r="AC539" s="19">
        <f t="shared" si="70"/>
        <v>101.15</v>
      </c>
      <c r="AD539" s="19" t="str">
        <f t="shared" si="71"/>
        <v>22000-006E</v>
      </c>
      <c r="AE539" s="32"/>
      <c r="AF539" s="34"/>
      <c r="AG539" s="1" t="s">
        <v>151</v>
      </c>
      <c r="AH539" s="43">
        <v>2226</v>
      </c>
    </row>
    <row r="540" spans="1:34" x14ac:dyDescent="0.25">
      <c r="A540" s="13">
        <v>44385</v>
      </c>
      <c r="B540" s="57" t="s">
        <v>2619</v>
      </c>
      <c r="C540" s="51" t="s">
        <v>2621</v>
      </c>
      <c r="D540" s="51" t="s">
        <v>2705</v>
      </c>
      <c r="E540" s="54">
        <v>44386</v>
      </c>
      <c r="F540" s="51" t="s">
        <v>322</v>
      </c>
      <c r="G540" s="48" t="s">
        <v>2620</v>
      </c>
      <c r="H540" s="52">
        <v>1</v>
      </c>
      <c r="I540" s="51" t="s">
        <v>315</v>
      </c>
      <c r="J540" s="1">
        <v>17.22</v>
      </c>
      <c r="K540" s="7">
        <v>921930</v>
      </c>
      <c r="L540" s="24"/>
      <c r="M540" s="24">
        <v>12</v>
      </c>
      <c r="N540" s="24">
        <v>1.65</v>
      </c>
      <c r="O540" s="16">
        <f t="shared" si="73"/>
        <v>19.799999999999997</v>
      </c>
      <c r="P540" s="24" t="s">
        <v>91</v>
      </c>
      <c r="Q540" s="24" t="s">
        <v>584</v>
      </c>
      <c r="R540" s="25" t="s">
        <v>455</v>
      </c>
      <c r="S540" s="27">
        <v>0.81277777777778004</v>
      </c>
      <c r="T540" s="27">
        <v>0.81277777777778004</v>
      </c>
      <c r="U540" s="66">
        <v>44385</v>
      </c>
      <c r="V540" s="27">
        <v>0.18083333333333496</v>
      </c>
      <c r="W540" s="19">
        <v>1</v>
      </c>
      <c r="X540" s="26">
        <v>60.52</v>
      </c>
      <c r="Y540" s="19" t="str">
        <f t="shared" si="66"/>
        <v>PACK660</v>
      </c>
      <c r="Z540" s="19" t="str">
        <f t="shared" si="67"/>
        <v>10/HR-AAU</v>
      </c>
      <c r="AA540" s="26">
        <f t="shared" si="68"/>
        <v>1</v>
      </c>
      <c r="AB540" s="26">
        <f t="shared" si="69"/>
        <v>17.22</v>
      </c>
      <c r="AC540" s="19">
        <f t="shared" si="70"/>
        <v>60.52</v>
      </c>
      <c r="AD540" s="19" t="str">
        <f t="shared" si="71"/>
        <v>30006-240A</v>
      </c>
      <c r="AE540" s="32"/>
      <c r="AF540" s="34"/>
      <c r="AG540" s="1" t="s">
        <v>13</v>
      </c>
      <c r="AH540" s="43" t="s">
        <v>323</v>
      </c>
    </row>
    <row r="541" spans="1:34" x14ac:dyDescent="0.25">
      <c r="A541" s="15">
        <v>44350</v>
      </c>
      <c r="B541" s="59" t="s">
        <v>2334</v>
      </c>
      <c r="C541" s="51" t="s">
        <v>2336</v>
      </c>
      <c r="D541" s="51" t="s">
        <v>2706</v>
      </c>
      <c r="E541" s="54">
        <v>44358</v>
      </c>
      <c r="F541" s="51" t="s">
        <v>282</v>
      </c>
      <c r="G541" s="48" t="s">
        <v>2335</v>
      </c>
      <c r="H541" s="52">
        <v>1</v>
      </c>
      <c r="I541" s="51" t="s">
        <v>748</v>
      </c>
      <c r="J541" s="1">
        <v>6</v>
      </c>
      <c r="K541" s="7">
        <v>917793</v>
      </c>
      <c r="L541" s="24"/>
      <c r="M541" s="24">
        <v>3.6</v>
      </c>
      <c r="N541" s="24">
        <v>2.4</v>
      </c>
      <c r="O541" s="16">
        <f t="shared" si="73"/>
        <v>8.64</v>
      </c>
      <c r="P541" s="24" t="s">
        <v>130</v>
      </c>
      <c r="Q541" s="24" t="s">
        <v>412</v>
      </c>
      <c r="R541" s="25" t="s">
        <v>1618</v>
      </c>
      <c r="S541" s="27">
        <v>0.97222222222222143</v>
      </c>
      <c r="T541" s="27">
        <v>0.97222222222222143</v>
      </c>
      <c r="U541" s="66">
        <v>44369</v>
      </c>
      <c r="V541" s="27">
        <v>0.2430555555555558</v>
      </c>
      <c r="W541" s="19">
        <v>0.5</v>
      </c>
      <c r="X541" s="26">
        <v>43</v>
      </c>
      <c r="Y541" s="19" t="str">
        <f t="shared" si="66"/>
        <v>PACK661</v>
      </c>
      <c r="Z541" s="19" t="str">
        <f t="shared" si="67"/>
        <v>1/NCA653864SA</v>
      </c>
      <c r="AA541" s="26">
        <f t="shared" si="68"/>
        <v>0.5</v>
      </c>
      <c r="AB541" s="26">
        <f t="shared" si="69"/>
        <v>6</v>
      </c>
      <c r="AC541" s="19">
        <f t="shared" si="70"/>
        <v>43</v>
      </c>
      <c r="AD541" s="19" t="str">
        <f t="shared" si="71"/>
        <v>66002-900</v>
      </c>
      <c r="AE541" s="32"/>
      <c r="AF541" s="34"/>
      <c r="AG541" s="1" t="s">
        <v>13</v>
      </c>
      <c r="AH541" s="43" t="s">
        <v>283</v>
      </c>
    </row>
    <row r="542" spans="1:34" x14ac:dyDescent="0.25">
      <c r="A542" s="5">
        <v>44356</v>
      </c>
      <c r="B542" s="56" t="s">
        <v>2354</v>
      </c>
      <c r="C542" s="51" t="s">
        <v>2357</v>
      </c>
      <c r="D542" s="51" t="s">
        <v>2707</v>
      </c>
      <c r="E542" s="54">
        <v>44372</v>
      </c>
      <c r="F542" s="51" t="s">
        <v>2355</v>
      </c>
      <c r="G542" s="48" t="s">
        <v>2356</v>
      </c>
      <c r="H542" s="52">
        <v>2</v>
      </c>
      <c r="I542" s="51" t="s">
        <v>1162</v>
      </c>
      <c r="J542" s="1">
        <v>26.38</v>
      </c>
      <c r="K542" s="7">
        <v>918029</v>
      </c>
      <c r="L542" s="24"/>
      <c r="M542" s="24">
        <v>12</v>
      </c>
      <c r="N542" s="24">
        <v>2.15</v>
      </c>
      <c r="O542" s="16">
        <f t="shared" si="73"/>
        <v>25.799999999999997</v>
      </c>
      <c r="P542" s="24" t="s">
        <v>91</v>
      </c>
      <c r="Q542" s="24" t="s">
        <v>584</v>
      </c>
      <c r="R542" s="25" t="s">
        <v>1618</v>
      </c>
      <c r="S542" s="27">
        <v>1.5694444444444438</v>
      </c>
      <c r="T542" s="27">
        <v>0.78472222222222188</v>
      </c>
      <c r="U542" s="66">
        <v>44369</v>
      </c>
      <c r="V542" s="27">
        <v>0.16666666666666741</v>
      </c>
      <c r="W542" s="19">
        <v>1</v>
      </c>
      <c r="X542" s="26">
        <v>107.9</v>
      </c>
      <c r="Y542" s="19" t="str">
        <f t="shared" si="66"/>
        <v>PACK662</v>
      </c>
      <c r="Z542" s="19" t="str">
        <f t="shared" si="67"/>
        <v>10/HR-4/5AU</v>
      </c>
      <c r="AA542" s="26">
        <f t="shared" si="68"/>
        <v>1</v>
      </c>
      <c r="AB542" s="26">
        <f t="shared" si="69"/>
        <v>26.38</v>
      </c>
      <c r="AC542" s="19">
        <f t="shared" si="70"/>
        <v>107.9</v>
      </c>
      <c r="AD542" s="19" t="str">
        <f t="shared" si="71"/>
        <v>66002-904</v>
      </c>
      <c r="AE542" s="32"/>
      <c r="AF542" s="34"/>
      <c r="AG542" s="1" t="s">
        <v>151</v>
      </c>
      <c r="AH542" s="43">
        <v>2452</v>
      </c>
    </row>
    <row r="543" spans="1:34" x14ac:dyDescent="0.25">
      <c r="A543" s="18">
        <v>44369</v>
      </c>
      <c r="B543" s="55" t="s">
        <v>2456</v>
      </c>
      <c r="C543" s="51" t="s">
        <v>1042</v>
      </c>
      <c r="D543" s="51" t="s">
        <v>2708</v>
      </c>
      <c r="E543" s="54">
        <v>44370</v>
      </c>
      <c r="F543" s="51" t="s">
        <v>2457</v>
      </c>
      <c r="G543" s="48" t="s">
        <v>2458</v>
      </c>
      <c r="H543" s="52">
        <v>1</v>
      </c>
      <c r="I543" s="51" t="s">
        <v>364</v>
      </c>
      <c r="J543" s="1">
        <v>17.98</v>
      </c>
      <c r="K543" s="7">
        <v>919921</v>
      </c>
      <c r="L543" s="24"/>
      <c r="M543" s="24">
        <v>14.8</v>
      </c>
      <c r="N543" s="24">
        <v>2.6</v>
      </c>
      <c r="O543" s="16">
        <f t="shared" si="73"/>
        <v>38.480000000000004</v>
      </c>
      <c r="P543" s="24" t="s">
        <v>130</v>
      </c>
      <c r="Q543" s="24" t="s">
        <v>562</v>
      </c>
      <c r="R543" s="25" t="s">
        <v>455</v>
      </c>
      <c r="S543" s="27">
        <v>0.65138888888888757</v>
      </c>
      <c r="T543" s="27">
        <v>0.65138888888888757</v>
      </c>
      <c r="U543" s="66">
        <v>44371</v>
      </c>
      <c r="V543" s="27">
        <v>0.1875</v>
      </c>
      <c r="W543" s="19">
        <v>1</v>
      </c>
      <c r="X543" s="26">
        <v>72.36</v>
      </c>
      <c r="Y543" s="19" t="str">
        <f t="shared" si="66"/>
        <v>PACK663</v>
      </c>
      <c r="Z543" s="19" t="str">
        <f t="shared" si="67"/>
        <v>4/UR18650ZY</v>
      </c>
      <c r="AA543" s="26">
        <f t="shared" si="68"/>
        <v>1</v>
      </c>
      <c r="AB543" s="26">
        <f t="shared" si="69"/>
        <v>17.98</v>
      </c>
      <c r="AC543" s="19">
        <f t="shared" si="70"/>
        <v>72.36</v>
      </c>
      <c r="AD543" s="19" t="str">
        <f t="shared" si="71"/>
        <v>66002-959</v>
      </c>
      <c r="AE543" s="32"/>
      <c r="AF543" s="34"/>
      <c r="AG543" s="1" t="s">
        <v>13</v>
      </c>
      <c r="AH543" s="43">
        <v>66796</v>
      </c>
    </row>
    <row r="544" spans="1:34" x14ac:dyDescent="0.25">
      <c r="A544" s="13">
        <v>44371</v>
      </c>
      <c r="B544" s="57" t="s">
        <v>2501</v>
      </c>
      <c r="C544" s="51" t="s">
        <v>2503</v>
      </c>
      <c r="D544" s="51" t="s">
        <v>2709</v>
      </c>
      <c r="E544" s="54">
        <v>44386</v>
      </c>
      <c r="F544" s="51" t="s">
        <v>322</v>
      </c>
      <c r="G544" s="48" t="s">
        <v>2502</v>
      </c>
      <c r="H544" s="52">
        <v>1</v>
      </c>
      <c r="I544" s="51" t="s">
        <v>1015</v>
      </c>
      <c r="J544" s="1">
        <v>13.24</v>
      </c>
      <c r="K544" s="7">
        <v>920296</v>
      </c>
      <c r="L544" s="24"/>
      <c r="M544" s="24">
        <v>4.8</v>
      </c>
      <c r="N544" s="24">
        <v>3</v>
      </c>
      <c r="O544" s="16">
        <f t="shared" si="73"/>
        <v>14.399999999999999</v>
      </c>
      <c r="P544" s="24" t="s">
        <v>91</v>
      </c>
      <c r="Q544" s="24" t="s">
        <v>562</v>
      </c>
      <c r="R544" s="25" t="s">
        <v>455</v>
      </c>
      <c r="S544" s="27">
        <v>1.2725</v>
      </c>
      <c r="T544" s="27">
        <v>1.2725</v>
      </c>
      <c r="U544" s="66">
        <v>44376</v>
      </c>
      <c r="V544" s="27">
        <v>0.16666666666666607</v>
      </c>
      <c r="W544" s="19">
        <v>1.5</v>
      </c>
      <c r="X544" s="26">
        <v>65</v>
      </c>
      <c r="Y544" s="19" t="str">
        <f t="shared" si="66"/>
        <v>PACK664</v>
      </c>
      <c r="Z544" s="19" t="str">
        <f t="shared" si="67"/>
        <v>4/IMX-3000Cs</v>
      </c>
      <c r="AA544" s="26">
        <f t="shared" si="68"/>
        <v>1.5</v>
      </c>
      <c r="AB544" s="26">
        <f t="shared" si="69"/>
        <v>13.24</v>
      </c>
      <c r="AC544" s="19">
        <f t="shared" si="70"/>
        <v>65</v>
      </c>
      <c r="AD544" s="19" t="str">
        <f t="shared" si="71"/>
        <v>66002-703</v>
      </c>
      <c r="AE544" s="32"/>
      <c r="AF544" s="34"/>
      <c r="AG544" s="1" t="s">
        <v>13</v>
      </c>
      <c r="AH544" s="43" t="s">
        <v>323</v>
      </c>
    </row>
    <row r="545" spans="1:34" x14ac:dyDescent="0.25">
      <c r="A545" s="13">
        <v>44371</v>
      </c>
      <c r="B545" s="57" t="s">
        <v>2504</v>
      </c>
      <c r="C545" s="51" t="s">
        <v>633</v>
      </c>
      <c r="D545" s="51" t="s">
        <v>2710</v>
      </c>
      <c r="E545" s="54">
        <v>44386</v>
      </c>
      <c r="F545" s="51" t="s">
        <v>255</v>
      </c>
      <c r="G545" s="48" t="s">
        <v>2505</v>
      </c>
      <c r="H545" s="52">
        <v>1</v>
      </c>
      <c r="I545" s="51" t="s">
        <v>364</v>
      </c>
      <c r="J545" s="52">
        <v>2.85</v>
      </c>
      <c r="K545" s="7">
        <v>920307</v>
      </c>
      <c r="L545" s="24"/>
      <c r="M545" s="24">
        <v>3.7</v>
      </c>
      <c r="N545" s="24">
        <v>2.6</v>
      </c>
      <c r="O545" s="16">
        <f t="shared" si="73"/>
        <v>9.620000000000001</v>
      </c>
      <c r="P545" s="24" t="s">
        <v>130</v>
      </c>
      <c r="Q545" s="24" t="s">
        <v>412</v>
      </c>
      <c r="R545" s="25" t="s">
        <v>997</v>
      </c>
      <c r="S545" s="27">
        <v>0.3458333333333341</v>
      </c>
      <c r="T545" s="27">
        <v>0.3458333333333341</v>
      </c>
      <c r="U545" s="66">
        <v>44385</v>
      </c>
      <c r="V545" s="27">
        <v>0.23333333333333517</v>
      </c>
      <c r="W545" s="19">
        <v>0.75</v>
      </c>
      <c r="X545" s="26">
        <v>34</v>
      </c>
      <c r="Y545" s="19" t="str">
        <f t="shared" si="66"/>
        <v>PACK665</v>
      </c>
      <c r="Z545" s="19" t="str">
        <f t="shared" si="67"/>
        <v>1/UR18650ZY</v>
      </c>
      <c r="AA545" s="26">
        <f t="shared" si="68"/>
        <v>0.75</v>
      </c>
      <c r="AB545" s="26">
        <f t="shared" si="69"/>
        <v>2.85</v>
      </c>
      <c r="AC545" s="19">
        <f t="shared" si="70"/>
        <v>34</v>
      </c>
      <c r="AD545" s="19" t="str">
        <f t="shared" si="71"/>
        <v>66002-704</v>
      </c>
      <c r="AE545" s="32"/>
      <c r="AF545" s="34"/>
      <c r="AG545" s="1" t="s">
        <v>13</v>
      </c>
      <c r="AH545" s="43" t="s">
        <v>277</v>
      </c>
    </row>
    <row r="546" spans="1:34" x14ac:dyDescent="0.25">
      <c r="A546" s="13">
        <v>44378</v>
      </c>
      <c r="B546" s="57" t="s">
        <v>2542</v>
      </c>
      <c r="C546" s="51" t="s">
        <v>362</v>
      </c>
      <c r="D546" s="51" t="s">
        <v>1317</v>
      </c>
      <c r="E546" s="54">
        <v>44386</v>
      </c>
      <c r="F546" s="51" t="s">
        <v>339</v>
      </c>
      <c r="G546" s="48" t="s">
        <v>1316</v>
      </c>
      <c r="H546" s="52">
        <v>1</v>
      </c>
      <c r="I546" s="51" t="s">
        <v>114</v>
      </c>
      <c r="J546" s="1">
        <v>18.43</v>
      </c>
      <c r="K546" s="7">
        <v>920845</v>
      </c>
      <c r="L546" s="24"/>
      <c r="M546" s="24">
        <v>7.2</v>
      </c>
      <c r="N546" s="24">
        <v>4.5</v>
      </c>
      <c r="O546" s="16">
        <f t="shared" si="73"/>
        <v>32.4</v>
      </c>
      <c r="P546" s="24" t="s">
        <v>91</v>
      </c>
      <c r="Q546" s="24" t="s">
        <v>464</v>
      </c>
      <c r="R546" s="25" t="s">
        <v>997</v>
      </c>
      <c r="S546" s="27">
        <v>0.56722222222222118</v>
      </c>
      <c r="T546" s="27">
        <v>0.56722222222222118</v>
      </c>
      <c r="U546" s="66">
        <v>44390</v>
      </c>
      <c r="V546" s="27">
        <v>0.11666666666666892</v>
      </c>
      <c r="W546" s="19">
        <v>0.99</v>
      </c>
      <c r="X546" s="26">
        <v>73.819999999999993</v>
      </c>
      <c r="Y546" s="19" t="str">
        <f t="shared" si="66"/>
        <v>RECELL277</v>
      </c>
      <c r="Z546" s="19" t="str">
        <f t="shared" si="67"/>
        <v>6/HR-4/3FAU</v>
      </c>
      <c r="AA546" s="26">
        <f t="shared" si="68"/>
        <v>0.99</v>
      </c>
      <c r="AB546" s="26">
        <f t="shared" si="69"/>
        <v>18.43</v>
      </c>
      <c r="AC546" s="19">
        <f t="shared" si="70"/>
        <v>73.819999999999993</v>
      </c>
      <c r="AD546" s="19" t="str">
        <f t="shared" si="71"/>
        <v>67001-183</v>
      </c>
      <c r="AE546" s="32"/>
      <c r="AF546" s="34"/>
      <c r="AG546" s="1" t="s">
        <v>13</v>
      </c>
      <c r="AH546" s="43" t="s">
        <v>340</v>
      </c>
    </row>
    <row r="547" spans="1:34" x14ac:dyDescent="0.25">
      <c r="A547" s="17">
        <v>44389</v>
      </c>
      <c r="B547" s="58" t="s">
        <v>2646</v>
      </c>
      <c r="C547" s="51" t="s">
        <v>2648</v>
      </c>
      <c r="D547" s="51" t="s">
        <v>2649</v>
      </c>
      <c r="E547" s="54">
        <v>44405</v>
      </c>
      <c r="F547" s="51" t="s">
        <v>531</v>
      </c>
      <c r="G547" s="48" t="s">
        <v>2647</v>
      </c>
      <c r="H547" s="52">
        <v>1</v>
      </c>
      <c r="I547" s="51" t="s">
        <v>654</v>
      </c>
      <c r="J547" s="1">
        <v>45.09</v>
      </c>
      <c r="K547" s="7">
        <v>922156</v>
      </c>
      <c r="L547" s="24"/>
      <c r="M547" s="24">
        <v>14.4</v>
      </c>
      <c r="N547" s="24">
        <v>4.5</v>
      </c>
      <c r="O547" s="16">
        <f t="shared" si="73"/>
        <v>64.8</v>
      </c>
      <c r="P547" s="24" t="s">
        <v>130</v>
      </c>
      <c r="Q547" s="24" t="s">
        <v>92</v>
      </c>
      <c r="R547" s="25" t="s">
        <v>248</v>
      </c>
      <c r="S547" s="27">
        <v>1.86</v>
      </c>
      <c r="T547" s="27">
        <v>1.86</v>
      </c>
      <c r="U547" s="66">
        <v>44393</v>
      </c>
      <c r="V547" s="27">
        <v>0.16444444444444395</v>
      </c>
      <c r="W547" s="19">
        <v>1.1599999999999999</v>
      </c>
      <c r="X547" s="26">
        <v>170</v>
      </c>
      <c r="Y547" s="19" t="str">
        <f t="shared" si="66"/>
        <v>RL110A</v>
      </c>
      <c r="Z547" s="19" t="str">
        <f t="shared" si="67"/>
        <v>8/UR18650A</v>
      </c>
      <c r="AA547" s="26">
        <f t="shared" si="68"/>
        <v>1.1599999999999999</v>
      </c>
      <c r="AB547" s="26">
        <f t="shared" si="69"/>
        <v>45.09</v>
      </c>
      <c r="AC547" s="19">
        <f t="shared" si="70"/>
        <v>170</v>
      </c>
      <c r="AD547" s="19" t="str">
        <f t="shared" si="71"/>
        <v>66000-453</v>
      </c>
      <c r="AE547" s="32"/>
      <c r="AF547" s="34"/>
      <c r="AG547" s="1" t="s">
        <v>151</v>
      </c>
      <c r="AH547" s="43">
        <v>60789</v>
      </c>
    </row>
    <row r="548" spans="1:34" x14ac:dyDescent="0.25">
      <c r="A548" s="76">
        <v>44361</v>
      </c>
      <c r="B548" s="51" t="s">
        <v>2383</v>
      </c>
      <c r="C548" s="51" t="s">
        <v>642</v>
      </c>
      <c r="D548" s="51" t="s">
        <v>1382</v>
      </c>
      <c r="E548" s="54">
        <v>44365</v>
      </c>
      <c r="F548" s="51" t="s">
        <v>1380</v>
      </c>
      <c r="G548" s="48" t="s">
        <v>1381</v>
      </c>
      <c r="H548" s="52">
        <v>56</v>
      </c>
      <c r="I548" s="51" t="s">
        <v>364</v>
      </c>
      <c r="J548" s="1">
        <v>42.16</v>
      </c>
      <c r="K548" s="63">
        <v>918100</v>
      </c>
      <c r="L548" s="19"/>
      <c r="M548" s="19">
        <v>14.8</v>
      </c>
      <c r="N548" s="19">
        <v>5.2</v>
      </c>
      <c r="O548" s="26">
        <f t="shared" si="73"/>
        <v>76.960000000000008</v>
      </c>
      <c r="P548" s="19" t="s">
        <v>130</v>
      </c>
      <c r="Q548" s="19" t="s">
        <v>92</v>
      </c>
      <c r="R548" s="19" t="s">
        <v>361</v>
      </c>
      <c r="S548" s="26">
        <v>47.255000000000003</v>
      </c>
      <c r="T548" s="26">
        <v>0.84383928571428579</v>
      </c>
      <c r="U548" s="76">
        <v>44393</v>
      </c>
      <c r="V548" s="26">
        <v>0.85027777777777791</v>
      </c>
      <c r="W548" s="19">
        <v>0.86</v>
      </c>
      <c r="X548" s="26">
        <v>112.18</v>
      </c>
      <c r="Y548" s="19" t="str">
        <f t="shared" si="66"/>
        <v>RL1366</v>
      </c>
      <c r="Z548" s="19" t="str">
        <f t="shared" si="67"/>
        <v>8/UR18650ZY</v>
      </c>
      <c r="AA548" s="26">
        <f t="shared" si="68"/>
        <v>0.86</v>
      </c>
      <c r="AB548" s="26">
        <f t="shared" si="69"/>
        <v>42.16</v>
      </c>
      <c r="AC548" s="19">
        <f t="shared" si="70"/>
        <v>112.18</v>
      </c>
      <c r="AD548" s="19" t="str">
        <f t="shared" si="71"/>
        <v>66002-828</v>
      </c>
      <c r="AE548" s="32"/>
      <c r="AF548" s="34"/>
      <c r="AG548" s="1" t="s">
        <v>152</v>
      </c>
      <c r="AH548" s="43">
        <v>2256</v>
      </c>
    </row>
    <row r="549" spans="1:34" x14ac:dyDescent="0.25">
      <c r="A549" s="13">
        <v>44392</v>
      </c>
      <c r="B549" s="57" t="s">
        <v>2663</v>
      </c>
      <c r="C549" s="51" t="s">
        <v>2350</v>
      </c>
      <c r="D549" s="51" t="s">
        <v>2351</v>
      </c>
      <c r="E549" s="54">
        <v>44393</v>
      </c>
      <c r="F549" s="51" t="s">
        <v>292</v>
      </c>
      <c r="G549" s="48" t="s">
        <v>2349</v>
      </c>
      <c r="H549" s="52">
        <v>1</v>
      </c>
      <c r="I549" s="51" t="s">
        <v>279</v>
      </c>
      <c r="J549" s="52">
        <v>7.46</v>
      </c>
      <c r="K549" s="7">
        <v>922514</v>
      </c>
      <c r="L549" s="24"/>
      <c r="M549" s="24">
        <v>3.6</v>
      </c>
      <c r="N549" s="24">
        <v>2.5499999999999998</v>
      </c>
      <c r="O549" s="16">
        <f t="shared" si="73"/>
        <v>9.18</v>
      </c>
      <c r="P549" s="24" t="s">
        <v>91</v>
      </c>
      <c r="Q549" s="24" t="s">
        <v>577</v>
      </c>
      <c r="R549" s="25" t="s">
        <v>455</v>
      </c>
      <c r="S549" s="27">
        <v>0.41222222222222227</v>
      </c>
      <c r="T549" s="27">
        <v>0.41222222222222227</v>
      </c>
      <c r="U549" s="66">
        <v>44393</v>
      </c>
      <c r="V549" s="27">
        <v>0.10888888888888948</v>
      </c>
      <c r="W549" s="19">
        <v>0.55000000000000004</v>
      </c>
      <c r="X549" s="26">
        <v>37.979999999999997</v>
      </c>
      <c r="Y549" s="19" t="str">
        <f t="shared" si="66"/>
        <v>N1978</v>
      </c>
      <c r="Z549" s="19" t="str">
        <f t="shared" si="67"/>
        <v>3/BK-3HCCE</v>
      </c>
      <c r="AA549" s="26">
        <f t="shared" si="68"/>
        <v>0.55000000000000004</v>
      </c>
      <c r="AB549" s="26">
        <f t="shared" si="69"/>
        <v>7.46</v>
      </c>
      <c r="AC549" s="19">
        <f t="shared" si="70"/>
        <v>37.979999999999997</v>
      </c>
      <c r="AD549" s="19" t="str">
        <f t="shared" si="71"/>
        <v>66002-898</v>
      </c>
      <c r="AE549" s="32"/>
      <c r="AF549" s="34"/>
      <c r="AG549" s="1" t="s">
        <v>13</v>
      </c>
      <c r="AH549" s="43">
        <v>6830</v>
      </c>
    </row>
    <row r="550" spans="1:34" x14ac:dyDescent="0.25">
      <c r="A550" s="13">
        <v>44364</v>
      </c>
      <c r="B550" s="57" t="s">
        <v>2423</v>
      </c>
      <c r="C550" s="53" t="s">
        <v>1418</v>
      </c>
      <c r="D550" s="53" t="s">
        <v>1419</v>
      </c>
      <c r="E550" s="54">
        <v>44378</v>
      </c>
      <c r="F550" s="51" t="s">
        <v>407</v>
      </c>
      <c r="G550" s="48" t="s">
        <v>1416</v>
      </c>
      <c r="H550" s="52">
        <v>12</v>
      </c>
      <c r="I550" s="51" t="s">
        <v>1417</v>
      </c>
      <c r="J550" s="1">
        <v>46.48</v>
      </c>
      <c r="K550" s="7">
        <v>918802</v>
      </c>
      <c r="L550" s="24"/>
      <c r="M550" s="24">
        <v>21.6</v>
      </c>
      <c r="N550" s="24">
        <v>14</v>
      </c>
      <c r="O550" s="16">
        <f t="shared" si="73"/>
        <v>302.40000000000003</v>
      </c>
      <c r="P550" s="24" t="s">
        <v>538</v>
      </c>
      <c r="Q550" s="24" t="s">
        <v>464</v>
      </c>
      <c r="R550" s="25" t="s">
        <v>2729</v>
      </c>
      <c r="S550" s="27">
        <v>15.683611111111112</v>
      </c>
      <c r="T550" s="27">
        <v>1.3069675925925928</v>
      </c>
      <c r="U550" s="66">
        <v>44392</v>
      </c>
      <c r="V550" s="27">
        <v>0.53861111111111182</v>
      </c>
      <c r="W550" s="19">
        <v>1.08</v>
      </c>
      <c r="X550" s="26">
        <v>305</v>
      </c>
      <c r="Y550" s="19" t="str">
        <f t="shared" si="66"/>
        <v>L835</v>
      </c>
      <c r="Z550" s="19" t="str">
        <f t="shared" si="67"/>
        <v>6/ER34615M</v>
      </c>
      <c r="AA550" s="26">
        <f t="shared" si="68"/>
        <v>1.08</v>
      </c>
      <c r="AB550" s="26">
        <f t="shared" si="69"/>
        <v>46.48</v>
      </c>
      <c r="AC550" s="19">
        <f t="shared" si="70"/>
        <v>305</v>
      </c>
      <c r="AD550" s="19" t="str">
        <f t="shared" si="71"/>
        <v>66003-950</v>
      </c>
      <c r="AE550" s="32"/>
      <c r="AF550" s="34"/>
      <c r="AG550" s="1" t="s">
        <v>153</v>
      </c>
      <c r="AH550" s="43">
        <v>66811</v>
      </c>
    </row>
    <row r="551" spans="1:34" x14ac:dyDescent="0.25">
      <c r="A551" s="17">
        <v>44382</v>
      </c>
      <c r="B551" s="58" t="s">
        <v>2583</v>
      </c>
      <c r="C551" s="51" t="s">
        <v>348</v>
      </c>
      <c r="D551" s="51" t="s">
        <v>2586</v>
      </c>
      <c r="E551" s="54">
        <v>44394</v>
      </c>
      <c r="F551" s="51" t="s">
        <v>255</v>
      </c>
      <c r="G551" s="48" t="s">
        <v>2584</v>
      </c>
      <c r="H551" s="52">
        <v>1</v>
      </c>
      <c r="I551" s="51" t="s">
        <v>315</v>
      </c>
      <c r="J551" s="1">
        <v>9.1</v>
      </c>
      <c r="K551" s="7">
        <v>921418</v>
      </c>
      <c r="L551" s="24" t="s">
        <v>2585</v>
      </c>
      <c r="M551" s="24">
        <v>6</v>
      </c>
      <c r="N551" s="24">
        <v>1.65</v>
      </c>
      <c r="O551" s="16">
        <f t="shared" si="73"/>
        <v>9.8999999999999986</v>
      </c>
      <c r="P551" s="24" t="s">
        <v>91</v>
      </c>
      <c r="Q551" s="24" t="s">
        <v>583</v>
      </c>
      <c r="R551" s="25" t="s">
        <v>248</v>
      </c>
      <c r="S551" s="27">
        <v>1.0122222222222241</v>
      </c>
      <c r="T551" s="27">
        <v>1.0122222222222241</v>
      </c>
      <c r="U551" s="66">
        <v>44392</v>
      </c>
      <c r="V551" s="27">
        <v>0.24611111111111139</v>
      </c>
      <c r="W551" s="19">
        <v>1</v>
      </c>
      <c r="X551" s="26">
        <v>47.21</v>
      </c>
      <c r="Y551" s="19" t="str">
        <f t="shared" si="66"/>
        <v>N1572</v>
      </c>
      <c r="Z551" s="19" t="str">
        <f t="shared" si="67"/>
        <v>5/HR-AAU</v>
      </c>
      <c r="AA551" s="26">
        <f t="shared" si="68"/>
        <v>1</v>
      </c>
      <c r="AB551" s="26">
        <f t="shared" si="69"/>
        <v>9.1</v>
      </c>
      <c r="AC551" s="19">
        <f t="shared" si="70"/>
        <v>47.21</v>
      </c>
      <c r="AD551" s="19" t="str">
        <f t="shared" si="71"/>
        <v>22000-080D</v>
      </c>
      <c r="AE551" s="32"/>
      <c r="AF551" s="34"/>
      <c r="AG551" s="1" t="s">
        <v>13</v>
      </c>
      <c r="AH551" s="43" t="s">
        <v>277</v>
      </c>
    </row>
    <row r="552" spans="1:34" x14ac:dyDescent="0.25">
      <c r="A552" s="13">
        <v>44385</v>
      </c>
      <c r="B552" s="57" t="s">
        <v>2640</v>
      </c>
      <c r="C552" s="51" t="s">
        <v>2643</v>
      </c>
      <c r="D552" s="51" t="s">
        <v>2644</v>
      </c>
      <c r="E552" s="54">
        <v>44375</v>
      </c>
      <c r="F552" s="51" t="s">
        <v>2103</v>
      </c>
      <c r="G552" s="48" t="s">
        <v>2641</v>
      </c>
      <c r="H552" s="52">
        <v>1</v>
      </c>
      <c r="I552" s="51" t="s">
        <v>2642</v>
      </c>
      <c r="J552" s="1">
        <v>412.41</v>
      </c>
      <c r="K552" s="7">
        <v>920552</v>
      </c>
      <c r="L552" s="24"/>
      <c r="M552" s="24">
        <v>12.8</v>
      </c>
      <c r="N552" s="24">
        <v>7.2</v>
      </c>
      <c r="O552" s="16">
        <f t="shared" si="73"/>
        <v>92.160000000000011</v>
      </c>
      <c r="P552" s="24" t="s">
        <v>508</v>
      </c>
      <c r="Q552" s="24" t="s">
        <v>412</v>
      </c>
      <c r="R552" s="25" t="s">
        <v>118</v>
      </c>
      <c r="S552" s="27">
        <v>17.712500000000006</v>
      </c>
      <c r="T552" s="27">
        <v>17.712500000000006</v>
      </c>
      <c r="U552" s="66">
        <v>44392</v>
      </c>
      <c r="V552" s="27">
        <v>0.25083333333333258</v>
      </c>
      <c r="W552" s="19">
        <v>10</v>
      </c>
      <c r="X552" s="26">
        <v>1000</v>
      </c>
      <c r="Y552" s="19" t="str">
        <f t="shared" si="66"/>
        <v>RL1492</v>
      </c>
      <c r="Z552" s="19" t="str">
        <f t="shared" si="67"/>
        <v>1/12LFP7.2</v>
      </c>
      <c r="AA552" s="26">
        <f t="shared" si="68"/>
        <v>10</v>
      </c>
      <c r="AB552" s="26">
        <f t="shared" si="69"/>
        <v>412.41</v>
      </c>
      <c r="AC552" s="19">
        <f t="shared" si="70"/>
        <v>1000</v>
      </c>
      <c r="AD552" s="19" t="str">
        <f t="shared" si="71"/>
        <v>66002-709</v>
      </c>
      <c r="AE552" s="32"/>
      <c r="AF552" s="34"/>
      <c r="AG552" s="1" t="s">
        <v>151</v>
      </c>
      <c r="AH552" s="43">
        <v>2362</v>
      </c>
    </row>
    <row r="553" spans="1:34" x14ac:dyDescent="0.25">
      <c r="A553" s="17">
        <v>44361</v>
      </c>
      <c r="B553" s="58" t="s">
        <v>2389</v>
      </c>
      <c r="C553" s="53"/>
      <c r="D553" s="53" t="s">
        <v>1104</v>
      </c>
      <c r="E553" s="54">
        <v>44368</v>
      </c>
      <c r="F553" s="51" t="s">
        <v>571</v>
      </c>
      <c r="G553" s="48" t="s">
        <v>1056</v>
      </c>
      <c r="H553" s="52">
        <v>22</v>
      </c>
      <c r="I553" s="1"/>
      <c r="J553" s="1">
        <v>82.71</v>
      </c>
      <c r="K553" s="7">
        <v>918807</v>
      </c>
      <c r="L553" s="24"/>
      <c r="M553" s="24"/>
      <c r="N553" s="24"/>
      <c r="O553" s="16">
        <f t="shared" si="73"/>
        <v>0</v>
      </c>
      <c r="P553" s="24"/>
      <c r="Q553" s="24"/>
      <c r="R553" s="25" t="s">
        <v>297</v>
      </c>
      <c r="S553" s="27">
        <v>37.188611111111101</v>
      </c>
      <c r="T553" s="27">
        <v>1.6903914141414136</v>
      </c>
      <c r="U553" s="66">
        <v>44391</v>
      </c>
      <c r="V553" s="27">
        <v>1.5</v>
      </c>
      <c r="W553" s="19">
        <v>0.13</v>
      </c>
      <c r="X553" s="26">
        <v>180</v>
      </c>
      <c r="Y553" s="19" t="str">
        <f t="shared" si="66"/>
        <v>CH307A</v>
      </c>
      <c r="Z553" s="19">
        <f t="shared" si="67"/>
        <v>0</v>
      </c>
      <c r="AA553" s="26">
        <f t="shared" si="68"/>
        <v>0.13</v>
      </c>
      <c r="AB553" s="26">
        <f t="shared" si="69"/>
        <v>82.71</v>
      </c>
      <c r="AC553" s="19">
        <f t="shared" si="70"/>
        <v>180</v>
      </c>
      <c r="AD553" s="19" t="str">
        <f t="shared" si="71"/>
        <v>67000-536A</v>
      </c>
      <c r="AE553" s="32"/>
      <c r="AF553" s="34"/>
      <c r="AG553" s="1" t="s">
        <v>153</v>
      </c>
      <c r="AH553" s="43">
        <v>65616</v>
      </c>
    </row>
    <row r="554" spans="1:34" x14ac:dyDescent="0.25">
      <c r="A554" s="17">
        <v>44361</v>
      </c>
      <c r="B554" s="58" t="s">
        <v>2390</v>
      </c>
      <c r="C554" s="53"/>
      <c r="D554" s="53" t="s">
        <v>2392</v>
      </c>
      <c r="E554" s="54">
        <v>44368</v>
      </c>
      <c r="F554" s="51" t="s">
        <v>571</v>
      </c>
      <c r="G554" s="48" t="s">
        <v>2391</v>
      </c>
      <c r="H554" s="52">
        <v>22</v>
      </c>
      <c r="I554" s="1"/>
      <c r="J554" s="1">
        <v>63.31</v>
      </c>
      <c r="K554" s="7">
        <v>918807</v>
      </c>
      <c r="L554" s="24"/>
      <c r="M554" s="24"/>
      <c r="N554" s="24"/>
      <c r="O554" s="16">
        <f t="shared" si="73"/>
        <v>0</v>
      </c>
      <c r="P554" s="24"/>
      <c r="Q554" s="24"/>
      <c r="R554" s="25" t="s">
        <v>118</v>
      </c>
      <c r="S554" s="27">
        <v>5.3602777777777781</v>
      </c>
      <c r="T554" s="27">
        <v>0.24364898989898992</v>
      </c>
      <c r="U554" s="66">
        <v>44391</v>
      </c>
      <c r="V554" s="27">
        <v>0.4672222222222242</v>
      </c>
      <c r="W554" s="19">
        <v>0.13</v>
      </c>
      <c r="X554" s="26">
        <v>82</v>
      </c>
      <c r="Y554" s="19" t="str">
        <f t="shared" si="66"/>
        <v>STD-24050-LAB</v>
      </c>
      <c r="Z554" s="19">
        <f t="shared" si="67"/>
        <v>0</v>
      </c>
      <c r="AA554" s="26">
        <f t="shared" si="68"/>
        <v>0.13</v>
      </c>
      <c r="AB554" s="26">
        <f t="shared" si="69"/>
        <v>63.31</v>
      </c>
      <c r="AC554" s="19">
        <f t="shared" si="70"/>
        <v>82</v>
      </c>
      <c r="AD554" s="19" t="str">
        <f t="shared" si="71"/>
        <v>20006-9501</v>
      </c>
      <c r="AE554" s="32"/>
      <c r="AF554" s="34"/>
      <c r="AG554" s="1" t="s">
        <v>153</v>
      </c>
      <c r="AH554" s="43">
        <v>65616</v>
      </c>
    </row>
    <row r="555" spans="1:34" x14ac:dyDescent="0.25">
      <c r="A555" s="5">
        <v>44377</v>
      </c>
      <c r="B555" s="56" t="s">
        <v>2522</v>
      </c>
      <c r="C555" s="51"/>
      <c r="D555" s="51" t="s">
        <v>683</v>
      </c>
      <c r="E555" s="54">
        <v>44384</v>
      </c>
      <c r="F555" s="51" t="s">
        <v>423</v>
      </c>
      <c r="G555" s="48" t="s">
        <v>682</v>
      </c>
      <c r="H555" s="52">
        <v>5</v>
      </c>
      <c r="I555" s="1"/>
      <c r="J555" s="1">
        <v>0.72</v>
      </c>
      <c r="K555" s="7">
        <v>920284</v>
      </c>
      <c r="L555" s="24"/>
      <c r="M555" s="24"/>
      <c r="N555" s="24"/>
      <c r="O555" s="16">
        <f t="shared" si="73"/>
        <v>0</v>
      </c>
      <c r="P555" s="24"/>
      <c r="Q555" s="24"/>
      <c r="R555" s="25" t="s">
        <v>997</v>
      </c>
      <c r="S555" s="27">
        <v>1.5669444444444443</v>
      </c>
      <c r="T555" s="27">
        <v>0.31338888888888883</v>
      </c>
      <c r="U555" s="66">
        <v>44390</v>
      </c>
      <c r="V555" s="27">
        <v>0.35000000000000009</v>
      </c>
      <c r="W555" s="19">
        <v>0.16</v>
      </c>
      <c r="X555" s="26">
        <v>6.89</v>
      </c>
      <c r="Y555" s="19" t="str">
        <f t="shared" si="66"/>
        <v>CA70</v>
      </c>
      <c r="Z555" s="19">
        <f t="shared" si="67"/>
        <v>0</v>
      </c>
      <c r="AA555" s="26">
        <f t="shared" si="68"/>
        <v>0.16</v>
      </c>
      <c r="AB555" s="26">
        <f t="shared" si="69"/>
        <v>0.72</v>
      </c>
      <c r="AC555" s="19">
        <f t="shared" si="70"/>
        <v>6.89</v>
      </c>
      <c r="AD555" s="19" t="str">
        <f t="shared" si="71"/>
        <v>20008-966L</v>
      </c>
      <c r="AE555" s="32"/>
      <c r="AF555" s="34"/>
      <c r="AG555" s="1" t="s">
        <v>573</v>
      </c>
      <c r="AH555" s="43">
        <v>23891</v>
      </c>
    </row>
    <row r="556" spans="1:34" x14ac:dyDescent="0.25">
      <c r="A556" s="13">
        <v>44385</v>
      </c>
      <c r="B556" s="57" t="s">
        <v>2631</v>
      </c>
      <c r="C556" s="51" t="s">
        <v>2634</v>
      </c>
      <c r="D556" s="51" t="s">
        <v>2635</v>
      </c>
      <c r="E556" s="54">
        <v>44396</v>
      </c>
      <c r="F556" s="51" t="s">
        <v>2632</v>
      </c>
      <c r="G556" s="48" t="s">
        <v>2633</v>
      </c>
      <c r="H556" s="52">
        <v>1</v>
      </c>
      <c r="I556" s="51" t="s">
        <v>318</v>
      </c>
      <c r="J556" s="1">
        <v>45.34</v>
      </c>
      <c r="K556" s="7">
        <v>921890</v>
      </c>
      <c r="L556" s="24"/>
      <c r="M556" s="24">
        <v>7.2</v>
      </c>
      <c r="N556" s="24">
        <v>17.25</v>
      </c>
      <c r="O556" s="16">
        <f t="shared" si="73"/>
        <v>124.2</v>
      </c>
      <c r="P556" s="24" t="s">
        <v>130</v>
      </c>
      <c r="Q556" s="24" t="s">
        <v>556</v>
      </c>
      <c r="R556" s="25" t="s">
        <v>248</v>
      </c>
      <c r="S556" s="27">
        <v>2.3258333333333332</v>
      </c>
      <c r="T556" s="27">
        <v>2.3258333333333332</v>
      </c>
      <c r="U556" s="66">
        <v>44391</v>
      </c>
      <c r="V556" s="27">
        <v>0.28333333333333366</v>
      </c>
      <c r="W556" s="19">
        <v>2</v>
      </c>
      <c r="X556" s="26">
        <v>160</v>
      </c>
      <c r="Y556" s="19" t="str">
        <f t="shared" si="66"/>
        <v>RL1496</v>
      </c>
      <c r="Z556" s="19" t="str">
        <f t="shared" si="67"/>
        <v>10/NCR18650GA</v>
      </c>
      <c r="AA556" s="26">
        <f t="shared" si="68"/>
        <v>2</v>
      </c>
      <c r="AB556" s="26">
        <f t="shared" si="69"/>
        <v>45.34</v>
      </c>
      <c r="AC556" s="19">
        <f t="shared" si="70"/>
        <v>160</v>
      </c>
      <c r="AD556" s="19" t="str">
        <f t="shared" si="71"/>
        <v>66002-721</v>
      </c>
      <c r="AE556" s="32"/>
      <c r="AF556" s="34"/>
      <c r="AG556" s="1" t="s">
        <v>151</v>
      </c>
      <c r="AH556" s="43">
        <v>66787</v>
      </c>
    </row>
    <row r="557" spans="1:34" x14ac:dyDescent="0.25">
      <c r="A557" s="5">
        <v>44384</v>
      </c>
      <c r="B557" s="56" t="s">
        <v>2611</v>
      </c>
      <c r="C557" s="51" t="s">
        <v>830</v>
      </c>
      <c r="D557" s="51" t="s">
        <v>885</v>
      </c>
      <c r="E557" s="54">
        <v>44396</v>
      </c>
      <c r="F557" s="51" t="s">
        <v>2442</v>
      </c>
      <c r="G557" s="48" t="s">
        <v>884</v>
      </c>
      <c r="H557" s="52">
        <v>25</v>
      </c>
      <c r="I557" s="51" t="s">
        <v>109</v>
      </c>
      <c r="J557" s="1">
        <v>3.51</v>
      </c>
      <c r="K557" s="7">
        <v>921701</v>
      </c>
      <c r="L557" s="24"/>
      <c r="M557" s="24">
        <v>3.6</v>
      </c>
      <c r="N557" s="24">
        <v>1.2</v>
      </c>
      <c r="O557" s="16">
        <f t="shared" si="73"/>
        <v>4.32</v>
      </c>
      <c r="P557" s="24" t="s">
        <v>538</v>
      </c>
      <c r="Q557" s="24" t="s">
        <v>412</v>
      </c>
      <c r="R557" s="25" t="s">
        <v>248</v>
      </c>
      <c r="S557" s="27">
        <v>5.3599999999999977</v>
      </c>
      <c r="T557" s="27">
        <v>0.2143999999999999</v>
      </c>
      <c r="U557" s="66">
        <v>44391</v>
      </c>
      <c r="V557" s="27">
        <v>0.18333333333333401</v>
      </c>
      <c r="W557" s="19">
        <v>0.2</v>
      </c>
      <c r="X557" s="26">
        <v>15</v>
      </c>
      <c r="Y557" s="19" t="str">
        <f t="shared" si="66"/>
        <v>L742</v>
      </c>
      <c r="Z557" s="19" t="str">
        <f t="shared" si="67"/>
        <v>1/LS14250</v>
      </c>
      <c r="AA557" s="26">
        <f t="shared" si="68"/>
        <v>0.2</v>
      </c>
      <c r="AB557" s="26">
        <f t="shared" si="69"/>
        <v>3.51</v>
      </c>
      <c r="AC557" s="19">
        <f t="shared" si="70"/>
        <v>15</v>
      </c>
      <c r="AD557" s="19" t="str">
        <f t="shared" si="71"/>
        <v>66001-760</v>
      </c>
      <c r="AE557" s="32"/>
      <c r="AF557" s="34"/>
      <c r="AG557" s="1" t="s">
        <v>151</v>
      </c>
      <c r="AH557" s="43">
        <v>2134</v>
      </c>
    </row>
    <row r="558" spans="1:34" x14ac:dyDescent="0.25">
      <c r="A558" s="13">
        <v>44378</v>
      </c>
      <c r="B558" s="57" t="s">
        <v>2559</v>
      </c>
      <c r="C558" s="51" t="s">
        <v>2561</v>
      </c>
      <c r="D558" s="51" t="s">
        <v>2562</v>
      </c>
      <c r="E558" s="54">
        <v>44386</v>
      </c>
      <c r="F558" s="51" t="s">
        <v>529</v>
      </c>
      <c r="G558" s="48" t="s">
        <v>2560</v>
      </c>
      <c r="H558" s="52">
        <v>2</v>
      </c>
      <c r="I558" s="51" t="s">
        <v>315</v>
      </c>
      <c r="J558" s="1">
        <v>5.54</v>
      </c>
      <c r="K558" s="7">
        <v>921041</v>
      </c>
      <c r="L558" s="24"/>
      <c r="M558" s="24">
        <v>3.6</v>
      </c>
      <c r="N558" s="24">
        <v>1.65</v>
      </c>
      <c r="O558" s="16">
        <f t="shared" si="73"/>
        <v>5.9399999999999995</v>
      </c>
      <c r="P558" s="24" t="s">
        <v>91</v>
      </c>
      <c r="Q558" s="24" t="s">
        <v>577</v>
      </c>
      <c r="R558" s="25" t="s">
        <v>248</v>
      </c>
      <c r="S558" s="27">
        <v>1.0338888888888889</v>
      </c>
      <c r="T558" s="27">
        <v>0.51694444444444443</v>
      </c>
      <c r="U558" s="66">
        <v>44390</v>
      </c>
      <c r="V558" s="27">
        <v>0.1500000000000008</v>
      </c>
      <c r="W558" s="19">
        <v>0.88</v>
      </c>
      <c r="X558" s="26">
        <v>22.5</v>
      </c>
      <c r="Y558" s="19" t="str">
        <f t="shared" si="66"/>
        <v>N1400</v>
      </c>
      <c r="Z558" s="19" t="str">
        <f t="shared" si="67"/>
        <v>3/HR-AAU</v>
      </c>
      <c r="AA558" s="26">
        <f t="shared" si="68"/>
        <v>0.88</v>
      </c>
      <c r="AB558" s="26">
        <f t="shared" si="69"/>
        <v>5.54</v>
      </c>
      <c r="AC558" s="19">
        <f t="shared" si="70"/>
        <v>22.5</v>
      </c>
      <c r="AD558" s="19" t="str">
        <f t="shared" si="71"/>
        <v>30006-233FLT-R</v>
      </c>
      <c r="AE558" s="32"/>
      <c r="AF558" s="34"/>
      <c r="AG558" s="1" t="s">
        <v>151</v>
      </c>
      <c r="AH558" s="43">
        <v>24220</v>
      </c>
    </row>
    <row r="559" spans="1:34" x14ac:dyDescent="0.25">
      <c r="A559" s="86">
        <v>44389</v>
      </c>
      <c r="B559" s="83" t="s">
        <v>2653</v>
      </c>
      <c r="C559" s="69" t="s">
        <v>397</v>
      </c>
      <c r="D559" s="69" t="s">
        <v>2654</v>
      </c>
      <c r="E559" s="73">
        <v>44407</v>
      </c>
      <c r="F559" s="69" t="s">
        <v>2232</v>
      </c>
      <c r="G559" s="70" t="s">
        <v>244</v>
      </c>
      <c r="H559" s="71">
        <v>4</v>
      </c>
      <c r="I559" s="69" t="s">
        <v>95</v>
      </c>
      <c r="J559" s="72">
        <v>22.26</v>
      </c>
      <c r="K559" s="87">
        <v>922463</v>
      </c>
      <c r="L559" s="88"/>
      <c r="M559" s="88">
        <v>42</v>
      </c>
      <c r="N559" s="88"/>
      <c r="O559" s="89">
        <f t="shared" si="73"/>
        <v>0</v>
      </c>
      <c r="P559" s="88" t="s">
        <v>89</v>
      </c>
      <c r="Q559" s="88" t="s">
        <v>246</v>
      </c>
      <c r="R559" s="90" t="s">
        <v>455</v>
      </c>
      <c r="S559" s="111">
        <v>7.2002777777777744</v>
      </c>
      <c r="T559" s="111">
        <v>1.8000694444444436</v>
      </c>
      <c r="U559" s="112">
        <v>44391</v>
      </c>
      <c r="V559" s="111">
        <v>0.40805555555555495</v>
      </c>
      <c r="W559" s="91">
        <v>2.42</v>
      </c>
      <c r="X559" s="92">
        <v>200</v>
      </c>
      <c r="Y559" s="91" t="str">
        <f t="shared" si="66"/>
        <v>AL285ADEG</v>
      </c>
      <c r="Z559" s="91" t="str">
        <f t="shared" si="67"/>
        <v>28/LR20XW</v>
      </c>
      <c r="AA559" s="92">
        <f t="shared" si="68"/>
        <v>2.42</v>
      </c>
      <c r="AB559" s="92">
        <f t="shared" si="69"/>
        <v>22.26</v>
      </c>
      <c r="AC559" s="91">
        <f t="shared" si="70"/>
        <v>200</v>
      </c>
      <c r="AD559" s="91" t="str">
        <f t="shared" si="71"/>
        <v>66000-824</v>
      </c>
      <c r="AE559" s="93"/>
      <c r="AF559" s="94"/>
      <c r="AG559" s="72" t="s">
        <v>152</v>
      </c>
      <c r="AH559" s="95">
        <v>66571</v>
      </c>
    </row>
    <row r="560" spans="1:34" x14ac:dyDescent="0.25">
      <c r="A560" s="5">
        <v>44377</v>
      </c>
      <c r="B560" s="56" t="s">
        <v>2529</v>
      </c>
      <c r="C560" s="1" t="s">
        <v>2531</v>
      </c>
      <c r="D560" s="51" t="s">
        <v>2532</v>
      </c>
      <c r="E560" s="54">
        <v>44386</v>
      </c>
      <c r="F560" s="51" t="s">
        <v>105</v>
      </c>
      <c r="G560" s="48" t="s">
        <v>2530</v>
      </c>
      <c r="H560" s="52">
        <v>1</v>
      </c>
      <c r="I560" s="51" t="s">
        <v>114</v>
      </c>
      <c r="J560" s="1">
        <v>27.55</v>
      </c>
      <c r="K560" s="7">
        <v>920594</v>
      </c>
      <c r="L560" s="24"/>
      <c r="M560" s="24">
        <v>10.8</v>
      </c>
      <c r="N560" s="24">
        <v>4.5</v>
      </c>
      <c r="O560" s="16">
        <f t="shared" si="73"/>
        <v>48.6</v>
      </c>
      <c r="P560" s="24" t="s">
        <v>91</v>
      </c>
      <c r="Q560" s="24" t="s">
        <v>1776</v>
      </c>
      <c r="R560" s="25" t="s">
        <v>997</v>
      </c>
      <c r="S560" s="27">
        <v>2.4744444444444467</v>
      </c>
      <c r="T560" s="27">
        <v>2.4744444444444467</v>
      </c>
      <c r="U560" s="66">
        <v>44390</v>
      </c>
      <c r="V560" s="27">
        <v>8.3333333333333037E-2</v>
      </c>
      <c r="W560" s="19">
        <v>1.07</v>
      </c>
      <c r="X560" s="26">
        <v>80.94</v>
      </c>
      <c r="Y560" s="19" t="str">
        <f t="shared" si="66"/>
        <v>RECELL163</v>
      </c>
      <c r="Z560" s="19" t="str">
        <f t="shared" si="67"/>
        <v xml:space="preserve">9/HR-4/3FAU </v>
      </c>
      <c r="AA560" s="26">
        <f t="shared" si="68"/>
        <v>1.07</v>
      </c>
      <c r="AB560" s="26">
        <f t="shared" si="69"/>
        <v>27.55</v>
      </c>
      <c r="AC560" s="19">
        <f t="shared" si="70"/>
        <v>80.94</v>
      </c>
      <c r="AD560" s="19" t="str">
        <f t="shared" si="71"/>
        <v>66001-069</v>
      </c>
      <c r="AE560" s="32"/>
      <c r="AF560" s="34"/>
      <c r="AG560" s="1" t="s">
        <v>13</v>
      </c>
      <c r="AH560" s="43" t="s">
        <v>294</v>
      </c>
    </row>
    <row r="561" spans="1:34" x14ac:dyDescent="0.25">
      <c r="A561" s="17">
        <v>44382</v>
      </c>
      <c r="B561" s="58" t="s">
        <v>2572</v>
      </c>
      <c r="C561" s="51" t="s">
        <v>346</v>
      </c>
      <c r="D561" s="51" t="s">
        <v>1660</v>
      </c>
      <c r="E561" s="54">
        <v>44379</v>
      </c>
      <c r="F561" s="51" t="s">
        <v>314</v>
      </c>
      <c r="G561" s="48" t="s">
        <v>1659</v>
      </c>
      <c r="H561" s="52">
        <v>2</v>
      </c>
      <c r="I561" s="51" t="s">
        <v>261</v>
      </c>
      <c r="J561" s="1">
        <v>27.06</v>
      </c>
      <c r="K561" s="7">
        <v>921339</v>
      </c>
      <c r="L561" s="24"/>
      <c r="M561" s="24">
        <v>14.4</v>
      </c>
      <c r="N561" s="24">
        <v>1.9</v>
      </c>
      <c r="O561" s="16">
        <f t="shared" si="73"/>
        <v>27.36</v>
      </c>
      <c r="P561" s="24" t="s">
        <v>96</v>
      </c>
      <c r="Q561" s="24" t="s">
        <v>591</v>
      </c>
      <c r="R561" s="25" t="s">
        <v>248</v>
      </c>
      <c r="S561" s="27">
        <v>2.2763888888888881</v>
      </c>
      <c r="T561" s="27">
        <v>1.1381944444444441</v>
      </c>
      <c r="U561" s="66">
        <v>44390</v>
      </c>
      <c r="V561" s="27">
        <v>0.21666666666666723</v>
      </c>
      <c r="W561" s="19">
        <v>0.95</v>
      </c>
      <c r="X561" s="26">
        <v>78</v>
      </c>
      <c r="Y561" s="19" t="str">
        <f t="shared" si="66"/>
        <v>N1946</v>
      </c>
      <c r="Z561" s="19" t="str">
        <f t="shared" si="67"/>
        <v>12/NC1900SCR</v>
      </c>
      <c r="AA561" s="26">
        <f t="shared" si="68"/>
        <v>0.95</v>
      </c>
      <c r="AB561" s="26">
        <f t="shared" si="69"/>
        <v>27.06</v>
      </c>
      <c r="AC561" s="19">
        <f t="shared" si="70"/>
        <v>78</v>
      </c>
      <c r="AD561" s="19" t="str">
        <f t="shared" si="71"/>
        <v>66002-381</v>
      </c>
      <c r="AE561" s="32"/>
      <c r="AF561" s="34"/>
      <c r="AG561" s="1" t="s">
        <v>151</v>
      </c>
      <c r="AH561" s="43">
        <v>23955</v>
      </c>
    </row>
    <row r="562" spans="1:34" x14ac:dyDescent="0.25">
      <c r="A562" s="13">
        <v>44378</v>
      </c>
      <c r="B562" s="57" t="s">
        <v>2563</v>
      </c>
      <c r="C562" s="51" t="s">
        <v>1042</v>
      </c>
      <c r="D562" s="51" t="s">
        <v>2737</v>
      </c>
      <c r="E562" s="54">
        <v>44389</v>
      </c>
      <c r="F562" s="51" t="s">
        <v>2564</v>
      </c>
      <c r="G562" s="48" t="s">
        <v>2565</v>
      </c>
      <c r="H562" s="52">
        <v>1</v>
      </c>
      <c r="I562" s="51" t="s">
        <v>364</v>
      </c>
      <c r="J562" s="52">
        <v>11.39</v>
      </c>
      <c r="K562" s="7">
        <v>921071</v>
      </c>
      <c r="L562" s="24"/>
      <c r="M562" s="24">
        <v>7.4</v>
      </c>
      <c r="N562" s="24">
        <v>5.2</v>
      </c>
      <c r="O562" s="16">
        <f t="shared" si="73"/>
        <v>38.480000000000004</v>
      </c>
      <c r="P562" s="24" t="s">
        <v>130</v>
      </c>
      <c r="Q562" s="24" t="s">
        <v>281</v>
      </c>
      <c r="R562" s="25" t="s">
        <v>1618</v>
      </c>
      <c r="S562" s="27">
        <v>1.9202777777777786</v>
      </c>
      <c r="T562" s="27">
        <v>1.9202777777777786</v>
      </c>
      <c r="U562" s="66">
        <v>44391</v>
      </c>
      <c r="V562" s="27">
        <v>0.35000000000000009</v>
      </c>
      <c r="W562" s="19">
        <v>1.5</v>
      </c>
      <c r="X562" s="26">
        <v>60</v>
      </c>
      <c r="Y562" s="19" t="str">
        <f t="shared" si="66"/>
        <v>RECELL722</v>
      </c>
      <c r="Z562" s="19" t="str">
        <f t="shared" si="67"/>
        <v>4/UR18650ZY</v>
      </c>
      <c r="AA562" s="26">
        <f t="shared" si="68"/>
        <v>1.5</v>
      </c>
      <c r="AB562" s="26">
        <f t="shared" si="69"/>
        <v>11.39</v>
      </c>
      <c r="AC562" s="19">
        <f t="shared" si="70"/>
        <v>60</v>
      </c>
      <c r="AD562" s="19" t="str">
        <f t="shared" si="71"/>
        <v>22000-744</v>
      </c>
      <c r="AE562" s="32"/>
      <c r="AF562" s="34"/>
      <c r="AG562" s="1" t="s">
        <v>151</v>
      </c>
      <c r="AH562" s="43">
        <v>65456</v>
      </c>
    </row>
    <row r="563" spans="1:34" x14ac:dyDescent="0.25">
      <c r="A563" s="13">
        <v>44392</v>
      </c>
      <c r="B563" s="57" t="s">
        <v>2674</v>
      </c>
      <c r="C563" s="51" t="s">
        <v>2150</v>
      </c>
      <c r="D563" s="51" t="s">
        <v>381</v>
      </c>
      <c r="E563" s="54">
        <v>44411</v>
      </c>
      <c r="F563" s="51" t="s">
        <v>2149</v>
      </c>
      <c r="G563" s="48" t="s">
        <v>380</v>
      </c>
      <c r="H563" s="52">
        <v>8</v>
      </c>
      <c r="I563" s="51" t="s">
        <v>95</v>
      </c>
      <c r="J563" s="1">
        <v>56.2</v>
      </c>
      <c r="K563" s="7">
        <v>922672</v>
      </c>
      <c r="L563" s="24"/>
      <c r="M563" s="24">
        <v>13.5</v>
      </c>
      <c r="N563" s="24"/>
      <c r="O563" s="16">
        <f t="shared" si="73"/>
        <v>0</v>
      </c>
      <c r="P563" s="24" t="s">
        <v>89</v>
      </c>
      <c r="Q563" s="24" t="s">
        <v>382</v>
      </c>
      <c r="R563" s="25" t="s">
        <v>560</v>
      </c>
      <c r="S563" s="27">
        <v>16.478888888888889</v>
      </c>
      <c r="T563" s="27">
        <v>2.0598611111111111</v>
      </c>
      <c r="U563" s="66">
        <v>44396</v>
      </c>
      <c r="V563" s="27">
        <v>0.50833333333333552</v>
      </c>
      <c r="W563" s="19">
        <v>2.29</v>
      </c>
      <c r="X563" s="26">
        <v>360</v>
      </c>
      <c r="Y563" s="19" t="str">
        <f t="shared" si="66"/>
        <v>AL123D</v>
      </c>
      <c r="Z563" s="19" t="str">
        <f t="shared" si="67"/>
        <v>72/LR20XW</v>
      </c>
      <c r="AA563" s="26">
        <f t="shared" si="68"/>
        <v>2.29</v>
      </c>
      <c r="AB563" s="26">
        <f t="shared" si="69"/>
        <v>56.2</v>
      </c>
      <c r="AC563" s="19">
        <f t="shared" si="70"/>
        <v>360</v>
      </c>
      <c r="AD563" s="19" t="str">
        <f t="shared" si="71"/>
        <v>66000-182</v>
      </c>
      <c r="AE563" s="32"/>
      <c r="AF563" s="34"/>
      <c r="AG563" s="1" t="s">
        <v>153</v>
      </c>
      <c r="AH563" s="43">
        <v>1853</v>
      </c>
    </row>
    <row r="564" spans="1:34" x14ac:dyDescent="0.25">
      <c r="A564" s="5">
        <v>44084</v>
      </c>
      <c r="B564" s="56" t="s">
        <v>804</v>
      </c>
      <c r="C564" s="51" t="s">
        <v>274</v>
      </c>
      <c r="D564" s="51" t="s">
        <v>806</v>
      </c>
      <c r="E564" s="54">
        <v>44096</v>
      </c>
      <c r="F564" s="51" t="s">
        <v>537</v>
      </c>
      <c r="G564" s="48" t="s">
        <v>805</v>
      </c>
      <c r="H564" s="52">
        <v>2</v>
      </c>
      <c r="I564" s="1"/>
      <c r="J564" s="1">
        <v>42.44</v>
      </c>
      <c r="K564" s="7">
        <v>885748</v>
      </c>
      <c r="L564" s="24"/>
      <c r="M564" s="24"/>
      <c r="N564" s="24"/>
      <c r="O564" s="16">
        <f t="shared" si="73"/>
        <v>0</v>
      </c>
      <c r="P564" s="24"/>
      <c r="Q564" s="24"/>
      <c r="R564" s="25" t="s">
        <v>1902</v>
      </c>
      <c r="S564" s="27">
        <v>2.0000000000000009</v>
      </c>
      <c r="T564" s="27">
        <v>1.0000000000000004</v>
      </c>
      <c r="U564" s="66">
        <v>44396</v>
      </c>
      <c r="V564" s="27">
        <v>0.31361111111111128</v>
      </c>
      <c r="W564" s="19">
        <v>1</v>
      </c>
      <c r="X564" s="26">
        <v>300</v>
      </c>
      <c r="Y564" s="19" t="str">
        <f t="shared" si="66"/>
        <v>CH512</v>
      </c>
      <c r="Z564" s="19" t="str">
        <f t="shared" si="67"/>
        <v>TSB-002PCB</v>
      </c>
      <c r="AA564" s="26">
        <f t="shared" si="68"/>
        <v>1</v>
      </c>
      <c r="AB564" s="26">
        <f t="shared" si="69"/>
        <v>42.44</v>
      </c>
      <c r="AC564" s="19">
        <f t="shared" si="70"/>
        <v>300</v>
      </c>
      <c r="AD564" s="19" t="str">
        <f t="shared" si="71"/>
        <v>66003-944</v>
      </c>
      <c r="AE564" s="32"/>
      <c r="AF564" s="34"/>
      <c r="AG564" s="1" t="s">
        <v>152</v>
      </c>
      <c r="AH564" s="43" t="s">
        <v>807</v>
      </c>
    </row>
    <row r="565" spans="1:34" x14ac:dyDescent="0.25">
      <c r="A565" s="81">
        <v>44393</v>
      </c>
      <c r="B565" s="82" t="s">
        <v>2728</v>
      </c>
      <c r="C565" s="51" t="s">
        <v>434</v>
      </c>
      <c r="D565" s="51" t="s">
        <v>1570</v>
      </c>
      <c r="E565" s="54">
        <v>44407</v>
      </c>
      <c r="F565" s="51" t="s">
        <v>1753</v>
      </c>
      <c r="G565" s="48" t="s">
        <v>1569</v>
      </c>
      <c r="H565" s="52">
        <v>5</v>
      </c>
      <c r="I565" s="51" t="s">
        <v>270</v>
      </c>
      <c r="J565" s="1">
        <v>13.2</v>
      </c>
      <c r="K565" s="7">
        <v>923000</v>
      </c>
      <c r="L565" s="24"/>
      <c r="M565" s="24">
        <v>10.8</v>
      </c>
      <c r="N565" s="24">
        <v>2.6</v>
      </c>
      <c r="O565" s="16">
        <f t="shared" si="73"/>
        <v>28.080000000000002</v>
      </c>
      <c r="P565" s="24" t="s">
        <v>421</v>
      </c>
      <c r="Q565" s="24" t="s">
        <v>577</v>
      </c>
      <c r="R565" s="25" t="s">
        <v>997</v>
      </c>
      <c r="S565" s="27">
        <v>1.4802777777777791</v>
      </c>
      <c r="T565" s="27">
        <v>0.29605555555555585</v>
      </c>
      <c r="U565" s="66">
        <v>44396</v>
      </c>
      <c r="V565" s="27">
        <v>0.17305555555555685</v>
      </c>
      <c r="W565" s="19">
        <v>0.22</v>
      </c>
      <c r="X565" s="26">
        <v>33</v>
      </c>
      <c r="Y565" s="19" t="str">
        <f t="shared" si="66"/>
        <v>L510</v>
      </c>
      <c r="Z565" s="19" t="str">
        <f t="shared" si="67"/>
        <v>3/LS14500</v>
      </c>
      <c r="AA565" s="26">
        <f t="shared" si="68"/>
        <v>0.22</v>
      </c>
      <c r="AB565" s="26">
        <f t="shared" si="69"/>
        <v>13.2</v>
      </c>
      <c r="AC565" s="19">
        <f t="shared" si="70"/>
        <v>33</v>
      </c>
      <c r="AD565" s="19" t="str">
        <f t="shared" si="71"/>
        <v>66000-713</v>
      </c>
      <c r="AE565" s="32"/>
      <c r="AF565" s="34"/>
      <c r="AG565" s="1" t="s">
        <v>151</v>
      </c>
      <c r="AH565" s="43">
        <v>35006</v>
      </c>
    </row>
    <row r="566" spans="1:34" x14ac:dyDescent="0.25">
      <c r="A566" s="13">
        <v>44392</v>
      </c>
      <c r="B566" s="57" t="s">
        <v>2695</v>
      </c>
      <c r="C566" s="51" t="s">
        <v>1995</v>
      </c>
      <c r="D566" s="51" t="s">
        <v>98</v>
      </c>
      <c r="E566" s="54">
        <v>44412</v>
      </c>
      <c r="F566" s="51" t="s">
        <v>1993</v>
      </c>
      <c r="G566" s="48" t="s">
        <v>1994</v>
      </c>
      <c r="H566" s="52">
        <v>6</v>
      </c>
      <c r="I566" s="51" t="s">
        <v>95</v>
      </c>
      <c r="J566" s="1">
        <v>40.79</v>
      </c>
      <c r="K566" s="7">
        <v>922759</v>
      </c>
      <c r="L566" s="24"/>
      <c r="M566" s="24">
        <v>24</v>
      </c>
      <c r="N566" s="24">
        <v>54</v>
      </c>
      <c r="O566" s="16">
        <f t="shared" si="73"/>
        <v>1296</v>
      </c>
      <c r="P566" s="24" t="s">
        <v>89</v>
      </c>
      <c r="Q566" s="24" t="s">
        <v>1996</v>
      </c>
      <c r="R566" s="25" t="s">
        <v>2172</v>
      </c>
      <c r="S566" s="27">
        <v>13.073611111111113</v>
      </c>
      <c r="T566" s="27">
        <v>2.1789351851851855</v>
      </c>
      <c r="U566" s="66">
        <v>44398</v>
      </c>
      <c r="V566" s="27">
        <v>0.25000000000000178</v>
      </c>
      <c r="W566" s="19">
        <v>1.63</v>
      </c>
      <c r="X566" s="26">
        <v>200</v>
      </c>
      <c r="Y566" s="19" t="str">
        <f t="shared" si="66"/>
        <v>AL298</v>
      </c>
      <c r="Z566" s="19" t="str">
        <f t="shared" si="67"/>
        <v>48/LR20XW</v>
      </c>
      <c r="AA566" s="26">
        <f t="shared" si="68"/>
        <v>1.63</v>
      </c>
      <c r="AB566" s="26">
        <f t="shared" si="69"/>
        <v>40.79</v>
      </c>
      <c r="AC566" s="19">
        <f t="shared" si="70"/>
        <v>200</v>
      </c>
      <c r="AD566" s="19" t="str">
        <f t="shared" si="71"/>
        <v>66000-288</v>
      </c>
      <c r="AE566" s="32"/>
      <c r="AF566" s="34"/>
      <c r="AG566" s="1" t="s">
        <v>153</v>
      </c>
      <c r="AH566" s="43">
        <v>65252</v>
      </c>
    </row>
    <row r="567" spans="1:34" x14ac:dyDescent="0.25">
      <c r="A567" s="81">
        <v>44393</v>
      </c>
      <c r="B567" s="82" t="s">
        <v>2716</v>
      </c>
      <c r="C567" s="51" t="s">
        <v>2720</v>
      </c>
      <c r="D567" s="51" t="s">
        <v>2721</v>
      </c>
      <c r="E567" s="54">
        <v>44399</v>
      </c>
      <c r="F567" s="51" t="s">
        <v>2717</v>
      </c>
      <c r="G567" s="48" t="s">
        <v>2718</v>
      </c>
      <c r="H567" s="52">
        <v>5</v>
      </c>
      <c r="I567" s="51" t="s">
        <v>2719</v>
      </c>
      <c r="J567" s="1">
        <v>21.06</v>
      </c>
      <c r="K567" s="7">
        <v>923001</v>
      </c>
      <c r="L567" s="24"/>
      <c r="M567" s="24">
        <v>9.6</v>
      </c>
      <c r="N567" s="24">
        <v>4</v>
      </c>
      <c r="O567" s="16">
        <f t="shared" si="73"/>
        <v>38.4</v>
      </c>
      <c r="P567" s="24" t="s">
        <v>96</v>
      </c>
      <c r="Q567" s="24" t="s">
        <v>632</v>
      </c>
      <c r="R567" s="25" t="s">
        <v>248</v>
      </c>
      <c r="S567" s="27">
        <v>3.2930555555555556</v>
      </c>
      <c r="T567" s="27">
        <v>0.65861111111111115</v>
      </c>
      <c r="U567" s="66">
        <v>44398</v>
      </c>
      <c r="V567" s="27">
        <v>0.35583333333333567</v>
      </c>
      <c r="W567" s="19">
        <v>0.5</v>
      </c>
      <c r="X567" s="26">
        <v>75</v>
      </c>
      <c r="Y567" s="19" t="str">
        <f t="shared" si="66"/>
        <v>N1979</v>
      </c>
      <c r="Z567" s="19" t="str">
        <f t="shared" si="67"/>
        <v>8/ITL4000D</v>
      </c>
      <c r="AA567" s="26">
        <f t="shared" si="68"/>
        <v>0.5</v>
      </c>
      <c r="AB567" s="26">
        <f t="shared" si="69"/>
        <v>21.06</v>
      </c>
      <c r="AC567" s="19">
        <f t="shared" si="70"/>
        <v>75</v>
      </c>
      <c r="AD567" s="19" t="str">
        <f t="shared" si="71"/>
        <v>66002-724</v>
      </c>
      <c r="AE567" s="32"/>
      <c r="AF567" s="34"/>
      <c r="AG567" s="1" t="s">
        <v>151</v>
      </c>
      <c r="AH567" s="43" t="s">
        <v>2722</v>
      </c>
    </row>
    <row r="568" spans="1:34" x14ac:dyDescent="0.25">
      <c r="A568" s="5">
        <v>44384</v>
      </c>
      <c r="B568" s="56" t="s">
        <v>2603</v>
      </c>
      <c r="C568" s="51" t="s">
        <v>522</v>
      </c>
      <c r="D568" s="51" t="s">
        <v>1783</v>
      </c>
      <c r="E568" s="54">
        <v>44400</v>
      </c>
      <c r="F568" s="51" t="s">
        <v>314</v>
      </c>
      <c r="G568" s="48" t="s">
        <v>1782</v>
      </c>
      <c r="H568" s="52">
        <v>2</v>
      </c>
      <c r="I568" s="51" t="s">
        <v>318</v>
      </c>
      <c r="J568" s="1">
        <v>9.74</v>
      </c>
      <c r="K568" s="7">
        <v>921803</v>
      </c>
      <c r="L568" s="24"/>
      <c r="M568" s="24">
        <v>7.2</v>
      </c>
      <c r="N568" s="24">
        <v>3.45</v>
      </c>
      <c r="O568" s="16">
        <f t="shared" si="73"/>
        <v>24.840000000000003</v>
      </c>
      <c r="P568" s="24" t="s">
        <v>130</v>
      </c>
      <c r="Q568" s="24" t="s">
        <v>582</v>
      </c>
      <c r="R568" s="25" t="s">
        <v>1618</v>
      </c>
      <c r="S568" s="27">
        <v>1.1569444444444432</v>
      </c>
      <c r="T568" s="27">
        <v>0.57847222222222161</v>
      </c>
      <c r="U568" s="66">
        <v>44398</v>
      </c>
      <c r="V568" s="27">
        <v>0.13333333333333286</v>
      </c>
      <c r="W568" s="19">
        <v>0.78</v>
      </c>
      <c r="X568" s="26">
        <v>40</v>
      </c>
      <c r="Y568" s="19" t="str">
        <f t="shared" si="66"/>
        <v>PACK219</v>
      </c>
      <c r="Z568" s="19" t="str">
        <f t="shared" si="67"/>
        <v>2/NCR18650GA</v>
      </c>
      <c r="AA568" s="26">
        <f t="shared" si="68"/>
        <v>0.78</v>
      </c>
      <c r="AB568" s="26">
        <f t="shared" si="69"/>
        <v>9.74</v>
      </c>
      <c r="AC568" s="19">
        <f t="shared" si="70"/>
        <v>40</v>
      </c>
      <c r="AD568" s="19" t="str">
        <f t="shared" si="71"/>
        <v>66001-385</v>
      </c>
      <c r="AE568" s="32"/>
      <c r="AF568" s="34"/>
      <c r="AG568" s="1" t="s">
        <v>13</v>
      </c>
      <c r="AH568" s="43">
        <v>23955</v>
      </c>
    </row>
    <row r="569" spans="1:34" x14ac:dyDescent="0.25">
      <c r="A569" s="13">
        <v>44371</v>
      </c>
      <c r="B569" s="57" t="s">
        <v>2514</v>
      </c>
      <c r="C569" s="53" t="s">
        <v>658</v>
      </c>
      <c r="D569" s="53" t="s">
        <v>2178</v>
      </c>
      <c r="E569" s="54">
        <v>44389</v>
      </c>
      <c r="F569" s="51" t="s">
        <v>302</v>
      </c>
      <c r="G569" s="48" t="s">
        <v>2177</v>
      </c>
      <c r="H569" s="52">
        <v>1</v>
      </c>
      <c r="I569" s="51" t="s">
        <v>318</v>
      </c>
      <c r="J569" s="1">
        <v>21.95</v>
      </c>
      <c r="K569" s="7">
        <v>920255</v>
      </c>
      <c r="L569" s="24"/>
      <c r="M569" s="24">
        <v>7.2</v>
      </c>
      <c r="N569" s="24">
        <v>6.9</v>
      </c>
      <c r="O569" s="16">
        <f t="shared" si="73"/>
        <v>49.680000000000007</v>
      </c>
      <c r="P569" s="24" t="s">
        <v>130</v>
      </c>
      <c r="Q569" s="24" t="s">
        <v>281</v>
      </c>
      <c r="R569" s="25" t="s">
        <v>1618</v>
      </c>
      <c r="S569" s="27">
        <v>1.919999999999999</v>
      </c>
      <c r="T569" s="27">
        <v>1.919999999999999</v>
      </c>
      <c r="U569" s="66">
        <v>44398</v>
      </c>
      <c r="V569" s="27">
        <v>0.17083333333333339</v>
      </c>
      <c r="W569" s="19">
        <v>1.3</v>
      </c>
      <c r="X569" s="26">
        <v>75</v>
      </c>
      <c r="Y569" s="19" t="str">
        <f t="shared" si="66"/>
        <v>RL1479</v>
      </c>
      <c r="Z569" s="19" t="str">
        <f t="shared" si="67"/>
        <v>4/NCR18650GA</v>
      </c>
      <c r="AA569" s="26">
        <f t="shared" si="68"/>
        <v>1.3</v>
      </c>
      <c r="AB569" s="26">
        <f t="shared" si="69"/>
        <v>21.95</v>
      </c>
      <c r="AC569" s="19">
        <f t="shared" si="70"/>
        <v>75</v>
      </c>
      <c r="AD569" s="19" t="str">
        <f t="shared" si="71"/>
        <v>66002-698</v>
      </c>
      <c r="AE569" s="32"/>
      <c r="AF569" s="34"/>
      <c r="AG569" s="1" t="s">
        <v>151</v>
      </c>
      <c r="AH569" s="43" t="s">
        <v>513</v>
      </c>
    </row>
    <row r="570" spans="1:34" x14ac:dyDescent="0.25">
      <c r="A570" s="13">
        <v>44385</v>
      </c>
      <c r="B570" s="57" t="s">
        <v>2622</v>
      </c>
      <c r="C570" s="51" t="s">
        <v>2625</v>
      </c>
      <c r="D570" s="51" t="s">
        <v>2626</v>
      </c>
      <c r="E570" s="54">
        <v>44398</v>
      </c>
      <c r="F570" s="51" t="s">
        <v>2623</v>
      </c>
      <c r="G570" s="48" t="s">
        <v>2624</v>
      </c>
      <c r="H570" s="52">
        <v>2</v>
      </c>
      <c r="I570" s="51" t="s">
        <v>389</v>
      </c>
      <c r="J570" s="1">
        <v>11.7</v>
      </c>
      <c r="K570" s="7">
        <v>921977</v>
      </c>
      <c r="L570" s="24"/>
      <c r="M570" s="24">
        <v>11.1</v>
      </c>
      <c r="N570" s="24">
        <v>1.48</v>
      </c>
      <c r="O570" s="16">
        <f t="shared" si="73"/>
        <v>16.428000000000001</v>
      </c>
      <c r="P570" s="24" t="s">
        <v>130</v>
      </c>
      <c r="Q570" s="24" t="s">
        <v>577</v>
      </c>
      <c r="R570" s="25" t="s">
        <v>455</v>
      </c>
      <c r="S570" s="27">
        <v>3.5691666666666664</v>
      </c>
      <c r="T570" s="27">
        <v>1.7845833333333332</v>
      </c>
      <c r="U570" s="66">
        <v>44397</v>
      </c>
      <c r="V570" s="27">
        <v>0.33333333333333215</v>
      </c>
      <c r="W570" s="19">
        <v>1.81</v>
      </c>
      <c r="X570" s="26">
        <v>67.099999999999994</v>
      </c>
      <c r="Y570" s="19" t="str">
        <f t="shared" si="66"/>
        <v>RECELL531</v>
      </c>
      <c r="Z570" s="19" t="str">
        <f t="shared" si="67"/>
        <v>3/UF703450F</v>
      </c>
      <c r="AA570" s="26">
        <f t="shared" si="68"/>
        <v>1.81</v>
      </c>
      <c r="AB570" s="26">
        <f t="shared" si="69"/>
        <v>11.7</v>
      </c>
      <c r="AC570" s="19">
        <f t="shared" si="70"/>
        <v>67.099999999999994</v>
      </c>
      <c r="AD570" s="19" t="str">
        <f t="shared" si="71"/>
        <v>67001-742</v>
      </c>
      <c r="AE570" s="32"/>
      <c r="AF570" s="34"/>
      <c r="AG570" s="1" t="s">
        <v>13</v>
      </c>
      <c r="AH570" s="43">
        <v>67055</v>
      </c>
    </row>
    <row r="571" spans="1:34" x14ac:dyDescent="0.25">
      <c r="A571" s="5">
        <v>44384</v>
      </c>
      <c r="B571" s="56" t="s">
        <v>2609</v>
      </c>
      <c r="C571" s="51" t="s">
        <v>1404</v>
      </c>
      <c r="D571" s="51" t="s">
        <v>1405</v>
      </c>
      <c r="E571" s="54">
        <v>44404</v>
      </c>
      <c r="F571" s="51" t="s">
        <v>285</v>
      </c>
      <c r="G571" s="48" t="s">
        <v>1403</v>
      </c>
      <c r="H571" s="52">
        <v>4</v>
      </c>
      <c r="I571" s="51" t="s">
        <v>284</v>
      </c>
      <c r="J571" s="1">
        <v>35.520000000000003</v>
      </c>
      <c r="K571" s="7">
        <v>921725</v>
      </c>
      <c r="L571" s="24"/>
      <c r="M571" s="24">
        <v>18</v>
      </c>
      <c r="N571" s="24">
        <v>2.5</v>
      </c>
      <c r="O571" s="16">
        <f t="shared" si="73"/>
        <v>45</v>
      </c>
      <c r="P571" s="24" t="s">
        <v>96</v>
      </c>
      <c r="Q571" s="24" t="s">
        <v>2610</v>
      </c>
      <c r="R571" s="25" t="s">
        <v>1618</v>
      </c>
      <c r="S571" s="27">
        <v>4.4411111111111099</v>
      </c>
      <c r="T571" s="27">
        <v>1.1102777777777775</v>
      </c>
      <c r="U571" s="66">
        <v>44396</v>
      </c>
      <c r="V571" s="27">
        <v>0.12500000000000089</v>
      </c>
      <c r="W571" s="19">
        <v>1.22</v>
      </c>
      <c r="X571" s="26">
        <v>115</v>
      </c>
      <c r="Y571" s="19" t="str">
        <f t="shared" si="66"/>
        <v>RECELL259</v>
      </c>
      <c r="Z571" s="19" t="str">
        <f t="shared" si="67"/>
        <v>15/NC2500SCR</v>
      </c>
      <c r="AA571" s="26">
        <f t="shared" si="68"/>
        <v>1.22</v>
      </c>
      <c r="AB571" s="26">
        <f t="shared" si="69"/>
        <v>35.520000000000003</v>
      </c>
      <c r="AC571" s="19">
        <f t="shared" si="70"/>
        <v>115</v>
      </c>
      <c r="AD571" s="19" t="str">
        <f t="shared" si="71"/>
        <v>22000-446I</v>
      </c>
      <c r="AE571" s="32"/>
      <c r="AF571" s="34"/>
      <c r="AG571" s="1" t="s">
        <v>13</v>
      </c>
      <c r="AH571" s="43" t="s">
        <v>286</v>
      </c>
    </row>
    <row r="572" spans="1:34" x14ac:dyDescent="0.25">
      <c r="A572" s="17">
        <v>44382</v>
      </c>
      <c r="B572" s="58" t="s">
        <v>2580</v>
      </c>
      <c r="C572" s="51" t="s">
        <v>658</v>
      </c>
      <c r="D572" s="51" t="s">
        <v>2759</v>
      </c>
      <c r="E572" s="54">
        <v>44393</v>
      </c>
      <c r="F572" s="51" t="s">
        <v>105</v>
      </c>
      <c r="G572" s="48" t="s">
        <v>2581</v>
      </c>
      <c r="H572" s="52">
        <v>1</v>
      </c>
      <c r="I572" s="51" t="s">
        <v>318</v>
      </c>
      <c r="J572" s="52">
        <v>16.96</v>
      </c>
      <c r="K572" s="7">
        <v>921411</v>
      </c>
      <c r="L572" s="24"/>
      <c r="M572" s="24">
        <v>7.2</v>
      </c>
      <c r="N572" s="24">
        <v>6.9</v>
      </c>
      <c r="O572" s="16">
        <f t="shared" si="73"/>
        <v>49.680000000000007</v>
      </c>
      <c r="P572" s="24" t="s">
        <v>130</v>
      </c>
      <c r="Q572" s="24" t="s">
        <v>281</v>
      </c>
      <c r="R572" s="25" t="s">
        <v>1618</v>
      </c>
      <c r="S572" s="27">
        <v>0.77777777777777946</v>
      </c>
      <c r="T572" s="27">
        <v>0.77777777777777946</v>
      </c>
      <c r="U572" s="66">
        <v>44398</v>
      </c>
      <c r="V572" s="27">
        <v>0.31666666666666821</v>
      </c>
      <c r="W572" s="19">
        <v>1</v>
      </c>
      <c r="X572" s="26">
        <v>55</v>
      </c>
      <c r="Y572" s="19" t="str">
        <f t="shared" si="66"/>
        <v>RECELL723</v>
      </c>
      <c r="Z572" s="19" t="str">
        <f t="shared" si="67"/>
        <v>4/NCR18650GA</v>
      </c>
      <c r="AA572" s="26">
        <f t="shared" si="68"/>
        <v>1</v>
      </c>
      <c r="AB572" s="26">
        <f t="shared" si="69"/>
        <v>16.96</v>
      </c>
      <c r="AC572" s="19">
        <f t="shared" si="70"/>
        <v>55</v>
      </c>
      <c r="AD572" s="19" t="str">
        <f t="shared" si="71"/>
        <v>66002-718</v>
      </c>
      <c r="AE572" s="32"/>
      <c r="AF572" s="34"/>
      <c r="AG572" s="1" t="s">
        <v>13</v>
      </c>
      <c r="AH572" s="43" t="s">
        <v>2582</v>
      </c>
    </row>
    <row r="573" spans="1:34" x14ac:dyDescent="0.25">
      <c r="A573" s="13">
        <v>44385</v>
      </c>
      <c r="B573" s="57" t="s">
        <v>2636</v>
      </c>
      <c r="C573" s="51" t="s">
        <v>522</v>
      </c>
      <c r="D573" s="51" t="s">
        <v>2760</v>
      </c>
      <c r="E573" s="54">
        <v>44396</v>
      </c>
      <c r="F573" s="51" t="s">
        <v>2632</v>
      </c>
      <c r="G573" s="48" t="s">
        <v>2637</v>
      </c>
      <c r="H573" s="52">
        <v>1</v>
      </c>
      <c r="I573" s="51" t="s">
        <v>318</v>
      </c>
      <c r="J573" s="52">
        <v>8.48</v>
      </c>
      <c r="K573" s="7">
        <v>921890</v>
      </c>
      <c r="L573" s="24"/>
      <c r="M573" s="24">
        <v>7.2</v>
      </c>
      <c r="N573" s="24">
        <v>3.45</v>
      </c>
      <c r="O573" s="16">
        <f t="shared" si="73"/>
        <v>24.840000000000003</v>
      </c>
      <c r="P573" s="24" t="s">
        <v>130</v>
      </c>
      <c r="Q573" s="24" t="s">
        <v>582</v>
      </c>
      <c r="R573" s="25" t="s">
        <v>1618</v>
      </c>
      <c r="S573" s="27">
        <v>0.76000000000000145</v>
      </c>
      <c r="T573" s="27">
        <v>0.76000000000000145</v>
      </c>
      <c r="U573" s="66">
        <v>44398</v>
      </c>
      <c r="V573" s="27">
        <v>0.37111111111110962</v>
      </c>
      <c r="W573" s="19">
        <v>1</v>
      </c>
      <c r="X573" s="26">
        <v>65</v>
      </c>
      <c r="Y573" s="19" t="str">
        <f t="shared" si="66"/>
        <v>RECELL724</v>
      </c>
      <c r="Z573" s="19" t="str">
        <f t="shared" si="67"/>
        <v>2/NCR18650GA</v>
      </c>
      <c r="AA573" s="26">
        <f t="shared" si="68"/>
        <v>1</v>
      </c>
      <c r="AB573" s="26">
        <f t="shared" si="69"/>
        <v>8.48</v>
      </c>
      <c r="AC573" s="19">
        <f t="shared" si="70"/>
        <v>65</v>
      </c>
      <c r="AD573" s="19" t="str">
        <f t="shared" si="71"/>
        <v>66002-720</v>
      </c>
      <c r="AE573" s="32"/>
      <c r="AF573" s="34"/>
      <c r="AG573" s="1" t="s">
        <v>151</v>
      </c>
      <c r="AH573" s="43">
        <v>66787</v>
      </c>
    </row>
    <row r="574" spans="1:34" x14ac:dyDescent="0.25">
      <c r="A574" s="13">
        <v>44392</v>
      </c>
      <c r="B574" s="57" t="s">
        <v>2685</v>
      </c>
      <c r="C574" s="51" t="s">
        <v>445</v>
      </c>
      <c r="D574" s="51" t="s">
        <v>2684</v>
      </c>
      <c r="E574" s="54">
        <v>44407</v>
      </c>
      <c r="F574" s="51" t="s">
        <v>2359</v>
      </c>
      <c r="G574" s="48" t="s">
        <v>2360</v>
      </c>
      <c r="H574" s="52">
        <v>1</v>
      </c>
      <c r="I574" s="51" t="s">
        <v>364</v>
      </c>
      <c r="J574" s="52">
        <v>17.09</v>
      </c>
      <c r="K574" s="7">
        <v>921919</v>
      </c>
      <c r="L574" s="24"/>
      <c r="M574" s="24">
        <v>11.1</v>
      </c>
      <c r="N574" s="24">
        <v>5.2</v>
      </c>
      <c r="O574" s="16">
        <f t="shared" si="73"/>
        <v>57.72</v>
      </c>
      <c r="P574" s="24" t="s">
        <v>130</v>
      </c>
      <c r="Q574" s="24" t="s">
        <v>372</v>
      </c>
      <c r="R574" s="25" t="s">
        <v>1618</v>
      </c>
      <c r="S574" s="27">
        <v>1.1024999999999991</v>
      </c>
      <c r="T574" s="27">
        <v>1.1024999999999991</v>
      </c>
      <c r="U574" s="66">
        <v>44405</v>
      </c>
      <c r="V574" s="27">
        <v>0.13333333333333286</v>
      </c>
      <c r="W574" s="19">
        <v>1.17</v>
      </c>
      <c r="X574" s="26">
        <v>107.34</v>
      </c>
      <c r="Y574" s="19" t="str">
        <f t="shared" si="66"/>
        <v>RECELL721</v>
      </c>
      <c r="Z574" s="19" t="str">
        <f t="shared" si="67"/>
        <v>6/UR18650ZY</v>
      </c>
      <c r="AA574" s="26">
        <f t="shared" si="68"/>
        <v>1.17</v>
      </c>
      <c r="AB574" s="26">
        <f t="shared" si="69"/>
        <v>17.09</v>
      </c>
      <c r="AC574" s="19">
        <f t="shared" si="70"/>
        <v>107.34</v>
      </c>
      <c r="AD574" s="19" t="str">
        <f t="shared" si="71"/>
        <v>66002-906</v>
      </c>
      <c r="AE574" s="32"/>
      <c r="AF574" s="34"/>
      <c r="AG574" s="1" t="s">
        <v>13</v>
      </c>
      <c r="AH574" s="43">
        <v>2440</v>
      </c>
    </row>
    <row r="575" spans="1:34" x14ac:dyDescent="0.25">
      <c r="A575" s="18">
        <v>44404</v>
      </c>
      <c r="B575" s="55" t="s">
        <v>2808</v>
      </c>
      <c r="C575" s="51" t="s">
        <v>2810</v>
      </c>
      <c r="D575" s="51" t="s">
        <v>2811</v>
      </c>
      <c r="E575" s="54">
        <v>44404</v>
      </c>
      <c r="F575" s="51" t="s">
        <v>2632</v>
      </c>
      <c r="G575" s="48" t="s">
        <v>2809</v>
      </c>
      <c r="H575" s="52">
        <v>1</v>
      </c>
      <c r="I575" s="1"/>
      <c r="J575" s="1">
        <v>29.64</v>
      </c>
      <c r="K575" s="7">
        <v>924105</v>
      </c>
      <c r="L575" s="24"/>
      <c r="M575" s="24"/>
      <c r="N575" s="24"/>
      <c r="O575" s="16">
        <f t="shared" si="73"/>
        <v>0</v>
      </c>
      <c r="P575" s="24"/>
      <c r="Q575" s="24"/>
      <c r="R575" s="25" t="s">
        <v>249</v>
      </c>
      <c r="S575" s="27">
        <v>0.25222222222222257</v>
      </c>
      <c r="T575" s="27">
        <v>0.25222222222222257</v>
      </c>
      <c r="U575" s="66">
        <v>44405</v>
      </c>
      <c r="V575" s="27">
        <v>8.333333333333437E-2</v>
      </c>
      <c r="W575" s="19">
        <v>0.5</v>
      </c>
      <c r="X575" s="26">
        <v>90</v>
      </c>
      <c r="Y575" s="19" t="str">
        <f t="shared" si="66"/>
        <v>CH550</v>
      </c>
      <c r="Z575" s="19" t="str">
        <f t="shared" si="67"/>
        <v>1/TSB002PCB</v>
      </c>
      <c r="AA575" s="26">
        <f t="shared" si="68"/>
        <v>0.5</v>
      </c>
      <c r="AB575" s="26">
        <f t="shared" si="69"/>
        <v>29.64</v>
      </c>
      <c r="AC575" s="19">
        <f t="shared" si="70"/>
        <v>90</v>
      </c>
      <c r="AD575" s="19" t="str">
        <f t="shared" si="71"/>
        <v>66002-972</v>
      </c>
      <c r="AE575" s="32"/>
      <c r="AF575" s="34"/>
      <c r="AG575" s="1" t="s">
        <v>151</v>
      </c>
      <c r="AH575" s="43">
        <v>66787</v>
      </c>
    </row>
    <row r="576" spans="1:34" x14ac:dyDescent="0.25">
      <c r="A576" s="17">
        <v>44396</v>
      </c>
      <c r="B576" s="58" t="s">
        <v>2730</v>
      </c>
      <c r="C576" s="51" t="s">
        <v>362</v>
      </c>
      <c r="D576" s="51" t="s">
        <v>479</v>
      </c>
      <c r="E576" s="54">
        <v>44438</v>
      </c>
      <c r="F576" s="51" t="s">
        <v>280</v>
      </c>
      <c r="G576" s="48" t="s">
        <v>466</v>
      </c>
      <c r="H576" s="52">
        <v>2</v>
      </c>
      <c r="I576" s="51" t="s">
        <v>114</v>
      </c>
      <c r="J576" s="1">
        <v>18.43</v>
      </c>
      <c r="K576" s="7">
        <v>923016</v>
      </c>
      <c r="L576" s="24"/>
      <c r="M576" s="24">
        <v>7.2</v>
      </c>
      <c r="N576" s="24">
        <v>4.5</v>
      </c>
      <c r="O576" s="16">
        <f t="shared" si="73"/>
        <v>32.4</v>
      </c>
      <c r="P576" s="24" t="s">
        <v>91</v>
      </c>
      <c r="Q576" s="24" t="s">
        <v>464</v>
      </c>
      <c r="R576" s="25" t="s">
        <v>1618</v>
      </c>
      <c r="S576" s="27">
        <v>1.6230555555555544</v>
      </c>
      <c r="T576" s="27">
        <v>0.81152777777777718</v>
      </c>
      <c r="U576" s="66">
        <v>44404</v>
      </c>
      <c r="V576" s="27">
        <v>0.25000000000000044</v>
      </c>
      <c r="W576" s="19">
        <v>0.89</v>
      </c>
      <c r="X576" s="26">
        <v>75</v>
      </c>
      <c r="Y576" s="19" t="str">
        <f t="shared" si="66"/>
        <v>PACK249</v>
      </c>
      <c r="Z576" s="19" t="str">
        <f t="shared" si="67"/>
        <v>6/HR-4/3FAU</v>
      </c>
      <c r="AA576" s="26">
        <f t="shared" si="68"/>
        <v>0.89</v>
      </c>
      <c r="AB576" s="26">
        <f t="shared" si="69"/>
        <v>18.43</v>
      </c>
      <c r="AC576" s="19">
        <f t="shared" si="70"/>
        <v>75</v>
      </c>
      <c r="AD576" s="19" t="str">
        <f t="shared" si="71"/>
        <v>66001-449</v>
      </c>
      <c r="AE576" s="32"/>
      <c r="AF576" s="34"/>
      <c r="AG576" s="1" t="s">
        <v>151</v>
      </c>
      <c r="AH576" s="43">
        <v>65048</v>
      </c>
    </row>
    <row r="577" spans="1:34" x14ac:dyDescent="0.25">
      <c r="A577" s="5">
        <v>44384</v>
      </c>
      <c r="B577" s="56" t="s">
        <v>2604</v>
      </c>
      <c r="C577" s="51" t="s">
        <v>2606</v>
      </c>
      <c r="D577" s="51" t="s">
        <v>2607</v>
      </c>
      <c r="E577" s="54">
        <v>44400</v>
      </c>
      <c r="F577" s="51" t="s">
        <v>314</v>
      </c>
      <c r="G577" s="48" t="s">
        <v>2605</v>
      </c>
      <c r="H577" s="52">
        <v>1</v>
      </c>
      <c r="I577" s="51" t="s">
        <v>665</v>
      </c>
      <c r="J577" s="52">
        <v>41.67</v>
      </c>
      <c r="K577" s="7">
        <v>921809</v>
      </c>
      <c r="L577" s="24"/>
      <c r="M577" s="24">
        <v>13.2</v>
      </c>
      <c r="N577" s="24">
        <v>3</v>
      </c>
      <c r="O577" s="16">
        <f t="shared" si="73"/>
        <v>39.599999999999994</v>
      </c>
      <c r="P577" s="24" t="s">
        <v>91</v>
      </c>
      <c r="Q577" s="24" t="s">
        <v>2608</v>
      </c>
      <c r="R577" s="25" t="s">
        <v>1618</v>
      </c>
      <c r="S577" s="27">
        <v>1.1772222222222206</v>
      </c>
      <c r="T577" s="27">
        <v>1.1772222222222206</v>
      </c>
      <c r="U577" s="66">
        <v>44404</v>
      </c>
      <c r="V577" s="27">
        <v>0.19999999999999929</v>
      </c>
      <c r="W577" s="19">
        <v>1.84</v>
      </c>
      <c r="X577" s="26">
        <v>130</v>
      </c>
      <c r="Y577" s="19" t="str">
        <f t="shared" si="66"/>
        <v>RECELL5</v>
      </c>
      <c r="Z577" s="19" t="str">
        <f t="shared" si="67"/>
        <v>11/HR-SCU</v>
      </c>
      <c r="AA577" s="26">
        <f t="shared" si="68"/>
        <v>1.84</v>
      </c>
      <c r="AB577" s="26">
        <f t="shared" si="69"/>
        <v>41.67</v>
      </c>
      <c r="AC577" s="19">
        <f t="shared" si="70"/>
        <v>130</v>
      </c>
      <c r="AD577" s="19" t="str">
        <f t="shared" si="71"/>
        <v>22000-400</v>
      </c>
      <c r="AE577" s="32"/>
      <c r="AF577" s="34"/>
      <c r="AG577" s="1" t="s">
        <v>13</v>
      </c>
      <c r="AH577" s="43">
        <v>23955</v>
      </c>
    </row>
    <row r="578" spans="1:34" x14ac:dyDescent="0.25">
      <c r="A578" s="17">
        <v>44382</v>
      </c>
      <c r="B578" s="58" t="s">
        <v>2576</v>
      </c>
      <c r="C578" s="51" t="s">
        <v>2578</v>
      </c>
      <c r="D578" s="51" t="s">
        <v>2579</v>
      </c>
      <c r="E578" s="54">
        <v>44393</v>
      </c>
      <c r="F578" s="51" t="s">
        <v>314</v>
      </c>
      <c r="G578" s="48" t="s">
        <v>2577</v>
      </c>
      <c r="H578" s="52">
        <v>1</v>
      </c>
      <c r="I578" s="51" t="s">
        <v>299</v>
      </c>
      <c r="J578" s="52">
        <v>11.73</v>
      </c>
      <c r="K578" s="7">
        <v>921414</v>
      </c>
      <c r="L578" s="24"/>
      <c r="M578" s="24">
        <v>10.8</v>
      </c>
      <c r="N578" s="24">
        <v>2.0499999999999998</v>
      </c>
      <c r="O578" s="16">
        <f t="shared" si="73"/>
        <v>22.14</v>
      </c>
      <c r="P578" s="24" t="s">
        <v>130</v>
      </c>
      <c r="Q578" s="24" t="s">
        <v>577</v>
      </c>
      <c r="R578" s="25" t="s">
        <v>455</v>
      </c>
      <c r="S578" s="27">
        <v>1.3208333333333346</v>
      </c>
      <c r="T578" s="27">
        <v>1.3208333333333346</v>
      </c>
      <c r="U578" s="66">
        <v>44404</v>
      </c>
      <c r="V578" s="27">
        <v>0.13333333333333286</v>
      </c>
      <c r="W578" s="19">
        <v>0.92</v>
      </c>
      <c r="X578" s="26">
        <v>55</v>
      </c>
      <c r="Y578" s="19" t="str">
        <f t="shared" ref="Y578:Y641" si="74">D578</f>
        <v>RECELL586</v>
      </c>
      <c r="Z578" s="19" t="str">
        <f t="shared" ref="Z578:Z641" si="75">C578</f>
        <v>3/UR18650RX</v>
      </c>
      <c r="AA578" s="26">
        <f t="shared" ref="AA578:AA641" si="76">W578</f>
        <v>0.92</v>
      </c>
      <c r="AB578" s="26">
        <f t="shared" ref="AB578:AB641" si="77">J578</f>
        <v>11.73</v>
      </c>
      <c r="AC578" s="19">
        <f t="shared" ref="AC578:AC641" si="78">X578</f>
        <v>55</v>
      </c>
      <c r="AD578" s="19" t="str">
        <f t="shared" ref="AD578:AD641" si="79">G578</f>
        <v>66002-321</v>
      </c>
      <c r="AE578" s="32"/>
      <c r="AF578" s="34"/>
      <c r="AG578" s="1" t="s">
        <v>151</v>
      </c>
      <c r="AH578" s="43">
        <v>23955</v>
      </c>
    </row>
    <row r="579" spans="1:34" x14ac:dyDescent="0.25">
      <c r="A579" s="81">
        <v>44393</v>
      </c>
      <c r="B579" s="82" t="s">
        <v>2714</v>
      </c>
      <c r="C579" s="51" t="s">
        <v>397</v>
      </c>
      <c r="D579" s="51" t="s">
        <v>245</v>
      </c>
      <c r="E579" s="54">
        <v>44413</v>
      </c>
      <c r="F579" s="51" t="s">
        <v>444</v>
      </c>
      <c r="G579" s="48" t="s">
        <v>1991</v>
      </c>
      <c r="H579" s="52">
        <v>4</v>
      </c>
      <c r="I579" s="51" t="s">
        <v>95</v>
      </c>
      <c r="J579" s="1">
        <v>22.26</v>
      </c>
      <c r="K579" s="7">
        <v>923021</v>
      </c>
      <c r="L579" s="24"/>
      <c r="M579" s="24">
        <v>42</v>
      </c>
      <c r="N579" s="24"/>
      <c r="O579" s="16">
        <f t="shared" si="73"/>
        <v>0</v>
      </c>
      <c r="P579" s="24" t="s">
        <v>89</v>
      </c>
      <c r="Q579" s="24" t="s">
        <v>1758</v>
      </c>
      <c r="R579" s="25" t="s">
        <v>455</v>
      </c>
      <c r="S579" s="27">
        <v>6.6813888888888888</v>
      </c>
      <c r="T579" s="27">
        <v>1.6703472222222222</v>
      </c>
      <c r="U579" s="66">
        <v>44404</v>
      </c>
      <c r="V579" s="27">
        <v>0.21222222222222298</v>
      </c>
      <c r="W579" s="19">
        <v>2.42</v>
      </c>
      <c r="X579" s="26">
        <v>200</v>
      </c>
      <c r="Y579" s="19" t="str">
        <f t="shared" si="74"/>
        <v>AL285A</v>
      </c>
      <c r="Z579" s="19" t="str">
        <f t="shared" si="75"/>
        <v>28/LR20XW</v>
      </c>
      <c r="AA579" s="26">
        <f t="shared" si="76"/>
        <v>2.42</v>
      </c>
      <c r="AB579" s="26">
        <f t="shared" si="77"/>
        <v>22.26</v>
      </c>
      <c r="AC579" s="19">
        <f t="shared" si="78"/>
        <v>200</v>
      </c>
      <c r="AD579" s="19" t="str">
        <f t="shared" si="79"/>
        <v>66000-824A</v>
      </c>
      <c r="AE579" s="32"/>
      <c r="AF579" s="34"/>
      <c r="AG579" s="1" t="s">
        <v>151</v>
      </c>
      <c r="AH579" s="43">
        <v>1639</v>
      </c>
    </row>
    <row r="580" spans="1:34" x14ac:dyDescent="0.25">
      <c r="A580" s="5">
        <v>44398</v>
      </c>
      <c r="B580" s="56" t="s">
        <v>2745</v>
      </c>
      <c r="C580" s="51" t="s">
        <v>651</v>
      </c>
      <c r="D580" s="51" t="s">
        <v>2749</v>
      </c>
      <c r="E580" s="54">
        <v>44405</v>
      </c>
      <c r="F580" s="51" t="s">
        <v>2746</v>
      </c>
      <c r="G580" s="48" t="s">
        <v>2747</v>
      </c>
      <c r="H580" s="52">
        <v>20</v>
      </c>
      <c r="I580" s="51" t="s">
        <v>650</v>
      </c>
      <c r="J580" s="1">
        <v>1.58</v>
      </c>
      <c r="K580" s="7">
        <v>923299</v>
      </c>
      <c r="L580" s="24" t="s">
        <v>2748</v>
      </c>
      <c r="M580" s="24">
        <v>3.6</v>
      </c>
      <c r="N580" s="24">
        <v>2.7</v>
      </c>
      <c r="O580" s="16">
        <f t="shared" si="73"/>
        <v>9.7200000000000006</v>
      </c>
      <c r="P580" s="24" t="s">
        <v>421</v>
      </c>
      <c r="Q580" s="24" t="s">
        <v>412</v>
      </c>
      <c r="R580" s="25" t="s">
        <v>248</v>
      </c>
      <c r="S580" s="27">
        <v>3.838611111111113</v>
      </c>
      <c r="T580" s="27">
        <v>0.19193055555555566</v>
      </c>
      <c r="U580" s="66">
        <v>44406</v>
      </c>
      <c r="V580" s="27">
        <v>0.32416666666666671</v>
      </c>
      <c r="W580" s="19">
        <v>0.15</v>
      </c>
      <c r="X580" s="26">
        <v>8.6</v>
      </c>
      <c r="Y580" s="19" t="str">
        <f t="shared" si="74"/>
        <v>L564</v>
      </c>
      <c r="Z580" s="19" t="str">
        <f t="shared" si="75"/>
        <v>1/ER14505H</v>
      </c>
      <c r="AA580" s="26">
        <f t="shared" si="76"/>
        <v>0.15</v>
      </c>
      <c r="AB580" s="26">
        <f t="shared" si="77"/>
        <v>1.58</v>
      </c>
      <c r="AC580" s="19">
        <f t="shared" si="78"/>
        <v>8.6</v>
      </c>
      <c r="AD580" s="19" t="str">
        <f t="shared" si="79"/>
        <v>59001-503H</v>
      </c>
      <c r="AE580" s="32"/>
      <c r="AF580" s="34"/>
      <c r="AG580" s="1" t="s">
        <v>152</v>
      </c>
      <c r="AH580" s="43">
        <v>2464</v>
      </c>
    </row>
    <row r="581" spans="1:34" x14ac:dyDescent="0.25">
      <c r="A581" s="18">
        <v>44390</v>
      </c>
      <c r="B581" s="55" t="s">
        <v>2655</v>
      </c>
      <c r="C581" s="51" t="s">
        <v>274</v>
      </c>
      <c r="D581" s="51" t="s">
        <v>2657</v>
      </c>
      <c r="E581" s="54">
        <v>44396</v>
      </c>
      <c r="F581" s="51" t="s">
        <v>579</v>
      </c>
      <c r="G581" s="48" t="s">
        <v>2656</v>
      </c>
      <c r="H581" s="52">
        <v>1</v>
      </c>
      <c r="I581" s="1"/>
      <c r="J581" s="52">
        <v>29.02</v>
      </c>
      <c r="K581" s="7">
        <v>922542</v>
      </c>
      <c r="L581" s="24"/>
      <c r="M581" s="24"/>
      <c r="N581" s="24"/>
      <c r="O581" s="16">
        <f t="shared" si="73"/>
        <v>0</v>
      </c>
      <c r="P581" s="24"/>
      <c r="Q581" s="24"/>
      <c r="R581" s="25" t="s">
        <v>249</v>
      </c>
      <c r="S581" s="27">
        <v>0.41555555555555346</v>
      </c>
      <c r="T581" s="27">
        <v>0.41555555555555346</v>
      </c>
      <c r="U581" s="66">
        <v>44406</v>
      </c>
      <c r="V581" s="27">
        <v>0.12638888888889088</v>
      </c>
      <c r="W581" s="19">
        <v>0.5</v>
      </c>
      <c r="X581" s="26">
        <v>75</v>
      </c>
      <c r="Y581" s="19" t="str">
        <f t="shared" si="74"/>
        <v>CH545</v>
      </c>
      <c r="Z581" s="19" t="str">
        <f t="shared" si="75"/>
        <v>TSB-002PCB</v>
      </c>
      <c r="AA581" s="26">
        <f t="shared" si="76"/>
        <v>0.5</v>
      </c>
      <c r="AB581" s="26">
        <f t="shared" si="77"/>
        <v>29.02</v>
      </c>
      <c r="AC581" s="19">
        <f t="shared" si="78"/>
        <v>75</v>
      </c>
      <c r="AD581" s="19" t="str">
        <f t="shared" si="79"/>
        <v>66002-681</v>
      </c>
      <c r="AE581" s="32"/>
      <c r="AF581" s="34"/>
      <c r="AG581" s="1" t="s">
        <v>152</v>
      </c>
      <c r="AH581" s="43">
        <v>23769</v>
      </c>
    </row>
    <row r="582" spans="1:34" x14ac:dyDescent="0.25">
      <c r="A582" s="5">
        <v>44405</v>
      </c>
      <c r="B582" s="56" t="s">
        <v>2827</v>
      </c>
      <c r="C582" s="51" t="s">
        <v>308</v>
      </c>
      <c r="D582" s="51" t="s">
        <v>2829</v>
      </c>
      <c r="E582" s="54">
        <v>44411</v>
      </c>
      <c r="F582" s="51" t="s">
        <v>499</v>
      </c>
      <c r="G582" s="48" t="s">
        <v>2828</v>
      </c>
      <c r="H582" s="52">
        <v>6</v>
      </c>
      <c r="I582" s="1"/>
      <c r="J582" s="1">
        <v>34.25</v>
      </c>
      <c r="K582" s="7">
        <v>924090</v>
      </c>
      <c r="L582" s="24"/>
      <c r="M582" s="24"/>
      <c r="N582" s="24"/>
      <c r="O582" s="16">
        <f t="shared" si="73"/>
        <v>0</v>
      </c>
      <c r="P582" s="24"/>
      <c r="Q582" s="24"/>
      <c r="R582" s="25" t="s">
        <v>249</v>
      </c>
      <c r="S582" s="27">
        <v>0.6666666666666643</v>
      </c>
      <c r="T582" s="27">
        <v>0.11111111111111072</v>
      </c>
      <c r="U582" s="66">
        <v>44406</v>
      </c>
      <c r="V582" s="27">
        <v>0.1961111111111089</v>
      </c>
      <c r="W582" s="19">
        <v>0.12</v>
      </c>
      <c r="X582" s="26">
        <v>90</v>
      </c>
      <c r="Y582" s="19" t="str">
        <f t="shared" si="74"/>
        <v>CH248A</v>
      </c>
      <c r="Z582" s="19" t="str">
        <f t="shared" si="75"/>
        <v>TSB002</v>
      </c>
      <c r="AA582" s="26">
        <f t="shared" si="76"/>
        <v>0.12</v>
      </c>
      <c r="AB582" s="26">
        <f t="shared" si="77"/>
        <v>34.25</v>
      </c>
      <c r="AC582" s="19">
        <f t="shared" si="78"/>
        <v>90</v>
      </c>
      <c r="AD582" s="19" t="str">
        <f t="shared" si="79"/>
        <v>66000-658A</v>
      </c>
      <c r="AE582" s="32"/>
      <c r="AF582" s="34"/>
      <c r="AG582" s="1" t="s">
        <v>152</v>
      </c>
      <c r="AH582" s="43">
        <v>66818</v>
      </c>
    </row>
    <row r="583" spans="1:34" x14ac:dyDescent="0.25">
      <c r="A583" s="5">
        <v>44398</v>
      </c>
      <c r="B583" s="56" t="s">
        <v>2753</v>
      </c>
      <c r="C583" s="51" t="s">
        <v>2755</v>
      </c>
      <c r="D583" s="51" t="s">
        <v>2756</v>
      </c>
      <c r="E583" s="54">
        <v>44410</v>
      </c>
      <c r="F583" s="51" t="s">
        <v>610</v>
      </c>
      <c r="G583" s="48" t="s">
        <v>2754</v>
      </c>
      <c r="H583" s="52">
        <v>7</v>
      </c>
      <c r="I583" s="1"/>
      <c r="J583" s="1">
        <v>57.47</v>
      </c>
      <c r="K583" s="7">
        <v>923314</v>
      </c>
      <c r="L583" s="24"/>
      <c r="M583" s="24"/>
      <c r="N583" s="24"/>
      <c r="O583" s="16">
        <f t="shared" si="73"/>
        <v>0</v>
      </c>
      <c r="P583" s="24"/>
      <c r="Q583" s="24"/>
      <c r="R583" s="25" t="s">
        <v>1618</v>
      </c>
      <c r="S583" s="27">
        <v>1.8616666666666659</v>
      </c>
      <c r="T583" s="27">
        <v>0.26595238095238083</v>
      </c>
      <c r="U583" s="66">
        <v>44406</v>
      </c>
      <c r="V583" s="27">
        <v>0.57861111111111274</v>
      </c>
      <c r="W583" s="19">
        <v>0.33</v>
      </c>
      <c r="X583" s="26">
        <v>99</v>
      </c>
      <c r="Y583" s="19" t="str">
        <f t="shared" si="74"/>
        <v>CH369</v>
      </c>
      <c r="Z583" s="19" t="str">
        <f t="shared" si="75"/>
        <v>HP0060WL2</v>
      </c>
      <c r="AA583" s="26">
        <f t="shared" si="76"/>
        <v>0.33</v>
      </c>
      <c r="AB583" s="26">
        <f t="shared" si="77"/>
        <v>57.47</v>
      </c>
      <c r="AC583" s="19">
        <f t="shared" si="78"/>
        <v>99</v>
      </c>
      <c r="AD583" s="19" t="str">
        <f t="shared" si="79"/>
        <v>66001-384</v>
      </c>
      <c r="AE583" s="32"/>
      <c r="AF583" s="34"/>
      <c r="AG583" s="1" t="s">
        <v>151</v>
      </c>
      <c r="AH583" s="43">
        <v>1582</v>
      </c>
    </row>
    <row r="584" spans="1:34" x14ac:dyDescent="0.25">
      <c r="A584" s="17">
        <v>44403</v>
      </c>
      <c r="B584" s="58" t="s">
        <v>2763</v>
      </c>
      <c r="C584" s="51" t="s">
        <v>367</v>
      </c>
      <c r="D584" s="51" t="s">
        <v>2766</v>
      </c>
      <c r="E584" s="54">
        <v>44414</v>
      </c>
      <c r="F584" s="51" t="s">
        <v>2764</v>
      </c>
      <c r="G584" s="48" t="s">
        <v>2765</v>
      </c>
      <c r="H584" s="52">
        <v>1</v>
      </c>
      <c r="I584" s="51" t="s">
        <v>303</v>
      </c>
      <c r="J584" s="52">
        <v>10.98</v>
      </c>
      <c r="K584" s="7">
        <v>923616</v>
      </c>
      <c r="L584" s="24"/>
      <c r="M584" s="24">
        <v>7.4</v>
      </c>
      <c r="N584" s="24">
        <v>2.4</v>
      </c>
      <c r="O584" s="16">
        <f t="shared" si="73"/>
        <v>17.760000000000002</v>
      </c>
      <c r="P584" s="24" t="s">
        <v>130</v>
      </c>
      <c r="Q584" s="24" t="s">
        <v>582</v>
      </c>
      <c r="R584" s="25" t="s">
        <v>1618</v>
      </c>
      <c r="S584" s="27">
        <v>1.6547222222222207</v>
      </c>
      <c r="T584" s="27">
        <v>1.6547222222222207</v>
      </c>
      <c r="U584" s="66">
        <v>44406</v>
      </c>
      <c r="V584" s="27">
        <v>0.24388888888888927</v>
      </c>
      <c r="W584" s="19">
        <v>1.46</v>
      </c>
      <c r="X584" s="26">
        <v>55</v>
      </c>
      <c r="Y584" s="19" t="str">
        <f t="shared" si="74"/>
        <v>PACK66</v>
      </c>
      <c r="Z584" s="19" t="str">
        <f t="shared" si="75"/>
        <v>2/UR18650FK</v>
      </c>
      <c r="AA584" s="26">
        <f t="shared" si="76"/>
        <v>1.46</v>
      </c>
      <c r="AB584" s="26">
        <f t="shared" si="77"/>
        <v>10.98</v>
      </c>
      <c r="AC584" s="19">
        <f t="shared" si="78"/>
        <v>55</v>
      </c>
      <c r="AD584" s="19" t="str">
        <f t="shared" si="79"/>
        <v>66000-967</v>
      </c>
      <c r="AE584" s="32"/>
      <c r="AF584" s="34"/>
      <c r="AG584" s="1" t="s">
        <v>13</v>
      </c>
      <c r="AH584" s="43">
        <v>1869</v>
      </c>
    </row>
    <row r="585" spans="1:34" x14ac:dyDescent="0.25">
      <c r="A585" s="18">
        <v>44404</v>
      </c>
      <c r="B585" s="55" t="s">
        <v>2777</v>
      </c>
      <c r="C585" s="51" t="s">
        <v>580</v>
      </c>
      <c r="D585" s="51" t="s">
        <v>2779</v>
      </c>
      <c r="E585" s="54">
        <v>44400</v>
      </c>
      <c r="F585" s="51" t="s">
        <v>108</v>
      </c>
      <c r="G585" s="48" t="s">
        <v>2778</v>
      </c>
      <c r="H585" s="52">
        <v>3</v>
      </c>
      <c r="I585" s="51" t="s">
        <v>364</v>
      </c>
      <c r="J585" s="1">
        <v>6.66</v>
      </c>
      <c r="K585" s="7">
        <v>923800</v>
      </c>
      <c r="L585" s="24"/>
      <c r="M585" s="24">
        <v>7.4</v>
      </c>
      <c r="N585" s="24">
        <v>2.6</v>
      </c>
      <c r="O585" s="16">
        <f t="shared" si="73"/>
        <v>19.240000000000002</v>
      </c>
      <c r="P585" s="24" t="s">
        <v>130</v>
      </c>
      <c r="Q585" s="24" t="s">
        <v>582</v>
      </c>
      <c r="R585" s="25" t="s">
        <v>455</v>
      </c>
      <c r="S585" s="27">
        <v>3.41</v>
      </c>
      <c r="T585" s="27">
        <v>1.1366666666666667</v>
      </c>
      <c r="U585" s="66">
        <v>44406</v>
      </c>
      <c r="V585" s="27">
        <v>0.49999999999999956</v>
      </c>
      <c r="W585" s="19">
        <v>0.75</v>
      </c>
      <c r="X585" s="26">
        <v>35</v>
      </c>
      <c r="Y585" s="19" t="str">
        <f t="shared" si="74"/>
        <v>RL1424</v>
      </c>
      <c r="Z585" s="19" t="str">
        <f t="shared" si="75"/>
        <v>2/UR18650ZY</v>
      </c>
      <c r="AA585" s="26">
        <f t="shared" si="76"/>
        <v>0.75</v>
      </c>
      <c r="AB585" s="26">
        <f t="shared" si="77"/>
        <v>6.66</v>
      </c>
      <c r="AC585" s="19">
        <f t="shared" si="78"/>
        <v>35</v>
      </c>
      <c r="AD585" s="19" t="str">
        <f t="shared" si="79"/>
        <v>67001-836</v>
      </c>
      <c r="AE585" s="32"/>
      <c r="AF585" s="34"/>
      <c r="AG585" s="1" t="s">
        <v>153</v>
      </c>
      <c r="AH585" s="43">
        <v>65551</v>
      </c>
    </row>
    <row r="586" spans="1:34" x14ac:dyDescent="0.25">
      <c r="A586" s="17">
        <v>44389</v>
      </c>
      <c r="B586" s="58" t="s">
        <v>2650</v>
      </c>
      <c r="C586" s="51" t="s">
        <v>327</v>
      </c>
      <c r="D586" s="51" t="s">
        <v>328</v>
      </c>
      <c r="E586" s="54">
        <v>44428</v>
      </c>
      <c r="F586" s="51" t="s">
        <v>571</v>
      </c>
      <c r="G586" s="48" t="s">
        <v>325</v>
      </c>
      <c r="H586" s="52">
        <v>30</v>
      </c>
      <c r="I586" s="51" t="s">
        <v>326</v>
      </c>
      <c r="J586" s="1">
        <v>23.45</v>
      </c>
      <c r="K586" s="7">
        <v>922078</v>
      </c>
      <c r="L586" s="24"/>
      <c r="M586" s="24">
        <v>8.4</v>
      </c>
      <c r="N586" s="24">
        <v>4.5</v>
      </c>
      <c r="O586" s="16">
        <f t="shared" si="73"/>
        <v>37.800000000000004</v>
      </c>
      <c r="P586" s="24" t="s">
        <v>91</v>
      </c>
      <c r="Q586" s="24" t="s">
        <v>589</v>
      </c>
      <c r="R586" s="25" t="s">
        <v>2172</v>
      </c>
      <c r="S586" s="27">
        <v>19.279444444444447</v>
      </c>
      <c r="T586" s="27">
        <v>0.64264814814814819</v>
      </c>
      <c r="U586" s="66">
        <v>44406</v>
      </c>
      <c r="V586" s="27">
        <v>1.5786111111111105</v>
      </c>
      <c r="W586" s="19">
        <v>0.85</v>
      </c>
      <c r="X586" s="26">
        <v>75</v>
      </c>
      <c r="Y586" s="19" t="str">
        <f t="shared" si="74"/>
        <v>N1387A</v>
      </c>
      <c r="Z586" s="19" t="str">
        <f t="shared" si="75"/>
        <v>7/MH-C4500HT</v>
      </c>
      <c r="AA586" s="26">
        <f t="shared" si="76"/>
        <v>0.85</v>
      </c>
      <c r="AB586" s="26">
        <f t="shared" si="77"/>
        <v>23.45</v>
      </c>
      <c r="AC586" s="19">
        <f t="shared" si="78"/>
        <v>75</v>
      </c>
      <c r="AD586" s="19" t="str">
        <f t="shared" si="79"/>
        <v>67001-425</v>
      </c>
      <c r="AE586" s="32"/>
      <c r="AF586" s="34"/>
      <c r="AG586" s="1" t="s">
        <v>153</v>
      </c>
      <c r="AH586" s="43">
        <v>65616</v>
      </c>
    </row>
    <row r="587" spans="1:34" x14ac:dyDescent="0.25">
      <c r="A587" s="5">
        <v>44398</v>
      </c>
      <c r="B587" s="56" t="s">
        <v>2758</v>
      </c>
      <c r="C587" s="51" t="s">
        <v>1293</v>
      </c>
      <c r="D587" s="51" t="s">
        <v>356</v>
      </c>
      <c r="E587" s="54">
        <v>44404</v>
      </c>
      <c r="F587" s="51" t="s">
        <v>354</v>
      </c>
      <c r="G587" s="48" t="s">
        <v>355</v>
      </c>
      <c r="H587" s="52">
        <v>8</v>
      </c>
      <c r="I587" s="1"/>
      <c r="J587" s="1">
        <v>37.340000000000003</v>
      </c>
      <c r="K587" s="7">
        <v>923323</v>
      </c>
      <c r="L587" s="24"/>
      <c r="M587" s="24"/>
      <c r="N587" s="24"/>
      <c r="O587" s="16">
        <f t="shared" si="73"/>
        <v>0</v>
      </c>
      <c r="P587" s="24"/>
      <c r="Q587" s="24"/>
      <c r="R587" s="25" t="s">
        <v>249</v>
      </c>
      <c r="S587" s="27">
        <v>2.8299999999999996</v>
      </c>
      <c r="T587" s="27">
        <v>0.35374999999999995</v>
      </c>
      <c r="U587" s="66">
        <v>44403</v>
      </c>
      <c r="V587" s="27">
        <v>0.26666666666666838</v>
      </c>
      <c r="W587" s="19">
        <v>0.37</v>
      </c>
      <c r="X587" s="26">
        <v>120</v>
      </c>
      <c r="Y587" s="19" t="str">
        <f t="shared" si="74"/>
        <v>CH33</v>
      </c>
      <c r="Z587" s="19" t="str">
        <f t="shared" si="75"/>
        <v>1/TSB-002</v>
      </c>
      <c r="AA587" s="26">
        <f t="shared" si="76"/>
        <v>0.37</v>
      </c>
      <c r="AB587" s="26">
        <f t="shared" si="77"/>
        <v>37.340000000000003</v>
      </c>
      <c r="AC587" s="19">
        <f t="shared" si="78"/>
        <v>120</v>
      </c>
      <c r="AD587" s="19" t="str">
        <f t="shared" si="79"/>
        <v>66000-142</v>
      </c>
      <c r="AE587" s="32"/>
      <c r="AF587" s="34"/>
      <c r="AG587" s="1" t="s">
        <v>153</v>
      </c>
      <c r="AH587" s="43">
        <v>30755</v>
      </c>
    </row>
    <row r="588" spans="1:34" x14ac:dyDescent="0.25">
      <c r="A588" s="5">
        <v>44398</v>
      </c>
      <c r="B588" s="56" t="s">
        <v>2757</v>
      </c>
      <c r="C588" s="51" t="s">
        <v>642</v>
      </c>
      <c r="D588" s="51" t="s">
        <v>358</v>
      </c>
      <c r="E588" s="54">
        <v>44404</v>
      </c>
      <c r="F588" s="51" t="s">
        <v>354</v>
      </c>
      <c r="G588" s="48" t="s">
        <v>357</v>
      </c>
      <c r="H588" s="52">
        <v>8</v>
      </c>
      <c r="I588" s="51" t="s">
        <v>364</v>
      </c>
      <c r="J588" s="1">
        <v>52.01</v>
      </c>
      <c r="K588" s="7">
        <v>923323</v>
      </c>
      <c r="L588" s="24"/>
      <c r="M588" s="24">
        <v>14.8</v>
      </c>
      <c r="N588" s="24">
        <v>5.2</v>
      </c>
      <c r="O588" s="16">
        <f t="shared" si="73"/>
        <v>76.960000000000008</v>
      </c>
      <c r="P588" s="24" t="s">
        <v>130</v>
      </c>
      <c r="Q588" s="24" t="s">
        <v>92</v>
      </c>
      <c r="R588" s="25" t="s">
        <v>248</v>
      </c>
      <c r="S588" s="27">
        <v>9.6041666666666696</v>
      </c>
      <c r="T588" s="27">
        <v>1.2005208333333337</v>
      </c>
      <c r="U588" s="66">
        <v>44403</v>
      </c>
      <c r="V588" s="27">
        <v>0.67777777777777759</v>
      </c>
      <c r="W588" s="19">
        <v>1.1399999999999999</v>
      </c>
      <c r="X588" s="26">
        <v>140</v>
      </c>
      <c r="Y588" s="19" t="str">
        <f t="shared" si="74"/>
        <v>RL110</v>
      </c>
      <c r="Z588" s="19" t="str">
        <f t="shared" si="75"/>
        <v>8/UR18650ZY</v>
      </c>
      <c r="AA588" s="26">
        <f t="shared" si="76"/>
        <v>1.1399999999999999</v>
      </c>
      <c r="AB588" s="26">
        <f t="shared" si="77"/>
        <v>52.01</v>
      </c>
      <c r="AC588" s="19">
        <f t="shared" si="78"/>
        <v>140</v>
      </c>
      <c r="AD588" s="19" t="str">
        <f t="shared" si="79"/>
        <v>66000-452</v>
      </c>
      <c r="AE588" s="32"/>
      <c r="AF588" s="34"/>
      <c r="AG588" s="1" t="s">
        <v>153</v>
      </c>
      <c r="AH588" s="43">
        <v>30755</v>
      </c>
    </row>
    <row r="589" spans="1:34" x14ac:dyDescent="0.25">
      <c r="A589" s="5">
        <v>44398</v>
      </c>
      <c r="B589" s="56" t="s">
        <v>2738</v>
      </c>
      <c r="C589" s="51" t="s">
        <v>450</v>
      </c>
      <c r="D589" s="51" t="s">
        <v>606</v>
      </c>
      <c r="E589" s="54">
        <v>44403</v>
      </c>
      <c r="F589" s="51" t="s">
        <v>605</v>
      </c>
      <c r="G589" s="48" t="s">
        <v>714</v>
      </c>
      <c r="H589" s="52">
        <v>40</v>
      </c>
      <c r="I589" s="51" t="s">
        <v>295</v>
      </c>
      <c r="J589" s="1">
        <v>3.5</v>
      </c>
      <c r="K589" s="7">
        <v>923340</v>
      </c>
      <c r="L589" s="24"/>
      <c r="M589" s="24"/>
      <c r="N589" s="24"/>
      <c r="O589" s="16">
        <f t="shared" si="73"/>
        <v>0</v>
      </c>
      <c r="P589" s="24"/>
      <c r="Q589" s="24"/>
      <c r="R589" s="25" t="s">
        <v>248</v>
      </c>
      <c r="S589" s="27">
        <v>2.1647222222222204</v>
      </c>
      <c r="T589" s="27">
        <v>5.411805555555551E-2</v>
      </c>
      <c r="U589" s="66">
        <v>44403</v>
      </c>
      <c r="V589" s="27">
        <v>-99.51666666666668</v>
      </c>
      <c r="W589" s="19">
        <v>0.05</v>
      </c>
      <c r="X589" s="26">
        <v>11.97</v>
      </c>
      <c r="Y589" s="19" t="str">
        <f t="shared" si="74"/>
        <v>TAG63</v>
      </c>
      <c r="Z589" s="19" t="str">
        <f t="shared" si="75"/>
        <v>1/UF553450Z</v>
      </c>
      <c r="AA589" s="26">
        <f t="shared" si="76"/>
        <v>0.05</v>
      </c>
      <c r="AB589" s="26">
        <f t="shared" si="77"/>
        <v>3.5</v>
      </c>
      <c r="AC589" s="19">
        <f t="shared" si="78"/>
        <v>11.97</v>
      </c>
      <c r="AD589" s="19" t="str">
        <f t="shared" si="79"/>
        <v>67001-465</v>
      </c>
      <c r="AE589" s="32"/>
      <c r="AF589" s="34"/>
      <c r="AG589" s="1" t="s">
        <v>152</v>
      </c>
      <c r="AH589" s="43">
        <v>66586</v>
      </c>
    </row>
    <row r="590" spans="1:34" x14ac:dyDescent="0.25">
      <c r="A590" s="5">
        <v>44363</v>
      </c>
      <c r="B590" s="56" t="s">
        <v>2409</v>
      </c>
      <c r="C590" s="53" t="s">
        <v>434</v>
      </c>
      <c r="D590" s="53" t="s">
        <v>419</v>
      </c>
      <c r="E590" s="54">
        <v>44383</v>
      </c>
      <c r="F590" s="51" t="s">
        <v>108</v>
      </c>
      <c r="G590" s="48" t="s">
        <v>418</v>
      </c>
      <c r="H590" s="52">
        <v>100</v>
      </c>
      <c r="I590" s="51" t="s">
        <v>270</v>
      </c>
      <c r="J590" s="1">
        <v>17.41</v>
      </c>
      <c r="K590" s="7">
        <v>919213</v>
      </c>
      <c r="L590" s="24"/>
      <c r="M590" s="24">
        <v>3.6</v>
      </c>
      <c r="N590" s="24">
        <v>7.8</v>
      </c>
      <c r="O590" s="16">
        <f t="shared" si="73"/>
        <v>28.08</v>
      </c>
      <c r="P590" s="24" t="s">
        <v>20</v>
      </c>
      <c r="Q590" s="24" t="s">
        <v>124</v>
      </c>
      <c r="R590" s="25" t="s">
        <v>2864</v>
      </c>
      <c r="S590" s="27">
        <v>52.087777777777774</v>
      </c>
      <c r="T590" s="27">
        <v>0.52087777777777777</v>
      </c>
      <c r="U590" s="66">
        <v>44403</v>
      </c>
      <c r="V590" s="27">
        <v>2.066666666666666</v>
      </c>
      <c r="W590" s="19">
        <v>0.49</v>
      </c>
      <c r="X590" s="26">
        <v>44</v>
      </c>
      <c r="Y590" s="19" t="str">
        <f t="shared" si="74"/>
        <v>L566</v>
      </c>
      <c r="Z590" s="19" t="str">
        <f t="shared" si="75"/>
        <v>3/LS14500</v>
      </c>
      <c r="AA590" s="26">
        <f t="shared" si="76"/>
        <v>0.49</v>
      </c>
      <c r="AB590" s="26">
        <f t="shared" si="77"/>
        <v>17.41</v>
      </c>
      <c r="AC590" s="19">
        <f t="shared" si="78"/>
        <v>44</v>
      </c>
      <c r="AD590" s="19" t="str">
        <f t="shared" si="79"/>
        <v>66000-877</v>
      </c>
      <c r="AE590" s="32"/>
      <c r="AF590" s="34"/>
      <c r="AG590" s="1" t="s">
        <v>151</v>
      </c>
      <c r="AH590" s="43">
        <v>65551</v>
      </c>
    </row>
    <row r="591" spans="1:34" x14ac:dyDescent="0.25">
      <c r="A591" s="13">
        <v>44392</v>
      </c>
      <c r="B591" s="57" t="s">
        <v>2690</v>
      </c>
      <c r="C591" s="51" t="s">
        <v>633</v>
      </c>
      <c r="D591" s="51" t="s">
        <v>2692</v>
      </c>
      <c r="E591" s="54">
        <v>44400</v>
      </c>
      <c r="F591" s="51" t="s">
        <v>339</v>
      </c>
      <c r="G591" s="48" t="s">
        <v>2691</v>
      </c>
      <c r="H591" s="52">
        <v>1</v>
      </c>
      <c r="I591" s="51" t="s">
        <v>364</v>
      </c>
      <c r="J591" s="52">
        <v>2.85</v>
      </c>
      <c r="K591" s="7">
        <v>922825</v>
      </c>
      <c r="L591" s="24"/>
      <c r="M591" s="24">
        <v>3.7</v>
      </c>
      <c r="N591" s="24">
        <v>2.6</v>
      </c>
      <c r="O591" s="16">
        <f t="shared" si="73"/>
        <v>9.620000000000001</v>
      </c>
      <c r="P591" s="24" t="s">
        <v>130</v>
      </c>
      <c r="Q591" s="24" t="s">
        <v>412</v>
      </c>
      <c r="R591" s="25" t="s">
        <v>1618</v>
      </c>
      <c r="S591" s="27">
        <v>0.69999999999999751</v>
      </c>
      <c r="T591" s="27">
        <v>0.69999999999999751</v>
      </c>
      <c r="U591" s="66">
        <v>44403</v>
      </c>
      <c r="V591" s="27">
        <v>0.16666666666666741</v>
      </c>
      <c r="W591" s="19">
        <v>0.73</v>
      </c>
      <c r="X591" s="26">
        <v>32</v>
      </c>
      <c r="Y591" s="19" t="str">
        <f t="shared" si="74"/>
        <v>PACK134</v>
      </c>
      <c r="Z591" s="19" t="str">
        <f t="shared" si="75"/>
        <v>1/UR18650ZY</v>
      </c>
      <c r="AA591" s="26">
        <f t="shared" si="76"/>
        <v>0.73</v>
      </c>
      <c r="AB591" s="26">
        <f t="shared" si="77"/>
        <v>2.85</v>
      </c>
      <c r="AC591" s="19">
        <f t="shared" si="78"/>
        <v>32</v>
      </c>
      <c r="AD591" s="19" t="str">
        <f t="shared" si="79"/>
        <v>66001-129</v>
      </c>
      <c r="AE591" s="32"/>
      <c r="AF591" s="34"/>
      <c r="AG591" s="1" t="s">
        <v>13</v>
      </c>
      <c r="AH591" s="43" t="s">
        <v>340</v>
      </c>
    </row>
    <row r="592" spans="1:34" x14ac:dyDescent="0.25">
      <c r="A592" s="13">
        <v>44392</v>
      </c>
      <c r="B592" s="57" t="s">
        <v>2670</v>
      </c>
      <c r="C592" s="51" t="s">
        <v>472</v>
      </c>
      <c r="D592" s="51" t="s">
        <v>2672</v>
      </c>
      <c r="E592" s="54">
        <v>44405</v>
      </c>
      <c r="F592" s="51" t="s">
        <v>2665</v>
      </c>
      <c r="G592" s="48" t="s">
        <v>2671</v>
      </c>
      <c r="H592" s="52">
        <v>1</v>
      </c>
      <c r="I592" s="51" t="s">
        <v>95</v>
      </c>
      <c r="J592" s="1">
        <v>109.01</v>
      </c>
      <c r="K592" s="7">
        <v>921088</v>
      </c>
      <c r="L592" s="24"/>
      <c r="M592" s="24">
        <v>15</v>
      </c>
      <c r="N592" s="24"/>
      <c r="O592" s="16">
        <f t="shared" si="73"/>
        <v>0</v>
      </c>
      <c r="P592" s="24" t="s">
        <v>89</v>
      </c>
      <c r="Q592" s="24" t="s">
        <v>523</v>
      </c>
      <c r="R592" s="25" t="s">
        <v>455</v>
      </c>
      <c r="S592" s="27">
        <v>7.1269444444444439</v>
      </c>
      <c r="T592" s="27">
        <v>7.1269444444444439</v>
      </c>
      <c r="U592" s="66">
        <v>44403</v>
      </c>
      <c r="V592" s="27">
        <v>1.0258333333333338</v>
      </c>
      <c r="W592" s="19">
        <v>8.5299999999999994</v>
      </c>
      <c r="X592" s="26">
        <v>545</v>
      </c>
      <c r="Y592" s="19" t="str">
        <f t="shared" si="74"/>
        <v>AL586</v>
      </c>
      <c r="Z592" s="19" t="str">
        <f t="shared" si="75"/>
        <v>120/LR20XW</v>
      </c>
      <c r="AA592" s="26">
        <f t="shared" si="76"/>
        <v>8.5299999999999994</v>
      </c>
      <c r="AB592" s="26">
        <f t="shared" si="77"/>
        <v>109.01</v>
      </c>
      <c r="AC592" s="19">
        <f t="shared" si="78"/>
        <v>545</v>
      </c>
      <c r="AD592" s="19" t="str">
        <f t="shared" si="79"/>
        <v>66002-297</v>
      </c>
      <c r="AE592" s="32"/>
      <c r="AF592" s="34"/>
      <c r="AG592" s="1" t="s">
        <v>152</v>
      </c>
      <c r="AH592" s="43">
        <v>1907</v>
      </c>
    </row>
    <row r="593" spans="1:34" x14ac:dyDescent="0.25">
      <c r="A593" s="18">
        <v>44383</v>
      </c>
      <c r="B593" s="55" t="s">
        <v>2590</v>
      </c>
      <c r="C593" s="51" t="s">
        <v>2592</v>
      </c>
      <c r="D593" s="51" t="s">
        <v>2593</v>
      </c>
      <c r="E593" s="54">
        <v>44394</v>
      </c>
      <c r="F593" s="51" t="s">
        <v>533</v>
      </c>
      <c r="G593" s="48" t="s">
        <v>194</v>
      </c>
      <c r="H593" s="52">
        <v>1</v>
      </c>
      <c r="I593" s="51" t="s">
        <v>2591</v>
      </c>
      <c r="J593" s="52">
        <v>36.31</v>
      </c>
      <c r="K593" s="7">
        <v>921417</v>
      </c>
      <c r="L593" s="24"/>
      <c r="M593" s="24">
        <v>6</v>
      </c>
      <c r="N593" s="24">
        <v>9</v>
      </c>
      <c r="O593" s="16">
        <f t="shared" si="73"/>
        <v>54</v>
      </c>
      <c r="P593" s="24" t="s">
        <v>91</v>
      </c>
      <c r="Q593" s="24" t="s">
        <v>583</v>
      </c>
      <c r="R593" s="25" t="s">
        <v>1618</v>
      </c>
      <c r="S593" s="27">
        <v>1.1833333333333327</v>
      </c>
      <c r="T593" s="27">
        <v>1.1833333333333327</v>
      </c>
      <c r="U593" s="66">
        <v>44403</v>
      </c>
      <c r="V593" s="27">
        <v>0.19999999999999929</v>
      </c>
      <c r="W593" s="19">
        <v>1.23</v>
      </c>
      <c r="X593" s="26">
        <v>87.5</v>
      </c>
      <c r="Y593" s="19" t="str">
        <f t="shared" si="74"/>
        <v>PACK151</v>
      </c>
      <c r="Z593" s="19" t="str">
        <f t="shared" si="75"/>
        <v>5/IMP9000D</v>
      </c>
      <c r="AA593" s="26">
        <f t="shared" si="76"/>
        <v>1.23</v>
      </c>
      <c r="AB593" s="26">
        <f t="shared" si="77"/>
        <v>36.31</v>
      </c>
      <c r="AC593" s="19">
        <f t="shared" si="78"/>
        <v>87.5</v>
      </c>
      <c r="AD593" s="19" t="str">
        <f t="shared" si="79"/>
        <v>66001-164</v>
      </c>
      <c r="AE593" s="32"/>
      <c r="AF593" s="34"/>
      <c r="AG593" s="1" t="s">
        <v>151</v>
      </c>
      <c r="AH593" s="43">
        <v>66541</v>
      </c>
    </row>
    <row r="594" spans="1:34" x14ac:dyDescent="0.25">
      <c r="A594" s="81">
        <v>44393</v>
      </c>
      <c r="B594" s="82" t="s">
        <v>2723</v>
      </c>
      <c r="C594" s="51" t="s">
        <v>2726</v>
      </c>
      <c r="D594" s="51" t="s">
        <v>2727</v>
      </c>
      <c r="E594" s="54">
        <v>44399</v>
      </c>
      <c r="F594" s="51" t="s">
        <v>2717</v>
      </c>
      <c r="G594" s="48" t="s">
        <v>2724</v>
      </c>
      <c r="H594" s="52">
        <v>4</v>
      </c>
      <c r="I594" s="51" t="s">
        <v>2725</v>
      </c>
      <c r="J594" s="1">
        <v>5.74</v>
      </c>
      <c r="K594" s="7">
        <v>923001</v>
      </c>
      <c r="L594" s="24"/>
      <c r="M594" s="24">
        <v>4.8</v>
      </c>
      <c r="N594" s="24">
        <v>2</v>
      </c>
      <c r="O594" s="16">
        <f t="shared" si="73"/>
        <v>9.6</v>
      </c>
      <c r="P594" s="24" t="s">
        <v>96</v>
      </c>
      <c r="Q594" s="24" t="s">
        <v>562</v>
      </c>
      <c r="R594" s="25" t="s">
        <v>248</v>
      </c>
      <c r="S594" s="27">
        <v>2.8388888888888872</v>
      </c>
      <c r="T594" s="27">
        <v>0.70972222222222181</v>
      </c>
      <c r="U594" s="66">
        <v>44399</v>
      </c>
      <c r="V594" s="27">
        <v>0.2616666666666676</v>
      </c>
      <c r="W594" s="19">
        <v>0.5</v>
      </c>
      <c r="X594" s="26">
        <v>30</v>
      </c>
      <c r="Y594" s="19" t="str">
        <f t="shared" si="74"/>
        <v>N1980</v>
      </c>
      <c r="Z594" s="19" t="str">
        <f t="shared" si="75"/>
        <v>4/NC-C2000HT</v>
      </c>
      <c r="AA594" s="26">
        <f t="shared" si="76"/>
        <v>0.5</v>
      </c>
      <c r="AB594" s="26">
        <f t="shared" si="77"/>
        <v>5.74</v>
      </c>
      <c r="AC594" s="19">
        <f t="shared" si="78"/>
        <v>30</v>
      </c>
      <c r="AD594" s="19" t="str">
        <f t="shared" si="79"/>
        <v>66002-725</v>
      </c>
      <c r="AE594" s="32"/>
      <c r="AF594" s="34"/>
      <c r="AG594" s="1" t="s">
        <v>151</v>
      </c>
      <c r="AH594" s="43" t="s">
        <v>2722</v>
      </c>
    </row>
    <row r="595" spans="1:34" x14ac:dyDescent="0.25">
      <c r="A595" s="17">
        <v>44382</v>
      </c>
      <c r="B595" s="58" t="s">
        <v>2566</v>
      </c>
      <c r="C595" s="51" t="s">
        <v>522</v>
      </c>
      <c r="D595" s="51" t="s">
        <v>1783</v>
      </c>
      <c r="E595" s="54">
        <v>44399</v>
      </c>
      <c r="F595" s="51" t="s">
        <v>314</v>
      </c>
      <c r="G595" s="48" t="s">
        <v>1782</v>
      </c>
      <c r="H595" s="52">
        <v>1</v>
      </c>
      <c r="I595" s="51" t="s">
        <v>318</v>
      </c>
      <c r="J595" s="1">
        <v>9.74</v>
      </c>
      <c r="K595" s="7">
        <v>921211</v>
      </c>
      <c r="L595" s="24"/>
      <c r="M595" s="24">
        <v>7.2</v>
      </c>
      <c r="N595" s="24">
        <v>3.45</v>
      </c>
      <c r="O595" s="16">
        <f t="shared" ref="O595:O658" si="80">N595*M595</f>
        <v>24.840000000000003</v>
      </c>
      <c r="P595" s="24" t="s">
        <v>130</v>
      </c>
      <c r="Q595" s="24" t="s">
        <v>582</v>
      </c>
      <c r="R595" s="25" t="s">
        <v>1618</v>
      </c>
      <c r="S595" s="27">
        <v>0.76861111111111036</v>
      </c>
      <c r="T595" s="27">
        <v>0.76861111111111036</v>
      </c>
      <c r="U595" s="66">
        <v>44399</v>
      </c>
      <c r="V595" s="27">
        <v>0.13333333333333286</v>
      </c>
      <c r="W595" s="19">
        <v>0.78</v>
      </c>
      <c r="X595" s="26">
        <v>55</v>
      </c>
      <c r="Y595" s="19" t="str">
        <f t="shared" si="74"/>
        <v>PACK219</v>
      </c>
      <c r="Z595" s="19" t="str">
        <f t="shared" si="75"/>
        <v>2/NCR18650GA</v>
      </c>
      <c r="AA595" s="26">
        <f t="shared" si="76"/>
        <v>0.78</v>
      </c>
      <c r="AB595" s="26">
        <f t="shared" si="77"/>
        <v>9.74</v>
      </c>
      <c r="AC595" s="19">
        <f t="shared" si="78"/>
        <v>55</v>
      </c>
      <c r="AD595" s="19" t="str">
        <f t="shared" si="79"/>
        <v>66001-385</v>
      </c>
      <c r="AE595" s="32"/>
      <c r="AF595" s="34"/>
      <c r="AG595" s="1" t="s">
        <v>152</v>
      </c>
      <c r="AH595" s="43">
        <v>23955</v>
      </c>
    </row>
    <row r="596" spans="1:34" x14ac:dyDescent="0.25">
      <c r="A596" s="13">
        <v>44392</v>
      </c>
      <c r="B596" s="57" t="s">
        <v>2664</v>
      </c>
      <c r="C596" s="51" t="s">
        <v>2667</v>
      </c>
      <c r="D596" s="51" t="s">
        <v>2668</v>
      </c>
      <c r="E596" s="54">
        <v>44405</v>
      </c>
      <c r="F596" s="51" t="s">
        <v>2665</v>
      </c>
      <c r="G596" s="48" t="s">
        <v>2666</v>
      </c>
      <c r="H596" s="52">
        <v>1</v>
      </c>
      <c r="I596" s="51" t="s">
        <v>388</v>
      </c>
      <c r="J596" s="1">
        <v>872.73</v>
      </c>
      <c r="K596" s="7">
        <v>921088</v>
      </c>
      <c r="L596" s="24"/>
      <c r="M596" s="24">
        <v>14.4</v>
      </c>
      <c r="N596" s="24">
        <v>238</v>
      </c>
      <c r="O596" s="16">
        <f t="shared" si="80"/>
        <v>3427.2000000000003</v>
      </c>
      <c r="P596" s="24" t="s">
        <v>421</v>
      </c>
      <c r="Q596" s="24" t="s">
        <v>2669</v>
      </c>
      <c r="R596" s="25" t="s">
        <v>455</v>
      </c>
      <c r="S596" s="27">
        <v>6.9138888888888879</v>
      </c>
      <c r="T596" s="27">
        <v>6.9138888888888879</v>
      </c>
      <c r="U596" s="66">
        <v>44399</v>
      </c>
      <c r="V596" s="27">
        <v>0.28333333333333366</v>
      </c>
      <c r="W596" s="19">
        <v>14.09</v>
      </c>
      <c r="X596" s="26">
        <v>1395</v>
      </c>
      <c r="Y596" s="19" t="str">
        <f t="shared" si="74"/>
        <v>L811</v>
      </c>
      <c r="Z596" s="19" t="str">
        <f t="shared" si="75"/>
        <v>56/LS33600</v>
      </c>
      <c r="AA596" s="26">
        <f t="shared" si="76"/>
        <v>14.09</v>
      </c>
      <c r="AB596" s="26">
        <f t="shared" si="77"/>
        <v>872.73</v>
      </c>
      <c r="AC596" s="19">
        <f t="shared" si="78"/>
        <v>1395</v>
      </c>
      <c r="AD596" s="19" t="str">
        <f t="shared" si="79"/>
        <v>66002-023</v>
      </c>
      <c r="AE596" s="32"/>
      <c r="AF596" s="34"/>
      <c r="AG596" s="1" t="s">
        <v>152</v>
      </c>
      <c r="AH596" s="43">
        <v>1907</v>
      </c>
    </row>
    <row r="597" spans="1:34" x14ac:dyDescent="0.25">
      <c r="A597" s="17">
        <v>44389</v>
      </c>
      <c r="B597" s="58" t="s">
        <v>2645</v>
      </c>
      <c r="C597" s="51" t="s">
        <v>1016</v>
      </c>
      <c r="D597" s="51" t="s">
        <v>1017</v>
      </c>
      <c r="E597" s="54">
        <v>44399</v>
      </c>
      <c r="F597" s="51" t="s">
        <v>1013</v>
      </c>
      <c r="G597" s="48" t="s">
        <v>1014</v>
      </c>
      <c r="H597" s="52">
        <v>2</v>
      </c>
      <c r="I597" s="51" t="s">
        <v>1015</v>
      </c>
      <c r="J597" s="1">
        <v>19.02</v>
      </c>
      <c r="K597" s="7">
        <v>922123</v>
      </c>
      <c r="L597" s="24"/>
      <c r="M597" s="24">
        <v>7.2</v>
      </c>
      <c r="N597" s="24">
        <v>3</v>
      </c>
      <c r="O597" s="16">
        <f t="shared" si="80"/>
        <v>21.6</v>
      </c>
      <c r="P597" s="24" t="s">
        <v>91</v>
      </c>
      <c r="Q597" s="24" t="s">
        <v>464</v>
      </c>
      <c r="R597" s="25" t="s">
        <v>1618</v>
      </c>
      <c r="S597" s="27">
        <v>1.7580555555555524</v>
      </c>
      <c r="T597" s="27">
        <v>0.87902777777777619</v>
      </c>
      <c r="U597" s="66">
        <v>44399</v>
      </c>
      <c r="V597" s="27">
        <v>0.14999999999999947</v>
      </c>
      <c r="W597" s="19">
        <v>0.99</v>
      </c>
      <c r="X597" s="26">
        <v>75</v>
      </c>
      <c r="Y597" s="19" t="str">
        <f t="shared" si="74"/>
        <v>RECELL463</v>
      </c>
      <c r="Z597" s="19" t="str">
        <f t="shared" si="75"/>
        <v>6/IMX-3000CS</v>
      </c>
      <c r="AA597" s="26">
        <f t="shared" si="76"/>
        <v>0.99</v>
      </c>
      <c r="AB597" s="26">
        <f t="shared" si="77"/>
        <v>19.02</v>
      </c>
      <c r="AC597" s="19">
        <f t="shared" si="78"/>
        <v>75</v>
      </c>
      <c r="AD597" s="19" t="str">
        <f t="shared" si="79"/>
        <v>66001-875</v>
      </c>
      <c r="AE597" s="32"/>
      <c r="AF597" s="34"/>
      <c r="AG597" s="1" t="s">
        <v>13</v>
      </c>
      <c r="AH597" s="43">
        <v>2036</v>
      </c>
    </row>
    <row r="598" spans="1:34" x14ac:dyDescent="0.25">
      <c r="A598" s="5">
        <v>44398</v>
      </c>
      <c r="B598" s="56" t="s">
        <v>2739</v>
      </c>
      <c r="C598" s="51" t="s">
        <v>2743</v>
      </c>
      <c r="D598" s="51" t="s">
        <v>2744</v>
      </c>
      <c r="E598" s="54">
        <v>44400</v>
      </c>
      <c r="F598" s="51" t="s">
        <v>117</v>
      </c>
      <c r="G598" s="48" t="s">
        <v>2740</v>
      </c>
      <c r="H598" s="52">
        <v>3</v>
      </c>
      <c r="I598" s="51" t="s">
        <v>2741</v>
      </c>
      <c r="J598" s="1">
        <v>0.93</v>
      </c>
      <c r="K598" s="7">
        <v>923147</v>
      </c>
      <c r="L598" s="24" t="s">
        <v>2742</v>
      </c>
      <c r="M598" s="24">
        <v>3</v>
      </c>
      <c r="N598" s="24">
        <v>0.56000000000000005</v>
      </c>
      <c r="O598" s="16">
        <f t="shared" si="80"/>
        <v>1.6800000000000002</v>
      </c>
      <c r="P598" s="24" t="s">
        <v>411</v>
      </c>
      <c r="Q598" s="24" t="s">
        <v>412</v>
      </c>
      <c r="R598" s="25" t="s">
        <v>248</v>
      </c>
      <c r="S598" s="27">
        <v>1.455833333333334</v>
      </c>
      <c r="T598" s="27">
        <v>0.48527777777777797</v>
      </c>
      <c r="U598" s="66">
        <v>44399</v>
      </c>
      <c r="V598" s="27">
        <v>0.21666666666666723</v>
      </c>
      <c r="W598" s="19">
        <v>0.25</v>
      </c>
      <c r="X598" s="26">
        <v>7.1</v>
      </c>
      <c r="Y598" s="19" t="str">
        <f t="shared" si="74"/>
        <v>L493</v>
      </c>
      <c r="Z598" s="19" t="str">
        <f t="shared" si="75"/>
        <v>1/CR2450/VAN</v>
      </c>
      <c r="AA598" s="26">
        <f t="shared" si="76"/>
        <v>0.25</v>
      </c>
      <c r="AB598" s="26">
        <f t="shared" si="77"/>
        <v>0.93</v>
      </c>
      <c r="AC598" s="19">
        <f t="shared" si="78"/>
        <v>7.1</v>
      </c>
      <c r="AD598" s="19" t="str">
        <f t="shared" si="79"/>
        <v>85000-245MBU</v>
      </c>
      <c r="AE598" s="32"/>
      <c r="AF598" s="34"/>
      <c r="AG598" s="1" t="s">
        <v>151</v>
      </c>
      <c r="AH598" s="43">
        <v>24232</v>
      </c>
    </row>
    <row r="599" spans="1:34" x14ac:dyDescent="0.25">
      <c r="A599" s="13">
        <v>44392</v>
      </c>
      <c r="B599" s="57" t="s">
        <v>2686</v>
      </c>
      <c r="C599" s="51" t="s">
        <v>580</v>
      </c>
      <c r="D599" s="51" t="s">
        <v>2865</v>
      </c>
      <c r="E599" s="54">
        <v>44407</v>
      </c>
      <c r="F599" s="51" t="s">
        <v>1289</v>
      </c>
      <c r="G599" s="48" t="s">
        <v>2687</v>
      </c>
      <c r="H599" s="52">
        <v>1</v>
      </c>
      <c r="I599" s="51" t="s">
        <v>364</v>
      </c>
      <c r="J599" s="52">
        <v>5.7</v>
      </c>
      <c r="K599" s="7">
        <v>922858</v>
      </c>
      <c r="L599" s="24"/>
      <c r="M599" s="24">
        <v>7.4</v>
      </c>
      <c r="N599" s="24">
        <v>2.6</v>
      </c>
      <c r="O599" s="16">
        <f t="shared" si="80"/>
        <v>19.240000000000002</v>
      </c>
      <c r="P599" s="24" t="s">
        <v>130</v>
      </c>
      <c r="Q599" s="24" t="s">
        <v>582</v>
      </c>
      <c r="R599" s="25" t="s">
        <v>1618</v>
      </c>
      <c r="S599" s="27">
        <v>0.56055555555555614</v>
      </c>
      <c r="T599" s="27">
        <v>0.56055555555555614</v>
      </c>
      <c r="U599" s="66">
        <v>44405</v>
      </c>
      <c r="V599" s="27">
        <v>0.11666666666666625</v>
      </c>
      <c r="W599" s="19">
        <v>1</v>
      </c>
      <c r="X599" s="26">
        <v>63.34</v>
      </c>
      <c r="Y599" s="19" t="str">
        <f t="shared" si="74"/>
        <v>RECELL725</v>
      </c>
      <c r="Z599" s="19" t="str">
        <f t="shared" si="75"/>
        <v>2/UR18650ZY</v>
      </c>
      <c r="AA599" s="26">
        <f t="shared" si="76"/>
        <v>1</v>
      </c>
      <c r="AB599" s="26">
        <f t="shared" si="77"/>
        <v>5.7</v>
      </c>
      <c r="AC599" s="19">
        <f t="shared" si="78"/>
        <v>63.34</v>
      </c>
      <c r="AD599" s="19" t="str">
        <f t="shared" si="79"/>
        <v>22000-411</v>
      </c>
      <c r="AE599" s="32"/>
      <c r="AF599" s="34"/>
      <c r="AG599" s="1" t="s">
        <v>152</v>
      </c>
      <c r="AH599" s="43">
        <v>23948</v>
      </c>
    </row>
    <row r="600" spans="1:34" x14ac:dyDescent="0.25">
      <c r="A600" s="17">
        <v>44382</v>
      </c>
      <c r="B600" s="58" t="s">
        <v>2587</v>
      </c>
      <c r="C600" s="51" t="s">
        <v>2589</v>
      </c>
      <c r="D600" s="51" t="s">
        <v>2866</v>
      </c>
      <c r="E600" s="54">
        <v>44401</v>
      </c>
      <c r="F600" s="51" t="s">
        <v>314</v>
      </c>
      <c r="G600" s="48" t="s">
        <v>2588</v>
      </c>
      <c r="H600" s="52">
        <v>1</v>
      </c>
      <c r="I600" s="51" t="s">
        <v>321</v>
      </c>
      <c r="J600" s="52">
        <v>91.98</v>
      </c>
      <c r="K600" s="7">
        <v>921421</v>
      </c>
      <c r="L600" s="24"/>
      <c r="M600" s="24">
        <v>25.2</v>
      </c>
      <c r="N600" s="24">
        <v>8.6999999999999993</v>
      </c>
      <c r="O600" s="16">
        <f t="shared" si="80"/>
        <v>219.23999999999998</v>
      </c>
      <c r="P600" s="24" t="s">
        <v>130</v>
      </c>
      <c r="Q600" s="24" t="s">
        <v>567</v>
      </c>
      <c r="R600" s="25" t="s">
        <v>1618</v>
      </c>
      <c r="S600" s="27">
        <v>3.2977777777777781</v>
      </c>
      <c r="T600" s="27">
        <v>3.2977777777777781</v>
      </c>
      <c r="U600" s="66">
        <v>44405</v>
      </c>
      <c r="V600" s="27">
        <v>0.26666666666666838</v>
      </c>
      <c r="W600" s="19">
        <v>5</v>
      </c>
      <c r="X600" s="26">
        <v>260</v>
      </c>
      <c r="Y600" s="19" t="str">
        <f t="shared" si="74"/>
        <v>RECELL726</v>
      </c>
      <c r="Z600" s="19" t="str">
        <f t="shared" si="75"/>
        <v>21/NCR18650PF</v>
      </c>
      <c r="AA600" s="26">
        <f t="shared" si="76"/>
        <v>5</v>
      </c>
      <c r="AB600" s="26">
        <f t="shared" si="77"/>
        <v>91.98</v>
      </c>
      <c r="AC600" s="19">
        <f t="shared" si="78"/>
        <v>260</v>
      </c>
      <c r="AD600" s="19" t="str">
        <f t="shared" si="79"/>
        <v>88002-630HW</v>
      </c>
      <c r="AE600" s="32"/>
      <c r="AF600" s="34"/>
      <c r="AG600" s="1" t="s">
        <v>153</v>
      </c>
      <c r="AH600" s="43">
        <v>23955</v>
      </c>
    </row>
    <row r="601" spans="1:34" x14ac:dyDescent="0.25">
      <c r="A601" s="17">
        <v>44403</v>
      </c>
      <c r="B601" s="58" t="s">
        <v>2761</v>
      </c>
      <c r="C601" s="51" t="s">
        <v>1042</v>
      </c>
      <c r="D601" s="51" t="s">
        <v>2867</v>
      </c>
      <c r="E601" s="54">
        <v>44414</v>
      </c>
      <c r="F601" s="51" t="s">
        <v>314</v>
      </c>
      <c r="G601" s="48" t="s">
        <v>2762</v>
      </c>
      <c r="H601" s="52">
        <v>1</v>
      </c>
      <c r="I601" s="51" t="s">
        <v>364</v>
      </c>
      <c r="J601" s="52">
        <v>17.63</v>
      </c>
      <c r="K601" s="7">
        <v>923628</v>
      </c>
      <c r="L601" s="24"/>
      <c r="M601" s="24">
        <v>14.8</v>
      </c>
      <c r="N601" s="24">
        <v>2.6</v>
      </c>
      <c r="O601" s="16">
        <f t="shared" si="80"/>
        <v>38.480000000000004</v>
      </c>
      <c r="P601" s="24" t="s">
        <v>130</v>
      </c>
      <c r="Q601" s="24" t="s">
        <v>562</v>
      </c>
      <c r="R601" s="25" t="s">
        <v>1618</v>
      </c>
      <c r="S601" s="27">
        <v>1.8069444444444436</v>
      </c>
      <c r="T601" s="27">
        <v>1.8069444444444436</v>
      </c>
      <c r="U601" s="66">
        <v>44404</v>
      </c>
      <c r="V601" s="27">
        <v>0.30000000000000027</v>
      </c>
      <c r="W601" s="19">
        <v>1</v>
      </c>
      <c r="X601" s="26">
        <v>75</v>
      </c>
      <c r="Y601" s="19" t="str">
        <f t="shared" si="74"/>
        <v>RECELL727</v>
      </c>
      <c r="Z601" s="19" t="str">
        <f t="shared" si="75"/>
        <v>4/UR18650ZY</v>
      </c>
      <c r="AA601" s="26">
        <f t="shared" si="76"/>
        <v>1</v>
      </c>
      <c r="AB601" s="26">
        <f t="shared" si="77"/>
        <v>17.63</v>
      </c>
      <c r="AC601" s="19">
        <f t="shared" si="78"/>
        <v>75</v>
      </c>
      <c r="AD601" s="19" t="str">
        <f t="shared" si="79"/>
        <v>66002-964</v>
      </c>
      <c r="AE601" s="32"/>
      <c r="AF601" s="34"/>
      <c r="AG601" s="1" t="s">
        <v>13</v>
      </c>
      <c r="AH601" s="43">
        <v>23955</v>
      </c>
    </row>
    <row r="602" spans="1:34" x14ac:dyDescent="0.25">
      <c r="A602" s="13">
        <v>44392</v>
      </c>
      <c r="B602" s="57" t="s">
        <v>2688</v>
      </c>
      <c r="C602" s="51" t="s">
        <v>2578</v>
      </c>
      <c r="D602" s="51" t="s">
        <v>2868</v>
      </c>
      <c r="E602" s="54">
        <v>44406</v>
      </c>
      <c r="F602" s="51" t="s">
        <v>105</v>
      </c>
      <c r="G602" s="48" t="s">
        <v>2689</v>
      </c>
      <c r="H602" s="52">
        <v>1</v>
      </c>
      <c r="I602" s="51" t="s">
        <v>299</v>
      </c>
      <c r="J602" s="52">
        <v>11.73</v>
      </c>
      <c r="K602" s="7">
        <v>922829</v>
      </c>
      <c r="L602" s="24"/>
      <c r="M602" s="24">
        <v>10.8</v>
      </c>
      <c r="N602" s="24">
        <v>2.0499999999999998</v>
      </c>
      <c r="O602" s="16">
        <f t="shared" si="80"/>
        <v>22.14</v>
      </c>
      <c r="P602" s="24" t="s">
        <v>130</v>
      </c>
      <c r="Q602" s="24" t="s">
        <v>577</v>
      </c>
      <c r="R602" s="25" t="s">
        <v>1618</v>
      </c>
      <c r="S602" s="27">
        <v>1.1133333333333342</v>
      </c>
      <c r="T602" s="27">
        <v>1.1133333333333342</v>
      </c>
      <c r="U602" s="66">
        <v>44403</v>
      </c>
      <c r="V602" s="27">
        <v>0.24999999999999911</v>
      </c>
      <c r="W602" s="19">
        <v>1</v>
      </c>
      <c r="X602" s="26">
        <v>53.52</v>
      </c>
      <c r="Y602" s="19" t="str">
        <f t="shared" si="74"/>
        <v>RECELL664</v>
      </c>
      <c r="Z602" s="19" t="str">
        <f t="shared" si="75"/>
        <v>3/UR18650RX</v>
      </c>
      <c r="AA602" s="26">
        <f t="shared" si="76"/>
        <v>1</v>
      </c>
      <c r="AB602" s="26">
        <f t="shared" si="77"/>
        <v>11.73</v>
      </c>
      <c r="AC602" s="19">
        <f t="shared" si="78"/>
        <v>53.52</v>
      </c>
      <c r="AD602" s="19" t="str">
        <f t="shared" si="79"/>
        <v>66003-960</v>
      </c>
      <c r="AE602" s="32"/>
      <c r="AF602" s="34"/>
      <c r="AG602" s="1" t="s">
        <v>13</v>
      </c>
      <c r="AH602" s="43" t="s">
        <v>294</v>
      </c>
    </row>
    <row r="603" spans="1:34" x14ac:dyDescent="0.25">
      <c r="A603" s="18">
        <v>44334</v>
      </c>
      <c r="B603" s="55" t="s">
        <v>2106</v>
      </c>
      <c r="C603" s="53" t="s">
        <v>2109</v>
      </c>
      <c r="D603" s="53" t="s">
        <v>2110</v>
      </c>
      <c r="E603" s="54">
        <v>44350</v>
      </c>
      <c r="F603" s="51" t="s">
        <v>2107</v>
      </c>
      <c r="G603" s="48" t="s">
        <v>2108</v>
      </c>
      <c r="H603" s="52">
        <v>5</v>
      </c>
      <c r="I603" s="51" t="s">
        <v>148</v>
      </c>
      <c r="J603" s="1">
        <v>30.2</v>
      </c>
      <c r="K603" s="7">
        <v>915242</v>
      </c>
      <c r="L603" s="24"/>
      <c r="M603" s="24">
        <v>7.2</v>
      </c>
      <c r="N603" s="24">
        <v>13</v>
      </c>
      <c r="O603" s="16">
        <f t="shared" si="80"/>
        <v>93.600000000000009</v>
      </c>
      <c r="P603" s="24" t="s">
        <v>538</v>
      </c>
      <c r="Q603" s="24" t="s">
        <v>582</v>
      </c>
      <c r="R603" s="25" t="s">
        <v>2477</v>
      </c>
      <c r="S603" s="27">
        <v>5.9805555555555596</v>
      </c>
      <c r="T603" s="27">
        <v>1.196111111111112</v>
      </c>
      <c r="U603" s="66">
        <v>44368</v>
      </c>
      <c r="V603" s="27">
        <v>0.68333333333333357</v>
      </c>
      <c r="W603" s="19">
        <v>1</v>
      </c>
      <c r="X603" s="26">
        <v>140</v>
      </c>
      <c r="Y603" s="19" t="str">
        <f t="shared" si="74"/>
        <v>L834</v>
      </c>
      <c r="Z603" s="19" t="str">
        <f t="shared" si="75"/>
        <v>2/LSH20</v>
      </c>
      <c r="AA603" s="26">
        <f t="shared" si="76"/>
        <v>1</v>
      </c>
      <c r="AB603" s="26">
        <f t="shared" si="77"/>
        <v>30.2</v>
      </c>
      <c r="AC603" s="19">
        <f t="shared" si="78"/>
        <v>140</v>
      </c>
      <c r="AD603" s="19" t="str">
        <f t="shared" si="79"/>
        <v>66002-508</v>
      </c>
      <c r="AE603" s="32"/>
      <c r="AF603" s="34"/>
      <c r="AG603" s="1" t="s">
        <v>13</v>
      </c>
      <c r="AH603" s="43">
        <v>1233</v>
      </c>
    </row>
    <row r="604" spans="1:34" x14ac:dyDescent="0.25">
      <c r="A604" s="13">
        <v>44364</v>
      </c>
      <c r="B604" s="57" t="s">
        <v>2414</v>
      </c>
      <c r="C604" s="51" t="s">
        <v>402</v>
      </c>
      <c r="D604" s="51" t="s">
        <v>403</v>
      </c>
      <c r="E604" s="54">
        <v>44384</v>
      </c>
      <c r="F604" s="51" t="s">
        <v>1753</v>
      </c>
      <c r="G604" s="48" t="s">
        <v>401</v>
      </c>
      <c r="H604" s="52">
        <v>70</v>
      </c>
      <c r="I604" s="51" t="s">
        <v>95</v>
      </c>
      <c r="J604" s="1">
        <v>54.33</v>
      </c>
      <c r="K604" s="7">
        <v>919432</v>
      </c>
      <c r="L604" s="24"/>
      <c r="M604" s="24"/>
      <c r="N604" s="24"/>
      <c r="O604" s="16">
        <f t="shared" si="80"/>
        <v>0</v>
      </c>
      <c r="P604" s="24" t="s">
        <v>89</v>
      </c>
      <c r="Q604" s="24" t="s">
        <v>404</v>
      </c>
      <c r="R604" s="25" t="s">
        <v>2878</v>
      </c>
      <c r="S604" s="27">
        <v>61.921388888888892</v>
      </c>
      <c r="T604" s="27">
        <v>0.8845912698412699</v>
      </c>
      <c r="U604" s="66">
        <v>44413</v>
      </c>
      <c r="V604" s="27">
        <v>1.2677777777777779</v>
      </c>
      <c r="W604" s="19">
        <v>0.79</v>
      </c>
      <c r="X604" s="26">
        <v>83.5</v>
      </c>
      <c r="Y604" s="19" t="str">
        <f t="shared" si="74"/>
        <v>AL44</v>
      </c>
      <c r="Z604" s="19" t="str">
        <f t="shared" si="75"/>
        <v>16/LR20XW</v>
      </c>
      <c r="AA604" s="26">
        <f t="shared" si="76"/>
        <v>0.79</v>
      </c>
      <c r="AB604" s="26">
        <f t="shared" si="77"/>
        <v>54.33</v>
      </c>
      <c r="AC604" s="19">
        <f t="shared" si="78"/>
        <v>83.5</v>
      </c>
      <c r="AD604" s="19" t="str">
        <f t="shared" si="79"/>
        <v>66000-300</v>
      </c>
      <c r="AE604" s="32"/>
      <c r="AF604" s="34"/>
      <c r="AG604" s="1" t="s">
        <v>152</v>
      </c>
      <c r="AH604" s="43">
        <v>35006</v>
      </c>
    </row>
    <row r="605" spans="1:34" x14ac:dyDescent="0.25">
      <c r="A605" s="13">
        <v>44378</v>
      </c>
      <c r="B605" s="57" t="s">
        <v>2557</v>
      </c>
      <c r="C605" s="53" t="s">
        <v>2558</v>
      </c>
      <c r="D605" s="53" t="s">
        <v>1239</v>
      </c>
      <c r="E605" s="54">
        <v>44407</v>
      </c>
      <c r="F605" s="51" t="s">
        <v>87</v>
      </c>
      <c r="G605" s="48" t="s">
        <v>1237</v>
      </c>
      <c r="H605" s="52">
        <v>400</v>
      </c>
      <c r="I605" s="51" t="s">
        <v>113</v>
      </c>
      <c r="J605" s="1">
        <v>20.399999999999999</v>
      </c>
      <c r="K605" s="7">
        <v>920965</v>
      </c>
      <c r="L605" s="24"/>
      <c r="M605" s="24">
        <v>3.6</v>
      </c>
      <c r="N605" s="24">
        <v>16.75</v>
      </c>
      <c r="O605" s="16">
        <f t="shared" si="80"/>
        <v>60.300000000000004</v>
      </c>
      <c r="P605" s="24" t="s">
        <v>130</v>
      </c>
      <c r="Q605" s="24" t="s">
        <v>715</v>
      </c>
      <c r="R605" s="25" t="s">
        <v>2879</v>
      </c>
      <c r="S605" s="27">
        <v>177.65</v>
      </c>
      <c r="T605" s="27">
        <v>0.44412499999999999</v>
      </c>
      <c r="U605" s="66">
        <v>44412</v>
      </c>
      <c r="V605" s="27">
        <v>8.8333333333333321</v>
      </c>
      <c r="W605" s="19">
        <v>0.68</v>
      </c>
      <c r="X605" s="26">
        <v>46</v>
      </c>
      <c r="Y605" s="19" t="str">
        <f t="shared" si="74"/>
        <v>RL1440</v>
      </c>
      <c r="Z605" s="19" t="str">
        <f t="shared" si="75"/>
        <v>5/NCR18650BF</v>
      </c>
      <c r="AA605" s="26">
        <f t="shared" si="76"/>
        <v>0.68</v>
      </c>
      <c r="AB605" s="26">
        <f t="shared" si="77"/>
        <v>20.399999999999999</v>
      </c>
      <c r="AC605" s="19">
        <f t="shared" si="78"/>
        <v>46</v>
      </c>
      <c r="AD605" s="19" t="str">
        <f t="shared" si="79"/>
        <v>67001-849</v>
      </c>
      <c r="AE605" s="32"/>
      <c r="AF605" s="34"/>
      <c r="AG605" s="1" t="s">
        <v>153</v>
      </c>
      <c r="AH605" s="43">
        <v>24081</v>
      </c>
    </row>
    <row r="606" spans="1:34" x14ac:dyDescent="0.25">
      <c r="A606" s="18">
        <v>44404</v>
      </c>
      <c r="B606" s="55" t="s">
        <v>2801</v>
      </c>
      <c r="C606" s="51" t="s">
        <v>149</v>
      </c>
      <c r="D606" s="51" t="s">
        <v>429</v>
      </c>
      <c r="E606" s="54">
        <v>44417</v>
      </c>
      <c r="F606" s="51" t="s">
        <v>407</v>
      </c>
      <c r="G606" s="48" t="s">
        <v>428</v>
      </c>
      <c r="H606" s="52">
        <v>12</v>
      </c>
      <c r="I606" s="51" t="s">
        <v>148</v>
      </c>
      <c r="J606" s="1">
        <v>14.87</v>
      </c>
      <c r="K606" s="7">
        <v>923919</v>
      </c>
      <c r="L606" s="24"/>
      <c r="M606" s="24">
        <v>3.6</v>
      </c>
      <c r="N606" s="24">
        <v>13</v>
      </c>
      <c r="O606" s="16">
        <f t="shared" si="80"/>
        <v>46.800000000000004</v>
      </c>
      <c r="P606" s="24" t="s">
        <v>298</v>
      </c>
      <c r="Q606" s="24" t="s">
        <v>412</v>
      </c>
      <c r="R606" s="25" t="s">
        <v>1618</v>
      </c>
      <c r="S606" s="27">
        <v>2.5049999999999999</v>
      </c>
      <c r="T606" s="27">
        <v>0.20874999999999999</v>
      </c>
      <c r="U606" s="66">
        <v>44412</v>
      </c>
      <c r="V606" s="27">
        <v>0.30444444444444452</v>
      </c>
      <c r="W606" s="19">
        <v>0.23</v>
      </c>
      <c r="X606" s="26">
        <v>46</v>
      </c>
      <c r="Y606" s="19" t="str">
        <f t="shared" si="74"/>
        <v>L594</v>
      </c>
      <c r="Z606" s="19" t="str">
        <f t="shared" si="75"/>
        <v>1/LSH20</v>
      </c>
      <c r="AA606" s="26">
        <f t="shared" si="76"/>
        <v>0.23</v>
      </c>
      <c r="AB606" s="26">
        <f t="shared" si="77"/>
        <v>14.87</v>
      </c>
      <c r="AC606" s="19">
        <f t="shared" si="78"/>
        <v>46</v>
      </c>
      <c r="AD606" s="19" t="str">
        <f t="shared" si="79"/>
        <v>33003-681BD</v>
      </c>
      <c r="AE606" s="32"/>
      <c r="AF606" s="34"/>
      <c r="AG606" s="1" t="s">
        <v>153</v>
      </c>
      <c r="AH606" s="43">
        <v>66811</v>
      </c>
    </row>
    <row r="607" spans="1:34" x14ac:dyDescent="0.25">
      <c r="A607" s="5">
        <v>44370</v>
      </c>
      <c r="B607" s="56" t="s">
        <v>2478</v>
      </c>
      <c r="C607" s="53" t="s">
        <v>771</v>
      </c>
      <c r="D607" s="53" t="s">
        <v>772</v>
      </c>
      <c r="E607" s="54">
        <v>44387</v>
      </c>
      <c r="F607" s="51" t="s">
        <v>108</v>
      </c>
      <c r="G607" s="48" t="s">
        <v>769</v>
      </c>
      <c r="H607" s="52">
        <v>106</v>
      </c>
      <c r="I607" s="51" t="s">
        <v>770</v>
      </c>
      <c r="J607" s="1">
        <v>25.02</v>
      </c>
      <c r="K607" s="7">
        <v>920148</v>
      </c>
      <c r="L607" s="24"/>
      <c r="M607" s="24">
        <v>3.7</v>
      </c>
      <c r="N607" s="24">
        <v>3.1</v>
      </c>
      <c r="O607" s="16">
        <f t="shared" si="80"/>
        <v>11.47</v>
      </c>
      <c r="P607" s="24" t="s">
        <v>130</v>
      </c>
      <c r="Q607" s="24" t="s">
        <v>715</v>
      </c>
      <c r="R607" s="25" t="s">
        <v>2896</v>
      </c>
      <c r="S607" s="27">
        <v>70.575833333333335</v>
      </c>
      <c r="T607" s="27">
        <v>0.66580974842767293</v>
      </c>
      <c r="U607" s="66">
        <v>44412</v>
      </c>
      <c r="V607" s="27">
        <v>8.1702777777777769</v>
      </c>
      <c r="W607" s="19">
        <v>0.7</v>
      </c>
      <c r="X607" s="26">
        <v>72.5</v>
      </c>
      <c r="Y607" s="19" t="str">
        <f t="shared" si="74"/>
        <v>RL1365</v>
      </c>
      <c r="Z607" s="19" t="str">
        <f t="shared" si="75"/>
        <v>5/LP852040</v>
      </c>
      <c r="AA607" s="26">
        <f t="shared" si="76"/>
        <v>0.7</v>
      </c>
      <c r="AB607" s="26">
        <f t="shared" si="77"/>
        <v>25.02</v>
      </c>
      <c r="AC607" s="19">
        <f t="shared" si="78"/>
        <v>72.5</v>
      </c>
      <c r="AD607" s="19" t="str">
        <f t="shared" si="79"/>
        <v>67001-596GTTSR</v>
      </c>
      <c r="AE607" s="32"/>
      <c r="AF607" s="34"/>
      <c r="AG607" s="1" t="s">
        <v>153</v>
      </c>
      <c r="AH607" s="43">
        <v>65551</v>
      </c>
    </row>
    <row r="608" spans="1:34" x14ac:dyDescent="0.25">
      <c r="A608" s="13">
        <v>44392</v>
      </c>
      <c r="B608" s="57" t="s">
        <v>2697</v>
      </c>
      <c r="C608" s="53" t="s">
        <v>530</v>
      </c>
      <c r="D608" s="53" t="s">
        <v>629</v>
      </c>
      <c r="E608" s="54">
        <v>44407</v>
      </c>
      <c r="F608" s="51" t="s">
        <v>292</v>
      </c>
      <c r="G608" s="48" t="s">
        <v>627</v>
      </c>
      <c r="H608" s="52">
        <v>7</v>
      </c>
      <c r="I608" s="51" t="s">
        <v>293</v>
      </c>
      <c r="J608" s="1">
        <v>11.46</v>
      </c>
      <c r="K608" s="7">
        <v>922833</v>
      </c>
      <c r="L608" s="24" t="s">
        <v>628</v>
      </c>
      <c r="M608" s="24">
        <v>7.2</v>
      </c>
      <c r="N608" s="24">
        <v>1.7</v>
      </c>
      <c r="O608" s="16">
        <f t="shared" si="80"/>
        <v>12.24</v>
      </c>
      <c r="P608" s="24" t="s">
        <v>91</v>
      </c>
      <c r="Q608" s="24" t="s">
        <v>464</v>
      </c>
      <c r="R608" s="25" t="s">
        <v>1618</v>
      </c>
      <c r="S608" s="27">
        <v>4.914166666666663</v>
      </c>
      <c r="T608" s="27">
        <v>0.70202380952380905</v>
      </c>
      <c r="U608" s="66">
        <v>44411</v>
      </c>
      <c r="V608" s="27">
        <v>0.22194444444444361</v>
      </c>
      <c r="W608" s="19">
        <v>0.69</v>
      </c>
      <c r="X608" s="26">
        <v>66.739999999999995</v>
      </c>
      <c r="Y608" s="19" t="str">
        <f t="shared" si="74"/>
        <v>N653</v>
      </c>
      <c r="Z608" s="19" t="str">
        <f t="shared" si="75"/>
        <v>6/AA1700</v>
      </c>
      <c r="AA608" s="26">
        <f t="shared" si="76"/>
        <v>0.69</v>
      </c>
      <c r="AB608" s="26">
        <f t="shared" si="77"/>
        <v>11.46</v>
      </c>
      <c r="AC608" s="19">
        <f t="shared" si="78"/>
        <v>66.739999999999995</v>
      </c>
      <c r="AD608" s="19" t="str">
        <f t="shared" si="79"/>
        <v>22000-369</v>
      </c>
      <c r="AE608" s="32"/>
      <c r="AF608" s="34"/>
      <c r="AG608" s="1" t="s">
        <v>13</v>
      </c>
      <c r="AH608" s="43">
        <v>6830</v>
      </c>
    </row>
    <row r="609" spans="1:34" x14ac:dyDescent="0.25">
      <c r="A609" s="5">
        <v>44384</v>
      </c>
      <c r="B609" s="56" t="s">
        <v>2616</v>
      </c>
      <c r="C609" s="51" t="s">
        <v>1293</v>
      </c>
      <c r="D609" s="51" t="s">
        <v>2618</v>
      </c>
      <c r="E609" s="54">
        <v>44399</v>
      </c>
      <c r="F609" s="51" t="s">
        <v>2613</v>
      </c>
      <c r="G609" s="48" t="s">
        <v>2617</v>
      </c>
      <c r="H609" s="52">
        <v>3</v>
      </c>
      <c r="I609" s="1"/>
      <c r="J609" s="1">
        <v>37.42</v>
      </c>
      <c r="K609" s="7">
        <v>921230</v>
      </c>
      <c r="L609" s="24"/>
      <c r="M609" s="24"/>
      <c r="N609" s="24"/>
      <c r="O609" s="16">
        <f t="shared" si="80"/>
        <v>0</v>
      </c>
      <c r="P609" s="24"/>
      <c r="Q609" s="24"/>
      <c r="R609" s="25" t="s">
        <v>249</v>
      </c>
      <c r="S609" s="27">
        <v>1.6633333333333349</v>
      </c>
      <c r="T609" s="27">
        <v>0.55444444444444496</v>
      </c>
      <c r="U609" s="66">
        <v>44411</v>
      </c>
      <c r="V609" s="27">
        <v>0.15361111111111025</v>
      </c>
      <c r="W609" s="19">
        <v>0.59</v>
      </c>
      <c r="X609" s="26">
        <v>90</v>
      </c>
      <c r="Y609" s="19" t="str">
        <f t="shared" si="74"/>
        <v>CH90</v>
      </c>
      <c r="Z609" s="19" t="str">
        <f t="shared" si="75"/>
        <v>1/TSB-002</v>
      </c>
      <c r="AA609" s="26">
        <f t="shared" si="76"/>
        <v>0.59</v>
      </c>
      <c r="AB609" s="26">
        <f t="shared" si="77"/>
        <v>37.42</v>
      </c>
      <c r="AC609" s="19">
        <f t="shared" si="78"/>
        <v>90</v>
      </c>
      <c r="AD609" s="19" t="str">
        <f t="shared" si="79"/>
        <v>66000-160</v>
      </c>
      <c r="AE609" s="32"/>
      <c r="AF609" s="34"/>
      <c r="AG609" s="1" t="s">
        <v>151</v>
      </c>
      <c r="AH609" s="43">
        <v>66148</v>
      </c>
    </row>
    <row r="610" spans="1:34" x14ac:dyDescent="0.25">
      <c r="A610" s="13">
        <v>44329</v>
      </c>
      <c r="B610" s="57" t="s">
        <v>2081</v>
      </c>
      <c r="C610" s="53" t="s">
        <v>868</v>
      </c>
      <c r="D610" s="53" t="s">
        <v>869</v>
      </c>
      <c r="E610" s="54">
        <v>44393</v>
      </c>
      <c r="F610" s="51" t="s">
        <v>571</v>
      </c>
      <c r="G610" s="48" t="s">
        <v>866</v>
      </c>
      <c r="H610" s="52">
        <v>400</v>
      </c>
      <c r="I610" s="51" t="s">
        <v>867</v>
      </c>
      <c r="J610" s="1">
        <v>11.29</v>
      </c>
      <c r="K610" s="7">
        <v>914528</v>
      </c>
      <c r="L610" s="24"/>
      <c r="M610" s="24">
        <v>9</v>
      </c>
      <c r="N610" s="24">
        <v>2</v>
      </c>
      <c r="O610" s="16">
        <f t="shared" si="80"/>
        <v>18</v>
      </c>
      <c r="P610" s="24" t="s">
        <v>411</v>
      </c>
      <c r="Q610" s="24" t="s">
        <v>577</v>
      </c>
      <c r="R610" s="25" t="s">
        <v>2897</v>
      </c>
      <c r="S610" s="27">
        <v>121.36722222222224</v>
      </c>
      <c r="T610" s="27">
        <v>0.30341805555555562</v>
      </c>
      <c r="U610" s="66">
        <v>44411</v>
      </c>
      <c r="V610" s="27">
        <v>2.6838888888888857</v>
      </c>
      <c r="W610" s="19">
        <v>0.22</v>
      </c>
      <c r="X610" s="26">
        <v>33</v>
      </c>
      <c r="Y610" s="19" t="str">
        <f t="shared" si="74"/>
        <v>L242</v>
      </c>
      <c r="Z610" s="19" t="str">
        <f t="shared" si="75"/>
        <v>3/CRAA</v>
      </c>
      <c r="AA610" s="26">
        <f t="shared" si="76"/>
        <v>0.22</v>
      </c>
      <c r="AB610" s="26">
        <f t="shared" si="77"/>
        <v>11.29</v>
      </c>
      <c r="AC610" s="19">
        <f t="shared" si="78"/>
        <v>33</v>
      </c>
      <c r="AD610" s="19" t="str">
        <f t="shared" si="79"/>
        <v>66000-236</v>
      </c>
      <c r="AE610" s="32"/>
      <c r="AF610" s="34"/>
      <c r="AG610" s="1" t="s">
        <v>153</v>
      </c>
      <c r="AH610" s="43">
        <v>65616</v>
      </c>
    </row>
    <row r="611" spans="1:34" x14ac:dyDescent="0.25">
      <c r="A611" s="18">
        <v>44404</v>
      </c>
      <c r="B611" s="55" t="s">
        <v>2780</v>
      </c>
      <c r="C611" s="51" t="s">
        <v>120</v>
      </c>
      <c r="D611" s="51" t="s">
        <v>2782</v>
      </c>
      <c r="E611" s="54">
        <v>44414</v>
      </c>
      <c r="F611" s="51" t="s">
        <v>387</v>
      </c>
      <c r="G611" s="48" t="s">
        <v>2781</v>
      </c>
      <c r="H611" s="52">
        <v>20</v>
      </c>
      <c r="I611" s="1"/>
      <c r="J611" s="1">
        <v>34.25</v>
      </c>
      <c r="K611" s="7">
        <v>923772</v>
      </c>
      <c r="L611" s="24"/>
      <c r="M611" s="24"/>
      <c r="N611" s="24"/>
      <c r="O611" s="16">
        <f t="shared" si="80"/>
        <v>0</v>
      </c>
      <c r="P611" s="24"/>
      <c r="Q611" s="24"/>
      <c r="R611" s="25" t="s">
        <v>249</v>
      </c>
      <c r="S611" s="27">
        <v>1.4944444444444454</v>
      </c>
      <c r="T611" s="27">
        <v>7.4722222222222273E-2</v>
      </c>
      <c r="U611" s="66">
        <v>44411</v>
      </c>
      <c r="V611" s="27">
        <v>0.54999999999999938</v>
      </c>
      <c r="W611" s="19">
        <v>0.08</v>
      </c>
      <c r="X611" s="26">
        <v>75</v>
      </c>
      <c r="Y611" s="19" t="str">
        <f t="shared" si="74"/>
        <v>CH120</v>
      </c>
      <c r="Z611" s="19" t="str">
        <f t="shared" si="75"/>
        <v>TSB-002</v>
      </c>
      <c r="AA611" s="26">
        <f t="shared" si="76"/>
        <v>0.08</v>
      </c>
      <c r="AB611" s="26">
        <f t="shared" si="77"/>
        <v>34.25</v>
      </c>
      <c r="AC611" s="19">
        <f t="shared" si="78"/>
        <v>75</v>
      </c>
      <c r="AD611" s="19" t="str">
        <f t="shared" si="79"/>
        <v>66000-027</v>
      </c>
      <c r="AE611" s="32"/>
      <c r="AF611" s="34"/>
      <c r="AG611" s="1" t="s">
        <v>153</v>
      </c>
      <c r="AH611" s="43">
        <v>35409</v>
      </c>
    </row>
    <row r="612" spans="1:34" x14ac:dyDescent="0.25">
      <c r="A612" s="13">
        <v>44378</v>
      </c>
      <c r="B612" s="57" t="s">
        <v>2553</v>
      </c>
      <c r="C612" s="51" t="s">
        <v>1873</v>
      </c>
      <c r="D612" s="51" t="s">
        <v>1874</v>
      </c>
      <c r="E612" s="54">
        <v>44400</v>
      </c>
      <c r="F612" s="51" t="s">
        <v>2554</v>
      </c>
      <c r="G612" s="48" t="s">
        <v>1871</v>
      </c>
      <c r="H612" s="52">
        <v>10</v>
      </c>
      <c r="I612" s="51" t="s">
        <v>1872</v>
      </c>
      <c r="J612" s="1">
        <v>495.32</v>
      </c>
      <c r="K612" s="7">
        <v>921026</v>
      </c>
      <c r="L612" s="24"/>
      <c r="M612" s="24">
        <v>19.5</v>
      </c>
      <c r="N612" s="24">
        <v>13</v>
      </c>
      <c r="O612" s="16">
        <f t="shared" si="80"/>
        <v>253.5</v>
      </c>
      <c r="P612" s="24" t="s">
        <v>20</v>
      </c>
      <c r="Q612" s="24" t="s">
        <v>583</v>
      </c>
      <c r="R612" s="25" t="s">
        <v>118</v>
      </c>
      <c r="S612" s="27">
        <v>29.247500000000002</v>
      </c>
      <c r="T612" s="27">
        <v>2.9247500000000004</v>
      </c>
      <c r="U612" s="66">
        <v>44411</v>
      </c>
      <c r="V612" s="27">
        <v>0.66138888888888792</v>
      </c>
      <c r="W612" s="19">
        <v>3.64</v>
      </c>
      <c r="X612" s="26">
        <v>800</v>
      </c>
      <c r="Y612" s="19" t="str">
        <f t="shared" si="74"/>
        <v>DH34</v>
      </c>
      <c r="Z612" s="19" t="str">
        <f t="shared" si="75"/>
        <v>5/3B5200-FF</v>
      </c>
      <c r="AA612" s="26">
        <f t="shared" si="76"/>
        <v>3.64</v>
      </c>
      <c r="AB612" s="26">
        <f t="shared" si="77"/>
        <v>495.32</v>
      </c>
      <c r="AC612" s="19">
        <f t="shared" si="78"/>
        <v>800</v>
      </c>
      <c r="AD612" s="19" t="str">
        <f t="shared" si="79"/>
        <v>66000-799</v>
      </c>
      <c r="AE612" s="32"/>
      <c r="AF612" s="34"/>
      <c r="AG612" s="1" t="s">
        <v>151</v>
      </c>
      <c r="AH612" s="43">
        <v>67008</v>
      </c>
    </row>
    <row r="613" spans="1:34" x14ac:dyDescent="0.25">
      <c r="A613" s="13">
        <v>44371</v>
      </c>
      <c r="B613" s="57" t="s">
        <v>2509</v>
      </c>
      <c r="C613" s="53" t="s">
        <v>2511</v>
      </c>
      <c r="D613" s="53" t="s">
        <v>2512</v>
      </c>
      <c r="E613" s="54">
        <v>44412</v>
      </c>
      <c r="F613" s="51" t="s">
        <v>1543</v>
      </c>
      <c r="G613" s="48" t="s">
        <v>2510</v>
      </c>
      <c r="H613" s="52">
        <v>8</v>
      </c>
      <c r="I613" s="51" t="s">
        <v>95</v>
      </c>
      <c r="J613" s="1">
        <v>68.3</v>
      </c>
      <c r="K613" s="7">
        <v>920289</v>
      </c>
      <c r="L613" s="24"/>
      <c r="M613" s="24"/>
      <c r="N613" s="24"/>
      <c r="O613" s="16">
        <f t="shared" si="80"/>
        <v>0</v>
      </c>
      <c r="P613" s="24" t="s">
        <v>89</v>
      </c>
      <c r="Q613" s="24"/>
      <c r="R613" s="25" t="s">
        <v>455</v>
      </c>
      <c r="S613" s="27">
        <v>30.559444444444445</v>
      </c>
      <c r="T613" s="27">
        <v>3.8199305555555556</v>
      </c>
      <c r="U613" s="66">
        <v>44411</v>
      </c>
      <c r="V613" s="27">
        <v>0.41138888888889014</v>
      </c>
      <c r="W613" s="19">
        <v>5.63</v>
      </c>
      <c r="X613" s="26">
        <v>423</v>
      </c>
      <c r="Y613" s="19" t="str">
        <f t="shared" si="74"/>
        <v>AL592</v>
      </c>
      <c r="Z613" s="19" t="str">
        <f t="shared" si="75"/>
        <v>70/LR20XW</v>
      </c>
      <c r="AA613" s="26">
        <f t="shared" si="76"/>
        <v>5.63</v>
      </c>
      <c r="AB613" s="26">
        <f t="shared" si="77"/>
        <v>68.3</v>
      </c>
      <c r="AC613" s="19">
        <f t="shared" si="78"/>
        <v>423</v>
      </c>
      <c r="AD613" s="19" t="str">
        <f t="shared" si="79"/>
        <v>66002-374</v>
      </c>
      <c r="AE613" s="32"/>
      <c r="AF613" s="34"/>
      <c r="AG613" s="1" t="s">
        <v>152</v>
      </c>
      <c r="AH613" s="43">
        <v>27233</v>
      </c>
    </row>
    <row r="614" spans="1:34" x14ac:dyDescent="0.25">
      <c r="A614" s="13">
        <v>44392</v>
      </c>
      <c r="B614" s="57" t="s">
        <v>2696</v>
      </c>
      <c r="C614" s="51" t="s">
        <v>774</v>
      </c>
      <c r="D614" s="51" t="s">
        <v>746</v>
      </c>
      <c r="E614" s="54">
        <v>44405</v>
      </c>
      <c r="F614" s="51" t="s">
        <v>744</v>
      </c>
      <c r="G614" s="48" t="s">
        <v>745</v>
      </c>
      <c r="H614" s="52">
        <v>1</v>
      </c>
      <c r="I614" s="51" t="s">
        <v>251</v>
      </c>
      <c r="J614" s="1">
        <v>213.49</v>
      </c>
      <c r="K614" s="7">
        <v>922772</v>
      </c>
      <c r="L614" s="24"/>
      <c r="M614" s="24">
        <v>36</v>
      </c>
      <c r="N614" s="24">
        <v>16.75</v>
      </c>
      <c r="O614" s="16">
        <f t="shared" si="80"/>
        <v>603</v>
      </c>
      <c r="P614" s="24" t="s">
        <v>130</v>
      </c>
      <c r="Q614" s="24" t="s">
        <v>747</v>
      </c>
      <c r="R614" s="25" t="s">
        <v>1618</v>
      </c>
      <c r="S614" s="27">
        <v>4.1694444444444478</v>
      </c>
      <c r="T614" s="27">
        <v>4.1694444444444478</v>
      </c>
      <c r="U614" s="66">
        <v>44410</v>
      </c>
      <c r="V614" s="27">
        <v>0.49527777777777704</v>
      </c>
      <c r="W614" s="19">
        <v>3.16</v>
      </c>
      <c r="X614" s="26">
        <v>550</v>
      </c>
      <c r="Y614" s="19" t="str">
        <f t="shared" si="74"/>
        <v>RL1228</v>
      </c>
      <c r="Z614" s="19" t="str">
        <f t="shared" si="75"/>
        <v>50/NCR18650B</v>
      </c>
      <c r="AA614" s="26">
        <f t="shared" si="76"/>
        <v>3.16</v>
      </c>
      <c r="AB614" s="26">
        <f t="shared" si="77"/>
        <v>213.49</v>
      </c>
      <c r="AC614" s="19">
        <f t="shared" si="78"/>
        <v>550</v>
      </c>
      <c r="AD614" s="19" t="str">
        <f t="shared" si="79"/>
        <v>66002-027</v>
      </c>
      <c r="AE614" s="32"/>
      <c r="AF614" s="34"/>
      <c r="AG614" s="1" t="s">
        <v>151</v>
      </c>
      <c r="AH614" s="43">
        <v>2102</v>
      </c>
    </row>
    <row r="615" spans="1:34" x14ac:dyDescent="0.25">
      <c r="A615" s="18">
        <v>44404</v>
      </c>
      <c r="B615" s="55" t="s">
        <v>2771</v>
      </c>
      <c r="C615" s="51" t="s">
        <v>2773</v>
      </c>
      <c r="D615" s="51" t="s">
        <v>2774</v>
      </c>
      <c r="E615" s="54">
        <v>44414</v>
      </c>
      <c r="F615" s="51" t="s">
        <v>1805</v>
      </c>
      <c r="G615" s="48" t="s">
        <v>2772</v>
      </c>
      <c r="H615" s="52">
        <v>2</v>
      </c>
      <c r="I615" s="51" t="s">
        <v>243</v>
      </c>
      <c r="J615" s="1">
        <v>10.29</v>
      </c>
      <c r="K615" s="7">
        <v>923763</v>
      </c>
      <c r="L615" s="24"/>
      <c r="M615" s="24">
        <v>6</v>
      </c>
      <c r="N615" s="24">
        <v>2.5499999999999998</v>
      </c>
      <c r="O615" s="16">
        <f t="shared" si="80"/>
        <v>15.299999999999999</v>
      </c>
      <c r="P615" s="24" t="s">
        <v>91</v>
      </c>
      <c r="Q615" s="24" t="s">
        <v>583</v>
      </c>
      <c r="R615" s="25" t="s">
        <v>1618</v>
      </c>
      <c r="S615" s="27">
        <v>1.1322222222222216</v>
      </c>
      <c r="T615" s="27">
        <v>0.56611111111111079</v>
      </c>
      <c r="U615" s="66">
        <v>44410</v>
      </c>
      <c r="V615" s="27">
        <v>0.18333333333333401</v>
      </c>
      <c r="W615" s="19">
        <v>0.78</v>
      </c>
      <c r="X615" s="26">
        <v>40</v>
      </c>
      <c r="Y615" s="19" t="str">
        <f t="shared" si="74"/>
        <v>N269</v>
      </c>
      <c r="Z615" s="19" t="str">
        <f t="shared" si="75"/>
        <v>5/HR-3UTHC</v>
      </c>
      <c r="AA615" s="26">
        <f t="shared" si="76"/>
        <v>0.78</v>
      </c>
      <c r="AB615" s="26">
        <f t="shared" si="77"/>
        <v>10.29</v>
      </c>
      <c r="AC615" s="19">
        <f t="shared" si="78"/>
        <v>40</v>
      </c>
      <c r="AD615" s="19" t="str">
        <f t="shared" si="79"/>
        <v>66000-973</v>
      </c>
      <c r="AE615" s="32"/>
      <c r="AF615" s="34"/>
      <c r="AG615" s="1" t="s">
        <v>573</v>
      </c>
      <c r="AH615" s="43">
        <v>66373</v>
      </c>
    </row>
    <row r="616" spans="1:34" x14ac:dyDescent="0.25">
      <c r="A616" s="13">
        <v>44392</v>
      </c>
      <c r="B616" s="45">
        <v>315496</v>
      </c>
      <c r="C616" s="19"/>
      <c r="D616" s="19" t="s">
        <v>2693</v>
      </c>
      <c r="E616" s="14">
        <v>44408</v>
      </c>
      <c r="F616" s="19" t="s">
        <v>2694</v>
      </c>
      <c r="G616" s="19"/>
      <c r="H616" s="19">
        <v>1</v>
      </c>
      <c r="I616" s="19"/>
      <c r="J616" s="24">
        <v>0</v>
      </c>
      <c r="K616" s="7">
        <v>922838</v>
      </c>
      <c r="L616" s="24"/>
      <c r="M616" s="24"/>
      <c r="N616" s="24"/>
      <c r="O616" s="16">
        <f t="shared" si="80"/>
        <v>0</v>
      </c>
      <c r="P616" s="24"/>
      <c r="Q616" s="24"/>
      <c r="R616" s="25" t="s">
        <v>1618</v>
      </c>
      <c r="S616" s="27">
        <v>0.4399999999999995</v>
      </c>
      <c r="T616" s="27">
        <v>0.4399999999999995</v>
      </c>
      <c r="U616" s="66">
        <v>44410</v>
      </c>
      <c r="V616" s="27">
        <v>0.10000000000000098</v>
      </c>
      <c r="W616" s="19">
        <v>1</v>
      </c>
      <c r="X616" s="26">
        <v>45</v>
      </c>
      <c r="Y616" s="19" t="str">
        <f t="shared" si="74"/>
        <v>REPAIR HANDLE-LAB</v>
      </c>
      <c r="Z616" s="19">
        <f t="shared" si="75"/>
        <v>0</v>
      </c>
      <c r="AA616" s="26">
        <f t="shared" si="76"/>
        <v>1</v>
      </c>
      <c r="AB616" s="26">
        <f t="shared" si="77"/>
        <v>0</v>
      </c>
      <c r="AC616" s="19">
        <f t="shared" si="78"/>
        <v>45</v>
      </c>
      <c r="AD616" s="19">
        <f t="shared" si="79"/>
        <v>0</v>
      </c>
      <c r="AE616" s="32"/>
      <c r="AF616" s="34"/>
      <c r="AG616" s="1" t="s">
        <v>13</v>
      </c>
      <c r="AH616" s="43">
        <v>66373</v>
      </c>
    </row>
    <row r="617" spans="1:34" x14ac:dyDescent="0.25">
      <c r="A617" s="18">
        <v>44404</v>
      </c>
      <c r="B617" s="55" t="s">
        <v>2783</v>
      </c>
      <c r="C617" s="51" t="s">
        <v>120</v>
      </c>
      <c r="D617" s="51" t="s">
        <v>269</v>
      </c>
      <c r="E617" s="54">
        <v>44418</v>
      </c>
      <c r="F617" s="51" t="s">
        <v>267</v>
      </c>
      <c r="G617" s="48" t="s">
        <v>268</v>
      </c>
      <c r="H617" s="52">
        <v>2</v>
      </c>
      <c r="I617" s="1"/>
      <c r="J617" s="1">
        <v>35.17</v>
      </c>
      <c r="K617" s="7">
        <v>923803</v>
      </c>
      <c r="L617" s="24"/>
      <c r="M617" s="24"/>
      <c r="N617" s="24"/>
      <c r="O617" s="16">
        <f t="shared" si="80"/>
        <v>0</v>
      </c>
      <c r="P617" s="24"/>
      <c r="Q617" s="24"/>
      <c r="R617" s="25" t="s">
        <v>249</v>
      </c>
      <c r="S617" s="27">
        <v>0.75</v>
      </c>
      <c r="T617" s="27">
        <v>0.375</v>
      </c>
      <c r="U617" s="66">
        <v>44410</v>
      </c>
      <c r="V617" s="27">
        <v>0.18333333333333268</v>
      </c>
      <c r="W617" s="19">
        <v>0.24</v>
      </c>
      <c r="X617" s="26">
        <v>80</v>
      </c>
      <c r="Y617" s="19" t="str">
        <f t="shared" si="74"/>
        <v>CH211</v>
      </c>
      <c r="Z617" s="19" t="str">
        <f t="shared" si="75"/>
        <v>TSB-002</v>
      </c>
      <c r="AA617" s="26">
        <f t="shared" si="76"/>
        <v>0.24</v>
      </c>
      <c r="AB617" s="26">
        <f t="shared" si="77"/>
        <v>35.17</v>
      </c>
      <c r="AC617" s="19">
        <f t="shared" si="78"/>
        <v>80</v>
      </c>
      <c r="AD617" s="19" t="str">
        <f t="shared" si="79"/>
        <v>66000-118</v>
      </c>
      <c r="AE617" s="32"/>
      <c r="AF617" s="34"/>
      <c r="AG617" s="1" t="s">
        <v>153</v>
      </c>
      <c r="AH617" s="43">
        <v>66116</v>
      </c>
    </row>
    <row r="618" spans="1:34" x14ac:dyDescent="0.25">
      <c r="A618" s="17">
        <v>44389</v>
      </c>
      <c r="B618" s="58" t="s">
        <v>2652</v>
      </c>
      <c r="C618" s="51" t="s">
        <v>274</v>
      </c>
      <c r="D618" s="51" t="s">
        <v>1063</v>
      </c>
      <c r="E618" s="54">
        <v>44407</v>
      </c>
      <c r="F618" s="51" t="s">
        <v>267</v>
      </c>
      <c r="G618" s="48" t="s">
        <v>1062</v>
      </c>
      <c r="H618" s="52">
        <v>10</v>
      </c>
      <c r="I618" s="1"/>
      <c r="J618" s="1">
        <v>29.92</v>
      </c>
      <c r="K618" s="7">
        <v>922311</v>
      </c>
      <c r="L618" s="24"/>
      <c r="M618" s="24"/>
      <c r="N618" s="24"/>
      <c r="O618" s="16">
        <f t="shared" si="80"/>
        <v>0</v>
      </c>
      <c r="P618" s="24"/>
      <c r="Q618" s="24"/>
      <c r="R618" s="25" t="s">
        <v>249</v>
      </c>
      <c r="S618" s="27">
        <v>1.33</v>
      </c>
      <c r="T618" s="27">
        <v>0.13300000000000001</v>
      </c>
      <c r="U618" s="66">
        <v>44410</v>
      </c>
      <c r="V618" s="27">
        <v>0.40000000000000124</v>
      </c>
      <c r="W618" s="19">
        <v>0.12</v>
      </c>
      <c r="X618" s="26">
        <v>80</v>
      </c>
      <c r="Y618" s="19" t="str">
        <f t="shared" si="74"/>
        <v>CH211A</v>
      </c>
      <c r="Z618" s="19" t="str">
        <f t="shared" si="75"/>
        <v>TSB-002PCB</v>
      </c>
      <c r="AA618" s="26">
        <f t="shared" si="76"/>
        <v>0.12</v>
      </c>
      <c r="AB618" s="26">
        <f t="shared" si="77"/>
        <v>29.92</v>
      </c>
      <c r="AC618" s="19">
        <f t="shared" si="78"/>
        <v>80</v>
      </c>
      <c r="AD618" s="19" t="str">
        <f t="shared" si="79"/>
        <v>66000-118A</v>
      </c>
      <c r="AE618" s="32"/>
      <c r="AF618" s="34"/>
      <c r="AG618" s="1" t="s">
        <v>153</v>
      </c>
      <c r="AH618" s="43">
        <v>66116</v>
      </c>
    </row>
    <row r="619" spans="1:34" x14ac:dyDescent="0.25">
      <c r="A619" s="13">
        <v>44406</v>
      </c>
      <c r="B619" s="57" t="s">
        <v>2836</v>
      </c>
      <c r="C619" s="51" t="s">
        <v>717</v>
      </c>
      <c r="D619" s="51" t="s">
        <v>639</v>
      </c>
      <c r="E619" s="54">
        <v>44421</v>
      </c>
      <c r="F619" s="51" t="s">
        <v>267</v>
      </c>
      <c r="G619" s="48" t="s">
        <v>638</v>
      </c>
      <c r="H619" s="52">
        <v>2</v>
      </c>
      <c r="I619" s="51" t="s">
        <v>243</v>
      </c>
      <c r="J619" s="1">
        <v>23.59</v>
      </c>
      <c r="K619" s="7">
        <v>924225</v>
      </c>
      <c r="L619" s="24"/>
      <c r="M619" s="24">
        <v>12</v>
      </c>
      <c r="N619" s="24">
        <v>2.5499999999999998</v>
      </c>
      <c r="O619" s="16">
        <f t="shared" si="80"/>
        <v>30.599999999999998</v>
      </c>
      <c r="P619" s="24" t="s">
        <v>91</v>
      </c>
      <c r="Q619" s="24" t="s">
        <v>584</v>
      </c>
      <c r="R619" s="25" t="s">
        <v>248</v>
      </c>
      <c r="S619" s="27">
        <v>1.9416666666666647</v>
      </c>
      <c r="T619" s="27">
        <v>0.97083333333333233</v>
      </c>
      <c r="U619" s="66">
        <v>44413</v>
      </c>
      <c r="V619" s="27">
        <v>0.14611111111111041</v>
      </c>
      <c r="W619" s="19">
        <v>0.76</v>
      </c>
      <c r="X619" s="26">
        <v>62</v>
      </c>
      <c r="Y619" s="19" t="str">
        <f t="shared" si="74"/>
        <v>N354</v>
      </c>
      <c r="Z619" s="19" t="str">
        <f t="shared" si="75"/>
        <v>10/HR-3UTHC</v>
      </c>
      <c r="AA619" s="26">
        <f t="shared" si="76"/>
        <v>0.76</v>
      </c>
      <c r="AB619" s="26">
        <f t="shared" si="77"/>
        <v>23.59</v>
      </c>
      <c r="AC619" s="19">
        <f t="shared" si="78"/>
        <v>62</v>
      </c>
      <c r="AD619" s="19" t="str">
        <f t="shared" si="79"/>
        <v>66000-354</v>
      </c>
      <c r="AE619" s="32"/>
      <c r="AF619" s="34"/>
      <c r="AG619" s="1" t="s">
        <v>153</v>
      </c>
      <c r="AH619" s="43">
        <v>66116</v>
      </c>
    </row>
    <row r="620" spans="1:34" x14ac:dyDescent="0.25">
      <c r="A620" s="17">
        <v>44410</v>
      </c>
      <c r="B620" s="58" t="s">
        <v>2861</v>
      </c>
      <c r="C620" s="53" t="s">
        <v>1461</v>
      </c>
      <c r="D620" s="53" t="s">
        <v>2898</v>
      </c>
      <c r="E620" s="54">
        <v>44420</v>
      </c>
      <c r="F620" s="51" t="s">
        <v>2862</v>
      </c>
      <c r="G620" s="48" t="s">
        <v>2863</v>
      </c>
      <c r="H620" s="52">
        <v>1</v>
      </c>
      <c r="I620" s="51" t="s">
        <v>643</v>
      </c>
      <c r="J620" s="52">
        <v>33.19</v>
      </c>
      <c r="K620" s="7">
        <v>924311</v>
      </c>
      <c r="L620" s="24"/>
      <c r="M620" s="24">
        <v>21.6</v>
      </c>
      <c r="N620" s="24">
        <v>2.5</v>
      </c>
      <c r="O620" s="16">
        <f t="shared" si="80"/>
        <v>54</v>
      </c>
      <c r="P620" s="24" t="s">
        <v>130</v>
      </c>
      <c r="Q620" s="24" t="s">
        <v>464</v>
      </c>
      <c r="R620" s="25" t="s">
        <v>455</v>
      </c>
      <c r="S620" s="27">
        <v>2.2277777777777774</v>
      </c>
      <c r="T620" s="27">
        <v>2.2277777777777774</v>
      </c>
      <c r="U620" s="66">
        <v>44413</v>
      </c>
      <c r="V620" s="27">
        <v>6.8055555555556424E-2</v>
      </c>
      <c r="W620" s="19">
        <v>1</v>
      </c>
      <c r="X620" s="26">
        <v>87</v>
      </c>
      <c r="Y620" s="19" t="str">
        <f t="shared" si="74"/>
        <v>RECELL728</v>
      </c>
      <c r="Z620" s="19" t="str">
        <f t="shared" si="75"/>
        <v>6/INR18650-25R</v>
      </c>
      <c r="AA620" s="26">
        <f t="shared" si="76"/>
        <v>1</v>
      </c>
      <c r="AB620" s="26">
        <f t="shared" si="77"/>
        <v>33.19</v>
      </c>
      <c r="AC620" s="19">
        <f t="shared" si="78"/>
        <v>87</v>
      </c>
      <c r="AD620" s="19" t="str">
        <f t="shared" si="79"/>
        <v>66002-973</v>
      </c>
      <c r="AE620" s="32"/>
      <c r="AF620" s="34"/>
      <c r="AG620" s="1" t="s">
        <v>13</v>
      </c>
      <c r="AH620" s="43">
        <v>35767</v>
      </c>
    </row>
    <row r="621" spans="1:34" x14ac:dyDescent="0.25">
      <c r="A621" s="18">
        <v>44411</v>
      </c>
      <c r="B621" s="47">
        <v>315832</v>
      </c>
      <c r="C621" s="19"/>
      <c r="D621" s="19" t="s">
        <v>2869</v>
      </c>
      <c r="E621" s="14">
        <v>44412</v>
      </c>
      <c r="F621" s="19" t="s">
        <v>2870</v>
      </c>
      <c r="G621" s="19"/>
      <c r="H621" s="19">
        <v>1</v>
      </c>
      <c r="I621" s="19"/>
      <c r="J621" s="24">
        <v>0</v>
      </c>
      <c r="K621" s="7">
        <v>924669</v>
      </c>
      <c r="L621" s="24"/>
      <c r="M621" s="24"/>
      <c r="N621" s="24"/>
      <c r="O621" s="16">
        <f t="shared" si="80"/>
        <v>0</v>
      </c>
      <c r="P621" s="24"/>
      <c r="Q621" s="24"/>
      <c r="R621" s="25" t="s">
        <v>118</v>
      </c>
      <c r="S621" s="27">
        <v>0.41666666666666519</v>
      </c>
      <c r="T621" s="27">
        <v>0.41666666666666519</v>
      </c>
      <c r="U621" s="66">
        <v>44417</v>
      </c>
      <c r="V621" s="27">
        <v>8.3333333333333037E-2</v>
      </c>
      <c r="W621" s="19">
        <v>0.5</v>
      </c>
      <c r="X621" s="26">
        <v>30</v>
      </c>
      <c r="Y621" s="19" t="str">
        <f t="shared" si="74"/>
        <v>SWAP WIRES-LAB</v>
      </c>
      <c r="Z621" s="19">
        <f t="shared" si="75"/>
        <v>0</v>
      </c>
      <c r="AA621" s="26">
        <f t="shared" si="76"/>
        <v>0.5</v>
      </c>
      <c r="AB621" s="26">
        <f t="shared" si="77"/>
        <v>0</v>
      </c>
      <c r="AC621" s="19">
        <f t="shared" si="78"/>
        <v>30</v>
      </c>
      <c r="AD621" s="19">
        <f t="shared" si="79"/>
        <v>0</v>
      </c>
      <c r="AE621" s="32"/>
      <c r="AF621" s="34"/>
      <c r="AG621" s="1" t="s">
        <v>13</v>
      </c>
      <c r="AH621" s="43">
        <v>2495</v>
      </c>
    </row>
    <row r="622" spans="1:34" x14ac:dyDescent="0.25">
      <c r="A622" s="13">
        <v>44392</v>
      </c>
      <c r="B622" s="57" t="s">
        <v>2676</v>
      </c>
      <c r="C622" s="51" t="s">
        <v>308</v>
      </c>
      <c r="D622" s="51" t="s">
        <v>366</v>
      </c>
      <c r="E622" s="54">
        <v>44412</v>
      </c>
      <c r="F622" s="51" t="s">
        <v>139</v>
      </c>
      <c r="G622" s="48" t="s">
        <v>142</v>
      </c>
      <c r="H622" s="52">
        <v>6</v>
      </c>
      <c r="I622" s="1"/>
      <c r="J622" s="1">
        <v>34.93</v>
      </c>
      <c r="K622" s="7">
        <v>922712</v>
      </c>
      <c r="L622" s="24"/>
      <c r="M622" s="24"/>
      <c r="N622" s="24"/>
      <c r="O622" s="16">
        <f t="shared" si="80"/>
        <v>0</v>
      </c>
      <c r="P622" s="24"/>
      <c r="Q622" s="24"/>
      <c r="R622" s="25" t="s">
        <v>249</v>
      </c>
      <c r="S622" s="27">
        <v>1.4999999999999996</v>
      </c>
      <c r="T622" s="27">
        <v>0.24999999999999992</v>
      </c>
      <c r="U622" s="66">
        <v>44417</v>
      </c>
      <c r="V622" s="27">
        <v>0.21666666666666723</v>
      </c>
      <c r="W622" s="19">
        <v>0.26</v>
      </c>
      <c r="X622" s="26">
        <v>90</v>
      </c>
      <c r="Y622" s="19" t="str">
        <f t="shared" si="74"/>
        <v>CH256</v>
      </c>
      <c r="Z622" s="19" t="str">
        <f t="shared" si="75"/>
        <v>TSB002</v>
      </c>
      <c r="AA622" s="26">
        <f t="shared" si="76"/>
        <v>0.26</v>
      </c>
      <c r="AB622" s="26">
        <f t="shared" si="77"/>
        <v>34.93</v>
      </c>
      <c r="AC622" s="19">
        <f t="shared" si="78"/>
        <v>90</v>
      </c>
      <c r="AD622" s="19" t="str">
        <f t="shared" si="79"/>
        <v>66000-715</v>
      </c>
      <c r="AE622" s="32"/>
      <c r="AF622" s="34"/>
      <c r="AG622" s="1" t="s">
        <v>573</v>
      </c>
      <c r="AH622" s="43">
        <v>66824</v>
      </c>
    </row>
    <row r="623" spans="1:34" x14ac:dyDescent="0.25">
      <c r="A623" s="13">
        <v>44413</v>
      </c>
      <c r="B623" s="57" t="s">
        <v>2881</v>
      </c>
      <c r="C623" s="113" t="s">
        <v>651</v>
      </c>
      <c r="D623" s="51" t="s">
        <v>2749</v>
      </c>
      <c r="E623" s="54">
        <v>44411</v>
      </c>
      <c r="F623" s="51" t="s">
        <v>339</v>
      </c>
      <c r="G623" s="48" t="s">
        <v>2747</v>
      </c>
      <c r="H623" s="52">
        <v>1</v>
      </c>
      <c r="I623" s="51" t="s">
        <v>650</v>
      </c>
      <c r="J623" s="1">
        <v>1.6</v>
      </c>
      <c r="K623" s="7">
        <v>924752</v>
      </c>
      <c r="L623" s="24" t="s">
        <v>2748</v>
      </c>
      <c r="M623" s="24">
        <v>3.6</v>
      </c>
      <c r="N623" s="24">
        <v>2.7</v>
      </c>
      <c r="O623" s="16">
        <f t="shared" si="80"/>
        <v>9.7200000000000006</v>
      </c>
      <c r="P623" s="24" t="s">
        <v>421</v>
      </c>
      <c r="Q623" s="24" t="s">
        <v>412</v>
      </c>
      <c r="R623" s="25" t="s">
        <v>287</v>
      </c>
      <c r="S623" s="27">
        <v>0.62722222222222257</v>
      </c>
      <c r="T623" s="27">
        <v>0.62722222222222257</v>
      </c>
      <c r="U623" s="66">
        <v>44417</v>
      </c>
      <c r="V623" s="27">
        <v>0.21666666666666723</v>
      </c>
      <c r="W623" s="19">
        <v>0.15</v>
      </c>
      <c r="X623" s="26">
        <v>10</v>
      </c>
      <c r="Y623" s="19" t="str">
        <f t="shared" si="74"/>
        <v>L564</v>
      </c>
      <c r="Z623" s="19" t="str">
        <f t="shared" si="75"/>
        <v>1/ER14505H</v>
      </c>
      <c r="AA623" s="26">
        <f t="shared" si="76"/>
        <v>0.15</v>
      </c>
      <c r="AB623" s="26">
        <f t="shared" si="77"/>
        <v>1.6</v>
      </c>
      <c r="AC623" s="19">
        <f t="shared" si="78"/>
        <v>10</v>
      </c>
      <c r="AD623" s="19" t="str">
        <f t="shared" si="79"/>
        <v>59001-503H</v>
      </c>
      <c r="AE623" s="32"/>
      <c r="AF623" s="34"/>
      <c r="AG623" s="1" t="s">
        <v>573</v>
      </c>
      <c r="AH623" s="43" t="s">
        <v>340</v>
      </c>
    </row>
    <row r="624" spans="1:34" x14ac:dyDescent="0.25">
      <c r="A624" s="18">
        <v>44411</v>
      </c>
      <c r="B624" s="55" t="s">
        <v>2873</v>
      </c>
      <c r="C624" s="53" t="s">
        <v>2874</v>
      </c>
      <c r="D624" s="53" t="s">
        <v>536</v>
      </c>
      <c r="E624" s="54">
        <v>44410</v>
      </c>
      <c r="F624" s="51" t="s">
        <v>534</v>
      </c>
      <c r="G624" s="48" t="s">
        <v>535</v>
      </c>
      <c r="H624" s="52">
        <v>3</v>
      </c>
      <c r="I624" s="51" t="s">
        <v>1703</v>
      </c>
      <c r="J624" s="1">
        <v>4.4000000000000004</v>
      </c>
      <c r="K624" s="7">
        <v>924590</v>
      </c>
      <c r="L624" s="24"/>
      <c r="M624" s="24">
        <v>3.6</v>
      </c>
      <c r="N624" s="24">
        <v>6</v>
      </c>
      <c r="O624" s="16">
        <f t="shared" si="80"/>
        <v>21.6</v>
      </c>
      <c r="P624" s="24" t="s">
        <v>20</v>
      </c>
      <c r="Q624" s="24" t="s">
        <v>412</v>
      </c>
      <c r="R624" s="25" t="s">
        <v>287</v>
      </c>
      <c r="S624" s="27">
        <v>1.2016666666666653</v>
      </c>
      <c r="T624" s="27">
        <v>0.40055555555555511</v>
      </c>
      <c r="U624" s="66">
        <v>44417</v>
      </c>
      <c r="V624" s="27">
        <v>0.225833333333334</v>
      </c>
      <c r="W624" s="19">
        <v>0.41</v>
      </c>
      <c r="X624" s="26">
        <v>45</v>
      </c>
      <c r="Y624" s="19" t="str">
        <f t="shared" si="74"/>
        <v>L312</v>
      </c>
      <c r="Z624" s="19" t="str">
        <f t="shared" si="75"/>
        <v>1/ER26500M</v>
      </c>
      <c r="AA624" s="26">
        <f t="shared" si="76"/>
        <v>0.41</v>
      </c>
      <c r="AB624" s="26">
        <f t="shared" si="77"/>
        <v>4.4000000000000004</v>
      </c>
      <c r="AC624" s="19">
        <f t="shared" si="78"/>
        <v>45</v>
      </c>
      <c r="AD624" s="19" t="str">
        <f t="shared" si="79"/>
        <v>66001-042</v>
      </c>
      <c r="AE624" s="32"/>
      <c r="AF624" s="34"/>
      <c r="AG624" s="1" t="s">
        <v>13</v>
      </c>
      <c r="AH624" s="43">
        <v>65320</v>
      </c>
    </row>
    <row r="625" spans="1:34" x14ac:dyDescent="0.25">
      <c r="A625" s="18">
        <v>44404</v>
      </c>
      <c r="B625" s="55" t="s">
        <v>2795</v>
      </c>
      <c r="C625" s="51" t="s">
        <v>2798</v>
      </c>
      <c r="D625" s="51" t="s">
        <v>2799</v>
      </c>
      <c r="E625" s="54">
        <v>44410</v>
      </c>
      <c r="F625" s="51" t="s">
        <v>609</v>
      </c>
      <c r="G625" s="48" t="s">
        <v>2796</v>
      </c>
      <c r="H625" s="52">
        <v>2</v>
      </c>
      <c r="I625" s="51" t="s">
        <v>176</v>
      </c>
      <c r="J625" s="1">
        <v>2.79</v>
      </c>
      <c r="K625" s="7">
        <v>923993</v>
      </c>
      <c r="L625" s="24" t="s">
        <v>2797</v>
      </c>
      <c r="M625" s="24"/>
      <c r="N625" s="24"/>
      <c r="O625" s="16">
        <f t="shared" si="80"/>
        <v>0</v>
      </c>
      <c r="P625" s="24" t="s">
        <v>91</v>
      </c>
      <c r="Q625" s="24"/>
      <c r="R625" s="25" t="s">
        <v>248</v>
      </c>
      <c r="S625" s="27">
        <v>0.98361111111111077</v>
      </c>
      <c r="T625" s="27">
        <v>0.49180555555555538</v>
      </c>
      <c r="U625" s="66">
        <v>44417</v>
      </c>
      <c r="V625" s="27">
        <v>0.11666666666666758</v>
      </c>
      <c r="W625" s="19">
        <v>0.65</v>
      </c>
      <c r="X625" s="26">
        <v>14.75</v>
      </c>
      <c r="Y625" s="19" t="str">
        <f t="shared" si="74"/>
        <v>N1595</v>
      </c>
      <c r="Z625" s="19" t="str">
        <f t="shared" si="75"/>
        <v>3/V80H</v>
      </c>
      <c r="AA625" s="26">
        <f t="shared" si="76"/>
        <v>0.65</v>
      </c>
      <c r="AB625" s="26">
        <f t="shared" si="77"/>
        <v>2.79</v>
      </c>
      <c r="AC625" s="19">
        <f t="shared" si="78"/>
        <v>14.75</v>
      </c>
      <c r="AD625" s="19" t="str">
        <f t="shared" si="79"/>
        <v>22000-272A</v>
      </c>
      <c r="AE625" s="32"/>
      <c r="AF625" s="34"/>
      <c r="AG625" s="1" t="s">
        <v>573</v>
      </c>
      <c r="AH625" s="43">
        <v>32091</v>
      </c>
    </row>
    <row r="626" spans="1:34" x14ac:dyDescent="0.25">
      <c r="A626" s="5">
        <v>44405</v>
      </c>
      <c r="B626" s="56" t="s">
        <v>2821</v>
      </c>
      <c r="C626" s="51" t="s">
        <v>2824</v>
      </c>
      <c r="D626" s="51" t="s">
        <v>2825</v>
      </c>
      <c r="E626" s="54">
        <v>44414</v>
      </c>
      <c r="F626" s="51" t="s">
        <v>1149</v>
      </c>
      <c r="G626" s="48" t="s">
        <v>2822</v>
      </c>
      <c r="H626" s="52">
        <v>3</v>
      </c>
      <c r="I626" s="51" t="s">
        <v>394</v>
      </c>
      <c r="J626" s="1">
        <v>80.400000000000006</v>
      </c>
      <c r="K626" s="7">
        <v>924126</v>
      </c>
      <c r="L626" s="24" t="s">
        <v>2823</v>
      </c>
      <c r="M626" s="24">
        <v>26.4</v>
      </c>
      <c r="N626" s="24">
        <v>2.8</v>
      </c>
      <c r="O626" s="16">
        <f t="shared" si="80"/>
        <v>73.919999999999987</v>
      </c>
      <c r="P626" s="24" t="s">
        <v>91</v>
      </c>
      <c r="Q626" s="24" t="s">
        <v>2826</v>
      </c>
      <c r="R626" s="25" t="s">
        <v>248</v>
      </c>
      <c r="S626" s="27">
        <v>4.634166666666669</v>
      </c>
      <c r="T626" s="27">
        <v>1.544722222222223</v>
      </c>
      <c r="U626" s="66">
        <v>44419</v>
      </c>
      <c r="V626" s="27">
        <v>0.19750000000000156</v>
      </c>
      <c r="W626" s="19">
        <v>1.3</v>
      </c>
      <c r="X626" s="26">
        <v>231.83</v>
      </c>
      <c r="Y626" s="19" t="str">
        <f t="shared" si="74"/>
        <v>N1302</v>
      </c>
      <c r="Z626" s="19" t="str">
        <f t="shared" si="75"/>
        <v>22/HHR-300SCP</v>
      </c>
      <c r="AA626" s="26">
        <f t="shared" si="76"/>
        <v>1.3</v>
      </c>
      <c r="AB626" s="26">
        <f t="shared" si="77"/>
        <v>80.400000000000006</v>
      </c>
      <c r="AC626" s="19">
        <f t="shared" si="78"/>
        <v>231.83</v>
      </c>
      <c r="AD626" s="19" t="str">
        <f t="shared" si="79"/>
        <v>22000-090D</v>
      </c>
      <c r="AE626" s="32"/>
      <c r="AF626" s="34"/>
      <c r="AG626" s="1" t="s">
        <v>13</v>
      </c>
      <c r="AH626" s="43">
        <v>34566</v>
      </c>
    </row>
    <row r="627" spans="1:34" x14ac:dyDescent="0.25">
      <c r="A627" s="18">
        <v>44404</v>
      </c>
      <c r="B627" s="55" t="s">
        <v>2775</v>
      </c>
      <c r="C627" s="51" t="s">
        <v>2036</v>
      </c>
      <c r="D627" s="51" t="s">
        <v>2037</v>
      </c>
      <c r="E627" s="54">
        <v>44400</v>
      </c>
      <c r="F627" s="51" t="s">
        <v>2034</v>
      </c>
      <c r="G627" s="48" t="s">
        <v>2035</v>
      </c>
      <c r="H627" s="52">
        <v>16</v>
      </c>
      <c r="I627" s="51" t="s">
        <v>95</v>
      </c>
      <c r="J627" s="1">
        <v>15.65</v>
      </c>
      <c r="K627" s="7">
        <v>923237</v>
      </c>
      <c r="L627" s="24"/>
      <c r="M627" s="24" t="s">
        <v>2776</v>
      </c>
      <c r="N627" s="24"/>
      <c r="O627" s="16" t="e">
        <f t="shared" si="80"/>
        <v>#VALUE!</v>
      </c>
      <c r="P627" s="24" t="s">
        <v>89</v>
      </c>
      <c r="Q627" s="24" t="s">
        <v>2752</v>
      </c>
      <c r="R627" s="25" t="s">
        <v>1618</v>
      </c>
      <c r="S627" s="27">
        <v>27.215277777777775</v>
      </c>
      <c r="T627" s="27">
        <v>1.7009548611111109</v>
      </c>
      <c r="U627" s="66">
        <v>44419</v>
      </c>
      <c r="V627" s="27">
        <v>1.227777777777777</v>
      </c>
      <c r="W627" s="19">
        <v>2.4</v>
      </c>
      <c r="X627" s="26">
        <v>120</v>
      </c>
      <c r="Y627" s="19" t="str">
        <f t="shared" si="74"/>
        <v>AL600</v>
      </c>
      <c r="Z627" s="19" t="str">
        <f t="shared" si="75"/>
        <v>20/LR20XW</v>
      </c>
      <c r="AA627" s="26">
        <f t="shared" si="76"/>
        <v>2.4</v>
      </c>
      <c r="AB627" s="26">
        <f t="shared" si="77"/>
        <v>15.65</v>
      </c>
      <c r="AC627" s="19">
        <f t="shared" si="78"/>
        <v>120</v>
      </c>
      <c r="AD627" s="19" t="str">
        <f t="shared" si="79"/>
        <v>66002-615</v>
      </c>
      <c r="AE627" s="32"/>
      <c r="AF627" s="34"/>
      <c r="AG627" s="1" t="s">
        <v>151</v>
      </c>
      <c r="AH627" s="43">
        <v>65701</v>
      </c>
    </row>
    <row r="628" spans="1:34" x14ac:dyDescent="0.25">
      <c r="A628" s="17">
        <v>44417</v>
      </c>
      <c r="B628" s="58" t="s">
        <v>2903</v>
      </c>
      <c r="C628" s="51" t="s">
        <v>120</v>
      </c>
      <c r="D628" s="51" t="s">
        <v>386</v>
      </c>
      <c r="E628" s="54">
        <v>44427</v>
      </c>
      <c r="F628" s="51" t="s">
        <v>258</v>
      </c>
      <c r="G628" s="48" t="s">
        <v>385</v>
      </c>
      <c r="H628" s="52">
        <v>10</v>
      </c>
      <c r="I628" s="1"/>
      <c r="J628" s="1">
        <v>73.92</v>
      </c>
      <c r="K628" s="7">
        <v>925121</v>
      </c>
      <c r="L628" s="24"/>
      <c r="M628" s="24"/>
      <c r="N628" s="24"/>
      <c r="O628" s="16">
        <f t="shared" si="80"/>
        <v>0</v>
      </c>
      <c r="P628" s="24"/>
      <c r="Q628" s="24"/>
      <c r="R628" s="25" t="s">
        <v>249</v>
      </c>
      <c r="S628" s="27">
        <v>2.9361111111111109</v>
      </c>
      <c r="T628" s="27">
        <v>0.2936111111111111</v>
      </c>
      <c r="U628" s="66">
        <v>44419</v>
      </c>
      <c r="V628" s="27">
        <v>0.46111111111111303</v>
      </c>
      <c r="W628" s="19">
        <v>0.34</v>
      </c>
      <c r="X628" s="26">
        <v>116.36</v>
      </c>
      <c r="Y628" s="19" t="str">
        <f t="shared" si="74"/>
        <v>CH300</v>
      </c>
      <c r="Z628" s="19" t="str">
        <f t="shared" si="75"/>
        <v>TSB-002</v>
      </c>
      <c r="AA628" s="26">
        <f t="shared" si="76"/>
        <v>0.34</v>
      </c>
      <c r="AB628" s="26">
        <f t="shared" si="77"/>
        <v>73.92</v>
      </c>
      <c r="AC628" s="19">
        <f t="shared" si="78"/>
        <v>116.36</v>
      </c>
      <c r="AD628" s="19" t="str">
        <f t="shared" si="79"/>
        <v>66000-894</v>
      </c>
      <c r="AE628" s="32"/>
      <c r="AF628" s="34"/>
      <c r="AG628" s="1" t="s">
        <v>13</v>
      </c>
      <c r="AH628" s="43">
        <v>1167</v>
      </c>
    </row>
    <row r="629" spans="1:34" x14ac:dyDescent="0.25">
      <c r="A629" s="81">
        <v>44393</v>
      </c>
      <c r="B629" s="82" t="s">
        <v>2715</v>
      </c>
      <c r="C629" s="51" t="s">
        <v>663</v>
      </c>
      <c r="D629" s="51" t="s">
        <v>664</v>
      </c>
      <c r="E629" s="54">
        <v>44413</v>
      </c>
      <c r="F629" s="51" t="s">
        <v>260</v>
      </c>
      <c r="G629" s="48" t="s">
        <v>662</v>
      </c>
      <c r="H629" s="52">
        <v>10</v>
      </c>
      <c r="I629" s="51" t="s">
        <v>630</v>
      </c>
      <c r="J629" s="1">
        <v>20.14</v>
      </c>
      <c r="K629" s="7">
        <v>923020</v>
      </c>
      <c r="L629" s="24"/>
      <c r="M629" s="24">
        <v>7.2</v>
      </c>
      <c r="N629" s="24">
        <v>3</v>
      </c>
      <c r="O629" s="16">
        <f t="shared" si="80"/>
        <v>21.6</v>
      </c>
      <c r="P629" s="24" t="s">
        <v>96</v>
      </c>
      <c r="Q629" s="24" t="s">
        <v>464</v>
      </c>
      <c r="R629" s="25" t="s">
        <v>456</v>
      </c>
      <c r="S629" s="27">
        <v>2.8419444444444464</v>
      </c>
      <c r="T629" s="27">
        <v>0.28419444444444464</v>
      </c>
      <c r="U629" s="66">
        <v>44419</v>
      </c>
      <c r="V629" s="27">
        <v>0.5900000000000003</v>
      </c>
      <c r="W629" s="19">
        <v>0.28999999999999998</v>
      </c>
      <c r="X629" s="26">
        <v>75.599999999999994</v>
      </c>
      <c r="Y629" s="19" t="str">
        <f t="shared" si="74"/>
        <v>N405</v>
      </c>
      <c r="Z629" s="19" t="str">
        <f t="shared" si="75"/>
        <v>6/N3000CR</v>
      </c>
      <c r="AA629" s="26">
        <f t="shared" si="76"/>
        <v>0.28999999999999998</v>
      </c>
      <c r="AB629" s="26">
        <f t="shared" si="77"/>
        <v>20.14</v>
      </c>
      <c r="AC629" s="19">
        <f t="shared" si="78"/>
        <v>75.599999999999994</v>
      </c>
      <c r="AD629" s="19" t="str">
        <f t="shared" si="79"/>
        <v>30003-856AA</v>
      </c>
      <c r="AE629" s="32"/>
      <c r="AF629" s="34"/>
      <c r="AG629" s="1" t="s">
        <v>573</v>
      </c>
      <c r="AH629" s="43">
        <v>20171</v>
      </c>
    </row>
    <row r="630" spans="1:34" x14ac:dyDescent="0.25">
      <c r="A630" s="13">
        <v>44371</v>
      </c>
      <c r="B630" s="57" t="s">
        <v>2515</v>
      </c>
      <c r="C630" s="53" t="s">
        <v>1535</v>
      </c>
      <c r="D630" s="53" t="s">
        <v>2518</v>
      </c>
      <c r="E630" s="54">
        <v>44386</v>
      </c>
      <c r="F630" s="51" t="s">
        <v>2516</v>
      </c>
      <c r="G630" s="48" t="s">
        <v>2517</v>
      </c>
      <c r="H630" s="52">
        <v>10</v>
      </c>
      <c r="I630" s="51" t="s">
        <v>624</v>
      </c>
      <c r="J630" s="1">
        <v>7.63</v>
      </c>
      <c r="K630" s="7">
        <v>920279</v>
      </c>
      <c r="L630" s="24"/>
      <c r="M630" s="24">
        <v>6</v>
      </c>
      <c r="N630" s="24">
        <v>3.1</v>
      </c>
      <c r="O630" s="16">
        <f t="shared" si="80"/>
        <v>18.600000000000001</v>
      </c>
      <c r="P630" s="24" t="s">
        <v>20</v>
      </c>
      <c r="Q630" s="24" t="s">
        <v>281</v>
      </c>
      <c r="R630" s="25" t="s">
        <v>287</v>
      </c>
      <c r="S630" s="27">
        <v>4.0888888888888886</v>
      </c>
      <c r="T630" s="27">
        <v>0.40888888888888886</v>
      </c>
      <c r="U630" s="66">
        <v>44419</v>
      </c>
      <c r="V630" s="27">
        <v>0.26194444444444587</v>
      </c>
      <c r="W630" s="19">
        <v>0.5</v>
      </c>
      <c r="X630" s="26">
        <v>60.24</v>
      </c>
      <c r="Y630" s="19" t="str">
        <f t="shared" si="74"/>
        <v>L891</v>
      </c>
      <c r="Z630" s="19" t="str">
        <f t="shared" si="75"/>
        <v>4/CR123A</v>
      </c>
      <c r="AA630" s="26">
        <f t="shared" si="76"/>
        <v>0.5</v>
      </c>
      <c r="AB630" s="26">
        <f t="shared" si="77"/>
        <v>7.63</v>
      </c>
      <c r="AC630" s="19">
        <f t="shared" si="78"/>
        <v>60.24</v>
      </c>
      <c r="AD630" s="19" t="str">
        <f t="shared" si="79"/>
        <v>66002-962</v>
      </c>
      <c r="AE630" s="32"/>
      <c r="AF630" s="34"/>
      <c r="AG630" s="1" t="s">
        <v>13</v>
      </c>
      <c r="AH630" s="43">
        <v>2462</v>
      </c>
    </row>
    <row r="631" spans="1:34" x14ac:dyDescent="0.25">
      <c r="A631" s="17">
        <v>44410</v>
      </c>
      <c r="B631" s="58" t="s">
        <v>2849</v>
      </c>
      <c r="C631" s="51" t="s">
        <v>308</v>
      </c>
      <c r="D631" s="51" t="s">
        <v>2851</v>
      </c>
      <c r="E631" s="54">
        <v>44414</v>
      </c>
      <c r="F631" s="51" t="s">
        <v>1428</v>
      </c>
      <c r="G631" s="48" t="s">
        <v>2850</v>
      </c>
      <c r="H631" s="52">
        <v>1</v>
      </c>
      <c r="I631" s="1"/>
      <c r="J631" s="52">
        <v>34.25</v>
      </c>
      <c r="K631" s="7">
        <v>924473</v>
      </c>
      <c r="L631" s="24"/>
      <c r="M631" s="24"/>
      <c r="N631" s="24"/>
      <c r="O631" s="16">
        <f t="shared" si="80"/>
        <v>0</v>
      </c>
      <c r="P631" s="24"/>
      <c r="Q631" s="24"/>
      <c r="R631" s="25" t="s">
        <v>249</v>
      </c>
      <c r="S631" s="27">
        <v>0.16666666666666607</v>
      </c>
      <c r="T631" s="27">
        <v>0.16666666666666607</v>
      </c>
      <c r="U631" s="66">
        <v>44419</v>
      </c>
      <c r="V631" s="27">
        <v>0.34999999999999876</v>
      </c>
      <c r="W631" s="19">
        <v>0.15</v>
      </c>
      <c r="X631" s="26">
        <v>90</v>
      </c>
      <c r="Y631" s="19" t="str">
        <f t="shared" si="74"/>
        <v>CH521</v>
      </c>
      <c r="Z631" s="19" t="str">
        <f t="shared" si="75"/>
        <v>TSB002</v>
      </c>
      <c r="AA631" s="26">
        <f t="shared" si="76"/>
        <v>0.15</v>
      </c>
      <c r="AB631" s="26">
        <f t="shared" si="77"/>
        <v>34.25</v>
      </c>
      <c r="AC631" s="19">
        <f t="shared" si="78"/>
        <v>90</v>
      </c>
      <c r="AD631" s="19" t="str">
        <f t="shared" si="79"/>
        <v>66002-567</v>
      </c>
      <c r="AE631" s="32"/>
      <c r="AF631" s="34"/>
      <c r="AG631" s="1" t="s">
        <v>151</v>
      </c>
      <c r="AH631" s="43">
        <v>89093</v>
      </c>
    </row>
    <row r="632" spans="1:34" x14ac:dyDescent="0.25">
      <c r="A632" s="13">
        <v>44413</v>
      </c>
      <c r="B632" s="57" t="s">
        <v>2880</v>
      </c>
      <c r="C632" s="51" t="s">
        <v>774</v>
      </c>
      <c r="D632" s="51" t="s">
        <v>746</v>
      </c>
      <c r="E632" s="54">
        <v>44412</v>
      </c>
      <c r="F632" s="51" t="s">
        <v>744</v>
      </c>
      <c r="G632" s="48" t="s">
        <v>745</v>
      </c>
      <c r="H632" s="52">
        <v>1</v>
      </c>
      <c r="I632" s="51" t="s">
        <v>251</v>
      </c>
      <c r="J632" s="1">
        <v>209.17</v>
      </c>
      <c r="K632" s="7">
        <v>924963</v>
      </c>
      <c r="L632" s="24"/>
      <c r="M632" s="24">
        <v>36</v>
      </c>
      <c r="N632" s="24">
        <v>16.75</v>
      </c>
      <c r="O632" s="16">
        <f t="shared" si="80"/>
        <v>603</v>
      </c>
      <c r="P632" s="24" t="s">
        <v>130</v>
      </c>
      <c r="Q632" s="24" t="s">
        <v>747</v>
      </c>
      <c r="R632" s="25" t="s">
        <v>1618</v>
      </c>
      <c r="S632" s="27">
        <v>2.3063888888888879</v>
      </c>
      <c r="T632" s="27">
        <v>2.3063888888888879</v>
      </c>
      <c r="U632" s="66">
        <v>44419</v>
      </c>
      <c r="V632" s="27">
        <v>0.35000000000000009</v>
      </c>
      <c r="W632" s="19">
        <v>3.16</v>
      </c>
      <c r="X632" s="26">
        <v>550</v>
      </c>
      <c r="Y632" s="19" t="str">
        <f t="shared" si="74"/>
        <v>RL1228</v>
      </c>
      <c r="Z632" s="19" t="str">
        <f t="shared" si="75"/>
        <v>50/NCR18650B</v>
      </c>
      <c r="AA632" s="26">
        <f t="shared" si="76"/>
        <v>3.16</v>
      </c>
      <c r="AB632" s="26">
        <f t="shared" si="77"/>
        <v>209.17</v>
      </c>
      <c r="AC632" s="19">
        <f t="shared" si="78"/>
        <v>550</v>
      </c>
      <c r="AD632" s="19" t="str">
        <f t="shared" si="79"/>
        <v>66002-027</v>
      </c>
      <c r="AE632" s="32"/>
      <c r="AF632" s="34"/>
      <c r="AG632" s="1" t="s">
        <v>151</v>
      </c>
      <c r="AH632" s="43">
        <v>2102</v>
      </c>
    </row>
    <row r="633" spans="1:34" x14ac:dyDescent="0.25">
      <c r="A633" s="17">
        <v>44410</v>
      </c>
      <c r="B633" s="58" t="s">
        <v>2845</v>
      </c>
      <c r="C633" s="51" t="s">
        <v>2847</v>
      </c>
      <c r="D633" s="51" t="s">
        <v>2848</v>
      </c>
      <c r="E633" s="54">
        <v>44414</v>
      </c>
      <c r="F633" s="51" t="s">
        <v>1428</v>
      </c>
      <c r="G633" s="48" t="s">
        <v>2846</v>
      </c>
      <c r="H633" s="52">
        <v>2</v>
      </c>
      <c r="I633" s="51"/>
      <c r="J633" s="1">
        <v>29.02</v>
      </c>
      <c r="K633" s="7">
        <v>924473</v>
      </c>
      <c r="L633" s="24"/>
      <c r="M633" s="24"/>
      <c r="N633" s="24"/>
      <c r="O633" s="16">
        <f t="shared" si="80"/>
        <v>0</v>
      </c>
      <c r="P633" s="24"/>
      <c r="Q633" s="24"/>
      <c r="R633" s="25" t="s">
        <v>249</v>
      </c>
      <c r="S633" s="27">
        <v>8.333333333333437E-2</v>
      </c>
      <c r="T633" s="27">
        <v>4.1666666666667185E-2</v>
      </c>
      <c r="U633" s="66">
        <v>44419</v>
      </c>
      <c r="V633" s="27">
        <v>0.18333333333333135</v>
      </c>
      <c r="W633" s="19">
        <v>0.15</v>
      </c>
      <c r="X633" s="26">
        <v>90</v>
      </c>
      <c r="Y633" s="19" t="str">
        <f t="shared" si="74"/>
        <v>CH470</v>
      </c>
      <c r="Z633" s="19" t="str">
        <f t="shared" si="75"/>
        <v>TSB002PCB</v>
      </c>
      <c r="AA633" s="26">
        <f t="shared" si="76"/>
        <v>0.15</v>
      </c>
      <c r="AB633" s="26">
        <f t="shared" si="77"/>
        <v>29.02</v>
      </c>
      <c r="AC633" s="19">
        <f t="shared" si="78"/>
        <v>90</v>
      </c>
      <c r="AD633" s="19" t="str">
        <f t="shared" si="79"/>
        <v>66002-156</v>
      </c>
      <c r="AE633" s="32"/>
      <c r="AF633" s="34"/>
      <c r="AG633" s="1" t="s">
        <v>151</v>
      </c>
      <c r="AH633" s="43">
        <v>89093</v>
      </c>
    </row>
    <row r="634" spans="1:34" x14ac:dyDescent="0.25">
      <c r="A634" s="17">
        <v>44410</v>
      </c>
      <c r="B634" s="58" t="s">
        <v>2844</v>
      </c>
      <c r="C634" s="51" t="s">
        <v>483</v>
      </c>
      <c r="D634" s="51" t="s">
        <v>484</v>
      </c>
      <c r="E634" s="54">
        <v>44420</v>
      </c>
      <c r="F634" s="51" t="s">
        <v>481</v>
      </c>
      <c r="G634" s="48" t="s">
        <v>482</v>
      </c>
      <c r="H634" s="52">
        <v>4</v>
      </c>
      <c r="I634" s="51" t="s">
        <v>318</v>
      </c>
      <c r="J634" s="1">
        <v>38.79</v>
      </c>
      <c r="K634" s="7">
        <v>924366</v>
      </c>
      <c r="L634" s="24"/>
      <c r="M634" s="24">
        <v>14.4</v>
      </c>
      <c r="N634" s="24">
        <v>6.9</v>
      </c>
      <c r="O634" s="16">
        <f t="shared" si="80"/>
        <v>99.360000000000014</v>
      </c>
      <c r="P634" s="24" t="s">
        <v>130</v>
      </c>
      <c r="Q634" s="24" t="s">
        <v>92</v>
      </c>
      <c r="R634" s="25" t="s">
        <v>455</v>
      </c>
      <c r="S634" s="27">
        <v>4.3963888888888878</v>
      </c>
      <c r="T634" s="27">
        <v>1.0990972222222219</v>
      </c>
      <c r="U634" s="66">
        <v>44419</v>
      </c>
      <c r="V634" s="27">
        <v>0.40527777777777896</v>
      </c>
      <c r="W634" s="19">
        <v>0.82</v>
      </c>
      <c r="X634" s="26">
        <v>110</v>
      </c>
      <c r="Y634" s="19" t="str">
        <f t="shared" si="74"/>
        <v>RL977</v>
      </c>
      <c r="Z634" s="19" t="str">
        <f t="shared" si="75"/>
        <v>8/NCR18650GA</v>
      </c>
      <c r="AA634" s="26">
        <f t="shared" si="76"/>
        <v>0.82</v>
      </c>
      <c r="AB634" s="26">
        <f t="shared" si="77"/>
        <v>38.79</v>
      </c>
      <c r="AC634" s="19">
        <f t="shared" si="78"/>
        <v>110</v>
      </c>
      <c r="AD634" s="19" t="str">
        <f t="shared" si="79"/>
        <v>67001-566</v>
      </c>
      <c r="AE634" s="32"/>
      <c r="AF634" s="34"/>
      <c r="AG634" s="1" t="s">
        <v>151</v>
      </c>
      <c r="AH634" s="43">
        <v>1710</v>
      </c>
    </row>
    <row r="635" spans="1:34" x14ac:dyDescent="0.25">
      <c r="A635" s="18">
        <v>44411</v>
      </c>
      <c r="B635" s="55" t="s">
        <v>2872</v>
      </c>
      <c r="C635" s="51" t="s">
        <v>894</v>
      </c>
      <c r="D635" s="51" t="s">
        <v>727</v>
      </c>
      <c r="E635" s="54">
        <v>44424</v>
      </c>
      <c r="F635" s="51" t="s">
        <v>311</v>
      </c>
      <c r="G635" s="48" t="s">
        <v>726</v>
      </c>
      <c r="H635" s="52">
        <v>5</v>
      </c>
      <c r="I635" s="51" t="s">
        <v>312</v>
      </c>
      <c r="J635" s="1">
        <v>36.15</v>
      </c>
      <c r="K635" s="7">
        <v>924636</v>
      </c>
      <c r="L635" s="24"/>
      <c r="M635" s="24">
        <v>3</v>
      </c>
      <c r="N635" s="24">
        <v>15</v>
      </c>
      <c r="O635" s="16">
        <f t="shared" si="80"/>
        <v>45</v>
      </c>
      <c r="P635" s="24" t="s">
        <v>435</v>
      </c>
      <c r="Q635" s="24" t="s">
        <v>124</v>
      </c>
      <c r="R635" s="25" t="s">
        <v>1903</v>
      </c>
      <c r="S635" s="27">
        <v>3.2372222222222238</v>
      </c>
      <c r="T635" s="27">
        <v>0.64744444444444471</v>
      </c>
      <c r="U635" s="66">
        <v>44417</v>
      </c>
      <c r="V635" s="27">
        <v>0.23805555555555635</v>
      </c>
      <c r="W635" s="19">
        <v>0.49</v>
      </c>
      <c r="X635" s="26">
        <v>68</v>
      </c>
      <c r="Y635" s="19" t="str">
        <f t="shared" si="74"/>
        <v>L286A</v>
      </c>
      <c r="Z635" s="19" t="str">
        <f t="shared" si="75"/>
        <v>3/BR-C</v>
      </c>
      <c r="AA635" s="26">
        <f t="shared" si="76"/>
        <v>0.49</v>
      </c>
      <c r="AB635" s="26">
        <f t="shared" si="77"/>
        <v>36.15</v>
      </c>
      <c r="AC635" s="19">
        <f t="shared" si="78"/>
        <v>68</v>
      </c>
      <c r="AD635" s="19" t="str">
        <f t="shared" si="79"/>
        <v>66000-277A</v>
      </c>
      <c r="AE635" s="32"/>
      <c r="AF635" s="34"/>
      <c r="AG635" s="1" t="s">
        <v>153</v>
      </c>
      <c r="AH635" s="43">
        <v>65813</v>
      </c>
    </row>
    <row r="636" spans="1:34" x14ac:dyDescent="0.25">
      <c r="A636" s="18">
        <v>44411</v>
      </c>
      <c r="B636" s="55" t="s">
        <v>2871</v>
      </c>
      <c r="C636" s="51" t="s">
        <v>636</v>
      </c>
      <c r="D636" s="51" t="s">
        <v>637</v>
      </c>
      <c r="E636" s="54">
        <v>44424</v>
      </c>
      <c r="F636" s="51" t="s">
        <v>311</v>
      </c>
      <c r="G636" s="48" t="s">
        <v>635</v>
      </c>
      <c r="H636" s="52">
        <v>15</v>
      </c>
      <c r="I636" s="51" t="s">
        <v>624</v>
      </c>
      <c r="J636" s="1">
        <v>1.78</v>
      </c>
      <c r="K636" s="7">
        <v>924636</v>
      </c>
      <c r="L636" s="24"/>
      <c r="M636" s="24">
        <v>3</v>
      </c>
      <c r="N636" s="24">
        <v>1.55</v>
      </c>
      <c r="O636" s="16">
        <f t="shared" si="80"/>
        <v>4.6500000000000004</v>
      </c>
      <c r="P636" s="24" t="s">
        <v>411</v>
      </c>
      <c r="Q636" s="24" t="s">
        <v>412</v>
      </c>
      <c r="R636" s="25" t="s">
        <v>248</v>
      </c>
      <c r="S636" s="27">
        <v>3.7602777777777758</v>
      </c>
      <c r="T636" s="27">
        <v>0.25068518518518507</v>
      </c>
      <c r="U636" s="66">
        <v>44417</v>
      </c>
      <c r="V636" s="27">
        <v>0.24999999999999911</v>
      </c>
      <c r="W636" s="19">
        <v>0.11</v>
      </c>
      <c r="X636" s="26">
        <v>10</v>
      </c>
      <c r="Y636" s="19" t="str">
        <f t="shared" si="74"/>
        <v>L276</v>
      </c>
      <c r="Z636" s="19" t="str">
        <f t="shared" si="75"/>
        <v>1/CR123A</v>
      </c>
      <c r="AA636" s="26">
        <f t="shared" si="76"/>
        <v>0.11</v>
      </c>
      <c r="AB636" s="26">
        <f t="shared" si="77"/>
        <v>1.78</v>
      </c>
      <c r="AC636" s="19">
        <f t="shared" si="78"/>
        <v>10</v>
      </c>
      <c r="AD636" s="19" t="str">
        <f t="shared" si="79"/>
        <v>66000-267</v>
      </c>
      <c r="AE636" s="32"/>
      <c r="AF636" s="34"/>
      <c r="AG636" s="1" t="s">
        <v>153</v>
      </c>
      <c r="AH636" s="43">
        <v>65813</v>
      </c>
    </row>
    <row r="637" spans="1:34" x14ac:dyDescent="0.25">
      <c r="A637" s="13">
        <v>44385</v>
      </c>
      <c r="B637" s="57" t="s">
        <v>2638</v>
      </c>
      <c r="C637" s="51" t="s">
        <v>2639</v>
      </c>
      <c r="D637" s="51" t="s">
        <v>2000</v>
      </c>
      <c r="E637" s="54">
        <v>44391</v>
      </c>
      <c r="F637" s="51" t="s">
        <v>1437</v>
      </c>
      <c r="G637" s="48" t="s">
        <v>1998</v>
      </c>
      <c r="H637" s="52">
        <v>2</v>
      </c>
      <c r="I637" s="51" t="s">
        <v>256</v>
      </c>
      <c r="J637" s="1">
        <v>7.32</v>
      </c>
      <c r="K637" s="7">
        <v>921915</v>
      </c>
      <c r="L637" s="24"/>
      <c r="M637" s="24">
        <v>15</v>
      </c>
      <c r="N637" s="24"/>
      <c r="O637" s="16">
        <f t="shared" si="80"/>
        <v>0</v>
      </c>
      <c r="P637" s="24" t="s">
        <v>89</v>
      </c>
      <c r="Q637" s="24" t="s">
        <v>2001</v>
      </c>
      <c r="R637" s="25" t="s">
        <v>287</v>
      </c>
      <c r="S637" s="27">
        <v>4.8638888888888889</v>
      </c>
      <c r="T637" s="27">
        <v>2.4319444444444445</v>
      </c>
      <c r="U637" s="66">
        <v>44417</v>
      </c>
      <c r="V637" s="27">
        <v>0.21805555555555856</v>
      </c>
      <c r="W637" s="19">
        <v>2.04</v>
      </c>
      <c r="X637" s="26">
        <v>105</v>
      </c>
      <c r="Y637" s="19" t="str">
        <f t="shared" si="74"/>
        <v>AL561</v>
      </c>
      <c r="Z637" s="19" t="str">
        <f t="shared" si="75"/>
        <v>30/LR6XW</v>
      </c>
      <c r="AA637" s="26">
        <f t="shared" si="76"/>
        <v>2.04</v>
      </c>
      <c r="AB637" s="26">
        <f t="shared" si="77"/>
        <v>7.32</v>
      </c>
      <c r="AC637" s="19">
        <f t="shared" si="78"/>
        <v>105</v>
      </c>
      <c r="AD637" s="19" t="str">
        <f t="shared" si="79"/>
        <v>66001-488</v>
      </c>
      <c r="AE637" s="32"/>
      <c r="AF637" s="34"/>
      <c r="AG637" s="1" t="s">
        <v>573</v>
      </c>
      <c r="AH637" s="43">
        <v>66552</v>
      </c>
    </row>
    <row r="638" spans="1:34" x14ac:dyDescent="0.25">
      <c r="A638" s="13">
        <v>44371</v>
      </c>
      <c r="B638" s="57" t="s">
        <v>2513</v>
      </c>
      <c r="C638" s="53" t="s">
        <v>1545</v>
      </c>
      <c r="D638" s="53" t="s">
        <v>1547</v>
      </c>
      <c r="E638" s="54">
        <v>44412</v>
      </c>
      <c r="F638" s="51" t="s">
        <v>1543</v>
      </c>
      <c r="G638" s="48" t="s">
        <v>1544</v>
      </c>
      <c r="H638" s="52">
        <v>8</v>
      </c>
      <c r="I638" s="51" t="s">
        <v>95</v>
      </c>
      <c r="J638" s="1">
        <v>74.459999999999994</v>
      </c>
      <c r="K638" s="7">
        <v>920291</v>
      </c>
      <c r="L638" s="24"/>
      <c r="M638" s="24"/>
      <c r="N638" s="24"/>
      <c r="O638" s="16">
        <f t="shared" si="80"/>
        <v>0</v>
      </c>
      <c r="P638" s="24" t="s">
        <v>89</v>
      </c>
      <c r="Q638" s="24"/>
      <c r="R638" s="25" t="s">
        <v>3000</v>
      </c>
      <c r="S638" s="27">
        <v>34.198888888888888</v>
      </c>
      <c r="T638" s="27">
        <v>4.274861111111111</v>
      </c>
      <c r="U638" s="66">
        <v>44417</v>
      </c>
      <c r="V638" s="27">
        <v>0.49805555555555436</v>
      </c>
      <c r="W638" s="19">
        <v>4.24</v>
      </c>
      <c r="X638" s="26">
        <v>485.1</v>
      </c>
      <c r="Y638" s="19" t="str">
        <f t="shared" si="74"/>
        <v>AL99B</v>
      </c>
      <c r="Z638" s="19" t="str">
        <f t="shared" si="75"/>
        <v>84/LR20XW</v>
      </c>
      <c r="AA638" s="26">
        <f t="shared" si="76"/>
        <v>4.24</v>
      </c>
      <c r="AB638" s="26">
        <f t="shared" si="77"/>
        <v>74.459999999999994</v>
      </c>
      <c r="AC638" s="19">
        <f t="shared" si="78"/>
        <v>485.1</v>
      </c>
      <c r="AD638" s="19" t="str">
        <f t="shared" si="79"/>
        <v>66000-315</v>
      </c>
      <c r="AE638" s="32"/>
      <c r="AF638" s="34"/>
      <c r="AG638" s="1" t="s">
        <v>152</v>
      </c>
      <c r="AH638" s="43">
        <v>27233</v>
      </c>
    </row>
    <row r="639" spans="1:34" x14ac:dyDescent="0.25">
      <c r="A639" s="13">
        <v>44413</v>
      </c>
      <c r="B639" s="57" t="s">
        <v>2875</v>
      </c>
      <c r="C639" s="51" t="s">
        <v>2329</v>
      </c>
      <c r="D639" s="51" t="s">
        <v>2330</v>
      </c>
      <c r="E639" s="54">
        <v>44432</v>
      </c>
      <c r="F639" s="51" t="s">
        <v>467</v>
      </c>
      <c r="G639" s="48" t="s">
        <v>2328</v>
      </c>
      <c r="H639" s="52">
        <v>25</v>
      </c>
      <c r="I639" s="51" t="s">
        <v>2065</v>
      </c>
      <c r="J639" s="1">
        <v>2.09</v>
      </c>
      <c r="K639" s="7">
        <v>924795</v>
      </c>
      <c r="L639" s="24"/>
      <c r="M639" s="24">
        <v>3.6</v>
      </c>
      <c r="N639" s="24">
        <v>3.6</v>
      </c>
      <c r="O639" s="16">
        <f t="shared" si="80"/>
        <v>12.96</v>
      </c>
      <c r="P639" s="24" t="s">
        <v>538</v>
      </c>
      <c r="Q639" s="24" t="s">
        <v>412</v>
      </c>
      <c r="R639" s="25" t="s">
        <v>287</v>
      </c>
      <c r="S639" s="27">
        <v>3.6761111111111107</v>
      </c>
      <c r="T639" s="27">
        <v>0.14704444444444442</v>
      </c>
      <c r="U639" s="66">
        <v>44420</v>
      </c>
      <c r="V639" s="27">
        <v>0.52861111111111292</v>
      </c>
      <c r="W639" s="19">
        <v>0.15</v>
      </c>
      <c r="X639" s="26">
        <v>16.5</v>
      </c>
      <c r="Y639" s="19" t="str">
        <f t="shared" si="74"/>
        <v>L557B</v>
      </c>
      <c r="Z639" s="19" t="str">
        <f t="shared" si="75"/>
        <v>1/ER17505</v>
      </c>
      <c r="AA639" s="26">
        <f t="shared" si="76"/>
        <v>0.15</v>
      </c>
      <c r="AB639" s="26">
        <f t="shared" si="77"/>
        <v>2.09</v>
      </c>
      <c r="AC639" s="19">
        <f t="shared" si="78"/>
        <v>16.5</v>
      </c>
      <c r="AD639" s="19" t="str">
        <f t="shared" si="79"/>
        <v>66000-836B</v>
      </c>
      <c r="AE639" s="32"/>
      <c r="AF639" s="34"/>
      <c r="AG639" s="1" t="s">
        <v>151</v>
      </c>
      <c r="AH639" s="43">
        <v>67110</v>
      </c>
    </row>
    <row r="640" spans="1:34" x14ac:dyDescent="0.25">
      <c r="A640" s="17">
        <v>44410</v>
      </c>
      <c r="B640" s="58" t="s">
        <v>2840</v>
      </c>
      <c r="C640" s="51" t="s">
        <v>301</v>
      </c>
      <c r="D640" s="51" t="s">
        <v>2842</v>
      </c>
      <c r="E640" s="54">
        <v>44420</v>
      </c>
      <c r="F640" s="51" t="s">
        <v>282</v>
      </c>
      <c r="G640" s="48" t="s">
        <v>2841</v>
      </c>
      <c r="H640" s="52">
        <v>2</v>
      </c>
      <c r="I640" s="51" t="s">
        <v>300</v>
      </c>
      <c r="J640" s="1">
        <v>5.4</v>
      </c>
      <c r="K640" s="7">
        <v>924302</v>
      </c>
      <c r="L640" s="24"/>
      <c r="M640" s="24">
        <v>7.2</v>
      </c>
      <c r="N640" s="24">
        <v>1</v>
      </c>
      <c r="O640" s="16">
        <f t="shared" si="80"/>
        <v>7.2</v>
      </c>
      <c r="P640" s="24" t="s">
        <v>91</v>
      </c>
      <c r="Q640" s="24" t="s">
        <v>464</v>
      </c>
      <c r="R640" s="25" t="s">
        <v>455</v>
      </c>
      <c r="S640" s="27">
        <v>1.316666666666666</v>
      </c>
      <c r="T640" s="27">
        <v>0.65833333333333299</v>
      </c>
      <c r="U640" s="66">
        <v>44420</v>
      </c>
      <c r="V640" s="27">
        <v>0.16666666666666874</v>
      </c>
      <c r="W640" s="19">
        <v>0.86</v>
      </c>
      <c r="X640" s="26">
        <v>42</v>
      </c>
      <c r="Y640" s="19" t="str">
        <f t="shared" si="74"/>
        <v>RECELL333</v>
      </c>
      <c r="Z640" s="19" t="str">
        <f t="shared" si="75"/>
        <v>6/IMH-1000AS</v>
      </c>
      <c r="AA640" s="26">
        <f t="shared" si="76"/>
        <v>0.86</v>
      </c>
      <c r="AB640" s="26">
        <f t="shared" si="77"/>
        <v>5.4</v>
      </c>
      <c r="AC640" s="19">
        <f t="shared" si="78"/>
        <v>42</v>
      </c>
      <c r="AD640" s="19" t="str">
        <f t="shared" si="79"/>
        <v>22000-372</v>
      </c>
      <c r="AE640" s="32"/>
      <c r="AF640" s="34"/>
      <c r="AG640" s="1" t="s">
        <v>13</v>
      </c>
      <c r="AH640" s="43" t="s">
        <v>283</v>
      </c>
    </row>
    <row r="641" spans="1:34" x14ac:dyDescent="0.25">
      <c r="A641" s="5">
        <v>44314</v>
      </c>
      <c r="B641" s="56" t="s">
        <v>1931</v>
      </c>
      <c r="C641" s="53"/>
      <c r="D641" s="53" t="s">
        <v>608</v>
      </c>
      <c r="E641" s="54">
        <v>44347</v>
      </c>
      <c r="F641" s="51" t="s">
        <v>108</v>
      </c>
      <c r="G641" s="48" t="s">
        <v>607</v>
      </c>
      <c r="H641" s="52">
        <v>500</v>
      </c>
      <c r="I641" s="1"/>
      <c r="J641" s="1">
        <v>0.46</v>
      </c>
      <c r="K641" s="7">
        <v>912500</v>
      </c>
      <c r="L641" s="24"/>
      <c r="M641" s="24"/>
      <c r="N641" s="24"/>
      <c r="O641" s="16">
        <f t="shared" si="80"/>
        <v>0</v>
      </c>
      <c r="P641" s="24"/>
      <c r="Q641" s="24"/>
      <c r="R641" s="25" t="s">
        <v>320</v>
      </c>
      <c r="S641" s="27">
        <v>36.355833333333329</v>
      </c>
      <c r="T641" s="27">
        <v>7.2711666666666661E-2</v>
      </c>
      <c r="U641" s="66">
        <v>44420</v>
      </c>
      <c r="V641" s="27">
        <v>2.4166666666666674</v>
      </c>
      <c r="W641" s="19">
        <v>0.09</v>
      </c>
      <c r="X641" s="26">
        <v>4</v>
      </c>
      <c r="Y641" s="19" t="str">
        <f t="shared" si="74"/>
        <v>CA23A</v>
      </c>
      <c r="Z641" s="19">
        <f t="shared" si="75"/>
        <v>0</v>
      </c>
      <c r="AA641" s="26">
        <f t="shared" si="76"/>
        <v>0.09</v>
      </c>
      <c r="AB641" s="26">
        <f t="shared" si="77"/>
        <v>0.46</v>
      </c>
      <c r="AC641" s="19">
        <f t="shared" si="78"/>
        <v>4</v>
      </c>
      <c r="AD641" s="19" t="str">
        <f t="shared" si="79"/>
        <v>66000-616A</v>
      </c>
      <c r="AE641" s="32"/>
      <c r="AF641" s="34"/>
      <c r="AG641" s="1" t="s">
        <v>151</v>
      </c>
      <c r="AH641" s="43">
        <v>65551</v>
      </c>
    </row>
    <row r="642" spans="1:34" x14ac:dyDescent="0.25">
      <c r="A642" s="18">
        <v>44376</v>
      </c>
      <c r="B642" s="55" t="s">
        <v>2519</v>
      </c>
      <c r="C642" s="51" t="s">
        <v>2380</v>
      </c>
      <c r="D642" s="51" t="s">
        <v>2381</v>
      </c>
      <c r="E642" s="54">
        <v>44372</v>
      </c>
      <c r="F642" s="51" t="s">
        <v>108</v>
      </c>
      <c r="G642" s="48" t="s">
        <v>2379</v>
      </c>
      <c r="H642" s="52">
        <v>8</v>
      </c>
      <c r="I642" s="51" t="s">
        <v>113</v>
      </c>
      <c r="J642" s="1">
        <v>65.42</v>
      </c>
      <c r="K642" s="7">
        <v>920397</v>
      </c>
      <c r="L642" s="24"/>
      <c r="M642" s="24">
        <v>3.6</v>
      </c>
      <c r="N642" s="24">
        <v>26</v>
      </c>
      <c r="O642" s="16">
        <f t="shared" si="80"/>
        <v>93.600000000000009</v>
      </c>
      <c r="P642" s="24" t="s">
        <v>130</v>
      </c>
      <c r="Q642" s="24"/>
      <c r="R642" s="25" t="s">
        <v>455</v>
      </c>
      <c r="S642" s="27">
        <v>16.299444444444443</v>
      </c>
      <c r="T642" s="27">
        <v>2.0374305555555554</v>
      </c>
      <c r="U642" s="66">
        <v>44420</v>
      </c>
      <c r="V642" s="27">
        <v>2.1755555555555568</v>
      </c>
      <c r="W642" s="19">
        <v>2.63</v>
      </c>
      <c r="X642" s="26">
        <v>280</v>
      </c>
      <c r="Y642" s="19" t="str">
        <f t="shared" ref="Y642:Y705" si="81">D642</f>
        <v>RL1486</v>
      </c>
      <c r="Z642" s="19" t="str">
        <f t="shared" ref="Z642:Z705" si="82">C642</f>
        <v>8/NCR18650BF + 8/NCR18650BF</v>
      </c>
      <c r="AA642" s="26">
        <f t="shared" ref="AA642:AA705" si="83">W642</f>
        <v>2.63</v>
      </c>
      <c r="AB642" s="26">
        <f t="shared" ref="AB642:AB705" si="84">J642</f>
        <v>65.42</v>
      </c>
      <c r="AC642" s="19">
        <f t="shared" ref="AC642:AC705" si="85">X642</f>
        <v>280</v>
      </c>
      <c r="AD642" s="19" t="str">
        <f t="shared" ref="AD642:AD705" si="86">G642</f>
        <v>67001-860</v>
      </c>
      <c r="AE642" s="32"/>
      <c r="AF642" s="34"/>
      <c r="AG642" s="1" t="s">
        <v>153</v>
      </c>
      <c r="AH642" s="43">
        <v>65551</v>
      </c>
    </row>
    <row r="643" spans="1:34" x14ac:dyDescent="0.25">
      <c r="A643" s="5">
        <v>44405</v>
      </c>
      <c r="B643" s="56" t="s">
        <v>2830</v>
      </c>
      <c r="C643" s="51" t="s">
        <v>399</v>
      </c>
      <c r="D643" s="51" t="s">
        <v>3001</v>
      </c>
      <c r="E643" s="54">
        <v>44414</v>
      </c>
      <c r="F643" s="51" t="s">
        <v>579</v>
      </c>
      <c r="G643" s="48" t="s">
        <v>2831</v>
      </c>
      <c r="H643" s="52">
        <v>3</v>
      </c>
      <c r="I643" s="51" t="s">
        <v>251</v>
      </c>
      <c r="J643" s="1">
        <v>22.41</v>
      </c>
      <c r="K643" s="7">
        <v>923685</v>
      </c>
      <c r="L643" s="24"/>
      <c r="M643" s="24">
        <v>10.8</v>
      </c>
      <c r="N643" s="24">
        <v>6.7</v>
      </c>
      <c r="O643" s="16">
        <f t="shared" si="80"/>
        <v>72.360000000000014</v>
      </c>
      <c r="P643" s="24" t="s">
        <v>130</v>
      </c>
      <c r="Q643" s="24" t="s">
        <v>372</v>
      </c>
      <c r="R643" s="25" t="s">
        <v>1618</v>
      </c>
      <c r="S643" s="27">
        <v>4.1050000000000004</v>
      </c>
      <c r="T643" s="27">
        <v>1.3683333333333334</v>
      </c>
      <c r="U643" s="66">
        <v>44420</v>
      </c>
      <c r="V643" s="27">
        <v>0.280555555555555</v>
      </c>
      <c r="W643" s="19">
        <v>0.75</v>
      </c>
      <c r="X643" s="26">
        <v>97.32</v>
      </c>
      <c r="Y643" s="19" t="str">
        <f t="shared" si="81"/>
        <v>PACK666</v>
      </c>
      <c r="Z643" s="19" t="str">
        <f t="shared" si="82"/>
        <v>6/NCR18650B</v>
      </c>
      <c r="AA643" s="26">
        <f t="shared" si="83"/>
        <v>0.75</v>
      </c>
      <c r="AB643" s="26">
        <f t="shared" si="84"/>
        <v>22.41</v>
      </c>
      <c r="AC643" s="19">
        <f t="shared" si="85"/>
        <v>97.32</v>
      </c>
      <c r="AD643" s="19" t="str">
        <f t="shared" si="86"/>
        <v>66002-966</v>
      </c>
      <c r="AE643" s="32"/>
      <c r="AF643" s="34"/>
      <c r="AG643" s="1" t="s">
        <v>13</v>
      </c>
      <c r="AH643" s="43">
        <v>23769</v>
      </c>
    </row>
    <row r="644" spans="1:34" x14ac:dyDescent="0.25">
      <c r="A644" s="5">
        <v>44419</v>
      </c>
      <c r="B644" s="56" t="s">
        <v>2920</v>
      </c>
      <c r="C644" s="51" t="s">
        <v>1042</v>
      </c>
      <c r="D644" s="51" t="s">
        <v>3002</v>
      </c>
      <c r="E644" s="54">
        <v>44421</v>
      </c>
      <c r="F644" s="51" t="s">
        <v>1370</v>
      </c>
      <c r="G644" s="48" t="s">
        <v>2921</v>
      </c>
      <c r="H644" s="52">
        <v>1</v>
      </c>
      <c r="I644" s="51" t="s">
        <v>364</v>
      </c>
      <c r="J644" s="52">
        <v>11.39</v>
      </c>
      <c r="K644" s="7">
        <v>925704</v>
      </c>
      <c r="L644" s="24"/>
      <c r="M644" s="24">
        <v>14.8</v>
      </c>
      <c r="N644" s="24">
        <v>2.6</v>
      </c>
      <c r="O644" s="16">
        <f t="shared" si="80"/>
        <v>38.480000000000004</v>
      </c>
      <c r="P644" s="24" t="s">
        <v>130</v>
      </c>
      <c r="Q644" s="24" t="s">
        <v>562</v>
      </c>
      <c r="R644" s="25" t="s">
        <v>455</v>
      </c>
      <c r="S644" s="27">
        <v>0.96416666666666817</v>
      </c>
      <c r="T644" s="27">
        <v>0.96416666666666817</v>
      </c>
      <c r="U644" s="66">
        <v>44420</v>
      </c>
      <c r="V644" s="27">
        <v>0.17638888888888804</v>
      </c>
      <c r="W644" s="19">
        <v>1</v>
      </c>
      <c r="X644" s="26">
        <v>45</v>
      </c>
      <c r="Y644" s="19" t="str">
        <f t="shared" si="81"/>
        <v>PACK667</v>
      </c>
      <c r="Z644" s="19" t="str">
        <f t="shared" si="82"/>
        <v>4/UR18650ZY</v>
      </c>
      <c r="AA644" s="26">
        <f t="shared" si="83"/>
        <v>1</v>
      </c>
      <c r="AB644" s="26">
        <f t="shared" si="84"/>
        <v>11.39</v>
      </c>
      <c r="AC644" s="19">
        <f t="shared" si="85"/>
        <v>45</v>
      </c>
      <c r="AD644" s="19" t="str">
        <f t="shared" si="86"/>
        <v>66002-731</v>
      </c>
      <c r="AE644" s="32"/>
      <c r="AF644" s="34"/>
      <c r="AG644" s="1" t="s">
        <v>151</v>
      </c>
      <c r="AH644" s="43">
        <v>66989</v>
      </c>
    </row>
    <row r="645" spans="1:34" x14ac:dyDescent="0.25">
      <c r="A645" s="5">
        <v>44363</v>
      </c>
      <c r="B645" s="56" t="s">
        <v>2399</v>
      </c>
      <c r="C645" s="51" t="s">
        <v>574</v>
      </c>
      <c r="D645" s="51" t="s">
        <v>197</v>
      </c>
      <c r="E645" s="54">
        <v>44413</v>
      </c>
      <c r="F645" s="51" t="s">
        <v>108</v>
      </c>
      <c r="G645" s="48" t="s">
        <v>679</v>
      </c>
      <c r="H645" s="52">
        <v>500</v>
      </c>
      <c r="I645" s="51" t="s">
        <v>109</v>
      </c>
      <c r="J645" s="1">
        <v>9.91</v>
      </c>
      <c r="K645" s="7">
        <v>919212</v>
      </c>
      <c r="L645" s="24"/>
      <c r="M645" s="24">
        <v>3.6</v>
      </c>
      <c r="N645" s="24">
        <v>3.6</v>
      </c>
      <c r="O645" s="16">
        <f t="shared" si="80"/>
        <v>12.96</v>
      </c>
      <c r="P645" s="24" t="s">
        <v>421</v>
      </c>
      <c r="Q645" s="24" t="s">
        <v>124</v>
      </c>
      <c r="R645" s="25" t="s">
        <v>3017</v>
      </c>
      <c r="S645" s="27">
        <v>165.67250000000001</v>
      </c>
      <c r="T645" s="27">
        <v>0.331345</v>
      </c>
      <c r="U645" s="66">
        <v>44425</v>
      </c>
      <c r="V645" s="27">
        <v>6.6147222222222215</v>
      </c>
      <c r="W645" s="19">
        <v>0.34</v>
      </c>
      <c r="X645" s="26">
        <v>26.5</v>
      </c>
      <c r="Y645" s="19" t="str">
        <f t="shared" si="81"/>
        <v>L304A</v>
      </c>
      <c r="Z645" s="19" t="str">
        <f t="shared" si="82"/>
        <v>3/LS14250</v>
      </c>
      <c r="AA645" s="26">
        <f t="shared" si="83"/>
        <v>0.34</v>
      </c>
      <c r="AB645" s="26">
        <f t="shared" si="84"/>
        <v>9.91</v>
      </c>
      <c r="AC645" s="19">
        <f t="shared" si="85"/>
        <v>26.5</v>
      </c>
      <c r="AD645" s="19" t="str">
        <f t="shared" si="86"/>
        <v>66000-294A</v>
      </c>
      <c r="AE645" s="32"/>
      <c r="AF645" s="34"/>
      <c r="AG645" s="1" t="s">
        <v>151</v>
      </c>
      <c r="AH645" s="43">
        <v>65551</v>
      </c>
    </row>
    <row r="646" spans="1:34" x14ac:dyDescent="0.25">
      <c r="A646" s="5">
        <v>44398</v>
      </c>
      <c r="B646" s="56" t="s">
        <v>2750</v>
      </c>
      <c r="C646" s="51" t="s">
        <v>2036</v>
      </c>
      <c r="D646" s="51" t="s">
        <v>2037</v>
      </c>
      <c r="E646" s="54">
        <v>44418</v>
      </c>
      <c r="F646" s="51" t="s">
        <v>2034</v>
      </c>
      <c r="G646" s="48" t="s">
        <v>2035</v>
      </c>
      <c r="H646" s="52">
        <v>10</v>
      </c>
      <c r="I646" s="51" t="s">
        <v>95</v>
      </c>
      <c r="J646" s="1">
        <v>15.65</v>
      </c>
      <c r="K646" s="7">
        <v>923450</v>
      </c>
      <c r="L646" s="24"/>
      <c r="M646" s="24" t="s">
        <v>2751</v>
      </c>
      <c r="N646" s="24"/>
      <c r="O646" s="16" t="e">
        <f t="shared" si="80"/>
        <v>#VALUE!</v>
      </c>
      <c r="P646" s="24" t="s">
        <v>89</v>
      </c>
      <c r="Q646" s="24" t="s">
        <v>2752</v>
      </c>
      <c r="R646" s="25" t="s">
        <v>1618</v>
      </c>
      <c r="S646" s="27">
        <v>14.904722222222224</v>
      </c>
      <c r="T646" s="27">
        <v>1.4904722222222224</v>
      </c>
      <c r="U646" s="66">
        <v>44425</v>
      </c>
      <c r="V646" s="27">
        <v>0.6188888888888906</v>
      </c>
      <c r="W646" s="19">
        <v>2.4</v>
      </c>
      <c r="X646" s="26">
        <v>120</v>
      </c>
      <c r="Y646" s="19" t="str">
        <f t="shared" si="81"/>
        <v>AL600</v>
      </c>
      <c r="Z646" s="19" t="str">
        <f t="shared" si="82"/>
        <v>20/LR20XW</v>
      </c>
      <c r="AA646" s="26">
        <f t="shared" si="83"/>
        <v>2.4</v>
      </c>
      <c r="AB646" s="26">
        <f t="shared" si="84"/>
        <v>15.65</v>
      </c>
      <c r="AC646" s="19">
        <f t="shared" si="85"/>
        <v>120</v>
      </c>
      <c r="AD646" s="19" t="str">
        <f t="shared" si="86"/>
        <v>66002-615</v>
      </c>
      <c r="AE646" s="32"/>
      <c r="AF646" s="34"/>
      <c r="AG646" s="1" t="s">
        <v>151</v>
      </c>
      <c r="AH646" s="43">
        <v>65701</v>
      </c>
    </row>
    <row r="647" spans="1:34" x14ac:dyDescent="0.25">
      <c r="A647" s="17">
        <v>44417</v>
      </c>
      <c r="B647" s="58" t="s">
        <v>2900</v>
      </c>
      <c r="C647" s="53" t="s">
        <v>1739</v>
      </c>
      <c r="D647" s="53" t="s">
        <v>1740</v>
      </c>
      <c r="E647" s="54">
        <v>44426</v>
      </c>
      <c r="F647" s="51" t="s">
        <v>1737</v>
      </c>
      <c r="G647" s="48" t="s">
        <v>1738</v>
      </c>
      <c r="H647" s="52">
        <v>4</v>
      </c>
      <c r="I647" s="51" t="s">
        <v>257</v>
      </c>
      <c r="J647" s="1">
        <v>8.8000000000000007</v>
      </c>
      <c r="K647" s="7">
        <v>925163</v>
      </c>
      <c r="L647" s="24"/>
      <c r="M647" s="24">
        <v>18</v>
      </c>
      <c r="N647" s="24"/>
      <c r="O647" s="16">
        <f t="shared" si="80"/>
        <v>0</v>
      </c>
      <c r="P647" s="24" t="s">
        <v>89</v>
      </c>
      <c r="Q647" s="24" t="s">
        <v>591</v>
      </c>
      <c r="R647" s="25" t="s">
        <v>455</v>
      </c>
      <c r="S647" s="27">
        <v>3.3813888888888881</v>
      </c>
      <c r="T647" s="27">
        <v>0.84534722222222203</v>
      </c>
      <c r="U647" s="66">
        <v>44424</v>
      </c>
      <c r="V647" s="27">
        <v>0.18333333333333535</v>
      </c>
      <c r="W647" s="19">
        <v>0.82</v>
      </c>
      <c r="X647" s="26">
        <v>72</v>
      </c>
      <c r="Y647" s="19" t="str">
        <f t="shared" si="81"/>
        <v>AL49C</v>
      </c>
      <c r="Z647" s="19" t="str">
        <f t="shared" si="82"/>
        <v>12/LR14XW</v>
      </c>
      <c r="AA647" s="26">
        <f t="shared" si="83"/>
        <v>0.82</v>
      </c>
      <c r="AB647" s="26">
        <f t="shared" si="84"/>
        <v>8.8000000000000007</v>
      </c>
      <c r="AC647" s="19">
        <f t="shared" si="85"/>
        <v>72</v>
      </c>
      <c r="AD647" s="19" t="str">
        <f t="shared" si="86"/>
        <v>66000-302</v>
      </c>
      <c r="AE647" s="32"/>
      <c r="AF647" s="34"/>
      <c r="AG647" s="1" t="s">
        <v>153</v>
      </c>
      <c r="AH647" s="43">
        <v>65512</v>
      </c>
    </row>
    <row r="648" spans="1:34" x14ac:dyDescent="0.25">
      <c r="A648" s="5">
        <v>44405</v>
      </c>
      <c r="B648" s="56" t="s">
        <v>2832</v>
      </c>
      <c r="C648" s="51" t="s">
        <v>1016</v>
      </c>
      <c r="D648" s="51" t="s">
        <v>2834</v>
      </c>
      <c r="E648" s="54">
        <v>44414</v>
      </c>
      <c r="F648" s="51" t="s">
        <v>1370</v>
      </c>
      <c r="G648" s="48" t="s">
        <v>2833</v>
      </c>
      <c r="H648" s="52">
        <v>1</v>
      </c>
      <c r="I648" s="51" t="s">
        <v>1015</v>
      </c>
      <c r="J648" s="1">
        <v>19.12</v>
      </c>
      <c r="K648" s="7">
        <v>924123</v>
      </c>
      <c r="L648" s="24"/>
      <c r="M648" s="24">
        <v>7.2</v>
      </c>
      <c r="N648" s="24">
        <v>3</v>
      </c>
      <c r="O648" s="16">
        <f t="shared" si="80"/>
        <v>21.6</v>
      </c>
      <c r="P648" s="24" t="s">
        <v>91</v>
      </c>
      <c r="Q648" s="24" t="s">
        <v>464</v>
      </c>
      <c r="R648" s="25" t="s">
        <v>1618</v>
      </c>
      <c r="S648" s="27">
        <v>0.45305555555555532</v>
      </c>
      <c r="T648" s="27">
        <v>0.45305555555555532</v>
      </c>
      <c r="U648" s="66">
        <v>44424</v>
      </c>
      <c r="V648" s="27">
        <v>0.16250000000000009</v>
      </c>
      <c r="W648" s="19">
        <v>0.45</v>
      </c>
      <c r="X648" s="26">
        <v>60</v>
      </c>
      <c r="Y648" s="19" t="str">
        <f t="shared" si="81"/>
        <v>PACK602</v>
      </c>
      <c r="Z648" s="19" t="str">
        <f t="shared" si="82"/>
        <v>6/IMX-3000CS</v>
      </c>
      <c r="AA648" s="26">
        <f t="shared" si="83"/>
        <v>0.45</v>
      </c>
      <c r="AB648" s="26">
        <f t="shared" si="84"/>
        <v>19.12</v>
      </c>
      <c r="AC648" s="19">
        <f t="shared" si="85"/>
        <v>60</v>
      </c>
      <c r="AD648" s="19" t="str">
        <f t="shared" si="86"/>
        <v>66002-495</v>
      </c>
      <c r="AE648" s="32"/>
      <c r="AF648" s="34"/>
      <c r="AG648" s="1" t="s">
        <v>152</v>
      </c>
      <c r="AH648" s="43">
        <v>66989</v>
      </c>
    </row>
    <row r="649" spans="1:34" x14ac:dyDescent="0.25">
      <c r="A649" s="5">
        <v>44405</v>
      </c>
      <c r="B649" s="56" t="s">
        <v>2835</v>
      </c>
      <c r="C649" s="53" t="s">
        <v>2471</v>
      </c>
      <c r="D649" s="53" t="s">
        <v>2472</v>
      </c>
      <c r="E649" s="54">
        <v>44411</v>
      </c>
      <c r="F649" s="51" t="s">
        <v>292</v>
      </c>
      <c r="G649" s="48" t="s">
        <v>2468</v>
      </c>
      <c r="H649" s="52">
        <v>30</v>
      </c>
      <c r="I649" s="51" t="s">
        <v>2469</v>
      </c>
      <c r="J649" s="1">
        <v>11.69</v>
      </c>
      <c r="K649" s="7">
        <v>924051</v>
      </c>
      <c r="L649" s="24" t="s">
        <v>2470</v>
      </c>
      <c r="M649" s="24"/>
      <c r="N649" s="24"/>
      <c r="O649" s="16">
        <f t="shared" si="80"/>
        <v>0</v>
      </c>
      <c r="P649" s="24" t="s">
        <v>115</v>
      </c>
      <c r="Q649" s="24"/>
      <c r="R649" s="25" t="s">
        <v>118</v>
      </c>
      <c r="S649" s="27">
        <v>20.029444444444444</v>
      </c>
      <c r="T649" s="27">
        <v>0.6676481481481481</v>
      </c>
      <c r="U649" s="66">
        <v>44421</v>
      </c>
      <c r="V649" s="27">
        <v>0.27944444444444461</v>
      </c>
      <c r="W649" s="19">
        <v>0.92</v>
      </c>
      <c r="X649" s="26">
        <v>49.2</v>
      </c>
      <c r="Y649" s="19" t="str">
        <f t="shared" si="81"/>
        <v>S115</v>
      </c>
      <c r="Z649" s="19" t="str">
        <f t="shared" si="82"/>
        <v>2/6SB2.8P</v>
      </c>
      <c r="AA649" s="26">
        <f t="shared" si="83"/>
        <v>0.92</v>
      </c>
      <c r="AB649" s="26">
        <f t="shared" si="84"/>
        <v>11.69</v>
      </c>
      <c r="AC649" s="19">
        <f t="shared" si="85"/>
        <v>49.2</v>
      </c>
      <c r="AD649" s="19" t="str">
        <f t="shared" si="86"/>
        <v>22000-713B</v>
      </c>
      <c r="AE649" s="32"/>
      <c r="AF649" s="34"/>
      <c r="AG649" s="1" t="s">
        <v>13</v>
      </c>
      <c r="AH649" s="43">
        <v>6830</v>
      </c>
    </row>
    <row r="650" spans="1:34" x14ac:dyDescent="0.25">
      <c r="A650" s="18">
        <v>44348</v>
      </c>
      <c r="B650" s="55" t="s">
        <v>2280</v>
      </c>
      <c r="C650" s="53"/>
      <c r="D650" s="53" t="s">
        <v>452</v>
      </c>
      <c r="E650" s="54">
        <v>44346</v>
      </c>
      <c r="F650" s="51" t="s">
        <v>571</v>
      </c>
      <c r="G650" s="48" t="s">
        <v>451</v>
      </c>
      <c r="H650" s="52">
        <v>200</v>
      </c>
      <c r="I650" s="1"/>
      <c r="J650" s="1">
        <v>56</v>
      </c>
      <c r="K650" s="7">
        <v>916334</v>
      </c>
      <c r="L650" s="24"/>
      <c r="M650" s="24"/>
      <c r="N650" s="24"/>
      <c r="O650" s="16">
        <f t="shared" si="80"/>
        <v>0</v>
      </c>
      <c r="P650" s="24"/>
      <c r="Q650" s="24"/>
      <c r="R650" s="25" t="s">
        <v>3018</v>
      </c>
      <c r="S650" s="27">
        <v>186.85777777777778</v>
      </c>
      <c r="T650" s="27">
        <v>0.93428888888888895</v>
      </c>
      <c r="U650" s="66">
        <v>44424</v>
      </c>
      <c r="V650" s="27">
        <v>10.476944444444447</v>
      </c>
      <c r="W650" s="19">
        <v>0.89</v>
      </c>
      <c r="X650" s="26">
        <v>160</v>
      </c>
      <c r="Y650" s="19" t="str">
        <f t="shared" si="81"/>
        <v>CH157</v>
      </c>
      <c r="Z650" s="19">
        <f t="shared" si="82"/>
        <v>0</v>
      </c>
      <c r="AA650" s="26">
        <f t="shared" si="83"/>
        <v>0.89</v>
      </c>
      <c r="AB650" s="26">
        <f t="shared" si="84"/>
        <v>56</v>
      </c>
      <c r="AC650" s="19">
        <f t="shared" si="85"/>
        <v>160</v>
      </c>
      <c r="AD650" s="19" t="str">
        <f t="shared" si="86"/>
        <v>66000-066</v>
      </c>
      <c r="AE650" s="32"/>
      <c r="AF650" s="34"/>
      <c r="AG650" s="1" t="s">
        <v>153</v>
      </c>
      <c r="AH650" s="43">
        <v>65616</v>
      </c>
    </row>
    <row r="651" spans="1:34" x14ac:dyDescent="0.25">
      <c r="A651" s="13">
        <v>44392</v>
      </c>
      <c r="B651" s="57" t="s">
        <v>2698</v>
      </c>
      <c r="C651" s="53" t="s">
        <v>2700</v>
      </c>
      <c r="D651" s="53" t="s">
        <v>2701</v>
      </c>
      <c r="E651" s="54">
        <v>44407</v>
      </c>
      <c r="F651" s="51" t="s">
        <v>121</v>
      </c>
      <c r="G651" s="48" t="s">
        <v>2699</v>
      </c>
      <c r="H651" s="52">
        <v>1</v>
      </c>
      <c r="I651" s="51" t="s">
        <v>649</v>
      </c>
      <c r="J651" s="52">
        <v>18.82</v>
      </c>
      <c r="K651" s="7">
        <v>922851</v>
      </c>
      <c r="L651" s="24"/>
      <c r="M651" s="24">
        <v>4.8</v>
      </c>
      <c r="N651" s="24">
        <v>10</v>
      </c>
      <c r="O651" s="16">
        <f t="shared" si="80"/>
        <v>48</v>
      </c>
      <c r="P651" s="24" t="s">
        <v>91</v>
      </c>
      <c r="Q651" s="24" t="s">
        <v>562</v>
      </c>
      <c r="R651" s="25" t="s">
        <v>1618</v>
      </c>
      <c r="S651" s="27">
        <v>1.0230555555555578</v>
      </c>
      <c r="T651" s="27">
        <v>1.0230555555555578</v>
      </c>
      <c r="U651" s="66">
        <v>44420</v>
      </c>
      <c r="V651" s="27">
        <v>0.21333333333333471</v>
      </c>
      <c r="W651" s="19">
        <v>1.18</v>
      </c>
      <c r="X651" s="26">
        <v>115.48</v>
      </c>
      <c r="Y651" s="19" t="str">
        <f t="shared" si="81"/>
        <v>N1163</v>
      </c>
      <c r="Z651" s="19" t="str">
        <f t="shared" si="82"/>
        <v>4/KH-D10000</v>
      </c>
      <c r="AA651" s="26">
        <f t="shared" si="83"/>
        <v>1.18</v>
      </c>
      <c r="AB651" s="26">
        <f t="shared" si="84"/>
        <v>18.82</v>
      </c>
      <c r="AC651" s="19">
        <f t="shared" si="85"/>
        <v>115.48</v>
      </c>
      <c r="AD651" s="19" t="str">
        <f t="shared" si="86"/>
        <v>22000-569F</v>
      </c>
      <c r="AE651" s="32"/>
      <c r="AF651" s="34"/>
      <c r="AG651" s="1" t="s">
        <v>13</v>
      </c>
      <c r="AH651" s="43">
        <v>34098</v>
      </c>
    </row>
    <row r="652" spans="1:34" x14ac:dyDescent="0.25">
      <c r="A652" s="13">
        <v>44315</v>
      </c>
      <c r="B652" s="57" t="s">
        <v>1961</v>
      </c>
      <c r="C652" s="53" t="s">
        <v>327</v>
      </c>
      <c r="D652" s="53" t="s">
        <v>353</v>
      </c>
      <c r="E652" s="54">
        <v>44393</v>
      </c>
      <c r="F652" s="51" t="s">
        <v>571</v>
      </c>
      <c r="G652" s="48" t="s">
        <v>352</v>
      </c>
      <c r="H652" s="52">
        <v>500</v>
      </c>
      <c r="I652" s="51" t="s">
        <v>326</v>
      </c>
      <c r="J652" s="1">
        <v>23.97</v>
      </c>
      <c r="K652" s="7">
        <v>913198</v>
      </c>
      <c r="L652" s="24"/>
      <c r="M652" s="24">
        <v>8.4</v>
      </c>
      <c r="N652" s="24">
        <v>4.5</v>
      </c>
      <c r="O652" s="16">
        <f t="shared" si="80"/>
        <v>37.800000000000004</v>
      </c>
      <c r="P652" s="24" t="s">
        <v>91</v>
      </c>
      <c r="Q652" s="24" t="s">
        <v>589</v>
      </c>
      <c r="R652" s="25" t="s">
        <v>3019</v>
      </c>
      <c r="S652" s="27">
        <v>160.92500000000001</v>
      </c>
      <c r="T652" s="27">
        <v>0.32185000000000002</v>
      </c>
      <c r="U652" s="66">
        <v>44420</v>
      </c>
      <c r="V652" s="27">
        <v>6.4499999999999984</v>
      </c>
      <c r="W652" s="19">
        <v>0.43</v>
      </c>
      <c r="X652" s="26">
        <v>54</v>
      </c>
      <c r="Y652" s="19" t="str">
        <f t="shared" si="81"/>
        <v>N1387</v>
      </c>
      <c r="Z652" s="19" t="str">
        <f t="shared" si="82"/>
        <v>7/MH-C4500HT</v>
      </c>
      <c r="AA652" s="26">
        <f t="shared" si="83"/>
        <v>0.43</v>
      </c>
      <c r="AB652" s="26">
        <f t="shared" si="84"/>
        <v>23.97</v>
      </c>
      <c r="AC652" s="19">
        <f t="shared" si="85"/>
        <v>54</v>
      </c>
      <c r="AD652" s="19" t="str">
        <f t="shared" si="86"/>
        <v>66000-909</v>
      </c>
      <c r="AE652" s="32"/>
      <c r="AF652" s="34"/>
      <c r="AG652" s="1" t="s">
        <v>153</v>
      </c>
      <c r="AH652" s="43">
        <v>65616</v>
      </c>
    </row>
    <row r="653" spans="1:34" x14ac:dyDescent="0.25">
      <c r="A653" s="17">
        <v>44417</v>
      </c>
      <c r="B653" s="58" t="s">
        <v>2901</v>
      </c>
      <c r="C653" s="51" t="s">
        <v>442</v>
      </c>
      <c r="D653" s="51" t="s">
        <v>3020</v>
      </c>
      <c r="E653" s="54">
        <v>44421</v>
      </c>
      <c r="F653" s="51" t="s">
        <v>105</v>
      </c>
      <c r="G653" s="48" t="s">
        <v>2902</v>
      </c>
      <c r="H653" s="52">
        <v>2</v>
      </c>
      <c r="I653" s="51" t="s">
        <v>99</v>
      </c>
      <c r="J653" s="1">
        <v>8.17</v>
      </c>
      <c r="K653" s="7">
        <v>925141</v>
      </c>
      <c r="L653" s="24"/>
      <c r="M653" s="24">
        <v>3.7</v>
      </c>
      <c r="N653" s="24">
        <v>5.2</v>
      </c>
      <c r="O653" s="16">
        <f t="shared" si="80"/>
        <v>19.240000000000002</v>
      </c>
      <c r="P653" s="24" t="s">
        <v>130</v>
      </c>
      <c r="Q653" s="24" t="s">
        <v>550</v>
      </c>
      <c r="R653" s="25" t="s">
        <v>455</v>
      </c>
      <c r="S653" s="27">
        <v>1.0727777777777767</v>
      </c>
      <c r="T653" s="27">
        <v>0.53638888888888836</v>
      </c>
      <c r="U653" s="66">
        <v>44424</v>
      </c>
      <c r="V653" s="27">
        <v>0.3358333333333352</v>
      </c>
      <c r="W653" s="19">
        <v>1</v>
      </c>
      <c r="X653" s="26">
        <v>45</v>
      </c>
      <c r="Y653" s="19" t="str">
        <f t="shared" si="81"/>
        <v>PACK668</v>
      </c>
      <c r="Z653" s="19" t="str">
        <f t="shared" si="82"/>
        <v>2/UR18650FM</v>
      </c>
      <c r="AA653" s="26">
        <f t="shared" si="83"/>
        <v>1</v>
      </c>
      <c r="AB653" s="26">
        <f t="shared" si="84"/>
        <v>8.17</v>
      </c>
      <c r="AC653" s="19">
        <f t="shared" si="85"/>
        <v>45</v>
      </c>
      <c r="AD653" s="19" t="str">
        <f t="shared" si="86"/>
        <v>66003-965</v>
      </c>
      <c r="AE653" s="32"/>
      <c r="AF653" s="34"/>
      <c r="AG653" s="1" t="s">
        <v>13</v>
      </c>
      <c r="AH653" s="43" t="s">
        <v>294</v>
      </c>
    </row>
    <row r="654" spans="1:34" x14ac:dyDescent="0.25">
      <c r="A654" s="17">
        <v>44410</v>
      </c>
      <c r="B654" s="58" t="s">
        <v>2837</v>
      </c>
      <c r="C654" s="51" t="s">
        <v>2839</v>
      </c>
      <c r="D654" s="51" t="s">
        <v>3021</v>
      </c>
      <c r="E654" s="54">
        <v>44420</v>
      </c>
      <c r="F654" s="51" t="s">
        <v>333</v>
      </c>
      <c r="G654" s="48" t="s">
        <v>2838</v>
      </c>
      <c r="H654" s="52">
        <v>1</v>
      </c>
      <c r="I654" s="51" t="s">
        <v>719</v>
      </c>
      <c r="J654" s="52">
        <v>9.77</v>
      </c>
      <c r="K654" s="7">
        <v>924203</v>
      </c>
      <c r="L654" s="24"/>
      <c r="M654" s="24">
        <v>10.8</v>
      </c>
      <c r="N654" s="24">
        <v>3</v>
      </c>
      <c r="O654" s="16">
        <f t="shared" si="80"/>
        <v>32.400000000000006</v>
      </c>
      <c r="P654" s="24" t="s">
        <v>130</v>
      </c>
      <c r="Q654" s="24" t="s">
        <v>577</v>
      </c>
      <c r="R654" s="25" t="s">
        <v>1618</v>
      </c>
      <c r="S654" s="27">
        <v>0.59888888888889003</v>
      </c>
      <c r="T654" s="27">
        <v>0.59888888888889003</v>
      </c>
      <c r="U654" s="66">
        <v>44424</v>
      </c>
      <c r="V654" s="27">
        <v>0.21138888888888818</v>
      </c>
      <c r="W654" s="19">
        <v>1</v>
      </c>
      <c r="X654" s="26">
        <v>60</v>
      </c>
      <c r="Y654" s="19" t="str">
        <f t="shared" si="81"/>
        <v>PACK669</v>
      </c>
      <c r="Z654" s="19" t="str">
        <f t="shared" si="82"/>
        <v>3/INR18650-30Q</v>
      </c>
      <c r="AA654" s="26">
        <f t="shared" si="83"/>
        <v>1</v>
      </c>
      <c r="AB654" s="26">
        <f t="shared" si="84"/>
        <v>9.77</v>
      </c>
      <c r="AC654" s="19">
        <f t="shared" si="85"/>
        <v>60</v>
      </c>
      <c r="AD654" s="19" t="str">
        <f t="shared" si="86"/>
        <v>66003-963</v>
      </c>
      <c r="AE654" s="32"/>
      <c r="AF654" s="34"/>
      <c r="AG654" s="1" t="s">
        <v>152</v>
      </c>
      <c r="AH654" s="43" t="s">
        <v>334</v>
      </c>
    </row>
    <row r="655" spans="1:34" x14ac:dyDescent="0.25">
      <c r="A655" s="18">
        <v>44404</v>
      </c>
      <c r="B655" s="55" t="s">
        <v>2768</v>
      </c>
      <c r="C655" s="51" t="s">
        <v>2770</v>
      </c>
      <c r="D655" s="51" t="s">
        <v>3022</v>
      </c>
      <c r="E655" s="54">
        <v>44414</v>
      </c>
      <c r="F655" s="51" t="s">
        <v>314</v>
      </c>
      <c r="G655" s="48" t="s">
        <v>2769</v>
      </c>
      <c r="H655" s="52">
        <v>1</v>
      </c>
      <c r="I655" s="51" t="s">
        <v>318</v>
      </c>
      <c r="J655" s="52">
        <v>67.849999999999994</v>
      </c>
      <c r="K655" s="7">
        <v>919454</v>
      </c>
      <c r="L655" s="24"/>
      <c r="M655" s="24">
        <v>14.4</v>
      </c>
      <c r="N655" s="24">
        <v>6.9</v>
      </c>
      <c r="O655" s="16">
        <f t="shared" si="80"/>
        <v>99.360000000000014</v>
      </c>
      <c r="P655" s="24" t="s">
        <v>130</v>
      </c>
      <c r="Q655" s="24"/>
      <c r="R655" s="25" t="s">
        <v>456</v>
      </c>
      <c r="S655" s="27">
        <v>2.9822222222222243</v>
      </c>
      <c r="T655" s="27">
        <v>2.9822222222222243</v>
      </c>
      <c r="U655" s="66">
        <v>44424</v>
      </c>
      <c r="V655" s="27">
        <v>0.16666666666666607</v>
      </c>
      <c r="W655" s="19">
        <v>4</v>
      </c>
      <c r="X655" s="26">
        <v>244.48</v>
      </c>
      <c r="Y655" s="19" t="str">
        <f t="shared" si="81"/>
        <v>RECELL729</v>
      </c>
      <c r="Z655" s="19" t="str">
        <f t="shared" si="82"/>
        <v>16/NCR18650GA</v>
      </c>
      <c r="AA655" s="26">
        <f t="shared" si="83"/>
        <v>4</v>
      </c>
      <c r="AB655" s="26">
        <f t="shared" si="84"/>
        <v>67.849999999999994</v>
      </c>
      <c r="AC655" s="19">
        <f t="shared" si="85"/>
        <v>244.48</v>
      </c>
      <c r="AD655" s="19" t="str">
        <f t="shared" si="86"/>
        <v>66002-967</v>
      </c>
      <c r="AE655" s="32"/>
      <c r="AF655" s="34"/>
      <c r="AG655" s="1" t="s">
        <v>13</v>
      </c>
      <c r="AH655" s="43">
        <v>23955</v>
      </c>
    </row>
    <row r="656" spans="1:34" x14ac:dyDescent="0.25">
      <c r="A656" s="104">
        <v>44390</v>
      </c>
      <c r="B656" s="105" t="s">
        <v>2658</v>
      </c>
      <c r="C656" s="106" t="s">
        <v>1267</v>
      </c>
      <c r="D656" s="106" t="s">
        <v>3023</v>
      </c>
      <c r="E656" s="107">
        <v>44406</v>
      </c>
      <c r="F656" s="108" t="s">
        <v>117</v>
      </c>
      <c r="G656" s="109" t="s">
        <v>2659</v>
      </c>
      <c r="H656" s="110">
        <v>1</v>
      </c>
      <c r="I656" s="108" t="s">
        <v>643</v>
      </c>
      <c r="J656" s="110">
        <v>38.72</v>
      </c>
      <c r="K656" s="96">
        <v>922427</v>
      </c>
      <c r="L656" s="85"/>
      <c r="M656" s="85">
        <v>25.9</v>
      </c>
      <c r="N656" s="85">
        <v>2.5</v>
      </c>
      <c r="O656" s="97">
        <f t="shared" si="80"/>
        <v>64.75</v>
      </c>
      <c r="P656" s="85" t="s">
        <v>130</v>
      </c>
      <c r="Q656" s="85" t="s">
        <v>589</v>
      </c>
      <c r="R656" s="98" t="s">
        <v>455</v>
      </c>
      <c r="S656" s="127">
        <v>1.6500000000000004</v>
      </c>
      <c r="T656" s="127">
        <v>1.6500000000000004</v>
      </c>
      <c r="U656" s="128">
        <v>44420</v>
      </c>
      <c r="V656" s="127">
        <v>9.0000000000000746E-2</v>
      </c>
      <c r="W656" s="84">
        <v>1</v>
      </c>
      <c r="X656" s="99">
        <v>74</v>
      </c>
      <c r="Y656" s="84" t="str">
        <f t="shared" si="81"/>
        <v>RECELL730</v>
      </c>
      <c r="Z656" s="84" t="str">
        <f t="shared" si="82"/>
        <v>7/INR18650-25R</v>
      </c>
      <c r="AA656" s="99">
        <f t="shared" si="83"/>
        <v>1</v>
      </c>
      <c r="AB656" s="99">
        <f t="shared" si="84"/>
        <v>38.72</v>
      </c>
      <c r="AC656" s="84">
        <f t="shared" si="85"/>
        <v>74</v>
      </c>
      <c r="AD656" s="84" t="str">
        <f t="shared" si="86"/>
        <v>66002-722</v>
      </c>
      <c r="AE656" s="100"/>
      <c r="AF656" s="101"/>
      <c r="AG656" s="102" t="s">
        <v>13</v>
      </c>
      <c r="AH656" s="103">
        <v>24232</v>
      </c>
    </row>
    <row r="657" spans="1:34" x14ac:dyDescent="0.25">
      <c r="A657" s="18">
        <v>44404</v>
      </c>
      <c r="B657" s="55" t="s">
        <v>2805</v>
      </c>
      <c r="C657" s="51" t="s">
        <v>2807</v>
      </c>
      <c r="D657" s="51" t="s">
        <v>3024</v>
      </c>
      <c r="E657" s="54">
        <v>44414</v>
      </c>
      <c r="F657" s="51" t="s">
        <v>339</v>
      </c>
      <c r="G657" s="48" t="s">
        <v>2806</v>
      </c>
      <c r="H657" s="52">
        <v>1</v>
      </c>
      <c r="I657" s="51" t="s">
        <v>1364</v>
      </c>
      <c r="J657" s="52">
        <v>2.39</v>
      </c>
      <c r="K657" s="7">
        <v>923836</v>
      </c>
      <c r="L657" s="24"/>
      <c r="M657" s="24">
        <v>2.4</v>
      </c>
      <c r="N657" s="24">
        <v>1.5</v>
      </c>
      <c r="O657" s="16">
        <f t="shared" si="80"/>
        <v>3.5999999999999996</v>
      </c>
      <c r="P657" s="24" t="s">
        <v>91</v>
      </c>
      <c r="Q657" s="24" t="s">
        <v>582</v>
      </c>
      <c r="R657" s="25" t="s">
        <v>455</v>
      </c>
      <c r="S657" s="27">
        <v>0.53444444444444716</v>
      </c>
      <c r="T657" s="27">
        <v>0.53444444444444716</v>
      </c>
      <c r="U657" s="66">
        <v>44420</v>
      </c>
      <c r="V657" s="27">
        <v>0.15722222222222237</v>
      </c>
      <c r="W657" s="19">
        <v>1</v>
      </c>
      <c r="X657" s="26">
        <v>34.94</v>
      </c>
      <c r="Y657" s="19" t="str">
        <f t="shared" si="81"/>
        <v>RECELL731</v>
      </c>
      <c r="Z657" s="19" t="str">
        <f t="shared" si="82"/>
        <v>2/MH-AA1500HT</v>
      </c>
      <c r="AA657" s="26">
        <f t="shared" si="83"/>
        <v>1</v>
      </c>
      <c r="AB657" s="26">
        <f t="shared" si="84"/>
        <v>2.39</v>
      </c>
      <c r="AC657" s="19">
        <f t="shared" si="85"/>
        <v>34.94</v>
      </c>
      <c r="AD657" s="19" t="str">
        <f t="shared" si="86"/>
        <v>66002-969</v>
      </c>
      <c r="AE657" s="32"/>
      <c r="AF657" s="34"/>
      <c r="AG657" s="1" t="s">
        <v>13</v>
      </c>
      <c r="AH657" s="43" t="s">
        <v>340</v>
      </c>
    </row>
    <row r="658" spans="1:34" x14ac:dyDescent="0.25">
      <c r="A658" s="17">
        <v>44410</v>
      </c>
      <c r="B658" s="58" t="s">
        <v>2843</v>
      </c>
      <c r="C658" s="51" t="s">
        <v>2534</v>
      </c>
      <c r="D658" s="51" t="s">
        <v>1775</v>
      </c>
      <c r="E658" s="54">
        <v>44421</v>
      </c>
      <c r="F658" s="51" t="s">
        <v>1772</v>
      </c>
      <c r="G658" s="48" t="s">
        <v>1773</v>
      </c>
      <c r="H658" s="52">
        <v>20</v>
      </c>
      <c r="I658" s="51" t="s">
        <v>256</v>
      </c>
      <c r="J658" s="1">
        <v>2.54</v>
      </c>
      <c r="K658" s="7">
        <v>924430</v>
      </c>
      <c r="L658" s="24"/>
      <c r="M658" s="24">
        <v>13.5</v>
      </c>
      <c r="N658" s="24"/>
      <c r="O658" s="16">
        <f t="shared" si="80"/>
        <v>0</v>
      </c>
      <c r="P658" s="24" t="s">
        <v>89</v>
      </c>
      <c r="Q658" s="24"/>
      <c r="R658" s="25" t="s">
        <v>3039</v>
      </c>
      <c r="S658" s="27">
        <v>17.281944444444449</v>
      </c>
      <c r="T658" s="27">
        <v>0.86409722222222241</v>
      </c>
      <c r="U658" s="66">
        <v>44426</v>
      </c>
      <c r="V658" s="27">
        <v>0.75</v>
      </c>
      <c r="W658" s="19">
        <v>0.56999999999999995</v>
      </c>
      <c r="X658" s="26">
        <v>25</v>
      </c>
      <c r="Y658" s="19" t="str">
        <f t="shared" si="81"/>
        <v>AL91A</v>
      </c>
      <c r="Z658" s="19" t="str">
        <f t="shared" si="82"/>
        <v>9/LR6XW</v>
      </c>
      <c r="AA658" s="26">
        <f t="shared" si="83"/>
        <v>0.56999999999999995</v>
      </c>
      <c r="AB658" s="26">
        <f t="shared" si="84"/>
        <v>2.54</v>
      </c>
      <c r="AC658" s="19">
        <f t="shared" si="85"/>
        <v>25</v>
      </c>
      <c r="AD658" s="19" t="str">
        <f t="shared" si="86"/>
        <v>66002-949</v>
      </c>
      <c r="AE658" s="32"/>
      <c r="AF658" s="34"/>
      <c r="AG658" s="1" t="s">
        <v>152</v>
      </c>
      <c r="AH658" s="43">
        <v>65346</v>
      </c>
    </row>
    <row r="659" spans="1:34" x14ac:dyDescent="0.25">
      <c r="A659" s="5">
        <v>44419</v>
      </c>
      <c r="B659" s="56" t="s">
        <v>2905</v>
      </c>
      <c r="C659" s="51" t="s">
        <v>2908</v>
      </c>
      <c r="D659" s="51" t="s">
        <v>2909</v>
      </c>
      <c r="E659" s="54">
        <v>44414</v>
      </c>
      <c r="F659" s="51" t="s">
        <v>292</v>
      </c>
      <c r="G659" s="48" t="s">
        <v>2906</v>
      </c>
      <c r="H659" s="52">
        <v>4</v>
      </c>
      <c r="I659" s="51" t="s">
        <v>1826</v>
      </c>
      <c r="J659" s="1">
        <v>3.46</v>
      </c>
      <c r="K659" s="7">
        <v>925296</v>
      </c>
      <c r="L659" s="24" t="s">
        <v>2907</v>
      </c>
      <c r="M659" s="24">
        <v>2.4</v>
      </c>
      <c r="N659" s="24">
        <v>0.45</v>
      </c>
      <c r="O659" s="16">
        <f t="shared" ref="O659:O722" si="87">N659*M659</f>
        <v>1.08</v>
      </c>
      <c r="P659" s="24" t="s">
        <v>91</v>
      </c>
      <c r="Q659" s="24" t="s">
        <v>582</v>
      </c>
      <c r="R659" s="25" t="s">
        <v>248</v>
      </c>
      <c r="S659" s="27">
        <v>2.9222222222222212</v>
      </c>
      <c r="T659" s="27">
        <v>0.73055555555555529</v>
      </c>
      <c r="U659" s="66">
        <v>44426</v>
      </c>
      <c r="V659" s="27">
        <v>0.19999999999999929</v>
      </c>
      <c r="W659" s="19">
        <v>0.75</v>
      </c>
      <c r="X659" s="26">
        <v>27.46</v>
      </c>
      <c r="Y659" s="19" t="str">
        <f t="shared" si="81"/>
        <v>N1766</v>
      </c>
      <c r="Z659" s="19" t="str">
        <f t="shared" si="82"/>
        <v>2/V450HR</v>
      </c>
      <c r="AA659" s="26">
        <f t="shared" si="83"/>
        <v>0.75</v>
      </c>
      <c r="AB659" s="26">
        <f t="shared" si="84"/>
        <v>3.46</v>
      </c>
      <c r="AC659" s="19">
        <f t="shared" si="85"/>
        <v>27.46</v>
      </c>
      <c r="AD659" s="19" t="str">
        <f t="shared" si="86"/>
        <v>22000-716E</v>
      </c>
      <c r="AE659" s="32"/>
      <c r="AF659" s="34"/>
      <c r="AG659" s="1" t="s">
        <v>151</v>
      </c>
      <c r="AH659" s="43">
        <v>6830</v>
      </c>
    </row>
    <row r="660" spans="1:34" x14ac:dyDescent="0.25">
      <c r="A660" s="5">
        <v>44405</v>
      </c>
      <c r="B660" s="56" t="s">
        <v>2820</v>
      </c>
      <c r="C660" s="51" t="s">
        <v>434</v>
      </c>
      <c r="D660" s="51" t="s">
        <v>215</v>
      </c>
      <c r="E660" s="54">
        <v>44414</v>
      </c>
      <c r="F660" s="51" t="s">
        <v>571</v>
      </c>
      <c r="G660" s="48" t="s">
        <v>214</v>
      </c>
      <c r="H660" s="52">
        <v>500</v>
      </c>
      <c r="I660" s="51" t="s">
        <v>270</v>
      </c>
      <c r="J660" s="1">
        <v>14.13</v>
      </c>
      <c r="K660" s="7">
        <v>923797</v>
      </c>
      <c r="L660" s="24"/>
      <c r="M660" s="24">
        <v>10.8</v>
      </c>
      <c r="N660" s="24">
        <v>2.6</v>
      </c>
      <c r="O660" s="16">
        <f t="shared" si="87"/>
        <v>28.080000000000002</v>
      </c>
      <c r="P660" s="24" t="s">
        <v>171</v>
      </c>
      <c r="Q660" s="24" t="s">
        <v>577</v>
      </c>
      <c r="R660" s="25" t="s">
        <v>2897</v>
      </c>
      <c r="S660" s="27">
        <v>115.04638888888887</v>
      </c>
      <c r="T660" s="27">
        <v>0.23009277777777773</v>
      </c>
      <c r="U660" s="66">
        <v>44426</v>
      </c>
      <c r="V660" s="27">
        <v>5.4161111111111122</v>
      </c>
      <c r="W660" s="19">
        <v>0.27</v>
      </c>
      <c r="X660" s="26">
        <v>39</v>
      </c>
      <c r="Y660" s="19" t="str">
        <f t="shared" si="81"/>
        <v>L300</v>
      </c>
      <c r="Z660" s="19" t="str">
        <f t="shared" si="82"/>
        <v>3/LS14500</v>
      </c>
      <c r="AA660" s="26">
        <f t="shared" si="83"/>
        <v>0.27</v>
      </c>
      <c r="AB660" s="26">
        <f t="shared" si="84"/>
        <v>14.13</v>
      </c>
      <c r="AC660" s="19">
        <f t="shared" si="85"/>
        <v>39</v>
      </c>
      <c r="AD660" s="19" t="str">
        <f t="shared" si="86"/>
        <v>65000-765A</v>
      </c>
      <c r="AE660" s="32"/>
      <c r="AF660" s="34"/>
      <c r="AG660" s="1" t="s">
        <v>153</v>
      </c>
      <c r="AH660" s="43">
        <v>65616</v>
      </c>
    </row>
    <row r="661" spans="1:34" x14ac:dyDescent="0.25">
      <c r="A661" s="5">
        <v>44419</v>
      </c>
      <c r="B661" s="56" t="s">
        <v>2922</v>
      </c>
      <c r="C661" s="51" t="s">
        <v>274</v>
      </c>
      <c r="D661" s="51" t="s">
        <v>2924</v>
      </c>
      <c r="E661" s="54">
        <v>44418</v>
      </c>
      <c r="F661" s="51" t="s">
        <v>1045</v>
      </c>
      <c r="G661" s="48" t="s">
        <v>2923</v>
      </c>
      <c r="H661" s="52">
        <v>12</v>
      </c>
      <c r="I661" s="1"/>
      <c r="J661" s="1">
        <v>29.02</v>
      </c>
      <c r="K661" s="7">
        <v>925639</v>
      </c>
      <c r="L661" s="24"/>
      <c r="M661" s="24"/>
      <c r="N661" s="24"/>
      <c r="O661" s="16">
        <f t="shared" si="87"/>
        <v>0</v>
      </c>
      <c r="P661" s="24"/>
      <c r="Q661" s="24"/>
      <c r="R661" s="25" t="s">
        <v>249</v>
      </c>
      <c r="S661" s="27">
        <v>0.75472222222222118</v>
      </c>
      <c r="T661" s="27">
        <v>6.2893518518518432E-2</v>
      </c>
      <c r="U661" s="66">
        <v>44427</v>
      </c>
      <c r="V661" s="27">
        <v>0.51138888888888978</v>
      </c>
      <c r="W661" s="19">
        <v>0.06</v>
      </c>
      <c r="X661" s="26">
        <v>65</v>
      </c>
      <c r="Y661" s="19" t="str">
        <f t="shared" si="81"/>
        <v>CH105A</v>
      </c>
      <c r="Z661" s="19" t="str">
        <f t="shared" si="82"/>
        <v>TSB-002PCB</v>
      </c>
      <c r="AA661" s="26">
        <f t="shared" si="83"/>
        <v>0.06</v>
      </c>
      <c r="AB661" s="26">
        <f t="shared" si="84"/>
        <v>29.02</v>
      </c>
      <c r="AC661" s="19">
        <f t="shared" si="85"/>
        <v>65</v>
      </c>
      <c r="AD661" s="19" t="str">
        <f t="shared" si="86"/>
        <v>67001-335</v>
      </c>
      <c r="AE661" s="32"/>
      <c r="AF661" s="34"/>
      <c r="AG661" s="1" t="s">
        <v>153</v>
      </c>
      <c r="AH661" s="43" t="s">
        <v>1046</v>
      </c>
    </row>
    <row r="662" spans="1:34" x14ac:dyDescent="0.25">
      <c r="A662" s="17">
        <v>44424</v>
      </c>
      <c r="B662" s="58" t="s">
        <v>2977</v>
      </c>
      <c r="C662" s="53" t="s">
        <v>2979</v>
      </c>
      <c r="D662" s="53" t="s">
        <v>1194</v>
      </c>
      <c r="E662" s="54">
        <v>44420</v>
      </c>
      <c r="F662" s="51" t="s">
        <v>2978</v>
      </c>
      <c r="G662" s="48" t="s">
        <v>1191</v>
      </c>
      <c r="H662" s="52">
        <v>2</v>
      </c>
      <c r="I662" s="51" t="s">
        <v>2591</v>
      </c>
      <c r="J662" s="1">
        <v>36.96</v>
      </c>
      <c r="K662" s="7">
        <v>925948</v>
      </c>
      <c r="L662" s="24" t="s">
        <v>1192</v>
      </c>
      <c r="M662" s="24">
        <v>6</v>
      </c>
      <c r="N662" s="24">
        <v>9</v>
      </c>
      <c r="O662" s="16">
        <f t="shared" si="87"/>
        <v>54</v>
      </c>
      <c r="P662" s="24" t="s">
        <v>91</v>
      </c>
      <c r="Q662" s="24" t="s">
        <v>583</v>
      </c>
      <c r="R662" s="25" t="s">
        <v>287</v>
      </c>
      <c r="S662" s="27">
        <v>2.5799999999999983</v>
      </c>
      <c r="T662" s="27">
        <v>1.2899999999999991</v>
      </c>
      <c r="U662" s="66">
        <v>44432</v>
      </c>
      <c r="V662" s="27">
        <v>0.33333333333333348</v>
      </c>
      <c r="W662" s="19">
        <v>1.45</v>
      </c>
      <c r="X662" s="26">
        <v>163.52000000000001</v>
      </c>
      <c r="Y662" s="19" t="str">
        <f t="shared" si="81"/>
        <v>N1153</v>
      </c>
      <c r="Z662" s="19" t="str">
        <f t="shared" si="82"/>
        <v>5/IMP-9000D</v>
      </c>
      <c r="AA662" s="26">
        <f t="shared" si="83"/>
        <v>1.45</v>
      </c>
      <c r="AB662" s="26">
        <f t="shared" si="84"/>
        <v>36.96</v>
      </c>
      <c r="AC662" s="19">
        <f t="shared" si="85"/>
        <v>163.52000000000001</v>
      </c>
      <c r="AD662" s="19" t="str">
        <f t="shared" si="86"/>
        <v>46001-735AEMC</v>
      </c>
      <c r="AE662" s="32"/>
      <c r="AF662" s="34"/>
      <c r="AG662" s="1" t="s">
        <v>13</v>
      </c>
      <c r="AH662" s="43">
        <v>2506</v>
      </c>
    </row>
    <row r="663" spans="1:34" x14ac:dyDescent="0.25">
      <c r="A663" s="18">
        <v>44425</v>
      </c>
      <c r="B663" s="55" t="s">
        <v>3006</v>
      </c>
      <c r="C663" s="51" t="s">
        <v>651</v>
      </c>
      <c r="D663" s="51" t="s">
        <v>3009</v>
      </c>
      <c r="E663" s="54">
        <v>44427</v>
      </c>
      <c r="F663" s="51" t="s">
        <v>339</v>
      </c>
      <c r="G663" s="48" t="s">
        <v>3007</v>
      </c>
      <c r="H663" s="52">
        <v>1</v>
      </c>
      <c r="I663" s="51" t="s">
        <v>2962</v>
      </c>
      <c r="J663" s="1">
        <v>2.23</v>
      </c>
      <c r="K663" s="7">
        <v>925960</v>
      </c>
      <c r="L663" s="24" t="s">
        <v>3008</v>
      </c>
      <c r="M663" s="24">
        <v>3.6</v>
      </c>
      <c r="N663" s="24">
        <v>2.7</v>
      </c>
      <c r="O663" s="16">
        <f t="shared" si="87"/>
        <v>9.7200000000000006</v>
      </c>
      <c r="P663" s="24" t="s">
        <v>421</v>
      </c>
      <c r="Q663" s="24" t="s">
        <v>412</v>
      </c>
      <c r="R663" s="25" t="s">
        <v>287</v>
      </c>
      <c r="S663" s="27">
        <v>0.74666666666666603</v>
      </c>
      <c r="T663" s="27">
        <v>0.74666666666666603</v>
      </c>
      <c r="U663" s="66">
        <v>44431</v>
      </c>
      <c r="V663" s="27">
        <v>0.24999999999999911</v>
      </c>
      <c r="W663" s="19">
        <v>0.5</v>
      </c>
      <c r="X663" s="26">
        <v>8.93</v>
      </c>
      <c r="Y663" s="19" t="str">
        <f t="shared" si="81"/>
        <v>L323</v>
      </c>
      <c r="Z663" s="19" t="str">
        <f t="shared" si="82"/>
        <v>1/ER14505H</v>
      </c>
      <c r="AA663" s="26">
        <f t="shared" si="83"/>
        <v>0.5</v>
      </c>
      <c r="AB663" s="26">
        <f t="shared" si="84"/>
        <v>2.23</v>
      </c>
      <c r="AC663" s="19">
        <f t="shared" si="85"/>
        <v>8.93</v>
      </c>
      <c r="AD663" s="19" t="str">
        <f t="shared" si="86"/>
        <v>59001-503CE014</v>
      </c>
      <c r="AE663" s="32"/>
      <c r="AF663" s="34"/>
      <c r="AG663" s="1" t="s">
        <v>573</v>
      </c>
      <c r="AH663" s="43" t="s">
        <v>340</v>
      </c>
    </row>
    <row r="664" spans="1:34" x14ac:dyDescent="0.25">
      <c r="A664" s="17">
        <v>44424</v>
      </c>
      <c r="B664" s="58" t="s">
        <v>2985</v>
      </c>
      <c r="C664" s="51" t="s">
        <v>1999</v>
      </c>
      <c r="D664" s="51" t="s">
        <v>2987</v>
      </c>
      <c r="E664" s="54">
        <v>44438</v>
      </c>
      <c r="F664" s="51" t="s">
        <v>1299</v>
      </c>
      <c r="G664" s="48" t="s">
        <v>2986</v>
      </c>
      <c r="H664" s="52">
        <v>1</v>
      </c>
      <c r="I664" s="51" t="s">
        <v>256</v>
      </c>
      <c r="J664" s="1">
        <v>7.31</v>
      </c>
      <c r="K664" s="7">
        <v>926094</v>
      </c>
      <c r="L664" s="24"/>
      <c r="M664" s="24">
        <v>15</v>
      </c>
      <c r="N664" s="24"/>
      <c r="O664" s="16">
        <f t="shared" si="87"/>
        <v>0</v>
      </c>
      <c r="P664" s="24" t="s">
        <v>89</v>
      </c>
      <c r="Q664" s="24" t="s">
        <v>2001</v>
      </c>
      <c r="R664" s="25" t="s">
        <v>287</v>
      </c>
      <c r="S664" s="27">
        <v>2.4888888888888898</v>
      </c>
      <c r="T664" s="27">
        <v>2.4888888888888898</v>
      </c>
      <c r="U664" s="66">
        <v>44432</v>
      </c>
      <c r="V664" s="27">
        <v>0.22305555555555534</v>
      </c>
      <c r="W664" s="19">
        <v>2.04</v>
      </c>
      <c r="X664" s="26">
        <v>125</v>
      </c>
      <c r="Y664" s="19" t="str">
        <f t="shared" si="81"/>
        <v>AL561DEG</v>
      </c>
      <c r="Z664" s="19" t="str">
        <f t="shared" si="82"/>
        <v>30/LR6</v>
      </c>
      <c r="AA664" s="26">
        <f t="shared" si="83"/>
        <v>2.04</v>
      </c>
      <c r="AB664" s="26">
        <f t="shared" si="84"/>
        <v>7.31</v>
      </c>
      <c r="AC664" s="19">
        <f t="shared" si="85"/>
        <v>125</v>
      </c>
      <c r="AD664" s="19" t="str">
        <f t="shared" si="86"/>
        <v>66002-975</v>
      </c>
      <c r="AE664" s="32"/>
      <c r="AF664" s="34"/>
      <c r="AG664" s="1" t="s">
        <v>13</v>
      </c>
      <c r="AH664" s="43">
        <v>66550</v>
      </c>
    </row>
    <row r="665" spans="1:34" x14ac:dyDescent="0.25">
      <c r="A665" s="17">
        <v>44424</v>
      </c>
      <c r="B665" s="58" t="s">
        <v>2960</v>
      </c>
      <c r="C665" s="51" t="s">
        <v>2965</v>
      </c>
      <c r="D665" s="51" t="s">
        <v>2964</v>
      </c>
      <c r="E665" s="54">
        <v>44426</v>
      </c>
      <c r="F665" s="51" t="s">
        <v>255</v>
      </c>
      <c r="G665" s="48" t="s">
        <v>2961</v>
      </c>
      <c r="H665" s="52">
        <v>1</v>
      </c>
      <c r="I665" s="51" t="s">
        <v>2962</v>
      </c>
      <c r="J665" s="1">
        <v>1.45</v>
      </c>
      <c r="K665" s="7">
        <v>925725</v>
      </c>
      <c r="L665" s="24" t="s">
        <v>2963</v>
      </c>
      <c r="M665" s="24">
        <v>3.6</v>
      </c>
      <c r="N665" s="24">
        <v>2.5</v>
      </c>
      <c r="O665" s="16">
        <f t="shared" si="87"/>
        <v>9</v>
      </c>
      <c r="P665" s="24" t="s">
        <v>538</v>
      </c>
      <c r="Q665" s="24" t="s">
        <v>412</v>
      </c>
      <c r="R665" s="25" t="s">
        <v>287</v>
      </c>
      <c r="S665" s="27">
        <v>0.75</v>
      </c>
      <c r="T665" s="27">
        <v>0.75</v>
      </c>
      <c r="U665" s="66">
        <v>44431</v>
      </c>
      <c r="V665" s="27">
        <v>0.13333333333333552</v>
      </c>
      <c r="W665" s="19">
        <v>0.33</v>
      </c>
      <c r="X665" s="26">
        <v>8.1999999999999993</v>
      </c>
      <c r="Y665" s="19" t="str">
        <f t="shared" si="81"/>
        <v>L369</v>
      </c>
      <c r="Z665" s="19" t="str">
        <f t="shared" si="82"/>
        <v>1/ER14505H/T</v>
      </c>
      <c r="AA665" s="26">
        <f t="shared" si="83"/>
        <v>0.33</v>
      </c>
      <c r="AB665" s="26">
        <f t="shared" si="84"/>
        <v>1.45</v>
      </c>
      <c r="AC665" s="19">
        <f t="shared" si="85"/>
        <v>8.1999999999999993</v>
      </c>
      <c r="AD665" s="19" t="str">
        <f t="shared" si="86"/>
        <v>59001-503KRON</v>
      </c>
      <c r="AE665" s="32"/>
      <c r="AF665" s="34"/>
      <c r="AG665" s="1" t="s">
        <v>573</v>
      </c>
      <c r="AH665" s="43" t="s">
        <v>277</v>
      </c>
    </row>
    <row r="666" spans="1:34" x14ac:dyDescent="0.25">
      <c r="A666" s="13">
        <v>44420</v>
      </c>
      <c r="B666" s="57" t="s">
        <v>2932</v>
      </c>
      <c r="C666" s="51" t="s">
        <v>1565</v>
      </c>
      <c r="D666" s="51" t="s">
        <v>2934</v>
      </c>
      <c r="E666" s="54">
        <v>44439</v>
      </c>
      <c r="F666" s="51" t="s">
        <v>2926</v>
      </c>
      <c r="G666" s="48" t="s">
        <v>2933</v>
      </c>
      <c r="H666" s="52">
        <v>4</v>
      </c>
      <c r="I666" s="51" t="s">
        <v>388</v>
      </c>
      <c r="J666" s="1">
        <v>15.66</v>
      </c>
      <c r="K666" s="7">
        <v>925664</v>
      </c>
      <c r="L666" s="24"/>
      <c r="M666" s="24">
        <v>3.6</v>
      </c>
      <c r="N666" s="24">
        <v>17</v>
      </c>
      <c r="O666" s="16">
        <f t="shared" si="87"/>
        <v>61.2</v>
      </c>
      <c r="P666" s="24" t="s">
        <v>538</v>
      </c>
      <c r="Q666" s="24" t="s">
        <v>412</v>
      </c>
      <c r="R666" s="25" t="s">
        <v>1618</v>
      </c>
      <c r="S666" s="27">
        <v>0.98305555555555379</v>
      </c>
      <c r="T666" s="27">
        <v>0.24576388888888845</v>
      </c>
      <c r="U666" s="66">
        <v>44431</v>
      </c>
      <c r="V666" s="27">
        <v>0.13333333333333286</v>
      </c>
      <c r="W666" s="19">
        <v>0.27</v>
      </c>
      <c r="X666" s="26">
        <v>45</v>
      </c>
      <c r="Y666" s="19" t="str">
        <f t="shared" si="81"/>
        <v>PACK330</v>
      </c>
      <c r="Z666" s="19" t="str">
        <f t="shared" si="82"/>
        <v>1/LS33600</v>
      </c>
      <c r="AA666" s="26">
        <f t="shared" si="83"/>
        <v>0.27</v>
      </c>
      <c r="AB666" s="26">
        <f t="shared" si="84"/>
        <v>15.66</v>
      </c>
      <c r="AC666" s="19">
        <f t="shared" si="85"/>
        <v>45</v>
      </c>
      <c r="AD666" s="19" t="str">
        <f t="shared" si="86"/>
        <v>66001-701</v>
      </c>
      <c r="AE666" s="32"/>
      <c r="AF666" s="34"/>
      <c r="AG666" s="1" t="s">
        <v>151</v>
      </c>
      <c r="AH666" s="43">
        <v>1873</v>
      </c>
    </row>
    <row r="667" spans="1:34" x14ac:dyDescent="0.25">
      <c r="A667" s="13">
        <v>44420</v>
      </c>
      <c r="B667" s="57" t="s">
        <v>2947</v>
      </c>
      <c r="C667" s="51" t="s">
        <v>2950</v>
      </c>
      <c r="D667" s="51" t="s">
        <v>2951</v>
      </c>
      <c r="E667" s="54">
        <v>44438</v>
      </c>
      <c r="F667" s="51" t="s">
        <v>2936</v>
      </c>
      <c r="G667" s="48" t="s">
        <v>2948</v>
      </c>
      <c r="H667" s="52">
        <v>1</v>
      </c>
      <c r="I667" s="51" t="s">
        <v>2949</v>
      </c>
      <c r="J667" s="1">
        <v>2.77</v>
      </c>
      <c r="K667" s="7">
        <v>925823</v>
      </c>
      <c r="L667" s="24"/>
      <c r="M667" s="24">
        <v>4.8</v>
      </c>
      <c r="N667" s="24">
        <v>0.8</v>
      </c>
      <c r="O667" s="16">
        <f t="shared" si="87"/>
        <v>3.84</v>
      </c>
      <c r="P667" s="24" t="s">
        <v>96</v>
      </c>
      <c r="Q667" s="24" t="s">
        <v>562</v>
      </c>
      <c r="R667" s="25" t="s">
        <v>287</v>
      </c>
      <c r="S667" s="27">
        <v>0.59972222222222094</v>
      </c>
      <c r="T667" s="27">
        <v>0.59972222222222094</v>
      </c>
      <c r="U667" s="66">
        <v>44431</v>
      </c>
      <c r="V667" s="27">
        <v>0.11666666666666492</v>
      </c>
      <c r="W667" s="19">
        <v>0.5</v>
      </c>
      <c r="X667" s="26">
        <v>26.57</v>
      </c>
      <c r="Y667" s="19" t="str">
        <f t="shared" si="81"/>
        <v>N1982</v>
      </c>
      <c r="Z667" s="19" t="str">
        <f t="shared" si="82"/>
        <v>4/NC-AA800HT</v>
      </c>
      <c r="AA667" s="26">
        <f t="shared" si="83"/>
        <v>0.5</v>
      </c>
      <c r="AB667" s="26">
        <f t="shared" si="84"/>
        <v>2.77</v>
      </c>
      <c r="AC667" s="19">
        <f t="shared" si="85"/>
        <v>26.57</v>
      </c>
      <c r="AD667" s="19" t="str">
        <f t="shared" si="86"/>
        <v>66003-967</v>
      </c>
      <c r="AE667" s="32"/>
      <c r="AF667" s="34"/>
      <c r="AG667" s="1" t="s">
        <v>13</v>
      </c>
      <c r="AH667" s="43">
        <v>2296</v>
      </c>
    </row>
    <row r="668" spans="1:34" x14ac:dyDescent="0.25">
      <c r="A668" s="18">
        <v>44404</v>
      </c>
      <c r="B668" s="55" t="s">
        <v>2800</v>
      </c>
      <c r="C668" s="51" t="s">
        <v>640</v>
      </c>
      <c r="D668" s="51" t="s">
        <v>576</v>
      </c>
      <c r="E668" s="54">
        <v>44424</v>
      </c>
      <c r="F668" s="51" t="s">
        <v>322</v>
      </c>
      <c r="G668" s="48" t="s">
        <v>575</v>
      </c>
      <c r="H668" s="52">
        <v>500</v>
      </c>
      <c r="I668" s="51" t="s">
        <v>634</v>
      </c>
      <c r="J668" s="1">
        <v>2.02</v>
      </c>
      <c r="K668" s="7">
        <v>923921</v>
      </c>
      <c r="L668" s="24"/>
      <c r="M668" s="24">
        <v>1.2</v>
      </c>
      <c r="N668" s="24">
        <v>0.8</v>
      </c>
      <c r="O668" s="16">
        <f t="shared" si="87"/>
        <v>0.96</v>
      </c>
      <c r="P668" s="24" t="s">
        <v>91</v>
      </c>
      <c r="Q668" s="24" t="s">
        <v>412</v>
      </c>
      <c r="R668" s="25" t="s">
        <v>1577</v>
      </c>
      <c r="S668" s="27">
        <v>20.541944444444447</v>
      </c>
      <c r="T668" s="27">
        <v>4.1083888888888892E-2</v>
      </c>
      <c r="U668" s="66">
        <v>44431</v>
      </c>
      <c r="V668" s="27">
        <v>1.5888888888888877</v>
      </c>
      <c r="W668" s="19">
        <v>0.03</v>
      </c>
      <c r="X668" s="26">
        <v>3.1</v>
      </c>
      <c r="Y668" s="19" t="str">
        <f t="shared" si="81"/>
        <v>N1705</v>
      </c>
      <c r="Z668" s="19" t="str">
        <f t="shared" si="82"/>
        <v>1/BK-4MCCE</v>
      </c>
      <c r="AA668" s="26">
        <f t="shared" si="83"/>
        <v>0.03</v>
      </c>
      <c r="AB668" s="26">
        <f t="shared" si="84"/>
        <v>2.02</v>
      </c>
      <c r="AC668" s="19">
        <f t="shared" si="85"/>
        <v>3.1</v>
      </c>
      <c r="AD668" s="19" t="str">
        <f t="shared" si="86"/>
        <v>30006-414BP</v>
      </c>
      <c r="AE668" s="32"/>
      <c r="AF668" s="34"/>
      <c r="AG668" s="1" t="s">
        <v>573</v>
      </c>
      <c r="AH668" s="43" t="s">
        <v>323</v>
      </c>
    </row>
    <row r="669" spans="1:34" x14ac:dyDescent="0.25">
      <c r="A669" s="5">
        <v>44384</v>
      </c>
      <c r="B669" s="56" t="s">
        <v>2612</v>
      </c>
      <c r="C669" s="53" t="s">
        <v>532</v>
      </c>
      <c r="D669" s="53" t="s">
        <v>2615</v>
      </c>
      <c r="E669" s="54">
        <v>44399</v>
      </c>
      <c r="F669" s="51" t="s">
        <v>2613</v>
      </c>
      <c r="G669" s="48" t="s">
        <v>2614</v>
      </c>
      <c r="H669" s="52">
        <v>10</v>
      </c>
      <c r="I669" s="51" t="s">
        <v>364</v>
      </c>
      <c r="J669" s="1">
        <v>16.96</v>
      </c>
      <c r="K669" s="7">
        <v>921230</v>
      </c>
      <c r="L669" s="24"/>
      <c r="M669" s="24">
        <v>11.1</v>
      </c>
      <c r="N669" s="24">
        <v>2.6</v>
      </c>
      <c r="O669" s="16">
        <f t="shared" si="87"/>
        <v>28.86</v>
      </c>
      <c r="P669" s="24" t="s">
        <v>130</v>
      </c>
      <c r="Q669" s="24" t="s">
        <v>577</v>
      </c>
      <c r="R669" s="25" t="s">
        <v>2679</v>
      </c>
      <c r="S669" s="27">
        <v>10.805555555555561</v>
      </c>
      <c r="T669" s="27">
        <v>1.0805555555555562</v>
      </c>
      <c r="U669" s="66">
        <v>44431</v>
      </c>
      <c r="V669" s="27">
        <v>0.37194444444444574</v>
      </c>
      <c r="W669" s="19">
        <v>0.96</v>
      </c>
      <c r="X669" s="26">
        <v>75</v>
      </c>
      <c r="Y669" s="19" t="str">
        <f t="shared" si="81"/>
        <v>RL144</v>
      </c>
      <c r="Z669" s="19" t="str">
        <f t="shared" si="82"/>
        <v>3/UR18650ZY</v>
      </c>
      <c r="AA669" s="26">
        <f t="shared" si="83"/>
        <v>0.96</v>
      </c>
      <c r="AB669" s="26">
        <f t="shared" si="84"/>
        <v>16.96</v>
      </c>
      <c r="AC669" s="19">
        <f t="shared" si="85"/>
        <v>75</v>
      </c>
      <c r="AD669" s="19" t="str">
        <f t="shared" si="86"/>
        <v>66000-459</v>
      </c>
      <c r="AE669" s="32"/>
      <c r="AF669" s="34"/>
      <c r="AG669" s="1" t="s">
        <v>151</v>
      </c>
      <c r="AH669" s="43">
        <v>66148</v>
      </c>
    </row>
    <row r="670" spans="1:34" x14ac:dyDescent="0.25">
      <c r="A670" s="17">
        <v>44424</v>
      </c>
      <c r="B670" s="58" t="s">
        <v>2957</v>
      </c>
      <c r="C670" s="51" t="s">
        <v>2959</v>
      </c>
      <c r="D670" s="51" t="s">
        <v>3058</v>
      </c>
      <c r="E670" s="54">
        <v>44421</v>
      </c>
      <c r="F670" s="51" t="s">
        <v>2232</v>
      </c>
      <c r="G670" s="48" t="s">
        <v>2958</v>
      </c>
      <c r="H670" s="52">
        <v>1</v>
      </c>
      <c r="I670" s="51" t="s">
        <v>1943</v>
      </c>
      <c r="J670" s="52">
        <v>111.3</v>
      </c>
      <c r="K670" s="7">
        <v>925943</v>
      </c>
      <c r="L670" s="24"/>
      <c r="M670" s="24">
        <v>14.4</v>
      </c>
      <c r="N670" s="24">
        <v>7</v>
      </c>
      <c r="O670" s="16">
        <f t="shared" si="87"/>
        <v>100.8</v>
      </c>
      <c r="P670" s="24" t="s">
        <v>96</v>
      </c>
      <c r="Q670" s="24" t="s">
        <v>591</v>
      </c>
      <c r="R670" s="25" t="s">
        <v>1618</v>
      </c>
      <c r="S670" s="27">
        <v>1.2013888888888897</v>
      </c>
      <c r="T670" s="27">
        <v>1.2013888888888897</v>
      </c>
      <c r="U670" s="66">
        <v>44431</v>
      </c>
      <c r="V670" s="27">
        <v>0.36666666666666803</v>
      </c>
      <c r="W670" s="19">
        <v>2</v>
      </c>
      <c r="X670" s="26">
        <v>300</v>
      </c>
      <c r="Y670" s="19" t="str">
        <f t="shared" si="81"/>
        <v>N1983</v>
      </c>
      <c r="Z670" s="19" t="str">
        <f t="shared" si="82"/>
        <v>12/KR7000F</v>
      </c>
      <c r="AA670" s="26">
        <f t="shared" si="83"/>
        <v>2</v>
      </c>
      <c r="AB670" s="26">
        <f t="shared" si="84"/>
        <v>111.3</v>
      </c>
      <c r="AC670" s="19">
        <f t="shared" si="85"/>
        <v>300</v>
      </c>
      <c r="AD670" s="19" t="str">
        <f t="shared" si="86"/>
        <v>66003-968</v>
      </c>
      <c r="AE670" s="32"/>
      <c r="AF670" s="34"/>
      <c r="AG670" s="1" t="s">
        <v>13</v>
      </c>
      <c r="AH670" s="43">
        <v>66571</v>
      </c>
    </row>
    <row r="671" spans="1:34" x14ac:dyDescent="0.25">
      <c r="A671" s="13">
        <v>44427</v>
      </c>
      <c r="B671" s="57" t="s">
        <v>3042</v>
      </c>
      <c r="C671" s="51" t="s">
        <v>3044</v>
      </c>
      <c r="D671" s="51" t="s">
        <v>3074</v>
      </c>
      <c r="E671" s="54">
        <v>44428</v>
      </c>
      <c r="F671" s="51" t="s">
        <v>255</v>
      </c>
      <c r="G671" s="48" t="s">
        <v>3043</v>
      </c>
      <c r="H671" s="52">
        <v>8</v>
      </c>
      <c r="I671" s="51" t="s">
        <v>318</v>
      </c>
      <c r="J671" s="1">
        <v>16.45</v>
      </c>
      <c r="K671" s="7">
        <v>926455</v>
      </c>
      <c r="L671" s="24"/>
      <c r="M671" s="24">
        <v>10.8</v>
      </c>
      <c r="N671" s="24">
        <v>3.45</v>
      </c>
      <c r="O671" s="16">
        <f t="shared" si="87"/>
        <v>37.260000000000005</v>
      </c>
      <c r="P671" s="24" t="s">
        <v>130</v>
      </c>
      <c r="Q671" s="24" t="s">
        <v>577</v>
      </c>
      <c r="R671" s="25" t="s">
        <v>1618</v>
      </c>
      <c r="S671" s="27">
        <v>5.0761111111111124</v>
      </c>
      <c r="T671" s="27">
        <v>0.63451388888888904</v>
      </c>
      <c r="U671" s="66">
        <v>44431</v>
      </c>
      <c r="V671" s="27">
        <v>0.53333333333333277</v>
      </c>
      <c r="W671" s="19">
        <v>1</v>
      </c>
      <c r="X671" s="26">
        <v>65</v>
      </c>
      <c r="Y671" s="19" t="str">
        <f t="shared" si="81"/>
        <v>RECELL732</v>
      </c>
      <c r="Z671" s="19" t="str">
        <f t="shared" si="82"/>
        <v>3/NCR18650GA</v>
      </c>
      <c r="AA671" s="26">
        <f t="shared" si="83"/>
        <v>1</v>
      </c>
      <c r="AB671" s="26">
        <f t="shared" si="84"/>
        <v>16.45</v>
      </c>
      <c r="AC671" s="19">
        <f t="shared" si="85"/>
        <v>65</v>
      </c>
      <c r="AD671" s="19" t="str">
        <f t="shared" si="86"/>
        <v>66003-971</v>
      </c>
      <c r="AE671" s="32"/>
      <c r="AF671" s="34"/>
      <c r="AG671" s="1" t="s">
        <v>13</v>
      </c>
      <c r="AH671" s="43" t="s">
        <v>277</v>
      </c>
    </row>
    <row r="672" spans="1:34" x14ac:dyDescent="0.25">
      <c r="A672" s="13">
        <v>44427</v>
      </c>
      <c r="B672" s="57" t="s">
        <v>3040</v>
      </c>
      <c r="C672" s="51" t="s">
        <v>663</v>
      </c>
      <c r="D672" s="51" t="s">
        <v>3075</v>
      </c>
      <c r="E672" s="54">
        <v>44431</v>
      </c>
      <c r="F672" s="51" t="s">
        <v>105</v>
      </c>
      <c r="G672" s="48" t="s">
        <v>3041</v>
      </c>
      <c r="H672" s="52">
        <v>1</v>
      </c>
      <c r="I672" s="51" t="s">
        <v>630</v>
      </c>
      <c r="J672" s="52">
        <v>21.68</v>
      </c>
      <c r="K672" s="7">
        <v>926584</v>
      </c>
      <c r="L672" s="24"/>
      <c r="M672" s="24">
        <v>7.2</v>
      </c>
      <c r="N672" s="24">
        <v>3</v>
      </c>
      <c r="O672" s="16">
        <f t="shared" si="87"/>
        <v>21.6</v>
      </c>
      <c r="P672" s="24" t="s">
        <v>96</v>
      </c>
      <c r="Q672" s="24" t="s">
        <v>464</v>
      </c>
      <c r="R672" s="25" t="s">
        <v>1618</v>
      </c>
      <c r="S672" s="27">
        <v>0.66666666666666696</v>
      </c>
      <c r="T672" s="27">
        <v>0.66666666666666696</v>
      </c>
      <c r="U672" s="66">
        <v>44431</v>
      </c>
      <c r="V672" s="27">
        <v>0.28333333333333233</v>
      </c>
      <c r="W672" s="19">
        <v>1</v>
      </c>
      <c r="X672" s="26">
        <v>68.61</v>
      </c>
      <c r="Y672" s="19" t="str">
        <f t="shared" si="81"/>
        <v>PACK670</v>
      </c>
      <c r="Z672" s="19" t="str">
        <f t="shared" si="82"/>
        <v>6/N3000CR</v>
      </c>
      <c r="AA672" s="26">
        <f t="shared" si="83"/>
        <v>1</v>
      </c>
      <c r="AB672" s="26">
        <f t="shared" si="84"/>
        <v>21.68</v>
      </c>
      <c r="AC672" s="19">
        <f t="shared" si="85"/>
        <v>68.61</v>
      </c>
      <c r="AD672" s="19" t="str">
        <f t="shared" si="86"/>
        <v>66003-972</v>
      </c>
      <c r="AE672" s="32"/>
      <c r="AF672" s="34"/>
      <c r="AG672" s="1" t="s">
        <v>13</v>
      </c>
      <c r="AH672" s="43" t="s">
        <v>294</v>
      </c>
    </row>
    <row r="673" spans="1:34" x14ac:dyDescent="0.25">
      <c r="A673" s="81">
        <v>44393</v>
      </c>
      <c r="B673" s="82" t="s">
        <v>2711</v>
      </c>
      <c r="C673" s="53" t="s">
        <v>1042</v>
      </c>
      <c r="D673" s="53" t="s">
        <v>2713</v>
      </c>
      <c r="E673" s="54">
        <v>44407</v>
      </c>
      <c r="F673" s="51" t="s">
        <v>2069</v>
      </c>
      <c r="G673" s="48" t="s">
        <v>2712</v>
      </c>
      <c r="H673" s="52">
        <v>2</v>
      </c>
      <c r="I673" s="51" t="s">
        <v>364</v>
      </c>
      <c r="J673" s="1">
        <v>11.55</v>
      </c>
      <c r="K673" s="7">
        <v>923006</v>
      </c>
      <c r="L673" s="24"/>
      <c r="M673" s="24">
        <v>7.4</v>
      </c>
      <c r="N673" s="24">
        <v>5.2</v>
      </c>
      <c r="O673" s="16">
        <f t="shared" si="87"/>
        <v>38.480000000000004</v>
      </c>
      <c r="P673" s="24" t="s">
        <v>130</v>
      </c>
      <c r="Q673" s="24" t="s">
        <v>281</v>
      </c>
      <c r="R673" s="25" t="s">
        <v>455</v>
      </c>
      <c r="S673" s="27">
        <v>1.190555555555556</v>
      </c>
      <c r="T673" s="27">
        <v>0.59527777777777802</v>
      </c>
      <c r="U673" s="66">
        <v>44434</v>
      </c>
      <c r="V673" s="27">
        <v>0.2150000000000003</v>
      </c>
      <c r="W673" s="19">
        <v>0.92</v>
      </c>
      <c r="X673" s="26">
        <v>129.68</v>
      </c>
      <c r="Y673" s="19" t="str">
        <f t="shared" si="81"/>
        <v>RECELL593</v>
      </c>
      <c r="Z673" s="19" t="str">
        <f t="shared" si="82"/>
        <v>4/UR18650ZY</v>
      </c>
      <c r="AA673" s="26">
        <f t="shared" si="83"/>
        <v>0.92</v>
      </c>
      <c r="AB673" s="26">
        <f t="shared" si="84"/>
        <v>11.55</v>
      </c>
      <c r="AC673" s="19">
        <f t="shared" si="85"/>
        <v>129.68</v>
      </c>
      <c r="AD673" s="19" t="str">
        <f t="shared" si="86"/>
        <v>89000-990K</v>
      </c>
      <c r="AE673" s="32"/>
      <c r="AF673" s="34"/>
      <c r="AG673" s="1" t="s">
        <v>151</v>
      </c>
      <c r="AH673" s="43">
        <v>26035</v>
      </c>
    </row>
    <row r="674" spans="1:34" x14ac:dyDescent="0.25">
      <c r="A674" s="18">
        <v>44348</v>
      </c>
      <c r="B674" s="55" t="s">
        <v>2279</v>
      </c>
      <c r="C674" s="51"/>
      <c r="D674" s="51" t="s">
        <v>1922</v>
      </c>
      <c r="E674" s="54">
        <v>44364</v>
      </c>
      <c r="F674" s="51" t="s">
        <v>499</v>
      </c>
      <c r="G674" s="48" t="s">
        <v>505</v>
      </c>
      <c r="H674" s="52">
        <v>50</v>
      </c>
      <c r="I674" s="1"/>
      <c r="J674" s="1">
        <v>34.25</v>
      </c>
      <c r="K674" s="7">
        <v>917087</v>
      </c>
      <c r="L674" s="24"/>
      <c r="M674" s="24"/>
      <c r="N674" s="24"/>
      <c r="O674" s="16">
        <f t="shared" si="87"/>
        <v>0</v>
      </c>
      <c r="P674" s="24"/>
      <c r="Q674" s="24"/>
      <c r="R674" s="25" t="s">
        <v>249</v>
      </c>
      <c r="S674" s="27">
        <v>5.830000000000001</v>
      </c>
      <c r="T674" s="27">
        <v>0.11660000000000002</v>
      </c>
      <c r="U674" s="66">
        <v>44433</v>
      </c>
      <c r="V674" s="27">
        <v>1.583333333333333</v>
      </c>
      <c r="W674" s="19">
        <v>0.12</v>
      </c>
      <c r="X674" s="26">
        <v>90</v>
      </c>
      <c r="Y674" s="19" t="str">
        <f t="shared" si="81"/>
        <v>CH248</v>
      </c>
      <c r="Z674" s="19">
        <f t="shared" si="82"/>
        <v>0</v>
      </c>
      <c r="AA674" s="26">
        <f t="shared" si="83"/>
        <v>0.12</v>
      </c>
      <c r="AB674" s="26">
        <f t="shared" si="84"/>
        <v>34.25</v>
      </c>
      <c r="AC674" s="19">
        <f t="shared" si="85"/>
        <v>90</v>
      </c>
      <c r="AD674" s="19" t="str">
        <f t="shared" si="86"/>
        <v>66000-659</v>
      </c>
      <c r="AE674" s="32"/>
      <c r="AF674" s="34"/>
      <c r="AG674" s="1" t="s">
        <v>152</v>
      </c>
      <c r="AH674" s="43">
        <v>66818</v>
      </c>
    </row>
    <row r="675" spans="1:34" x14ac:dyDescent="0.25">
      <c r="A675" s="18">
        <v>44432</v>
      </c>
      <c r="B675" s="55" t="s">
        <v>3070</v>
      </c>
      <c r="C675" s="51" t="s">
        <v>3072</v>
      </c>
      <c r="D675" s="51" t="s">
        <v>3073</v>
      </c>
      <c r="E675" s="54">
        <v>44433</v>
      </c>
      <c r="F675" s="51" t="s">
        <v>87</v>
      </c>
      <c r="G675" s="48" t="s">
        <v>3071</v>
      </c>
      <c r="H675" s="52">
        <v>3</v>
      </c>
      <c r="I675" s="1"/>
      <c r="J675" s="1">
        <v>31.85</v>
      </c>
      <c r="K675" s="7">
        <v>927061</v>
      </c>
      <c r="L675" s="24"/>
      <c r="M675" s="24"/>
      <c r="N675" s="24"/>
      <c r="O675" s="16">
        <f t="shared" si="87"/>
        <v>0</v>
      </c>
      <c r="P675" s="24"/>
      <c r="Q675" s="24"/>
      <c r="R675" s="25" t="s">
        <v>249</v>
      </c>
      <c r="S675" s="27">
        <v>0.26805555555555571</v>
      </c>
      <c r="T675" s="27">
        <v>8.9351851851851904E-2</v>
      </c>
      <c r="U675" s="66">
        <v>44433</v>
      </c>
      <c r="V675" s="27">
        <v>0.30000000000000027</v>
      </c>
      <c r="W675" s="19">
        <v>0.06</v>
      </c>
      <c r="X675" s="26">
        <v>70</v>
      </c>
      <c r="Y675" s="19" t="str">
        <f t="shared" si="81"/>
        <v>CH94</v>
      </c>
      <c r="Z675" s="19" t="str">
        <f t="shared" si="82"/>
        <v xml:space="preserve">TSB003B </v>
      </c>
      <c r="AA675" s="26">
        <f t="shared" si="83"/>
        <v>0.06</v>
      </c>
      <c r="AB675" s="26">
        <f t="shared" si="84"/>
        <v>31.85</v>
      </c>
      <c r="AC675" s="19">
        <f t="shared" si="85"/>
        <v>70</v>
      </c>
      <c r="AD675" s="19" t="str">
        <f t="shared" si="86"/>
        <v>66000-162</v>
      </c>
      <c r="AE675" s="32"/>
      <c r="AF675" s="34"/>
      <c r="AG675" s="1" t="s">
        <v>153</v>
      </c>
      <c r="AH675" s="43">
        <v>62070</v>
      </c>
    </row>
    <row r="676" spans="1:34" x14ac:dyDescent="0.25">
      <c r="A676" s="5">
        <v>44419</v>
      </c>
      <c r="B676" s="56" t="s">
        <v>2915</v>
      </c>
      <c r="C676" s="64" t="s">
        <v>490</v>
      </c>
      <c r="D676" s="64" t="s">
        <v>2918</v>
      </c>
      <c r="E676" s="54">
        <v>44431</v>
      </c>
      <c r="F676" s="51" t="s">
        <v>609</v>
      </c>
      <c r="G676" s="48" t="s">
        <v>2916</v>
      </c>
      <c r="H676" s="52">
        <v>1</v>
      </c>
      <c r="I676" s="51" t="s">
        <v>665</v>
      </c>
      <c r="J676" s="1">
        <v>46.47</v>
      </c>
      <c r="K676" s="7">
        <v>925418</v>
      </c>
      <c r="L676" s="24" t="s">
        <v>2917</v>
      </c>
      <c r="M676" s="24">
        <v>12</v>
      </c>
      <c r="N676" s="24">
        <v>2.8</v>
      </c>
      <c r="O676" s="16">
        <f t="shared" si="87"/>
        <v>33.599999999999994</v>
      </c>
      <c r="P676" s="24" t="s">
        <v>91</v>
      </c>
      <c r="Q676" s="24" t="s">
        <v>584</v>
      </c>
      <c r="R676" s="25" t="s">
        <v>287</v>
      </c>
      <c r="S676" s="27">
        <v>1.9122222222222245</v>
      </c>
      <c r="T676" s="27">
        <v>1.9122222222222245</v>
      </c>
      <c r="U676" s="66">
        <v>44433</v>
      </c>
      <c r="V676" s="27">
        <v>0.25555555555555642</v>
      </c>
      <c r="W676" s="19">
        <v>1.86</v>
      </c>
      <c r="X676" s="26">
        <v>159.13</v>
      </c>
      <c r="Y676" s="19" t="str">
        <f t="shared" si="81"/>
        <v>N1114</v>
      </c>
      <c r="Z676" s="19" t="str">
        <f t="shared" si="82"/>
        <v>10/HHR-300SCP</v>
      </c>
      <c r="AA676" s="26">
        <f t="shared" si="83"/>
        <v>1.86</v>
      </c>
      <c r="AB676" s="26">
        <f t="shared" si="84"/>
        <v>46.47</v>
      </c>
      <c r="AC676" s="19">
        <f t="shared" si="85"/>
        <v>159.13</v>
      </c>
      <c r="AD676" s="19" t="str">
        <f t="shared" si="86"/>
        <v>22000-290A</v>
      </c>
      <c r="AE676" s="32"/>
      <c r="AF676" s="34"/>
      <c r="AG676" s="1" t="s">
        <v>573</v>
      </c>
      <c r="AH676" s="43">
        <v>32091</v>
      </c>
    </row>
    <row r="677" spans="1:34" x14ac:dyDescent="0.25">
      <c r="A677" s="17">
        <v>44396</v>
      </c>
      <c r="B677" s="58" t="s">
        <v>2731</v>
      </c>
      <c r="C677" s="51" t="s">
        <v>2733</v>
      </c>
      <c r="D677" s="51" t="s">
        <v>2735</v>
      </c>
      <c r="E677" s="54">
        <v>44420</v>
      </c>
      <c r="F677" s="51" t="s">
        <v>1543</v>
      </c>
      <c r="G677" s="48" t="s">
        <v>2732</v>
      </c>
      <c r="H677" s="52">
        <v>8</v>
      </c>
      <c r="I677" s="51" t="s">
        <v>95</v>
      </c>
      <c r="J677" s="1">
        <v>46.11</v>
      </c>
      <c r="K677" s="7">
        <v>923022</v>
      </c>
      <c r="L677" s="24"/>
      <c r="M677" s="24" t="s">
        <v>2736</v>
      </c>
      <c r="N677" s="24"/>
      <c r="O677" s="16" t="e">
        <f t="shared" si="87"/>
        <v>#VALUE!</v>
      </c>
      <c r="P677" s="24" t="s">
        <v>89</v>
      </c>
      <c r="Q677" s="24" t="s">
        <v>2734</v>
      </c>
      <c r="R677" s="25" t="s">
        <v>455</v>
      </c>
      <c r="S677" s="27">
        <v>46.878055555555555</v>
      </c>
      <c r="T677" s="27">
        <v>5.8597569444444444</v>
      </c>
      <c r="U677" s="66">
        <v>44433</v>
      </c>
      <c r="V677" s="27">
        <v>0.51055555555555499</v>
      </c>
      <c r="W677" s="19">
        <v>3</v>
      </c>
      <c r="X677" s="26">
        <v>282.14999999999998</v>
      </c>
      <c r="Y677" s="19" t="str">
        <f t="shared" si="81"/>
        <v>AL601</v>
      </c>
      <c r="Z677" s="19" t="str">
        <f t="shared" si="82"/>
        <v>45/LR20XW</v>
      </c>
      <c r="AA677" s="26">
        <f t="shared" si="83"/>
        <v>3</v>
      </c>
      <c r="AB677" s="26">
        <f t="shared" si="84"/>
        <v>46.11</v>
      </c>
      <c r="AC677" s="19">
        <f t="shared" si="85"/>
        <v>282.14999999999998</v>
      </c>
      <c r="AD677" s="19" t="str">
        <f t="shared" si="86"/>
        <v>66002-691</v>
      </c>
      <c r="AE677" s="32"/>
      <c r="AF677" s="34"/>
      <c r="AG677" s="1" t="s">
        <v>152</v>
      </c>
      <c r="AH677" s="43">
        <v>27233</v>
      </c>
    </row>
    <row r="678" spans="1:34" x14ac:dyDescent="0.25">
      <c r="A678" s="5">
        <v>44426</v>
      </c>
      <c r="B678" s="56" t="s">
        <v>3025</v>
      </c>
      <c r="C678" s="51" t="s">
        <v>580</v>
      </c>
      <c r="D678" s="51" t="s">
        <v>3095</v>
      </c>
      <c r="E678" s="54">
        <v>44435</v>
      </c>
      <c r="F678" s="51" t="s">
        <v>117</v>
      </c>
      <c r="G678" s="48" t="s">
        <v>3026</v>
      </c>
      <c r="H678" s="52">
        <v>1</v>
      </c>
      <c r="I678" s="51" t="s">
        <v>364</v>
      </c>
      <c r="J678" s="52">
        <v>5.7</v>
      </c>
      <c r="K678" s="7">
        <v>926407</v>
      </c>
      <c r="L678" s="24"/>
      <c r="M678" s="24">
        <v>7.4</v>
      </c>
      <c r="N678" s="24">
        <v>2.6</v>
      </c>
      <c r="O678" s="16">
        <f t="shared" si="87"/>
        <v>19.240000000000002</v>
      </c>
      <c r="P678" s="24" t="s">
        <v>130</v>
      </c>
      <c r="Q678" s="24" t="s">
        <v>582</v>
      </c>
      <c r="R678" s="25" t="s">
        <v>1618</v>
      </c>
      <c r="S678" s="27">
        <v>0.38083333333333158</v>
      </c>
      <c r="T678" s="27">
        <v>0.38083333333333158</v>
      </c>
      <c r="U678" s="66">
        <v>44434</v>
      </c>
      <c r="V678" s="27">
        <v>0.33333333333333481</v>
      </c>
      <c r="W678" s="19">
        <v>0.5</v>
      </c>
      <c r="X678" s="26">
        <v>21.2</v>
      </c>
      <c r="Y678" s="19" t="str">
        <f t="shared" si="81"/>
        <v>RECELL733</v>
      </c>
      <c r="Z678" s="19" t="str">
        <f t="shared" si="82"/>
        <v>2/UR18650ZY</v>
      </c>
      <c r="AA678" s="26">
        <f t="shared" si="83"/>
        <v>0.5</v>
      </c>
      <c r="AB678" s="26">
        <f t="shared" si="84"/>
        <v>5.7</v>
      </c>
      <c r="AC678" s="19">
        <f t="shared" si="85"/>
        <v>21.2</v>
      </c>
      <c r="AD678" s="19" t="str">
        <f t="shared" si="86"/>
        <v>22000-729</v>
      </c>
      <c r="AE678" s="32"/>
      <c r="AF678" s="34"/>
      <c r="AG678" s="1" t="s">
        <v>152</v>
      </c>
      <c r="AH678" s="43">
        <v>24232</v>
      </c>
    </row>
    <row r="679" spans="1:34" x14ac:dyDescent="0.25">
      <c r="A679" s="13">
        <v>44427</v>
      </c>
      <c r="B679" s="57" t="s">
        <v>3046</v>
      </c>
      <c r="C679" s="53" t="s">
        <v>547</v>
      </c>
      <c r="D679" s="53" t="s">
        <v>548</v>
      </c>
      <c r="E679" s="54">
        <v>44446</v>
      </c>
      <c r="F679" s="51" t="s">
        <v>545</v>
      </c>
      <c r="G679" s="48" t="s">
        <v>546</v>
      </c>
      <c r="H679" s="52">
        <v>6</v>
      </c>
      <c r="I679" s="51" t="s">
        <v>321</v>
      </c>
      <c r="J679" s="1">
        <v>5.64</v>
      </c>
      <c r="K679" s="7">
        <v>926438</v>
      </c>
      <c r="L679" s="24"/>
      <c r="M679" s="24">
        <v>3.6</v>
      </c>
      <c r="N679" s="24">
        <v>2.9</v>
      </c>
      <c r="O679" s="16">
        <f t="shared" si="87"/>
        <v>10.44</v>
      </c>
      <c r="P679" s="24" t="s">
        <v>130</v>
      </c>
      <c r="Q679" s="24" t="s">
        <v>412</v>
      </c>
      <c r="R679" s="25" t="s">
        <v>248</v>
      </c>
      <c r="S679" s="27">
        <v>3.3608333333333333</v>
      </c>
      <c r="T679" s="27">
        <v>0.56013888888888885</v>
      </c>
      <c r="U679" s="66">
        <v>44439</v>
      </c>
      <c r="V679" s="27">
        <v>0.48333333333333428</v>
      </c>
      <c r="W679" s="19">
        <v>0.63</v>
      </c>
      <c r="X679" s="26">
        <v>35</v>
      </c>
      <c r="Y679" s="19" t="str">
        <f t="shared" si="81"/>
        <v>RL999</v>
      </c>
      <c r="Z679" s="19" t="str">
        <f t="shared" si="82"/>
        <v>1/NCR18650PF</v>
      </c>
      <c r="AA679" s="26">
        <f t="shared" si="83"/>
        <v>0.63</v>
      </c>
      <c r="AB679" s="26">
        <f t="shared" si="84"/>
        <v>5.64</v>
      </c>
      <c r="AC679" s="19">
        <f t="shared" si="85"/>
        <v>35</v>
      </c>
      <c r="AD679" s="19" t="str">
        <f t="shared" si="86"/>
        <v>66001-482</v>
      </c>
      <c r="AE679" s="32"/>
      <c r="AF679" s="34"/>
      <c r="AG679" s="1" t="s">
        <v>151</v>
      </c>
      <c r="AH679" s="43">
        <v>66757</v>
      </c>
    </row>
    <row r="680" spans="1:34" x14ac:dyDescent="0.25">
      <c r="A680" s="17">
        <v>44424</v>
      </c>
      <c r="B680" s="58" t="s">
        <v>2975</v>
      </c>
      <c r="C680" s="53" t="s">
        <v>2798</v>
      </c>
      <c r="D680" s="53" t="s">
        <v>2799</v>
      </c>
      <c r="E680" s="54">
        <v>44434</v>
      </c>
      <c r="F680" s="51" t="s">
        <v>609</v>
      </c>
      <c r="G680" s="48" t="s">
        <v>2796</v>
      </c>
      <c r="H680" s="52">
        <v>4</v>
      </c>
      <c r="I680" s="51" t="s">
        <v>176</v>
      </c>
      <c r="J680" s="1">
        <v>2.78</v>
      </c>
      <c r="K680" s="7">
        <v>925923</v>
      </c>
      <c r="L680" s="24" t="s">
        <v>2797</v>
      </c>
      <c r="M680" s="24"/>
      <c r="N680" s="24"/>
      <c r="O680" s="16">
        <f t="shared" si="87"/>
        <v>0</v>
      </c>
      <c r="P680" s="24" t="s">
        <v>91</v>
      </c>
      <c r="Q680" s="24"/>
      <c r="R680" s="25" t="s">
        <v>248</v>
      </c>
      <c r="S680" s="27">
        <v>1.8305555555555557</v>
      </c>
      <c r="T680" s="27">
        <v>0.45763888888888893</v>
      </c>
      <c r="U680" s="66">
        <v>44439</v>
      </c>
      <c r="V680" s="27">
        <v>0.2166666666666659</v>
      </c>
      <c r="W680" s="19">
        <v>0.56999999999999995</v>
      </c>
      <c r="X680" s="26">
        <v>14.74</v>
      </c>
      <c r="Y680" s="19" t="str">
        <f t="shared" si="81"/>
        <v>N1595</v>
      </c>
      <c r="Z680" s="19" t="str">
        <f t="shared" si="82"/>
        <v>3/V80H</v>
      </c>
      <c r="AA680" s="26">
        <f t="shared" si="83"/>
        <v>0.56999999999999995</v>
      </c>
      <c r="AB680" s="26">
        <f t="shared" si="84"/>
        <v>2.78</v>
      </c>
      <c r="AC680" s="19">
        <f t="shared" si="85"/>
        <v>14.74</v>
      </c>
      <c r="AD680" s="19" t="str">
        <f t="shared" si="86"/>
        <v>22000-272A</v>
      </c>
      <c r="AE680" s="32"/>
      <c r="AF680" s="34"/>
      <c r="AG680" s="1" t="s">
        <v>152</v>
      </c>
      <c r="AH680" s="43">
        <v>32091</v>
      </c>
    </row>
    <row r="681" spans="1:34" x14ac:dyDescent="0.25">
      <c r="A681" s="17">
        <v>44431</v>
      </c>
      <c r="B681" s="58" t="s">
        <v>3060</v>
      </c>
      <c r="C681" s="51" t="s">
        <v>633</v>
      </c>
      <c r="D681" s="51" t="s">
        <v>731</v>
      </c>
      <c r="E681" s="54">
        <v>44447</v>
      </c>
      <c r="F681" s="51" t="s">
        <v>282</v>
      </c>
      <c r="G681" s="48" t="s">
        <v>703</v>
      </c>
      <c r="H681" s="52">
        <v>6</v>
      </c>
      <c r="I681" s="51" t="s">
        <v>364</v>
      </c>
      <c r="J681" s="1">
        <v>2.99</v>
      </c>
      <c r="K681" s="7">
        <v>926594</v>
      </c>
      <c r="L681" s="24"/>
      <c r="M681" s="24">
        <v>3.7</v>
      </c>
      <c r="N681" s="24">
        <v>2.6</v>
      </c>
      <c r="O681" s="16">
        <f t="shared" si="87"/>
        <v>9.620000000000001</v>
      </c>
      <c r="P681" s="24" t="s">
        <v>130</v>
      </c>
      <c r="Q681" s="24" t="s">
        <v>412</v>
      </c>
      <c r="R681" s="25" t="s">
        <v>248</v>
      </c>
      <c r="S681" s="27">
        <v>0.26750000000000052</v>
      </c>
      <c r="T681" s="27">
        <v>4.4583333333333419E-2</v>
      </c>
      <c r="U681" s="66">
        <v>44439</v>
      </c>
      <c r="V681" s="27">
        <v>0.16666666666666607</v>
      </c>
      <c r="W681" s="19">
        <v>0.06</v>
      </c>
      <c r="X681" s="26">
        <v>20</v>
      </c>
      <c r="Y681" s="19" t="str">
        <f t="shared" si="81"/>
        <v>HI-TOP16</v>
      </c>
      <c r="Z681" s="19" t="str">
        <f t="shared" si="82"/>
        <v>1/UR18650ZY</v>
      </c>
      <c r="AA681" s="26">
        <f t="shared" si="83"/>
        <v>0.06</v>
      </c>
      <c r="AB681" s="26">
        <f t="shared" si="84"/>
        <v>2.99</v>
      </c>
      <c r="AC681" s="19">
        <f t="shared" si="85"/>
        <v>20</v>
      </c>
      <c r="AD681" s="19" t="str">
        <f t="shared" si="86"/>
        <v>67001-595NIP</v>
      </c>
      <c r="AE681" s="32"/>
      <c r="AF681" s="34"/>
      <c r="AG681" s="1" t="s">
        <v>573</v>
      </c>
      <c r="AH681" s="43" t="s">
        <v>283</v>
      </c>
    </row>
    <row r="682" spans="1:34" x14ac:dyDescent="0.25">
      <c r="A682" s="17">
        <v>44424</v>
      </c>
      <c r="B682" s="58" t="s">
        <v>2974</v>
      </c>
      <c r="C682" s="53" t="s">
        <v>663</v>
      </c>
      <c r="D682" s="53" t="s">
        <v>664</v>
      </c>
      <c r="E682" s="54">
        <v>44427</v>
      </c>
      <c r="F682" s="51" t="s">
        <v>260</v>
      </c>
      <c r="G682" s="48" t="s">
        <v>662</v>
      </c>
      <c r="H682" s="52">
        <v>15</v>
      </c>
      <c r="I682" s="51" t="s">
        <v>630</v>
      </c>
      <c r="J682" s="1">
        <v>20.14</v>
      </c>
      <c r="K682" s="7">
        <v>925935</v>
      </c>
      <c r="L682" s="24"/>
      <c r="M682" s="24">
        <v>7.2</v>
      </c>
      <c r="N682" s="24">
        <v>3</v>
      </c>
      <c r="O682" s="16">
        <f t="shared" si="87"/>
        <v>21.6</v>
      </c>
      <c r="P682" s="24" t="s">
        <v>96</v>
      </c>
      <c r="Q682" s="24" t="s">
        <v>464</v>
      </c>
      <c r="R682" s="25" t="s">
        <v>455</v>
      </c>
      <c r="S682" s="27">
        <v>3.6641666666666688</v>
      </c>
      <c r="T682" s="27">
        <v>0.24427777777777793</v>
      </c>
      <c r="U682" s="66">
        <v>44439</v>
      </c>
      <c r="V682" s="27">
        <v>1.116666666666668</v>
      </c>
      <c r="W682" s="19">
        <v>0.28999999999999998</v>
      </c>
      <c r="X682" s="26">
        <v>75.599999999999994</v>
      </c>
      <c r="Y682" s="19" t="str">
        <f t="shared" si="81"/>
        <v>N405</v>
      </c>
      <c r="Z682" s="19" t="str">
        <f t="shared" si="82"/>
        <v>6/N3000CR</v>
      </c>
      <c r="AA682" s="26">
        <f t="shared" si="83"/>
        <v>0.28999999999999998</v>
      </c>
      <c r="AB682" s="26">
        <f t="shared" si="84"/>
        <v>20.14</v>
      </c>
      <c r="AC682" s="19">
        <f t="shared" si="85"/>
        <v>75.599999999999994</v>
      </c>
      <c r="AD682" s="19" t="str">
        <f t="shared" si="86"/>
        <v>30003-856AA</v>
      </c>
      <c r="AE682" s="32"/>
      <c r="AF682" s="34"/>
      <c r="AG682" s="1" t="s">
        <v>573</v>
      </c>
      <c r="AH682" s="43">
        <v>20171</v>
      </c>
    </row>
    <row r="683" spans="1:34" x14ac:dyDescent="0.25">
      <c r="A683" s="13">
        <v>44420</v>
      </c>
      <c r="B683" s="57" t="s">
        <v>2944</v>
      </c>
      <c r="C683" s="51" t="s">
        <v>432</v>
      </c>
      <c r="D683" s="51" t="s">
        <v>2946</v>
      </c>
      <c r="E683" s="54">
        <v>44438</v>
      </c>
      <c r="F683" s="51" t="s">
        <v>2936</v>
      </c>
      <c r="G683" s="48" t="s">
        <v>2945</v>
      </c>
      <c r="H683" s="52">
        <v>5</v>
      </c>
      <c r="I683" s="51" t="s">
        <v>326</v>
      </c>
      <c r="J683" s="1">
        <v>19.5</v>
      </c>
      <c r="K683" s="7">
        <v>925823</v>
      </c>
      <c r="L683" s="24"/>
      <c r="M683" s="24">
        <v>7.2</v>
      </c>
      <c r="N683" s="24">
        <v>4.5</v>
      </c>
      <c r="O683" s="16">
        <f t="shared" si="87"/>
        <v>32.4</v>
      </c>
      <c r="P683" s="24" t="s">
        <v>91</v>
      </c>
      <c r="Q683" s="24" t="s">
        <v>464</v>
      </c>
      <c r="R683" s="25" t="s">
        <v>361</v>
      </c>
      <c r="S683" s="27">
        <v>1.865555555555555</v>
      </c>
      <c r="T683" s="27">
        <v>0.373111111111111</v>
      </c>
      <c r="U683" s="66">
        <v>44439</v>
      </c>
      <c r="V683" s="27">
        <v>0.53333333333333144</v>
      </c>
      <c r="W683" s="19">
        <v>0.43</v>
      </c>
      <c r="X683" s="26">
        <v>60</v>
      </c>
      <c r="Y683" s="19" t="str">
        <f t="shared" si="81"/>
        <v>N1938</v>
      </c>
      <c r="Z683" s="19" t="str">
        <f t="shared" si="82"/>
        <v>6/MH-C4500HT</v>
      </c>
      <c r="AA683" s="26">
        <f t="shared" si="83"/>
        <v>0.43</v>
      </c>
      <c r="AB683" s="26">
        <f t="shared" si="84"/>
        <v>19.5</v>
      </c>
      <c r="AC683" s="19">
        <f t="shared" si="85"/>
        <v>60</v>
      </c>
      <c r="AD683" s="19" t="str">
        <f t="shared" si="86"/>
        <v>66002-414</v>
      </c>
      <c r="AE683" s="32"/>
      <c r="AF683" s="34"/>
      <c r="AG683" s="1" t="s">
        <v>13</v>
      </c>
      <c r="AH683" s="43">
        <v>2296</v>
      </c>
    </row>
    <row r="684" spans="1:34" x14ac:dyDescent="0.25">
      <c r="A684" s="13">
        <v>44420</v>
      </c>
      <c r="B684" s="57" t="s">
        <v>2940</v>
      </c>
      <c r="C684" s="51" t="s">
        <v>2942</v>
      </c>
      <c r="D684" s="51" t="s">
        <v>2943</v>
      </c>
      <c r="E684" s="54">
        <v>44438</v>
      </c>
      <c r="F684" s="51" t="s">
        <v>2936</v>
      </c>
      <c r="G684" s="48" t="s">
        <v>2941</v>
      </c>
      <c r="H684" s="52">
        <v>21</v>
      </c>
      <c r="I684" s="51" t="s">
        <v>2319</v>
      </c>
      <c r="J684" s="1">
        <v>6.09</v>
      </c>
      <c r="K684" s="7">
        <v>925823</v>
      </c>
      <c r="L684" s="24"/>
      <c r="M684" s="24">
        <v>6</v>
      </c>
      <c r="N684" s="24">
        <v>1.6</v>
      </c>
      <c r="O684" s="16">
        <f t="shared" si="87"/>
        <v>9.6000000000000014</v>
      </c>
      <c r="P684" s="24" t="s">
        <v>96</v>
      </c>
      <c r="Q684" s="24" t="s">
        <v>583</v>
      </c>
      <c r="R684" s="25" t="s">
        <v>687</v>
      </c>
      <c r="S684" s="27">
        <v>11.577500000000001</v>
      </c>
      <c r="T684" s="27">
        <v>0.5513095238095238</v>
      </c>
      <c r="U684" s="66">
        <v>44439</v>
      </c>
      <c r="V684" s="27">
        <v>0.50000000000000089</v>
      </c>
      <c r="W684" s="19">
        <v>0.68</v>
      </c>
      <c r="X684" s="26">
        <v>26</v>
      </c>
      <c r="Y684" s="19" t="str">
        <f t="shared" si="81"/>
        <v>N1937</v>
      </c>
      <c r="Z684" s="19" t="str">
        <f t="shared" si="82"/>
        <v>5/IT1600CS</v>
      </c>
      <c r="AA684" s="26">
        <f t="shared" si="83"/>
        <v>0.68</v>
      </c>
      <c r="AB684" s="26">
        <f t="shared" si="84"/>
        <v>6.09</v>
      </c>
      <c r="AC684" s="19">
        <f t="shared" si="85"/>
        <v>26</v>
      </c>
      <c r="AD684" s="19" t="str">
        <f t="shared" si="86"/>
        <v>66002-413</v>
      </c>
      <c r="AE684" s="32"/>
      <c r="AF684" s="34"/>
      <c r="AG684" s="1" t="s">
        <v>13</v>
      </c>
      <c r="AH684" s="43">
        <v>2296</v>
      </c>
    </row>
    <row r="685" spans="1:34" x14ac:dyDescent="0.25">
      <c r="A685" s="13">
        <v>44378</v>
      </c>
      <c r="B685" s="57" t="s">
        <v>2555</v>
      </c>
      <c r="C685" s="53" t="s">
        <v>501</v>
      </c>
      <c r="D685" s="53" t="s">
        <v>502</v>
      </c>
      <c r="E685" s="54">
        <v>44404</v>
      </c>
      <c r="F685" s="51" t="s">
        <v>499</v>
      </c>
      <c r="G685" s="48" t="s">
        <v>500</v>
      </c>
      <c r="H685" s="52">
        <v>40</v>
      </c>
      <c r="I685" s="51" t="s">
        <v>99</v>
      </c>
      <c r="J685" s="1">
        <v>43.29</v>
      </c>
      <c r="K685" s="7">
        <v>920987</v>
      </c>
      <c r="L685" s="24"/>
      <c r="M685" s="24">
        <v>11.1</v>
      </c>
      <c r="N685" s="24">
        <v>7.8</v>
      </c>
      <c r="O685" s="16">
        <f t="shared" si="87"/>
        <v>86.58</v>
      </c>
      <c r="P685" s="24" t="s">
        <v>130</v>
      </c>
      <c r="Q685" s="24" t="s">
        <v>400</v>
      </c>
      <c r="R685" s="25" t="s">
        <v>561</v>
      </c>
      <c r="S685" s="27">
        <v>34.805555555555557</v>
      </c>
      <c r="T685" s="27">
        <v>0.87013888888888891</v>
      </c>
      <c r="U685" s="66">
        <v>44439</v>
      </c>
      <c r="V685" s="27">
        <v>1.8000000000000003</v>
      </c>
      <c r="W685" s="19">
        <v>1.42</v>
      </c>
      <c r="X685" s="26">
        <v>220</v>
      </c>
      <c r="Y685" s="19" t="str">
        <f t="shared" si="81"/>
        <v>RL488</v>
      </c>
      <c r="Z685" s="19" t="str">
        <f t="shared" si="82"/>
        <v>9/UR18650FM</v>
      </c>
      <c r="AA685" s="26">
        <f t="shared" si="83"/>
        <v>1.42</v>
      </c>
      <c r="AB685" s="26">
        <f t="shared" si="84"/>
        <v>43.29</v>
      </c>
      <c r="AC685" s="19">
        <f t="shared" si="85"/>
        <v>220</v>
      </c>
      <c r="AD685" s="19" t="str">
        <f t="shared" si="86"/>
        <v>66000-658</v>
      </c>
      <c r="AE685" s="32"/>
      <c r="AF685" s="34"/>
      <c r="AG685" s="1" t="s">
        <v>152</v>
      </c>
      <c r="AH685" s="43">
        <v>66818</v>
      </c>
    </row>
    <row r="686" spans="1:34" x14ac:dyDescent="0.25">
      <c r="A686" s="18">
        <v>44355</v>
      </c>
      <c r="B686" s="55" t="s">
        <v>2352</v>
      </c>
      <c r="C686" s="51" t="s">
        <v>841</v>
      </c>
      <c r="D686" s="51" t="s">
        <v>729</v>
      </c>
      <c r="E686" s="54">
        <v>44363</v>
      </c>
      <c r="F686" s="51" t="s">
        <v>258</v>
      </c>
      <c r="G686" s="48" t="s">
        <v>728</v>
      </c>
      <c r="H686" s="52">
        <v>20</v>
      </c>
      <c r="I686" s="51" t="s">
        <v>321</v>
      </c>
      <c r="J686" s="1">
        <v>329.25</v>
      </c>
      <c r="K686" s="7">
        <v>917957</v>
      </c>
      <c r="L686" s="24"/>
      <c r="M686" s="24"/>
      <c r="N686" s="24"/>
      <c r="O686" s="16">
        <f t="shared" si="87"/>
        <v>0</v>
      </c>
      <c r="P686" s="24" t="s">
        <v>130</v>
      </c>
      <c r="Q686" s="24"/>
      <c r="R686" s="25" t="s">
        <v>3186</v>
      </c>
      <c r="S686" s="27">
        <v>116.32749999999999</v>
      </c>
      <c r="T686" s="27">
        <v>5.816374999999999</v>
      </c>
      <c r="U686" s="66">
        <v>44438</v>
      </c>
      <c r="V686" s="27">
        <v>2.6666666666666652</v>
      </c>
      <c r="W686" s="19">
        <v>4.37</v>
      </c>
      <c r="X686" s="26">
        <v>845</v>
      </c>
      <c r="Y686" s="19" t="str">
        <f t="shared" si="81"/>
        <v>RL638B</v>
      </c>
      <c r="Z686" s="19" t="str">
        <f t="shared" si="82"/>
        <v>24/NCR18650PF</v>
      </c>
      <c r="AA686" s="26">
        <f t="shared" si="83"/>
        <v>4.37</v>
      </c>
      <c r="AB686" s="26">
        <f t="shared" si="84"/>
        <v>329.25</v>
      </c>
      <c r="AC686" s="19">
        <f t="shared" si="85"/>
        <v>845</v>
      </c>
      <c r="AD686" s="19" t="str">
        <f t="shared" si="86"/>
        <v>66001-520</v>
      </c>
      <c r="AE686" s="32"/>
      <c r="AF686" s="34"/>
      <c r="AG686" s="1" t="s">
        <v>13</v>
      </c>
      <c r="AH686" s="43">
        <v>1167</v>
      </c>
    </row>
    <row r="687" spans="1:34" x14ac:dyDescent="0.25">
      <c r="A687" s="17">
        <v>44410</v>
      </c>
      <c r="B687" s="58" t="s">
        <v>2852</v>
      </c>
      <c r="C687" s="53" t="s">
        <v>290</v>
      </c>
      <c r="D687" s="53" t="s">
        <v>2854</v>
      </c>
      <c r="E687" s="54">
        <v>44414</v>
      </c>
      <c r="F687" s="51" t="s">
        <v>1428</v>
      </c>
      <c r="G687" s="48" t="s">
        <v>2853</v>
      </c>
      <c r="H687" s="52">
        <v>1</v>
      </c>
      <c r="I687" s="51"/>
      <c r="J687" s="52">
        <v>31.15</v>
      </c>
      <c r="K687" s="7">
        <v>924473</v>
      </c>
      <c r="L687" s="24"/>
      <c r="M687" s="24"/>
      <c r="N687" s="24"/>
      <c r="O687" s="16">
        <f t="shared" si="87"/>
        <v>0</v>
      </c>
      <c r="P687" s="24"/>
      <c r="Q687" s="24"/>
      <c r="R687" s="25" t="s">
        <v>249</v>
      </c>
      <c r="S687" s="27">
        <v>0.16666666666666607</v>
      </c>
      <c r="T687" s="27">
        <v>0.16666666666666607</v>
      </c>
      <c r="U687" s="66">
        <v>44438</v>
      </c>
      <c r="V687" s="27">
        <v>7.6666666666667993E-2</v>
      </c>
      <c r="W687" s="19">
        <v>0.15</v>
      </c>
      <c r="X687" s="26">
        <v>90</v>
      </c>
      <c r="Y687" s="19" t="str">
        <f t="shared" si="81"/>
        <v>CH551</v>
      </c>
      <c r="Z687" s="19" t="str">
        <f t="shared" si="82"/>
        <v>TSB-003PCB</v>
      </c>
      <c r="AA687" s="26">
        <f t="shared" si="83"/>
        <v>0.15</v>
      </c>
      <c r="AB687" s="26">
        <f t="shared" si="84"/>
        <v>31.15</v>
      </c>
      <c r="AC687" s="19">
        <f t="shared" si="85"/>
        <v>90</v>
      </c>
      <c r="AD687" s="19" t="str">
        <f t="shared" si="86"/>
        <v>66002-730</v>
      </c>
      <c r="AE687" s="32"/>
      <c r="AF687" s="34"/>
      <c r="AG687" s="1" t="s">
        <v>151</v>
      </c>
      <c r="AH687" s="43">
        <v>89093</v>
      </c>
    </row>
    <row r="688" spans="1:34" x14ac:dyDescent="0.25">
      <c r="A688" s="17">
        <v>44424</v>
      </c>
      <c r="B688" s="58" t="s">
        <v>2966</v>
      </c>
      <c r="C688" s="53" t="s">
        <v>2971</v>
      </c>
      <c r="D688" s="53" t="s">
        <v>2969</v>
      </c>
      <c r="E688" s="54">
        <v>44427</v>
      </c>
      <c r="F688" s="51" t="s">
        <v>605</v>
      </c>
      <c r="G688" s="48" t="s">
        <v>2967</v>
      </c>
      <c r="H688" s="52">
        <v>1</v>
      </c>
      <c r="I688" s="51" t="s">
        <v>2968</v>
      </c>
      <c r="J688" s="1">
        <v>1.8</v>
      </c>
      <c r="K688" s="7">
        <v>925963</v>
      </c>
      <c r="L688" s="24" t="s">
        <v>2972</v>
      </c>
      <c r="M688" s="24">
        <v>3</v>
      </c>
      <c r="N688" s="24">
        <v>7.0000000000000007E-2</v>
      </c>
      <c r="O688" s="16">
        <f t="shared" si="87"/>
        <v>0.21000000000000002</v>
      </c>
      <c r="P688" s="24" t="s">
        <v>2970</v>
      </c>
      <c r="Q688" s="24" t="s">
        <v>412</v>
      </c>
      <c r="R688" s="25" t="s">
        <v>248</v>
      </c>
      <c r="S688" s="27">
        <v>0.76666666666666528</v>
      </c>
      <c r="T688" s="27">
        <v>0.76666666666666528</v>
      </c>
      <c r="U688" s="66">
        <v>44438</v>
      </c>
      <c r="V688" s="27">
        <v>0.18333333333333401</v>
      </c>
      <c r="W688" s="19">
        <v>0.33</v>
      </c>
      <c r="X688" s="26">
        <v>13.76</v>
      </c>
      <c r="Y688" s="19" t="str">
        <f t="shared" si="81"/>
        <v>RL481</v>
      </c>
      <c r="Z688" s="19" t="str">
        <f t="shared" si="82"/>
        <v>1/VL1220/HFN</v>
      </c>
      <c r="AA688" s="26">
        <f t="shared" si="83"/>
        <v>0.33</v>
      </c>
      <c r="AB688" s="26">
        <f t="shared" si="84"/>
        <v>1.8</v>
      </c>
      <c r="AC688" s="19">
        <f t="shared" si="85"/>
        <v>13.76</v>
      </c>
      <c r="AD688" s="19" t="str">
        <f t="shared" si="86"/>
        <v>46000-099MBU</v>
      </c>
      <c r="AE688" s="32"/>
      <c r="AF688" s="34"/>
      <c r="AG688" s="1" t="s">
        <v>152</v>
      </c>
      <c r="AH688" s="43">
        <v>66586</v>
      </c>
    </row>
    <row r="689" spans="1:34" x14ac:dyDescent="0.25">
      <c r="A689" s="17">
        <v>44424</v>
      </c>
      <c r="B689" s="58" t="s">
        <v>2973</v>
      </c>
      <c r="C689" s="53" t="s">
        <v>450</v>
      </c>
      <c r="D689" s="53" t="s">
        <v>606</v>
      </c>
      <c r="E689" s="54">
        <v>44427</v>
      </c>
      <c r="F689" s="51" t="s">
        <v>605</v>
      </c>
      <c r="G689" s="48" t="s">
        <v>714</v>
      </c>
      <c r="H689" s="52">
        <v>42</v>
      </c>
      <c r="I689" s="51" t="s">
        <v>295</v>
      </c>
      <c r="J689" s="1">
        <v>3.5</v>
      </c>
      <c r="K689" s="7">
        <v>925963</v>
      </c>
      <c r="L689" s="24"/>
      <c r="M689" s="24"/>
      <c r="N689" s="24"/>
      <c r="O689" s="16">
        <f t="shared" si="87"/>
        <v>0</v>
      </c>
      <c r="P689" s="24"/>
      <c r="Q689" s="24"/>
      <c r="R689" s="25" t="s">
        <v>248</v>
      </c>
      <c r="S689" s="27">
        <v>2.3383333333333325</v>
      </c>
      <c r="T689" s="27">
        <v>5.5674603174603154E-2</v>
      </c>
      <c r="U689" s="66">
        <v>44438</v>
      </c>
      <c r="V689" s="27">
        <v>0.64388888888888784</v>
      </c>
      <c r="W689" s="19">
        <v>0.05</v>
      </c>
      <c r="X689" s="26">
        <v>11.97</v>
      </c>
      <c r="Y689" s="19" t="str">
        <f t="shared" si="81"/>
        <v>TAG63</v>
      </c>
      <c r="Z689" s="19" t="str">
        <f t="shared" si="82"/>
        <v>1/UF553450Z</v>
      </c>
      <c r="AA689" s="26">
        <f t="shared" si="83"/>
        <v>0.05</v>
      </c>
      <c r="AB689" s="26">
        <f t="shared" si="84"/>
        <v>3.5</v>
      </c>
      <c r="AC689" s="19">
        <f t="shared" si="85"/>
        <v>11.97</v>
      </c>
      <c r="AD689" s="19" t="str">
        <f t="shared" si="86"/>
        <v>67001-465</v>
      </c>
      <c r="AE689" s="32"/>
      <c r="AF689" s="34"/>
      <c r="AG689" s="1" t="s">
        <v>152</v>
      </c>
      <c r="AH689" s="43">
        <v>66586</v>
      </c>
    </row>
    <row r="690" spans="1:34" x14ac:dyDescent="0.25">
      <c r="A690" s="17">
        <v>44403</v>
      </c>
      <c r="B690" s="58" t="s">
        <v>2767</v>
      </c>
      <c r="C690" s="53" t="s">
        <v>399</v>
      </c>
      <c r="D690" s="53" t="s">
        <v>1297</v>
      </c>
      <c r="E690" s="54">
        <v>44419</v>
      </c>
      <c r="F690" s="51" t="s">
        <v>1295</v>
      </c>
      <c r="G690" s="48" t="s">
        <v>1296</v>
      </c>
      <c r="H690" s="52">
        <v>40</v>
      </c>
      <c r="I690" s="51" t="s">
        <v>251</v>
      </c>
      <c r="J690" s="1">
        <v>60.69</v>
      </c>
      <c r="K690" s="7">
        <v>923541</v>
      </c>
      <c r="L690" s="24"/>
      <c r="M690" s="24">
        <v>10.8</v>
      </c>
      <c r="N690" s="24">
        <v>6.7</v>
      </c>
      <c r="O690" s="16">
        <f t="shared" si="87"/>
        <v>72.360000000000014</v>
      </c>
      <c r="P690" s="24" t="s">
        <v>130</v>
      </c>
      <c r="Q690" s="24" t="s">
        <v>372</v>
      </c>
      <c r="R690" s="25" t="s">
        <v>3187</v>
      </c>
      <c r="S690" s="27">
        <v>33.87027777777778</v>
      </c>
      <c r="T690" s="27">
        <v>0.84675694444444449</v>
      </c>
      <c r="U690" s="66">
        <v>44438</v>
      </c>
      <c r="V690" s="27">
        <v>0.91666666666666607</v>
      </c>
      <c r="W690" s="19">
        <v>1.1100000000000001</v>
      </c>
      <c r="X690" s="26">
        <v>190</v>
      </c>
      <c r="Y690" s="19" t="str">
        <f t="shared" si="81"/>
        <v>RL1184</v>
      </c>
      <c r="Z690" s="19" t="str">
        <f t="shared" si="82"/>
        <v>6/NCR18650B</v>
      </c>
      <c r="AA690" s="26">
        <f t="shared" si="83"/>
        <v>1.1100000000000001</v>
      </c>
      <c r="AB690" s="26">
        <f t="shared" si="84"/>
        <v>60.69</v>
      </c>
      <c r="AC690" s="19">
        <f t="shared" si="85"/>
        <v>190</v>
      </c>
      <c r="AD690" s="19" t="str">
        <f t="shared" si="86"/>
        <v>67001-689</v>
      </c>
      <c r="AE690" s="32"/>
      <c r="AF690" s="34"/>
      <c r="AG690" s="1" t="s">
        <v>153</v>
      </c>
      <c r="AH690" s="43">
        <v>1039</v>
      </c>
    </row>
    <row r="691" spans="1:34" x14ac:dyDescent="0.25">
      <c r="A691" s="13">
        <v>44357</v>
      </c>
      <c r="B691" s="57" t="s">
        <v>2377</v>
      </c>
      <c r="C691" s="53" t="s">
        <v>1200</v>
      </c>
      <c r="D691" s="53" t="s">
        <v>1201</v>
      </c>
      <c r="E691" s="54">
        <v>44376</v>
      </c>
      <c r="F691" s="51" t="s">
        <v>1198</v>
      </c>
      <c r="G691" s="48" t="s">
        <v>1199</v>
      </c>
      <c r="H691" s="52">
        <v>300</v>
      </c>
      <c r="I691" s="51" t="s">
        <v>257</v>
      </c>
      <c r="J691" s="1">
        <v>2.84</v>
      </c>
      <c r="K691" s="7">
        <v>918487</v>
      </c>
      <c r="L691" s="24"/>
      <c r="M691" s="24">
        <v>6</v>
      </c>
      <c r="N691" s="24"/>
      <c r="O691" s="16">
        <f t="shared" si="87"/>
        <v>0</v>
      </c>
      <c r="P691" s="24" t="s">
        <v>89</v>
      </c>
      <c r="Q691" s="24" t="s">
        <v>562</v>
      </c>
      <c r="R691" s="25" t="s">
        <v>1577</v>
      </c>
      <c r="S691" s="27">
        <v>51.660555555555561</v>
      </c>
      <c r="T691" s="27">
        <v>0.17220185185185188</v>
      </c>
      <c r="U691" s="66">
        <v>44434</v>
      </c>
      <c r="V691" s="27">
        <v>3.7</v>
      </c>
      <c r="W691" s="19">
        <v>0.13</v>
      </c>
      <c r="X691" s="26">
        <v>8.5</v>
      </c>
      <c r="Y691" s="19" t="str">
        <f t="shared" si="81"/>
        <v>AL54C</v>
      </c>
      <c r="Z691" s="19" t="str">
        <f t="shared" si="82"/>
        <v>4/LR14XW</v>
      </c>
      <c r="AA691" s="26">
        <f t="shared" si="83"/>
        <v>0.13</v>
      </c>
      <c r="AB691" s="26">
        <f t="shared" si="84"/>
        <v>2.84</v>
      </c>
      <c r="AC691" s="19">
        <f t="shared" si="85"/>
        <v>8.5</v>
      </c>
      <c r="AD691" s="19" t="str">
        <f t="shared" si="86"/>
        <v>66000-305C</v>
      </c>
      <c r="AE691" s="32"/>
      <c r="AF691" s="34"/>
      <c r="AG691" s="1" t="s">
        <v>153</v>
      </c>
      <c r="AH691" s="43">
        <v>65774</v>
      </c>
    </row>
    <row r="692" spans="1:34" x14ac:dyDescent="0.25">
      <c r="A692" s="18">
        <v>44348</v>
      </c>
      <c r="B692" s="55" t="s">
        <v>2278</v>
      </c>
      <c r="C692" s="53" t="s">
        <v>445</v>
      </c>
      <c r="D692" s="53" t="s">
        <v>504</v>
      </c>
      <c r="E692" s="54">
        <v>44364</v>
      </c>
      <c r="F692" s="51" t="s">
        <v>499</v>
      </c>
      <c r="G692" s="48" t="s">
        <v>503</v>
      </c>
      <c r="H692" s="52">
        <v>50</v>
      </c>
      <c r="I692" s="51" t="s">
        <v>364</v>
      </c>
      <c r="J692" s="1">
        <v>23.5</v>
      </c>
      <c r="K692" s="7">
        <v>917087</v>
      </c>
      <c r="L692" s="24"/>
      <c r="M692" s="24">
        <v>11.1</v>
      </c>
      <c r="N692" s="24">
        <v>5.2</v>
      </c>
      <c r="O692" s="16">
        <f t="shared" si="87"/>
        <v>57.72</v>
      </c>
      <c r="P692" s="24" t="s">
        <v>130</v>
      </c>
      <c r="Q692" s="24" t="s">
        <v>372</v>
      </c>
      <c r="R692" s="25" t="s">
        <v>3203</v>
      </c>
      <c r="S692" s="27">
        <v>32.893888888888888</v>
      </c>
      <c r="T692" s="27">
        <v>0.65787777777777778</v>
      </c>
      <c r="U692" s="66">
        <v>44447</v>
      </c>
      <c r="V692" s="27">
        <v>0.93944444444444652</v>
      </c>
      <c r="W692" s="19">
        <v>0.67</v>
      </c>
      <c r="X692" s="26">
        <v>150</v>
      </c>
      <c r="Y692" s="19" t="str">
        <f t="shared" si="81"/>
        <v>RL978</v>
      </c>
      <c r="Z692" s="19" t="str">
        <f t="shared" si="82"/>
        <v>6/UR18650ZY</v>
      </c>
      <c r="AA692" s="26">
        <f t="shared" si="83"/>
        <v>0.67</v>
      </c>
      <c r="AB692" s="26">
        <f t="shared" si="84"/>
        <v>23.5</v>
      </c>
      <c r="AC692" s="19">
        <f t="shared" si="85"/>
        <v>150</v>
      </c>
      <c r="AD692" s="19" t="str">
        <f t="shared" si="86"/>
        <v>66001-462</v>
      </c>
      <c r="AE692" s="32"/>
      <c r="AF692" s="34"/>
      <c r="AG692" s="1" t="s">
        <v>152</v>
      </c>
      <c r="AH692" s="43">
        <v>66818</v>
      </c>
    </row>
    <row r="693" spans="1:34" x14ac:dyDescent="0.25">
      <c r="A693" s="13">
        <v>44434</v>
      </c>
      <c r="B693" s="57" t="s">
        <v>3097</v>
      </c>
      <c r="C693" s="51" t="s">
        <v>3100</v>
      </c>
      <c r="D693" s="51" t="s">
        <v>3101</v>
      </c>
      <c r="E693" s="54">
        <v>44447</v>
      </c>
      <c r="F693" s="51" t="s">
        <v>3098</v>
      </c>
      <c r="G693" s="48" t="s">
        <v>3099</v>
      </c>
      <c r="H693" s="52">
        <v>1</v>
      </c>
      <c r="I693" s="51" t="s">
        <v>338</v>
      </c>
      <c r="J693" s="52">
        <v>6.65</v>
      </c>
      <c r="K693" s="7">
        <v>927353</v>
      </c>
      <c r="L693" s="24"/>
      <c r="M693" s="24">
        <v>4.8</v>
      </c>
      <c r="N693" s="24">
        <v>1</v>
      </c>
      <c r="O693" s="16">
        <f t="shared" si="87"/>
        <v>4.8</v>
      </c>
      <c r="P693" s="24" t="s">
        <v>96</v>
      </c>
      <c r="Q693" s="24"/>
      <c r="R693" s="25" t="s">
        <v>1618</v>
      </c>
      <c r="S693" s="27">
        <v>1.0250000000000004</v>
      </c>
      <c r="T693" s="27">
        <v>1.0250000000000004</v>
      </c>
      <c r="U693" s="66">
        <v>44447</v>
      </c>
      <c r="V693" s="27">
        <v>0.14999999999999947</v>
      </c>
      <c r="W693" s="19">
        <v>1.17</v>
      </c>
      <c r="X693" s="26">
        <v>60</v>
      </c>
      <c r="Y693" s="19" t="str">
        <f t="shared" si="81"/>
        <v>RECELL1</v>
      </c>
      <c r="Z693" s="19" t="str">
        <f t="shared" si="82"/>
        <v>8/IF-1000AA</v>
      </c>
      <c r="AA693" s="26">
        <f t="shared" si="83"/>
        <v>1.17</v>
      </c>
      <c r="AB693" s="26">
        <f t="shared" si="84"/>
        <v>6.65</v>
      </c>
      <c r="AC693" s="19">
        <f t="shared" si="85"/>
        <v>60</v>
      </c>
      <c r="AD693" s="19" t="str">
        <f t="shared" si="86"/>
        <v>22000-627</v>
      </c>
      <c r="AE693" s="32"/>
      <c r="AF693" s="34"/>
      <c r="AG693" s="1" t="s">
        <v>13</v>
      </c>
      <c r="AH693" s="43">
        <v>66134</v>
      </c>
    </row>
    <row r="694" spans="1:34" x14ac:dyDescent="0.25">
      <c r="A694" s="18">
        <v>44355</v>
      </c>
      <c r="B694" s="55" t="s">
        <v>2353</v>
      </c>
      <c r="C694" s="53"/>
      <c r="D694" s="53" t="s">
        <v>494</v>
      </c>
      <c r="E694" s="54">
        <v>44365</v>
      </c>
      <c r="F694" s="51" t="s">
        <v>258</v>
      </c>
      <c r="G694" s="48" t="s">
        <v>465</v>
      </c>
      <c r="H694" s="52">
        <v>22</v>
      </c>
      <c r="I694" s="1"/>
      <c r="J694" s="1">
        <v>1.71</v>
      </c>
      <c r="K694" s="7">
        <v>918141</v>
      </c>
      <c r="L694" s="24"/>
      <c r="M694" s="24"/>
      <c r="N694" s="24"/>
      <c r="O694" s="16">
        <f t="shared" si="87"/>
        <v>0</v>
      </c>
      <c r="P694" s="24"/>
      <c r="Q694" s="24"/>
      <c r="R694" s="25" t="s">
        <v>3204</v>
      </c>
      <c r="S694" s="27">
        <v>61.527777777777786</v>
      </c>
      <c r="T694" s="27">
        <v>2.7967171717171722</v>
      </c>
      <c r="U694" s="66">
        <v>44447</v>
      </c>
      <c r="V694" s="27">
        <v>2.037777777777777</v>
      </c>
      <c r="W694" s="19">
        <v>2.92</v>
      </c>
      <c r="X694" s="26">
        <v>330</v>
      </c>
      <c r="Y694" s="19" t="str">
        <f t="shared" si="81"/>
        <v>RL638PT3</v>
      </c>
      <c r="Z694" s="19">
        <f t="shared" si="82"/>
        <v>0</v>
      </c>
      <c r="AA694" s="26">
        <f t="shared" si="83"/>
        <v>2.92</v>
      </c>
      <c r="AB694" s="26">
        <f t="shared" si="84"/>
        <v>1.71</v>
      </c>
      <c r="AC694" s="19">
        <f t="shared" si="85"/>
        <v>330</v>
      </c>
      <c r="AD694" s="19" t="str">
        <f t="shared" si="86"/>
        <v>66000-887PT3</v>
      </c>
      <c r="AE694" s="32"/>
      <c r="AF694" s="34"/>
      <c r="AG694" s="1" t="s">
        <v>13</v>
      </c>
      <c r="AH694" s="43">
        <v>1167</v>
      </c>
    </row>
    <row r="695" spans="1:34" x14ac:dyDescent="0.25">
      <c r="A695" s="13">
        <v>44434</v>
      </c>
      <c r="B695" s="57" t="s">
        <v>3102</v>
      </c>
      <c r="C695" s="53" t="s">
        <v>1835</v>
      </c>
      <c r="D695" s="53" t="s">
        <v>2286</v>
      </c>
      <c r="E695" s="54">
        <v>44435</v>
      </c>
      <c r="F695" s="51" t="s">
        <v>322</v>
      </c>
      <c r="G695" s="48" t="s">
        <v>1834</v>
      </c>
      <c r="H695" s="52">
        <v>1</v>
      </c>
      <c r="I695" s="51" t="s">
        <v>279</v>
      </c>
      <c r="J695" s="1">
        <v>20.39</v>
      </c>
      <c r="K695" s="7">
        <v>927341</v>
      </c>
      <c r="L695" s="24"/>
      <c r="M695" s="24">
        <v>9.6</v>
      </c>
      <c r="N695" s="24">
        <v>2.5499999999999998</v>
      </c>
      <c r="O695" s="16">
        <f t="shared" si="87"/>
        <v>24.479999999999997</v>
      </c>
      <c r="P695" s="24" t="s">
        <v>91</v>
      </c>
      <c r="Q695" s="24" t="s">
        <v>632</v>
      </c>
      <c r="R695" s="25" t="s">
        <v>1618</v>
      </c>
      <c r="S695" s="27">
        <v>0.8777777777777781</v>
      </c>
      <c r="T695" s="27">
        <v>0.8777777777777781</v>
      </c>
      <c r="U695" s="66">
        <v>44447</v>
      </c>
      <c r="V695" s="27">
        <v>0.1500000000000008</v>
      </c>
      <c r="W695" s="19">
        <v>1.75</v>
      </c>
      <c r="X695" s="26">
        <v>59.01</v>
      </c>
      <c r="Y695" s="19" t="str">
        <f t="shared" si="81"/>
        <v>PACK655</v>
      </c>
      <c r="Z695" s="19" t="str">
        <f t="shared" si="82"/>
        <v>8/BK-3HCCE</v>
      </c>
      <c r="AA695" s="26">
        <f t="shared" si="83"/>
        <v>1.75</v>
      </c>
      <c r="AB695" s="26">
        <f t="shared" si="84"/>
        <v>20.39</v>
      </c>
      <c r="AC695" s="19">
        <f t="shared" si="85"/>
        <v>59.01</v>
      </c>
      <c r="AD695" s="19" t="str">
        <f t="shared" si="86"/>
        <v>66002-685</v>
      </c>
      <c r="AE695" s="32"/>
      <c r="AF695" s="34"/>
      <c r="AG695" s="1" t="s">
        <v>13</v>
      </c>
      <c r="AH695" s="43" t="s">
        <v>323</v>
      </c>
    </row>
    <row r="696" spans="1:34" x14ac:dyDescent="0.25">
      <c r="A696" s="17">
        <v>44431</v>
      </c>
      <c r="B696" s="58" t="s">
        <v>3062</v>
      </c>
      <c r="C696" s="51" t="s">
        <v>436</v>
      </c>
      <c r="D696" s="51" t="s">
        <v>3064</v>
      </c>
      <c r="E696" s="54">
        <v>44449</v>
      </c>
      <c r="F696" s="51" t="s">
        <v>1737</v>
      </c>
      <c r="G696" s="48" t="s">
        <v>3063</v>
      </c>
      <c r="H696" s="52">
        <v>2</v>
      </c>
      <c r="I696" s="51" t="s">
        <v>391</v>
      </c>
      <c r="J696" s="1">
        <v>28.84</v>
      </c>
      <c r="K696" s="7">
        <v>926788</v>
      </c>
      <c r="L696" s="24"/>
      <c r="M696" s="24">
        <v>10.5</v>
      </c>
      <c r="N696" s="24"/>
      <c r="O696" s="16">
        <f t="shared" si="87"/>
        <v>0</v>
      </c>
      <c r="P696" s="24" t="s">
        <v>89</v>
      </c>
      <c r="Q696" s="24"/>
      <c r="R696" s="25" t="s">
        <v>287</v>
      </c>
      <c r="S696" s="27">
        <v>5.4011111111111108</v>
      </c>
      <c r="T696" s="27">
        <v>2.7005555555555554</v>
      </c>
      <c r="U696" s="66">
        <v>44447</v>
      </c>
      <c r="V696" s="27">
        <v>0.34999999999999876</v>
      </c>
      <c r="W696" s="19">
        <v>2.0299999999999998</v>
      </c>
      <c r="X696" s="26">
        <v>200</v>
      </c>
      <c r="Y696" s="19" t="str">
        <f t="shared" si="81"/>
        <v>AL583</v>
      </c>
      <c r="Z696" s="19" t="str">
        <f t="shared" si="82"/>
        <v>28/PC1300</v>
      </c>
      <c r="AA696" s="26">
        <f t="shared" si="83"/>
        <v>2.0299999999999998</v>
      </c>
      <c r="AB696" s="26">
        <f t="shared" si="84"/>
        <v>28.84</v>
      </c>
      <c r="AC696" s="19">
        <f t="shared" si="85"/>
        <v>200</v>
      </c>
      <c r="AD696" s="19" t="str">
        <f t="shared" si="86"/>
        <v>66002-172</v>
      </c>
      <c r="AE696" s="32"/>
      <c r="AF696" s="34"/>
      <c r="AG696" s="1" t="s">
        <v>153</v>
      </c>
      <c r="AH696" s="43">
        <v>65512</v>
      </c>
    </row>
    <row r="697" spans="1:34" x14ac:dyDescent="0.25">
      <c r="A697" s="13">
        <v>44427</v>
      </c>
      <c r="B697" s="57" t="s">
        <v>3045</v>
      </c>
      <c r="C697" s="51" t="s">
        <v>658</v>
      </c>
      <c r="D697" s="51" t="s">
        <v>1573</v>
      </c>
      <c r="E697" s="54">
        <v>44445</v>
      </c>
      <c r="F697" s="51" t="s">
        <v>267</v>
      </c>
      <c r="G697" s="48" t="s">
        <v>1572</v>
      </c>
      <c r="H697" s="52">
        <v>4</v>
      </c>
      <c r="I697" s="51" t="s">
        <v>318</v>
      </c>
      <c r="J697" s="1">
        <v>21.78</v>
      </c>
      <c r="K697" s="7">
        <v>926596</v>
      </c>
      <c r="L697" s="24"/>
      <c r="M697" s="24">
        <v>7.2</v>
      </c>
      <c r="N697" s="24">
        <v>6.8</v>
      </c>
      <c r="O697" s="16">
        <f t="shared" si="87"/>
        <v>48.96</v>
      </c>
      <c r="P697" s="24" t="s">
        <v>130</v>
      </c>
      <c r="Q697" s="24" t="s">
        <v>281</v>
      </c>
      <c r="R697" s="25" t="s">
        <v>287</v>
      </c>
      <c r="S697" s="27">
        <v>2.9322222222222205</v>
      </c>
      <c r="T697" s="27">
        <v>0.73305555555555513</v>
      </c>
      <c r="U697" s="66">
        <v>44447</v>
      </c>
      <c r="V697" s="27">
        <v>0.33333333333333481</v>
      </c>
      <c r="W697" s="19">
        <v>0.61</v>
      </c>
      <c r="X697" s="26">
        <v>84</v>
      </c>
      <c r="Y697" s="19" t="str">
        <f t="shared" si="81"/>
        <v>RL862</v>
      </c>
      <c r="Z697" s="19" t="str">
        <f t="shared" si="82"/>
        <v>4/NCR18650GA</v>
      </c>
      <c r="AA697" s="26">
        <f t="shared" si="83"/>
        <v>0.61</v>
      </c>
      <c r="AB697" s="26">
        <f t="shared" si="84"/>
        <v>21.78</v>
      </c>
      <c r="AC697" s="19">
        <f t="shared" si="85"/>
        <v>84</v>
      </c>
      <c r="AD697" s="19" t="str">
        <f t="shared" si="86"/>
        <v>66001-229</v>
      </c>
      <c r="AE697" s="32"/>
      <c r="AF697" s="34"/>
      <c r="AG697" s="1" t="s">
        <v>153</v>
      </c>
      <c r="AH697" s="43">
        <v>66116</v>
      </c>
    </row>
    <row r="698" spans="1:34" x14ac:dyDescent="0.25">
      <c r="A698" s="18">
        <v>44446</v>
      </c>
      <c r="B698" s="55" t="s">
        <v>3150</v>
      </c>
      <c r="C698" s="51" t="s">
        <v>3153</v>
      </c>
      <c r="D698" s="51" t="s">
        <v>3154</v>
      </c>
      <c r="E698" s="54">
        <v>44454</v>
      </c>
      <c r="F698" s="51" t="s">
        <v>3151</v>
      </c>
      <c r="G698" s="48" t="s">
        <v>3152</v>
      </c>
      <c r="H698" s="52">
        <v>2</v>
      </c>
      <c r="I698" s="51" t="s">
        <v>388</v>
      </c>
      <c r="J698" s="1">
        <v>46.08</v>
      </c>
      <c r="K698" s="7">
        <v>928082</v>
      </c>
      <c r="L698" s="24"/>
      <c r="M698" s="24">
        <v>10.8</v>
      </c>
      <c r="N698" s="24">
        <v>17</v>
      </c>
      <c r="O698" s="16">
        <f t="shared" si="87"/>
        <v>183.60000000000002</v>
      </c>
      <c r="P698" s="24" t="s">
        <v>20</v>
      </c>
      <c r="Q698" s="24" t="s">
        <v>577</v>
      </c>
      <c r="R698" s="25" t="s">
        <v>287</v>
      </c>
      <c r="S698" s="27">
        <v>1.152222222222222</v>
      </c>
      <c r="T698" s="27">
        <v>0.57611111111111102</v>
      </c>
      <c r="U698" s="66">
        <v>44447</v>
      </c>
      <c r="V698" s="27">
        <v>0.14999999999999947</v>
      </c>
      <c r="W698" s="19">
        <v>1</v>
      </c>
      <c r="X698" s="26">
        <v>162.9</v>
      </c>
      <c r="Y698" s="19" t="str">
        <f t="shared" si="81"/>
        <v>L894</v>
      </c>
      <c r="Z698" s="19" t="str">
        <f t="shared" si="82"/>
        <v>3/LS33600</v>
      </c>
      <c r="AA698" s="26">
        <f t="shared" si="83"/>
        <v>1</v>
      </c>
      <c r="AB698" s="26">
        <f t="shared" si="84"/>
        <v>46.08</v>
      </c>
      <c r="AC698" s="19">
        <f t="shared" si="85"/>
        <v>162.9</v>
      </c>
      <c r="AD698" s="19" t="str">
        <f t="shared" si="86"/>
        <v>66003-974</v>
      </c>
      <c r="AE698" s="32"/>
      <c r="AF698" s="34"/>
      <c r="AG698" s="1" t="s">
        <v>13</v>
      </c>
      <c r="AH698" s="43">
        <v>67110</v>
      </c>
    </row>
    <row r="699" spans="1:34" x14ac:dyDescent="0.25">
      <c r="A699" s="5">
        <v>44426</v>
      </c>
      <c r="B699" s="56" t="s">
        <v>3027</v>
      </c>
      <c r="C699" s="53" t="s">
        <v>3030</v>
      </c>
      <c r="D699" s="53" t="s">
        <v>3031</v>
      </c>
      <c r="E699" s="54">
        <v>44441</v>
      </c>
      <c r="F699" s="51" t="s">
        <v>3028</v>
      </c>
      <c r="G699" s="48" t="s">
        <v>3029</v>
      </c>
      <c r="H699" s="52">
        <v>4</v>
      </c>
      <c r="I699" s="51" t="s">
        <v>95</v>
      </c>
      <c r="J699" s="1">
        <v>9.35</v>
      </c>
      <c r="K699" s="7">
        <v>926436</v>
      </c>
      <c r="L699" s="24"/>
      <c r="M699" s="24">
        <v>18</v>
      </c>
      <c r="N699" s="24"/>
      <c r="O699" s="16">
        <f t="shared" si="87"/>
        <v>0</v>
      </c>
      <c r="P699" s="24" t="s">
        <v>89</v>
      </c>
      <c r="Q699" s="24"/>
      <c r="R699" s="25" t="s">
        <v>287</v>
      </c>
      <c r="S699" s="27">
        <v>2.6783333333333332</v>
      </c>
      <c r="T699" s="27">
        <v>0.66958333333333331</v>
      </c>
      <c r="U699" s="66">
        <v>44447</v>
      </c>
      <c r="V699" s="27">
        <v>0.33333333333333481</v>
      </c>
      <c r="W699" s="19">
        <v>0.56999999999999995</v>
      </c>
      <c r="X699" s="26">
        <v>80</v>
      </c>
      <c r="Y699" s="19" t="str">
        <f t="shared" si="81"/>
        <v>AL597</v>
      </c>
      <c r="Z699" s="19" t="str">
        <f t="shared" si="82"/>
        <v>12/LR20XW</v>
      </c>
      <c r="AA699" s="26">
        <f t="shared" si="83"/>
        <v>0.56999999999999995</v>
      </c>
      <c r="AB699" s="26">
        <f t="shared" si="84"/>
        <v>9.35</v>
      </c>
      <c r="AC699" s="19">
        <f t="shared" si="85"/>
        <v>80</v>
      </c>
      <c r="AD699" s="19" t="str">
        <f t="shared" si="86"/>
        <v>66002-551</v>
      </c>
      <c r="AE699" s="32"/>
      <c r="AF699" s="34"/>
      <c r="AG699" s="1" t="s">
        <v>151</v>
      </c>
      <c r="AH699" s="43">
        <v>2361</v>
      </c>
    </row>
    <row r="700" spans="1:34" x14ac:dyDescent="0.25">
      <c r="A700" s="17">
        <v>44445</v>
      </c>
      <c r="B700" s="58" t="s">
        <v>3145</v>
      </c>
      <c r="C700" s="51" t="s">
        <v>3147</v>
      </c>
      <c r="D700" s="51" t="s">
        <v>3148</v>
      </c>
      <c r="E700" s="54">
        <v>44442</v>
      </c>
      <c r="F700" s="51" t="s">
        <v>322</v>
      </c>
      <c r="G700" s="48" t="s">
        <v>3146</v>
      </c>
      <c r="H700" s="52">
        <v>1</v>
      </c>
      <c r="I700" s="51" t="s">
        <v>1356</v>
      </c>
      <c r="J700" s="1">
        <v>11.87</v>
      </c>
      <c r="K700" s="7">
        <v>928056</v>
      </c>
      <c r="L700" s="24"/>
      <c r="M700" s="24">
        <v>7.2</v>
      </c>
      <c r="N700" s="24">
        <v>2.5</v>
      </c>
      <c r="O700" s="16">
        <f t="shared" si="87"/>
        <v>18</v>
      </c>
      <c r="P700" s="24" t="s">
        <v>91</v>
      </c>
      <c r="Q700" s="24" t="s">
        <v>464</v>
      </c>
      <c r="R700" s="25" t="s">
        <v>1618</v>
      </c>
      <c r="S700" s="27">
        <v>0.52027777777777562</v>
      </c>
      <c r="T700" s="27">
        <v>0.52027777777777562</v>
      </c>
      <c r="U700" s="66">
        <v>44447</v>
      </c>
      <c r="V700" s="27">
        <v>0.24694444444444485</v>
      </c>
      <c r="W700" s="19">
        <v>1</v>
      </c>
      <c r="X700" s="26">
        <v>54.11</v>
      </c>
      <c r="Y700" s="19" t="str">
        <f t="shared" si="81"/>
        <v>N1934</v>
      </c>
      <c r="Z700" s="19" t="str">
        <f t="shared" si="82"/>
        <v>6/MH-SC2500HT</v>
      </c>
      <c r="AA700" s="26">
        <f t="shared" si="83"/>
        <v>1</v>
      </c>
      <c r="AB700" s="26">
        <f t="shared" si="84"/>
        <v>11.87</v>
      </c>
      <c r="AC700" s="19">
        <f t="shared" si="85"/>
        <v>54.11</v>
      </c>
      <c r="AD700" s="19" t="str">
        <f t="shared" si="86"/>
        <v>66003-975</v>
      </c>
      <c r="AE700" s="32"/>
      <c r="AF700" s="34"/>
      <c r="AG700" s="1" t="s">
        <v>13</v>
      </c>
      <c r="AH700" s="43" t="s">
        <v>323</v>
      </c>
    </row>
    <row r="701" spans="1:34" x14ac:dyDescent="0.25">
      <c r="A701" s="5">
        <v>44440</v>
      </c>
      <c r="B701" s="41">
        <v>316431</v>
      </c>
      <c r="C701" s="19"/>
      <c r="D701" s="19" t="s">
        <v>3123</v>
      </c>
      <c r="E701" s="14">
        <v>44439</v>
      </c>
      <c r="F701" s="19" t="s">
        <v>695</v>
      </c>
      <c r="G701" s="19"/>
      <c r="H701" s="19">
        <v>72</v>
      </c>
      <c r="I701" s="19"/>
      <c r="J701" s="24">
        <v>0</v>
      </c>
      <c r="K701" s="7">
        <v>927835</v>
      </c>
      <c r="L701" s="24"/>
      <c r="M701" s="24"/>
      <c r="N701" s="24"/>
      <c r="O701" s="16">
        <f t="shared" si="87"/>
        <v>0</v>
      </c>
      <c r="P701" s="24"/>
      <c r="Q701" s="24"/>
      <c r="R701" s="25" t="s">
        <v>3205</v>
      </c>
      <c r="S701" s="27">
        <v>4.0458333333333343</v>
      </c>
      <c r="T701" s="27">
        <v>5.619212962962964E-2</v>
      </c>
      <c r="U701" s="66">
        <v>44445</v>
      </c>
      <c r="V701" s="27">
        <v>0.5333333333333341</v>
      </c>
      <c r="W701" s="19">
        <v>0.03</v>
      </c>
      <c r="X701" s="26">
        <v>25.2</v>
      </c>
      <c r="Y701" s="19" t="str">
        <f t="shared" si="81"/>
        <v>TAGS-LAB</v>
      </c>
      <c r="Z701" s="19">
        <f t="shared" si="82"/>
        <v>0</v>
      </c>
      <c r="AA701" s="26">
        <f t="shared" si="83"/>
        <v>0.03</v>
      </c>
      <c r="AB701" s="26">
        <f t="shared" si="84"/>
        <v>0</v>
      </c>
      <c r="AC701" s="19">
        <f t="shared" si="85"/>
        <v>25.2</v>
      </c>
      <c r="AD701" s="19">
        <f t="shared" si="86"/>
        <v>0</v>
      </c>
      <c r="AE701" s="32"/>
      <c r="AF701" s="34"/>
      <c r="AG701" s="1" t="s">
        <v>153</v>
      </c>
      <c r="AH701" s="43" t="s">
        <v>277</v>
      </c>
    </row>
    <row r="702" spans="1:34" x14ac:dyDescent="0.25">
      <c r="A702" s="5">
        <v>44419</v>
      </c>
      <c r="B702" s="56" t="s">
        <v>2910</v>
      </c>
      <c r="C702" s="51" t="s">
        <v>445</v>
      </c>
      <c r="D702" s="51" t="s">
        <v>600</v>
      </c>
      <c r="E702" s="54">
        <v>44428</v>
      </c>
      <c r="F702" s="51" t="s">
        <v>117</v>
      </c>
      <c r="G702" s="48" t="s">
        <v>449</v>
      </c>
      <c r="H702" s="52">
        <v>1</v>
      </c>
      <c r="I702" s="51" t="s">
        <v>364</v>
      </c>
      <c r="J702" s="52">
        <v>17.09</v>
      </c>
      <c r="K702" s="7">
        <v>925498</v>
      </c>
      <c r="L702" s="24"/>
      <c r="M702" s="24">
        <v>11.1</v>
      </c>
      <c r="N702" s="24">
        <v>5.2</v>
      </c>
      <c r="O702" s="16">
        <f t="shared" si="87"/>
        <v>57.72</v>
      </c>
      <c r="P702" s="24" t="s">
        <v>130</v>
      </c>
      <c r="Q702" s="24" t="s">
        <v>372</v>
      </c>
      <c r="R702" s="25" t="s">
        <v>118</v>
      </c>
      <c r="S702" s="27">
        <v>2.5680555555555569</v>
      </c>
      <c r="T702" s="27">
        <v>2.5680555555555569</v>
      </c>
      <c r="U702" s="66">
        <v>44445</v>
      </c>
      <c r="V702" s="27">
        <v>9.9999999999999645E-2</v>
      </c>
      <c r="W702" s="19">
        <v>1.26</v>
      </c>
      <c r="X702" s="26">
        <v>100</v>
      </c>
      <c r="Y702" s="19" t="str">
        <f t="shared" si="81"/>
        <v>RECELL186</v>
      </c>
      <c r="Z702" s="19" t="str">
        <f t="shared" si="82"/>
        <v>6/UR18650ZY</v>
      </c>
      <c r="AA702" s="26">
        <f t="shared" si="83"/>
        <v>1.26</v>
      </c>
      <c r="AB702" s="26">
        <f t="shared" si="84"/>
        <v>17.09</v>
      </c>
      <c r="AC702" s="19">
        <f t="shared" si="85"/>
        <v>100</v>
      </c>
      <c r="AD702" s="19" t="str">
        <f t="shared" si="86"/>
        <v>66001-114</v>
      </c>
      <c r="AE702" s="32"/>
      <c r="AF702" s="34"/>
      <c r="AG702" s="1" t="s">
        <v>13</v>
      </c>
      <c r="AH702" s="43">
        <v>24232</v>
      </c>
    </row>
    <row r="703" spans="1:34" x14ac:dyDescent="0.25">
      <c r="A703" s="13">
        <v>44420</v>
      </c>
      <c r="B703" s="57" t="s">
        <v>2952</v>
      </c>
      <c r="C703" s="51" t="s">
        <v>2954</v>
      </c>
      <c r="D703" s="51" t="s">
        <v>2955</v>
      </c>
      <c r="E703" s="54">
        <v>44433</v>
      </c>
      <c r="F703" s="51" t="s">
        <v>832</v>
      </c>
      <c r="G703" s="48" t="s">
        <v>2953</v>
      </c>
      <c r="H703" s="52">
        <v>1</v>
      </c>
      <c r="I703" s="51" t="s">
        <v>293</v>
      </c>
      <c r="J703" s="52">
        <v>17.89</v>
      </c>
      <c r="K703" s="7">
        <v>924814</v>
      </c>
      <c r="L703" s="24"/>
      <c r="M703" s="24"/>
      <c r="N703" s="24"/>
      <c r="O703" s="16">
        <f t="shared" si="87"/>
        <v>0</v>
      </c>
      <c r="P703" s="24" t="s">
        <v>91</v>
      </c>
      <c r="Q703" s="24"/>
      <c r="R703" s="25" t="s">
        <v>1618</v>
      </c>
      <c r="S703" s="27">
        <v>1.5516666666666641</v>
      </c>
      <c r="T703" s="27">
        <v>1.5516666666666641</v>
      </c>
      <c r="U703" s="66">
        <v>44445</v>
      </c>
      <c r="V703" s="27">
        <v>0.13333333333333286</v>
      </c>
      <c r="W703" s="19">
        <v>1</v>
      </c>
      <c r="X703" s="26">
        <v>100</v>
      </c>
      <c r="Y703" s="19" t="str">
        <f t="shared" si="81"/>
        <v>RECELL525</v>
      </c>
      <c r="Z703" s="19" t="str">
        <f t="shared" si="82"/>
        <v>10/AA1700</v>
      </c>
      <c r="AA703" s="26">
        <f t="shared" si="83"/>
        <v>1</v>
      </c>
      <c r="AB703" s="26">
        <f t="shared" si="84"/>
        <v>17.89</v>
      </c>
      <c r="AC703" s="19">
        <f t="shared" si="85"/>
        <v>100</v>
      </c>
      <c r="AD703" s="19" t="str">
        <f t="shared" si="86"/>
        <v>66002-135</v>
      </c>
      <c r="AE703" s="32"/>
      <c r="AF703" s="34"/>
      <c r="AG703" s="1" t="s">
        <v>151</v>
      </c>
      <c r="AH703" s="43">
        <v>64999</v>
      </c>
    </row>
    <row r="704" spans="1:34" x14ac:dyDescent="0.25">
      <c r="A704" s="13">
        <v>44420</v>
      </c>
      <c r="B704" s="57" t="s">
        <v>2956</v>
      </c>
      <c r="C704" s="51" t="s">
        <v>2270</v>
      </c>
      <c r="D704" s="51" t="s">
        <v>2271</v>
      </c>
      <c r="E704" s="54">
        <v>44428</v>
      </c>
      <c r="F704" s="51" t="s">
        <v>1289</v>
      </c>
      <c r="G704" s="48" t="s">
        <v>2269</v>
      </c>
      <c r="H704" s="52">
        <v>1</v>
      </c>
      <c r="I704" s="51" t="s">
        <v>295</v>
      </c>
      <c r="J704" s="1">
        <v>7.17</v>
      </c>
      <c r="K704" s="7">
        <v>925825</v>
      </c>
      <c r="L704" s="24"/>
      <c r="M704" s="24">
        <v>3.7</v>
      </c>
      <c r="N704" s="24">
        <v>2.2999999999999998</v>
      </c>
      <c r="O704" s="16">
        <f t="shared" si="87"/>
        <v>8.51</v>
      </c>
      <c r="P704" s="24" t="s">
        <v>130</v>
      </c>
      <c r="Q704" s="24" t="s">
        <v>550</v>
      </c>
      <c r="R704" s="25" t="s">
        <v>118</v>
      </c>
      <c r="S704" s="27">
        <v>1.78861111111111</v>
      </c>
      <c r="T704" s="27">
        <v>1.78861111111111</v>
      </c>
      <c r="U704" s="66">
        <v>44445</v>
      </c>
      <c r="V704" s="27">
        <v>0.19999999999999929</v>
      </c>
      <c r="W704" s="19">
        <v>2.46</v>
      </c>
      <c r="X704" s="26">
        <v>63.29</v>
      </c>
      <c r="Y704" s="19" t="str">
        <f t="shared" si="81"/>
        <v>RECELL543</v>
      </c>
      <c r="Z704" s="19" t="str">
        <f t="shared" si="82"/>
        <v>2/UF553450Z</v>
      </c>
      <c r="AA704" s="26">
        <f t="shared" si="83"/>
        <v>2.46</v>
      </c>
      <c r="AB704" s="26">
        <f t="shared" si="84"/>
        <v>7.17</v>
      </c>
      <c r="AC704" s="19">
        <f t="shared" si="85"/>
        <v>63.29</v>
      </c>
      <c r="AD704" s="19" t="str">
        <f t="shared" si="86"/>
        <v>22000-528K</v>
      </c>
      <c r="AE704" s="32"/>
      <c r="AF704" s="34"/>
      <c r="AG704" s="1" t="s">
        <v>13</v>
      </c>
      <c r="AH704" s="43">
        <v>23948</v>
      </c>
    </row>
    <row r="705" spans="1:34" x14ac:dyDescent="0.25">
      <c r="A705" s="17">
        <v>44424</v>
      </c>
      <c r="B705" s="58" t="s">
        <v>2995</v>
      </c>
      <c r="C705" s="53" t="s">
        <v>2998</v>
      </c>
      <c r="D705" s="53" t="s">
        <v>2999</v>
      </c>
      <c r="E705" s="54">
        <v>44421</v>
      </c>
      <c r="F705" s="51" t="s">
        <v>1370</v>
      </c>
      <c r="G705" s="48" t="s">
        <v>2996</v>
      </c>
      <c r="H705" s="52">
        <v>1</v>
      </c>
      <c r="I705" s="51" t="s">
        <v>2997</v>
      </c>
      <c r="J705" s="1">
        <v>10.9</v>
      </c>
      <c r="K705" s="7">
        <v>926055</v>
      </c>
      <c r="L705" s="24"/>
      <c r="M705" s="24">
        <v>3.7</v>
      </c>
      <c r="N705" s="24">
        <v>0.9</v>
      </c>
      <c r="O705" s="16">
        <f t="shared" si="87"/>
        <v>3.33</v>
      </c>
      <c r="P705" s="24" t="s">
        <v>130</v>
      </c>
      <c r="Q705" s="24"/>
      <c r="R705" s="25" t="s">
        <v>1618</v>
      </c>
      <c r="S705" s="27">
        <v>0.53055555555555411</v>
      </c>
      <c r="T705" s="27">
        <v>0.53055555555555411</v>
      </c>
      <c r="U705" s="66">
        <v>44445</v>
      </c>
      <c r="V705" s="27">
        <v>0.1499999999999968</v>
      </c>
      <c r="W705" s="19">
        <v>0.75</v>
      </c>
      <c r="X705" s="26">
        <v>40</v>
      </c>
      <c r="Y705" s="19" t="str">
        <f t="shared" si="81"/>
        <v>RL1509</v>
      </c>
      <c r="Z705" s="19" t="str">
        <f t="shared" si="82"/>
        <v>2/PAB-CT019-BP1</v>
      </c>
      <c r="AA705" s="26">
        <f t="shared" si="83"/>
        <v>0.75</v>
      </c>
      <c r="AB705" s="26">
        <f t="shared" si="84"/>
        <v>10.9</v>
      </c>
      <c r="AC705" s="19">
        <f t="shared" si="85"/>
        <v>40</v>
      </c>
      <c r="AD705" s="19" t="str">
        <f t="shared" si="86"/>
        <v>66003-969</v>
      </c>
      <c r="AE705" s="32"/>
      <c r="AF705" s="34"/>
      <c r="AG705" s="1" t="s">
        <v>151</v>
      </c>
      <c r="AH705" s="43">
        <v>66989</v>
      </c>
    </row>
    <row r="706" spans="1:34" x14ac:dyDescent="0.25">
      <c r="A706" s="13">
        <v>44378</v>
      </c>
      <c r="B706" s="57" t="s">
        <v>2556</v>
      </c>
      <c r="C706" s="51"/>
      <c r="D706" s="51" t="s">
        <v>1922</v>
      </c>
      <c r="E706" s="54">
        <v>44404</v>
      </c>
      <c r="F706" s="51" t="s">
        <v>499</v>
      </c>
      <c r="G706" s="48" t="s">
        <v>505</v>
      </c>
      <c r="H706" s="52">
        <v>40</v>
      </c>
      <c r="I706" s="1"/>
      <c r="J706" s="1">
        <v>34.25</v>
      </c>
      <c r="K706" s="7">
        <v>920987</v>
      </c>
      <c r="L706" s="24"/>
      <c r="M706" s="24"/>
      <c r="N706" s="24"/>
      <c r="O706" s="16">
        <f t="shared" si="87"/>
        <v>0</v>
      </c>
      <c r="P706" s="24"/>
      <c r="Q706" s="24"/>
      <c r="R706" s="25" t="s">
        <v>2454</v>
      </c>
      <c r="S706" s="27">
        <v>2.9933333333333332</v>
      </c>
      <c r="T706" s="27">
        <v>7.4833333333333335E-2</v>
      </c>
      <c r="U706" s="66">
        <v>44445</v>
      </c>
      <c r="V706" s="27">
        <v>0.9000000000000008</v>
      </c>
      <c r="W706" s="19">
        <v>0.12</v>
      </c>
      <c r="X706" s="26">
        <v>90</v>
      </c>
      <c r="Y706" s="19" t="str">
        <f t="shared" ref="Y706:Y769" si="88">D706</f>
        <v>CH248</v>
      </c>
      <c r="Z706" s="19">
        <f t="shared" ref="Z706:Z769" si="89">C706</f>
        <v>0</v>
      </c>
      <c r="AA706" s="26">
        <f t="shared" ref="AA706:AA769" si="90">W706</f>
        <v>0.12</v>
      </c>
      <c r="AB706" s="26">
        <f t="shared" ref="AB706:AB769" si="91">J706</f>
        <v>34.25</v>
      </c>
      <c r="AC706" s="19">
        <f t="shared" ref="AC706:AC769" si="92">X706</f>
        <v>90</v>
      </c>
      <c r="AD706" s="19" t="str">
        <f t="shared" ref="AD706:AD769" si="93">G706</f>
        <v>66000-659</v>
      </c>
      <c r="AE706" s="32"/>
      <c r="AF706" s="34"/>
      <c r="AG706" s="1" t="s">
        <v>152</v>
      </c>
      <c r="AH706" s="43">
        <v>66818</v>
      </c>
    </row>
    <row r="707" spans="1:34" x14ac:dyDescent="0.25">
      <c r="A707" s="17">
        <v>44389</v>
      </c>
      <c r="B707" s="58" t="s">
        <v>2651</v>
      </c>
      <c r="C707" s="51" t="s">
        <v>120</v>
      </c>
      <c r="D707" s="51" t="s">
        <v>342</v>
      </c>
      <c r="E707" s="54">
        <v>44407</v>
      </c>
      <c r="F707" s="51" t="s">
        <v>267</v>
      </c>
      <c r="G707" s="48" t="s">
        <v>341</v>
      </c>
      <c r="H707" s="52">
        <v>5</v>
      </c>
      <c r="I707" s="1"/>
      <c r="J707" s="1">
        <v>44.61</v>
      </c>
      <c r="K707" s="7">
        <v>922311</v>
      </c>
      <c r="L707" s="24"/>
      <c r="M707" s="24"/>
      <c r="N707" s="24"/>
      <c r="O707" s="16">
        <f t="shared" si="87"/>
        <v>0</v>
      </c>
      <c r="P707" s="24"/>
      <c r="Q707" s="24"/>
      <c r="R707" s="25" t="s">
        <v>3206</v>
      </c>
      <c r="S707" s="27">
        <v>0.66916666666666735</v>
      </c>
      <c r="T707" s="27">
        <v>0.13383333333333347</v>
      </c>
      <c r="U707" s="66">
        <v>44446</v>
      </c>
      <c r="V707" s="27">
        <v>0.85694444444444429</v>
      </c>
      <c r="W707" s="19">
        <v>0.1</v>
      </c>
      <c r="X707" s="26">
        <v>85</v>
      </c>
      <c r="Y707" s="19" t="str">
        <f t="shared" si="88"/>
        <v>CH71</v>
      </c>
      <c r="Z707" s="19" t="str">
        <f t="shared" si="89"/>
        <v>TSB-002</v>
      </c>
      <c r="AA707" s="26">
        <f t="shared" si="90"/>
        <v>0.1</v>
      </c>
      <c r="AB707" s="26">
        <f t="shared" si="91"/>
        <v>44.61</v>
      </c>
      <c r="AC707" s="19">
        <f t="shared" si="92"/>
        <v>85</v>
      </c>
      <c r="AD707" s="19" t="str">
        <f t="shared" si="93"/>
        <v>66000-156</v>
      </c>
      <c r="AE707" s="32"/>
      <c r="AF707" s="34"/>
      <c r="AG707" s="1" t="s">
        <v>153</v>
      </c>
      <c r="AH707" s="43">
        <v>66116</v>
      </c>
    </row>
    <row r="708" spans="1:34" x14ac:dyDescent="0.25">
      <c r="A708" s="18">
        <v>44404</v>
      </c>
      <c r="B708" s="55" t="s">
        <v>2789</v>
      </c>
      <c r="C708" s="51" t="s">
        <v>2793</v>
      </c>
      <c r="D708" s="51" t="s">
        <v>2794</v>
      </c>
      <c r="E708" s="54">
        <v>44414</v>
      </c>
      <c r="F708" s="51" t="s">
        <v>1805</v>
      </c>
      <c r="G708" s="48" t="s">
        <v>2790</v>
      </c>
      <c r="H708" s="52">
        <v>1</v>
      </c>
      <c r="I708" s="51" t="s">
        <v>2791</v>
      </c>
      <c r="J708" s="52">
        <v>12.41</v>
      </c>
      <c r="K708" s="7">
        <v>923973</v>
      </c>
      <c r="L708" s="24" t="s">
        <v>2792</v>
      </c>
      <c r="M708" s="24">
        <v>24</v>
      </c>
      <c r="N708" s="24">
        <v>4.5</v>
      </c>
      <c r="O708" s="16">
        <f t="shared" si="87"/>
        <v>108</v>
      </c>
      <c r="P708" s="24" t="s">
        <v>115</v>
      </c>
      <c r="Q708" s="24" t="s">
        <v>582</v>
      </c>
      <c r="R708" s="25" t="s">
        <v>118</v>
      </c>
      <c r="S708" s="27">
        <v>1.2500000000000009</v>
      </c>
      <c r="T708" s="27">
        <v>1.2500000000000009</v>
      </c>
      <c r="U708" s="66">
        <v>44446</v>
      </c>
      <c r="V708" s="27">
        <v>9.1666666666666341E-2</v>
      </c>
      <c r="W708" s="19">
        <v>1.49</v>
      </c>
      <c r="X708" s="26">
        <v>184.58</v>
      </c>
      <c r="Y708" s="19" t="str">
        <f t="shared" si="88"/>
        <v>RECELL657</v>
      </c>
      <c r="Z708" s="19" t="str">
        <f t="shared" si="89"/>
        <v>2/FP1245A</v>
      </c>
      <c r="AA708" s="26">
        <f t="shared" si="90"/>
        <v>1.49</v>
      </c>
      <c r="AB708" s="26">
        <f t="shared" si="91"/>
        <v>12.41</v>
      </c>
      <c r="AC708" s="19">
        <f t="shared" si="92"/>
        <v>184.58</v>
      </c>
      <c r="AD708" s="19" t="str">
        <f t="shared" si="93"/>
        <v>22000-255E</v>
      </c>
      <c r="AE708" s="32"/>
      <c r="AF708" s="34"/>
      <c r="AG708" s="1" t="s">
        <v>13</v>
      </c>
      <c r="AH708" s="43">
        <v>66373</v>
      </c>
    </row>
    <row r="709" spans="1:34" x14ac:dyDescent="0.25">
      <c r="A709" s="17">
        <v>44438</v>
      </c>
      <c r="B709" s="58" t="s">
        <v>3105</v>
      </c>
      <c r="C709" s="53" t="s">
        <v>310</v>
      </c>
      <c r="D709" s="53" t="s">
        <v>3109</v>
      </c>
      <c r="E709" s="54">
        <v>44438</v>
      </c>
      <c r="F709" s="51" t="s">
        <v>2203</v>
      </c>
      <c r="G709" s="48" t="s">
        <v>3106</v>
      </c>
      <c r="H709" s="52">
        <v>15</v>
      </c>
      <c r="I709" s="51" t="s">
        <v>3107</v>
      </c>
      <c r="J709" s="1">
        <v>11.19</v>
      </c>
      <c r="K709" s="7">
        <v>927207</v>
      </c>
      <c r="L709" s="24" t="s">
        <v>3108</v>
      </c>
      <c r="M709" s="24">
        <v>4.8</v>
      </c>
      <c r="N709" s="24">
        <v>4</v>
      </c>
      <c r="O709" s="16">
        <f t="shared" si="87"/>
        <v>19.2</v>
      </c>
      <c r="P709" s="24" t="s">
        <v>96</v>
      </c>
      <c r="Q709" s="24"/>
      <c r="R709" s="25" t="s">
        <v>3205</v>
      </c>
      <c r="S709" s="27">
        <v>5.3269444444444467</v>
      </c>
      <c r="T709" s="27">
        <v>0.35512962962962979</v>
      </c>
      <c r="U709" s="66">
        <v>44446</v>
      </c>
      <c r="V709" s="27">
        <v>0.38333333333333197</v>
      </c>
      <c r="W709" s="19">
        <v>0.49</v>
      </c>
      <c r="X709" s="26">
        <v>29.04</v>
      </c>
      <c r="Y709" s="19" t="str">
        <f t="shared" si="88"/>
        <v>N1092</v>
      </c>
      <c r="Z709" s="19" t="str">
        <f t="shared" si="89"/>
        <v>4/ITL4000D</v>
      </c>
      <c r="AA709" s="26">
        <f t="shared" si="90"/>
        <v>0.49</v>
      </c>
      <c r="AB709" s="26">
        <f t="shared" si="91"/>
        <v>11.19</v>
      </c>
      <c r="AC709" s="19">
        <f t="shared" si="92"/>
        <v>29.04</v>
      </c>
      <c r="AD709" s="19" t="str">
        <f t="shared" si="93"/>
        <v>30004-354CE-VHR</v>
      </c>
      <c r="AE709" s="32"/>
      <c r="AF709" s="34"/>
      <c r="AG709" s="1" t="s">
        <v>13</v>
      </c>
      <c r="AH709" s="43" t="s">
        <v>2206</v>
      </c>
    </row>
    <row r="710" spans="1:34" x14ac:dyDescent="0.25">
      <c r="A710" s="13">
        <v>44392</v>
      </c>
      <c r="B710" s="57" t="s">
        <v>2677</v>
      </c>
      <c r="C710" s="51"/>
      <c r="D710" s="51" t="s">
        <v>145</v>
      </c>
      <c r="E710" s="54">
        <v>44412</v>
      </c>
      <c r="F710" s="51" t="s">
        <v>139</v>
      </c>
      <c r="G710" s="48" t="s">
        <v>144</v>
      </c>
      <c r="H710" s="52">
        <v>40</v>
      </c>
      <c r="I710" s="1"/>
      <c r="J710" s="1">
        <v>1.85</v>
      </c>
      <c r="K710" s="7">
        <v>922712</v>
      </c>
      <c r="L710" s="24"/>
      <c r="M710" s="24"/>
      <c r="N710" s="24"/>
      <c r="O710" s="16">
        <f t="shared" si="87"/>
        <v>0</v>
      </c>
      <c r="P710" s="24"/>
      <c r="Q710" s="24"/>
      <c r="R710" s="25" t="s">
        <v>249</v>
      </c>
      <c r="S710" s="27">
        <v>11.986944444444447</v>
      </c>
      <c r="T710" s="27">
        <v>0.29967361111111118</v>
      </c>
      <c r="U710" s="66">
        <v>44446</v>
      </c>
      <c r="V710" s="27">
        <v>0.5327777777777789</v>
      </c>
      <c r="W710" s="19">
        <v>0.32</v>
      </c>
      <c r="X710" s="26">
        <v>12</v>
      </c>
      <c r="Y710" s="19" t="str">
        <f t="shared" si="88"/>
        <v>CA67</v>
      </c>
      <c r="Z710" s="19">
        <f t="shared" si="89"/>
        <v>0</v>
      </c>
      <c r="AA710" s="26">
        <f t="shared" si="90"/>
        <v>0.32</v>
      </c>
      <c r="AB710" s="26">
        <f t="shared" si="91"/>
        <v>1.85</v>
      </c>
      <c r="AC710" s="19">
        <f t="shared" si="92"/>
        <v>12</v>
      </c>
      <c r="AD710" s="19" t="str">
        <f t="shared" si="93"/>
        <v>66000-714</v>
      </c>
      <c r="AE710" s="32"/>
      <c r="AF710" s="34"/>
      <c r="AG710" s="1" t="s">
        <v>573</v>
      </c>
      <c r="AH710" s="43">
        <v>66824</v>
      </c>
    </row>
    <row r="711" spans="1:34" x14ac:dyDescent="0.25">
      <c r="A711" s="5">
        <v>44419</v>
      </c>
      <c r="B711" s="56" t="s">
        <v>2930</v>
      </c>
      <c r="C711" s="51" t="s">
        <v>2931</v>
      </c>
      <c r="D711" s="51" t="s">
        <v>366</v>
      </c>
      <c r="E711" s="54">
        <v>44439</v>
      </c>
      <c r="F711" s="51" t="s">
        <v>139</v>
      </c>
      <c r="G711" s="48" t="s">
        <v>142</v>
      </c>
      <c r="H711" s="52">
        <v>25</v>
      </c>
      <c r="I711" s="1"/>
      <c r="J711" s="1">
        <v>34.92</v>
      </c>
      <c r="K711" s="7">
        <v>925579</v>
      </c>
      <c r="L711" s="24"/>
      <c r="M711" s="24"/>
      <c r="N711" s="24"/>
      <c r="O711" s="16">
        <f t="shared" si="87"/>
        <v>0</v>
      </c>
      <c r="P711" s="24"/>
      <c r="Q711" s="24"/>
      <c r="R711" s="25" t="s">
        <v>3206</v>
      </c>
      <c r="S711" s="27">
        <v>6.4374999999999991</v>
      </c>
      <c r="T711" s="27">
        <v>0.25749999999999995</v>
      </c>
      <c r="U711" s="66">
        <v>44446</v>
      </c>
      <c r="V711" s="27">
        <v>0.68694444444444436</v>
      </c>
      <c r="W711" s="19">
        <v>0.26</v>
      </c>
      <c r="X711" s="26">
        <v>90</v>
      </c>
      <c r="Y711" s="19" t="str">
        <f t="shared" si="88"/>
        <v>CH256</v>
      </c>
      <c r="Z711" s="19" t="str">
        <f t="shared" si="89"/>
        <v>1/TSB002</v>
      </c>
      <c r="AA711" s="26">
        <f t="shared" si="90"/>
        <v>0.26</v>
      </c>
      <c r="AB711" s="26">
        <f t="shared" si="91"/>
        <v>34.92</v>
      </c>
      <c r="AC711" s="19">
        <f t="shared" si="92"/>
        <v>90</v>
      </c>
      <c r="AD711" s="19" t="str">
        <f t="shared" si="93"/>
        <v>66000-715</v>
      </c>
      <c r="AE711" s="32"/>
      <c r="AF711" s="34"/>
      <c r="AG711" s="1" t="s">
        <v>573</v>
      </c>
      <c r="AH711" s="43">
        <v>66824</v>
      </c>
    </row>
    <row r="712" spans="1:34" x14ac:dyDescent="0.25">
      <c r="A712" s="17">
        <v>44431</v>
      </c>
      <c r="B712" s="58" t="s">
        <v>3061</v>
      </c>
      <c r="C712" s="53" t="s">
        <v>123</v>
      </c>
      <c r="D712" s="53" t="s">
        <v>350</v>
      </c>
      <c r="E712" s="54">
        <v>44438</v>
      </c>
      <c r="F712" s="51" t="s">
        <v>1312</v>
      </c>
      <c r="G712" s="48" t="s">
        <v>349</v>
      </c>
      <c r="H712" s="52">
        <v>100</v>
      </c>
      <c r="I712" s="51" t="s">
        <v>122</v>
      </c>
      <c r="J712" s="1">
        <v>5.86</v>
      </c>
      <c r="K712" s="7">
        <v>926679</v>
      </c>
      <c r="L712" s="24" t="s">
        <v>351</v>
      </c>
      <c r="M712" s="24">
        <v>7.2</v>
      </c>
      <c r="N712" s="24">
        <v>0.7</v>
      </c>
      <c r="O712" s="16">
        <f t="shared" si="87"/>
        <v>5.04</v>
      </c>
      <c r="P712" s="24" t="s">
        <v>96</v>
      </c>
      <c r="Q712" s="24" t="s">
        <v>464</v>
      </c>
      <c r="R712" s="25" t="s">
        <v>3207</v>
      </c>
      <c r="S712" s="27">
        <v>22.528333333333332</v>
      </c>
      <c r="T712" s="27">
        <v>0.22528333333333334</v>
      </c>
      <c r="U712" s="66">
        <v>44445</v>
      </c>
      <c r="V712" s="27">
        <v>0.98472222222222117</v>
      </c>
      <c r="W712" s="19">
        <v>0.26</v>
      </c>
      <c r="X712" s="26">
        <v>19.8</v>
      </c>
      <c r="Y712" s="19" t="str">
        <f t="shared" si="88"/>
        <v>N592</v>
      </c>
      <c r="Z712" s="19" t="str">
        <f t="shared" si="89"/>
        <v>6/N700AACL</v>
      </c>
      <c r="AA712" s="26">
        <f t="shared" si="90"/>
        <v>0.26</v>
      </c>
      <c r="AB712" s="26">
        <f t="shared" si="91"/>
        <v>5.86</v>
      </c>
      <c r="AC712" s="19">
        <f t="shared" si="92"/>
        <v>19.8</v>
      </c>
      <c r="AD712" s="19" t="str">
        <f t="shared" si="93"/>
        <v>22000-657</v>
      </c>
      <c r="AE712" s="32"/>
      <c r="AF712" s="34"/>
      <c r="AG712" s="1" t="s">
        <v>153</v>
      </c>
      <c r="AH712" s="43">
        <v>66095</v>
      </c>
    </row>
    <row r="713" spans="1:34" x14ac:dyDescent="0.25">
      <c r="A713" s="5">
        <v>44419</v>
      </c>
      <c r="B713" s="56" t="s">
        <v>2925</v>
      </c>
      <c r="C713" s="51" t="s">
        <v>2928</v>
      </c>
      <c r="D713" s="51" t="s">
        <v>2929</v>
      </c>
      <c r="E713" s="54">
        <v>44439</v>
      </c>
      <c r="F713" s="51" t="s">
        <v>2926</v>
      </c>
      <c r="G713" s="48" t="s">
        <v>2927</v>
      </c>
      <c r="H713" s="52">
        <v>2</v>
      </c>
      <c r="I713" s="51" t="s">
        <v>388</v>
      </c>
      <c r="J713" s="1">
        <v>65.400000000000006</v>
      </c>
      <c r="K713" s="7">
        <v>925664</v>
      </c>
      <c r="L713" s="24"/>
      <c r="M713" s="24">
        <v>3.6</v>
      </c>
      <c r="N713" s="24">
        <v>68</v>
      </c>
      <c r="O713" s="16">
        <f t="shared" si="87"/>
        <v>244.8</v>
      </c>
      <c r="P713" s="24" t="s">
        <v>538</v>
      </c>
      <c r="Q713" s="24" t="s">
        <v>254</v>
      </c>
      <c r="R713" s="25" t="s">
        <v>1618</v>
      </c>
      <c r="S713" s="27">
        <v>2.1536111111111058</v>
      </c>
      <c r="T713" s="27">
        <v>1.0768055555555529</v>
      </c>
      <c r="U713" s="66">
        <v>44441</v>
      </c>
      <c r="V713" s="27">
        <v>0.2072222222222222</v>
      </c>
      <c r="W713" s="19">
        <v>2.7</v>
      </c>
      <c r="X713" s="26">
        <v>230</v>
      </c>
      <c r="Y713" s="19" t="str">
        <f t="shared" si="88"/>
        <v>L796</v>
      </c>
      <c r="Z713" s="19" t="str">
        <f t="shared" si="89"/>
        <v>4/LS33600</v>
      </c>
      <c r="AA713" s="26">
        <f t="shared" si="90"/>
        <v>2.7</v>
      </c>
      <c r="AB713" s="26">
        <f t="shared" si="91"/>
        <v>65.400000000000006</v>
      </c>
      <c r="AC713" s="19">
        <f t="shared" si="92"/>
        <v>230</v>
      </c>
      <c r="AD713" s="19" t="str">
        <f t="shared" si="93"/>
        <v>66002-173</v>
      </c>
      <c r="AE713" s="32"/>
      <c r="AF713" s="34"/>
      <c r="AG713" s="1" t="s">
        <v>151</v>
      </c>
      <c r="AH713" s="43">
        <v>1873</v>
      </c>
    </row>
    <row r="714" spans="1:34" x14ac:dyDescent="0.25">
      <c r="A714" s="81">
        <v>44442</v>
      </c>
      <c r="B714" s="82">
        <v>316519</v>
      </c>
      <c r="C714" s="53" t="s">
        <v>2931</v>
      </c>
      <c r="D714" s="53" t="s">
        <v>3136</v>
      </c>
      <c r="E714" s="54">
        <v>44442</v>
      </c>
      <c r="F714" s="51" t="s">
        <v>3137</v>
      </c>
      <c r="G714" s="48" t="s">
        <v>3138</v>
      </c>
      <c r="H714" s="52">
        <v>2</v>
      </c>
      <c r="I714" s="51" t="s">
        <v>102</v>
      </c>
      <c r="J714" s="1">
        <v>68.5</v>
      </c>
      <c r="K714" s="7">
        <v>928324</v>
      </c>
      <c r="L714" s="24"/>
      <c r="M714" s="24"/>
      <c r="N714" s="24"/>
      <c r="O714" s="16">
        <f t="shared" si="87"/>
        <v>0</v>
      </c>
      <c r="P714" s="24"/>
      <c r="Q714" s="24"/>
      <c r="R714" s="25" t="s">
        <v>249</v>
      </c>
      <c r="S714" s="27">
        <v>0.16694444444444301</v>
      </c>
      <c r="T714" s="27">
        <v>8.3472222222221504E-2</v>
      </c>
      <c r="U714" s="66">
        <v>44442</v>
      </c>
      <c r="V714" s="27">
        <v>0.12805555555555515</v>
      </c>
      <c r="W714" s="19">
        <v>0.5</v>
      </c>
      <c r="X714" s="26">
        <v>104.79</v>
      </c>
      <c r="Y714" s="19" t="str">
        <f t="shared" si="88"/>
        <v>CH553</v>
      </c>
      <c r="Z714" s="19" t="str">
        <f t="shared" si="89"/>
        <v>1/TSB002</v>
      </c>
      <c r="AA714" s="26">
        <f t="shared" si="90"/>
        <v>0.5</v>
      </c>
      <c r="AB714" s="26">
        <f t="shared" si="91"/>
        <v>68.5</v>
      </c>
      <c r="AC714" s="19">
        <f t="shared" si="92"/>
        <v>104.79</v>
      </c>
      <c r="AD714" s="19" t="str">
        <f t="shared" si="93"/>
        <v>66002-745</v>
      </c>
      <c r="AE714" s="32"/>
      <c r="AF714" s="34"/>
      <c r="AG714" s="1" t="s">
        <v>151</v>
      </c>
      <c r="AH714" s="43">
        <v>2021</v>
      </c>
    </row>
    <row r="715" spans="1:34" x14ac:dyDescent="0.25">
      <c r="A715" s="5">
        <v>44426</v>
      </c>
      <c r="B715" s="56" t="s">
        <v>3032</v>
      </c>
      <c r="C715" s="53" t="s">
        <v>3035</v>
      </c>
      <c r="D715" s="53" t="s">
        <v>3036</v>
      </c>
      <c r="E715" s="54">
        <v>44438</v>
      </c>
      <c r="F715" s="51" t="s">
        <v>3033</v>
      </c>
      <c r="G715" s="48" t="s">
        <v>3034</v>
      </c>
      <c r="H715" s="52">
        <v>1</v>
      </c>
      <c r="I715" s="51" t="s">
        <v>364</v>
      </c>
      <c r="J715" s="1">
        <v>141.44999999999999</v>
      </c>
      <c r="K715" s="7">
        <v>926445</v>
      </c>
      <c r="L715" s="24"/>
      <c r="M715" s="24">
        <v>3.7</v>
      </c>
      <c r="N715" s="24">
        <v>124.8</v>
      </c>
      <c r="O715" s="16">
        <f t="shared" si="87"/>
        <v>461.76</v>
      </c>
      <c r="P715" s="24" t="s">
        <v>130</v>
      </c>
      <c r="Q715" s="24" t="s">
        <v>3037</v>
      </c>
      <c r="R715" s="25" t="s">
        <v>456</v>
      </c>
      <c r="S715" s="27">
        <v>8.600833333333334</v>
      </c>
      <c r="T715" s="27">
        <v>8.600833333333334</v>
      </c>
      <c r="U715" s="66">
        <v>44442</v>
      </c>
      <c r="V715" s="27">
        <v>0.18250000000000188</v>
      </c>
      <c r="W715" s="19">
        <v>6</v>
      </c>
      <c r="X715" s="26">
        <v>625</v>
      </c>
      <c r="Y715" s="19" t="str">
        <f t="shared" si="88"/>
        <v>RL1510</v>
      </c>
      <c r="Z715" s="19" t="str">
        <f t="shared" si="89"/>
        <v>48/UR18650ZY</v>
      </c>
      <c r="AA715" s="26">
        <f t="shared" si="90"/>
        <v>6</v>
      </c>
      <c r="AB715" s="26">
        <f t="shared" si="91"/>
        <v>141.44999999999999</v>
      </c>
      <c r="AC715" s="19">
        <f t="shared" si="92"/>
        <v>625</v>
      </c>
      <c r="AD715" s="19" t="str">
        <f t="shared" si="93"/>
        <v>66002-741</v>
      </c>
      <c r="AE715" s="32"/>
      <c r="AF715" s="34"/>
      <c r="AG715" s="1" t="s">
        <v>151</v>
      </c>
      <c r="AH715" s="43">
        <v>2486</v>
      </c>
    </row>
    <row r="716" spans="1:34" x14ac:dyDescent="0.25">
      <c r="A716" s="5">
        <v>44419</v>
      </c>
      <c r="B716" s="56" t="s">
        <v>2919</v>
      </c>
      <c r="C716" s="64" t="s">
        <v>555</v>
      </c>
      <c r="D716" s="64" t="s">
        <v>164</v>
      </c>
      <c r="E716" s="54">
        <v>44431</v>
      </c>
      <c r="F716" s="51" t="s">
        <v>842</v>
      </c>
      <c r="G716" s="48" t="s">
        <v>553</v>
      </c>
      <c r="H716" s="52">
        <v>50</v>
      </c>
      <c r="I716" s="51" t="s">
        <v>554</v>
      </c>
      <c r="J716" s="1">
        <v>9.76</v>
      </c>
      <c r="K716" s="7">
        <v>925383</v>
      </c>
      <c r="L716" s="24"/>
      <c r="M716" s="24">
        <v>12</v>
      </c>
      <c r="N716" s="24">
        <v>1.2</v>
      </c>
      <c r="O716" s="16">
        <f t="shared" si="87"/>
        <v>14.399999999999999</v>
      </c>
      <c r="P716" s="24" t="s">
        <v>115</v>
      </c>
      <c r="Q716" s="24" t="s">
        <v>412</v>
      </c>
      <c r="R716" s="25" t="s">
        <v>456</v>
      </c>
      <c r="S716" s="27">
        <v>23.80083333333334</v>
      </c>
      <c r="T716" s="27">
        <v>0.47601666666666681</v>
      </c>
      <c r="U716" s="66">
        <v>44441</v>
      </c>
      <c r="V716" s="27">
        <v>0.49166666666666625</v>
      </c>
      <c r="W716" s="19">
        <v>0.56999999999999995</v>
      </c>
      <c r="X716" s="26">
        <v>60</v>
      </c>
      <c r="Y716" s="19" t="str">
        <f t="shared" si="88"/>
        <v>S19</v>
      </c>
      <c r="Z716" s="19" t="str">
        <f t="shared" si="89"/>
        <v>1/12SB1.2P</v>
      </c>
      <c r="AA716" s="26">
        <f t="shared" si="90"/>
        <v>0.56999999999999995</v>
      </c>
      <c r="AB716" s="26">
        <f t="shared" si="91"/>
        <v>9.76</v>
      </c>
      <c r="AC716" s="19">
        <f t="shared" si="92"/>
        <v>60</v>
      </c>
      <c r="AD716" s="19" t="str">
        <f t="shared" si="93"/>
        <v>66000-595</v>
      </c>
      <c r="AE716" s="32"/>
      <c r="AF716" s="34"/>
      <c r="AG716" s="1" t="s">
        <v>151</v>
      </c>
      <c r="AH716" s="43">
        <v>61117</v>
      </c>
    </row>
    <row r="717" spans="1:34" x14ac:dyDescent="0.25">
      <c r="A717" s="17">
        <v>44424</v>
      </c>
      <c r="B717" s="58" t="s">
        <v>2988</v>
      </c>
      <c r="C717" s="51" t="s">
        <v>2991</v>
      </c>
      <c r="D717" s="51" t="s">
        <v>2992</v>
      </c>
      <c r="E717" s="54">
        <v>44438</v>
      </c>
      <c r="F717" s="51" t="s">
        <v>1299</v>
      </c>
      <c r="G717" s="48" t="s">
        <v>2989</v>
      </c>
      <c r="H717" s="52">
        <v>4</v>
      </c>
      <c r="I717" s="51" t="s">
        <v>2990</v>
      </c>
      <c r="J717" s="1">
        <v>7.9450000000000003</v>
      </c>
      <c r="K717" s="7">
        <v>926094</v>
      </c>
      <c r="L717" s="24"/>
      <c r="M717" s="24" t="s">
        <v>2993</v>
      </c>
      <c r="N717" s="24"/>
      <c r="O717" s="16" t="e">
        <f t="shared" si="87"/>
        <v>#VALUE!</v>
      </c>
      <c r="P717" s="24" t="s">
        <v>89</v>
      </c>
      <c r="Q717" s="24" t="s">
        <v>2994</v>
      </c>
      <c r="R717" s="25" t="s">
        <v>287</v>
      </c>
      <c r="S717" s="27">
        <v>3.6288888888888877</v>
      </c>
      <c r="T717" s="27">
        <v>0.90722222222222193</v>
      </c>
      <c r="U717" s="66">
        <v>44440</v>
      </c>
      <c r="V717" s="27">
        <v>0.18222222222222229</v>
      </c>
      <c r="W717" s="19">
        <v>1.5</v>
      </c>
      <c r="X717" s="26">
        <v>90</v>
      </c>
      <c r="Y717" s="19" t="str">
        <f t="shared" si="88"/>
        <v>AL540</v>
      </c>
      <c r="Z717" s="19" t="str">
        <f t="shared" si="89"/>
        <v>24/EN91</v>
      </c>
      <c r="AA717" s="26">
        <f t="shared" si="90"/>
        <v>1.5</v>
      </c>
      <c r="AB717" s="26">
        <f t="shared" si="91"/>
        <v>7.9450000000000003</v>
      </c>
      <c r="AC717" s="19">
        <f t="shared" si="92"/>
        <v>90</v>
      </c>
      <c r="AD717" s="19" t="str">
        <f t="shared" si="93"/>
        <v>66001-065</v>
      </c>
      <c r="AE717" s="32"/>
      <c r="AF717" s="34"/>
      <c r="AG717" s="1" t="s">
        <v>13</v>
      </c>
      <c r="AH717" s="43">
        <v>66550</v>
      </c>
    </row>
    <row r="718" spans="1:34" x14ac:dyDescent="0.25">
      <c r="A718" s="17">
        <v>44424</v>
      </c>
      <c r="B718" s="58" t="s">
        <v>2983</v>
      </c>
      <c r="C718" s="51" t="s">
        <v>1301</v>
      </c>
      <c r="D718" s="51" t="s">
        <v>2984</v>
      </c>
      <c r="E718" s="54">
        <v>44438</v>
      </c>
      <c r="F718" s="51" t="s">
        <v>1299</v>
      </c>
      <c r="G718" s="48" t="s">
        <v>1300</v>
      </c>
      <c r="H718" s="52">
        <v>2</v>
      </c>
      <c r="I718" s="51" t="s">
        <v>391</v>
      </c>
      <c r="J718" s="1">
        <v>36.46</v>
      </c>
      <c r="K718" s="7">
        <v>926094</v>
      </c>
      <c r="L718" s="24"/>
      <c r="M718" s="24">
        <v>18</v>
      </c>
      <c r="N718" s="24"/>
      <c r="O718" s="16">
        <f t="shared" si="87"/>
        <v>0</v>
      </c>
      <c r="P718" s="24" t="s">
        <v>89</v>
      </c>
      <c r="Q718" s="24" t="s">
        <v>592</v>
      </c>
      <c r="R718" s="25" t="s">
        <v>287</v>
      </c>
      <c r="S718" s="27">
        <v>4.1302777777777759</v>
      </c>
      <c r="T718" s="27">
        <v>2.065138888888888</v>
      </c>
      <c r="U718" s="66">
        <v>44440</v>
      </c>
      <c r="V718" s="27">
        <v>0.16666666666666607</v>
      </c>
      <c r="W718" s="19">
        <v>2.15</v>
      </c>
      <c r="X718" s="26">
        <v>190</v>
      </c>
      <c r="Y718" s="19" t="str">
        <f t="shared" si="88"/>
        <v>AL308ADEG</v>
      </c>
      <c r="Z718" s="19" t="str">
        <f t="shared" si="89"/>
        <v>36/PC1300</v>
      </c>
      <c r="AA718" s="26">
        <f t="shared" si="90"/>
        <v>2.15</v>
      </c>
      <c r="AB718" s="26">
        <f t="shared" si="91"/>
        <v>36.46</v>
      </c>
      <c r="AC718" s="19">
        <f t="shared" si="92"/>
        <v>190</v>
      </c>
      <c r="AD718" s="19" t="str">
        <f t="shared" si="93"/>
        <v>66001-056DEG</v>
      </c>
      <c r="AE718" s="32"/>
      <c r="AF718" s="34"/>
      <c r="AG718" s="1" t="s">
        <v>13</v>
      </c>
      <c r="AH718" s="43">
        <v>66550</v>
      </c>
    </row>
    <row r="719" spans="1:34" x14ac:dyDescent="0.25">
      <c r="A719" s="13">
        <v>44420</v>
      </c>
      <c r="B719" s="57" t="s">
        <v>2935</v>
      </c>
      <c r="C719" s="51" t="s">
        <v>2938</v>
      </c>
      <c r="D719" s="51" t="s">
        <v>2939</v>
      </c>
      <c r="E719" s="54">
        <v>44438</v>
      </c>
      <c r="F719" s="51" t="s">
        <v>2936</v>
      </c>
      <c r="G719" s="48" t="s">
        <v>2937</v>
      </c>
      <c r="H719" s="52">
        <v>15</v>
      </c>
      <c r="I719" s="51" t="s">
        <v>2339</v>
      </c>
      <c r="J719" s="1">
        <v>8.02</v>
      </c>
      <c r="K719" s="7">
        <v>925823</v>
      </c>
      <c r="L719" s="24"/>
      <c r="M719" s="24">
        <v>4.8</v>
      </c>
      <c r="N719" s="24">
        <v>2.1</v>
      </c>
      <c r="O719" s="16">
        <f t="shared" si="87"/>
        <v>10.08</v>
      </c>
      <c r="P719" s="24" t="s">
        <v>91</v>
      </c>
      <c r="Q719" s="24" t="s">
        <v>562</v>
      </c>
      <c r="R719" s="25" t="s">
        <v>2454</v>
      </c>
      <c r="S719" s="27">
        <v>6.8805555555555538</v>
      </c>
      <c r="T719" s="27">
        <v>0.45870370370370356</v>
      </c>
      <c r="U719" s="66">
        <v>44440</v>
      </c>
      <c r="V719" s="27">
        <v>0.39222222222222314</v>
      </c>
      <c r="W719" s="19">
        <v>0.44</v>
      </c>
      <c r="X719" s="26">
        <v>28</v>
      </c>
      <c r="Y719" s="19" t="str">
        <f t="shared" si="88"/>
        <v>N1936</v>
      </c>
      <c r="Z719" s="19" t="str">
        <f t="shared" si="89"/>
        <v>4/MH-A2100HT</v>
      </c>
      <c r="AA719" s="26">
        <f t="shared" si="90"/>
        <v>0.44</v>
      </c>
      <c r="AB719" s="26">
        <f t="shared" si="91"/>
        <v>8.02</v>
      </c>
      <c r="AC719" s="19">
        <f t="shared" si="92"/>
        <v>28</v>
      </c>
      <c r="AD719" s="19" t="str">
        <f t="shared" si="93"/>
        <v>66002-412</v>
      </c>
      <c r="AE719" s="32"/>
      <c r="AF719" s="34"/>
      <c r="AG719" s="1" t="s">
        <v>13</v>
      </c>
      <c r="AH719" s="43">
        <v>2296</v>
      </c>
    </row>
    <row r="720" spans="1:34" x14ac:dyDescent="0.25">
      <c r="A720" s="17">
        <v>44424</v>
      </c>
      <c r="B720" s="58" t="s">
        <v>2981</v>
      </c>
      <c r="C720" s="53" t="s">
        <v>330</v>
      </c>
      <c r="D720" s="53" t="s">
        <v>2982</v>
      </c>
      <c r="E720" s="54">
        <v>44438</v>
      </c>
      <c r="F720" s="51" t="s">
        <v>1299</v>
      </c>
      <c r="G720" s="48" t="s">
        <v>1304</v>
      </c>
      <c r="H720" s="52">
        <v>5</v>
      </c>
      <c r="I720" s="51" t="s">
        <v>95</v>
      </c>
      <c r="J720" s="1">
        <v>28.88</v>
      </c>
      <c r="K720" s="7">
        <v>926094</v>
      </c>
      <c r="L720" s="24"/>
      <c r="M720" s="24">
        <v>18</v>
      </c>
      <c r="N720" s="24">
        <v>54</v>
      </c>
      <c r="O720" s="16">
        <f t="shared" si="87"/>
        <v>972</v>
      </c>
      <c r="P720" s="24" t="s">
        <v>89</v>
      </c>
      <c r="Q720" s="24" t="s">
        <v>592</v>
      </c>
      <c r="R720" s="25" t="s">
        <v>561</v>
      </c>
      <c r="S720" s="27">
        <v>9.4361111111111118</v>
      </c>
      <c r="T720" s="27">
        <v>1.8872222222222224</v>
      </c>
      <c r="U720" s="66">
        <v>44440</v>
      </c>
      <c r="V720" s="27">
        <v>0.23027777777777825</v>
      </c>
      <c r="W720" s="19">
        <v>1.7</v>
      </c>
      <c r="X720" s="26">
        <v>190</v>
      </c>
      <c r="Y720" s="19" t="str">
        <f t="shared" si="88"/>
        <v>AL274DEG</v>
      </c>
      <c r="Z720" s="19" t="str">
        <f t="shared" si="89"/>
        <v>36/LR20XW</v>
      </c>
      <c r="AA720" s="26">
        <f t="shared" si="90"/>
        <v>1.7</v>
      </c>
      <c r="AB720" s="26">
        <f t="shared" si="91"/>
        <v>28.88</v>
      </c>
      <c r="AC720" s="19">
        <f t="shared" si="92"/>
        <v>190</v>
      </c>
      <c r="AD720" s="19" t="str">
        <f t="shared" si="93"/>
        <v>66000-265DEG</v>
      </c>
      <c r="AE720" s="32"/>
      <c r="AF720" s="34"/>
      <c r="AG720" s="1" t="s">
        <v>13</v>
      </c>
      <c r="AH720" s="43">
        <v>66550</v>
      </c>
    </row>
    <row r="721" spans="1:34" x14ac:dyDescent="0.25">
      <c r="A721" s="18">
        <v>44425</v>
      </c>
      <c r="B721" s="55" t="s">
        <v>3010</v>
      </c>
      <c r="C721" s="51" t="s">
        <v>3014</v>
      </c>
      <c r="D721" s="51" t="s">
        <v>3015</v>
      </c>
      <c r="E721" s="54">
        <v>44434</v>
      </c>
      <c r="F721" s="51" t="s">
        <v>3011</v>
      </c>
      <c r="G721" s="48" t="s">
        <v>3012</v>
      </c>
      <c r="H721" s="52">
        <v>2</v>
      </c>
      <c r="I721" s="51" t="s">
        <v>3013</v>
      </c>
      <c r="J721" s="1">
        <v>8.02</v>
      </c>
      <c r="K721" s="7">
        <v>926218</v>
      </c>
      <c r="L721" s="24"/>
      <c r="M721" s="24">
        <v>11.1</v>
      </c>
      <c r="N721" s="24">
        <v>2.38</v>
      </c>
      <c r="O721" s="16">
        <f t="shared" si="87"/>
        <v>26.417999999999999</v>
      </c>
      <c r="P721" s="24" t="s">
        <v>130</v>
      </c>
      <c r="Q721" s="24" t="s">
        <v>577</v>
      </c>
      <c r="R721" s="25" t="s">
        <v>1618</v>
      </c>
      <c r="S721" s="27">
        <v>2.7113888888888873</v>
      </c>
      <c r="T721" s="27">
        <v>1.3556944444444436</v>
      </c>
      <c r="U721" s="66">
        <v>44440</v>
      </c>
      <c r="V721" s="27">
        <v>0.26666666666666572</v>
      </c>
      <c r="W721" s="19">
        <v>1</v>
      </c>
      <c r="X721" s="26">
        <v>60</v>
      </c>
      <c r="Y721" s="19" t="str">
        <f t="shared" si="88"/>
        <v>RL1185</v>
      </c>
      <c r="Z721" s="19" t="str">
        <f t="shared" si="89"/>
        <v>3/UR16650ZTA</v>
      </c>
      <c r="AA721" s="26">
        <f t="shared" si="90"/>
        <v>1</v>
      </c>
      <c r="AB721" s="26">
        <f t="shared" si="91"/>
        <v>8.02</v>
      </c>
      <c r="AC721" s="19">
        <f t="shared" si="92"/>
        <v>60</v>
      </c>
      <c r="AD721" s="19" t="str">
        <f t="shared" si="93"/>
        <v>66003-970</v>
      </c>
      <c r="AE721" s="32"/>
      <c r="AF721" s="34"/>
      <c r="AG721" s="1" t="s">
        <v>151</v>
      </c>
      <c r="AH721" s="43">
        <v>2508</v>
      </c>
    </row>
    <row r="722" spans="1:34" x14ac:dyDescent="0.25">
      <c r="A722" s="13">
        <v>44427</v>
      </c>
      <c r="B722" s="57" t="s">
        <v>3053</v>
      </c>
      <c r="C722" s="51" t="s">
        <v>3055</v>
      </c>
      <c r="D722" s="51" t="s">
        <v>3056</v>
      </c>
      <c r="E722" s="54">
        <v>44427</v>
      </c>
      <c r="F722" s="51" t="s">
        <v>3048</v>
      </c>
      <c r="G722" s="48" t="s">
        <v>3054</v>
      </c>
      <c r="H722" s="52">
        <v>1</v>
      </c>
      <c r="I722" s="51" t="s">
        <v>113</v>
      </c>
      <c r="J722" s="52">
        <v>40.99</v>
      </c>
      <c r="K722" s="7">
        <v>926681</v>
      </c>
      <c r="L722" s="24"/>
      <c r="M722" s="24">
        <v>3.6</v>
      </c>
      <c r="N722" s="24">
        <v>33.5</v>
      </c>
      <c r="O722" s="16">
        <f t="shared" si="87"/>
        <v>120.60000000000001</v>
      </c>
      <c r="P722" s="24" t="s">
        <v>130</v>
      </c>
      <c r="Q722" s="24" t="s">
        <v>3057</v>
      </c>
      <c r="R722" s="25" t="s">
        <v>118</v>
      </c>
      <c r="S722" s="27">
        <v>1.3966666666666665</v>
      </c>
      <c r="T722" s="27">
        <v>1.3966666666666665</v>
      </c>
      <c r="U722" s="66">
        <v>44440</v>
      </c>
      <c r="V722" s="27">
        <v>0.16666666666666607</v>
      </c>
      <c r="W722" s="19">
        <v>2</v>
      </c>
      <c r="X722" s="26">
        <v>130</v>
      </c>
      <c r="Y722" s="19" t="str">
        <f t="shared" si="88"/>
        <v>RL1504A</v>
      </c>
      <c r="Z722" s="19" t="str">
        <f t="shared" si="89"/>
        <v>10/NCR18650BF</v>
      </c>
      <c r="AA722" s="26">
        <f t="shared" si="90"/>
        <v>2</v>
      </c>
      <c r="AB722" s="26">
        <f t="shared" si="91"/>
        <v>40.99</v>
      </c>
      <c r="AC722" s="19">
        <f t="shared" si="92"/>
        <v>130</v>
      </c>
      <c r="AD722" s="19" t="str">
        <f t="shared" si="93"/>
        <v>67001-865A</v>
      </c>
      <c r="AE722" s="32"/>
      <c r="AF722" s="34"/>
      <c r="AG722" s="1" t="s">
        <v>153</v>
      </c>
      <c r="AH722" s="43">
        <v>2072</v>
      </c>
    </row>
    <row r="723" spans="1:34" x14ac:dyDescent="0.25">
      <c r="A723" s="17">
        <v>44438</v>
      </c>
      <c r="B723" s="58" t="s">
        <v>3104</v>
      </c>
      <c r="C723" s="51" t="s">
        <v>633</v>
      </c>
      <c r="D723" s="51" t="s">
        <v>731</v>
      </c>
      <c r="E723" s="54">
        <v>44434</v>
      </c>
      <c r="F723" s="51" t="s">
        <v>282</v>
      </c>
      <c r="G723" s="48" t="s">
        <v>703</v>
      </c>
      <c r="H723" s="52">
        <v>10</v>
      </c>
      <c r="I723" s="51" t="s">
        <v>364</v>
      </c>
      <c r="J723" s="1">
        <v>2.99</v>
      </c>
      <c r="K723" s="7">
        <v>926950</v>
      </c>
      <c r="L723" s="24"/>
      <c r="M723" s="24"/>
      <c r="N723" s="24"/>
      <c r="O723" s="16">
        <f t="shared" ref="O723:O735" si="94">N723*M723</f>
        <v>0</v>
      </c>
      <c r="P723" s="24"/>
      <c r="Q723" s="24"/>
      <c r="R723" s="25" t="s">
        <v>1618</v>
      </c>
      <c r="S723" s="27">
        <v>0.2986111111111116</v>
      </c>
      <c r="T723" s="27">
        <v>2.9861111111111161E-2</v>
      </c>
      <c r="U723" s="66">
        <v>44440</v>
      </c>
      <c r="V723" s="27">
        <v>0.1500000000000008</v>
      </c>
      <c r="W723" s="19">
        <v>0.06</v>
      </c>
      <c r="X723" s="26">
        <v>8.9600000000000009</v>
      </c>
      <c r="Y723" s="19" t="str">
        <f t="shared" si="88"/>
        <v>HI-TOP16</v>
      </c>
      <c r="Z723" s="19" t="str">
        <f t="shared" si="89"/>
        <v>1/UR18650ZY</v>
      </c>
      <c r="AA723" s="26">
        <f t="shared" si="90"/>
        <v>0.06</v>
      </c>
      <c r="AB723" s="26">
        <f t="shared" si="91"/>
        <v>2.99</v>
      </c>
      <c r="AC723" s="19">
        <f t="shared" si="92"/>
        <v>8.9600000000000009</v>
      </c>
      <c r="AD723" s="19" t="str">
        <f t="shared" si="93"/>
        <v>67001-595NIP</v>
      </c>
      <c r="AE723" s="32"/>
      <c r="AF723" s="34"/>
      <c r="AG723" s="1" t="s">
        <v>13</v>
      </c>
      <c r="AH723" s="43" t="s">
        <v>283</v>
      </c>
    </row>
    <row r="724" spans="1:34" x14ac:dyDescent="0.25">
      <c r="A724" s="13">
        <v>44427</v>
      </c>
      <c r="B724" s="57" t="s">
        <v>3047</v>
      </c>
      <c r="C724" s="51" t="s">
        <v>3050</v>
      </c>
      <c r="D724" s="51" t="s">
        <v>3051</v>
      </c>
      <c r="E724" s="54">
        <v>44427</v>
      </c>
      <c r="F724" s="51" t="s">
        <v>3048</v>
      </c>
      <c r="G724" s="48" t="s">
        <v>3049</v>
      </c>
      <c r="H724" s="52">
        <v>2</v>
      </c>
      <c r="I724" s="51" t="s">
        <v>113</v>
      </c>
      <c r="J724" s="1">
        <v>306.76</v>
      </c>
      <c r="K724" s="7">
        <v>926681</v>
      </c>
      <c r="L724" s="24"/>
      <c r="M724" s="24">
        <v>25.2</v>
      </c>
      <c r="N724" s="24">
        <v>33.5</v>
      </c>
      <c r="O724" s="16">
        <f t="shared" si="94"/>
        <v>844.19999999999993</v>
      </c>
      <c r="P724" s="24" t="s">
        <v>130</v>
      </c>
      <c r="Q724" s="24" t="s">
        <v>3052</v>
      </c>
      <c r="R724" s="25" t="s">
        <v>118</v>
      </c>
      <c r="S724" s="27">
        <v>29.09805555555555</v>
      </c>
      <c r="T724" s="27">
        <v>14.549027777777775</v>
      </c>
      <c r="U724" s="66">
        <v>44440</v>
      </c>
      <c r="V724" s="27">
        <v>0.27555555555555555</v>
      </c>
      <c r="W724" s="19">
        <v>5</v>
      </c>
      <c r="X724" s="26">
        <v>1330</v>
      </c>
      <c r="Y724" s="19" t="str">
        <f t="shared" si="88"/>
        <v>RL1504</v>
      </c>
      <c r="Z724" s="19" t="str">
        <f t="shared" si="89"/>
        <v>70/NCR18650BF</v>
      </c>
      <c r="AA724" s="26">
        <f t="shared" si="90"/>
        <v>5</v>
      </c>
      <c r="AB724" s="26">
        <f t="shared" si="91"/>
        <v>306.76</v>
      </c>
      <c r="AC724" s="19">
        <f t="shared" si="92"/>
        <v>1330</v>
      </c>
      <c r="AD724" s="19" t="str">
        <f t="shared" si="93"/>
        <v>67001-865</v>
      </c>
      <c r="AE724" s="32"/>
      <c r="AF724" s="34"/>
      <c r="AG724" s="1" t="s">
        <v>153</v>
      </c>
      <c r="AH724" s="43">
        <v>2072</v>
      </c>
    </row>
    <row r="725" spans="1:34" x14ac:dyDescent="0.25">
      <c r="A725" s="17">
        <v>44431</v>
      </c>
      <c r="B725" s="58" t="s">
        <v>3059</v>
      </c>
      <c r="C725" s="51" t="s">
        <v>661</v>
      </c>
      <c r="D725" s="51" t="s">
        <v>406</v>
      </c>
      <c r="E725" s="54">
        <v>44447</v>
      </c>
      <c r="F725" s="51" t="s">
        <v>105</v>
      </c>
      <c r="G725" s="48" t="s">
        <v>405</v>
      </c>
      <c r="H725" s="52">
        <v>20</v>
      </c>
      <c r="I725" s="51" t="s">
        <v>660</v>
      </c>
      <c r="J725" s="1">
        <v>1.49</v>
      </c>
      <c r="K725" s="7">
        <v>926514</v>
      </c>
      <c r="L725" s="24" t="s">
        <v>463</v>
      </c>
      <c r="M725" s="24">
        <v>3.6</v>
      </c>
      <c r="N725" s="24">
        <v>1.2</v>
      </c>
      <c r="O725" s="16">
        <f t="shared" si="94"/>
        <v>4.32</v>
      </c>
      <c r="P725" s="24" t="s">
        <v>20</v>
      </c>
      <c r="Q725" s="24" t="s">
        <v>412</v>
      </c>
      <c r="R725" s="25" t="s">
        <v>248</v>
      </c>
      <c r="S725" s="27">
        <v>1.8408333333333333</v>
      </c>
      <c r="T725" s="27">
        <v>9.2041666666666661E-2</v>
      </c>
      <c r="U725" s="66">
        <v>44439</v>
      </c>
      <c r="V725" s="27">
        <v>0.45000000000000107</v>
      </c>
      <c r="W725" s="19">
        <v>0.08</v>
      </c>
      <c r="X725" s="26">
        <v>6.85</v>
      </c>
      <c r="Y725" s="19" t="str">
        <f t="shared" si="88"/>
        <v>L503</v>
      </c>
      <c r="Z725" s="19" t="str">
        <f t="shared" si="89"/>
        <v>1/ER14250H</v>
      </c>
      <c r="AA725" s="26">
        <f t="shared" si="90"/>
        <v>0.08</v>
      </c>
      <c r="AB725" s="26">
        <f t="shared" si="91"/>
        <v>1.49</v>
      </c>
      <c r="AC725" s="19">
        <f t="shared" si="92"/>
        <v>6.85</v>
      </c>
      <c r="AD725" s="19" t="str">
        <f t="shared" si="93"/>
        <v>66000-691</v>
      </c>
      <c r="AE725" s="32"/>
      <c r="AF725" s="34"/>
      <c r="AG725" s="1" t="s">
        <v>573</v>
      </c>
      <c r="AH725" s="43" t="s">
        <v>294</v>
      </c>
    </row>
    <row r="726" spans="1:34" x14ac:dyDescent="0.25">
      <c r="A726" s="17">
        <v>44445</v>
      </c>
      <c r="B726" s="58" t="s">
        <v>3142</v>
      </c>
      <c r="C726" s="51" t="s">
        <v>3141</v>
      </c>
      <c r="D726" s="51" t="s">
        <v>3208</v>
      </c>
      <c r="E726" s="54">
        <v>44446</v>
      </c>
      <c r="F726" s="51" t="s">
        <v>1938</v>
      </c>
      <c r="G726" s="48" t="s">
        <v>3143</v>
      </c>
      <c r="H726" s="52">
        <v>1</v>
      </c>
      <c r="I726" s="51" t="s">
        <v>284</v>
      </c>
      <c r="J726" s="52">
        <v>12.82</v>
      </c>
      <c r="K726" s="7">
        <v>928251</v>
      </c>
      <c r="L726" s="24"/>
      <c r="M726" s="24">
        <v>6</v>
      </c>
      <c r="N726" s="24">
        <v>2.5</v>
      </c>
      <c r="O726" s="16">
        <f t="shared" si="94"/>
        <v>15</v>
      </c>
      <c r="P726" s="24" t="s">
        <v>96</v>
      </c>
      <c r="Q726" s="24" t="s">
        <v>583</v>
      </c>
      <c r="R726" s="25" t="s">
        <v>1618</v>
      </c>
      <c r="S726" s="27">
        <v>1.2413888888888907</v>
      </c>
      <c r="T726" s="27">
        <v>1.2413888888888907</v>
      </c>
      <c r="U726" s="66">
        <v>44447</v>
      </c>
      <c r="V726" s="27">
        <v>0.16666666666666874</v>
      </c>
      <c r="W726" s="19">
        <v>1</v>
      </c>
      <c r="X726" s="26">
        <v>65</v>
      </c>
      <c r="Y726" s="19" t="str">
        <f t="shared" si="88"/>
        <v>PACK671</v>
      </c>
      <c r="Z726" s="19" t="str">
        <f t="shared" si="89"/>
        <v>5/NC2500SCR</v>
      </c>
      <c r="AA726" s="26">
        <f t="shared" si="90"/>
        <v>1</v>
      </c>
      <c r="AB726" s="26">
        <f t="shared" si="91"/>
        <v>12.82</v>
      </c>
      <c r="AC726" s="19">
        <f t="shared" si="92"/>
        <v>65</v>
      </c>
      <c r="AD726" s="19" t="str">
        <f t="shared" si="93"/>
        <v>66003-976</v>
      </c>
      <c r="AE726" s="32"/>
      <c r="AF726" s="34"/>
      <c r="AG726" s="1" t="s">
        <v>13</v>
      </c>
      <c r="AH726" s="43">
        <v>65925</v>
      </c>
    </row>
    <row r="727" spans="1:34" x14ac:dyDescent="0.25">
      <c r="A727" s="17">
        <v>44445</v>
      </c>
      <c r="B727" s="58" t="s">
        <v>3139</v>
      </c>
      <c r="C727" s="51" t="s">
        <v>3141</v>
      </c>
      <c r="D727" s="51" t="s">
        <v>3209</v>
      </c>
      <c r="E727" s="54">
        <v>44446</v>
      </c>
      <c r="F727" s="51" t="s">
        <v>1938</v>
      </c>
      <c r="G727" s="48" t="s">
        <v>3140</v>
      </c>
      <c r="H727" s="52">
        <v>1</v>
      </c>
      <c r="I727" s="51" t="s">
        <v>284</v>
      </c>
      <c r="J727" s="52">
        <v>12.82</v>
      </c>
      <c r="K727" s="7">
        <v>928251</v>
      </c>
      <c r="L727" s="24"/>
      <c r="M727" s="24">
        <v>6</v>
      </c>
      <c r="N727" s="24">
        <v>2.5</v>
      </c>
      <c r="O727" s="16">
        <f t="shared" si="94"/>
        <v>15</v>
      </c>
      <c r="P727" s="24" t="s">
        <v>96</v>
      </c>
      <c r="Q727" s="24" t="s">
        <v>583</v>
      </c>
      <c r="R727" s="25" t="s">
        <v>1618</v>
      </c>
      <c r="S727" s="27">
        <v>0.82277777777777761</v>
      </c>
      <c r="T727" s="27">
        <v>0.82277777777777761</v>
      </c>
      <c r="U727" s="66">
        <v>44447</v>
      </c>
      <c r="V727" s="27">
        <v>0.13333333333333286</v>
      </c>
      <c r="W727" s="19">
        <v>1</v>
      </c>
      <c r="X727" s="26">
        <v>65</v>
      </c>
      <c r="Y727" s="19" t="str">
        <f t="shared" si="88"/>
        <v>PACK672</v>
      </c>
      <c r="Z727" s="19" t="str">
        <f t="shared" si="89"/>
        <v>5/NC2500SCR</v>
      </c>
      <c r="AA727" s="26">
        <f t="shared" si="90"/>
        <v>1</v>
      </c>
      <c r="AB727" s="26">
        <f t="shared" si="91"/>
        <v>12.82</v>
      </c>
      <c r="AC727" s="19">
        <f t="shared" si="92"/>
        <v>65</v>
      </c>
      <c r="AD727" s="19" t="str">
        <f t="shared" si="93"/>
        <v>66003-977</v>
      </c>
      <c r="AE727" s="32"/>
      <c r="AF727" s="34"/>
      <c r="AG727" s="1" t="s">
        <v>13</v>
      </c>
      <c r="AH727" s="43">
        <v>65925</v>
      </c>
    </row>
    <row r="728" spans="1:34" x14ac:dyDescent="0.25">
      <c r="A728" s="5">
        <v>44440</v>
      </c>
      <c r="B728" s="56" t="s">
        <v>3115</v>
      </c>
      <c r="C728" s="51" t="s">
        <v>3118</v>
      </c>
      <c r="D728" s="51" t="s">
        <v>3210</v>
      </c>
      <c r="E728" s="54">
        <v>44435</v>
      </c>
      <c r="F728" s="51" t="s">
        <v>3116</v>
      </c>
      <c r="G728" s="48" t="s">
        <v>3117</v>
      </c>
      <c r="H728" s="52">
        <v>1</v>
      </c>
      <c r="I728" s="51" t="s">
        <v>1015</v>
      </c>
      <c r="J728" s="52">
        <v>31.24</v>
      </c>
      <c r="K728" s="7">
        <v>926742</v>
      </c>
      <c r="L728" s="24"/>
      <c r="M728" s="24">
        <v>12</v>
      </c>
      <c r="N728" s="24">
        <v>3</v>
      </c>
      <c r="O728" s="16">
        <f t="shared" si="94"/>
        <v>36</v>
      </c>
      <c r="P728" s="24" t="s">
        <v>91</v>
      </c>
      <c r="Q728" s="24" t="s">
        <v>584</v>
      </c>
      <c r="R728" s="25" t="s">
        <v>1618</v>
      </c>
      <c r="S728" s="27">
        <v>0.61444444444444191</v>
      </c>
      <c r="T728" s="27">
        <v>0.61444444444444191</v>
      </c>
      <c r="U728" s="66">
        <v>44447</v>
      </c>
      <c r="V728" s="27">
        <v>0.14999999999999947</v>
      </c>
      <c r="W728" s="19">
        <v>1</v>
      </c>
      <c r="X728" s="26">
        <v>110</v>
      </c>
      <c r="Y728" s="19" t="str">
        <f t="shared" si="88"/>
        <v>PACK673</v>
      </c>
      <c r="Z728" s="19" t="str">
        <f t="shared" si="89"/>
        <v>10/IMX-3000Cs</v>
      </c>
      <c r="AA728" s="26">
        <f t="shared" si="90"/>
        <v>1</v>
      </c>
      <c r="AB728" s="26">
        <f t="shared" si="91"/>
        <v>31.24</v>
      </c>
      <c r="AC728" s="19">
        <f t="shared" si="92"/>
        <v>110</v>
      </c>
      <c r="AD728" s="19" t="str">
        <f t="shared" si="93"/>
        <v>35008-025J</v>
      </c>
      <c r="AE728" s="32"/>
      <c r="AF728" s="34"/>
      <c r="AG728" s="1" t="s">
        <v>573</v>
      </c>
      <c r="AH728" s="43">
        <v>65517</v>
      </c>
    </row>
    <row r="729" spans="1:34" x14ac:dyDescent="0.25">
      <c r="A729" s="13">
        <v>44413</v>
      </c>
      <c r="B729" s="57" t="s">
        <v>2884</v>
      </c>
      <c r="C729" s="51" t="s">
        <v>472</v>
      </c>
      <c r="D729" s="51" t="s">
        <v>471</v>
      </c>
      <c r="E729" s="54">
        <v>44470</v>
      </c>
      <c r="F729" s="51" t="s">
        <v>319</v>
      </c>
      <c r="G729" s="48" t="s">
        <v>470</v>
      </c>
      <c r="H729" s="52">
        <v>2</v>
      </c>
      <c r="I729" s="51" t="s">
        <v>95</v>
      </c>
      <c r="J729" s="1">
        <v>91.22</v>
      </c>
      <c r="K729" s="7">
        <v>925026</v>
      </c>
      <c r="L729" s="24"/>
      <c r="M729" s="24">
        <v>45</v>
      </c>
      <c r="N729" s="24"/>
      <c r="O729" s="16">
        <f t="shared" si="94"/>
        <v>0</v>
      </c>
      <c r="P729" s="24" t="s">
        <v>89</v>
      </c>
      <c r="Q729" s="24" t="s">
        <v>473</v>
      </c>
      <c r="R729" s="25" t="s">
        <v>560</v>
      </c>
      <c r="S729" s="27">
        <v>7.6119444444444424</v>
      </c>
      <c r="T729" s="27">
        <v>3.8059722222222212</v>
      </c>
      <c r="U729" s="66">
        <v>44453</v>
      </c>
      <c r="V729" s="27">
        <v>0.25000000000000044</v>
      </c>
      <c r="W729" s="19">
        <v>4</v>
      </c>
      <c r="X729" s="26">
        <v>780</v>
      </c>
      <c r="Y729" s="19" t="str">
        <f t="shared" si="88"/>
        <v>AL259</v>
      </c>
      <c r="Z729" s="19" t="str">
        <f t="shared" si="89"/>
        <v>120/LR20XW</v>
      </c>
      <c r="AA729" s="26">
        <f t="shared" si="90"/>
        <v>4</v>
      </c>
      <c r="AB729" s="26">
        <f t="shared" si="91"/>
        <v>91.22</v>
      </c>
      <c r="AC729" s="19">
        <f t="shared" si="92"/>
        <v>780</v>
      </c>
      <c r="AD729" s="19" t="str">
        <f t="shared" si="93"/>
        <v>66000-250</v>
      </c>
      <c r="AE729" s="32"/>
      <c r="AF729" s="34"/>
      <c r="AG729" s="1" t="s">
        <v>152</v>
      </c>
      <c r="AH729" s="43">
        <v>60570</v>
      </c>
    </row>
    <row r="730" spans="1:34" x14ac:dyDescent="0.25">
      <c r="A730" s="13">
        <v>44413</v>
      </c>
      <c r="B730" s="57" t="s">
        <v>2891</v>
      </c>
      <c r="C730" s="53" t="s">
        <v>2894</v>
      </c>
      <c r="D730" s="53" t="s">
        <v>2895</v>
      </c>
      <c r="E730" s="54">
        <v>44470</v>
      </c>
      <c r="F730" s="51" t="s">
        <v>319</v>
      </c>
      <c r="G730" s="48" t="s">
        <v>2892</v>
      </c>
      <c r="H730" s="52">
        <v>2</v>
      </c>
      <c r="I730" s="51" t="s">
        <v>951</v>
      </c>
      <c r="J730" s="1">
        <v>99.9</v>
      </c>
      <c r="K730" s="7">
        <v>925026</v>
      </c>
      <c r="L730" s="24"/>
      <c r="M730" s="24"/>
      <c r="N730" s="24"/>
      <c r="O730" s="16">
        <f t="shared" si="94"/>
        <v>0</v>
      </c>
      <c r="P730" s="24" t="s">
        <v>2893</v>
      </c>
      <c r="Q730" s="24"/>
      <c r="R730" s="25" t="s">
        <v>287</v>
      </c>
      <c r="S730" s="27">
        <v>4.2019444444444431</v>
      </c>
      <c r="T730" s="27">
        <v>2.1009722222222216</v>
      </c>
      <c r="U730" s="66">
        <v>44453</v>
      </c>
      <c r="V730" s="27">
        <v>0.24999999999999911</v>
      </c>
      <c r="W730" s="19">
        <v>4</v>
      </c>
      <c r="X730" s="26">
        <v>351</v>
      </c>
      <c r="Y730" s="19" t="str">
        <f t="shared" si="88"/>
        <v>AL258L</v>
      </c>
      <c r="Z730" s="19" t="str">
        <f t="shared" si="89"/>
        <v>54/L91</v>
      </c>
      <c r="AA730" s="26">
        <f t="shared" si="90"/>
        <v>4</v>
      </c>
      <c r="AB730" s="26">
        <f t="shared" si="91"/>
        <v>99.9</v>
      </c>
      <c r="AC730" s="19">
        <f t="shared" si="92"/>
        <v>351</v>
      </c>
      <c r="AD730" s="19" t="str">
        <f t="shared" si="93"/>
        <v>66000-249L</v>
      </c>
      <c r="AE730" s="32"/>
      <c r="AF730" s="34"/>
      <c r="AG730" s="1" t="s">
        <v>152</v>
      </c>
      <c r="AH730" s="43">
        <v>60570</v>
      </c>
    </row>
    <row r="731" spans="1:34" x14ac:dyDescent="0.25">
      <c r="A731" s="18">
        <v>44446</v>
      </c>
      <c r="B731" s="55" t="s">
        <v>3166</v>
      </c>
      <c r="C731" s="51" t="s">
        <v>580</v>
      </c>
      <c r="D731" s="51" t="s">
        <v>3169</v>
      </c>
      <c r="E731" s="54">
        <v>44449</v>
      </c>
      <c r="F731" s="51" t="s">
        <v>105</v>
      </c>
      <c r="G731" s="48" t="s">
        <v>3167</v>
      </c>
      <c r="H731" s="52">
        <v>1</v>
      </c>
      <c r="I731" s="51" t="s">
        <v>364</v>
      </c>
      <c r="J731" s="1">
        <v>6.77</v>
      </c>
      <c r="K731" s="7">
        <v>928404</v>
      </c>
      <c r="L731" s="24" t="s">
        <v>3168</v>
      </c>
      <c r="M731" s="24">
        <v>7.4</v>
      </c>
      <c r="N731" s="24">
        <v>2.6</v>
      </c>
      <c r="O731" s="16">
        <f t="shared" si="94"/>
        <v>19.240000000000002</v>
      </c>
      <c r="P731" s="24" t="s">
        <v>130</v>
      </c>
      <c r="Q731" s="24" t="s">
        <v>582</v>
      </c>
      <c r="R731" s="25" t="s">
        <v>1618</v>
      </c>
      <c r="S731" s="27">
        <v>0.74333333333333318</v>
      </c>
      <c r="T731" s="27">
        <v>0.74333333333333318</v>
      </c>
      <c r="U731" s="66">
        <v>44452</v>
      </c>
      <c r="V731" s="27">
        <v>0.16666666666666874</v>
      </c>
      <c r="W731" s="19">
        <v>0.75</v>
      </c>
      <c r="X731" s="26">
        <v>27.03</v>
      </c>
      <c r="Y731" s="19" t="str">
        <f t="shared" si="88"/>
        <v>RL1088</v>
      </c>
      <c r="Z731" s="19" t="str">
        <f t="shared" si="89"/>
        <v>2/UR18650ZY</v>
      </c>
      <c r="AA731" s="26">
        <f t="shared" si="90"/>
        <v>0.75</v>
      </c>
      <c r="AB731" s="26">
        <f t="shared" si="91"/>
        <v>6.77</v>
      </c>
      <c r="AC731" s="19">
        <f t="shared" si="92"/>
        <v>27.03</v>
      </c>
      <c r="AD731" s="19" t="str">
        <f t="shared" si="93"/>
        <v>30008-102BWAB</v>
      </c>
      <c r="AE731" s="32"/>
      <c r="AF731" s="34"/>
      <c r="AG731" s="1" t="s">
        <v>13</v>
      </c>
      <c r="AH731" s="43" t="s">
        <v>294</v>
      </c>
    </row>
    <row r="732" spans="1:34" x14ac:dyDescent="0.25">
      <c r="A732" s="13">
        <v>44413</v>
      </c>
      <c r="B732" s="57" t="s">
        <v>2885</v>
      </c>
      <c r="C732" s="51" t="s">
        <v>2150</v>
      </c>
      <c r="D732" s="51" t="s">
        <v>2887</v>
      </c>
      <c r="E732" s="54">
        <v>44470</v>
      </c>
      <c r="F732" s="51" t="s">
        <v>319</v>
      </c>
      <c r="G732" s="48" t="s">
        <v>2886</v>
      </c>
      <c r="H732" s="52">
        <v>2</v>
      </c>
      <c r="I732" s="51" t="s">
        <v>95</v>
      </c>
      <c r="J732" s="1">
        <v>54.73</v>
      </c>
      <c r="K732" s="7">
        <v>925026</v>
      </c>
      <c r="L732" s="24"/>
      <c r="M732" s="24">
        <v>27</v>
      </c>
      <c r="N732" s="24"/>
      <c r="O732" s="16">
        <f t="shared" si="94"/>
        <v>0</v>
      </c>
      <c r="P732" s="24" t="s">
        <v>89</v>
      </c>
      <c r="Q732" s="24" t="s">
        <v>2888</v>
      </c>
      <c r="R732" s="25" t="s">
        <v>560</v>
      </c>
      <c r="S732" s="27">
        <v>6.0919444444444446</v>
      </c>
      <c r="T732" s="27">
        <v>3.0459722222222223</v>
      </c>
      <c r="U732" s="66">
        <v>44452</v>
      </c>
      <c r="V732" s="27">
        <v>-0.69111111111111168</v>
      </c>
      <c r="W732" s="19">
        <v>3</v>
      </c>
      <c r="X732" s="26">
        <v>468</v>
      </c>
      <c r="Y732" s="19" t="str">
        <f t="shared" si="88"/>
        <v>AL259B</v>
      </c>
      <c r="Z732" s="19" t="str">
        <f t="shared" si="89"/>
        <v>72/LR20XW</v>
      </c>
      <c r="AA732" s="26">
        <f t="shared" si="90"/>
        <v>3</v>
      </c>
      <c r="AB732" s="26">
        <f t="shared" si="91"/>
        <v>54.73</v>
      </c>
      <c r="AC732" s="19">
        <f t="shared" si="92"/>
        <v>468</v>
      </c>
      <c r="AD732" s="19" t="str">
        <f t="shared" si="93"/>
        <v>66000-250B</v>
      </c>
      <c r="AE732" s="32"/>
      <c r="AF732" s="34"/>
      <c r="AG732" s="1" t="s">
        <v>152</v>
      </c>
      <c r="AH732" s="43">
        <v>60570</v>
      </c>
    </row>
    <row r="733" spans="1:34" x14ac:dyDescent="0.25">
      <c r="A733" s="5">
        <v>44447</v>
      </c>
      <c r="B733" s="56" t="s">
        <v>3195</v>
      </c>
      <c r="C733" s="51" t="s">
        <v>3197</v>
      </c>
      <c r="D733" s="51" t="s">
        <v>3198</v>
      </c>
      <c r="E733" s="54">
        <v>44448</v>
      </c>
      <c r="F733" s="51" t="s">
        <v>420</v>
      </c>
      <c r="G733" s="48" t="s">
        <v>3196</v>
      </c>
      <c r="H733" s="52">
        <v>3</v>
      </c>
      <c r="I733" s="51" t="s">
        <v>114</v>
      </c>
      <c r="J733" s="1">
        <v>27.59</v>
      </c>
      <c r="K733" s="7">
        <v>928730</v>
      </c>
      <c r="L733" s="24"/>
      <c r="M733" s="24">
        <v>12</v>
      </c>
      <c r="N733" s="24">
        <v>4.5</v>
      </c>
      <c r="O733" s="16">
        <f t="shared" si="94"/>
        <v>54</v>
      </c>
      <c r="P733" s="24" t="s">
        <v>91</v>
      </c>
      <c r="Q733" s="24" t="s">
        <v>584</v>
      </c>
      <c r="R733" s="25" t="s">
        <v>3205</v>
      </c>
      <c r="S733" s="27">
        <v>3.015833333333334</v>
      </c>
      <c r="T733" s="27">
        <v>1.0052777777777779</v>
      </c>
      <c r="U733" s="66">
        <v>44452</v>
      </c>
      <c r="V733" s="27">
        <v>0.16666666666666607</v>
      </c>
      <c r="W733" s="19">
        <v>1</v>
      </c>
      <c r="X733" s="26">
        <v>125</v>
      </c>
      <c r="Y733" s="19" t="str">
        <f t="shared" si="88"/>
        <v>N1981</v>
      </c>
      <c r="Z733" s="19" t="str">
        <f t="shared" si="89"/>
        <v>10/HR-4/3FAU</v>
      </c>
      <c r="AA733" s="26">
        <f t="shared" si="90"/>
        <v>1</v>
      </c>
      <c r="AB733" s="26">
        <f t="shared" si="91"/>
        <v>27.59</v>
      </c>
      <c r="AC733" s="19">
        <f t="shared" si="92"/>
        <v>125</v>
      </c>
      <c r="AD733" s="19" t="str">
        <f t="shared" si="93"/>
        <v>66003-979</v>
      </c>
      <c r="AE733" s="32"/>
      <c r="AF733" s="34"/>
      <c r="AG733" s="1" t="s">
        <v>152</v>
      </c>
      <c r="AH733" s="43">
        <v>23964</v>
      </c>
    </row>
    <row r="734" spans="1:34" x14ac:dyDescent="0.25">
      <c r="A734" s="13">
        <v>44413</v>
      </c>
      <c r="B734" s="57" t="s">
        <v>2889</v>
      </c>
      <c r="C734" s="53" t="s">
        <v>2890</v>
      </c>
      <c r="D734" s="53" t="s">
        <v>478</v>
      </c>
      <c r="E734" s="54">
        <v>44470</v>
      </c>
      <c r="F734" s="51" t="s">
        <v>319</v>
      </c>
      <c r="G734" s="48" t="s">
        <v>477</v>
      </c>
      <c r="H734" s="52">
        <v>2</v>
      </c>
      <c r="I734" s="51" t="s">
        <v>256</v>
      </c>
      <c r="J734" s="1">
        <v>12.22</v>
      </c>
      <c r="K734" s="7">
        <v>925026</v>
      </c>
      <c r="L734" s="24"/>
      <c r="M734" s="24"/>
      <c r="N734" s="24"/>
      <c r="O734" s="16">
        <f t="shared" si="94"/>
        <v>0</v>
      </c>
      <c r="P734" s="24" t="s">
        <v>89</v>
      </c>
      <c r="Q734" s="24"/>
      <c r="R734" s="25" t="s">
        <v>287</v>
      </c>
      <c r="S734" s="27">
        <v>5.3822222222222207</v>
      </c>
      <c r="T734" s="27">
        <v>2.6911111111111103</v>
      </c>
      <c r="U734" s="66">
        <v>44452</v>
      </c>
      <c r="V734" s="27">
        <v>0.40000000000000124</v>
      </c>
      <c r="W734" s="19">
        <v>3.49</v>
      </c>
      <c r="X734" s="26">
        <v>189</v>
      </c>
      <c r="Y734" s="19" t="str">
        <f t="shared" si="88"/>
        <v>AL258</v>
      </c>
      <c r="Z734" s="19" t="str">
        <f t="shared" si="89"/>
        <v>54/LR6XW</v>
      </c>
      <c r="AA734" s="26">
        <f t="shared" si="90"/>
        <v>3.49</v>
      </c>
      <c r="AB734" s="26">
        <f t="shared" si="91"/>
        <v>12.22</v>
      </c>
      <c r="AC734" s="19">
        <f t="shared" si="92"/>
        <v>189</v>
      </c>
      <c r="AD734" s="19" t="str">
        <f t="shared" si="93"/>
        <v>66000-249</v>
      </c>
      <c r="AE734" s="32"/>
      <c r="AF734" s="34"/>
      <c r="AG734" s="1" t="s">
        <v>152</v>
      </c>
      <c r="AH734" s="43">
        <v>60570</v>
      </c>
    </row>
    <row r="735" spans="1:34" x14ac:dyDescent="0.25">
      <c r="A735" s="18">
        <v>44446</v>
      </c>
      <c r="B735" s="55" t="s">
        <v>3170</v>
      </c>
      <c r="C735" s="51" t="s">
        <v>2247</v>
      </c>
      <c r="D735" s="51" t="s">
        <v>3173</v>
      </c>
      <c r="E735" s="54">
        <v>44449</v>
      </c>
      <c r="F735" s="51" t="s">
        <v>282</v>
      </c>
      <c r="G735" s="48" t="s">
        <v>3171</v>
      </c>
      <c r="H735" s="52">
        <v>1</v>
      </c>
      <c r="I735" s="51" t="s">
        <v>2246</v>
      </c>
      <c r="J735" s="52">
        <v>4.2699999999999996</v>
      </c>
      <c r="K735" s="7">
        <v>928400</v>
      </c>
      <c r="L735" s="24" t="s">
        <v>3172</v>
      </c>
      <c r="M735" s="24">
        <v>3.7</v>
      </c>
      <c r="N735" s="24">
        <v>1.7</v>
      </c>
      <c r="O735" s="16">
        <f t="shared" si="94"/>
        <v>6.29</v>
      </c>
      <c r="P735" s="24" t="s">
        <v>130</v>
      </c>
      <c r="Q735" s="24" t="s">
        <v>412</v>
      </c>
      <c r="R735" s="25" t="s">
        <v>1618</v>
      </c>
      <c r="S735" s="27">
        <v>0.14000000000000057</v>
      </c>
      <c r="T735" s="27">
        <v>0.14000000000000057</v>
      </c>
      <c r="U735" s="66">
        <v>44452</v>
      </c>
      <c r="V735" s="27">
        <v>9.9999999999999645E-2</v>
      </c>
      <c r="W735" s="19">
        <v>0.25</v>
      </c>
      <c r="X735" s="26">
        <v>12.96</v>
      </c>
      <c r="Y735" s="19" t="str">
        <f t="shared" si="88"/>
        <v>RL603</v>
      </c>
      <c r="Z735" s="19" t="str">
        <f t="shared" si="89"/>
        <v>1/UR18500FK</v>
      </c>
      <c r="AA735" s="26">
        <f t="shared" si="90"/>
        <v>0.25</v>
      </c>
      <c r="AB735" s="26">
        <f t="shared" si="91"/>
        <v>4.2699999999999996</v>
      </c>
      <c r="AC735" s="19">
        <f t="shared" si="92"/>
        <v>12.96</v>
      </c>
      <c r="AD735" s="19" t="str">
        <f t="shared" si="93"/>
        <v>30008-091SHB</v>
      </c>
      <c r="AE735" s="32"/>
      <c r="AF735" s="34"/>
      <c r="AG735" s="1" t="s">
        <v>13</v>
      </c>
      <c r="AH735" s="43" t="s">
        <v>283</v>
      </c>
    </row>
    <row r="736" spans="1:34" x14ac:dyDescent="0.25">
      <c r="A736" s="17">
        <v>44452</v>
      </c>
      <c r="B736" s="58">
        <v>316563</v>
      </c>
      <c r="C736" s="51" t="s">
        <v>3121</v>
      </c>
      <c r="D736" s="51" t="s">
        <v>3122</v>
      </c>
      <c r="E736" s="54">
        <v>44442</v>
      </c>
      <c r="F736" s="51" t="s">
        <v>255</v>
      </c>
      <c r="G736" s="48" t="s">
        <v>3120</v>
      </c>
      <c r="H736" s="52">
        <v>1</v>
      </c>
      <c r="I736" s="51" t="s">
        <v>299</v>
      </c>
      <c r="J736" s="52">
        <v>31.46</v>
      </c>
      <c r="K736" s="7">
        <v>928011</v>
      </c>
      <c r="L736" s="24"/>
      <c r="M736" s="24">
        <v>14.4</v>
      </c>
      <c r="N736" s="24">
        <v>4.0999999999999996</v>
      </c>
      <c r="O736" s="16">
        <v>31.46</v>
      </c>
      <c r="P736" s="24" t="s">
        <v>130</v>
      </c>
      <c r="Q736" s="24" t="s">
        <v>92</v>
      </c>
      <c r="R736" s="25" t="s">
        <v>1618</v>
      </c>
      <c r="S736" s="27">
        <v>1.3</v>
      </c>
      <c r="T736" s="27">
        <v>1.3</v>
      </c>
      <c r="U736" s="66">
        <v>44452</v>
      </c>
      <c r="V736" s="27">
        <v>0.19999999999999929</v>
      </c>
      <c r="W736" s="19">
        <v>1.47</v>
      </c>
      <c r="X736" s="26">
        <v>85</v>
      </c>
      <c r="Y736" s="19" t="str">
        <f t="shared" si="88"/>
        <v>RECELL323</v>
      </c>
      <c r="Z736" s="19" t="str">
        <f t="shared" si="89"/>
        <v>8/UR18650RX</v>
      </c>
      <c r="AA736" s="26">
        <f t="shared" si="90"/>
        <v>1.47</v>
      </c>
      <c r="AB736" s="26">
        <f t="shared" si="91"/>
        <v>31.46</v>
      </c>
      <c r="AC736" s="19">
        <f t="shared" si="92"/>
        <v>85</v>
      </c>
      <c r="AD736" s="19" t="str">
        <f t="shared" si="93"/>
        <v>30008-108ROTHEN</v>
      </c>
      <c r="AE736" s="32"/>
      <c r="AF736" s="34"/>
      <c r="AG736" s="1" t="s">
        <v>151</v>
      </c>
      <c r="AH736" s="43" t="s">
        <v>277</v>
      </c>
    </row>
    <row r="737" spans="1:34" x14ac:dyDescent="0.25">
      <c r="A737" s="18">
        <v>44446</v>
      </c>
      <c r="B737" s="55" t="s">
        <v>3149</v>
      </c>
      <c r="C737" s="51" t="s">
        <v>1140</v>
      </c>
      <c r="D737" s="51" t="s">
        <v>1141</v>
      </c>
      <c r="E737" s="54">
        <v>44444</v>
      </c>
      <c r="F737" s="51" t="s">
        <v>117</v>
      </c>
      <c r="G737" s="48" t="s">
        <v>1138</v>
      </c>
      <c r="H737" s="52">
        <v>1</v>
      </c>
      <c r="I737" s="51" t="s">
        <v>736</v>
      </c>
      <c r="J737" s="1">
        <v>2.4300000000000002</v>
      </c>
      <c r="K737" s="7">
        <v>928106</v>
      </c>
      <c r="L737" s="24" t="s">
        <v>1139</v>
      </c>
      <c r="M737" s="24">
        <v>3</v>
      </c>
      <c r="N737" s="24">
        <v>1.2</v>
      </c>
      <c r="O737" s="16">
        <f t="shared" ref="O737:O768" si="95">N737*M737</f>
        <v>3.5999999999999996</v>
      </c>
      <c r="P737" s="24" t="s">
        <v>1597</v>
      </c>
      <c r="Q737" s="24" t="s">
        <v>412</v>
      </c>
      <c r="R737" s="25" t="s">
        <v>1618</v>
      </c>
      <c r="S737" s="27">
        <v>0.29444444444444429</v>
      </c>
      <c r="T737" s="27">
        <v>0.29444444444444429</v>
      </c>
      <c r="U737" s="66">
        <v>44452</v>
      </c>
      <c r="V737" s="27">
        <v>0.16666666666666741</v>
      </c>
      <c r="W737" s="19">
        <v>0.16</v>
      </c>
      <c r="X737" s="26">
        <v>8.9600000000000009</v>
      </c>
      <c r="Y737" s="19" t="str">
        <f t="shared" si="88"/>
        <v>L355</v>
      </c>
      <c r="Z737" s="19" t="str">
        <f t="shared" si="89"/>
        <v>1/BR2/3A</v>
      </c>
      <c r="AA737" s="26">
        <f t="shared" si="90"/>
        <v>0.16</v>
      </c>
      <c r="AB737" s="26">
        <f t="shared" si="91"/>
        <v>2.4300000000000002</v>
      </c>
      <c r="AC737" s="19">
        <f t="shared" si="92"/>
        <v>8.9600000000000009</v>
      </c>
      <c r="AD737" s="19" t="str">
        <f t="shared" si="93"/>
        <v>46003-301</v>
      </c>
      <c r="AE737" s="32"/>
      <c r="AF737" s="34"/>
      <c r="AG737" s="1" t="s">
        <v>573</v>
      </c>
      <c r="AH737" s="43">
        <v>24232</v>
      </c>
    </row>
    <row r="738" spans="1:34" x14ac:dyDescent="0.25">
      <c r="A738" s="5">
        <v>44433</v>
      </c>
      <c r="B738" s="56" t="s">
        <v>3080</v>
      </c>
      <c r="C738" s="53" t="s">
        <v>2471</v>
      </c>
      <c r="D738" s="53" t="s">
        <v>2472</v>
      </c>
      <c r="E738" s="54">
        <v>44435</v>
      </c>
      <c r="F738" s="51" t="s">
        <v>292</v>
      </c>
      <c r="G738" s="48" t="s">
        <v>2468</v>
      </c>
      <c r="H738" s="52">
        <v>30</v>
      </c>
      <c r="I738" s="51" t="s">
        <v>2469</v>
      </c>
      <c r="J738" s="1">
        <v>12.28</v>
      </c>
      <c r="K738" s="7">
        <v>927148</v>
      </c>
      <c r="L738" s="24" t="s">
        <v>2470</v>
      </c>
      <c r="M738" s="24"/>
      <c r="N738" s="24"/>
      <c r="O738" s="16">
        <f t="shared" si="95"/>
        <v>0</v>
      </c>
      <c r="P738" s="24"/>
      <c r="Q738" s="24"/>
      <c r="R738" s="25" t="s">
        <v>2172</v>
      </c>
      <c r="S738" s="27">
        <v>24.286666666666665</v>
      </c>
      <c r="T738" s="27">
        <v>0.80955555555555547</v>
      </c>
      <c r="U738" s="66">
        <v>44452</v>
      </c>
      <c r="V738" s="27">
        <v>0.67749999999999932</v>
      </c>
      <c r="W738" s="19">
        <v>0.76</v>
      </c>
      <c r="X738" s="26">
        <v>49.2</v>
      </c>
      <c r="Y738" s="19" t="str">
        <f t="shared" si="88"/>
        <v>S115</v>
      </c>
      <c r="Z738" s="19" t="str">
        <f t="shared" si="89"/>
        <v>2/6SB2.8P</v>
      </c>
      <c r="AA738" s="26">
        <f t="shared" si="90"/>
        <v>0.76</v>
      </c>
      <c r="AB738" s="26">
        <f t="shared" si="91"/>
        <v>12.28</v>
      </c>
      <c r="AC738" s="19">
        <f t="shared" si="92"/>
        <v>49.2</v>
      </c>
      <c r="AD738" s="19" t="str">
        <f t="shared" si="93"/>
        <v>22000-713B</v>
      </c>
      <c r="AE738" s="32"/>
      <c r="AF738" s="34"/>
      <c r="AG738" s="1" t="s">
        <v>13</v>
      </c>
      <c r="AH738" s="43">
        <v>6830</v>
      </c>
    </row>
    <row r="739" spans="1:34" x14ac:dyDescent="0.25">
      <c r="A739" s="17">
        <v>44445</v>
      </c>
      <c r="B739" s="46">
        <v>316549</v>
      </c>
      <c r="C739" s="19"/>
      <c r="D739" s="19" t="s">
        <v>3123</v>
      </c>
      <c r="E739" s="14">
        <v>44445</v>
      </c>
      <c r="F739" s="19" t="s">
        <v>3144</v>
      </c>
      <c r="G739" s="19"/>
      <c r="H739" s="19">
        <v>10</v>
      </c>
      <c r="I739" s="19"/>
      <c r="J739" s="24">
        <v>0</v>
      </c>
      <c r="K739" s="7">
        <v>928531</v>
      </c>
      <c r="L739" s="24"/>
      <c r="M739" s="24"/>
      <c r="N739" s="24"/>
      <c r="O739" s="16">
        <f t="shared" si="95"/>
        <v>0</v>
      </c>
      <c r="P739" s="24"/>
      <c r="Q739" s="24"/>
      <c r="R739" s="25" t="s">
        <v>118</v>
      </c>
      <c r="S739" s="27">
        <v>0.34500000000000064</v>
      </c>
      <c r="T739" s="27">
        <v>3.4500000000000065E-2</v>
      </c>
      <c r="U739" s="66">
        <v>44448</v>
      </c>
      <c r="V739" s="27">
        <v>0.30361111111110972</v>
      </c>
      <c r="W739" s="19">
        <v>0.03</v>
      </c>
      <c r="X739" s="26">
        <v>4</v>
      </c>
      <c r="Y739" s="19" t="str">
        <f t="shared" si="88"/>
        <v>TAGS-LAB</v>
      </c>
      <c r="Z739" s="19">
        <f t="shared" si="89"/>
        <v>0</v>
      </c>
      <c r="AA739" s="26">
        <f t="shared" si="90"/>
        <v>0.03</v>
      </c>
      <c r="AB739" s="26">
        <f t="shared" si="91"/>
        <v>0</v>
      </c>
      <c r="AC739" s="19">
        <f t="shared" si="92"/>
        <v>4</v>
      </c>
      <c r="AD739" s="19">
        <f t="shared" si="93"/>
        <v>0</v>
      </c>
      <c r="AE739" s="32"/>
      <c r="AF739" s="34"/>
      <c r="AG739" s="1" t="s">
        <v>151</v>
      </c>
      <c r="AH739" s="43">
        <v>23985</v>
      </c>
    </row>
    <row r="740" spans="1:34" x14ac:dyDescent="0.25">
      <c r="A740" s="13">
        <v>44392</v>
      </c>
      <c r="B740" s="57" t="s">
        <v>2675</v>
      </c>
      <c r="C740" s="53" t="s">
        <v>147</v>
      </c>
      <c r="D740" s="53" t="s">
        <v>365</v>
      </c>
      <c r="E740" s="54">
        <v>44412</v>
      </c>
      <c r="F740" s="51" t="s">
        <v>139</v>
      </c>
      <c r="G740" s="48" t="s">
        <v>140</v>
      </c>
      <c r="H740" s="52">
        <v>32</v>
      </c>
      <c r="I740" s="51" t="s">
        <v>114</v>
      </c>
      <c r="J740" s="1">
        <v>73.739999999999995</v>
      </c>
      <c r="K740" s="7">
        <v>922712</v>
      </c>
      <c r="L740" s="24"/>
      <c r="M740" s="24">
        <v>19.2</v>
      </c>
      <c r="N740" s="24">
        <v>4.5</v>
      </c>
      <c r="O740" s="16">
        <f t="shared" si="95"/>
        <v>86.399999999999991</v>
      </c>
      <c r="P740" s="24" t="s">
        <v>91</v>
      </c>
      <c r="Q740" s="24" t="s">
        <v>1208</v>
      </c>
      <c r="R740" s="25" t="s">
        <v>3187</v>
      </c>
      <c r="S740" s="27">
        <v>32.48555555555555</v>
      </c>
      <c r="T740" s="27">
        <v>1.0151736111111109</v>
      </c>
      <c r="U740" s="66">
        <v>44448</v>
      </c>
      <c r="V740" s="27">
        <v>1.0333333333333337</v>
      </c>
      <c r="W740" s="19">
        <v>0.94</v>
      </c>
      <c r="X740" s="26">
        <v>115</v>
      </c>
      <c r="Y740" s="19" t="str">
        <f t="shared" si="88"/>
        <v>N1021</v>
      </c>
      <c r="Z740" s="19" t="str">
        <f t="shared" si="89"/>
        <v>16/HR4/3FAU</v>
      </c>
      <c r="AA740" s="26">
        <f t="shared" si="90"/>
        <v>0.94</v>
      </c>
      <c r="AB740" s="26">
        <f t="shared" si="91"/>
        <v>73.739999999999995</v>
      </c>
      <c r="AC740" s="19">
        <f t="shared" si="92"/>
        <v>115</v>
      </c>
      <c r="AD740" s="19" t="str">
        <f t="shared" si="93"/>
        <v>66000-725</v>
      </c>
      <c r="AE740" s="32"/>
      <c r="AF740" s="34"/>
      <c r="AG740" s="1" t="s">
        <v>573</v>
      </c>
      <c r="AH740" s="43">
        <v>66824</v>
      </c>
    </row>
    <row r="741" spans="1:34" x14ac:dyDescent="0.25">
      <c r="A741" s="17">
        <v>44410</v>
      </c>
      <c r="B741" s="58" t="s">
        <v>2855</v>
      </c>
      <c r="C741" s="53" t="s">
        <v>2858</v>
      </c>
      <c r="D741" s="53" t="s">
        <v>2859</v>
      </c>
      <c r="E741" s="54">
        <v>44427</v>
      </c>
      <c r="F741" s="51" t="s">
        <v>2856</v>
      </c>
      <c r="G741" s="48" t="s">
        <v>2857</v>
      </c>
      <c r="H741" s="52">
        <v>50</v>
      </c>
      <c r="I741" s="51" t="s">
        <v>593</v>
      </c>
      <c r="J741" s="1">
        <v>17.82</v>
      </c>
      <c r="K741" s="7">
        <v>924329</v>
      </c>
      <c r="L741" s="24"/>
      <c r="M741" s="24">
        <v>3.6</v>
      </c>
      <c r="N741" s="24">
        <v>60</v>
      </c>
      <c r="O741" s="16">
        <f t="shared" si="95"/>
        <v>216</v>
      </c>
      <c r="P741" s="24" t="s">
        <v>422</v>
      </c>
      <c r="Q741" s="24" t="s">
        <v>124</v>
      </c>
      <c r="R741" s="25" t="s">
        <v>3272</v>
      </c>
      <c r="S741" s="27">
        <v>36.402777777777771</v>
      </c>
      <c r="T741" s="27">
        <v>0.72805555555555546</v>
      </c>
      <c r="U741" s="66">
        <v>44453</v>
      </c>
      <c r="V741" s="27">
        <v>0.48944444444444546</v>
      </c>
      <c r="W741" s="19">
        <v>0.42</v>
      </c>
      <c r="X741" s="26">
        <v>75</v>
      </c>
      <c r="Y741" s="19" t="str">
        <f t="shared" si="88"/>
        <v>L639B</v>
      </c>
      <c r="Z741" s="19" t="str">
        <f t="shared" si="89"/>
        <v>3/ER34615H</v>
      </c>
      <c r="AA741" s="26">
        <f t="shared" si="90"/>
        <v>0.42</v>
      </c>
      <c r="AB741" s="26">
        <f t="shared" si="91"/>
        <v>17.82</v>
      </c>
      <c r="AC741" s="19">
        <f t="shared" si="92"/>
        <v>75</v>
      </c>
      <c r="AD741" s="19" t="str">
        <f t="shared" si="93"/>
        <v>66002-177</v>
      </c>
      <c r="AE741" s="32"/>
      <c r="AF741" s="34"/>
      <c r="AG741" s="1" t="s">
        <v>151</v>
      </c>
      <c r="AH741" s="43" t="s">
        <v>2860</v>
      </c>
    </row>
    <row r="742" spans="1:34" x14ac:dyDescent="0.25">
      <c r="A742" s="18">
        <v>44404</v>
      </c>
      <c r="B742" s="55" t="s">
        <v>2802</v>
      </c>
      <c r="C742" s="51" t="s">
        <v>120</v>
      </c>
      <c r="D742" s="51" t="s">
        <v>2804</v>
      </c>
      <c r="E742" s="54">
        <v>44414</v>
      </c>
      <c r="F742" s="51" t="s">
        <v>339</v>
      </c>
      <c r="G742" s="48" t="s">
        <v>2803</v>
      </c>
      <c r="H742" s="52">
        <v>1</v>
      </c>
      <c r="I742" s="1"/>
      <c r="J742" s="1">
        <v>54.19</v>
      </c>
      <c r="K742" s="7">
        <v>923836</v>
      </c>
      <c r="L742" s="24"/>
      <c r="M742" s="24"/>
      <c r="N742" s="24"/>
      <c r="O742" s="16">
        <f t="shared" si="95"/>
        <v>0</v>
      </c>
      <c r="P742" s="24"/>
      <c r="Q742" s="24"/>
      <c r="R742" s="25" t="s">
        <v>3273</v>
      </c>
      <c r="S742" s="27">
        <v>4.7741666666666651</v>
      </c>
      <c r="T742" s="27">
        <v>4.7741666666666651</v>
      </c>
      <c r="U742" s="66">
        <v>44448</v>
      </c>
      <c r="V742" s="27">
        <v>0.37666666666666693</v>
      </c>
      <c r="W742" s="19">
        <v>5</v>
      </c>
      <c r="X742" s="26">
        <v>350</v>
      </c>
      <c r="Y742" s="19" t="str">
        <f t="shared" si="88"/>
        <v>CH548</v>
      </c>
      <c r="Z742" s="19" t="str">
        <f t="shared" si="89"/>
        <v>TSB-002</v>
      </c>
      <c r="AA742" s="26">
        <f t="shared" si="90"/>
        <v>5</v>
      </c>
      <c r="AB742" s="26">
        <f t="shared" si="91"/>
        <v>54.19</v>
      </c>
      <c r="AC742" s="19">
        <f t="shared" si="92"/>
        <v>350</v>
      </c>
      <c r="AD742" s="19" t="str">
        <f t="shared" si="93"/>
        <v>66002-968</v>
      </c>
      <c r="AE742" s="32"/>
      <c r="AF742" s="34"/>
      <c r="AG742" s="1" t="s">
        <v>13</v>
      </c>
      <c r="AH742" s="43" t="s">
        <v>340</v>
      </c>
    </row>
    <row r="743" spans="1:34" x14ac:dyDescent="0.25">
      <c r="A743" s="18">
        <v>44404</v>
      </c>
      <c r="B743" s="55" t="s">
        <v>2784</v>
      </c>
      <c r="C743" s="51" t="s">
        <v>2787</v>
      </c>
      <c r="D743" s="51" t="s">
        <v>2788</v>
      </c>
      <c r="E743" s="54">
        <v>44414</v>
      </c>
      <c r="F743" s="51" t="s">
        <v>1805</v>
      </c>
      <c r="G743" s="48" t="s">
        <v>2785</v>
      </c>
      <c r="H743" s="52">
        <v>3</v>
      </c>
      <c r="I743" s="51" t="s">
        <v>622</v>
      </c>
      <c r="J743" s="1">
        <v>15.45</v>
      </c>
      <c r="K743" s="7">
        <v>923973</v>
      </c>
      <c r="L743" s="24" t="s">
        <v>2786</v>
      </c>
      <c r="M743" s="24"/>
      <c r="N743" s="24"/>
      <c r="O743" s="16">
        <f t="shared" si="95"/>
        <v>0</v>
      </c>
      <c r="P743" s="24" t="s">
        <v>115</v>
      </c>
      <c r="Q743" s="24"/>
      <c r="R743" s="25" t="s">
        <v>1618</v>
      </c>
      <c r="S743" s="27">
        <v>0.53777777777777924</v>
      </c>
      <c r="T743" s="27">
        <v>0.17925925925925976</v>
      </c>
      <c r="U743" s="66">
        <v>44447</v>
      </c>
      <c r="V743" s="27">
        <v>0.15611111111111065</v>
      </c>
      <c r="W743" s="19">
        <v>0.37</v>
      </c>
      <c r="X743" s="26">
        <v>94.87</v>
      </c>
      <c r="Y743" s="19" t="str">
        <f t="shared" si="88"/>
        <v>RECELL661</v>
      </c>
      <c r="Z743" s="19" t="str">
        <f t="shared" si="89"/>
        <v>2/12SB2.9P</v>
      </c>
      <c r="AA743" s="26">
        <f t="shared" si="90"/>
        <v>0.37</v>
      </c>
      <c r="AB743" s="26">
        <f t="shared" si="91"/>
        <v>15.45</v>
      </c>
      <c r="AC743" s="19">
        <f t="shared" si="92"/>
        <v>94.87</v>
      </c>
      <c r="AD743" s="19" t="str">
        <f t="shared" si="93"/>
        <v>22000-299K</v>
      </c>
      <c r="AE743" s="32"/>
      <c r="AF743" s="34"/>
      <c r="AG743" s="1" t="s">
        <v>13</v>
      </c>
      <c r="AH743" s="43">
        <v>66373</v>
      </c>
    </row>
    <row r="744" spans="1:34" x14ac:dyDescent="0.25">
      <c r="A744" s="18">
        <v>44439</v>
      </c>
      <c r="B744" s="55" t="s">
        <v>3110</v>
      </c>
      <c r="C744" s="51" t="s">
        <v>1813</v>
      </c>
      <c r="D744" s="51" t="s">
        <v>3112</v>
      </c>
      <c r="E744" s="54">
        <v>44463</v>
      </c>
      <c r="F744" s="51" t="s">
        <v>1225</v>
      </c>
      <c r="G744" s="48" t="s">
        <v>3111</v>
      </c>
      <c r="H744" s="52">
        <v>20</v>
      </c>
      <c r="I744" s="51" t="s">
        <v>318</v>
      </c>
      <c r="J744" s="1">
        <v>4.84</v>
      </c>
      <c r="K744" s="7">
        <v>927609</v>
      </c>
      <c r="L744" s="24"/>
      <c r="M744" s="24">
        <v>3.6</v>
      </c>
      <c r="N744" s="24">
        <v>3.45</v>
      </c>
      <c r="O744" s="16">
        <f t="shared" si="95"/>
        <v>12.420000000000002</v>
      </c>
      <c r="P744" s="24" t="s">
        <v>130</v>
      </c>
      <c r="Q744" s="24" t="s">
        <v>412</v>
      </c>
      <c r="R744" s="25" t="s">
        <v>1618</v>
      </c>
      <c r="S744" s="27">
        <v>4.5827777777777818</v>
      </c>
      <c r="T744" s="27">
        <v>0.22913888888888909</v>
      </c>
      <c r="U744" s="66">
        <v>44448</v>
      </c>
      <c r="V744" s="27">
        <v>0.44999999999999973</v>
      </c>
      <c r="W744" s="19">
        <v>0.27</v>
      </c>
      <c r="X744" s="26">
        <v>22</v>
      </c>
      <c r="Y744" s="19" t="str">
        <f t="shared" si="88"/>
        <v>RL1287</v>
      </c>
      <c r="Z744" s="19" t="str">
        <f t="shared" si="89"/>
        <v>1/NCR18650GA</v>
      </c>
      <c r="AA744" s="26">
        <f t="shared" si="90"/>
        <v>0.27</v>
      </c>
      <c r="AB744" s="26">
        <f t="shared" si="91"/>
        <v>4.84</v>
      </c>
      <c r="AC744" s="19">
        <f t="shared" si="92"/>
        <v>22</v>
      </c>
      <c r="AD744" s="19" t="str">
        <f t="shared" si="93"/>
        <v>66002-206</v>
      </c>
      <c r="AE744" s="32"/>
      <c r="AF744" s="34"/>
      <c r="AG744" s="1" t="s">
        <v>13</v>
      </c>
      <c r="AH744" s="43">
        <v>2164</v>
      </c>
    </row>
    <row r="745" spans="1:34" x14ac:dyDescent="0.25">
      <c r="A745" s="17">
        <v>44431</v>
      </c>
      <c r="B745" s="58" t="s">
        <v>3065</v>
      </c>
      <c r="C745" s="51" t="s">
        <v>2874</v>
      </c>
      <c r="D745" s="51" t="s">
        <v>536</v>
      </c>
      <c r="E745" s="54">
        <v>44449</v>
      </c>
      <c r="F745" s="51" t="s">
        <v>534</v>
      </c>
      <c r="G745" s="48" t="s">
        <v>535</v>
      </c>
      <c r="H745" s="52">
        <v>3</v>
      </c>
      <c r="I745" s="51" t="s">
        <v>1703</v>
      </c>
      <c r="J745" s="1">
        <v>4.16</v>
      </c>
      <c r="K745" s="7">
        <v>926811</v>
      </c>
      <c r="L745" s="24"/>
      <c r="M745" s="24">
        <v>3.6</v>
      </c>
      <c r="N745" s="24">
        <v>6</v>
      </c>
      <c r="O745" s="16">
        <f t="shared" si="95"/>
        <v>21.6</v>
      </c>
      <c r="P745" s="24" t="s">
        <v>20</v>
      </c>
      <c r="Q745" s="24" t="s">
        <v>412</v>
      </c>
      <c r="R745" s="25" t="s">
        <v>287</v>
      </c>
      <c r="S745" s="27">
        <v>0.77000000000000046</v>
      </c>
      <c r="T745" s="27">
        <v>0.25666666666666682</v>
      </c>
      <c r="U745" s="66">
        <v>44448</v>
      </c>
      <c r="V745" s="27">
        <v>0.13333333333333286</v>
      </c>
      <c r="W745" s="19">
        <v>0.41</v>
      </c>
      <c r="X745" s="26">
        <v>45</v>
      </c>
      <c r="Y745" s="19" t="str">
        <f t="shared" si="88"/>
        <v>L312</v>
      </c>
      <c r="Z745" s="19" t="str">
        <f t="shared" si="89"/>
        <v>1/ER26500M</v>
      </c>
      <c r="AA745" s="26">
        <f t="shared" si="90"/>
        <v>0.41</v>
      </c>
      <c r="AB745" s="26">
        <f t="shared" si="91"/>
        <v>4.16</v>
      </c>
      <c r="AC745" s="19">
        <f t="shared" si="92"/>
        <v>45</v>
      </c>
      <c r="AD745" s="19" t="str">
        <f t="shared" si="93"/>
        <v>66001-042</v>
      </c>
      <c r="AE745" s="32"/>
      <c r="AF745" s="34"/>
      <c r="AG745" s="1" t="s">
        <v>13</v>
      </c>
      <c r="AH745" s="43">
        <v>65320</v>
      </c>
    </row>
    <row r="746" spans="1:34" x14ac:dyDescent="0.25">
      <c r="A746" s="13">
        <v>44434</v>
      </c>
      <c r="B746" s="57" t="s">
        <v>3096</v>
      </c>
      <c r="C746" s="51" t="s">
        <v>1187</v>
      </c>
      <c r="D746" s="51" t="s">
        <v>1339</v>
      </c>
      <c r="E746" s="54">
        <v>44447</v>
      </c>
      <c r="F746" s="51" t="s">
        <v>322</v>
      </c>
      <c r="G746" s="48" t="s">
        <v>1186</v>
      </c>
      <c r="H746" s="52">
        <v>2</v>
      </c>
      <c r="I746" s="51" t="s">
        <v>243</v>
      </c>
      <c r="J746" s="1">
        <v>27.76</v>
      </c>
      <c r="K746" s="7">
        <v>927356</v>
      </c>
      <c r="L746" s="24"/>
      <c r="M746" s="24">
        <v>8.4</v>
      </c>
      <c r="N746" s="24">
        <v>5.0999999999999996</v>
      </c>
      <c r="O746" s="16">
        <f t="shared" si="95"/>
        <v>42.839999999999996</v>
      </c>
      <c r="P746" s="24" t="s">
        <v>91</v>
      </c>
      <c r="Q746" s="24" t="s">
        <v>1188</v>
      </c>
      <c r="R746" s="25" t="s">
        <v>1618</v>
      </c>
      <c r="S746" s="27">
        <v>2.367777777777778</v>
      </c>
      <c r="T746" s="27">
        <v>1.183888888888889</v>
      </c>
      <c r="U746" s="66">
        <v>44448</v>
      </c>
      <c r="V746" s="27">
        <v>0.28333333333333366</v>
      </c>
      <c r="W746" s="19">
        <v>1.2</v>
      </c>
      <c r="X746" s="26">
        <v>85.78</v>
      </c>
      <c r="Y746" s="19" t="str">
        <f t="shared" si="88"/>
        <v>RECELL682</v>
      </c>
      <c r="Z746" s="19" t="str">
        <f t="shared" si="89"/>
        <v>14/HR-3UTHC</v>
      </c>
      <c r="AA746" s="26">
        <f t="shared" si="90"/>
        <v>1.2</v>
      </c>
      <c r="AB746" s="26">
        <f t="shared" si="91"/>
        <v>27.76</v>
      </c>
      <c r="AC746" s="19">
        <f t="shared" si="92"/>
        <v>85.78</v>
      </c>
      <c r="AD746" s="19" t="str">
        <f t="shared" si="93"/>
        <v>66002-605</v>
      </c>
      <c r="AE746" s="32"/>
      <c r="AF746" s="34"/>
      <c r="AG746" s="1" t="s">
        <v>13</v>
      </c>
      <c r="AH746" s="43" t="s">
        <v>323</v>
      </c>
    </row>
    <row r="747" spans="1:34" x14ac:dyDescent="0.25">
      <c r="A747" s="18">
        <v>44446</v>
      </c>
      <c r="B747" s="55" t="s">
        <v>3160</v>
      </c>
      <c r="C747" s="51" t="s">
        <v>3162</v>
      </c>
      <c r="D747" s="51" t="s">
        <v>3163</v>
      </c>
      <c r="E747" s="54">
        <v>44449</v>
      </c>
      <c r="F747" s="51" t="s">
        <v>282</v>
      </c>
      <c r="G747" s="48" t="s">
        <v>3161</v>
      </c>
      <c r="H747" s="52">
        <v>1</v>
      </c>
      <c r="I747" s="51" t="s">
        <v>284</v>
      </c>
      <c r="J747" s="52">
        <v>30.76</v>
      </c>
      <c r="K747" s="7">
        <v>928399</v>
      </c>
      <c r="L747" s="24"/>
      <c r="M747" s="24">
        <v>14.4</v>
      </c>
      <c r="N747" s="24">
        <v>2.5</v>
      </c>
      <c r="O747" s="16">
        <f t="shared" si="95"/>
        <v>36</v>
      </c>
      <c r="P747" s="24" t="s">
        <v>96</v>
      </c>
      <c r="Q747" s="24" t="s">
        <v>591</v>
      </c>
      <c r="R747" s="25" t="s">
        <v>1618</v>
      </c>
      <c r="S747" s="27">
        <v>0.78527777777777708</v>
      </c>
      <c r="T747" s="27">
        <v>0.78527777777777708</v>
      </c>
      <c r="U747" s="66">
        <v>44452</v>
      </c>
      <c r="V747" s="27">
        <v>0.11666666666666625</v>
      </c>
      <c r="W747" s="19">
        <v>0.81</v>
      </c>
      <c r="X747" s="26">
        <v>87.5</v>
      </c>
      <c r="Y747" s="19" t="str">
        <f t="shared" si="88"/>
        <v>RECELL647</v>
      </c>
      <c r="Z747" s="19" t="str">
        <f t="shared" si="89"/>
        <v>12/NC2500SCR</v>
      </c>
      <c r="AA747" s="26">
        <f t="shared" si="90"/>
        <v>0.81</v>
      </c>
      <c r="AB747" s="26">
        <f t="shared" si="91"/>
        <v>30.76</v>
      </c>
      <c r="AC747" s="19">
        <f t="shared" si="92"/>
        <v>87.5</v>
      </c>
      <c r="AD747" s="19" t="str">
        <f t="shared" si="93"/>
        <v>22000-446N</v>
      </c>
      <c r="AE747" s="32"/>
      <c r="AF747" s="34"/>
      <c r="AG747" s="1" t="s">
        <v>13</v>
      </c>
      <c r="AH747" s="43" t="s">
        <v>283</v>
      </c>
    </row>
    <row r="748" spans="1:34" x14ac:dyDescent="0.25">
      <c r="A748" s="18">
        <v>44446</v>
      </c>
      <c r="B748" s="55" t="s">
        <v>3164</v>
      </c>
      <c r="C748" s="51" t="s">
        <v>310</v>
      </c>
      <c r="D748" s="51" t="s">
        <v>3274</v>
      </c>
      <c r="E748" s="54">
        <v>44445</v>
      </c>
      <c r="F748" s="51" t="s">
        <v>105</v>
      </c>
      <c r="G748" s="48" t="s">
        <v>3165</v>
      </c>
      <c r="H748" s="52">
        <v>1</v>
      </c>
      <c r="I748" s="51" t="s">
        <v>2719</v>
      </c>
      <c r="J748" s="52">
        <v>9.98</v>
      </c>
      <c r="K748" s="7">
        <v>928398</v>
      </c>
      <c r="L748" s="24"/>
      <c r="M748" s="24">
        <v>4.8</v>
      </c>
      <c r="N748" s="24">
        <v>4</v>
      </c>
      <c r="O748" s="16">
        <f t="shared" si="95"/>
        <v>19.2</v>
      </c>
      <c r="P748" s="24" t="s">
        <v>96</v>
      </c>
      <c r="Q748" s="24" t="s">
        <v>562</v>
      </c>
      <c r="R748" s="25" t="s">
        <v>1618</v>
      </c>
      <c r="S748" s="27">
        <v>0.57805555555555621</v>
      </c>
      <c r="T748" s="27">
        <v>0.57805555555555621</v>
      </c>
      <c r="U748" s="66">
        <v>44452</v>
      </c>
      <c r="V748" s="27">
        <v>0.14999999999999947</v>
      </c>
      <c r="W748" s="19">
        <v>1</v>
      </c>
      <c r="X748" s="26">
        <v>52.8</v>
      </c>
      <c r="Y748" s="19" t="str">
        <f t="shared" si="88"/>
        <v>PACK674</v>
      </c>
      <c r="Z748" s="19" t="str">
        <f t="shared" si="89"/>
        <v>4/ITL4000D</v>
      </c>
      <c r="AA748" s="26">
        <f t="shared" si="90"/>
        <v>1</v>
      </c>
      <c r="AB748" s="26">
        <f t="shared" si="91"/>
        <v>9.98</v>
      </c>
      <c r="AC748" s="19">
        <f t="shared" si="92"/>
        <v>52.8</v>
      </c>
      <c r="AD748" s="19" t="str">
        <f t="shared" si="93"/>
        <v>66003-978</v>
      </c>
      <c r="AE748" s="32"/>
      <c r="AF748" s="34"/>
      <c r="AG748" s="1" t="s">
        <v>13</v>
      </c>
      <c r="AH748" s="43" t="s">
        <v>294</v>
      </c>
    </row>
    <row r="749" spans="1:34" x14ac:dyDescent="0.25">
      <c r="A749" s="5">
        <v>44440</v>
      </c>
      <c r="B749" s="56" t="s">
        <v>3124</v>
      </c>
      <c r="C749" s="51" t="s">
        <v>3126</v>
      </c>
      <c r="D749" s="51" t="s">
        <v>3275</v>
      </c>
      <c r="E749" s="54">
        <v>44449</v>
      </c>
      <c r="F749" s="51" t="s">
        <v>117</v>
      </c>
      <c r="G749" s="48" t="s">
        <v>3125</v>
      </c>
      <c r="H749" s="52">
        <v>1</v>
      </c>
      <c r="I749" s="51" t="s">
        <v>288</v>
      </c>
      <c r="J749" s="52">
        <v>10.57</v>
      </c>
      <c r="K749" s="7">
        <v>927996</v>
      </c>
      <c r="L749" s="24"/>
      <c r="M749" s="24">
        <v>4.8</v>
      </c>
      <c r="N749" s="24">
        <v>4</v>
      </c>
      <c r="O749" s="16">
        <f t="shared" si="95"/>
        <v>19.2</v>
      </c>
      <c r="P749" s="24" t="s">
        <v>91</v>
      </c>
      <c r="Q749" s="24" t="s">
        <v>562</v>
      </c>
      <c r="R749" s="25" t="s">
        <v>1618</v>
      </c>
      <c r="S749" s="27">
        <v>0.6183333333333314</v>
      </c>
      <c r="T749" s="27">
        <v>0.6183333333333314</v>
      </c>
      <c r="U749" s="66">
        <v>44448</v>
      </c>
      <c r="V749" s="27">
        <v>0.2166666666666659</v>
      </c>
      <c r="W749" s="19">
        <v>1</v>
      </c>
      <c r="X749" s="26">
        <v>47</v>
      </c>
      <c r="Y749" s="19" t="str">
        <f t="shared" si="88"/>
        <v>PACK675</v>
      </c>
      <c r="Z749" s="19" t="str">
        <f t="shared" si="89"/>
        <v>4/HR-4/3AU</v>
      </c>
      <c r="AA749" s="26">
        <f t="shared" si="90"/>
        <v>1</v>
      </c>
      <c r="AB749" s="26">
        <f t="shared" si="91"/>
        <v>10.57</v>
      </c>
      <c r="AC749" s="19">
        <f t="shared" si="92"/>
        <v>47</v>
      </c>
      <c r="AD749" s="19" t="str">
        <f t="shared" si="93"/>
        <v>66003-973</v>
      </c>
      <c r="AE749" s="32"/>
      <c r="AF749" s="34"/>
      <c r="AG749" s="1" t="s">
        <v>13</v>
      </c>
      <c r="AH749" s="43">
        <v>24232</v>
      </c>
    </row>
    <row r="750" spans="1:34" x14ac:dyDescent="0.25">
      <c r="A750" s="5">
        <v>44433</v>
      </c>
      <c r="B750" s="56" t="s">
        <v>3084</v>
      </c>
      <c r="C750" s="51" t="s">
        <v>3086</v>
      </c>
      <c r="D750" s="51" t="s">
        <v>3276</v>
      </c>
      <c r="E750" s="54">
        <v>44449</v>
      </c>
      <c r="F750" s="51" t="s">
        <v>282</v>
      </c>
      <c r="G750" s="48" t="s">
        <v>3085</v>
      </c>
      <c r="H750" s="52">
        <v>1</v>
      </c>
      <c r="I750" s="51" t="s">
        <v>324</v>
      </c>
      <c r="J750" s="52">
        <v>15.07</v>
      </c>
      <c r="K750" s="7">
        <v>927185</v>
      </c>
      <c r="L750" s="24"/>
      <c r="M750" s="24">
        <v>9.6</v>
      </c>
      <c r="N750" s="24">
        <v>1.7</v>
      </c>
      <c r="O750" s="16">
        <f t="shared" si="95"/>
        <v>16.32</v>
      </c>
      <c r="P750" s="24" t="s">
        <v>96</v>
      </c>
      <c r="Q750" s="24" t="s">
        <v>632</v>
      </c>
      <c r="R750" s="25" t="s">
        <v>1618</v>
      </c>
      <c r="S750" s="27">
        <v>1.0886111111111099</v>
      </c>
      <c r="T750" s="27">
        <v>1.0886111111111099</v>
      </c>
      <c r="U750" s="66">
        <v>44452</v>
      </c>
      <c r="V750" s="27">
        <v>0.16666666666666607</v>
      </c>
      <c r="W750" s="19">
        <v>1.5</v>
      </c>
      <c r="X750" s="26">
        <v>62.16</v>
      </c>
      <c r="Y750" s="19" t="str">
        <f t="shared" si="88"/>
        <v>RECELL734</v>
      </c>
      <c r="Z750" s="19" t="str">
        <f t="shared" si="89"/>
        <v>8/N1700SCR</v>
      </c>
      <c r="AA750" s="26">
        <f t="shared" si="90"/>
        <v>1.5</v>
      </c>
      <c r="AB750" s="26">
        <f t="shared" si="91"/>
        <v>15.07</v>
      </c>
      <c r="AC750" s="19">
        <f t="shared" si="92"/>
        <v>62.16</v>
      </c>
      <c r="AD750" s="19" t="str">
        <f t="shared" si="93"/>
        <v>66002-977</v>
      </c>
      <c r="AE750" s="32"/>
      <c r="AF750" s="34"/>
      <c r="AG750" s="1" t="s">
        <v>13</v>
      </c>
      <c r="AH750" s="43" t="s">
        <v>283</v>
      </c>
    </row>
    <row r="751" spans="1:34" x14ac:dyDescent="0.25">
      <c r="A751" s="18">
        <v>44439</v>
      </c>
      <c r="B751" s="55" t="s">
        <v>3113</v>
      </c>
      <c r="C751" s="51" t="s">
        <v>1227</v>
      </c>
      <c r="D751" s="51" t="s">
        <v>1228</v>
      </c>
      <c r="E751" s="54">
        <v>44463</v>
      </c>
      <c r="F751" s="51" t="s">
        <v>1225</v>
      </c>
      <c r="G751" s="48" t="s">
        <v>1226</v>
      </c>
      <c r="H751" s="52">
        <v>40</v>
      </c>
      <c r="I751" s="51" t="s">
        <v>461</v>
      </c>
      <c r="J751" s="1">
        <v>4.3899999999999997</v>
      </c>
      <c r="K751" s="7">
        <v>927609</v>
      </c>
      <c r="L751" s="24"/>
      <c r="M751" s="24">
        <v>3.6</v>
      </c>
      <c r="N751" s="24">
        <v>5</v>
      </c>
      <c r="O751" s="16">
        <f t="shared" si="95"/>
        <v>18</v>
      </c>
      <c r="P751" s="24" t="s">
        <v>130</v>
      </c>
      <c r="Q751" s="24" t="s">
        <v>412</v>
      </c>
      <c r="R751" s="25" t="s">
        <v>1618</v>
      </c>
      <c r="S751" s="27">
        <v>5.0688888888888872</v>
      </c>
      <c r="T751" s="27">
        <v>0.12672222222222218</v>
      </c>
      <c r="U751" s="66">
        <v>44453</v>
      </c>
      <c r="V751" s="27">
        <v>0.55611111111111189</v>
      </c>
      <c r="W751" s="19">
        <v>0.18</v>
      </c>
      <c r="X751" s="26">
        <v>25</v>
      </c>
      <c r="Y751" s="19" t="str">
        <f t="shared" si="88"/>
        <v>RL1318</v>
      </c>
      <c r="Z751" s="19" t="str">
        <f t="shared" si="89"/>
        <v>1/INR26650-50A</v>
      </c>
      <c r="AA751" s="26">
        <f t="shared" si="90"/>
        <v>0.18</v>
      </c>
      <c r="AB751" s="26">
        <f t="shared" si="91"/>
        <v>4.3899999999999997</v>
      </c>
      <c r="AC751" s="19">
        <f t="shared" si="92"/>
        <v>25</v>
      </c>
      <c r="AD751" s="19" t="str">
        <f t="shared" si="93"/>
        <v>66002-287</v>
      </c>
      <c r="AE751" s="32"/>
      <c r="AF751" s="34"/>
      <c r="AG751" s="1" t="s">
        <v>13</v>
      </c>
      <c r="AH751" s="43">
        <v>2164</v>
      </c>
    </row>
    <row r="752" spans="1:34" x14ac:dyDescent="0.25">
      <c r="A752" s="5">
        <v>44447</v>
      </c>
      <c r="B752" s="56" t="s">
        <v>3191</v>
      </c>
      <c r="C752" s="51" t="s">
        <v>362</v>
      </c>
      <c r="D752" s="51" t="s">
        <v>3194</v>
      </c>
      <c r="E752" s="54">
        <v>44467</v>
      </c>
      <c r="F752" s="51" t="s">
        <v>3192</v>
      </c>
      <c r="G752" s="48" t="s">
        <v>3193</v>
      </c>
      <c r="H752" s="52">
        <v>4</v>
      </c>
      <c r="I752" s="51" t="s">
        <v>114</v>
      </c>
      <c r="J752" s="1">
        <v>17.63</v>
      </c>
      <c r="K752" s="7">
        <v>928699</v>
      </c>
      <c r="L752" s="24"/>
      <c r="M752" s="24">
        <v>7.2</v>
      </c>
      <c r="N752" s="24">
        <v>4.5</v>
      </c>
      <c r="O752" s="16">
        <f t="shared" si="95"/>
        <v>32.4</v>
      </c>
      <c r="P752" s="24" t="s">
        <v>91</v>
      </c>
      <c r="Q752" s="24" t="s">
        <v>464</v>
      </c>
      <c r="R752" s="25" t="s">
        <v>687</v>
      </c>
      <c r="S752" s="27">
        <v>3.0722222222222224</v>
      </c>
      <c r="T752" s="27">
        <v>0.7680555555555556</v>
      </c>
      <c r="U752" s="66">
        <v>44455</v>
      </c>
      <c r="V752" s="27">
        <v>0.16666666666666607</v>
      </c>
      <c r="W752" s="19">
        <v>0.62</v>
      </c>
      <c r="X752" s="26">
        <v>68.2</v>
      </c>
      <c r="Y752" s="19" t="str">
        <f t="shared" si="88"/>
        <v>N1899</v>
      </c>
      <c r="Z752" s="19" t="str">
        <f t="shared" si="89"/>
        <v>6/HR-4/3FAU</v>
      </c>
      <c r="AA752" s="26">
        <f t="shared" si="90"/>
        <v>0.62</v>
      </c>
      <c r="AB752" s="26">
        <f t="shared" si="91"/>
        <v>17.63</v>
      </c>
      <c r="AC752" s="19">
        <f t="shared" si="92"/>
        <v>68.2</v>
      </c>
      <c r="AD752" s="19" t="str">
        <f t="shared" si="93"/>
        <v>66002-286</v>
      </c>
      <c r="AE752" s="32"/>
      <c r="AF752" s="34"/>
      <c r="AG752" s="1" t="s">
        <v>152</v>
      </c>
      <c r="AH752" s="43">
        <v>29090</v>
      </c>
    </row>
    <row r="753" spans="1:34" x14ac:dyDescent="0.25">
      <c r="A753" s="13">
        <v>44448</v>
      </c>
      <c r="B753" s="57" t="s">
        <v>3201</v>
      </c>
      <c r="C753" s="51" t="s">
        <v>636</v>
      </c>
      <c r="D753" s="51" t="s">
        <v>637</v>
      </c>
      <c r="E753" s="54">
        <v>44461</v>
      </c>
      <c r="F753" s="51" t="s">
        <v>311</v>
      </c>
      <c r="G753" s="48" t="s">
        <v>635</v>
      </c>
      <c r="H753" s="52">
        <v>10</v>
      </c>
      <c r="I753" s="51" t="s">
        <v>624</v>
      </c>
      <c r="J753" s="1">
        <v>1.75</v>
      </c>
      <c r="K753" s="7">
        <v>928893</v>
      </c>
      <c r="L753" s="24"/>
      <c r="M753" s="24">
        <v>3</v>
      </c>
      <c r="N753" s="24">
        <v>1.55</v>
      </c>
      <c r="O753" s="16">
        <f t="shared" si="95"/>
        <v>4.6500000000000004</v>
      </c>
      <c r="P753" s="24" t="s">
        <v>411</v>
      </c>
      <c r="Q753" s="24" t="s">
        <v>412</v>
      </c>
      <c r="R753" s="25" t="s">
        <v>687</v>
      </c>
      <c r="S753" s="27">
        <v>1.5613888888888887</v>
      </c>
      <c r="T753" s="27">
        <v>0.15613888888888888</v>
      </c>
      <c r="U753" s="66">
        <v>44455</v>
      </c>
      <c r="V753" s="27">
        <v>0.4686111111111142</v>
      </c>
      <c r="W753" s="19">
        <v>0.11</v>
      </c>
      <c r="X753" s="26">
        <v>10</v>
      </c>
      <c r="Y753" s="19" t="str">
        <f t="shared" si="88"/>
        <v>L276</v>
      </c>
      <c r="Z753" s="19" t="str">
        <f t="shared" si="89"/>
        <v>1/CR123A</v>
      </c>
      <c r="AA753" s="26">
        <f t="shared" si="90"/>
        <v>0.11</v>
      </c>
      <c r="AB753" s="26">
        <f t="shared" si="91"/>
        <v>1.75</v>
      </c>
      <c r="AC753" s="19">
        <f t="shared" si="92"/>
        <v>10</v>
      </c>
      <c r="AD753" s="19" t="str">
        <f t="shared" si="93"/>
        <v>66000-267</v>
      </c>
      <c r="AE753" s="32"/>
      <c r="AF753" s="34"/>
      <c r="AG753" s="1" t="s">
        <v>153</v>
      </c>
      <c r="AH753" s="43">
        <v>65813</v>
      </c>
    </row>
    <row r="754" spans="1:34" x14ac:dyDescent="0.25">
      <c r="A754" s="5">
        <v>44405</v>
      </c>
      <c r="B754" s="56" t="s">
        <v>2816</v>
      </c>
      <c r="C754" s="53" t="s">
        <v>2818</v>
      </c>
      <c r="D754" s="53" t="s">
        <v>454</v>
      </c>
      <c r="E754" s="54">
        <v>44414</v>
      </c>
      <c r="F754" s="51" t="s">
        <v>571</v>
      </c>
      <c r="G754" s="48" t="s">
        <v>453</v>
      </c>
      <c r="H754" s="52">
        <v>100</v>
      </c>
      <c r="I754" s="51" t="s">
        <v>2817</v>
      </c>
      <c r="J754" s="1">
        <v>1.17</v>
      </c>
      <c r="K754" s="7">
        <v>923797</v>
      </c>
      <c r="L754" s="24"/>
      <c r="M754" s="24">
        <v>3.7</v>
      </c>
      <c r="N754" s="24">
        <v>1.6</v>
      </c>
      <c r="O754" s="16">
        <f t="shared" si="95"/>
        <v>5.9200000000000008</v>
      </c>
      <c r="P754" s="24" t="s">
        <v>130</v>
      </c>
      <c r="Q754" s="24" t="s">
        <v>550</v>
      </c>
      <c r="R754" s="25" t="s">
        <v>3291</v>
      </c>
      <c r="S754" s="27">
        <v>22.653055555555554</v>
      </c>
      <c r="T754" s="27">
        <v>0.22653055555555554</v>
      </c>
      <c r="U754" s="66">
        <v>44455</v>
      </c>
      <c r="V754" s="27">
        <v>1.1711111111111108</v>
      </c>
      <c r="W754" s="19">
        <v>0.27</v>
      </c>
      <c r="X754" s="26">
        <v>28.75</v>
      </c>
      <c r="Y754" s="19" t="str">
        <f t="shared" si="88"/>
        <v>RL598</v>
      </c>
      <c r="Z754" s="19" t="str">
        <f t="shared" si="89"/>
        <v>2/UR14500</v>
      </c>
      <c r="AA754" s="26">
        <f t="shared" si="90"/>
        <v>0.27</v>
      </c>
      <c r="AB754" s="26">
        <f t="shared" si="91"/>
        <v>1.17</v>
      </c>
      <c r="AC754" s="19">
        <f t="shared" si="92"/>
        <v>28.75</v>
      </c>
      <c r="AD754" s="19" t="str">
        <f t="shared" si="93"/>
        <v>66000-835</v>
      </c>
      <c r="AE754" s="32"/>
      <c r="AF754" s="34"/>
      <c r="AG754" s="1" t="s">
        <v>153</v>
      </c>
      <c r="AH754" s="43">
        <v>65616</v>
      </c>
    </row>
    <row r="755" spans="1:34" x14ac:dyDescent="0.25">
      <c r="A755" s="13">
        <v>44413</v>
      </c>
      <c r="B755" s="57" t="s">
        <v>2882</v>
      </c>
      <c r="C755" s="51" t="s">
        <v>2883</v>
      </c>
      <c r="D755" s="51" t="s">
        <v>475</v>
      </c>
      <c r="E755" s="54">
        <v>44531</v>
      </c>
      <c r="F755" s="51" t="s">
        <v>319</v>
      </c>
      <c r="G755" s="48" t="s">
        <v>474</v>
      </c>
      <c r="H755" s="52">
        <v>12</v>
      </c>
      <c r="I755" s="51" t="s">
        <v>95</v>
      </c>
      <c r="J755" s="1">
        <v>85.14</v>
      </c>
      <c r="K755" s="7">
        <v>925026</v>
      </c>
      <c r="L755" s="24"/>
      <c r="M755" s="24">
        <v>10.5</v>
      </c>
      <c r="N755" s="24"/>
      <c r="O755" s="16">
        <f t="shared" si="95"/>
        <v>0</v>
      </c>
      <c r="P755" s="24" t="s">
        <v>89</v>
      </c>
      <c r="Q755" s="24" t="s">
        <v>476</v>
      </c>
      <c r="R755" s="25" t="s">
        <v>560</v>
      </c>
      <c r="S755" s="27">
        <v>34.893611111111106</v>
      </c>
      <c r="T755" s="27">
        <v>2.9078009259259257</v>
      </c>
      <c r="U755" s="66">
        <v>44455</v>
      </c>
      <c r="V755" s="27">
        <v>0.51333333333333364</v>
      </c>
      <c r="W755" s="19">
        <v>5.28</v>
      </c>
      <c r="X755" s="26">
        <v>728</v>
      </c>
      <c r="Y755" s="19" t="str">
        <f t="shared" si="88"/>
        <v>AL260</v>
      </c>
      <c r="Z755" s="19" t="str">
        <f t="shared" si="89"/>
        <v>112/LR20XW</v>
      </c>
      <c r="AA755" s="26">
        <f t="shared" si="90"/>
        <v>5.28</v>
      </c>
      <c r="AB755" s="26">
        <f t="shared" si="91"/>
        <v>85.14</v>
      </c>
      <c r="AC755" s="19">
        <f t="shared" si="92"/>
        <v>728</v>
      </c>
      <c r="AD755" s="19" t="str">
        <f t="shared" si="93"/>
        <v>66000-251</v>
      </c>
      <c r="AE755" s="32"/>
      <c r="AF755" s="34"/>
      <c r="AG755" s="1" t="s">
        <v>152</v>
      </c>
      <c r="AH755" s="43">
        <v>60570</v>
      </c>
    </row>
    <row r="756" spans="1:34" x14ac:dyDescent="0.25">
      <c r="A756" s="5">
        <v>44419</v>
      </c>
      <c r="B756" s="56" t="s">
        <v>2911</v>
      </c>
      <c r="C756" s="51" t="s">
        <v>2913</v>
      </c>
      <c r="D756" s="51" t="s">
        <v>2914</v>
      </c>
      <c r="E756" s="54">
        <v>44428</v>
      </c>
      <c r="F756" s="51" t="s">
        <v>282</v>
      </c>
      <c r="G756" s="48" t="s">
        <v>2912</v>
      </c>
      <c r="H756" s="52">
        <v>1</v>
      </c>
      <c r="I756" s="51" t="s">
        <v>393</v>
      </c>
      <c r="J756" s="1">
        <v>6.9</v>
      </c>
      <c r="K756" s="7">
        <v>925499</v>
      </c>
      <c r="L756" s="24"/>
      <c r="M756" s="24">
        <v>2.4</v>
      </c>
      <c r="N756" s="24">
        <v>5</v>
      </c>
      <c r="O756" s="16">
        <f t="shared" si="95"/>
        <v>12</v>
      </c>
      <c r="P756" s="24" t="s">
        <v>96</v>
      </c>
      <c r="Q756" s="24" t="s">
        <v>582</v>
      </c>
      <c r="R756" s="25" t="s">
        <v>1618</v>
      </c>
      <c r="S756" s="27">
        <v>0.92166666666666686</v>
      </c>
      <c r="T756" s="27">
        <v>0.92166666666666686</v>
      </c>
      <c r="U756" s="66">
        <v>44455</v>
      </c>
      <c r="V756" s="27">
        <v>0.13833333333333364</v>
      </c>
      <c r="W756" s="19">
        <v>0.62</v>
      </c>
      <c r="X756" s="26">
        <v>49.04</v>
      </c>
      <c r="Y756" s="19" t="str">
        <f t="shared" si="88"/>
        <v>RECELL481</v>
      </c>
      <c r="Z756" s="19" t="str">
        <f t="shared" si="89"/>
        <v>2/IC5000DHH</v>
      </c>
      <c r="AA756" s="26">
        <f t="shared" si="90"/>
        <v>0.62</v>
      </c>
      <c r="AB756" s="26">
        <f t="shared" si="91"/>
        <v>6.9</v>
      </c>
      <c r="AC756" s="19">
        <f t="shared" si="92"/>
        <v>49.04</v>
      </c>
      <c r="AD756" s="19" t="str">
        <f t="shared" si="93"/>
        <v>66001-922</v>
      </c>
      <c r="AE756" s="32"/>
      <c r="AF756" s="34"/>
      <c r="AG756" s="1" t="s">
        <v>13</v>
      </c>
      <c r="AH756" s="43" t="s">
        <v>283</v>
      </c>
    </row>
    <row r="757" spans="1:34" x14ac:dyDescent="0.25">
      <c r="A757" s="5">
        <v>44433</v>
      </c>
      <c r="B757" s="56" t="s">
        <v>3090</v>
      </c>
      <c r="C757" s="53" t="s">
        <v>551</v>
      </c>
      <c r="D757" s="53" t="s">
        <v>336</v>
      </c>
      <c r="E757" s="54">
        <v>44453</v>
      </c>
      <c r="F757" s="51" t="s">
        <v>3091</v>
      </c>
      <c r="G757" s="48" t="s">
        <v>335</v>
      </c>
      <c r="H757" s="52">
        <v>7</v>
      </c>
      <c r="I757" s="51" t="s">
        <v>95</v>
      </c>
      <c r="J757" s="1">
        <v>20.09</v>
      </c>
      <c r="K757" s="7">
        <v>927194</v>
      </c>
      <c r="L757" s="24"/>
      <c r="M757" s="24">
        <v>12</v>
      </c>
      <c r="N757" s="24"/>
      <c r="O757" s="16">
        <f t="shared" si="95"/>
        <v>0</v>
      </c>
      <c r="P757" s="24" t="s">
        <v>89</v>
      </c>
      <c r="Q757" s="24" t="s">
        <v>337</v>
      </c>
      <c r="R757" s="25" t="s">
        <v>455</v>
      </c>
      <c r="S757" s="27">
        <v>8.0794444444444444</v>
      </c>
      <c r="T757" s="27">
        <v>1.1542063492063492</v>
      </c>
      <c r="U757" s="66">
        <v>44453</v>
      </c>
      <c r="V757" s="27">
        <v>0.25305555555555603</v>
      </c>
      <c r="W757" s="19">
        <v>1.4</v>
      </c>
      <c r="X757" s="26">
        <v>130</v>
      </c>
      <c r="Y757" s="19" t="str">
        <f t="shared" si="88"/>
        <v>AL543</v>
      </c>
      <c r="Z757" s="19" t="str">
        <f t="shared" si="89"/>
        <v>24/LR20XW</v>
      </c>
      <c r="AA757" s="26">
        <f t="shared" si="90"/>
        <v>1.4</v>
      </c>
      <c r="AB757" s="26">
        <f t="shared" si="91"/>
        <v>20.09</v>
      </c>
      <c r="AC757" s="19">
        <f t="shared" si="92"/>
        <v>130</v>
      </c>
      <c r="AD757" s="19" t="str">
        <f t="shared" si="93"/>
        <v>66000-925</v>
      </c>
      <c r="AE757" s="32"/>
      <c r="AF757" s="34"/>
      <c r="AG757" s="1" t="s">
        <v>13</v>
      </c>
      <c r="AH757" s="43">
        <v>65365</v>
      </c>
    </row>
    <row r="758" spans="1:34" x14ac:dyDescent="0.25">
      <c r="A758" s="5">
        <v>44433</v>
      </c>
      <c r="B758" s="56" t="s">
        <v>3092</v>
      </c>
      <c r="C758" s="53" t="s">
        <v>397</v>
      </c>
      <c r="D758" s="53" t="s">
        <v>2654</v>
      </c>
      <c r="E758" s="54">
        <v>44456</v>
      </c>
      <c r="F758" s="51" t="s">
        <v>1753</v>
      </c>
      <c r="G758" s="48" t="s">
        <v>244</v>
      </c>
      <c r="H758" s="52">
        <v>12</v>
      </c>
      <c r="I758" s="51" t="s">
        <v>95</v>
      </c>
      <c r="J758" s="1">
        <v>22.18</v>
      </c>
      <c r="K758" s="7">
        <v>927200</v>
      </c>
      <c r="L758" s="24"/>
      <c r="M758" s="24">
        <v>42</v>
      </c>
      <c r="N758" s="24"/>
      <c r="O758" s="16">
        <f t="shared" si="95"/>
        <v>0</v>
      </c>
      <c r="P758" s="24" t="s">
        <v>89</v>
      </c>
      <c r="Q758" s="24" t="s">
        <v>1758</v>
      </c>
      <c r="R758" s="25" t="s">
        <v>3203</v>
      </c>
      <c r="S758" s="27">
        <v>19.094166666666666</v>
      </c>
      <c r="T758" s="27">
        <v>1.5911805555555556</v>
      </c>
      <c r="U758" s="66">
        <v>44453</v>
      </c>
      <c r="V758" s="27">
        <v>0.56750000000000078</v>
      </c>
      <c r="W758" s="19">
        <v>1.8</v>
      </c>
      <c r="X758" s="26">
        <v>200</v>
      </c>
      <c r="Y758" s="19" t="str">
        <f t="shared" si="88"/>
        <v>AL285ADEG</v>
      </c>
      <c r="Z758" s="19" t="str">
        <f t="shared" si="89"/>
        <v>28/LR20XW</v>
      </c>
      <c r="AA758" s="26">
        <f t="shared" si="90"/>
        <v>1.8</v>
      </c>
      <c r="AB758" s="26">
        <f t="shared" si="91"/>
        <v>22.18</v>
      </c>
      <c r="AC758" s="19">
        <f t="shared" si="92"/>
        <v>200</v>
      </c>
      <c r="AD758" s="19" t="str">
        <f t="shared" si="93"/>
        <v>66000-824</v>
      </c>
      <c r="AE758" s="32"/>
      <c r="AF758" s="34"/>
      <c r="AG758" s="1" t="s">
        <v>153</v>
      </c>
      <c r="AH758" s="43">
        <v>35006</v>
      </c>
    </row>
    <row r="759" spans="1:34" x14ac:dyDescent="0.25">
      <c r="A759" s="5">
        <v>44433</v>
      </c>
      <c r="B759" s="56" t="s">
        <v>3076</v>
      </c>
      <c r="C759" s="51" t="s">
        <v>274</v>
      </c>
      <c r="D759" s="51" t="s">
        <v>2657</v>
      </c>
      <c r="E759" s="54">
        <v>44436</v>
      </c>
      <c r="F759" s="51" t="s">
        <v>579</v>
      </c>
      <c r="G759" s="48" t="s">
        <v>2656</v>
      </c>
      <c r="H759" s="52">
        <v>2</v>
      </c>
      <c r="I759" s="1"/>
      <c r="J759" s="1">
        <v>29.02</v>
      </c>
      <c r="K759" s="7">
        <v>927174</v>
      </c>
      <c r="L759" s="24"/>
      <c r="M759" s="24"/>
      <c r="N759" s="24"/>
      <c r="O759" s="16">
        <f t="shared" si="95"/>
        <v>0</v>
      </c>
      <c r="P759" s="24"/>
      <c r="Q759" s="24"/>
      <c r="R759" s="25" t="s">
        <v>249</v>
      </c>
      <c r="S759" s="27">
        <v>0.25000000000000044</v>
      </c>
      <c r="T759" s="27">
        <v>0.12500000000000022</v>
      </c>
      <c r="U759" s="66">
        <v>44453</v>
      </c>
      <c r="V759" s="27">
        <v>0.18777777777777827</v>
      </c>
      <c r="W759" s="19">
        <v>0.42</v>
      </c>
      <c r="X759" s="26">
        <v>75</v>
      </c>
      <c r="Y759" s="19" t="str">
        <f t="shared" si="88"/>
        <v>CH545</v>
      </c>
      <c r="Z759" s="19" t="str">
        <f t="shared" si="89"/>
        <v>TSB-002PCB</v>
      </c>
      <c r="AA759" s="26">
        <f t="shared" si="90"/>
        <v>0.42</v>
      </c>
      <c r="AB759" s="26">
        <f t="shared" si="91"/>
        <v>29.02</v>
      </c>
      <c r="AC759" s="19">
        <f t="shared" si="92"/>
        <v>75</v>
      </c>
      <c r="AD759" s="19" t="str">
        <f t="shared" si="93"/>
        <v>66002-681</v>
      </c>
      <c r="AE759" s="32"/>
      <c r="AF759" s="34"/>
      <c r="AG759" s="1" t="s">
        <v>13</v>
      </c>
      <c r="AH759" s="43">
        <v>23769</v>
      </c>
    </row>
    <row r="760" spans="1:34" x14ac:dyDescent="0.25">
      <c r="A760" s="18">
        <v>44446</v>
      </c>
      <c r="B760" s="55" t="s">
        <v>3155</v>
      </c>
      <c r="C760" s="51" t="s">
        <v>737</v>
      </c>
      <c r="D760" s="51" t="s">
        <v>1616</v>
      </c>
      <c r="E760" s="54">
        <v>44440</v>
      </c>
      <c r="F760" s="51" t="s">
        <v>1347</v>
      </c>
      <c r="G760" s="48" t="s">
        <v>1615</v>
      </c>
      <c r="H760" s="52">
        <v>20</v>
      </c>
      <c r="I760" s="51" t="s">
        <v>719</v>
      </c>
      <c r="J760" s="1">
        <v>26.06</v>
      </c>
      <c r="K760" s="7">
        <v>928076</v>
      </c>
      <c r="L760" s="24"/>
      <c r="M760" s="24">
        <v>28.8</v>
      </c>
      <c r="N760" s="24">
        <v>3</v>
      </c>
      <c r="O760" s="16">
        <f t="shared" si="95"/>
        <v>86.4</v>
      </c>
      <c r="P760" s="24" t="s">
        <v>130</v>
      </c>
      <c r="Q760" s="24" t="s">
        <v>632</v>
      </c>
      <c r="R760" s="25" t="s">
        <v>455</v>
      </c>
      <c r="S760" s="27">
        <v>11.358055555555556</v>
      </c>
      <c r="T760" s="27">
        <v>0.56790277777777776</v>
      </c>
      <c r="U760" s="66">
        <v>44460</v>
      </c>
      <c r="V760" s="27">
        <v>0.52666666666666906</v>
      </c>
      <c r="W760" s="19">
        <v>0.6</v>
      </c>
      <c r="X760" s="26">
        <v>112</v>
      </c>
      <c r="Y760" s="19" t="str">
        <f t="shared" si="88"/>
        <v>RL44B</v>
      </c>
      <c r="Z760" s="19" t="str">
        <f t="shared" si="89"/>
        <v>8/INR18650-30Q</v>
      </c>
      <c r="AA760" s="26">
        <f t="shared" si="90"/>
        <v>0.6</v>
      </c>
      <c r="AB760" s="26">
        <f t="shared" si="91"/>
        <v>26.06</v>
      </c>
      <c r="AC760" s="19">
        <f t="shared" si="92"/>
        <v>112</v>
      </c>
      <c r="AD760" s="19" t="str">
        <f t="shared" si="93"/>
        <v>67001-771</v>
      </c>
      <c r="AE760" s="32"/>
      <c r="AF760" s="34"/>
      <c r="AG760" s="1" t="s">
        <v>153</v>
      </c>
      <c r="AH760" s="43">
        <v>65443</v>
      </c>
    </row>
    <row r="761" spans="1:34" x14ac:dyDescent="0.25">
      <c r="A761" s="17">
        <v>44424</v>
      </c>
      <c r="B761" s="58" t="s">
        <v>2980</v>
      </c>
      <c r="C761" s="53"/>
      <c r="D761" s="53" t="s">
        <v>2113</v>
      </c>
      <c r="E761" s="54">
        <v>44440</v>
      </c>
      <c r="F761" s="51" t="s">
        <v>407</v>
      </c>
      <c r="G761" s="48" t="s">
        <v>2112</v>
      </c>
      <c r="H761" s="52">
        <v>10</v>
      </c>
      <c r="I761" s="1"/>
      <c r="J761" s="1">
        <v>25.41</v>
      </c>
      <c r="K761" s="7">
        <v>926100</v>
      </c>
      <c r="L761" s="24"/>
      <c r="M761" s="24"/>
      <c r="N761" s="24"/>
      <c r="O761" s="16">
        <f t="shared" si="95"/>
        <v>0</v>
      </c>
      <c r="P761" s="24"/>
      <c r="Q761" s="24"/>
      <c r="R761" s="25" t="s">
        <v>1618</v>
      </c>
      <c r="S761" s="27">
        <v>4.6272222222222243</v>
      </c>
      <c r="T761" s="27">
        <v>0.46272222222222242</v>
      </c>
      <c r="U761" s="66">
        <v>44460</v>
      </c>
      <c r="V761" s="27">
        <v>0.1886111111111104</v>
      </c>
      <c r="W761" s="19">
        <v>0.24</v>
      </c>
      <c r="X761" s="26">
        <v>32.5</v>
      </c>
      <c r="Y761" s="19" t="str">
        <f t="shared" si="88"/>
        <v>CA180</v>
      </c>
      <c r="Z761" s="19">
        <f t="shared" si="89"/>
        <v>0</v>
      </c>
      <c r="AA761" s="26">
        <f t="shared" si="90"/>
        <v>0.24</v>
      </c>
      <c r="AB761" s="26">
        <f t="shared" si="91"/>
        <v>25.41</v>
      </c>
      <c r="AC761" s="19">
        <f t="shared" si="92"/>
        <v>32.5</v>
      </c>
      <c r="AD761" s="19" t="str">
        <f t="shared" si="93"/>
        <v>66002-665</v>
      </c>
      <c r="AE761" s="32"/>
      <c r="AF761" s="34"/>
      <c r="AG761" s="1" t="s">
        <v>151</v>
      </c>
      <c r="AH761" s="43">
        <v>66811</v>
      </c>
    </row>
    <row r="762" spans="1:34" x14ac:dyDescent="0.25">
      <c r="A762" s="17">
        <v>44452</v>
      </c>
      <c r="B762" s="58" t="s">
        <v>3227</v>
      </c>
      <c r="C762" s="53" t="s">
        <v>3230</v>
      </c>
      <c r="D762" s="53" t="s">
        <v>3231</v>
      </c>
      <c r="E762" s="54">
        <v>44456</v>
      </c>
      <c r="F762" s="51" t="s">
        <v>117</v>
      </c>
      <c r="G762" s="48" t="s">
        <v>3228</v>
      </c>
      <c r="H762" s="52">
        <v>6</v>
      </c>
      <c r="I762" s="51" t="s">
        <v>1364</v>
      </c>
      <c r="J762" s="1">
        <v>6.29</v>
      </c>
      <c r="K762" s="7">
        <v>927492</v>
      </c>
      <c r="L762" s="24" t="s">
        <v>3229</v>
      </c>
      <c r="M762" s="24">
        <v>6</v>
      </c>
      <c r="N762" s="24">
        <v>1.5</v>
      </c>
      <c r="O762" s="16">
        <f t="shared" si="95"/>
        <v>9</v>
      </c>
      <c r="P762" s="24" t="s">
        <v>91</v>
      </c>
      <c r="Q762" s="24" t="s">
        <v>583</v>
      </c>
      <c r="R762" s="25" t="s">
        <v>1618</v>
      </c>
      <c r="S762" s="27">
        <v>2.23</v>
      </c>
      <c r="T762" s="27">
        <v>0.37166666666666665</v>
      </c>
      <c r="U762" s="66">
        <v>44460</v>
      </c>
      <c r="V762" s="27">
        <v>0.18333333333333268</v>
      </c>
      <c r="W762" s="19">
        <v>0.32</v>
      </c>
      <c r="X762" s="26">
        <v>18.87</v>
      </c>
      <c r="Y762" s="19" t="str">
        <f t="shared" si="88"/>
        <v>N1390</v>
      </c>
      <c r="Z762" s="19" t="str">
        <f t="shared" si="89"/>
        <v>5/MH-AA1500HT</v>
      </c>
      <c r="AA762" s="26">
        <f t="shared" si="90"/>
        <v>0.32</v>
      </c>
      <c r="AB762" s="26">
        <f t="shared" si="91"/>
        <v>6.29</v>
      </c>
      <c r="AC762" s="19">
        <f t="shared" si="92"/>
        <v>18.87</v>
      </c>
      <c r="AD762" s="19" t="str">
        <f t="shared" si="93"/>
        <v>40000-406EL</v>
      </c>
      <c r="AE762" s="32"/>
      <c r="AF762" s="34"/>
      <c r="AG762" s="1" t="s">
        <v>13</v>
      </c>
      <c r="AH762" s="43">
        <v>24232</v>
      </c>
    </row>
    <row r="763" spans="1:34" x14ac:dyDescent="0.25">
      <c r="A763" s="18">
        <v>44446</v>
      </c>
      <c r="B763" s="55" t="s">
        <v>3176</v>
      </c>
      <c r="C763" s="51" t="s">
        <v>2824</v>
      </c>
      <c r="D763" s="51" t="s">
        <v>2825</v>
      </c>
      <c r="E763" s="54">
        <v>44466</v>
      </c>
      <c r="F763" s="51" t="s">
        <v>1149</v>
      </c>
      <c r="G763" s="48" t="s">
        <v>2822</v>
      </c>
      <c r="H763" s="52">
        <v>3</v>
      </c>
      <c r="I763" s="51" t="s">
        <v>394</v>
      </c>
      <c r="J763" s="1">
        <v>79.75</v>
      </c>
      <c r="K763" s="7">
        <v>928604</v>
      </c>
      <c r="L763" s="24" t="s">
        <v>2823</v>
      </c>
      <c r="M763" s="24">
        <v>26.4</v>
      </c>
      <c r="N763" s="24">
        <v>2.8</v>
      </c>
      <c r="O763" s="16">
        <f t="shared" si="95"/>
        <v>73.919999999999987</v>
      </c>
      <c r="P763" s="24" t="s">
        <v>91</v>
      </c>
      <c r="Q763" s="24" t="s">
        <v>2826</v>
      </c>
      <c r="R763" s="25" t="s">
        <v>3340</v>
      </c>
      <c r="S763" s="27">
        <v>3.1816666666666684</v>
      </c>
      <c r="T763" s="27">
        <v>1.0605555555555561</v>
      </c>
      <c r="U763" s="66">
        <v>44459</v>
      </c>
      <c r="V763" s="27">
        <v>0.18361111111111228</v>
      </c>
      <c r="W763" s="19">
        <v>1.34</v>
      </c>
      <c r="X763" s="26">
        <v>231.83</v>
      </c>
      <c r="Y763" s="19" t="str">
        <f t="shared" si="88"/>
        <v>N1302</v>
      </c>
      <c r="Z763" s="19" t="str">
        <f t="shared" si="89"/>
        <v>22/HHR-300SCP</v>
      </c>
      <c r="AA763" s="26">
        <f t="shared" si="90"/>
        <v>1.34</v>
      </c>
      <c r="AB763" s="26">
        <f t="shared" si="91"/>
        <v>79.75</v>
      </c>
      <c r="AC763" s="19">
        <f t="shared" si="92"/>
        <v>231.83</v>
      </c>
      <c r="AD763" s="19" t="str">
        <f t="shared" si="93"/>
        <v>22000-090D</v>
      </c>
      <c r="AE763" s="32"/>
      <c r="AF763" s="34"/>
      <c r="AG763" s="1" t="s">
        <v>13</v>
      </c>
      <c r="AH763" s="43">
        <v>34566</v>
      </c>
    </row>
    <row r="764" spans="1:34" x14ac:dyDescent="0.25">
      <c r="A764" s="18">
        <v>44446</v>
      </c>
      <c r="B764" s="55" t="s">
        <v>3185</v>
      </c>
      <c r="C764" s="51" t="s">
        <v>120</v>
      </c>
      <c r="D764" s="51" t="s">
        <v>342</v>
      </c>
      <c r="E764" s="54">
        <v>44473</v>
      </c>
      <c r="F764" s="51" t="s">
        <v>267</v>
      </c>
      <c r="G764" s="48" t="s">
        <v>341</v>
      </c>
      <c r="H764" s="52">
        <v>2</v>
      </c>
      <c r="I764" s="1"/>
      <c r="J764" s="1">
        <v>45.17</v>
      </c>
      <c r="K764" s="7">
        <v>928608</v>
      </c>
      <c r="L764" s="24"/>
      <c r="M764" s="24"/>
      <c r="N764" s="24"/>
      <c r="O764" s="16">
        <f t="shared" si="95"/>
        <v>0</v>
      </c>
      <c r="P764" s="24"/>
      <c r="Q764" s="24"/>
      <c r="R764" s="25" t="s">
        <v>249</v>
      </c>
      <c r="S764" s="27">
        <v>0.16666666666666607</v>
      </c>
      <c r="T764" s="27">
        <v>8.3333333333333037E-2</v>
      </c>
      <c r="U764" s="66">
        <v>44459</v>
      </c>
      <c r="V764" s="27">
        <v>0.18333333333333268</v>
      </c>
      <c r="W764" s="19">
        <v>0.1</v>
      </c>
      <c r="X764" s="26">
        <v>85</v>
      </c>
      <c r="Y764" s="19" t="str">
        <f t="shared" si="88"/>
        <v>CH71</v>
      </c>
      <c r="Z764" s="19" t="str">
        <f t="shared" si="89"/>
        <v>TSB-002</v>
      </c>
      <c r="AA764" s="26">
        <f t="shared" si="90"/>
        <v>0.1</v>
      </c>
      <c r="AB764" s="26">
        <f t="shared" si="91"/>
        <v>45.17</v>
      </c>
      <c r="AC764" s="19">
        <f t="shared" si="92"/>
        <v>85</v>
      </c>
      <c r="AD764" s="19" t="str">
        <f t="shared" si="93"/>
        <v>66000-156</v>
      </c>
      <c r="AE764" s="32"/>
      <c r="AF764" s="34"/>
      <c r="AG764" s="1" t="s">
        <v>153</v>
      </c>
      <c r="AH764" s="43">
        <v>66116</v>
      </c>
    </row>
    <row r="765" spans="1:34" x14ac:dyDescent="0.25">
      <c r="A765" s="13">
        <v>44455</v>
      </c>
      <c r="B765" s="57" t="s">
        <v>3292</v>
      </c>
      <c r="C765" s="51" t="s">
        <v>1293</v>
      </c>
      <c r="D765" s="51" t="s">
        <v>3295</v>
      </c>
      <c r="E765" s="54">
        <v>44455</v>
      </c>
      <c r="F765" s="51" t="s">
        <v>3293</v>
      </c>
      <c r="G765" s="48" t="s">
        <v>3294</v>
      </c>
      <c r="H765" s="52">
        <v>1</v>
      </c>
      <c r="I765" s="51"/>
      <c r="J765" s="52">
        <v>34.94</v>
      </c>
      <c r="K765" s="7">
        <v>929702</v>
      </c>
      <c r="L765" s="24"/>
      <c r="M765" s="24"/>
      <c r="N765" s="24"/>
      <c r="O765" s="16">
        <f t="shared" si="95"/>
        <v>0</v>
      </c>
      <c r="P765" s="24"/>
      <c r="Q765" s="24"/>
      <c r="R765" s="25" t="s">
        <v>249</v>
      </c>
      <c r="S765" s="27">
        <v>0.15583333333333371</v>
      </c>
      <c r="T765" s="27">
        <v>0.15583333333333371</v>
      </c>
      <c r="U765" s="66">
        <v>44459</v>
      </c>
      <c r="V765" s="27">
        <v>0.15805555555555717</v>
      </c>
      <c r="W765" s="19">
        <v>0.5</v>
      </c>
      <c r="X765" s="26">
        <v>95</v>
      </c>
      <c r="Y765" s="19" t="str">
        <f t="shared" si="88"/>
        <v>CH556</v>
      </c>
      <c r="Z765" s="19" t="str">
        <f t="shared" si="89"/>
        <v>1/TSB-002</v>
      </c>
      <c r="AA765" s="26">
        <f t="shared" si="90"/>
        <v>0.5</v>
      </c>
      <c r="AB765" s="26">
        <f t="shared" si="91"/>
        <v>34.94</v>
      </c>
      <c r="AC765" s="19">
        <f t="shared" si="92"/>
        <v>95</v>
      </c>
      <c r="AD765" s="19" t="str">
        <f t="shared" si="93"/>
        <v>66002-753</v>
      </c>
      <c r="AE765" s="32"/>
      <c r="AF765" s="34"/>
      <c r="AG765" s="1" t="s">
        <v>151</v>
      </c>
      <c r="AH765" s="43">
        <v>26545</v>
      </c>
    </row>
    <row r="766" spans="1:34" x14ac:dyDescent="0.25">
      <c r="A766" s="18">
        <v>44425</v>
      </c>
      <c r="B766" s="55" t="s">
        <v>3016</v>
      </c>
      <c r="C766" s="53" t="s">
        <v>2150</v>
      </c>
      <c r="D766" s="53" t="s">
        <v>381</v>
      </c>
      <c r="E766" s="54">
        <v>44536</v>
      </c>
      <c r="F766" s="51" t="s">
        <v>443</v>
      </c>
      <c r="G766" s="48" t="s">
        <v>380</v>
      </c>
      <c r="H766" s="52">
        <v>12</v>
      </c>
      <c r="I766" s="51" t="s">
        <v>95</v>
      </c>
      <c r="J766" s="1">
        <v>56.2</v>
      </c>
      <c r="K766" s="7">
        <v>926242</v>
      </c>
      <c r="L766" s="24"/>
      <c r="M766" s="24">
        <v>13.5</v>
      </c>
      <c r="N766" s="24"/>
      <c r="O766" s="16">
        <f t="shared" si="95"/>
        <v>0</v>
      </c>
      <c r="P766" s="24" t="s">
        <v>89</v>
      </c>
      <c r="Q766" s="24" t="s">
        <v>382</v>
      </c>
      <c r="R766" s="25" t="s">
        <v>560</v>
      </c>
      <c r="S766" s="27">
        <v>21.277222222222221</v>
      </c>
      <c r="T766" s="27">
        <v>1.7731018518518518</v>
      </c>
      <c r="U766" s="66">
        <v>44459</v>
      </c>
      <c r="V766" s="27">
        <v>0.66277777777777791</v>
      </c>
      <c r="W766" s="19">
        <v>2.2799999999999998</v>
      </c>
      <c r="X766" s="26">
        <v>306</v>
      </c>
      <c r="Y766" s="19" t="str">
        <f t="shared" si="88"/>
        <v>AL123D</v>
      </c>
      <c r="Z766" s="19" t="str">
        <f t="shared" si="89"/>
        <v>72/LR20XW</v>
      </c>
      <c r="AA766" s="26">
        <f t="shared" si="90"/>
        <v>2.2799999999999998</v>
      </c>
      <c r="AB766" s="26">
        <f t="shared" si="91"/>
        <v>56.2</v>
      </c>
      <c r="AC766" s="19">
        <f t="shared" si="92"/>
        <v>306</v>
      </c>
      <c r="AD766" s="19" t="str">
        <f t="shared" si="93"/>
        <v>66000-182</v>
      </c>
      <c r="AE766" s="32"/>
      <c r="AF766" s="34"/>
      <c r="AG766" s="1" t="s">
        <v>573</v>
      </c>
      <c r="AH766" s="43">
        <v>65381</v>
      </c>
    </row>
    <row r="767" spans="1:34" x14ac:dyDescent="0.25">
      <c r="A767" s="13">
        <v>44455</v>
      </c>
      <c r="B767" s="57" t="s">
        <v>3277</v>
      </c>
      <c r="C767" s="51" t="s">
        <v>120</v>
      </c>
      <c r="D767" s="51" t="s">
        <v>342</v>
      </c>
      <c r="E767" s="54">
        <v>44455</v>
      </c>
      <c r="F767" s="51" t="s">
        <v>90</v>
      </c>
      <c r="G767" s="48" t="s">
        <v>341</v>
      </c>
      <c r="H767" s="52">
        <v>11</v>
      </c>
      <c r="I767" s="1"/>
      <c r="J767" s="1">
        <v>45.3</v>
      </c>
      <c r="K767" s="7"/>
      <c r="L767" s="24"/>
      <c r="M767" s="24"/>
      <c r="N767" s="24"/>
      <c r="O767" s="16">
        <f t="shared" si="95"/>
        <v>0</v>
      </c>
      <c r="P767" s="24"/>
      <c r="Q767" s="24"/>
      <c r="R767" s="25" t="s">
        <v>249</v>
      </c>
      <c r="S767" s="27">
        <v>0.91333333333333344</v>
      </c>
      <c r="T767" s="27">
        <v>8.3030303030303038E-2</v>
      </c>
      <c r="U767" s="66">
        <v>44459</v>
      </c>
      <c r="V767" s="27">
        <v>0.51666666666666616</v>
      </c>
      <c r="W767" s="19">
        <v>0.1</v>
      </c>
      <c r="X767" s="26">
        <v>85</v>
      </c>
      <c r="Y767" s="19" t="str">
        <f t="shared" si="88"/>
        <v>CH71</v>
      </c>
      <c r="Z767" s="19" t="str">
        <f t="shared" si="89"/>
        <v>TSB-002</v>
      </c>
      <c r="AA767" s="26">
        <f t="shared" si="90"/>
        <v>0.1</v>
      </c>
      <c r="AB767" s="26">
        <f t="shared" si="91"/>
        <v>45.3</v>
      </c>
      <c r="AC767" s="19">
        <f t="shared" si="92"/>
        <v>85</v>
      </c>
      <c r="AD767" s="19" t="str">
        <f t="shared" si="93"/>
        <v>66000-156</v>
      </c>
      <c r="AE767" s="32"/>
      <c r="AF767" s="34"/>
      <c r="AG767" s="1" t="s">
        <v>13</v>
      </c>
      <c r="AH767" s="43" t="s">
        <v>90</v>
      </c>
    </row>
    <row r="768" spans="1:34" x14ac:dyDescent="0.25">
      <c r="A768" s="5">
        <v>44447</v>
      </c>
      <c r="B768" s="56" t="s">
        <v>3188</v>
      </c>
      <c r="C768" s="51" t="s">
        <v>2247</v>
      </c>
      <c r="D768" s="51" t="s">
        <v>3190</v>
      </c>
      <c r="E768" s="54">
        <v>44446</v>
      </c>
      <c r="F768" s="51" t="s">
        <v>108</v>
      </c>
      <c r="G768" s="48" t="s">
        <v>3189</v>
      </c>
      <c r="H768" s="52">
        <v>4</v>
      </c>
      <c r="I768" s="51" t="s">
        <v>2246</v>
      </c>
      <c r="J768" s="1">
        <v>25.23</v>
      </c>
      <c r="K768" s="7">
        <v>928756</v>
      </c>
      <c r="L768" s="24"/>
      <c r="M768" s="24">
        <v>3.7</v>
      </c>
      <c r="N768" s="24">
        <v>1.7</v>
      </c>
      <c r="O768" s="16">
        <f t="shared" si="95"/>
        <v>6.29</v>
      </c>
      <c r="P768" s="24" t="s">
        <v>130</v>
      </c>
      <c r="Q768" s="24" t="s">
        <v>412</v>
      </c>
      <c r="R768" s="25" t="s">
        <v>118</v>
      </c>
      <c r="S768" s="27">
        <v>3.4822222222222239</v>
      </c>
      <c r="T768" s="27">
        <v>0.87055555555555597</v>
      </c>
      <c r="U768" s="66">
        <v>44459</v>
      </c>
      <c r="V768" s="27">
        <v>0.27416666666666689</v>
      </c>
      <c r="W768" s="19">
        <v>1</v>
      </c>
      <c r="X768" s="26">
        <v>75</v>
      </c>
      <c r="Y768" s="19" t="str">
        <f t="shared" si="88"/>
        <v>RL1391A</v>
      </c>
      <c r="Z768" s="19" t="str">
        <f t="shared" si="89"/>
        <v>1/UR18500FK</v>
      </c>
      <c r="AA768" s="26">
        <f t="shared" si="90"/>
        <v>1</v>
      </c>
      <c r="AB768" s="26">
        <f t="shared" si="91"/>
        <v>25.23</v>
      </c>
      <c r="AC768" s="19">
        <f t="shared" si="92"/>
        <v>75</v>
      </c>
      <c r="AD768" s="19" t="str">
        <f t="shared" si="93"/>
        <v>67001-820A</v>
      </c>
      <c r="AE768" s="32"/>
      <c r="AF768" s="34"/>
      <c r="AG768" s="1" t="s">
        <v>153</v>
      </c>
      <c r="AH768" s="43">
        <v>65551</v>
      </c>
    </row>
    <row r="769" spans="1:34" x14ac:dyDescent="0.25">
      <c r="A769" s="17">
        <v>44431</v>
      </c>
      <c r="B769" s="58" t="s">
        <v>3066</v>
      </c>
      <c r="C769" s="53" t="s">
        <v>646</v>
      </c>
      <c r="D769" s="53" t="s">
        <v>3069</v>
      </c>
      <c r="E769" s="54">
        <v>44442</v>
      </c>
      <c r="F769" s="51" t="s">
        <v>3067</v>
      </c>
      <c r="G769" s="48" t="s">
        <v>3068</v>
      </c>
      <c r="H769" s="52">
        <v>1</v>
      </c>
      <c r="I769" s="51" t="s">
        <v>251</v>
      </c>
      <c r="J769" s="1">
        <v>17.440000000000001</v>
      </c>
      <c r="K769" s="7">
        <v>926857</v>
      </c>
      <c r="L769" s="24"/>
      <c r="M769" s="24">
        <v>10.8</v>
      </c>
      <c r="N769" s="24">
        <v>3.35</v>
      </c>
      <c r="O769" s="16">
        <f t="shared" ref="O769:O800" si="96">N769*M769</f>
        <v>36.180000000000007</v>
      </c>
      <c r="P769" s="24" t="s">
        <v>130</v>
      </c>
      <c r="Q769" s="24" t="s">
        <v>577</v>
      </c>
      <c r="R769" s="25" t="s">
        <v>1618</v>
      </c>
      <c r="S769" s="27">
        <v>1.1688888888888886</v>
      </c>
      <c r="T769" s="27">
        <v>1.1688888888888886</v>
      </c>
      <c r="U769" s="66">
        <v>44459</v>
      </c>
      <c r="V769" s="27">
        <v>0.29999999999999893</v>
      </c>
      <c r="W769" s="19">
        <v>1.1399999999999999</v>
      </c>
      <c r="X769" s="26">
        <v>99</v>
      </c>
      <c r="Y769" s="19" t="str">
        <f t="shared" si="88"/>
        <v>RL586</v>
      </c>
      <c r="Z769" s="19" t="str">
        <f t="shared" si="89"/>
        <v>3/NCR18650B</v>
      </c>
      <c r="AA769" s="26">
        <f t="shared" si="90"/>
        <v>1.1399999999999999</v>
      </c>
      <c r="AB769" s="26">
        <f t="shared" si="91"/>
        <v>17.440000000000001</v>
      </c>
      <c r="AC769" s="19">
        <f t="shared" si="92"/>
        <v>99</v>
      </c>
      <c r="AD769" s="19" t="str">
        <f t="shared" si="93"/>
        <v>66000-806</v>
      </c>
      <c r="AE769" s="32"/>
      <c r="AF769" s="34"/>
      <c r="AG769" s="1" t="s">
        <v>152</v>
      </c>
      <c r="AH769" s="43">
        <v>65770</v>
      </c>
    </row>
    <row r="770" spans="1:34" x14ac:dyDescent="0.25">
      <c r="A770" s="5">
        <v>44433</v>
      </c>
      <c r="B770" s="56" t="s">
        <v>3077</v>
      </c>
      <c r="C770" s="53" t="s">
        <v>666</v>
      </c>
      <c r="D770" s="53" t="s">
        <v>3079</v>
      </c>
      <c r="E770" s="54">
        <v>44434</v>
      </c>
      <c r="F770" s="51" t="s">
        <v>579</v>
      </c>
      <c r="G770" s="48" t="s">
        <v>3078</v>
      </c>
      <c r="H770" s="52">
        <v>1</v>
      </c>
      <c r="I770" s="51" t="s">
        <v>649</v>
      </c>
      <c r="J770" s="1">
        <v>47.64</v>
      </c>
      <c r="K770" s="7">
        <v>926927</v>
      </c>
      <c r="L770" s="24"/>
      <c r="M770" s="24">
        <v>12</v>
      </c>
      <c r="N770" s="24">
        <v>10</v>
      </c>
      <c r="O770" s="16">
        <f t="shared" si="96"/>
        <v>120</v>
      </c>
      <c r="P770" s="24" t="s">
        <v>91</v>
      </c>
      <c r="Q770" s="24" t="s">
        <v>584</v>
      </c>
      <c r="R770" s="25" t="s">
        <v>1618</v>
      </c>
      <c r="S770" s="27">
        <v>0.94805555555555543</v>
      </c>
      <c r="T770" s="27">
        <v>0.94805555555555543</v>
      </c>
      <c r="U770" s="66">
        <v>44459</v>
      </c>
      <c r="V770" s="27">
        <v>0.18611111111111267</v>
      </c>
      <c r="W770" s="19">
        <v>1.5</v>
      </c>
      <c r="X770" s="26">
        <v>180</v>
      </c>
      <c r="Y770" s="19" t="str">
        <f t="shared" ref="Y770:Y833" si="97">D770</f>
        <v>N973</v>
      </c>
      <c r="Z770" s="19" t="str">
        <f t="shared" ref="Z770:Z833" si="98">C770</f>
        <v>10/KH-D10000</v>
      </c>
      <c r="AA770" s="26">
        <f t="shared" ref="AA770:AA833" si="99">W770</f>
        <v>1.5</v>
      </c>
      <c r="AB770" s="26">
        <f t="shared" ref="AB770:AB833" si="100">J770</f>
        <v>47.64</v>
      </c>
      <c r="AC770" s="19">
        <f t="shared" ref="AC770:AC833" si="101">X770</f>
        <v>180</v>
      </c>
      <c r="AD770" s="19" t="str">
        <f t="shared" ref="AD770:AD833" si="102">G770</f>
        <v>30001-289KEN</v>
      </c>
      <c r="AE770" s="32"/>
      <c r="AF770" s="34"/>
      <c r="AG770" s="1" t="s">
        <v>151</v>
      </c>
      <c r="AH770" s="43">
        <v>23769</v>
      </c>
    </row>
    <row r="771" spans="1:34" x14ac:dyDescent="0.25">
      <c r="A771" s="17">
        <v>44424</v>
      </c>
      <c r="B771" s="58" t="s">
        <v>2976</v>
      </c>
      <c r="C771" s="51" t="s">
        <v>642</v>
      </c>
      <c r="D771" s="51" t="s">
        <v>1382</v>
      </c>
      <c r="E771" s="54">
        <v>44442</v>
      </c>
      <c r="F771" s="51" t="s">
        <v>1380</v>
      </c>
      <c r="G771" s="48" t="s">
        <v>1381</v>
      </c>
      <c r="H771" s="52">
        <v>50</v>
      </c>
      <c r="I771" s="51" t="s">
        <v>364</v>
      </c>
      <c r="J771" s="1">
        <v>32.299999999999997</v>
      </c>
      <c r="K771" s="7">
        <v>926040</v>
      </c>
      <c r="L771" s="24"/>
      <c r="M771" s="24">
        <v>14.8</v>
      </c>
      <c r="N771" s="24">
        <v>5.2</v>
      </c>
      <c r="O771" s="16">
        <f t="shared" si="96"/>
        <v>76.960000000000008</v>
      </c>
      <c r="P771" s="24" t="s">
        <v>130</v>
      </c>
      <c r="Q771" s="24" t="s">
        <v>92</v>
      </c>
      <c r="R771" s="25" t="s">
        <v>3341</v>
      </c>
      <c r="S771" s="27">
        <v>51.837777777777788</v>
      </c>
      <c r="T771" s="27">
        <v>1.0367555555555557</v>
      </c>
      <c r="U771" s="66">
        <v>44462</v>
      </c>
      <c r="V771" s="27">
        <v>0.6269444444444443</v>
      </c>
      <c r="W771" s="19">
        <v>0.86</v>
      </c>
      <c r="X771" s="26">
        <v>112.18</v>
      </c>
      <c r="Y771" s="19" t="str">
        <f t="shared" si="97"/>
        <v>RL1366</v>
      </c>
      <c r="Z771" s="19" t="str">
        <f t="shared" si="98"/>
        <v>8/UR18650ZY</v>
      </c>
      <c r="AA771" s="26">
        <f t="shared" si="99"/>
        <v>0.86</v>
      </c>
      <c r="AB771" s="26">
        <f t="shared" si="100"/>
        <v>32.299999999999997</v>
      </c>
      <c r="AC771" s="19">
        <f t="shared" si="101"/>
        <v>112.18</v>
      </c>
      <c r="AD771" s="19" t="str">
        <f t="shared" si="102"/>
        <v>66002-828</v>
      </c>
      <c r="AE771" s="32"/>
      <c r="AF771" s="34"/>
      <c r="AG771" s="1" t="s">
        <v>13</v>
      </c>
      <c r="AH771" s="43">
        <v>2256</v>
      </c>
    </row>
    <row r="772" spans="1:34" x14ac:dyDescent="0.25">
      <c r="A772" s="13">
        <v>44448</v>
      </c>
      <c r="B772" s="45">
        <v>316607</v>
      </c>
      <c r="C772" s="19" t="s">
        <v>2648</v>
      </c>
      <c r="D772" s="19" t="s">
        <v>3199</v>
      </c>
      <c r="E772" s="14">
        <v>44447</v>
      </c>
      <c r="F772" s="19" t="s">
        <v>3200</v>
      </c>
      <c r="G772" s="19"/>
      <c r="H772" s="19">
        <v>1</v>
      </c>
      <c r="I772" s="19"/>
      <c r="J772" s="24">
        <v>0</v>
      </c>
      <c r="K772" s="7">
        <v>928907</v>
      </c>
      <c r="L772" s="24"/>
      <c r="M772" s="24"/>
      <c r="N772" s="24"/>
      <c r="O772" s="16">
        <f t="shared" si="96"/>
        <v>0</v>
      </c>
      <c r="P772" s="24"/>
      <c r="Q772" s="24"/>
      <c r="R772" s="25" t="s">
        <v>455</v>
      </c>
      <c r="S772" s="27">
        <v>0.77361111111111125</v>
      </c>
      <c r="T772" s="27">
        <v>0.77361111111111125</v>
      </c>
      <c r="U772" s="66">
        <v>44462</v>
      </c>
      <c r="V772" s="27">
        <v>0.2333333333333325</v>
      </c>
      <c r="W772" s="19">
        <v>1.17</v>
      </c>
      <c r="X772" s="26">
        <v>0</v>
      </c>
      <c r="Y772" s="19" t="str">
        <f t="shared" si="97"/>
        <v>RL110A-LAB</v>
      </c>
      <c r="Z772" s="19" t="str">
        <f t="shared" si="98"/>
        <v>8/UR18650A</v>
      </c>
      <c r="AA772" s="26">
        <f t="shared" si="99"/>
        <v>1.17</v>
      </c>
      <c r="AB772" s="26">
        <f t="shared" si="100"/>
        <v>0</v>
      </c>
      <c r="AC772" s="19">
        <f t="shared" si="101"/>
        <v>0</v>
      </c>
      <c r="AD772" s="19">
        <f t="shared" si="102"/>
        <v>0</v>
      </c>
      <c r="AE772" s="32"/>
      <c r="AF772" s="34"/>
      <c r="AG772" s="1" t="s">
        <v>151</v>
      </c>
      <c r="AH772" s="43">
        <v>60789</v>
      </c>
    </row>
    <row r="773" spans="1:34" x14ac:dyDescent="0.25">
      <c r="A773" s="5">
        <v>44440</v>
      </c>
      <c r="B773" s="56" t="s">
        <v>3130</v>
      </c>
      <c r="C773" s="53" t="s">
        <v>3134</v>
      </c>
      <c r="D773" s="53" t="s">
        <v>3135</v>
      </c>
      <c r="E773" s="54">
        <v>44459</v>
      </c>
      <c r="F773" s="51" t="s">
        <v>117</v>
      </c>
      <c r="G773" s="48" t="s">
        <v>3131</v>
      </c>
      <c r="H773" s="52">
        <v>20</v>
      </c>
      <c r="I773" s="51" t="s">
        <v>3132</v>
      </c>
      <c r="J773" s="1">
        <v>15.95</v>
      </c>
      <c r="K773" s="7">
        <v>927926</v>
      </c>
      <c r="L773" s="24" t="s">
        <v>3133</v>
      </c>
      <c r="M773" s="24">
        <v>7.2</v>
      </c>
      <c r="N773" s="24">
        <v>4</v>
      </c>
      <c r="O773" s="16">
        <f t="shared" si="96"/>
        <v>28.8</v>
      </c>
      <c r="P773" s="24" t="s">
        <v>96</v>
      </c>
      <c r="Q773" s="24" t="s">
        <v>582</v>
      </c>
      <c r="R773" s="25" t="s">
        <v>455</v>
      </c>
      <c r="S773" s="27">
        <v>4.8108333333333331</v>
      </c>
      <c r="T773" s="27">
        <v>0.24054166666666665</v>
      </c>
      <c r="U773" s="66">
        <v>44462</v>
      </c>
      <c r="V773" s="27">
        <v>0.33333333333333348</v>
      </c>
      <c r="W773" s="19">
        <v>0.43</v>
      </c>
      <c r="X773" s="26">
        <v>41.09</v>
      </c>
      <c r="Y773" s="19" t="str">
        <f t="shared" si="97"/>
        <v>N1506</v>
      </c>
      <c r="Z773" s="19" t="str">
        <f t="shared" si="98"/>
        <v>2/3/ITL4000D</v>
      </c>
      <c r="AA773" s="26">
        <f t="shared" si="99"/>
        <v>0.43</v>
      </c>
      <c r="AB773" s="26">
        <f t="shared" si="100"/>
        <v>15.95</v>
      </c>
      <c r="AC773" s="19">
        <f t="shared" si="101"/>
        <v>41.09</v>
      </c>
      <c r="AD773" s="19" t="str">
        <f t="shared" si="102"/>
        <v>30004-356TS</v>
      </c>
      <c r="AE773" s="32"/>
      <c r="AF773" s="34"/>
      <c r="AG773" s="1" t="s">
        <v>573</v>
      </c>
      <c r="AH773" s="43">
        <v>24232</v>
      </c>
    </row>
    <row r="774" spans="1:34" x14ac:dyDescent="0.25">
      <c r="A774" s="5">
        <v>44440</v>
      </c>
      <c r="B774" s="56" t="s">
        <v>3127</v>
      </c>
      <c r="C774" s="53" t="s">
        <v>2938</v>
      </c>
      <c r="D774" s="53" t="s">
        <v>3129</v>
      </c>
      <c r="E774" s="54">
        <v>44459</v>
      </c>
      <c r="F774" s="51" t="s">
        <v>117</v>
      </c>
      <c r="G774" s="48" t="s">
        <v>3128</v>
      </c>
      <c r="H774" s="52">
        <v>20</v>
      </c>
      <c r="I774" s="51" t="s">
        <v>2339</v>
      </c>
      <c r="J774" s="1">
        <v>8.3000000000000007</v>
      </c>
      <c r="K774" s="7">
        <v>927926</v>
      </c>
      <c r="L774" s="24"/>
      <c r="M774" s="24">
        <v>4.8</v>
      </c>
      <c r="N774" s="24">
        <v>2.1</v>
      </c>
      <c r="O774" s="16">
        <f t="shared" si="96"/>
        <v>10.08</v>
      </c>
      <c r="P774" s="24" t="s">
        <v>91</v>
      </c>
      <c r="Q774" s="24" t="s">
        <v>562</v>
      </c>
      <c r="R774" s="25" t="s">
        <v>455</v>
      </c>
      <c r="S774" s="27">
        <v>5.6775000000000002</v>
      </c>
      <c r="T774" s="27">
        <v>0.28387499999999999</v>
      </c>
      <c r="U774" s="66">
        <v>44462</v>
      </c>
      <c r="V774" s="27">
        <v>0.26666666666666705</v>
      </c>
      <c r="W774" s="19">
        <v>0.25</v>
      </c>
      <c r="X774" s="26">
        <v>25</v>
      </c>
      <c r="Y774" s="19" t="str">
        <f t="shared" si="97"/>
        <v>N1012</v>
      </c>
      <c r="Z774" s="19" t="str">
        <f t="shared" si="98"/>
        <v>4/MH-A2100HT</v>
      </c>
      <c r="AA774" s="26">
        <f t="shared" si="99"/>
        <v>0.25</v>
      </c>
      <c r="AB774" s="26">
        <f t="shared" si="100"/>
        <v>8.3000000000000007</v>
      </c>
      <c r="AC774" s="19">
        <f t="shared" si="101"/>
        <v>25</v>
      </c>
      <c r="AD774" s="19" t="str">
        <f t="shared" si="102"/>
        <v>59001-204TGTHRN</v>
      </c>
      <c r="AE774" s="32"/>
      <c r="AF774" s="34"/>
      <c r="AG774" s="1" t="s">
        <v>573</v>
      </c>
      <c r="AH774" s="43">
        <v>24232</v>
      </c>
    </row>
    <row r="775" spans="1:34" x14ac:dyDescent="0.25">
      <c r="A775" s="17">
        <v>44452</v>
      </c>
      <c r="B775" s="58" t="s">
        <v>3233</v>
      </c>
      <c r="C775" s="51" t="s">
        <v>3235</v>
      </c>
      <c r="D775" s="51" t="s">
        <v>3236</v>
      </c>
      <c r="E775" s="54">
        <v>44469</v>
      </c>
      <c r="F775" s="51" t="s">
        <v>258</v>
      </c>
      <c r="G775" s="48" t="s">
        <v>3234</v>
      </c>
      <c r="H775" s="52">
        <v>2</v>
      </c>
      <c r="I775" s="1"/>
      <c r="J775" s="1">
        <v>34.94</v>
      </c>
      <c r="K775" s="7">
        <v>929048</v>
      </c>
      <c r="L775" s="24"/>
      <c r="M775" s="24"/>
      <c r="N775" s="24"/>
      <c r="O775" s="16">
        <f t="shared" si="96"/>
        <v>0</v>
      </c>
      <c r="P775" s="24"/>
      <c r="Q775" s="24"/>
      <c r="R775" s="25" t="s">
        <v>249</v>
      </c>
      <c r="S775" s="27">
        <v>0.20222222222222141</v>
      </c>
      <c r="T775" s="27">
        <v>0.10111111111111071</v>
      </c>
      <c r="U775" s="66">
        <v>44462</v>
      </c>
      <c r="V775" s="27">
        <v>9.9166666666666181E-2</v>
      </c>
      <c r="W775" s="19">
        <v>0.25</v>
      </c>
      <c r="X775" s="26">
        <v>97.83</v>
      </c>
      <c r="Y775" s="19" t="str">
        <f t="shared" si="97"/>
        <v>CH554</v>
      </c>
      <c r="Z775" s="19" t="str">
        <f t="shared" si="98"/>
        <v>1/TSB-002PCB</v>
      </c>
      <c r="AA775" s="26">
        <f t="shared" si="99"/>
        <v>0.25</v>
      </c>
      <c r="AB775" s="26">
        <f t="shared" si="100"/>
        <v>34.94</v>
      </c>
      <c r="AC775" s="19">
        <f t="shared" si="101"/>
        <v>97.83</v>
      </c>
      <c r="AD775" s="19" t="str">
        <f t="shared" si="102"/>
        <v>66002-746</v>
      </c>
      <c r="AE775" s="32"/>
      <c r="AF775" s="34"/>
      <c r="AG775" s="1" t="s">
        <v>151</v>
      </c>
      <c r="AH775" s="43">
        <v>1167</v>
      </c>
    </row>
    <row r="776" spans="1:34" x14ac:dyDescent="0.25">
      <c r="A776" s="17">
        <v>44452</v>
      </c>
      <c r="B776" s="58" t="s">
        <v>3241</v>
      </c>
      <c r="C776" s="51" t="s">
        <v>3244</v>
      </c>
      <c r="D776" s="51" t="s">
        <v>3245</v>
      </c>
      <c r="E776" s="54">
        <v>44463</v>
      </c>
      <c r="F776" s="51" t="s">
        <v>339</v>
      </c>
      <c r="G776" s="48" t="s">
        <v>3242</v>
      </c>
      <c r="H776" s="52">
        <v>1</v>
      </c>
      <c r="I776" s="51" t="s">
        <v>293</v>
      </c>
      <c r="J776" s="1">
        <v>5.42</v>
      </c>
      <c r="K776" s="7">
        <v>929120</v>
      </c>
      <c r="L776" s="24" t="s">
        <v>3243</v>
      </c>
      <c r="M776" s="24">
        <v>3.6</v>
      </c>
      <c r="N776" s="24">
        <v>1.7</v>
      </c>
      <c r="O776" s="16">
        <f t="shared" si="96"/>
        <v>6.12</v>
      </c>
      <c r="P776" s="24" t="s">
        <v>91</v>
      </c>
      <c r="Q776" s="24" t="s">
        <v>577</v>
      </c>
      <c r="R776" s="25" t="s">
        <v>1618</v>
      </c>
      <c r="S776" s="27">
        <v>0.67305555555555507</v>
      </c>
      <c r="T776" s="27">
        <v>0.67305555555555507</v>
      </c>
      <c r="U776" s="66">
        <v>44462</v>
      </c>
      <c r="V776" s="27">
        <v>0.23972222222222062</v>
      </c>
      <c r="W776" s="19">
        <v>1.1100000000000001</v>
      </c>
      <c r="X776" s="26">
        <v>19.28</v>
      </c>
      <c r="Y776" s="19" t="str">
        <f t="shared" si="97"/>
        <v>N1626</v>
      </c>
      <c r="Z776" s="19" t="str">
        <f t="shared" si="98"/>
        <v>3/AA1700 GS</v>
      </c>
      <c r="AA776" s="26">
        <f t="shared" si="99"/>
        <v>1.1100000000000001</v>
      </c>
      <c r="AB776" s="26">
        <f t="shared" si="100"/>
        <v>5.42</v>
      </c>
      <c r="AC776" s="19">
        <f t="shared" si="101"/>
        <v>19.28</v>
      </c>
      <c r="AD776" s="19" t="str">
        <f t="shared" si="102"/>
        <v>30006-263</v>
      </c>
      <c r="AE776" s="32"/>
      <c r="AF776" s="34"/>
      <c r="AG776" s="1" t="s">
        <v>573</v>
      </c>
      <c r="AH776" s="43" t="s">
        <v>340</v>
      </c>
    </row>
    <row r="777" spans="1:34" x14ac:dyDescent="0.25">
      <c r="A777" s="17">
        <v>44452</v>
      </c>
      <c r="B777" s="58" t="s">
        <v>3237</v>
      </c>
      <c r="C777" s="51" t="s">
        <v>442</v>
      </c>
      <c r="D777" s="51" t="s">
        <v>3240</v>
      </c>
      <c r="E777" s="54">
        <v>44463</v>
      </c>
      <c r="F777" s="51" t="s">
        <v>3238</v>
      </c>
      <c r="G777" s="48" t="s">
        <v>3239</v>
      </c>
      <c r="H777" s="52">
        <v>1</v>
      </c>
      <c r="I777" s="51" t="s">
        <v>99</v>
      </c>
      <c r="J777" s="1">
        <v>9.24</v>
      </c>
      <c r="K777" s="7">
        <v>929151</v>
      </c>
      <c r="L777" s="24"/>
      <c r="M777" s="24">
        <v>7.4</v>
      </c>
      <c r="N777" s="24">
        <v>2.6</v>
      </c>
      <c r="O777" s="16">
        <f t="shared" si="96"/>
        <v>19.240000000000002</v>
      </c>
      <c r="P777" s="24" t="s">
        <v>130</v>
      </c>
      <c r="Q777" s="24" t="s">
        <v>582</v>
      </c>
      <c r="R777" s="25" t="s">
        <v>1618</v>
      </c>
      <c r="S777" s="27">
        <v>0.60250000000000092</v>
      </c>
      <c r="T777" s="27">
        <v>0.60250000000000092</v>
      </c>
      <c r="U777" s="66">
        <v>44462</v>
      </c>
      <c r="V777" s="27">
        <v>0.17138888888888992</v>
      </c>
      <c r="W777" s="19">
        <v>0.5</v>
      </c>
      <c r="X777" s="26">
        <v>30</v>
      </c>
      <c r="Y777" s="19" t="str">
        <f t="shared" si="97"/>
        <v>RL726</v>
      </c>
      <c r="Z777" s="19" t="str">
        <f t="shared" si="98"/>
        <v>2/UR18650FM</v>
      </c>
      <c r="AA777" s="26">
        <f t="shared" si="99"/>
        <v>0.5</v>
      </c>
      <c r="AB777" s="26">
        <f t="shared" si="100"/>
        <v>9.24</v>
      </c>
      <c r="AC777" s="19">
        <f t="shared" si="101"/>
        <v>30</v>
      </c>
      <c r="AD777" s="19" t="str">
        <f t="shared" si="102"/>
        <v>30008-102BWA</v>
      </c>
      <c r="AE777" s="32"/>
      <c r="AF777" s="34"/>
      <c r="AG777" s="1" t="s">
        <v>151</v>
      </c>
      <c r="AH777" s="43">
        <v>1455</v>
      </c>
    </row>
    <row r="778" spans="1:34" x14ac:dyDescent="0.25">
      <c r="A778" s="17">
        <v>44452</v>
      </c>
      <c r="B778" s="58" t="s">
        <v>3216</v>
      </c>
      <c r="C778" s="62" t="s">
        <v>445</v>
      </c>
      <c r="D778" s="51" t="s">
        <v>2404</v>
      </c>
      <c r="E778" s="54">
        <v>44463</v>
      </c>
      <c r="F778" s="51" t="s">
        <v>292</v>
      </c>
      <c r="G778" s="48" t="s">
        <v>2401</v>
      </c>
      <c r="H778" s="52">
        <v>1</v>
      </c>
      <c r="I778" s="51" t="s">
        <v>364</v>
      </c>
      <c r="J778" s="1">
        <v>18.510000000000002</v>
      </c>
      <c r="K778" s="7">
        <v>929044</v>
      </c>
      <c r="L778" s="24" t="s">
        <v>2402</v>
      </c>
      <c r="M778" s="24">
        <v>11.1</v>
      </c>
      <c r="N778" s="24">
        <v>5.2</v>
      </c>
      <c r="O778" s="16">
        <f t="shared" si="96"/>
        <v>57.72</v>
      </c>
      <c r="P778" s="24" t="s">
        <v>130</v>
      </c>
      <c r="Q778" s="24" t="s">
        <v>372</v>
      </c>
      <c r="R778" s="25" t="s">
        <v>1618</v>
      </c>
      <c r="S778" s="27">
        <v>1.4308333333333354</v>
      </c>
      <c r="T778" s="27">
        <v>1.4308333333333354</v>
      </c>
      <c r="U778" s="66">
        <v>44462</v>
      </c>
      <c r="V778" s="27">
        <v>0.2333333333333325</v>
      </c>
      <c r="W778" s="19">
        <v>1.8</v>
      </c>
      <c r="X778" s="26">
        <v>185.27</v>
      </c>
      <c r="Y778" s="19" t="str">
        <f t="shared" si="97"/>
        <v>RL507</v>
      </c>
      <c r="Z778" s="19" t="str">
        <f t="shared" si="98"/>
        <v>6/UR18650ZY</v>
      </c>
      <c r="AA778" s="26">
        <f t="shared" si="99"/>
        <v>1.8</v>
      </c>
      <c r="AB778" s="26">
        <f t="shared" si="100"/>
        <v>18.510000000000002</v>
      </c>
      <c r="AC778" s="19">
        <f t="shared" si="101"/>
        <v>185.27</v>
      </c>
      <c r="AD778" s="19" t="str">
        <f t="shared" si="102"/>
        <v>22000-283</v>
      </c>
      <c r="AE778" s="32"/>
      <c r="AF778" s="34"/>
      <c r="AG778" s="1" t="s">
        <v>13</v>
      </c>
      <c r="AH778" s="43">
        <v>6830</v>
      </c>
    </row>
    <row r="779" spans="1:34" x14ac:dyDescent="0.25">
      <c r="A779" s="13">
        <v>44455</v>
      </c>
      <c r="B779" s="57" t="s">
        <v>3285</v>
      </c>
      <c r="C779" s="51" t="s">
        <v>426</v>
      </c>
      <c r="D779" s="51" t="s">
        <v>427</v>
      </c>
      <c r="E779" s="54">
        <v>44469</v>
      </c>
      <c r="F779" s="51" t="s">
        <v>292</v>
      </c>
      <c r="G779" s="48" t="s">
        <v>424</v>
      </c>
      <c r="H779" s="52">
        <v>1</v>
      </c>
      <c r="I779" s="51" t="s">
        <v>288</v>
      </c>
      <c r="J779" s="1">
        <v>40.17</v>
      </c>
      <c r="K779" s="7">
        <v>929693</v>
      </c>
      <c r="L779" s="24" t="s">
        <v>425</v>
      </c>
      <c r="M779" s="24">
        <v>18</v>
      </c>
      <c r="N779" s="24">
        <v>4</v>
      </c>
      <c r="O779" s="16">
        <f t="shared" si="96"/>
        <v>72</v>
      </c>
      <c r="P779" s="24" t="s">
        <v>91</v>
      </c>
      <c r="Q779" s="24" t="s">
        <v>590</v>
      </c>
      <c r="R779" s="25" t="s">
        <v>1618</v>
      </c>
      <c r="S779" s="27">
        <v>1.6688888888888869</v>
      </c>
      <c r="T779" s="27">
        <v>1.6688888888888869</v>
      </c>
      <c r="U779" s="66">
        <v>44462</v>
      </c>
      <c r="V779" s="27">
        <v>8.3333333333333037E-2</v>
      </c>
      <c r="W779" s="19">
        <v>1.45</v>
      </c>
      <c r="X779" s="26">
        <v>272.23</v>
      </c>
      <c r="Y779" s="19" t="str">
        <f t="shared" si="97"/>
        <v>N1149</v>
      </c>
      <c r="Z779" s="19" t="str">
        <f t="shared" si="98"/>
        <v>15/HR-4/3AU</v>
      </c>
      <c r="AA779" s="26">
        <f t="shared" si="99"/>
        <v>1.45</v>
      </c>
      <c r="AB779" s="26">
        <f t="shared" si="100"/>
        <v>40.17</v>
      </c>
      <c r="AC779" s="19">
        <f t="shared" si="101"/>
        <v>272.23</v>
      </c>
      <c r="AD779" s="19" t="str">
        <f t="shared" si="102"/>
        <v>22000-089</v>
      </c>
      <c r="AE779" s="32"/>
      <c r="AF779" s="34"/>
      <c r="AG779" s="1" t="s">
        <v>13</v>
      </c>
      <c r="AH779" s="43">
        <v>6830</v>
      </c>
    </row>
    <row r="780" spans="1:34" x14ac:dyDescent="0.25">
      <c r="A780" s="5">
        <v>44433</v>
      </c>
      <c r="B780" s="56" t="s">
        <v>3081</v>
      </c>
      <c r="C780" s="51" t="s">
        <v>3083</v>
      </c>
      <c r="D780" s="51" t="s">
        <v>3345</v>
      </c>
      <c r="E780" s="54">
        <v>44456</v>
      </c>
      <c r="F780" s="51" t="s">
        <v>117</v>
      </c>
      <c r="G780" s="48" t="s">
        <v>3082</v>
      </c>
      <c r="H780" s="52">
        <v>1</v>
      </c>
      <c r="I780" s="51" t="s">
        <v>643</v>
      </c>
      <c r="J780" s="52">
        <v>66.11</v>
      </c>
      <c r="K780" s="7">
        <v>927193</v>
      </c>
      <c r="L780" s="24"/>
      <c r="M780" s="24">
        <v>14.4</v>
      </c>
      <c r="N780" s="24">
        <v>7.5</v>
      </c>
      <c r="O780" s="16">
        <f t="shared" si="96"/>
        <v>108</v>
      </c>
      <c r="P780" s="24" t="s">
        <v>130</v>
      </c>
      <c r="Q780" s="24" t="s">
        <v>410</v>
      </c>
      <c r="R780" s="25" t="s">
        <v>1618</v>
      </c>
      <c r="S780" s="27">
        <v>4.2938888888888851</v>
      </c>
      <c r="T780" s="27">
        <v>4.2938888888888851</v>
      </c>
      <c r="U780" s="66">
        <v>44460</v>
      </c>
      <c r="V780" s="27">
        <v>0.40055555555555644</v>
      </c>
      <c r="W780" s="19">
        <v>4</v>
      </c>
      <c r="X780" s="26">
        <v>221.15</v>
      </c>
      <c r="Y780" s="19" t="str">
        <f t="shared" si="97"/>
        <v>RECELL735</v>
      </c>
      <c r="Z780" s="19" t="str">
        <f t="shared" si="98"/>
        <v>12/INR18650-25R</v>
      </c>
      <c r="AA780" s="26">
        <f t="shared" si="99"/>
        <v>4</v>
      </c>
      <c r="AB780" s="26">
        <f t="shared" si="100"/>
        <v>66.11</v>
      </c>
      <c r="AC780" s="19">
        <f t="shared" si="101"/>
        <v>221.15</v>
      </c>
      <c r="AD780" s="19" t="str">
        <f t="shared" si="102"/>
        <v>66002-976</v>
      </c>
      <c r="AE780" s="32"/>
      <c r="AF780" s="34"/>
      <c r="AG780" s="1" t="s">
        <v>13</v>
      </c>
      <c r="AH780" s="43">
        <v>24232</v>
      </c>
    </row>
    <row r="781" spans="1:34" x14ac:dyDescent="0.25">
      <c r="A781" s="17">
        <v>44452</v>
      </c>
      <c r="B781" s="58" t="s">
        <v>3211</v>
      </c>
      <c r="C781" s="51" t="s">
        <v>3213</v>
      </c>
      <c r="D781" s="51" t="s">
        <v>3346</v>
      </c>
      <c r="E781" s="54">
        <v>44455</v>
      </c>
      <c r="F781" s="51" t="s">
        <v>285</v>
      </c>
      <c r="G781" s="48" t="s">
        <v>3212</v>
      </c>
      <c r="H781" s="52">
        <v>1</v>
      </c>
      <c r="I781" s="51" t="s">
        <v>318</v>
      </c>
      <c r="J781" s="52">
        <v>29.69</v>
      </c>
      <c r="K781" s="7">
        <v>929026</v>
      </c>
      <c r="L781" s="24"/>
      <c r="M781" s="24">
        <v>25.2</v>
      </c>
      <c r="N781" s="24">
        <v>3.45</v>
      </c>
      <c r="O781" s="16">
        <f t="shared" si="96"/>
        <v>86.94</v>
      </c>
      <c r="P781" s="24" t="s">
        <v>130</v>
      </c>
      <c r="Q781" s="24" t="s">
        <v>589</v>
      </c>
      <c r="R781" s="25" t="s">
        <v>1618</v>
      </c>
      <c r="S781" s="27">
        <v>1.2572222222222238</v>
      </c>
      <c r="T781" s="27">
        <v>1.2572222222222238</v>
      </c>
      <c r="U781" s="66">
        <v>44459</v>
      </c>
      <c r="V781" s="27">
        <v>0.14999999999999947</v>
      </c>
      <c r="W781" s="19">
        <v>1</v>
      </c>
      <c r="X781" s="26">
        <v>102</v>
      </c>
      <c r="Y781" s="19" t="str">
        <f t="shared" si="97"/>
        <v>PACK676</v>
      </c>
      <c r="Z781" s="19" t="str">
        <f t="shared" si="98"/>
        <v>7/NCR18650GA</v>
      </c>
      <c r="AA781" s="26">
        <f t="shared" si="99"/>
        <v>1</v>
      </c>
      <c r="AB781" s="26">
        <f t="shared" si="100"/>
        <v>29.69</v>
      </c>
      <c r="AC781" s="19">
        <f t="shared" si="101"/>
        <v>102</v>
      </c>
      <c r="AD781" s="19" t="str">
        <f t="shared" si="102"/>
        <v>66003-980</v>
      </c>
      <c r="AE781" s="32"/>
      <c r="AF781" s="34"/>
      <c r="AG781" s="1" t="s">
        <v>13</v>
      </c>
      <c r="AH781" s="43" t="s">
        <v>286</v>
      </c>
    </row>
    <row r="782" spans="1:34" x14ac:dyDescent="0.25">
      <c r="A782" s="17">
        <v>44452</v>
      </c>
      <c r="B782" s="58">
        <v>316625</v>
      </c>
      <c r="C782" s="51" t="s">
        <v>3222</v>
      </c>
      <c r="D782" s="51" t="s">
        <v>3223</v>
      </c>
      <c r="E782" s="54">
        <v>44469</v>
      </c>
      <c r="F782" s="51" t="s">
        <v>3219</v>
      </c>
      <c r="G782" s="48" t="s">
        <v>3220</v>
      </c>
      <c r="H782" s="52">
        <v>2</v>
      </c>
      <c r="I782" s="51" t="s">
        <v>3221</v>
      </c>
      <c r="J782" s="1">
        <v>916.45</v>
      </c>
      <c r="K782" s="7">
        <v>929010</v>
      </c>
      <c r="L782" s="24"/>
      <c r="M782" s="24">
        <v>25.6</v>
      </c>
      <c r="N782" s="24">
        <v>13.2</v>
      </c>
      <c r="O782" s="16">
        <f t="shared" si="96"/>
        <v>337.92</v>
      </c>
      <c r="P782" s="24" t="s">
        <v>641</v>
      </c>
      <c r="Q782" s="24" t="s">
        <v>3224</v>
      </c>
      <c r="R782" s="25" t="s">
        <v>118</v>
      </c>
      <c r="S782" s="27">
        <v>33.346944444444446</v>
      </c>
      <c r="T782" s="27">
        <v>16.673472222222223</v>
      </c>
      <c r="U782" s="66">
        <v>44456</v>
      </c>
      <c r="V782" s="27">
        <v>0.26611111111110919</v>
      </c>
      <c r="W782" s="19">
        <v>5</v>
      </c>
      <c r="X782" s="26">
        <v>675</v>
      </c>
      <c r="Y782" s="19" t="str">
        <f t="shared" si="97"/>
        <v>RL1516</v>
      </c>
      <c r="Z782" s="19" t="str">
        <f t="shared" si="98"/>
        <v>32/IFR26650-33A</v>
      </c>
      <c r="AA782" s="26">
        <f t="shared" si="99"/>
        <v>5</v>
      </c>
      <c r="AB782" s="26">
        <f t="shared" si="100"/>
        <v>916.45</v>
      </c>
      <c r="AC782" s="19">
        <f t="shared" si="101"/>
        <v>675</v>
      </c>
      <c r="AD782" s="19" t="str">
        <f t="shared" si="102"/>
        <v>67001-867</v>
      </c>
      <c r="AE782" s="32"/>
      <c r="AF782" s="34"/>
      <c r="AG782" s="1" t="s">
        <v>153</v>
      </c>
      <c r="AH782" s="43">
        <v>2499</v>
      </c>
    </row>
    <row r="783" spans="1:34" x14ac:dyDescent="0.25">
      <c r="A783" s="5">
        <v>44454</v>
      </c>
      <c r="B783" s="56" t="s">
        <v>3259</v>
      </c>
      <c r="C783" s="51" t="s">
        <v>3261</v>
      </c>
      <c r="D783" s="51" t="s">
        <v>3262</v>
      </c>
      <c r="E783" s="54">
        <v>44459</v>
      </c>
      <c r="F783" s="51" t="s">
        <v>3256</v>
      </c>
      <c r="G783" s="48" t="s">
        <v>3260</v>
      </c>
      <c r="H783" s="52">
        <v>6</v>
      </c>
      <c r="I783" s="51" t="s">
        <v>364</v>
      </c>
      <c r="J783" s="1">
        <v>80.72</v>
      </c>
      <c r="K783" s="7">
        <v>929428</v>
      </c>
      <c r="L783" s="24"/>
      <c r="M783" s="24">
        <v>11.1</v>
      </c>
      <c r="N783" s="24">
        <v>23.4</v>
      </c>
      <c r="O783" s="16">
        <f t="shared" si="96"/>
        <v>259.73999999999995</v>
      </c>
      <c r="P783" s="24" t="s">
        <v>130</v>
      </c>
      <c r="Q783" s="24" t="s">
        <v>601</v>
      </c>
      <c r="R783" s="25" t="s">
        <v>455</v>
      </c>
      <c r="S783" s="27">
        <v>7.3422222222222215</v>
      </c>
      <c r="T783" s="27">
        <v>1.2237037037037035</v>
      </c>
      <c r="U783" s="66">
        <v>44467</v>
      </c>
      <c r="V783" s="27">
        <v>0.52805555555555639</v>
      </c>
      <c r="W783" s="19">
        <v>4.5</v>
      </c>
      <c r="X783" s="26">
        <v>275</v>
      </c>
      <c r="Y783" s="19" t="str">
        <f t="shared" si="97"/>
        <v>RL1520</v>
      </c>
      <c r="Z783" s="19" t="str">
        <f t="shared" si="98"/>
        <v>27/UR18650ZY</v>
      </c>
      <c r="AA783" s="26">
        <f t="shared" si="99"/>
        <v>4.5</v>
      </c>
      <c r="AB783" s="26">
        <f t="shared" si="100"/>
        <v>80.72</v>
      </c>
      <c r="AC783" s="19">
        <f t="shared" si="101"/>
        <v>275</v>
      </c>
      <c r="AD783" s="19" t="str">
        <f t="shared" si="102"/>
        <v>66002-751</v>
      </c>
      <c r="AE783" s="32"/>
      <c r="AF783" s="34"/>
      <c r="AG783" s="1" t="s">
        <v>151</v>
      </c>
      <c r="AH783" s="43">
        <v>2539</v>
      </c>
    </row>
    <row r="784" spans="1:34" x14ac:dyDescent="0.25">
      <c r="A784" s="17">
        <v>44459</v>
      </c>
      <c r="B784" s="58" t="s">
        <v>3309</v>
      </c>
      <c r="C784" s="53" t="s">
        <v>2942</v>
      </c>
      <c r="D784" s="53" t="s">
        <v>3313</v>
      </c>
      <c r="E784" s="54">
        <v>44477</v>
      </c>
      <c r="F784" s="51" t="s">
        <v>423</v>
      </c>
      <c r="G784" s="48" t="s">
        <v>3310</v>
      </c>
      <c r="H784" s="52">
        <v>12</v>
      </c>
      <c r="I784" s="51" t="s">
        <v>3311</v>
      </c>
      <c r="J784" s="1">
        <v>5.49</v>
      </c>
      <c r="K784" s="7">
        <v>929901</v>
      </c>
      <c r="L784" s="24" t="s">
        <v>3312</v>
      </c>
      <c r="M784" s="24">
        <v>6</v>
      </c>
      <c r="N784" s="24">
        <v>1.6</v>
      </c>
      <c r="O784" s="16">
        <f t="shared" si="96"/>
        <v>9.6000000000000014</v>
      </c>
      <c r="P784" s="24" t="s">
        <v>96</v>
      </c>
      <c r="Q784" s="24" t="s">
        <v>583</v>
      </c>
      <c r="R784" s="25" t="s">
        <v>1618</v>
      </c>
      <c r="S784" s="27">
        <v>3.1680555555555547</v>
      </c>
      <c r="T784" s="27">
        <v>0.26400462962962956</v>
      </c>
      <c r="U784" s="66">
        <v>44467</v>
      </c>
      <c r="V784" s="27">
        <v>0.2524999999999995</v>
      </c>
      <c r="W784" s="19">
        <v>0.64</v>
      </c>
      <c r="X784" s="26">
        <v>20.73</v>
      </c>
      <c r="Y784" s="19" t="str">
        <f t="shared" si="97"/>
        <v>N1079</v>
      </c>
      <c r="Z784" s="19" t="str">
        <f t="shared" si="98"/>
        <v>5/IT1600CS</v>
      </c>
      <c r="AA784" s="26">
        <f t="shared" si="99"/>
        <v>0.64</v>
      </c>
      <c r="AB784" s="26">
        <f t="shared" si="100"/>
        <v>5.49</v>
      </c>
      <c r="AC784" s="19">
        <f t="shared" si="101"/>
        <v>20.73</v>
      </c>
      <c r="AD784" s="19" t="str">
        <f t="shared" si="102"/>
        <v>59001-105CBP6</v>
      </c>
      <c r="AE784" s="32"/>
      <c r="AF784" s="34"/>
      <c r="AG784" s="1" t="s">
        <v>573</v>
      </c>
      <c r="AH784" s="43">
        <v>23891</v>
      </c>
    </row>
    <row r="785" spans="1:34" x14ac:dyDescent="0.25">
      <c r="A785" s="17">
        <v>44459</v>
      </c>
      <c r="B785" s="58" t="s">
        <v>3307</v>
      </c>
      <c r="C785" s="53" t="s">
        <v>3308</v>
      </c>
      <c r="D785" s="53" t="s">
        <v>2532</v>
      </c>
      <c r="E785" s="54">
        <v>44470</v>
      </c>
      <c r="F785" s="51" t="s">
        <v>105</v>
      </c>
      <c r="G785" s="48" t="s">
        <v>2530</v>
      </c>
      <c r="H785" s="52">
        <v>2</v>
      </c>
      <c r="I785" s="51" t="s">
        <v>114</v>
      </c>
      <c r="J785" s="1">
        <v>25.01</v>
      </c>
      <c r="K785" s="7">
        <v>929918</v>
      </c>
      <c r="L785" s="24"/>
      <c r="M785" s="24">
        <v>10.8</v>
      </c>
      <c r="N785" s="24">
        <v>4.5</v>
      </c>
      <c r="O785" s="16">
        <f t="shared" si="96"/>
        <v>48.6</v>
      </c>
      <c r="P785" s="24" t="s">
        <v>91</v>
      </c>
      <c r="Q785" s="24" t="s">
        <v>1776</v>
      </c>
      <c r="R785" s="25" t="s">
        <v>1618</v>
      </c>
      <c r="S785" s="27">
        <v>1.8686111111111119</v>
      </c>
      <c r="T785" s="27">
        <v>0.93430555555555594</v>
      </c>
      <c r="U785" s="66">
        <v>44467</v>
      </c>
      <c r="V785" s="27">
        <v>0.13333333333333286</v>
      </c>
      <c r="W785" s="19">
        <v>1.22</v>
      </c>
      <c r="X785" s="26">
        <v>109.62</v>
      </c>
      <c r="Y785" s="19" t="str">
        <f t="shared" si="97"/>
        <v>RECELL163</v>
      </c>
      <c r="Z785" s="19" t="str">
        <f t="shared" si="98"/>
        <v>9/HR-4/3FAU</v>
      </c>
      <c r="AA785" s="26">
        <f t="shared" si="99"/>
        <v>1.22</v>
      </c>
      <c r="AB785" s="26">
        <f t="shared" si="100"/>
        <v>25.01</v>
      </c>
      <c r="AC785" s="19">
        <f t="shared" si="101"/>
        <v>109.62</v>
      </c>
      <c r="AD785" s="19" t="str">
        <f t="shared" si="102"/>
        <v>66001-069</v>
      </c>
      <c r="AE785" s="32"/>
      <c r="AF785" s="34"/>
      <c r="AG785" s="1" t="s">
        <v>13</v>
      </c>
      <c r="AH785" s="43" t="s">
        <v>294</v>
      </c>
    </row>
    <row r="786" spans="1:34" x14ac:dyDescent="0.25">
      <c r="A786" s="13">
        <v>44343</v>
      </c>
      <c r="B786" s="57" t="s">
        <v>2208</v>
      </c>
      <c r="C786" s="53" t="s">
        <v>2212</v>
      </c>
      <c r="D786" s="53" t="s">
        <v>2211</v>
      </c>
      <c r="E786" s="54">
        <v>44383</v>
      </c>
      <c r="F786" s="51" t="s">
        <v>693</v>
      </c>
      <c r="G786" s="48" t="s">
        <v>2209</v>
      </c>
      <c r="H786" s="52">
        <v>20</v>
      </c>
      <c r="I786" s="51" t="s">
        <v>2210</v>
      </c>
      <c r="J786" s="1">
        <v>52.69</v>
      </c>
      <c r="K786" s="7">
        <v>916717</v>
      </c>
      <c r="L786" s="24"/>
      <c r="M786" s="24">
        <v>18</v>
      </c>
      <c r="N786" s="24">
        <v>5</v>
      </c>
      <c r="O786" s="16">
        <f t="shared" si="96"/>
        <v>90</v>
      </c>
      <c r="P786" s="24" t="s">
        <v>20</v>
      </c>
      <c r="Q786" s="24" t="s">
        <v>583</v>
      </c>
      <c r="R786" s="25" t="s">
        <v>118</v>
      </c>
      <c r="S786" s="27">
        <v>66.181111111111107</v>
      </c>
      <c r="T786" s="27">
        <v>3.3090555555555552</v>
      </c>
      <c r="U786" s="66">
        <v>44467</v>
      </c>
      <c r="V786" s="27">
        <v>0.95638888888888873</v>
      </c>
      <c r="W786" s="19">
        <v>3</v>
      </c>
      <c r="X786" s="26">
        <v>580</v>
      </c>
      <c r="Y786" s="19" t="str">
        <f t="shared" si="97"/>
        <v>DH43A</v>
      </c>
      <c r="Z786" s="19" t="str">
        <f t="shared" si="98"/>
        <v>5/LMRC-DA-180HT-BC</v>
      </c>
      <c r="AA786" s="26">
        <f t="shared" si="99"/>
        <v>3</v>
      </c>
      <c r="AB786" s="26">
        <f t="shared" si="100"/>
        <v>52.69</v>
      </c>
      <c r="AC786" s="19">
        <f t="shared" si="101"/>
        <v>580</v>
      </c>
      <c r="AD786" s="19" t="str">
        <f t="shared" si="102"/>
        <v>67000-5291</v>
      </c>
      <c r="AE786" s="32"/>
      <c r="AF786" s="34"/>
      <c r="AG786" s="1" t="s">
        <v>153</v>
      </c>
      <c r="AH786" s="43">
        <v>65578</v>
      </c>
    </row>
    <row r="787" spans="1:34" x14ac:dyDescent="0.25">
      <c r="A787" s="5">
        <v>44454</v>
      </c>
      <c r="B787" s="56" t="s">
        <v>3263</v>
      </c>
      <c r="C787" s="51" t="s">
        <v>3265</v>
      </c>
      <c r="D787" s="51" t="s">
        <v>3266</v>
      </c>
      <c r="E787" s="54">
        <v>44459</v>
      </c>
      <c r="F787" s="51" t="s">
        <v>3256</v>
      </c>
      <c r="G787" s="48" t="s">
        <v>3264</v>
      </c>
      <c r="H787" s="52">
        <v>5</v>
      </c>
      <c r="I787" s="51" t="s">
        <v>364</v>
      </c>
      <c r="J787" s="1">
        <v>46.38</v>
      </c>
      <c r="K787" s="7">
        <v>929428</v>
      </c>
      <c r="L787" s="24"/>
      <c r="M787" s="24">
        <v>11.1</v>
      </c>
      <c r="N787" s="24">
        <v>13</v>
      </c>
      <c r="O787" s="16">
        <f t="shared" si="96"/>
        <v>144.29999999999998</v>
      </c>
      <c r="P787" s="24" t="s">
        <v>130</v>
      </c>
      <c r="Q787" s="24" t="s">
        <v>3267</v>
      </c>
      <c r="R787" s="25" t="s">
        <v>455</v>
      </c>
      <c r="S787" s="27">
        <v>4.8827777777777772</v>
      </c>
      <c r="T787" s="27">
        <v>0.9765555555555554</v>
      </c>
      <c r="U787" s="66">
        <v>44467</v>
      </c>
      <c r="V787" s="27">
        <v>0.40000000000000124</v>
      </c>
      <c r="W787" s="19">
        <v>4</v>
      </c>
      <c r="X787" s="26">
        <v>165</v>
      </c>
      <c r="Y787" s="19" t="str">
        <f t="shared" si="97"/>
        <v>RL1519</v>
      </c>
      <c r="Z787" s="19" t="str">
        <f t="shared" si="98"/>
        <v>15/UR18650ZY</v>
      </c>
      <c r="AA787" s="26">
        <f t="shared" si="99"/>
        <v>4</v>
      </c>
      <c r="AB787" s="26">
        <f t="shared" si="100"/>
        <v>46.38</v>
      </c>
      <c r="AC787" s="19">
        <f t="shared" si="101"/>
        <v>165</v>
      </c>
      <c r="AD787" s="19" t="str">
        <f t="shared" si="102"/>
        <v>66002-750</v>
      </c>
      <c r="AE787" s="32"/>
      <c r="AF787" s="34"/>
      <c r="AG787" s="1" t="s">
        <v>151</v>
      </c>
      <c r="AH787" s="43">
        <v>2539</v>
      </c>
    </row>
    <row r="788" spans="1:34" x14ac:dyDescent="0.25">
      <c r="A788" s="17">
        <v>44459</v>
      </c>
      <c r="B788" s="58" t="s">
        <v>3299</v>
      </c>
      <c r="C788" s="51" t="s">
        <v>3301</v>
      </c>
      <c r="D788" s="51" t="s">
        <v>3302</v>
      </c>
      <c r="E788" s="54">
        <v>44463</v>
      </c>
      <c r="F788" s="51" t="s">
        <v>1938</v>
      </c>
      <c r="G788" s="48" t="s">
        <v>3300</v>
      </c>
      <c r="H788" s="52">
        <v>2</v>
      </c>
      <c r="I788" s="51" t="s">
        <v>303</v>
      </c>
      <c r="J788" s="1">
        <v>5.49</v>
      </c>
      <c r="K788" s="7">
        <v>929807</v>
      </c>
      <c r="L788" s="24"/>
      <c r="M788" s="24">
        <v>3.7</v>
      </c>
      <c r="N788" s="24">
        <v>2.4</v>
      </c>
      <c r="O788" s="16">
        <f t="shared" si="96"/>
        <v>8.8800000000000008</v>
      </c>
      <c r="P788" s="24" t="s">
        <v>130</v>
      </c>
      <c r="Q788" s="24" t="s">
        <v>412</v>
      </c>
      <c r="R788" s="25" t="s">
        <v>1618</v>
      </c>
      <c r="S788" s="27">
        <v>1.71</v>
      </c>
      <c r="T788" s="27">
        <v>0.85499999999999998</v>
      </c>
      <c r="U788" s="66">
        <v>44467</v>
      </c>
      <c r="V788" s="27">
        <v>0.32277777777777938</v>
      </c>
      <c r="W788" s="19">
        <v>0.99</v>
      </c>
      <c r="X788" s="26">
        <v>55</v>
      </c>
      <c r="Y788" s="19" t="str">
        <f t="shared" si="97"/>
        <v>RECELL408</v>
      </c>
      <c r="Z788" s="19" t="str">
        <f t="shared" si="98"/>
        <v>1/UR18650FK</v>
      </c>
      <c r="AA788" s="26">
        <f t="shared" si="99"/>
        <v>0.99</v>
      </c>
      <c r="AB788" s="26">
        <f t="shared" si="100"/>
        <v>5.49</v>
      </c>
      <c r="AC788" s="19">
        <f t="shared" si="101"/>
        <v>55</v>
      </c>
      <c r="AD788" s="19" t="str">
        <f t="shared" si="102"/>
        <v>66001-727</v>
      </c>
      <c r="AE788" s="32"/>
      <c r="AF788" s="34"/>
      <c r="AG788" s="1" t="s">
        <v>13</v>
      </c>
      <c r="AH788" s="43">
        <v>65925</v>
      </c>
    </row>
    <row r="789" spans="1:34" x14ac:dyDescent="0.25">
      <c r="A789" s="17">
        <v>44459</v>
      </c>
      <c r="B789" s="58" t="s">
        <v>3296</v>
      </c>
      <c r="C789" s="51" t="s">
        <v>3298</v>
      </c>
      <c r="D789" s="51" t="s">
        <v>3342</v>
      </c>
      <c r="E789" s="54">
        <v>44463</v>
      </c>
      <c r="F789" s="51" t="s">
        <v>2717</v>
      </c>
      <c r="G789" s="48" t="s">
        <v>3297</v>
      </c>
      <c r="H789" s="52">
        <v>1</v>
      </c>
      <c r="I789" s="51" t="s">
        <v>2311</v>
      </c>
      <c r="J789" s="52">
        <v>7.88</v>
      </c>
      <c r="K789" s="7">
        <v>929757</v>
      </c>
      <c r="L789" s="24"/>
      <c r="M789" s="24">
        <v>6.4</v>
      </c>
      <c r="N789" s="24">
        <v>3</v>
      </c>
      <c r="O789" s="16">
        <f t="shared" si="96"/>
        <v>19.200000000000003</v>
      </c>
      <c r="P789" s="24" t="s">
        <v>508</v>
      </c>
      <c r="Q789" s="24" t="s">
        <v>281</v>
      </c>
      <c r="R789" s="25" t="s">
        <v>1618</v>
      </c>
      <c r="S789" s="27">
        <v>0.87722222222222168</v>
      </c>
      <c r="T789" s="27">
        <v>0.87722222222222168</v>
      </c>
      <c r="U789" s="66">
        <v>44463</v>
      </c>
      <c r="V789" s="27">
        <v>0.20222222222222275</v>
      </c>
      <c r="W789" s="19">
        <v>1</v>
      </c>
      <c r="X789" s="26">
        <v>45</v>
      </c>
      <c r="Y789" s="19" t="str">
        <f t="shared" si="97"/>
        <v>RL1523</v>
      </c>
      <c r="Z789" s="19" t="str">
        <f t="shared" si="98"/>
        <v>4/HTCFR18650EC</v>
      </c>
      <c r="AA789" s="26">
        <f t="shared" si="99"/>
        <v>1</v>
      </c>
      <c r="AB789" s="26">
        <f t="shared" si="100"/>
        <v>7.88</v>
      </c>
      <c r="AC789" s="19">
        <f t="shared" si="101"/>
        <v>45</v>
      </c>
      <c r="AD789" s="19" t="str">
        <f t="shared" si="102"/>
        <v>66003-981</v>
      </c>
      <c r="AE789" s="32"/>
      <c r="AF789" s="34"/>
      <c r="AG789" s="1" t="s">
        <v>151</v>
      </c>
      <c r="AH789" s="43" t="s">
        <v>2722</v>
      </c>
    </row>
    <row r="790" spans="1:34" x14ac:dyDescent="0.25">
      <c r="A790" s="81">
        <v>44463</v>
      </c>
      <c r="B790" s="82" t="s">
        <v>3317</v>
      </c>
      <c r="C790" s="51" t="s">
        <v>1404</v>
      </c>
      <c r="D790" s="51" t="s">
        <v>1405</v>
      </c>
      <c r="E790" s="54">
        <v>44462</v>
      </c>
      <c r="F790" s="51" t="s">
        <v>285</v>
      </c>
      <c r="G790" s="48" t="s">
        <v>1403</v>
      </c>
      <c r="H790" s="52">
        <v>1</v>
      </c>
      <c r="I790" s="51" t="s">
        <v>284</v>
      </c>
      <c r="J790" s="1">
        <v>38.69</v>
      </c>
      <c r="K790" s="7">
        <v>930074</v>
      </c>
      <c r="L790" s="24"/>
      <c r="M790" s="24">
        <v>18</v>
      </c>
      <c r="N790" s="24">
        <v>2.5</v>
      </c>
      <c r="O790" s="16">
        <f t="shared" si="96"/>
        <v>45</v>
      </c>
      <c r="P790" s="24" t="s">
        <v>96</v>
      </c>
      <c r="Q790" s="24" t="s">
        <v>590</v>
      </c>
      <c r="R790" s="25" t="s">
        <v>1618</v>
      </c>
      <c r="S790" s="27">
        <v>1.1836111111111141</v>
      </c>
      <c r="T790" s="27">
        <v>1.1836111111111141</v>
      </c>
      <c r="U790" s="66">
        <v>44463</v>
      </c>
      <c r="V790" s="27">
        <v>9.9999999999999645E-2</v>
      </c>
      <c r="W790" s="19">
        <v>1.19</v>
      </c>
      <c r="X790" s="26">
        <v>115</v>
      </c>
      <c r="Y790" s="19" t="str">
        <f t="shared" si="97"/>
        <v>RECELL259</v>
      </c>
      <c r="Z790" s="19" t="str">
        <f t="shared" si="98"/>
        <v>15/NC2500SCR</v>
      </c>
      <c r="AA790" s="26">
        <f t="shared" si="99"/>
        <v>1.19</v>
      </c>
      <c r="AB790" s="26">
        <f t="shared" si="100"/>
        <v>38.69</v>
      </c>
      <c r="AC790" s="19">
        <f t="shared" si="101"/>
        <v>115</v>
      </c>
      <c r="AD790" s="19" t="str">
        <f t="shared" si="102"/>
        <v>22000-446I</v>
      </c>
      <c r="AE790" s="32"/>
      <c r="AF790" s="34"/>
      <c r="AG790" s="1" t="s">
        <v>13</v>
      </c>
      <c r="AH790" s="43" t="s">
        <v>286</v>
      </c>
    </row>
    <row r="791" spans="1:34" x14ac:dyDescent="0.25">
      <c r="A791" s="18">
        <v>44453</v>
      </c>
      <c r="B791" s="55" t="s">
        <v>3247</v>
      </c>
      <c r="C791" s="51" t="s">
        <v>3248</v>
      </c>
      <c r="D791" s="51" t="s">
        <v>1886</v>
      </c>
      <c r="E791" s="54">
        <v>44473</v>
      </c>
      <c r="F791" s="51" t="s">
        <v>339</v>
      </c>
      <c r="G791" s="48" t="s">
        <v>1882</v>
      </c>
      <c r="H791" s="52">
        <v>65</v>
      </c>
      <c r="I791" s="51" t="s">
        <v>1883</v>
      </c>
      <c r="J791" s="1">
        <v>0.95</v>
      </c>
      <c r="K791" s="7">
        <v>929254</v>
      </c>
      <c r="L791" s="24" t="s">
        <v>1884</v>
      </c>
      <c r="M791" s="24">
        <v>4.5</v>
      </c>
      <c r="N791" s="24"/>
      <c r="O791" s="16">
        <f t="shared" si="96"/>
        <v>0</v>
      </c>
      <c r="P791" s="24" t="s">
        <v>89</v>
      </c>
      <c r="Q791" s="24"/>
      <c r="R791" s="25" t="s">
        <v>1618</v>
      </c>
      <c r="S791" s="27">
        <v>12.176666666666666</v>
      </c>
      <c r="T791" s="27">
        <v>0.18733333333333332</v>
      </c>
      <c r="U791" s="66">
        <v>44463</v>
      </c>
      <c r="V791" s="27">
        <v>0.46666666666666634</v>
      </c>
      <c r="W791" s="19">
        <v>0.25</v>
      </c>
      <c r="X791" s="26">
        <v>11.13</v>
      </c>
      <c r="Y791" s="19" t="str">
        <f t="shared" si="97"/>
        <v>AL539</v>
      </c>
      <c r="Z791" s="19" t="str">
        <f t="shared" si="98"/>
        <v xml:space="preserve">3/PC2400 </v>
      </c>
      <c r="AA791" s="26">
        <f t="shared" si="99"/>
        <v>0.25</v>
      </c>
      <c r="AB791" s="26">
        <f t="shared" si="100"/>
        <v>0.95</v>
      </c>
      <c r="AC791" s="19">
        <f t="shared" si="101"/>
        <v>11.13</v>
      </c>
      <c r="AD791" s="19" t="str">
        <f t="shared" si="102"/>
        <v>50001-343HAF</v>
      </c>
      <c r="AE791" s="32"/>
      <c r="AF791" s="34"/>
      <c r="AG791" s="1" t="s">
        <v>573</v>
      </c>
      <c r="AH791" s="43" t="s">
        <v>340</v>
      </c>
    </row>
    <row r="792" spans="1:34" x14ac:dyDescent="0.25">
      <c r="A792" s="18">
        <v>44446</v>
      </c>
      <c r="B792" s="55" t="s">
        <v>3174</v>
      </c>
      <c r="C792" s="51" t="s">
        <v>3175</v>
      </c>
      <c r="D792" s="51" t="s">
        <v>1786</v>
      </c>
      <c r="E792" s="54">
        <v>44466</v>
      </c>
      <c r="F792" s="51" t="s">
        <v>260</v>
      </c>
      <c r="G792" s="48" t="s">
        <v>1785</v>
      </c>
      <c r="H792" s="52">
        <v>12</v>
      </c>
      <c r="I792" s="51" t="s">
        <v>261</v>
      </c>
      <c r="J792" s="1">
        <v>22.73</v>
      </c>
      <c r="K792" s="7">
        <v>928611</v>
      </c>
      <c r="L792" s="24"/>
      <c r="M792" s="24">
        <v>12</v>
      </c>
      <c r="N792" s="24">
        <v>1.9</v>
      </c>
      <c r="O792" s="16">
        <f t="shared" si="96"/>
        <v>22.799999999999997</v>
      </c>
      <c r="P792" s="24" t="s">
        <v>96</v>
      </c>
      <c r="Q792" s="24" t="s">
        <v>584</v>
      </c>
      <c r="R792" s="25" t="s">
        <v>455</v>
      </c>
      <c r="S792" s="27">
        <v>3.5005555555555583</v>
      </c>
      <c r="T792" s="27">
        <v>0.29171296296296317</v>
      </c>
      <c r="U792" s="66">
        <v>44463</v>
      </c>
      <c r="V792" s="27">
        <v>0.79999999999999982</v>
      </c>
      <c r="W792" s="19">
        <v>0.26</v>
      </c>
      <c r="X792" s="26">
        <v>75</v>
      </c>
      <c r="Y792" s="19" t="str">
        <f t="shared" si="97"/>
        <v>N393</v>
      </c>
      <c r="Z792" s="19" t="str">
        <f t="shared" si="98"/>
        <v>10/NC-1900SCR</v>
      </c>
      <c r="AA792" s="26">
        <f t="shared" si="99"/>
        <v>0.26</v>
      </c>
      <c r="AB792" s="26">
        <f t="shared" si="100"/>
        <v>22.73</v>
      </c>
      <c r="AC792" s="19">
        <f t="shared" si="101"/>
        <v>75</v>
      </c>
      <c r="AD792" s="19" t="str">
        <f t="shared" si="102"/>
        <v>66000-372</v>
      </c>
      <c r="AE792" s="32"/>
      <c r="AF792" s="34"/>
      <c r="AG792" s="1" t="s">
        <v>573</v>
      </c>
      <c r="AH792" s="43">
        <v>20171</v>
      </c>
    </row>
    <row r="793" spans="1:34" x14ac:dyDescent="0.25">
      <c r="A793" s="17">
        <v>44459</v>
      </c>
      <c r="B793" s="58" t="s">
        <v>3303</v>
      </c>
      <c r="C793" s="53" t="s">
        <v>636</v>
      </c>
      <c r="D793" s="53" t="s">
        <v>637</v>
      </c>
      <c r="E793" s="54">
        <v>44464</v>
      </c>
      <c r="F793" s="51" t="s">
        <v>311</v>
      </c>
      <c r="G793" s="48" t="s">
        <v>635</v>
      </c>
      <c r="H793" s="52">
        <v>15</v>
      </c>
      <c r="I793" s="51" t="s">
        <v>624</v>
      </c>
      <c r="J793" s="1">
        <v>1.75</v>
      </c>
      <c r="K793" s="7">
        <v>928893</v>
      </c>
      <c r="L793" s="24"/>
      <c r="M793" s="24">
        <v>3</v>
      </c>
      <c r="N793" s="24">
        <v>1.55</v>
      </c>
      <c r="O793" s="16">
        <f t="shared" si="96"/>
        <v>4.6500000000000004</v>
      </c>
      <c r="P793" s="24" t="s">
        <v>411</v>
      </c>
      <c r="Q793" s="24" t="s">
        <v>412</v>
      </c>
      <c r="R793" s="25" t="s">
        <v>455</v>
      </c>
      <c r="S793" s="27">
        <v>2.4352777777777805</v>
      </c>
      <c r="T793" s="27">
        <v>0.16235185185185202</v>
      </c>
      <c r="U793" s="66">
        <v>44463</v>
      </c>
      <c r="V793" s="27">
        <v>0.2166666666666659</v>
      </c>
      <c r="W793" s="19">
        <v>0.11</v>
      </c>
      <c r="X793" s="26">
        <v>10</v>
      </c>
      <c r="Y793" s="19" t="str">
        <f t="shared" si="97"/>
        <v>L276</v>
      </c>
      <c r="Z793" s="19" t="str">
        <f t="shared" si="98"/>
        <v>1/CR123A</v>
      </c>
      <c r="AA793" s="26">
        <f t="shared" si="99"/>
        <v>0.11</v>
      </c>
      <c r="AB793" s="26">
        <f t="shared" si="100"/>
        <v>1.75</v>
      </c>
      <c r="AC793" s="19">
        <f t="shared" si="101"/>
        <v>10</v>
      </c>
      <c r="AD793" s="19" t="str">
        <f t="shared" si="102"/>
        <v>66000-267</v>
      </c>
      <c r="AE793" s="32"/>
      <c r="AF793" s="34"/>
      <c r="AG793" s="1" t="s">
        <v>153</v>
      </c>
      <c r="AH793" s="43">
        <v>65813</v>
      </c>
    </row>
    <row r="794" spans="1:34" x14ac:dyDescent="0.25">
      <c r="A794" s="17">
        <v>44459</v>
      </c>
      <c r="B794" s="58" t="s">
        <v>3304</v>
      </c>
      <c r="C794" s="51" t="s">
        <v>2247</v>
      </c>
      <c r="D794" s="51" t="s">
        <v>2248</v>
      </c>
      <c r="E794" s="54">
        <v>44463</v>
      </c>
      <c r="F794" s="51" t="s">
        <v>285</v>
      </c>
      <c r="G794" s="48" t="s">
        <v>2245</v>
      </c>
      <c r="H794" s="52">
        <v>1</v>
      </c>
      <c r="I794" s="51" t="s">
        <v>2246</v>
      </c>
      <c r="J794" s="52">
        <v>4.2699999999999996</v>
      </c>
      <c r="K794" s="7">
        <v>929990</v>
      </c>
      <c r="L794" s="24" t="s">
        <v>3305</v>
      </c>
      <c r="M794" s="24">
        <v>3.7</v>
      </c>
      <c r="N794" s="24">
        <v>1.7</v>
      </c>
      <c r="O794" s="16">
        <f t="shared" si="96"/>
        <v>6.29</v>
      </c>
      <c r="P794" s="24" t="s">
        <v>130</v>
      </c>
      <c r="Q794" s="24" t="s">
        <v>412</v>
      </c>
      <c r="R794" s="25" t="s">
        <v>1618</v>
      </c>
      <c r="S794" s="27">
        <v>0.72305555555555479</v>
      </c>
      <c r="T794" s="27">
        <v>0.72305555555555479</v>
      </c>
      <c r="U794" s="66">
        <v>44463</v>
      </c>
      <c r="V794" s="27">
        <v>0.11666666666666625</v>
      </c>
      <c r="W794" s="19">
        <v>0.73</v>
      </c>
      <c r="X794" s="26">
        <v>13.07</v>
      </c>
      <c r="Y794" s="19" t="str">
        <f t="shared" si="97"/>
        <v>PACK105</v>
      </c>
      <c r="Z794" s="19" t="str">
        <f t="shared" si="98"/>
        <v>1/UR18500FK</v>
      </c>
      <c r="AA794" s="26">
        <f t="shared" si="99"/>
        <v>0.73</v>
      </c>
      <c r="AB794" s="26">
        <f t="shared" si="100"/>
        <v>4.2699999999999996</v>
      </c>
      <c r="AC794" s="19">
        <f t="shared" si="101"/>
        <v>13.07</v>
      </c>
      <c r="AD794" s="19" t="str">
        <f t="shared" si="102"/>
        <v>30008-091SHB37</v>
      </c>
      <c r="AE794" s="32"/>
      <c r="AF794" s="34"/>
      <c r="AG794" s="1" t="s">
        <v>13</v>
      </c>
      <c r="AH794" s="43" t="s">
        <v>286</v>
      </c>
    </row>
    <row r="795" spans="1:34" x14ac:dyDescent="0.25">
      <c r="A795" s="81">
        <v>44463</v>
      </c>
      <c r="B795" s="129">
        <v>317105</v>
      </c>
      <c r="C795" s="19"/>
      <c r="D795" s="19" t="s">
        <v>3343</v>
      </c>
      <c r="E795" s="14">
        <v>44476</v>
      </c>
      <c r="F795" s="19" t="s">
        <v>3344</v>
      </c>
      <c r="G795" s="19"/>
      <c r="H795" s="19">
        <v>6</v>
      </c>
      <c r="I795" s="19"/>
      <c r="J795" s="24">
        <v>0</v>
      </c>
      <c r="K795" s="7">
        <v>930583</v>
      </c>
      <c r="L795" s="24"/>
      <c r="M795" s="24"/>
      <c r="N795" s="24"/>
      <c r="O795" s="16">
        <f t="shared" si="96"/>
        <v>0</v>
      </c>
      <c r="P795" s="24"/>
      <c r="Q795" s="24"/>
      <c r="R795" s="25" t="s">
        <v>118</v>
      </c>
      <c r="S795" s="27">
        <v>3.814444444444447</v>
      </c>
      <c r="T795" s="27">
        <v>0.63574074074074116</v>
      </c>
      <c r="U795" s="66">
        <v>44469</v>
      </c>
      <c r="V795" s="27">
        <v>0.3097222222222209</v>
      </c>
      <c r="W795" s="19">
        <v>1.5</v>
      </c>
      <c r="X795" s="26">
        <v>145</v>
      </c>
      <c r="Y795" s="19" t="str">
        <f t="shared" si="97"/>
        <v>CHANGE PCM-LAB</v>
      </c>
      <c r="Z795" s="19">
        <f t="shared" si="98"/>
        <v>0</v>
      </c>
      <c r="AA795" s="26">
        <f t="shared" si="99"/>
        <v>1.5</v>
      </c>
      <c r="AB795" s="26">
        <f t="shared" si="100"/>
        <v>0</v>
      </c>
      <c r="AC795" s="19">
        <f t="shared" si="101"/>
        <v>145</v>
      </c>
      <c r="AD795" s="19">
        <f t="shared" si="102"/>
        <v>0</v>
      </c>
      <c r="AE795" s="32"/>
      <c r="AF795" s="34"/>
      <c r="AG795" s="1" t="s">
        <v>151</v>
      </c>
      <c r="AH795" s="43">
        <v>2169</v>
      </c>
    </row>
    <row r="796" spans="1:34" x14ac:dyDescent="0.25">
      <c r="A796" s="5">
        <v>44405</v>
      </c>
      <c r="B796" s="56" t="s">
        <v>2819</v>
      </c>
      <c r="C796" s="53" t="s">
        <v>666</v>
      </c>
      <c r="D796" s="53" t="s">
        <v>110</v>
      </c>
      <c r="E796" s="54">
        <v>44414</v>
      </c>
      <c r="F796" s="51" t="s">
        <v>571</v>
      </c>
      <c r="G796" s="48" t="s">
        <v>668</v>
      </c>
      <c r="H796" s="52">
        <v>150</v>
      </c>
      <c r="I796" s="51" t="s">
        <v>649</v>
      </c>
      <c r="J796" s="1">
        <v>47.05</v>
      </c>
      <c r="K796" s="7">
        <v>923797</v>
      </c>
      <c r="L796" s="24"/>
      <c r="M796" s="24">
        <v>12</v>
      </c>
      <c r="N796" s="24">
        <v>10</v>
      </c>
      <c r="O796" s="16">
        <f t="shared" si="96"/>
        <v>120</v>
      </c>
      <c r="P796" s="24" t="s">
        <v>91</v>
      </c>
      <c r="Q796" s="24" t="s">
        <v>584</v>
      </c>
      <c r="R796" s="25" t="s">
        <v>3390</v>
      </c>
      <c r="S796" s="27">
        <v>83.422222222222217</v>
      </c>
      <c r="T796" s="27">
        <v>0.55614814814814817</v>
      </c>
      <c r="U796" s="66">
        <v>44468</v>
      </c>
      <c r="V796" s="27">
        <v>6.2833333333333332</v>
      </c>
      <c r="W796" s="19">
        <v>0.6</v>
      </c>
      <c r="X796" s="26">
        <v>160</v>
      </c>
      <c r="Y796" s="19" t="str">
        <f t="shared" si="97"/>
        <v>N1217</v>
      </c>
      <c r="Z796" s="19" t="str">
        <f t="shared" si="98"/>
        <v>10/KH-D10000</v>
      </c>
      <c r="AA796" s="26">
        <f t="shared" si="99"/>
        <v>0.6</v>
      </c>
      <c r="AB796" s="26">
        <f t="shared" si="100"/>
        <v>47.05</v>
      </c>
      <c r="AC796" s="19">
        <f t="shared" si="101"/>
        <v>160</v>
      </c>
      <c r="AD796" s="19" t="str">
        <f t="shared" si="102"/>
        <v>66000-810</v>
      </c>
      <c r="AE796" s="32"/>
      <c r="AF796" s="34"/>
      <c r="AG796" s="1" t="s">
        <v>153</v>
      </c>
      <c r="AH796" s="43">
        <v>65616</v>
      </c>
    </row>
    <row r="797" spans="1:34" x14ac:dyDescent="0.25">
      <c r="A797" s="18">
        <v>44460</v>
      </c>
      <c r="B797" s="55" t="s">
        <v>3316</v>
      </c>
      <c r="C797" s="51" t="s">
        <v>308</v>
      </c>
      <c r="D797" s="51" t="s">
        <v>366</v>
      </c>
      <c r="E797" s="54">
        <v>44469</v>
      </c>
      <c r="F797" s="51" t="s">
        <v>139</v>
      </c>
      <c r="G797" s="48" t="s">
        <v>142</v>
      </c>
      <c r="H797" s="52">
        <v>20</v>
      </c>
      <c r="I797" s="1"/>
      <c r="J797" s="1">
        <v>35.619999999999997</v>
      </c>
      <c r="K797" s="7">
        <v>929783</v>
      </c>
      <c r="L797" s="24"/>
      <c r="M797" s="24"/>
      <c r="N797" s="24"/>
      <c r="O797" s="16">
        <f t="shared" si="96"/>
        <v>0</v>
      </c>
      <c r="P797" s="24"/>
      <c r="Q797" s="24"/>
      <c r="R797" s="25" t="s">
        <v>249</v>
      </c>
      <c r="S797" s="27">
        <v>5.080000000000001</v>
      </c>
      <c r="T797" s="27">
        <v>0.25400000000000006</v>
      </c>
      <c r="U797" s="66">
        <v>44469</v>
      </c>
      <c r="V797" s="27">
        <v>0.88333333333333286</v>
      </c>
      <c r="W797" s="19">
        <v>0.26</v>
      </c>
      <c r="X797" s="26">
        <v>90</v>
      </c>
      <c r="Y797" s="19" t="str">
        <f t="shared" si="97"/>
        <v>CH256</v>
      </c>
      <c r="Z797" s="19" t="str">
        <f t="shared" si="98"/>
        <v>TSB002</v>
      </c>
      <c r="AA797" s="26">
        <f t="shared" si="99"/>
        <v>0.26</v>
      </c>
      <c r="AB797" s="26">
        <f t="shared" si="100"/>
        <v>35.619999999999997</v>
      </c>
      <c r="AC797" s="19">
        <f t="shared" si="101"/>
        <v>90</v>
      </c>
      <c r="AD797" s="19" t="str">
        <f t="shared" si="102"/>
        <v>66000-715</v>
      </c>
      <c r="AE797" s="32"/>
      <c r="AF797" s="34"/>
      <c r="AG797" s="1" t="s">
        <v>573</v>
      </c>
      <c r="AH797" s="43">
        <v>66824</v>
      </c>
    </row>
    <row r="798" spans="1:34" x14ac:dyDescent="0.25">
      <c r="A798" s="13">
        <v>44455</v>
      </c>
      <c r="B798" s="57" t="s">
        <v>3286</v>
      </c>
      <c r="C798" s="53" t="s">
        <v>3289</v>
      </c>
      <c r="D798" s="53" t="s">
        <v>3290</v>
      </c>
      <c r="E798" s="54">
        <v>44468</v>
      </c>
      <c r="F798" s="51" t="s">
        <v>3287</v>
      </c>
      <c r="G798" s="48" t="s">
        <v>3288</v>
      </c>
      <c r="H798" s="52">
        <v>5</v>
      </c>
      <c r="I798" s="51" t="s">
        <v>318</v>
      </c>
      <c r="J798" s="1">
        <v>55.2</v>
      </c>
      <c r="K798" s="7">
        <v>929666</v>
      </c>
      <c r="L798" s="24"/>
      <c r="M798" s="24">
        <v>14.4</v>
      </c>
      <c r="N798" s="24">
        <v>10.050000000000001</v>
      </c>
      <c r="O798" s="16">
        <f t="shared" si="96"/>
        <v>144.72000000000003</v>
      </c>
      <c r="P798" s="24" t="s">
        <v>130</v>
      </c>
      <c r="Q798" s="24" t="s">
        <v>410</v>
      </c>
      <c r="R798" s="25" t="s">
        <v>455</v>
      </c>
      <c r="S798" s="27">
        <v>8.3844444444444477</v>
      </c>
      <c r="T798" s="27">
        <v>1.6768888888888895</v>
      </c>
      <c r="U798" s="66">
        <v>44469</v>
      </c>
      <c r="V798" s="27">
        <v>0.33333333333333348</v>
      </c>
      <c r="W798" s="19">
        <v>1.5</v>
      </c>
      <c r="X798" s="26">
        <v>180</v>
      </c>
      <c r="Y798" s="19" t="str">
        <f t="shared" si="97"/>
        <v>RL1522</v>
      </c>
      <c r="Z798" s="19" t="str">
        <f t="shared" si="98"/>
        <v>12/NCR18650GA</v>
      </c>
      <c r="AA798" s="26">
        <f t="shared" si="99"/>
        <v>1.5</v>
      </c>
      <c r="AB798" s="26">
        <f t="shared" si="100"/>
        <v>55.2</v>
      </c>
      <c r="AC798" s="19">
        <f t="shared" si="101"/>
        <v>180</v>
      </c>
      <c r="AD798" s="19" t="str">
        <f t="shared" si="102"/>
        <v>67001-868</v>
      </c>
      <c r="AE798" s="32"/>
      <c r="AF798" s="34"/>
      <c r="AG798" s="1" t="s">
        <v>153</v>
      </c>
      <c r="AH798" s="43">
        <v>2045</v>
      </c>
    </row>
    <row r="799" spans="1:34" x14ac:dyDescent="0.25">
      <c r="A799" s="5">
        <v>44468</v>
      </c>
      <c r="B799" s="56" t="s">
        <v>3356</v>
      </c>
      <c r="C799" s="51"/>
      <c r="D799" s="51" t="s">
        <v>3358</v>
      </c>
      <c r="E799" s="54">
        <v>44467</v>
      </c>
      <c r="F799" s="51" t="s">
        <v>108</v>
      </c>
      <c r="G799" s="48" t="s">
        <v>3357</v>
      </c>
      <c r="H799" s="52">
        <v>1</v>
      </c>
      <c r="I799" s="1"/>
      <c r="J799" s="1">
        <v>6.04</v>
      </c>
      <c r="K799" s="7">
        <v>931026</v>
      </c>
      <c r="L799" s="24"/>
      <c r="M799" s="24"/>
      <c r="N799" s="24"/>
      <c r="O799" s="16">
        <f t="shared" si="96"/>
        <v>0</v>
      </c>
      <c r="P799" s="24"/>
      <c r="Q799" s="24"/>
      <c r="R799" s="25" t="s">
        <v>118</v>
      </c>
      <c r="S799" s="27">
        <v>3.7913888888888883</v>
      </c>
      <c r="T799" s="27">
        <v>3.7913888888888883</v>
      </c>
      <c r="U799" s="66">
        <v>44469</v>
      </c>
      <c r="V799" s="27">
        <v>0.28750000000000098</v>
      </c>
      <c r="W799" s="19">
        <v>1</v>
      </c>
      <c r="X799" s="26">
        <v>75</v>
      </c>
      <c r="Y799" s="19" t="str">
        <f t="shared" si="97"/>
        <v>CH557</v>
      </c>
      <c r="Z799" s="19">
        <f t="shared" si="98"/>
        <v>0</v>
      </c>
      <c r="AA799" s="26">
        <f t="shared" si="99"/>
        <v>1</v>
      </c>
      <c r="AB799" s="26">
        <f t="shared" si="100"/>
        <v>6.04</v>
      </c>
      <c r="AC799" s="19">
        <f t="shared" si="101"/>
        <v>75</v>
      </c>
      <c r="AD799" s="19" t="str">
        <f t="shared" si="102"/>
        <v>67001-869</v>
      </c>
      <c r="AE799" s="32"/>
      <c r="AF799" s="34"/>
      <c r="AG799" s="1" t="s">
        <v>153</v>
      </c>
      <c r="AH799" s="43">
        <v>65551</v>
      </c>
    </row>
    <row r="800" spans="1:34" x14ac:dyDescent="0.25">
      <c r="A800" s="18">
        <v>44446</v>
      </c>
      <c r="B800" s="55" t="s">
        <v>3177</v>
      </c>
      <c r="C800" s="51" t="s">
        <v>3180</v>
      </c>
      <c r="D800" s="51" t="s">
        <v>3181</v>
      </c>
      <c r="E800" s="54">
        <v>44466</v>
      </c>
      <c r="F800" s="51" t="s">
        <v>3178</v>
      </c>
      <c r="G800" s="48" t="s">
        <v>3179</v>
      </c>
      <c r="H800" s="52">
        <v>1</v>
      </c>
      <c r="I800" s="51" t="s">
        <v>394</v>
      </c>
      <c r="J800" s="1">
        <v>135.94999999999999</v>
      </c>
      <c r="K800" s="7">
        <v>928510</v>
      </c>
      <c r="L800" s="24"/>
      <c r="M800" s="24">
        <v>48</v>
      </c>
      <c r="N800" s="24">
        <v>3</v>
      </c>
      <c r="O800" s="16">
        <f t="shared" si="96"/>
        <v>144</v>
      </c>
      <c r="P800" s="24" t="s">
        <v>91</v>
      </c>
      <c r="Q800" s="24" t="s">
        <v>3182</v>
      </c>
      <c r="R800" s="25" t="s">
        <v>1618</v>
      </c>
      <c r="S800" s="27">
        <v>3.2825000000000002</v>
      </c>
      <c r="T800" s="27">
        <v>3.2825000000000002</v>
      </c>
      <c r="U800" s="66">
        <v>44468</v>
      </c>
      <c r="V800" s="27">
        <v>0.27861111111111114</v>
      </c>
      <c r="W800" s="19">
        <v>8</v>
      </c>
      <c r="X800" s="26">
        <v>400</v>
      </c>
      <c r="Y800" s="19" t="str">
        <f t="shared" si="97"/>
        <v>N1666</v>
      </c>
      <c r="Z800" s="19" t="str">
        <f t="shared" si="98"/>
        <v>40/HHR-300SCP</v>
      </c>
      <c r="AA800" s="26">
        <f t="shared" si="99"/>
        <v>8</v>
      </c>
      <c r="AB800" s="26">
        <f t="shared" si="100"/>
        <v>135.94999999999999</v>
      </c>
      <c r="AC800" s="19">
        <f t="shared" si="101"/>
        <v>400</v>
      </c>
      <c r="AD800" s="19" t="str">
        <f t="shared" si="102"/>
        <v>46005-540COUP</v>
      </c>
      <c r="AE800" s="32"/>
      <c r="AF800" s="34"/>
      <c r="AG800" s="1" t="s">
        <v>151</v>
      </c>
      <c r="AH800" s="43">
        <v>2528</v>
      </c>
    </row>
    <row r="801" spans="1:34" x14ac:dyDescent="0.25">
      <c r="A801" s="5">
        <v>44426</v>
      </c>
      <c r="B801" s="56" t="s">
        <v>3038</v>
      </c>
      <c r="C801" s="53" t="s">
        <v>308</v>
      </c>
      <c r="D801" s="53" t="s">
        <v>317</v>
      </c>
      <c r="E801" s="54">
        <v>44446</v>
      </c>
      <c r="F801" s="51" t="s">
        <v>267</v>
      </c>
      <c r="G801" s="48" t="s">
        <v>316</v>
      </c>
      <c r="H801" s="52">
        <v>4</v>
      </c>
      <c r="I801" s="1"/>
      <c r="J801" s="1">
        <v>74.930000000000007</v>
      </c>
      <c r="K801" s="7">
        <v>926419</v>
      </c>
      <c r="L801" s="24"/>
      <c r="M801" s="24"/>
      <c r="N801" s="24"/>
      <c r="O801" s="16">
        <f t="shared" ref="O801:O832" si="103">N801*M801</f>
        <v>0</v>
      </c>
      <c r="P801" s="24"/>
      <c r="Q801" s="24"/>
      <c r="R801" s="25" t="s">
        <v>2477</v>
      </c>
      <c r="S801" s="27">
        <v>3.1213888888888883</v>
      </c>
      <c r="T801" s="27">
        <v>0.78034722222222208</v>
      </c>
      <c r="U801" s="66">
        <v>44468</v>
      </c>
      <c r="V801" s="27">
        <v>0.32805555555555577</v>
      </c>
      <c r="W801" s="19">
        <v>0.52</v>
      </c>
      <c r="X801" s="26">
        <v>164.55</v>
      </c>
      <c r="Y801" s="19" t="str">
        <f t="shared" si="97"/>
        <v>CH346</v>
      </c>
      <c r="Z801" s="19" t="str">
        <f t="shared" si="98"/>
        <v>TSB002</v>
      </c>
      <c r="AA801" s="26">
        <f t="shared" si="99"/>
        <v>0.52</v>
      </c>
      <c r="AB801" s="26">
        <f t="shared" si="100"/>
        <v>74.930000000000007</v>
      </c>
      <c r="AC801" s="19">
        <f t="shared" si="101"/>
        <v>164.55</v>
      </c>
      <c r="AD801" s="19" t="str">
        <f t="shared" si="102"/>
        <v>66001-230</v>
      </c>
      <c r="AE801" s="32"/>
      <c r="AF801" s="34"/>
      <c r="AG801" s="1" t="s">
        <v>153</v>
      </c>
      <c r="AH801" s="43">
        <v>66116</v>
      </c>
    </row>
    <row r="802" spans="1:34" x14ac:dyDescent="0.25">
      <c r="A802" s="5">
        <v>44454</v>
      </c>
      <c r="B802" s="56" t="s">
        <v>3255</v>
      </c>
      <c r="C802" s="51" t="s">
        <v>1091</v>
      </c>
      <c r="D802" s="51" t="s">
        <v>3258</v>
      </c>
      <c r="E802" s="54">
        <v>44459</v>
      </c>
      <c r="F802" s="51" t="s">
        <v>3256</v>
      </c>
      <c r="G802" s="48" t="s">
        <v>3257</v>
      </c>
      <c r="H802" s="52">
        <v>2</v>
      </c>
      <c r="I802" s="51" t="s">
        <v>364</v>
      </c>
      <c r="J802" s="1">
        <v>37.99</v>
      </c>
      <c r="K802" s="7">
        <v>929428</v>
      </c>
      <c r="L802" s="24"/>
      <c r="M802" s="24">
        <v>11.1</v>
      </c>
      <c r="N802" s="24">
        <v>10.4</v>
      </c>
      <c r="O802" s="16">
        <f t="shared" si="103"/>
        <v>115.44</v>
      </c>
      <c r="P802" s="24" t="s">
        <v>130</v>
      </c>
      <c r="Q802" s="24" t="s">
        <v>167</v>
      </c>
      <c r="R802" s="25" t="s">
        <v>455</v>
      </c>
      <c r="S802" s="27">
        <v>1.93</v>
      </c>
      <c r="T802" s="27">
        <v>0.96499999999999997</v>
      </c>
      <c r="U802" s="66">
        <v>44468</v>
      </c>
      <c r="V802" s="27">
        <v>0.17972222222222189</v>
      </c>
      <c r="W802" s="19">
        <v>4</v>
      </c>
      <c r="X802" s="26">
        <v>150</v>
      </c>
      <c r="Y802" s="19" t="str">
        <f t="shared" si="97"/>
        <v>RL1517</v>
      </c>
      <c r="Z802" s="19" t="str">
        <f t="shared" si="98"/>
        <v>12/UR18650ZY</v>
      </c>
      <c r="AA802" s="26">
        <f t="shared" si="99"/>
        <v>4</v>
      </c>
      <c r="AB802" s="26">
        <f t="shared" si="100"/>
        <v>37.99</v>
      </c>
      <c r="AC802" s="19">
        <f t="shared" si="101"/>
        <v>150</v>
      </c>
      <c r="AD802" s="19" t="str">
        <f t="shared" si="102"/>
        <v>66002-748</v>
      </c>
      <c r="AE802" s="32"/>
      <c r="AF802" s="34"/>
      <c r="AG802" s="1" t="s">
        <v>151</v>
      </c>
      <c r="AH802" s="43">
        <v>2539</v>
      </c>
    </row>
    <row r="803" spans="1:34" x14ac:dyDescent="0.25">
      <c r="A803" s="13">
        <v>44462</v>
      </c>
      <c r="B803" s="57" t="s">
        <v>3337</v>
      </c>
      <c r="C803" s="51" t="s">
        <v>1042</v>
      </c>
      <c r="D803" s="51" t="s">
        <v>3339</v>
      </c>
      <c r="E803" s="54">
        <v>44467</v>
      </c>
      <c r="F803" s="51" t="s">
        <v>720</v>
      </c>
      <c r="G803" s="48" t="s">
        <v>3338</v>
      </c>
      <c r="H803" s="52">
        <v>1</v>
      </c>
      <c r="I803" s="51" t="s">
        <v>364</v>
      </c>
      <c r="J803" s="1">
        <v>12.5</v>
      </c>
      <c r="K803" s="7">
        <v>930307</v>
      </c>
      <c r="L803" s="24"/>
      <c r="M803" s="24">
        <v>7.4</v>
      </c>
      <c r="N803" s="24">
        <v>5.2</v>
      </c>
      <c r="O803" s="16">
        <f t="shared" si="103"/>
        <v>38.480000000000004</v>
      </c>
      <c r="P803" s="24" t="s">
        <v>130</v>
      </c>
      <c r="Q803" s="24" t="s">
        <v>281</v>
      </c>
      <c r="R803" s="25" t="s">
        <v>455</v>
      </c>
      <c r="S803" s="27">
        <v>1.4305555555555549</v>
      </c>
      <c r="T803" s="27">
        <v>1.4305555555555549</v>
      </c>
      <c r="U803" s="66">
        <v>44470</v>
      </c>
      <c r="V803" s="27">
        <v>0.29555555555555602</v>
      </c>
      <c r="W803" s="19">
        <v>0.75</v>
      </c>
      <c r="X803" s="26">
        <v>35</v>
      </c>
      <c r="Y803" s="19" t="str">
        <f t="shared" si="97"/>
        <v>RL1525</v>
      </c>
      <c r="Z803" s="19" t="str">
        <f t="shared" si="98"/>
        <v>4/UR18650ZY</v>
      </c>
      <c r="AA803" s="26">
        <f t="shared" si="99"/>
        <v>0.75</v>
      </c>
      <c r="AB803" s="26">
        <f t="shared" si="100"/>
        <v>12.5</v>
      </c>
      <c r="AC803" s="19">
        <f t="shared" si="101"/>
        <v>35</v>
      </c>
      <c r="AD803" s="19" t="str">
        <f t="shared" si="102"/>
        <v>66002-755</v>
      </c>
      <c r="AE803" s="32"/>
      <c r="AF803" s="34"/>
      <c r="AG803" s="1" t="s">
        <v>151</v>
      </c>
      <c r="AH803" s="43">
        <v>24115</v>
      </c>
    </row>
    <row r="804" spans="1:34" x14ac:dyDescent="0.25">
      <c r="A804" s="18">
        <v>44446</v>
      </c>
      <c r="B804" s="55" t="s">
        <v>3156</v>
      </c>
      <c r="C804" s="51" t="s">
        <v>646</v>
      </c>
      <c r="D804" s="51" t="s">
        <v>647</v>
      </c>
      <c r="E804" s="54">
        <v>44456</v>
      </c>
      <c r="F804" s="51" t="s">
        <v>282</v>
      </c>
      <c r="G804" s="48" t="s">
        <v>645</v>
      </c>
      <c r="H804" s="52">
        <v>2</v>
      </c>
      <c r="I804" s="51" t="s">
        <v>251</v>
      </c>
      <c r="J804" s="1">
        <v>11.16</v>
      </c>
      <c r="K804" s="7">
        <v>928040</v>
      </c>
      <c r="L804" s="24"/>
      <c r="M804" s="24">
        <v>10.8</v>
      </c>
      <c r="N804" s="24">
        <v>3.35</v>
      </c>
      <c r="O804" s="16">
        <f t="shared" si="103"/>
        <v>36.180000000000007</v>
      </c>
      <c r="P804" s="24" t="s">
        <v>130</v>
      </c>
      <c r="Q804" s="24" t="s">
        <v>577</v>
      </c>
      <c r="R804" s="25" t="s">
        <v>1618</v>
      </c>
      <c r="S804" s="27">
        <v>1.3669444444444441</v>
      </c>
      <c r="T804" s="27">
        <v>0.68347222222222204</v>
      </c>
      <c r="U804" s="66">
        <v>44470</v>
      </c>
      <c r="V804" s="27">
        <v>0.23250000000000037</v>
      </c>
      <c r="W804" s="19">
        <v>1.1000000000000001</v>
      </c>
      <c r="X804" s="26">
        <v>73.819999999999993</v>
      </c>
      <c r="Y804" s="19" t="str">
        <f t="shared" si="97"/>
        <v>RECELL381</v>
      </c>
      <c r="Z804" s="19" t="str">
        <f t="shared" si="98"/>
        <v>3/NCR18650B</v>
      </c>
      <c r="AA804" s="26">
        <f t="shared" si="99"/>
        <v>1.1000000000000001</v>
      </c>
      <c r="AB804" s="26">
        <f t="shared" si="100"/>
        <v>11.16</v>
      </c>
      <c r="AC804" s="19">
        <f t="shared" si="101"/>
        <v>73.819999999999993</v>
      </c>
      <c r="AD804" s="19" t="str">
        <f t="shared" si="102"/>
        <v>22000-535F</v>
      </c>
      <c r="AE804" s="32"/>
      <c r="AF804" s="34"/>
      <c r="AG804" s="1" t="s">
        <v>13</v>
      </c>
      <c r="AH804" s="43" t="s">
        <v>283</v>
      </c>
    </row>
    <row r="805" spans="1:34" x14ac:dyDescent="0.25">
      <c r="A805" s="13">
        <v>44462</v>
      </c>
      <c r="B805" s="57" t="s">
        <v>3335</v>
      </c>
      <c r="C805" s="51" t="s">
        <v>3336</v>
      </c>
      <c r="D805" s="51" t="s">
        <v>613</v>
      </c>
      <c r="E805" s="54">
        <v>44470</v>
      </c>
      <c r="F805" s="51" t="s">
        <v>292</v>
      </c>
      <c r="G805" s="48" t="s">
        <v>611</v>
      </c>
      <c r="H805" s="52">
        <v>4</v>
      </c>
      <c r="I805" s="51" t="s">
        <v>394</v>
      </c>
      <c r="J805" s="1">
        <v>67.099999999999994</v>
      </c>
      <c r="K805" s="7">
        <v>930475</v>
      </c>
      <c r="L805" s="24"/>
      <c r="M805" s="24">
        <v>24</v>
      </c>
      <c r="N805" s="24">
        <v>3</v>
      </c>
      <c r="O805" s="16">
        <f t="shared" si="103"/>
        <v>72</v>
      </c>
      <c r="P805" s="24" t="s">
        <v>91</v>
      </c>
      <c r="Q805" s="24" t="s">
        <v>594</v>
      </c>
      <c r="R805" s="25" t="s">
        <v>455</v>
      </c>
      <c r="S805" s="27">
        <v>6.2363888888888894</v>
      </c>
      <c r="T805" s="27">
        <v>1.5590972222222224</v>
      </c>
      <c r="U805" s="66">
        <v>44470</v>
      </c>
      <c r="V805" s="27">
        <v>0.23722222222222156</v>
      </c>
      <c r="W805" s="19">
        <v>1.25</v>
      </c>
      <c r="X805" s="26">
        <v>200</v>
      </c>
      <c r="Y805" s="19" t="str">
        <f t="shared" si="97"/>
        <v>RECELL554</v>
      </c>
      <c r="Z805" s="19" t="str">
        <f t="shared" si="98"/>
        <v>20/HHR-300SCP</v>
      </c>
      <c r="AA805" s="26">
        <f t="shared" si="99"/>
        <v>1.25</v>
      </c>
      <c r="AB805" s="26">
        <f t="shared" si="100"/>
        <v>67.099999999999994</v>
      </c>
      <c r="AC805" s="19">
        <f t="shared" si="101"/>
        <v>200</v>
      </c>
      <c r="AD805" s="19" t="str">
        <f t="shared" si="102"/>
        <v>66002-203</v>
      </c>
      <c r="AE805" s="32"/>
      <c r="AF805" s="34"/>
      <c r="AG805" s="1" t="s">
        <v>13</v>
      </c>
      <c r="AH805" s="43">
        <v>6830</v>
      </c>
    </row>
    <row r="806" spans="1:34" x14ac:dyDescent="0.25">
      <c r="A806" s="13">
        <v>44077</v>
      </c>
      <c r="B806" s="57" t="s">
        <v>800</v>
      </c>
      <c r="C806" s="53" t="s">
        <v>107</v>
      </c>
      <c r="D806" s="53" t="s">
        <v>104</v>
      </c>
      <c r="E806" s="54">
        <v>44104</v>
      </c>
      <c r="F806" s="51" t="s">
        <v>87</v>
      </c>
      <c r="G806" s="48" t="s">
        <v>103</v>
      </c>
      <c r="H806" s="52">
        <v>500</v>
      </c>
      <c r="I806" s="1"/>
      <c r="J806" s="1">
        <v>152.02000000000001</v>
      </c>
      <c r="K806" s="7">
        <v>885023</v>
      </c>
      <c r="L806" s="24"/>
      <c r="M806" s="24">
        <v>14.8</v>
      </c>
      <c r="N806" s="24">
        <v>9.6</v>
      </c>
      <c r="O806" s="16">
        <f t="shared" si="103"/>
        <v>142.08000000000001</v>
      </c>
      <c r="P806" s="24" t="s">
        <v>130</v>
      </c>
      <c r="Q806" s="24" t="s">
        <v>88</v>
      </c>
      <c r="R806" s="25" t="s">
        <v>3391</v>
      </c>
      <c r="S806" s="27">
        <v>331.66222222222223</v>
      </c>
      <c r="T806" s="27">
        <v>0.66332444444444449</v>
      </c>
      <c r="U806" s="66">
        <v>44470</v>
      </c>
      <c r="V806" s="27">
        <v>10</v>
      </c>
      <c r="W806" s="19">
        <v>0.84</v>
      </c>
      <c r="X806" s="26">
        <v>375</v>
      </c>
      <c r="Y806" s="19" t="str">
        <f t="shared" si="97"/>
        <v>RL278</v>
      </c>
      <c r="Z806" s="19" t="str">
        <f t="shared" si="98"/>
        <v>16/UR18650F-2300</v>
      </c>
      <c r="AA806" s="26">
        <f t="shared" si="99"/>
        <v>0.84</v>
      </c>
      <c r="AB806" s="26">
        <f t="shared" si="100"/>
        <v>152.02000000000001</v>
      </c>
      <c r="AC806" s="19">
        <f t="shared" si="101"/>
        <v>375</v>
      </c>
      <c r="AD806" s="19" t="str">
        <f t="shared" si="102"/>
        <v>66000-508</v>
      </c>
      <c r="AE806" s="32"/>
      <c r="AF806" s="34"/>
      <c r="AG806" s="1" t="s">
        <v>153</v>
      </c>
      <c r="AH806" s="43">
        <v>24081</v>
      </c>
    </row>
    <row r="807" spans="1:34" x14ac:dyDescent="0.25">
      <c r="A807" s="18">
        <v>44446</v>
      </c>
      <c r="B807" s="55" t="s">
        <v>3157</v>
      </c>
      <c r="C807" s="51" t="s">
        <v>1780</v>
      </c>
      <c r="D807" s="51" t="s">
        <v>3392</v>
      </c>
      <c r="E807" s="54">
        <v>44456</v>
      </c>
      <c r="F807" s="51" t="s">
        <v>105</v>
      </c>
      <c r="G807" s="48" t="s">
        <v>3158</v>
      </c>
      <c r="H807" s="52">
        <v>1</v>
      </c>
      <c r="I807" s="51" t="s">
        <v>643</v>
      </c>
      <c r="J807" s="52">
        <v>27.49</v>
      </c>
      <c r="K807" s="7">
        <v>928403</v>
      </c>
      <c r="L807" s="24" t="s">
        <v>3159</v>
      </c>
      <c r="M807" s="24">
        <v>18</v>
      </c>
      <c r="N807" s="24">
        <v>2.5</v>
      </c>
      <c r="O807" s="16">
        <f t="shared" si="103"/>
        <v>45</v>
      </c>
      <c r="P807" s="24" t="s">
        <v>130</v>
      </c>
      <c r="Q807" s="24" t="s">
        <v>583</v>
      </c>
      <c r="R807" s="25" t="s">
        <v>1618</v>
      </c>
      <c r="S807" s="27">
        <v>1.0652777777777782</v>
      </c>
      <c r="T807" s="27">
        <v>1.0652777777777782</v>
      </c>
      <c r="U807" s="66">
        <v>44468</v>
      </c>
      <c r="V807" s="27">
        <v>0.12972222222222207</v>
      </c>
      <c r="W807" s="19">
        <v>1.5</v>
      </c>
      <c r="X807" s="26">
        <v>80.900000000000006</v>
      </c>
      <c r="Y807" s="19" t="str">
        <f t="shared" si="97"/>
        <v>RECELL736</v>
      </c>
      <c r="Z807" s="19" t="str">
        <f t="shared" si="98"/>
        <v>5/INR18650-25R</v>
      </c>
      <c r="AA807" s="26">
        <f t="shared" si="99"/>
        <v>1.5</v>
      </c>
      <c r="AB807" s="26">
        <f t="shared" si="100"/>
        <v>27.49</v>
      </c>
      <c r="AC807" s="19">
        <f t="shared" si="101"/>
        <v>80.900000000000006</v>
      </c>
      <c r="AD807" s="19" t="str">
        <f t="shared" si="102"/>
        <v>22000-412D</v>
      </c>
      <c r="AE807" s="32"/>
      <c r="AF807" s="34"/>
      <c r="AG807" s="1" t="s">
        <v>13</v>
      </c>
      <c r="AH807" s="43" t="s">
        <v>294</v>
      </c>
    </row>
    <row r="808" spans="1:34" x14ac:dyDescent="0.25">
      <c r="A808" s="17">
        <v>44452</v>
      </c>
      <c r="B808" s="58" t="s">
        <v>3246</v>
      </c>
      <c r="C808" s="53" t="s">
        <v>1637</v>
      </c>
      <c r="D808" s="53" t="s">
        <v>1638</v>
      </c>
      <c r="E808" s="54">
        <v>44469</v>
      </c>
      <c r="F808" s="51" t="s">
        <v>557</v>
      </c>
      <c r="G808" s="48" t="s">
        <v>1636</v>
      </c>
      <c r="H808" s="52">
        <v>8</v>
      </c>
      <c r="I808" s="51" t="s">
        <v>388</v>
      </c>
      <c r="J808" s="1">
        <v>31.84</v>
      </c>
      <c r="K808" s="7">
        <v>929013</v>
      </c>
      <c r="L808" s="24"/>
      <c r="M808" s="24">
        <v>7.2</v>
      </c>
      <c r="N808" s="24">
        <v>17</v>
      </c>
      <c r="O808" s="16">
        <f t="shared" si="103"/>
        <v>122.4</v>
      </c>
      <c r="P808" s="24" t="s">
        <v>421</v>
      </c>
      <c r="Q808" s="24" t="s">
        <v>582</v>
      </c>
      <c r="R808" s="25" t="s">
        <v>455</v>
      </c>
      <c r="S808" s="27">
        <v>4.8416666666666668</v>
      </c>
      <c r="T808" s="27">
        <v>0.60520833333333335</v>
      </c>
      <c r="U808" s="66">
        <v>44470</v>
      </c>
      <c r="V808" s="27">
        <v>0.31666666666666554</v>
      </c>
      <c r="W808" s="19">
        <v>0.62</v>
      </c>
      <c r="X808" s="26">
        <v>65.97</v>
      </c>
      <c r="Y808" s="19" t="str">
        <f t="shared" si="97"/>
        <v>L760</v>
      </c>
      <c r="Z808" s="19" t="str">
        <f t="shared" si="98"/>
        <v>2/LS33600</v>
      </c>
      <c r="AA808" s="26">
        <f t="shared" si="99"/>
        <v>0.62</v>
      </c>
      <c r="AB808" s="26">
        <f t="shared" si="100"/>
        <v>31.84</v>
      </c>
      <c r="AC808" s="19">
        <f t="shared" si="101"/>
        <v>65.97</v>
      </c>
      <c r="AD808" s="19" t="str">
        <f t="shared" si="102"/>
        <v>33003-087</v>
      </c>
      <c r="AE808" s="32"/>
      <c r="AF808" s="34"/>
      <c r="AG808" s="1" t="s">
        <v>573</v>
      </c>
      <c r="AH808" s="43">
        <v>83748</v>
      </c>
    </row>
    <row r="809" spans="1:34" x14ac:dyDescent="0.25">
      <c r="A809" s="18">
        <v>44467</v>
      </c>
      <c r="B809" s="55" t="s">
        <v>3347</v>
      </c>
      <c r="C809" s="51" t="s">
        <v>3350</v>
      </c>
      <c r="D809" s="51" t="s">
        <v>3351</v>
      </c>
      <c r="E809" s="54">
        <v>44467</v>
      </c>
      <c r="F809" s="51" t="s">
        <v>2438</v>
      </c>
      <c r="G809" s="48" t="s">
        <v>3348</v>
      </c>
      <c r="H809" s="52">
        <v>1</v>
      </c>
      <c r="I809" s="51" t="s">
        <v>3349</v>
      </c>
      <c r="J809" s="1">
        <v>276.24</v>
      </c>
      <c r="K809" s="7">
        <v>930721</v>
      </c>
      <c r="L809" s="24"/>
      <c r="M809" s="24">
        <v>25.2</v>
      </c>
      <c r="N809" s="24">
        <v>25.5</v>
      </c>
      <c r="O809" s="16">
        <f t="shared" si="103"/>
        <v>642.6</v>
      </c>
      <c r="P809" s="24" t="s">
        <v>130</v>
      </c>
      <c r="Q809" s="24" t="s">
        <v>2498</v>
      </c>
      <c r="R809" s="25" t="s">
        <v>1618</v>
      </c>
      <c r="S809" s="27">
        <v>4.3213888888888894</v>
      </c>
      <c r="T809" s="27">
        <v>4.3213888888888894</v>
      </c>
      <c r="U809" s="66">
        <v>44470</v>
      </c>
      <c r="V809" s="27">
        <v>0.20000000000000195</v>
      </c>
      <c r="W809" s="19">
        <v>3.19</v>
      </c>
      <c r="X809" s="26">
        <v>1110</v>
      </c>
      <c r="Y809" s="19" t="str">
        <f t="shared" si="97"/>
        <v>RL1142</v>
      </c>
      <c r="Z809" s="19" t="str">
        <f t="shared" si="98"/>
        <v>42/NCR20700B</v>
      </c>
      <c r="AA809" s="26">
        <f t="shared" si="99"/>
        <v>3.19</v>
      </c>
      <c r="AB809" s="26">
        <f t="shared" si="100"/>
        <v>276.24</v>
      </c>
      <c r="AC809" s="19">
        <f t="shared" si="101"/>
        <v>1110</v>
      </c>
      <c r="AD809" s="19" t="str">
        <f t="shared" si="102"/>
        <v>66001-5361</v>
      </c>
      <c r="AE809" s="32"/>
      <c r="AF809" s="34"/>
      <c r="AG809" s="1" t="s">
        <v>151</v>
      </c>
      <c r="AH809" s="43">
        <v>67184</v>
      </c>
    </row>
    <row r="810" spans="1:34" x14ac:dyDescent="0.25">
      <c r="A810" s="13">
        <v>44455</v>
      </c>
      <c r="B810" s="57" t="s">
        <v>3278</v>
      </c>
      <c r="C810" s="51" t="s">
        <v>3283</v>
      </c>
      <c r="D810" s="51" t="s">
        <v>3284</v>
      </c>
      <c r="E810" s="54">
        <v>44459</v>
      </c>
      <c r="F810" s="51" t="s">
        <v>3279</v>
      </c>
      <c r="G810" s="48" t="s">
        <v>3280</v>
      </c>
      <c r="H810" s="52">
        <v>2</v>
      </c>
      <c r="I810" s="51" t="s">
        <v>3281</v>
      </c>
      <c r="J810" s="1">
        <v>3.2</v>
      </c>
      <c r="K810" s="7">
        <v>929521</v>
      </c>
      <c r="L810" s="24" t="s">
        <v>3282</v>
      </c>
      <c r="M810" s="24">
        <v>45</v>
      </c>
      <c r="N810" s="24">
        <v>0.08</v>
      </c>
      <c r="O810" s="16">
        <f t="shared" si="103"/>
        <v>3.6</v>
      </c>
      <c r="P810" s="24" t="s">
        <v>89</v>
      </c>
      <c r="Q810" s="24"/>
      <c r="R810" s="25" t="s">
        <v>361</v>
      </c>
      <c r="S810" s="27">
        <v>5.8400000000000007</v>
      </c>
      <c r="T810" s="27">
        <v>2.9200000000000004</v>
      </c>
      <c r="U810" s="66">
        <v>44470</v>
      </c>
      <c r="V810" s="27">
        <v>0.18333333333333268</v>
      </c>
      <c r="W810" s="19">
        <v>3.71</v>
      </c>
      <c r="X810" s="26">
        <v>81.260000000000005</v>
      </c>
      <c r="Y810" s="19" t="str">
        <f t="shared" si="97"/>
        <v>AL462</v>
      </c>
      <c r="Z810" s="19" t="str">
        <f t="shared" si="98"/>
        <v>30/LR44</v>
      </c>
      <c r="AA810" s="26">
        <f t="shared" si="99"/>
        <v>3.71</v>
      </c>
      <c r="AB810" s="26">
        <f t="shared" si="100"/>
        <v>3.2</v>
      </c>
      <c r="AC810" s="19">
        <f t="shared" si="101"/>
        <v>81.260000000000005</v>
      </c>
      <c r="AD810" s="19" t="str">
        <f t="shared" si="102"/>
        <v>20005-730</v>
      </c>
      <c r="AE810" s="32"/>
      <c r="AF810" s="34"/>
      <c r="AG810" s="1" t="s">
        <v>152</v>
      </c>
      <c r="AH810" s="43">
        <v>65658</v>
      </c>
    </row>
    <row r="811" spans="1:34" x14ac:dyDescent="0.25">
      <c r="A811" s="5">
        <v>44475</v>
      </c>
      <c r="B811" s="56" t="s">
        <v>3404</v>
      </c>
      <c r="C811" s="51" t="s">
        <v>149</v>
      </c>
      <c r="D811" s="51" t="s">
        <v>429</v>
      </c>
      <c r="E811" s="54">
        <v>44487</v>
      </c>
      <c r="F811" s="51" t="s">
        <v>407</v>
      </c>
      <c r="G811" s="48" t="s">
        <v>428</v>
      </c>
      <c r="H811" s="52">
        <v>15</v>
      </c>
      <c r="I811" s="51" t="s">
        <v>148</v>
      </c>
      <c r="J811" s="1">
        <v>14.62</v>
      </c>
      <c r="K811" s="7">
        <v>931491</v>
      </c>
      <c r="L811" s="24"/>
      <c r="M811" s="24">
        <v>3.6</v>
      </c>
      <c r="N811" s="24">
        <v>13</v>
      </c>
      <c r="O811" s="16">
        <f t="shared" si="103"/>
        <v>46.800000000000004</v>
      </c>
      <c r="P811" s="24" t="s">
        <v>422</v>
      </c>
      <c r="Q811" s="24" t="s">
        <v>412</v>
      </c>
      <c r="R811" s="25" t="s">
        <v>455</v>
      </c>
      <c r="S811" s="27">
        <v>3.7774999999999999</v>
      </c>
      <c r="T811" s="27">
        <v>0.2518333333333333</v>
      </c>
      <c r="U811" s="66">
        <v>44481</v>
      </c>
      <c r="V811" s="27">
        <v>0.4208333333333325</v>
      </c>
      <c r="W811" s="19">
        <v>0.23</v>
      </c>
      <c r="X811" s="26">
        <v>46</v>
      </c>
      <c r="Y811" s="19" t="str">
        <f t="shared" si="97"/>
        <v>L594</v>
      </c>
      <c r="Z811" s="19" t="str">
        <f t="shared" si="98"/>
        <v>1/LSH20</v>
      </c>
      <c r="AA811" s="26">
        <f t="shared" si="99"/>
        <v>0.23</v>
      </c>
      <c r="AB811" s="26">
        <f t="shared" si="100"/>
        <v>14.62</v>
      </c>
      <c r="AC811" s="19">
        <f t="shared" si="101"/>
        <v>46</v>
      </c>
      <c r="AD811" s="19" t="str">
        <f t="shared" si="102"/>
        <v>33003-681BD</v>
      </c>
      <c r="AE811" s="32"/>
      <c r="AF811" s="34"/>
      <c r="AG811" s="1" t="s">
        <v>153</v>
      </c>
      <c r="AH811" s="43">
        <v>66811</v>
      </c>
    </row>
    <row r="812" spans="1:34" x14ac:dyDescent="0.25">
      <c r="A812" s="18">
        <v>44460</v>
      </c>
      <c r="B812" s="55" t="s">
        <v>3318</v>
      </c>
      <c r="C812" s="51" t="s">
        <v>330</v>
      </c>
      <c r="D812" s="51" t="s">
        <v>331</v>
      </c>
      <c r="E812" s="54">
        <v>44480</v>
      </c>
      <c r="F812" s="51" t="s">
        <v>1437</v>
      </c>
      <c r="G812" s="48" t="s">
        <v>329</v>
      </c>
      <c r="H812" s="52">
        <v>14</v>
      </c>
      <c r="I812" s="51" t="s">
        <v>95</v>
      </c>
      <c r="J812" s="1">
        <v>29.5</v>
      </c>
      <c r="K812" s="7">
        <v>930184</v>
      </c>
      <c r="L812" s="24"/>
      <c r="M812" s="24">
        <v>13.5</v>
      </c>
      <c r="N812" s="24"/>
      <c r="O812" s="16">
        <f t="shared" si="103"/>
        <v>0</v>
      </c>
      <c r="P812" s="24" t="s">
        <v>89</v>
      </c>
      <c r="Q812" s="24" t="s">
        <v>332</v>
      </c>
      <c r="R812" s="25" t="s">
        <v>455</v>
      </c>
      <c r="S812" s="27">
        <v>13.926111111111112</v>
      </c>
      <c r="T812" s="27">
        <v>0.99472222222222229</v>
      </c>
      <c r="U812" s="66">
        <v>44481</v>
      </c>
      <c r="V812" s="27">
        <v>0.36388888888888937</v>
      </c>
      <c r="W812" s="19">
        <v>1.49</v>
      </c>
      <c r="X812" s="26">
        <v>153</v>
      </c>
      <c r="Y812" s="19" t="str">
        <f t="shared" si="97"/>
        <v>AL123</v>
      </c>
      <c r="Z812" s="19" t="str">
        <f t="shared" si="98"/>
        <v>36/LR20XW</v>
      </c>
      <c r="AA812" s="26">
        <f t="shared" si="99"/>
        <v>1.49</v>
      </c>
      <c r="AB812" s="26">
        <f t="shared" si="100"/>
        <v>29.5</v>
      </c>
      <c r="AC812" s="19">
        <f t="shared" si="101"/>
        <v>153</v>
      </c>
      <c r="AD812" s="19" t="str">
        <f t="shared" si="102"/>
        <v>66000-180</v>
      </c>
      <c r="AE812" s="32"/>
      <c r="AF812" s="34"/>
      <c r="AG812" s="1" t="s">
        <v>153</v>
      </c>
      <c r="AH812" s="43">
        <v>66552</v>
      </c>
    </row>
    <row r="813" spans="1:34" x14ac:dyDescent="0.25">
      <c r="A813" s="5">
        <v>44475</v>
      </c>
      <c r="B813" s="56" t="s">
        <v>3403</v>
      </c>
      <c r="C813" s="51" t="s">
        <v>2847</v>
      </c>
      <c r="D813" s="51" t="s">
        <v>1063</v>
      </c>
      <c r="E813" s="54">
        <v>44487</v>
      </c>
      <c r="F813" s="51" t="s">
        <v>267</v>
      </c>
      <c r="G813" s="48" t="s">
        <v>1062</v>
      </c>
      <c r="H813" s="52">
        <v>2</v>
      </c>
      <c r="I813" s="1"/>
      <c r="J813" s="1">
        <v>31.13</v>
      </c>
      <c r="K813" s="7">
        <v>931520</v>
      </c>
      <c r="L813" s="24"/>
      <c r="M813" s="24"/>
      <c r="N813" s="24"/>
      <c r="O813" s="16">
        <f t="shared" si="103"/>
        <v>0</v>
      </c>
      <c r="P813" s="24"/>
      <c r="Q813" s="24"/>
      <c r="R813" s="25" t="s">
        <v>249</v>
      </c>
      <c r="S813" s="27">
        <v>0.25000000000000044</v>
      </c>
      <c r="T813" s="27">
        <v>0.12500000000000022</v>
      </c>
      <c r="U813" s="66">
        <v>44481</v>
      </c>
      <c r="V813" s="27">
        <v>0.17416666666666725</v>
      </c>
      <c r="W813" s="19">
        <v>0.12</v>
      </c>
      <c r="X813" s="26">
        <v>80</v>
      </c>
      <c r="Y813" s="19" t="str">
        <f t="shared" si="97"/>
        <v>CH211A</v>
      </c>
      <c r="Z813" s="19" t="str">
        <f t="shared" si="98"/>
        <v>TSB002PCB</v>
      </c>
      <c r="AA813" s="26">
        <f t="shared" si="99"/>
        <v>0.12</v>
      </c>
      <c r="AB813" s="26">
        <f t="shared" si="100"/>
        <v>31.13</v>
      </c>
      <c r="AC813" s="19">
        <f t="shared" si="101"/>
        <v>80</v>
      </c>
      <c r="AD813" s="19" t="str">
        <f t="shared" si="102"/>
        <v>66000-118A</v>
      </c>
      <c r="AE813" s="32"/>
      <c r="AF813" s="34"/>
      <c r="AG813" s="1" t="s">
        <v>153</v>
      </c>
      <c r="AH813" s="43">
        <v>66116</v>
      </c>
    </row>
    <row r="814" spans="1:34" x14ac:dyDescent="0.25">
      <c r="A814" s="13">
        <v>44469</v>
      </c>
      <c r="B814" s="57">
        <v>317197</v>
      </c>
      <c r="C814" s="53" t="s">
        <v>450</v>
      </c>
      <c r="D814" s="53" t="s">
        <v>606</v>
      </c>
      <c r="E814" s="54">
        <v>44482</v>
      </c>
      <c r="F814" s="51" t="s">
        <v>605</v>
      </c>
      <c r="G814" s="48" t="s">
        <v>714</v>
      </c>
      <c r="H814" s="52">
        <v>60</v>
      </c>
      <c r="I814" s="51"/>
      <c r="J814" s="1">
        <v>3.52</v>
      </c>
      <c r="K814" s="7">
        <v>931126</v>
      </c>
      <c r="L814" s="24"/>
      <c r="M814" s="24"/>
      <c r="N814" s="24"/>
      <c r="O814" s="16">
        <f t="shared" si="103"/>
        <v>0</v>
      </c>
      <c r="P814" s="24"/>
      <c r="Q814" s="24"/>
      <c r="R814" s="25" t="s">
        <v>248</v>
      </c>
      <c r="S814" s="27">
        <v>2.6183333333333332</v>
      </c>
      <c r="T814" s="27">
        <v>4.3638888888888887E-2</v>
      </c>
      <c r="U814" s="66">
        <v>44480</v>
      </c>
      <c r="V814" s="27">
        <v>0.68444444444444663</v>
      </c>
      <c r="W814" s="19">
        <v>0.05</v>
      </c>
      <c r="X814" s="26">
        <v>11.97</v>
      </c>
      <c r="Y814" s="19" t="str">
        <f t="shared" si="97"/>
        <v>TAG63</v>
      </c>
      <c r="Z814" s="19" t="str">
        <f t="shared" si="98"/>
        <v>1/UF553450Z</v>
      </c>
      <c r="AA814" s="26">
        <f t="shared" si="99"/>
        <v>0.05</v>
      </c>
      <c r="AB814" s="26">
        <f t="shared" si="100"/>
        <v>3.52</v>
      </c>
      <c r="AC814" s="19">
        <f t="shared" si="101"/>
        <v>11.97</v>
      </c>
      <c r="AD814" s="19" t="str">
        <f t="shared" si="102"/>
        <v>67001-465</v>
      </c>
      <c r="AE814" s="32"/>
      <c r="AF814" s="34"/>
      <c r="AG814" s="1" t="s">
        <v>152</v>
      </c>
      <c r="AH814" s="43">
        <v>66586</v>
      </c>
    </row>
    <row r="815" spans="1:34" x14ac:dyDescent="0.25">
      <c r="A815" s="18">
        <v>44453</v>
      </c>
      <c r="B815" s="55" t="s">
        <v>3249</v>
      </c>
      <c r="C815" s="53" t="s">
        <v>3253</v>
      </c>
      <c r="D815" s="53" t="s">
        <v>3254</v>
      </c>
      <c r="E815" s="54">
        <v>44473</v>
      </c>
      <c r="F815" s="51" t="s">
        <v>3250</v>
      </c>
      <c r="G815" s="48" t="s">
        <v>3251</v>
      </c>
      <c r="H815" s="52">
        <v>15</v>
      </c>
      <c r="I815" s="51" t="s">
        <v>383</v>
      </c>
      <c r="J815" s="1">
        <v>6.77</v>
      </c>
      <c r="K815" s="7">
        <v>929293</v>
      </c>
      <c r="L815" s="24" t="s">
        <v>3252</v>
      </c>
      <c r="M815" s="24">
        <v>3.6</v>
      </c>
      <c r="N815" s="24">
        <v>2.35</v>
      </c>
      <c r="O815" s="16">
        <f t="shared" si="103"/>
        <v>8.4600000000000009</v>
      </c>
      <c r="P815" s="24" t="s">
        <v>130</v>
      </c>
      <c r="Q815" s="24" t="s">
        <v>412</v>
      </c>
      <c r="R815" s="25" t="s">
        <v>1618</v>
      </c>
      <c r="S815" s="27">
        <v>3.3458333333333328</v>
      </c>
      <c r="T815" s="27">
        <v>0.22305555555555551</v>
      </c>
      <c r="U815" s="66">
        <v>44480</v>
      </c>
      <c r="V815" s="27">
        <v>0.34222222222222332</v>
      </c>
      <c r="W815" s="19">
        <v>0.3</v>
      </c>
      <c r="X815" s="26">
        <v>21.7</v>
      </c>
      <c r="Y815" s="19" t="str">
        <f t="shared" si="97"/>
        <v>RL803</v>
      </c>
      <c r="Z815" s="19" t="str">
        <f t="shared" si="98"/>
        <v>1/NCA103450(UF)</v>
      </c>
      <c r="AA815" s="26">
        <f t="shared" si="99"/>
        <v>0.3</v>
      </c>
      <c r="AB815" s="26">
        <f t="shared" si="100"/>
        <v>6.77</v>
      </c>
      <c r="AC815" s="19">
        <f t="shared" si="101"/>
        <v>21.7</v>
      </c>
      <c r="AD815" s="19" t="str">
        <f t="shared" si="102"/>
        <v>88003-062</v>
      </c>
      <c r="AE815" s="32"/>
      <c r="AF815" s="34"/>
      <c r="AG815" s="1" t="s">
        <v>153</v>
      </c>
      <c r="AH815" s="43">
        <v>40147</v>
      </c>
    </row>
    <row r="816" spans="1:34" x14ac:dyDescent="0.25">
      <c r="A816" s="18">
        <v>44467</v>
      </c>
      <c r="B816" s="55">
        <v>317127</v>
      </c>
      <c r="C816" s="53" t="s">
        <v>3355</v>
      </c>
      <c r="D816" s="53" t="s">
        <v>600</v>
      </c>
      <c r="E816" s="54">
        <v>44478</v>
      </c>
      <c r="F816" s="51" t="s">
        <v>117</v>
      </c>
      <c r="G816" s="48" t="s">
        <v>449</v>
      </c>
      <c r="H816" s="52">
        <v>1</v>
      </c>
      <c r="I816" s="51" t="s">
        <v>99</v>
      </c>
      <c r="J816" s="52">
        <v>17.09</v>
      </c>
      <c r="K816" s="7">
        <v>930714</v>
      </c>
      <c r="L816" s="24"/>
      <c r="M816" s="24">
        <v>11.1</v>
      </c>
      <c r="N816" s="24">
        <v>5.2</v>
      </c>
      <c r="O816" s="16">
        <f t="shared" si="103"/>
        <v>57.72</v>
      </c>
      <c r="P816" s="24" t="s">
        <v>130</v>
      </c>
      <c r="Q816" s="24" t="s">
        <v>372</v>
      </c>
      <c r="R816" s="25" t="s">
        <v>1618</v>
      </c>
      <c r="S816" s="27">
        <v>1.0213888888888896</v>
      </c>
      <c r="T816" s="27">
        <v>1.0213888888888896</v>
      </c>
      <c r="U816" s="66">
        <v>44480</v>
      </c>
      <c r="V816" s="27">
        <v>0.13333333333333286</v>
      </c>
      <c r="W816" s="19">
        <v>1.39</v>
      </c>
      <c r="X816" s="26">
        <v>100</v>
      </c>
      <c r="Y816" s="19" t="str">
        <f t="shared" si="97"/>
        <v>RECELL186</v>
      </c>
      <c r="Z816" s="19" t="str">
        <f t="shared" si="98"/>
        <v>6/UR18650FM</v>
      </c>
      <c r="AA816" s="26">
        <f t="shared" si="99"/>
        <v>1.39</v>
      </c>
      <c r="AB816" s="26">
        <f t="shared" si="100"/>
        <v>17.09</v>
      </c>
      <c r="AC816" s="19">
        <f t="shared" si="101"/>
        <v>100</v>
      </c>
      <c r="AD816" s="19" t="str">
        <f t="shared" si="102"/>
        <v>66001-114</v>
      </c>
      <c r="AE816" s="32"/>
      <c r="AF816" s="34"/>
      <c r="AG816" s="1" t="s">
        <v>13</v>
      </c>
      <c r="AH816" s="43">
        <v>24232</v>
      </c>
    </row>
    <row r="817" spans="1:34" x14ac:dyDescent="0.25">
      <c r="A817" s="18">
        <v>44467</v>
      </c>
      <c r="B817" s="55" t="s">
        <v>3352</v>
      </c>
      <c r="C817" s="1" t="s">
        <v>646</v>
      </c>
      <c r="D817" s="51" t="s">
        <v>647</v>
      </c>
      <c r="E817" s="54">
        <v>44477</v>
      </c>
      <c r="F817" s="51" t="s">
        <v>117</v>
      </c>
      <c r="G817" s="48" t="s">
        <v>645</v>
      </c>
      <c r="H817" s="52">
        <v>1</v>
      </c>
      <c r="I817" s="51" t="s">
        <v>251</v>
      </c>
      <c r="J817" s="52">
        <v>11.17</v>
      </c>
      <c r="K817" s="7">
        <v>930714</v>
      </c>
      <c r="L817" s="24"/>
      <c r="M817" s="24">
        <v>10.8</v>
      </c>
      <c r="N817" s="24">
        <v>3.35</v>
      </c>
      <c r="O817" s="16">
        <f t="shared" si="103"/>
        <v>36.180000000000007</v>
      </c>
      <c r="P817" s="24" t="s">
        <v>130</v>
      </c>
      <c r="Q817" s="24" t="s">
        <v>577</v>
      </c>
      <c r="R817" s="25" t="s">
        <v>1618</v>
      </c>
      <c r="S817" s="27">
        <v>0.75000000000000089</v>
      </c>
      <c r="T817" s="27">
        <v>0.75000000000000089</v>
      </c>
      <c r="U817" s="66">
        <v>44480</v>
      </c>
      <c r="V817" s="27">
        <v>0.18333333333333401</v>
      </c>
      <c r="W817" s="19">
        <v>1.1000000000000001</v>
      </c>
      <c r="X817" s="26">
        <v>64.14</v>
      </c>
      <c r="Y817" s="19" t="str">
        <f t="shared" si="97"/>
        <v>RECELL381</v>
      </c>
      <c r="Z817" s="19" t="str">
        <f t="shared" si="98"/>
        <v>3/NCR18650B</v>
      </c>
      <c r="AA817" s="26">
        <f t="shared" si="99"/>
        <v>1.1000000000000001</v>
      </c>
      <c r="AB817" s="26">
        <f t="shared" si="100"/>
        <v>11.17</v>
      </c>
      <c r="AC817" s="19">
        <f t="shared" si="101"/>
        <v>64.14</v>
      </c>
      <c r="AD817" s="19" t="str">
        <f t="shared" si="102"/>
        <v>22000-535F</v>
      </c>
      <c r="AE817" s="32"/>
      <c r="AF817" s="34"/>
      <c r="AG817" s="1" t="s">
        <v>13</v>
      </c>
      <c r="AH817" s="43">
        <v>24232</v>
      </c>
    </row>
    <row r="818" spans="1:34" x14ac:dyDescent="0.25">
      <c r="A818" s="5">
        <v>44475</v>
      </c>
      <c r="B818" s="56" t="s">
        <v>3394</v>
      </c>
      <c r="C818" s="51" t="s">
        <v>2938</v>
      </c>
      <c r="D818" s="51" t="s">
        <v>3397</v>
      </c>
      <c r="E818" s="54">
        <v>44480</v>
      </c>
      <c r="F818" s="51" t="s">
        <v>322</v>
      </c>
      <c r="G818" s="48" t="s">
        <v>3395</v>
      </c>
      <c r="H818" s="52">
        <v>1</v>
      </c>
      <c r="I818" s="51" t="s">
        <v>2339</v>
      </c>
      <c r="J818" s="1">
        <v>6.76</v>
      </c>
      <c r="K818" s="7">
        <v>931533</v>
      </c>
      <c r="L818" s="24" t="s">
        <v>3396</v>
      </c>
      <c r="M818" s="24">
        <v>4.8</v>
      </c>
      <c r="N818" s="24">
        <v>2.1</v>
      </c>
      <c r="O818" s="16">
        <f t="shared" si="103"/>
        <v>10.08</v>
      </c>
      <c r="P818" s="24" t="s">
        <v>91</v>
      </c>
      <c r="Q818" s="24" t="s">
        <v>562</v>
      </c>
      <c r="R818" s="25" t="s">
        <v>1618</v>
      </c>
      <c r="S818" s="27">
        <v>0.58555555555555472</v>
      </c>
      <c r="T818" s="27">
        <v>0.58555555555555472</v>
      </c>
      <c r="U818" s="66">
        <v>44480</v>
      </c>
      <c r="V818" s="27">
        <v>0.16500000000000181</v>
      </c>
      <c r="W818" s="19">
        <v>0.5</v>
      </c>
      <c r="X818" s="26">
        <v>22.95</v>
      </c>
      <c r="Y818" s="19" t="str">
        <f t="shared" si="97"/>
        <v>N1841</v>
      </c>
      <c r="Z818" s="19" t="str">
        <f t="shared" si="98"/>
        <v>4/MH-A2100HT</v>
      </c>
      <c r="AA818" s="26">
        <f t="shared" si="99"/>
        <v>0.5</v>
      </c>
      <c r="AB818" s="26">
        <f t="shared" si="100"/>
        <v>6.76</v>
      </c>
      <c r="AC818" s="19">
        <f t="shared" si="101"/>
        <v>22.95</v>
      </c>
      <c r="AD818" s="19" t="str">
        <f t="shared" si="102"/>
        <v>59001-404EKTB</v>
      </c>
      <c r="AE818" s="32"/>
      <c r="AF818" s="34"/>
      <c r="AG818" s="1" t="s">
        <v>151</v>
      </c>
      <c r="AH818" s="43" t="s">
        <v>323</v>
      </c>
    </row>
    <row r="819" spans="1:34" x14ac:dyDescent="0.25">
      <c r="A819" s="81">
        <v>44470</v>
      </c>
      <c r="B819" s="82" t="s">
        <v>3388</v>
      </c>
      <c r="C819" s="51" t="s">
        <v>402</v>
      </c>
      <c r="D819" s="51" t="s">
        <v>1446</v>
      </c>
      <c r="E819" s="54">
        <v>44487</v>
      </c>
      <c r="F819" s="51" t="s">
        <v>1444</v>
      </c>
      <c r="G819" s="48" t="s">
        <v>1445</v>
      </c>
      <c r="H819" s="52">
        <v>28</v>
      </c>
      <c r="I819" s="51" t="s">
        <v>95</v>
      </c>
      <c r="J819" s="1">
        <v>13.74</v>
      </c>
      <c r="K819" s="7">
        <v>931317</v>
      </c>
      <c r="L819" s="24"/>
      <c r="M819" s="24">
        <v>24</v>
      </c>
      <c r="N819" s="24"/>
      <c r="O819" s="16">
        <f t="shared" si="103"/>
        <v>0</v>
      </c>
      <c r="P819" s="24" t="s">
        <v>89</v>
      </c>
      <c r="Q819" s="24" t="s">
        <v>1208</v>
      </c>
      <c r="R819" s="25" t="s">
        <v>455</v>
      </c>
      <c r="S819" s="27">
        <v>19.838333333333335</v>
      </c>
      <c r="T819" s="27">
        <v>0.70851190476190484</v>
      </c>
      <c r="U819" s="66">
        <v>44480</v>
      </c>
      <c r="V819" s="27">
        <v>0.82222222222222108</v>
      </c>
      <c r="W819" s="19">
        <v>0.82</v>
      </c>
      <c r="X819" s="26">
        <v>70</v>
      </c>
      <c r="Y819" s="19" t="str">
        <f t="shared" si="97"/>
        <v>AL545</v>
      </c>
      <c r="Z819" s="19" t="str">
        <f t="shared" si="98"/>
        <v>16/LR20XW</v>
      </c>
      <c r="AA819" s="26">
        <f t="shared" si="99"/>
        <v>0.82</v>
      </c>
      <c r="AB819" s="26">
        <f t="shared" si="100"/>
        <v>13.74</v>
      </c>
      <c r="AC819" s="19">
        <f t="shared" si="101"/>
        <v>70</v>
      </c>
      <c r="AD819" s="19" t="str">
        <f t="shared" si="102"/>
        <v>66001-138</v>
      </c>
      <c r="AE819" s="32"/>
      <c r="AF819" s="34"/>
      <c r="AG819" s="1" t="s">
        <v>153</v>
      </c>
      <c r="AH819" s="43">
        <v>30450</v>
      </c>
    </row>
    <row r="820" spans="1:34" x14ac:dyDescent="0.25">
      <c r="A820" s="5">
        <v>44468</v>
      </c>
      <c r="B820" s="56" t="s">
        <v>3359</v>
      </c>
      <c r="C820" s="51" t="s">
        <v>2239</v>
      </c>
      <c r="D820" s="51" t="s">
        <v>3361</v>
      </c>
      <c r="E820" s="54">
        <v>44467</v>
      </c>
      <c r="F820" s="51" t="s">
        <v>571</v>
      </c>
      <c r="G820" s="48" t="s">
        <v>3360</v>
      </c>
      <c r="H820" s="52">
        <v>5</v>
      </c>
      <c r="I820" s="51" t="s">
        <v>243</v>
      </c>
      <c r="J820" s="1">
        <v>13.52</v>
      </c>
      <c r="K820" s="7">
        <v>930923</v>
      </c>
      <c r="L820" s="24"/>
      <c r="M820" s="24">
        <v>7.2</v>
      </c>
      <c r="N820" s="24">
        <v>2.5499999999999998</v>
      </c>
      <c r="O820" s="16">
        <f t="shared" si="103"/>
        <v>18.36</v>
      </c>
      <c r="P820" s="24" t="s">
        <v>91</v>
      </c>
      <c r="Q820" s="24" t="s">
        <v>464</v>
      </c>
      <c r="R820" s="25" t="s">
        <v>287</v>
      </c>
      <c r="S820" s="27">
        <v>2.9016666666666668</v>
      </c>
      <c r="T820" s="27">
        <v>0.58033333333333337</v>
      </c>
      <c r="U820" s="66">
        <v>44476</v>
      </c>
      <c r="V820" s="27">
        <v>0.1500000000000008</v>
      </c>
      <c r="W820" s="19">
        <v>0.69</v>
      </c>
      <c r="X820" s="26">
        <v>39.42</v>
      </c>
      <c r="Y820" s="19" t="str">
        <f t="shared" si="97"/>
        <v>N1420</v>
      </c>
      <c r="Z820" s="19" t="str">
        <f t="shared" si="98"/>
        <v>6/HR-3UTHC</v>
      </c>
      <c r="AA820" s="26">
        <f t="shared" si="99"/>
        <v>0.69</v>
      </c>
      <c r="AB820" s="26">
        <f t="shared" si="100"/>
        <v>13.52</v>
      </c>
      <c r="AC820" s="19">
        <f t="shared" si="101"/>
        <v>39.42</v>
      </c>
      <c r="AD820" s="19" t="str">
        <f t="shared" si="102"/>
        <v>66000-941</v>
      </c>
      <c r="AE820" s="32"/>
      <c r="AF820" s="34"/>
      <c r="AG820" s="1" t="s">
        <v>153</v>
      </c>
      <c r="AH820" s="43">
        <v>65616</v>
      </c>
    </row>
    <row r="821" spans="1:34" x14ac:dyDescent="0.25">
      <c r="A821" s="13">
        <v>44469</v>
      </c>
      <c r="B821" s="57" t="s">
        <v>3378</v>
      </c>
      <c r="C821" s="51" t="s">
        <v>597</v>
      </c>
      <c r="D821" s="51" t="s">
        <v>3380</v>
      </c>
      <c r="E821" s="54">
        <v>44477</v>
      </c>
      <c r="F821" s="51" t="s">
        <v>117</v>
      </c>
      <c r="G821" s="48" t="s">
        <v>3379</v>
      </c>
      <c r="H821" s="52">
        <v>200</v>
      </c>
      <c r="I821" s="1"/>
      <c r="J821" s="1">
        <v>4.4000000000000004</v>
      </c>
      <c r="K821" s="7">
        <v>931187</v>
      </c>
      <c r="L821" s="24"/>
      <c r="M821" s="24">
        <v>3.6</v>
      </c>
      <c r="N821" s="24">
        <v>2.6</v>
      </c>
      <c r="O821" s="16">
        <f t="shared" si="103"/>
        <v>9.3600000000000012</v>
      </c>
      <c r="P821" s="24" t="s">
        <v>20</v>
      </c>
      <c r="Q821" s="24" t="s">
        <v>412</v>
      </c>
      <c r="R821" s="25" t="s">
        <v>2172</v>
      </c>
      <c r="S821" s="27">
        <v>6.1663888888888891</v>
      </c>
      <c r="T821" s="27">
        <v>3.0831944444444447E-2</v>
      </c>
      <c r="U821" s="66">
        <v>44476</v>
      </c>
      <c r="V821" s="27">
        <v>0.66666666666666696</v>
      </c>
      <c r="W821" s="19">
        <v>0.04</v>
      </c>
      <c r="X821" s="26">
        <v>8.4600000000000009</v>
      </c>
      <c r="Y821" s="19" t="str">
        <f t="shared" si="97"/>
        <v>TAG41</v>
      </c>
      <c r="Z821" s="19" t="str">
        <f t="shared" si="98"/>
        <v>1/LS14500</v>
      </c>
      <c r="AA821" s="26">
        <f t="shared" si="99"/>
        <v>0.04</v>
      </c>
      <c r="AB821" s="26">
        <f t="shared" si="100"/>
        <v>4.4000000000000004</v>
      </c>
      <c r="AC821" s="19">
        <f t="shared" si="101"/>
        <v>8.4600000000000009</v>
      </c>
      <c r="AD821" s="19" t="str">
        <f t="shared" si="102"/>
        <v>67001-321</v>
      </c>
      <c r="AE821" s="32"/>
      <c r="AF821" s="34"/>
      <c r="AG821" s="1" t="s">
        <v>573</v>
      </c>
      <c r="AH821" s="43">
        <v>24232</v>
      </c>
    </row>
    <row r="822" spans="1:34" x14ac:dyDescent="0.25">
      <c r="A822" s="81">
        <v>44470</v>
      </c>
      <c r="B822" s="82" t="s">
        <v>3387</v>
      </c>
      <c r="C822" s="51" t="s">
        <v>2397</v>
      </c>
      <c r="D822" s="51" t="s">
        <v>639</v>
      </c>
      <c r="E822" s="54">
        <v>44489</v>
      </c>
      <c r="F822" s="51" t="s">
        <v>267</v>
      </c>
      <c r="G822" s="48" t="s">
        <v>638</v>
      </c>
      <c r="H822" s="52">
        <v>4</v>
      </c>
      <c r="I822" s="1" t="s">
        <v>243</v>
      </c>
      <c r="J822" s="1">
        <v>23.59</v>
      </c>
      <c r="K822" s="7">
        <v>931249</v>
      </c>
      <c r="L822" s="24"/>
      <c r="M822" s="24">
        <v>12</v>
      </c>
      <c r="N822" s="24">
        <v>2.5499999999999998</v>
      </c>
      <c r="O822" s="16">
        <f t="shared" si="103"/>
        <v>30.599999999999998</v>
      </c>
      <c r="P822" s="24" t="s">
        <v>91</v>
      </c>
      <c r="Q822" s="24" t="s">
        <v>584</v>
      </c>
      <c r="R822" s="25" t="s">
        <v>248</v>
      </c>
      <c r="S822" s="27">
        <v>4.2994444444444433</v>
      </c>
      <c r="T822" s="27">
        <v>1.0748611111111108</v>
      </c>
      <c r="U822" s="66">
        <v>44476</v>
      </c>
      <c r="V822" s="27">
        <v>0.24805555555555525</v>
      </c>
      <c r="W822" s="19">
        <v>0.76</v>
      </c>
      <c r="X822" s="26">
        <v>62</v>
      </c>
      <c r="Y822" s="19" t="str">
        <f t="shared" si="97"/>
        <v>N354</v>
      </c>
      <c r="Z822" s="19" t="str">
        <f t="shared" si="98"/>
        <v>10/HR-3UTHB</v>
      </c>
      <c r="AA822" s="26">
        <f t="shared" si="99"/>
        <v>0.76</v>
      </c>
      <c r="AB822" s="26">
        <f t="shared" si="100"/>
        <v>23.59</v>
      </c>
      <c r="AC822" s="19">
        <f t="shared" si="101"/>
        <v>62</v>
      </c>
      <c r="AD822" s="19" t="str">
        <f t="shared" si="102"/>
        <v>66000-354</v>
      </c>
      <c r="AE822" s="32"/>
      <c r="AF822" s="34"/>
      <c r="AG822" s="1" t="s">
        <v>153</v>
      </c>
      <c r="AH822" s="43">
        <v>66116</v>
      </c>
    </row>
    <row r="823" spans="1:34" x14ac:dyDescent="0.25">
      <c r="A823" s="13">
        <v>44462</v>
      </c>
      <c r="B823" s="57" t="s">
        <v>3327</v>
      </c>
      <c r="C823" s="53" t="s">
        <v>3330</v>
      </c>
      <c r="D823" s="53" t="s">
        <v>3331</v>
      </c>
      <c r="E823" s="54">
        <v>44477</v>
      </c>
      <c r="F823" s="51" t="s">
        <v>3328</v>
      </c>
      <c r="G823" s="48" t="s">
        <v>3329</v>
      </c>
      <c r="H823" s="52">
        <v>2</v>
      </c>
      <c r="I823" s="51" t="s">
        <v>288</v>
      </c>
      <c r="J823" s="1">
        <v>24.31</v>
      </c>
      <c r="K823" s="7">
        <v>930160</v>
      </c>
      <c r="L823" s="24"/>
      <c r="M823" s="24">
        <v>10.8</v>
      </c>
      <c r="N823" s="24">
        <v>4</v>
      </c>
      <c r="O823" s="16">
        <f t="shared" si="103"/>
        <v>43.2</v>
      </c>
      <c r="P823" s="24" t="s">
        <v>91</v>
      </c>
      <c r="Q823" s="24" t="s">
        <v>1776</v>
      </c>
      <c r="R823" s="25" t="s">
        <v>1618</v>
      </c>
      <c r="S823" s="27">
        <v>1.2247222222222227</v>
      </c>
      <c r="T823" s="27">
        <v>0.61236111111111136</v>
      </c>
      <c r="U823" s="66">
        <v>44476</v>
      </c>
      <c r="V823" s="27">
        <v>0.19999999999999929</v>
      </c>
      <c r="W823" s="19">
        <v>0.75</v>
      </c>
      <c r="X823" s="26">
        <v>112</v>
      </c>
      <c r="Y823" s="19" t="str">
        <f t="shared" si="97"/>
        <v>N970</v>
      </c>
      <c r="Z823" s="19" t="str">
        <f t="shared" si="98"/>
        <v>9/HR-4/3AU</v>
      </c>
      <c r="AA823" s="26">
        <f t="shared" si="99"/>
        <v>0.75</v>
      </c>
      <c r="AB823" s="26">
        <f t="shared" si="100"/>
        <v>24.31</v>
      </c>
      <c r="AC823" s="19">
        <f t="shared" si="101"/>
        <v>112</v>
      </c>
      <c r="AD823" s="19" t="str">
        <f t="shared" si="102"/>
        <v>30006-919NEOZ</v>
      </c>
      <c r="AE823" s="32"/>
      <c r="AF823" s="34"/>
      <c r="AG823" s="1" t="s">
        <v>13</v>
      </c>
      <c r="AH823" s="43">
        <v>2542</v>
      </c>
    </row>
    <row r="824" spans="1:34" x14ac:dyDescent="0.25">
      <c r="A824" s="18">
        <v>44460</v>
      </c>
      <c r="B824" s="55" t="s">
        <v>3315</v>
      </c>
      <c r="C824" s="51"/>
      <c r="D824" s="51" t="s">
        <v>145</v>
      </c>
      <c r="E824" s="54">
        <v>44469</v>
      </c>
      <c r="F824" s="51" t="s">
        <v>139</v>
      </c>
      <c r="G824" s="48" t="s">
        <v>144</v>
      </c>
      <c r="H824" s="52">
        <v>25</v>
      </c>
      <c r="I824" s="1"/>
      <c r="J824" s="1">
        <v>1.88</v>
      </c>
      <c r="K824" s="7">
        <v>929783</v>
      </c>
      <c r="L824" s="24"/>
      <c r="M824" s="24"/>
      <c r="N824" s="24"/>
      <c r="O824" s="16">
        <f t="shared" si="103"/>
        <v>0</v>
      </c>
      <c r="P824" s="24"/>
      <c r="Q824" s="24"/>
      <c r="R824" s="25" t="s">
        <v>249</v>
      </c>
      <c r="S824" s="27">
        <v>7.5141666666666662</v>
      </c>
      <c r="T824" s="27">
        <v>0.30056666666666665</v>
      </c>
      <c r="U824" s="66">
        <v>44475</v>
      </c>
      <c r="V824" s="27">
        <v>0.28333333333333366</v>
      </c>
      <c r="W824" s="19">
        <v>0.32</v>
      </c>
      <c r="X824" s="26">
        <v>12</v>
      </c>
      <c r="Y824" s="19" t="str">
        <f t="shared" si="97"/>
        <v>CA67</v>
      </c>
      <c r="Z824" s="19">
        <f t="shared" si="98"/>
        <v>0</v>
      </c>
      <c r="AA824" s="26">
        <f t="shared" si="99"/>
        <v>0.32</v>
      </c>
      <c r="AB824" s="26">
        <f t="shared" si="100"/>
        <v>1.88</v>
      </c>
      <c r="AC824" s="19">
        <f t="shared" si="101"/>
        <v>12</v>
      </c>
      <c r="AD824" s="19" t="str">
        <f t="shared" si="102"/>
        <v>66000-714</v>
      </c>
      <c r="AE824" s="32"/>
      <c r="AF824" s="34"/>
      <c r="AG824" s="1" t="s">
        <v>573</v>
      </c>
      <c r="AH824" s="43">
        <v>66824</v>
      </c>
    </row>
    <row r="825" spans="1:34" x14ac:dyDescent="0.25">
      <c r="A825" s="81">
        <v>44470</v>
      </c>
      <c r="B825" s="82" t="s">
        <v>3384</v>
      </c>
      <c r="C825" s="51" t="s">
        <v>3386</v>
      </c>
      <c r="D825" s="51" t="s">
        <v>3036</v>
      </c>
      <c r="E825" s="54">
        <v>44474</v>
      </c>
      <c r="F825" s="51" t="s">
        <v>3033</v>
      </c>
      <c r="G825" s="48" t="s">
        <v>3034</v>
      </c>
      <c r="H825" s="52">
        <v>2</v>
      </c>
      <c r="I825" s="51" t="s">
        <v>3385</v>
      </c>
      <c r="J825" s="1">
        <v>209.77</v>
      </c>
      <c r="K825" s="7">
        <v>931380</v>
      </c>
      <c r="L825" s="24"/>
      <c r="M825" s="24">
        <v>3.6</v>
      </c>
      <c r="N825" s="24">
        <v>124.8</v>
      </c>
      <c r="O825" s="16">
        <f t="shared" si="103"/>
        <v>449.28</v>
      </c>
      <c r="P825" s="24" t="s">
        <v>130</v>
      </c>
      <c r="Q825" s="24" t="s">
        <v>3037</v>
      </c>
      <c r="R825" s="25" t="s">
        <v>456</v>
      </c>
      <c r="S825" s="27">
        <v>17.324166666666663</v>
      </c>
      <c r="T825" s="27">
        <v>8.6620833333333316</v>
      </c>
      <c r="U825" s="66">
        <v>44475</v>
      </c>
      <c r="V825" s="27">
        <v>0.38500000000000023</v>
      </c>
      <c r="W825" s="19">
        <v>8.6</v>
      </c>
      <c r="X825" s="26">
        <v>625</v>
      </c>
      <c r="Y825" s="19" t="str">
        <f t="shared" si="97"/>
        <v>RL1510</v>
      </c>
      <c r="Z825" s="19" t="str">
        <f t="shared" si="98"/>
        <v>48/ICR18650-26JM</v>
      </c>
      <c r="AA825" s="26">
        <f t="shared" si="99"/>
        <v>8.6</v>
      </c>
      <c r="AB825" s="26">
        <f t="shared" si="100"/>
        <v>209.77</v>
      </c>
      <c r="AC825" s="19">
        <f t="shared" si="101"/>
        <v>625</v>
      </c>
      <c r="AD825" s="19" t="str">
        <f t="shared" si="102"/>
        <v>66002-741</v>
      </c>
      <c r="AE825" s="32"/>
      <c r="AF825" s="34"/>
      <c r="AG825" s="1" t="s">
        <v>151</v>
      </c>
      <c r="AH825" s="43">
        <v>2486</v>
      </c>
    </row>
    <row r="826" spans="1:34" x14ac:dyDescent="0.25">
      <c r="A826" s="17">
        <v>44452</v>
      </c>
      <c r="B826" s="58" t="s">
        <v>3232</v>
      </c>
      <c r="C826" s="53" t="s">
        <v>137</v>
      </c>
      <c r="D826" s="53" t="s">
        <v>1979</v>
      </c>
      <c r="E826" s="54">
        <v>44469</v>
      </c>
      <c r="F826" s="51" t="s">
        <v>258</v>
      </c>
      <c r="G826" s="48" t="s">
        <v>1977</v>
      </c>
      <c r="H826" s="52">
        <v>4</v>
      </c>
      <c r="I826" s="51" t="s">
        <v>251</v>
      </c>
      <c r="J826" s="1">
        <v>34.35</v>
      </c>
      <c r="K826" s="7">
        <v>929048</v>
      </c>
      <c r="L826" s="24" t="s">
        <v>1978</v>
      </c>
      <c r="M826" s="24">
        <v>14.4</v>
      </c>
      <c r="N826" s="24">
        <v>6.7</v>
      </c>
      <c r="O826" s="16">
        <f t="shared" si="103"/>
        <v>96.48</v>
      </c>
      <c r="P826" s="24" t="s">
        <v>130</v>
      </c>
      <c r="Q826" s="24" t="s">
        <v>92</v>
      </c>
      <c r="R826" s="25" t="s">
        <v>1618</v>
      </c>
      <c r="S826" s="27">
        <v>3.26</v>
      </c>
      <c r="T826" s="27">
        <v>0.81499999999999995</v>
      </c>
      <c r="U826" s="66">
        <v>44476</v>
      </c>
      <c r="V826" s="27">
        <v>0.22333333333333227</v>
      </c>
      <c r="W826" s="19">
        <v>1.39</v>
      </c>
      <c r="X826" s="26">
        <v>144.47</v>
      </c>
      <c r="Y826" s="19" t="str">
        <f t="shared" si="97"/>
        <v>RL820</v>
      </c>
      <c r="Z826" s="19" t="str">
        <f t="shared" si="98"/>
        <v>8/NCR18650B</v>
      </c>
      <c r="AA826" s="26">
        <f t="shared" si="99"/>
        <v>1.39</v>
      </c>
      <c r="AB826" s="26">
        <f t="shared" si="100"/>
        <v>34.35</v>
      </c>
      <c r="AC826" s="19">
        <f t="shared" si="101"/>
        <v>144.47</v>
      </c>
      <c r="AD826" s="19" t="str">
        <f t="shared" si="102"/>
        <v>88003-117</v>
      </c>
      <c r="AE826" s="32"/>
      <c r="AF826" s="34"/>
      <c r="AG826" s="1" t="s">
        <v>151</v>
      </c>
      <c r="AH826" s="43">
        <v>1167</v>
      </c>
    </row>
    <row r="827" spans="1:34" x14ac:dyDescent="0.25">
      <c r="A827" s="17">
        <v>44459</v>
      </c>
      <c r="B827" s="58" t="s">
        <v>3306</v>
      </c>
      <c r="C827" s="51" t="s">
        <v>275</v>
      </c>
      <c r="D827" s="51" t="s">
        <v>498</v>
      </c>
      <c r="E827" s="54">
        <v>44477</v>
      </c>
      <c r="F827" s="51" t="s">
        <v>339</v>
      </c>
      <c r="G827" s="48" t="s">
        <v>497</v>
      </c>
      <c r="H827" s="52">
        <v>1</v>
      </c>
      <c r="I827" s="51" t="s">
        <v>116</v>
      </c>
      <c r="J827" s="1">
        <v>21.2</v>
      </c>
      <c r="K827" s="7">
        <v>929905</v>
      </c>
      <c r="L827" s="24"/>
      <c r="M827" s="24">
        <v>11.1</v>
      </c>
      <c r="N827" s="24">
        <v>2</v>
      </c>
      <c r="O827" s="16">
        <f t="shared" si="103"/>
        <v>22.2</v>
      </c>
      <c r="P827" s="24" t="s">
        <v>130</v>
      </c>
      <c r="Q827" s="24" t="s">
        <v>577</v>
      </c>
      <c r="R827" s="25" t="s">
        <v>455</v>
      </c>
      <c r="S827" s="27">
        <v>1.92</v>
      </c>
      <c r="T827" s="27">
        <v>1.92</v>
      </c>
      <c r="U827" s="66">
        <v>44475</v>
      </c>
      <c r="V827" s="27">
        <v>0.3666666666666667</v>
      </c>
      <c r="W827" s="19">
        <v>3.04</v>
      </c>
      <c r="X827" s="26">
        <v>65</v>
      </c>
      <c r="Y827" s="19" t="str">
        <f t="shared" si="97"/>
        <v>RL980</v>
      </c>
      <c r="Z827" s="19" t="str">
        <f t="shared" si="98"/>
        <v>3/UF103450P</v>
      </c>
      <c r="AA827" s="26">
        <f t="shared" si="99"/>
        <v>3.04</v>
      </c>
      <c r="AB827" s="26">
        <f t="shared" si="100"/>
        <v>21.2</v>
      </c>
      <c r="AC827" s="19">
        <f t="shared" si="101"/>
        <v>65</v>
      </c>
      <c r="AD827" s="19" t="str">
        <f t="shared" si="102"/>
        <v>30008-144SHARK</v>
      </c>
      <c r="AE827" s="32"/>
      <c r="AF827" s="34"/>
      <c r="AG827" s="1" t="s">
        <v>152</v>
      </c>
      <c r="AH827" s="43" t="s">
        <v>340</v>
      </c>
    </row>
    <row r="828" spans="1:34" x14ac:dyDescent="0.25">
      <c r="A828" s="17">
        <v>44452</v>
      </c>
      <c r="B828" s="46">
        <v>316618</v>
      </c>
      <c r="C828" s="19"/>
      <c r="D828" s="19" t="s">
        <v>3214</v>
      </c>
      <c r="E828" s="14">
        <v>44449</v>
      </c>
      <c r="F828" s="19" t="s">
        <v>3215</v>
      </c>
      <c r="G828" s="19"/>
      <c r="H828" s="19">
        <v>1</v>
      </c>
      <c r="I828" s="19"/>
      <c r="J828" s="24">
        <v>0</v>
      </c>
      <c r="K828" s="7">
        <v>928980</v>
      </c>
      <c r="L828" s="24"/>
      <c r="M828" s="24"/>
      <c r="N828" s="24"/>
      <c r="O828" s="16">
        <f t="shared" si="103"/>
        <v>0</v>
      </c>
      <c r="P828" s="24"/>
      <c r="Q828" s="24"/>
      <c r="R828" s="25" t="s">
        <v>118</v>
      </c>
      <c r="S828" s="27">
        <v>0.99999999999999911</v>
      </c>
      <c r="T828" s="27">
        <v>0.99999999999999911</v>
      </c>
      <c r="U828" s="66">
        <v>44475</v>
      </c>
      <c r="V828" s="27">
        <v>6.666666666666643E-2</v>
      </c>
      <c r="W828" s="19">
        <v>0.5</v>
      </c>
      <c r="X828" s="26">
        <v>15</v>
      </c>
      <c r="Y828" s="19" t="str">
        <f t="shared" si="97"/>
        <v>FIT BATTERY-LAB</v>
      </c>
      <c r="Z828" s="19">
        <f t="shared" si="98"/>
        <v>0</v>
      </c>
      <c r="AA828" s="26">
        <f t="shared" si="99"/>
        <v>0.5</v>
      </c>
      <c r="AB828" s="26">
        <f t="shared" si="100"/>
        <v>0</v>
      </c>
      <c r="AC828" s="19">
        <f t="shared" si="101"/>
        <v>15</v>
      </c>
      <c r="AD828" s="19">
        <f t="shared" si="102"/>
        <v>0</v>
      </c>
      <c r="AE828" s="32"/>
      <c r="AF828" s="34"/>
      <c r="AG828" s="1" t="s">
        <v>13</v>
      </c>
      <c r="AH828" s="43" t="s">
        <v>283</v>
      </c>
    </row>
    <row r="829" spans="1:34" x14ac:dyDescent="0.25">
      <c r="A829" s="17">
        <v>44480</v>
      </c>
      <c r="B829" s="58" t="s">
        <v>3364</v>
      </c>
      <c r="C829" s="53" t="s">
        <v>2336</v>
      </c>
      <c r="D829" s="53" t="s">
        <v>3473</v>
      </c>
      <c r="E829" s="54">
        <v>44476</v>
      </c>
      <c r="F829" s="51" t="s">
        <v>626</v>
      </c>
      <c r="G829" s="48" t="s">
        <v>3432</v>
      </c>
      <c r="H829" s="52">
        <v>1</v>
      </c>
      <c r="I829" s="51" t="s">
        <v>748</v>
      </c>
      <c r="J829" s="1">
        <v>6</v>
      </c>
      <c r="K829" s="7">
        <v>931035</v>
      </c>
      <c r="L829" s="24"/>
      <c r="M829" s="24">
        <v>3.6</v>
      </c>
      <c r="N829" s="24">
        <v>2.4</v>
      </c>
      <c r="O829" s="16">
        <f t="shared" si="103"/>
        <v>8.64</v>
      </c>
      <c r="P829" s="24" t="s">
        <v>130</v>
      </c>
      <c r="Q829" s="24" t="s">
        <v>412</v>
      </c>
      <c r="R829" s="25" t="s">
        <v>1618</v>
      </c>
      <c r="S829" s="27">
        <v>1.0986111111111114</v>
      </c>
      <c r="T829" s="27">
        <v>1.0986111111111114</v>
      </c>
      <c r="U829" s="66">
        <v>44481</v>
      </c>
      <c r="V829" s="27">
        <v>0.21666666666666723</v>
      </c>
      <c r="W829" s="19">
        <v>1</v>
      </c>
      <c r="X829" s="26">
        <v>46.12</v>
      </c>
      <c r="Y829" s="19" t="str">
        <f t="shared" si="97"/>
        <v>RECELL737</v>
      </c>
      <c r="Z829" s="19" t="str">
        <f t="shared" si="98"/>
        <v>1/NCA653864SA</v>
      </c>
      <c r="AA829" s="26">
        <f t="shared" si="99"/>
        <v>1</v>
      </c>
      <c r="AB829" s="26">
        <f t="shared" si="100"/>
        <v>6</v>
      </c>
      <c r="AC829" s="19">
        <f t="shared" si="101"/>
        <v>46.12</v>
      </c>
      <c r="AD829" s="19" t="str">
        <f t="shared" si="102"/>
        <v>66002-489</v>
      </c>
      <c r="AE829" s="32"/>
      <c r="AF829" s="34"/>
      <c r="AG829" s="1" t="s">
        <v>13</v>
      </c>
      <c r="AH829" s="43">
        <v>23985</v>
      </c>
    </row>
    <row r="830" spans="1:34" x14ac:dyDescent="0.25">
      <c r="A830" s="5">
        <v>44468</v>
      </c>
      <c r="B830" s="56" t="s">
        <v>3362</v>
      </c>
      <c r="C830" s="51" t="s">
        <v>521</v>
      </c>
      <c r="D830" s="51" t="s">
        <v>3474</v>
      </c>
      <c r="E830" s="54">
        <v>44470</v>
      </c>
      <c r="F830" s="51" t="s">
        <v>285</v>
      </c>
      <c r="G830" s="48" t="s">
        <v>3363</v>
      </c>
      <c r="H830" s="52">
        <v>1</v>
      </c>
      <c r="I830" s="51" t="s">
        <v>303</v>
      </c>
      <c r="J830" s="1">
        <v>22.09</v>
      </c>
      <c r="K830" s="7">
        <v>931027</v>
      </c>
      <c r="L830" s="24"/>
      <c r="M830" s="24">
        <v>7.4</v>
      </c>
      <c r="N830" s="24">
        <v>4.8</v>
      </c>
      <c r="O830" s="16">
        <f t="shared" si="103"/>
        <v>35.520000000000003</v>
      </c>
      <c r="P830" s="24" t="s">
        <v>130</v>
      </c>
      <c r="Q830" s="24" t="s">
        <v>281</v>
      </c>
      <c r="R830" s="25" t="s">
        <v>1618</v>
      </c>
      <c r="S830" s="27">
        <v>0.5252777777777764</v>
      </c>
      <c r="T830" s="27">
        <v>0.5252777777777764</v>
      </c>
      <c r="U830" s="66">
        <v>44475</v>
      </c>
      <c r="V830" s="27">
        <v>0.25000000000000044</v>
      </c>
      <c r="W830" s="19">
        <v>1</v>
      </c>
      <c r="X830" s="26">
        <v>76</v>
      </c>
      <c r="Y830" s="19" t="str">
        <f t="shared" si="97"/>
        <v>PACK677</v>
      </c>
      <c r="Z830" s="19" t="str">
        <f t="shared" si="98"/>
        <v>4/UR18650FK</v>
      </c>
      <c r="AA830" s="26">
        <f t="shared" si="99"/>
        <v>1</v>
      </c>
      <c r="AB830" s="26">
        <f t="shared" si="100"/>
        <v>22.09</v>
      </c>
      <c r="AC830" s="19">
        <f t="shared" si="101"/>
        <v>76</v>
      </c>
      <c r="AD830" s="19" t="str">
        <f t="shared" si="102"/>
        <v>66003-984</v>
      </c>
      <c r="AE830" s="32"/>
      <c r="AF830" s="34"/>
      <c r="AG830" s="1" t="s">
        <v>152</v>
      </c>
      <c r="AH830" s="43" t="s">
        <v>286</v>
      </c>
    </row>
    <row r="831" spans="1:34" x14ac:dyDescent="0.25">
      <c r="A831" s="13">
        <v>44462</v>
      </c>
      <c r="B831" s="57" t="s">
        <v>3323</v>
      </c>
      <c r="C831" s="51" t="s">
        <v>3326</v>
      </c>
      <c r="D831" s="51" t="s">
        <v>3475</v>
      </c>
      <c r="E831" s="54">
        <v>44477</v>
      </c>
      <c r="F831" s="51" t="s">
        <v>3324</v>
      </c>
      <c r="G831" s="48" t="s">
        <v>3325</v>
      </c>
      <c r="H831" s="52">
        <v>1</v>
      </c>
      <c r="I831" s="51" t="s">
        <v>99</v>
      </c>
      <c r="J831" s="52">
        <v>40.86</v>
      </c>
      <c r="K831" s="7">
        <v>930128</v>
      </c>
      <c r="L831" s="24"/>
      <c r="M831" s="24">
        <v>7.2</v>
      </c>
      <c r="N831" s="24">
        <v>13</v>
      </c>
      <c r="O831" s="16">
        <f t="shared" si="103"/>
        <v>93.600000000000009</v>
      </c>
      <c r="P831" s="24" t="s">
        <v>130</v>
      </c>
      <c r="Q831" s="24" t="s">
        <v>556</v>
      </c>
      <c r="R831" s="25" t="s">
        <v>1618</v>
      </c>
      <c r="S831" s="27">
        <v>0.77138888888888868</v>
      </c>
      <c r="T831" s="27">
        <v>0.77138888888888868</v>
      </c>
      <c r="U831" s="66">
        <v>44476</v>
      </c>
      <c r="V831" s="27">
        <v>0.18194444444444402</v>
      </c>
      <c r="W831" s="19">
        <v>1</v>
      </c>
      <c r="X831" s="26">
        <v>150</v>
      </c>
      <c r="Y831" s="19" t="str">
        <f t="shared" si="97"/>
        <v>PACK678</v>
      </c>
      <c r="Z831" s="19" t="str">
        <f t="shared" si="98"/>
        <v>10/UR18650FM</v>
      </c>
      <c r="AA831" s="26">
        <f t="shared" si="99"/>
        <v>1</v>
      </c>
      <c r="AB831" s="26">
        <f t="shared" si="100"/>
        <v>40.86</v>
      </c>
      <c r="AC831" s="19">
        <f t="shared" si="101"/>
        <v>150</v>
      </c>
      <c r="AD831" s="19" t="str">
        <f t="shared" si="102"/>
        <v>66003-982</v>
      </c>
      <c r="AE831" s="32"/>
      <c r="AF831" s="34"/>
      <c r="AG831" s="1" t="s">
        <v>152</v>
      </c>
      <c r="AH831" s="43">
        <v>67070</v>
      </c>
    </row>
    <row r="832" spans="1:34" s="138" customFormat="1" x14ac:dyDescent="0.25">
      <c r="A832" s="146">
        <v>44483</v>
      </c>
      <c r="B832" s="57">
        <v>317671</v>
      </c>
      <c r="C832" s="51" t="s">
        <v>1113</v>
      </c>
      <c r="D832" s="51" t="s">
        <v>3480</v>
      </c>
      <c r="E832" s="54">
        <v>44482</v>
      </c>
      <c r="F832" s="51" t="s">
        <v>105</v>
      </c>
      <c r="G832" s="48" t="s">
        <v>3481</v>
      </c>
      <c r="H832" s="52">
        <v>4</v>
      </c>
      <c r="I832" s="51" t="s">
        <v>291</v>
      </c>
      <c r="J832" s="1">
        <v>3.78</v>
      </c>
      <c r="K832" s="132">
        <v>932664</v>
      </c>
      <c r="L832" s="131"/>
      <c r="M832" s="131">
        <v>2.4</v>
      </c>
      <c r="N832" s="131">
        <v>2</v>
      </c>
      <c r="O832" s="133">
        <f t="shared" si="103"/>
        <v>4.8</v>
      </c>
      <c r="P832" s="131" t="s">
        <v>91</v>
      </c>
      <c r="Q832" s="131" t="s">
        <v>582</v>
      </c>
      <c r="R832" s="134" t="s">
        <v>997</v>
      </c>
      <c r="S832" s="149">
        <v>0.89444444444444482</v>
      </c>
      <c r="T832" s="149">
        <v>0.2236111111111112</v>
      </c>
      <c r="U832" s="150">
        <v>44487</v>
      </c>
      <c r="V832" s="149">
        <v>0.32388888888888978</v>
      </c>
      <c r="W832" s="130">
        <v>0.22</v>
      </c>
      <c r="X832" s="135">
        <v>13.32</v>
      </c>
      <c r="Y832" s="130" t="str">
        <f t="shared" si="97"/>
        <v>N1326</v>
      </c>
      <c r="Z832" s="130" t="str">
        <f t="shared" si="98"/>
        <v>2/BK-3MCCE</v>
      </c>
      <c r="AA832" s="135">
        <f t="shared" si="99"/>
        <v>0.22</v>
      </c>
      <c r="AB832" s="135">
        <f t="shared" si="100"/>
        <v>3.78</v>
      </c>
      <c r="AC832" s="130">
        <f t="shared" si="101"/>
        <v>13.32</v>
      </c>
      <c r="AD832" s="130" t="str">
        <f t="shared" si="102"/>
        <v>30006-882TGSHAV</v>
      </c>
      <c r="AE832" s="136"/>
      <c r="AF832" s="137"/>
      <c r="AG832" s="1" t="s">
        <v>573</v>
      </c>
      <c r="AH832" s="43">
        <v>3578</v>
      </c>
    </row>
    <row r="833" spans="1:34" x14ac:dyDescent="0.25">
      <c r="A833" s="18">
        <v>44446</v>
      </c>
      <c r="B833" s="55" t="s">
        <v>3184</v>
      </c>
      <c r="C833" s="53" t="s">
        <v>120</v>
      </c>
      <c r="D833" s="53" t="s">
        <v>1235</v>
      </c>
      <c r="E833" s="54">
        <v>44473</v>
      </c>
      <c r="F833" s="51" t="s">
        <v>267</v>
      </c>
      <c r="G833" s="48" t="s">
        <v>1234</v>
      </c>
      <c r="H833" s="52">
        <v>10</v>
      </c>
      <c r="I833" s="1"/>
      <c r="J833" s="1">
        <v>73.290000000000006</v>
      </c>
      <c r="K833" s="7">
        <v>928608</v>
      </c>
      <c r="L833" s="24"/>
      <c r="M833" s="24"/>
      <c r="N833" s="24"/>
      <c r="O833" s="16">
        <f t="shared" ref="O833:O864" si="104">N833*M833</f>
        <v>0</v>
      </c>
      <c r="P833" s="24"/>
      <c r="Q833" s="24"/>
      <c r="R833" s="25" t="s">
        <v>1008</v>
      </c>
      <c r="S833" s="27">
        <v>3.2500000000000004</v>
      </c>
      <c r="T833" s="27">
        <v>0.32500000000000007</v>
      </c>
      <c r="U833" s="66">
        <v>44487</v>
      </c>
      <c r="V833" s="27">
        <v>0.27000000000000224</v>
      </c>
      <c r="W833" s="19">
        <v>0.34</v>
      </c>
      <c r="X833" s="26">
        <v>111.1</v>
      </c>
      <c r="Y833" s="19" t="str">
        <f t="shared" si="97"/>
        <v>CH108</v>
      </c>
      <c r="Z833" s="19" t="str">
        <f t="shared" si="98"/>
        <v>TSB-002</v>
      </c>
      <c r="AA833" s="26">
        <f t="shared" si="99"/>
        <v>0.34</v>
      </c>
      <c r="AB833" s="26">
        <f t="shared" si="100"/>
        <v>73.290000000000006</v>
      </c>
      <c r="AC833" s="19">
        <f t="shared" si="101"/>
        <v>111.1</v>
      </c>
      <c r="AD833" s="19" t="str">
        <f t="shared" si="102"/>
        <v>66000-018</v>
      </c>
      <c r="AE833" s="32"/>
      <c r="AF833" s="34"/>
      <c r="AG833" s="1" t="s">
        <v>153</v>
      </c>
      <c r="AH833" s="43">
        <v>66116</v>
      </c>
    </row>
    <row r="834" spans="1:34" x14ac:dyDescent="0.25">
      <c r="A834" s="151">
        <v>44460</v>
      </c>
      <c r="B834" s="141" t="s">
        <v>3314</v>
      </c>
      <c r="C834" s="152" t="s">
        <v>147</v>
      </c>
      <c r="D834" s="152" t="s">
        <v>365</v>
      </c>
      <c r="E834" s="73">
        <v>44469</v>
      </c>
      <c r="F834" s="69" t="s">
        <v>139</v>
      </c>
      <c r="G834" s="70" t="s">
        <v>140</v>
      </c>
      <c r="H834" s="71">
        <v>20</v>
      </c>
      <c r="I834" s="69" t="s">
        <v>114</v>
      </c>
      <c r="J834" s="72">
        <v>68.150000000000006</v>
      </c>
      <c r="K834" s="87">
        <v>929783</v>
      </c>
      <c r="L834" s="88"/>
      <c r="M834" s="88">
        <v>19.2</v>
      </c>
      <c r="N834" s="88">
        <v>4.5</v>
      </c>
      <c r="O834" s="89">
        <f t="shared" si="104"/>
        <v>86.399999999999991</v>
      </c>
      <c r="P834" s="88" t="s">
        <v>91</v>
      </c>
      <c r="Q834" s="88" t="s">
        <v>1208</v>
      </c>
      <c r="R834" s="90" t="s">
        <v>259</v>
      </c>
      <c r="S834" s="111">
        <v>22.978611111111107</v>
      </c>
      <c r="T834" s="111">
        <v>1.1489305555555553</v>
      </c>
      <c r="U834" s="112">
        <v>44487</v>
      </c>
      <c r="V834" s="111">
        <v>0.70527777777778056</v>
      </c>
      <c r="W834" s="91">
        <v>0.94</v>
      </c>
      <c r="X834" s="92">
        <v>115</v>
      </c>
      <c r="Y834" s="91" t="str">
        <f t="shared" ref="Y834:Y897" si="105">D834</f>
        <v>N1021</v>
      </c>
      <c r="Z834" s="91" t="str">
        <f t="shared" ref="Z834:Z897" si="106">C834</f>
        <v>16/HR4/3FAU</v>
      </c>
      <c r="AA834" s="92">
        <f t="shared" ref="AA834:AA897" si="107">W834</f>
        <v>0.94</v>
      </c>
      <c r="AB834" s="92">
        <f t="shared" ref="AB834:AB897" si="108">J834</f>
        <v>68.150000000000006</v>
      </c>
      <c r="AC834" s="91">
        <f t="shared" ref="AC834:AC897" si="109">X834</f>
        <v>115</v>
      </c>
      <c r="AD834" s="91" t="str">
        <f t="shared" ref="AD834:AD897" si="110">G834</f>
        <v>66000-725</v>
      </c>
      <c r="AE834" s="93"/>
      <c r="AF834" s="94"/>
      <c r="AG834" s="72" t="s">
        <v>573</v>
      </c>
      <c r="AH834" s="95">
        <v>66824</v>
      </c>
    </row>
    <row r="835" spans="1:34" s="154" customFormat="1" x14ac:dyDescent="0.25">
      <c r="A835" s="140">
        <v>44481</v>
      </c>
      <c r="B835" s="55">
        <v>317622</v>
      </c>
      <c r="C835" s="51" t="s">
        <v>530</v>
      </c>
      <c r="D835" s="51" t="s">
        <v>3449</v>
      </c>
      <c r="E835" s="54">
        <v>44491</v>
      </c>
      <c r="F835" s="51" t="s">
        <v>302</v>
      </c>
      <c r="G835" s="48" t="s">
        <v>3448</v>
      </c>
      <c r="H835" s="52">
        <v>1</v>
      </c>
      <c r="I835" s="153" t="s">
        <v>293</v>
      </c>
      <c r="J835" s="1">
        <v>10.85</v>
      </c>
      <c r="K835" s="132">
        <v>932374</v>
      </c>
      <c r="L835" s="131"/>
      <c r="M835" s="131">
        <v>7.2</v>
      </c>
      <c r="N835" s="131">
        <v>1.7</v>
      </c>
      <c r="O835" s="133">
        <f t="shared" si="104"/>
        <v>12.24</v>
      </c>
      <c r="P835" s="131" t="s">
        <v>91</v>
      </c>
      <c r="Q835" s="131" t="s">
        <v>464</v>
      </c>
      <c r="R835" s="134" t="s">
        <v>997</v>
      </c>
      <c r="S835" s="149">
        <v>1.3925000000000005</v>
      </c>
      <c r="T835" s="149">
        <v>1.3925000000000005</v>
      </c>
      <c r="U835" s="150">
        <v>44487</v>
      </c>
      <c r="V835" s="149">
        <v>0.16305555555555795</v>
      </c>
      <c r="W835" s="130">
        <v>1.18</v>
      </c>
      <c r="X835" s="135">
        <v>58.24</v>
      </c>
      <c r="Y835" s="130" t="str">
        <f t="shared" si="105"/>
        <v>RECELL65</v>
      </c>
      <c r="Z835" s="130" t="str">
        <f t="shared" si="106"/>
        <v>6/AA1700</v>
      </c>
      <c r="AA835" s="135">
        <f t="shared" si="107"/>
        <v>1.18</v>
      </c>
      <c r="AB835" s="135">
        <f t="shared" si="108"/>
        <v>10.85</v>
      </c>
      <c r="AC835" s="130">
        <f t="shared" si="109"/>
        <v>58.24</v>
      </c>
      <c r="AD835" s="130" t="str">
        <f t="shared" si="110"/>
        <v>67001-261</v>
      </c>
      <c r="AE835" s="136"/>
      <c r="AF835" s="137"/>
      <c r="AG835" s="1" t="s">
        <v>13</v>
      </c>
      <c r="AH835" s="43" t="s">
        <v>513</v>
      </c>
    </row>
    <row r="836" spans="1:34" s="138" customFormat="1" x14ac:dyDescent="0.25">
      <c r="A836" s="139">
        <v>44480</v>
      </c>
      <c r="B836" s="58" t="s">
        <v>3439</v>
      </c>
      <c r="C836" s="53" t="s">
        <v>2234</v>
      </c>
      <c r="D836" s="53" t="s">
        <v>2235</v>
      </c>
      <c r="E836" s="54">
        <v>44490</v>
      </c>
      <c r="F836" s="51" t="s">
        <v>2232</v>
      </c>
      <c r="G836" s="48" t="s">
        <v>2233</v>
      </c>
      <c r="H836" s="52">
        <v>1</v>
      </c>
      <c r="I836" s="51" t="s">
        <v>649</v>
      </c>
      <c r="J836" s="1">
        <v>99.44</v>
      </c>
      <c r="K836" s="132">
        <v>932061</v>
      </c>
      <c r="L836" s="131"/>
      <c r="M836" s="131">
        <v>24</v>
      </c>
      <c r="N836" s="131">
        <v>10</v>
      </c>
      <c r="O836" s="133">
        <f t="shared" si="104"/>
        <v>240</v>
      </c>
      <c r="P836" s="131" t="s">
        <v>91</v>
      </c>
      <c r="Q836" s="131" t="s">
        <v>594</v>
      </c>
      <c r="R836" s="134" t="s">
        <v>1618</v>
      </c>
      <c r="S836" s="149">
        <v>1.7452777777777779</v>
      </c>
      <c r="T836" s="149">
        <v>1.7452777777777779</v>
      </c>
      <c r="U836" s="150">
        <v>44487</v>
      </c>
      <c r="V836" s="149">
        <v>0.21277777777777818</v>
      </c>
      <c r="W836" s="130">
        <v>1.66</v>
      </c>
      <c r="X836" s="135">
        <v>356.6</v>
      </c>
      <c r="Y836" s="130" t="str">
        <f t="shared" si="105"/>
        <v>N1853</v>
      </c>
      <c r="Z836" s="130" t="str">
        <f t="shared" si="106"/>
        <v>20/KH-D10000</v>
      </c>
      <c r="AA836" s="135">
        <f t="shared" si="107"/>
        <v>1.66</v>
      </c>
      <c r="AB836" s="135">
        <f t="shared" si="108"/>
        <v>99.44</v>
      </c>
      <c r="AC836" s="130">
        <f t="shared" si="109"/>
        <v>356.6</v>
      </c>
      <c r="AD836" s="130" t="str">
        <f t="shared" si="110"/>
        <v>66002-110</v>
      </c>
      <c r="AE836" s="136"/>
      <c r="AF836" s="137"/>
      <c r="AG836" s="1" t="s">
        <v>153</v>
      </c>
      <c r="AH836" s="43">
        <v>66571</v>
      </c>
    </row>
    <row r="837" spans="1:34" x14ac:dyDescent="0.25">
      <c r="A837" s="17">
        <v>44480</v>
      </c>
      <c r="B837" s="58" t="s">
        <v>3414</v>
      </c>
      <c r="C837" s="51" t="s">
        <v>522</v>
      </c>
      <c r="D837" s="51" t="s">
        <v>3416</v>
      </c>
      <c r="E837" s="54">
        <v>44489</v>
      </c>
      <c r="F837" s="51" t="s">
        <v>1225</v>
      </c>
      <c r="G837" s="48" t="s">
        <v>3415</v>
      </c>
      <c r="H837" s="52">
        <v>1</v>
      </c>
      <c r="I837" s="51" t="s">
        <v>318</v>
      </c>
      <c r="J837" s="1">
        <v>9.61</v>
      </c>
      <c r="K837" s="7">
        <v>931912</v>
      </c>
      <c r="L837" s="24"/>
      <c r="M837" s="24">
        <v>7.2</v>
      </c>
      <c r="N837" s="24">
        <v>3.45</v>
      </c>
      <c r="O837" s="16">
        <f t="shared" si="104"/>
        <v>24.840000000000003</v>
      </c>
      <c r="P837" s="24" t="s">
        <v>130</v>
      </c>
      <c r="Q837" s="24" t="s">
        <v>582</v>
      </c>
      <c r="R837" s="25" t="s">
        <v>1618</v>
      </c>
      <c r="S837" s="27">
        <v>0.55999999999999961</v>
      </c>
      <c r="T837" s="27">
        <v>0.55999999999999961</v>
      </c>
      <c r="U837" s="66">
        <v>44487</v>
      </c>
      <c r="V837" s="27">
        <v>0.10611111111111349</v>
      </c>
      <c r="W837" s="19">
        <v>1.5</v>
      </c>
      <c r="X837" s="26">
        <v>45</v>
      </c>
      <c r="Y837" s="19" t="str">
        <f t="shared" si="105"/>
        <v>RL1529</v>
      </c>
      <c r="Z837" s="19" t="str">
        <f t="shared" si="106"/>
        <v>2/NCR18650GA</v>
      </c>
      <c r="AA837" s="26">
        <f t="shared" si="107"/>
        <v>1.5</v>
      </c>
      <c r="AB837" s="26">
        <f t="shared" si="108"/>
        <v>9.61</v>
      </c>
      <c r="AC837" s="19">
        <f t="shared" si="109"/>
        <v>45</v>
      </c>
      <c r="AD837" s="19" t="str">
        <f t="shared" si="110"/>
        <v>66002-756</v>
      </c>
      <c r="AE837" s="32"/>
      <c r="AF837" s="34"/>
      <c r="AG837" s="1" t="s">
        <v>151</v>
      </c>
      <c r="AH837" s="43">
        <v>2164</v>
      </c>
    </row>
    <row r="838" spans="1:34" x14ac:dyDescent="0.25">
      <c r="A838" s="17">
        <v>44480</v>
      </c>
      <c r="B838" s="58" t="s">
        <v>3412</v>
      </c>
      <c r="C838" s="51" t="s">
        <v>362</v>
      </c>
      <c r="D838" s="51" t="s">
        <v>1317</v>
      </c>
      <c r="E838" s="54">
        <v>44484</v>
      </c>
      <c r="F838" s="51" t="s">
        <v>339</v>
      </c>
      <c r="G838" s="48" t="s">
        <v>1316</v>
      </c>
      <c r="H838" s="52">
        <v>1</v>
      </c>
      <c r="I838" s="51" t="s">
        <v>114</v>
      </c>
      <c r="J838" s="1">
        <v>16.649999999999999</v>
      </c>
      <c r="K838" s="7">
        <v>931848</v>
      </c>
      <c r="L838" s="24"/>
      <c r="M838" s="24">
        <v>7.2</v>
      </c>
      <c r="N838" s="24">
        <v>4.5</v>
      </c>
      <c r="O838" s="16">
        <f t="shared" si="104"/>
        <v>32.4</v>
      </c>
      <c r="P838" s="24" t="s">
        <v>91</v>
      </c>
      <c r="Q838" s="24" t="s">
        <v>464</v>
      </c>
      <c r="R838" s="25" t="s">
        <v>455</v>
      </c>
      <c r="S838" s="27">
        <v>0.85638888888888909</v>
      </c>
      <c r="T838" s="27">
        <v>0.85638888888888909</v>
      </c>
      <c r="U838" s="66">
        <v>44487</v>
      </c>
      <c r="V838" s="27">
        <v>5.9999999999998721E-2</v>
      </c>
      <c r="W838" s="19">
        <v>0.97</v>
      </c>
      <c r="X838" s="26">
        <v>73.819999999999993</v>
      </c>
      <c r="Y838" s="19" t="str">
        <f t="shared" si="105"/>
        <v>RECELL277</v>
      </c>
      <c r="Z838" s="19" t="str">
        <f t="shared" si="106"/>
        <v>6/HR-4/3FAU</v>
      </c>
      <c r="AA838" s="26">
        <f t="shared" si="107"/>
        <v>0.97</v>
      </c>
      <c r="AB838" s="26">
        <f t="shared" si="108"/>
        <v>16.649999999999999</v>
      </c>
      <c r="AC838" s="19">
        <f t="shared" si="109"/>
        <v>73.819999999999993</v>
      </c>
      <c r="AD838" s="19" t="str">
        <f t="shared" si="110"/>
        <v>67001-183</v>
      </c>
      <c r="AE838" s="32"/>
      <c r="AF838" s="34"/>
      <c r="AG838" s="1" t="s">
        <v>13</v>
      </c>
      <c r="AH838" s="43" t="s">
        <v>340</v>
      </c>
    </row>
    <row r="839" spans="1:34" x14ac:dyDescent="0.25">
      <c r="A839" s="5">
        <v>44475</v>
      </c>
      <c r="B839" s="56" t="s">
        <v>3398</v>
      </c>
      <c r="C839" s="51" t="s">
        <v>3401</v>
      </c>
      <c r="D839" s="51" t="s">
        <v>3402</v>
      </c>
      <c r="E839" s="54">
        <v>44477</v>
      </c>
      <c r="F839" s="51" t="s">
        <v>3399</v>
      </c>
      <c r="G839" s="48" t="s">
        <v>3400</v>
      </c>
      <c r="H839" s="52">
        <v>1</v>
      </c>
      <c r="I839" s="51" t="s">
        <v>3385</v>
      </c>
      <c r="J839" s="1">
        <v>7.93</v>
      </c>
      <c r="K839" s="7">
        <v>931752</v>
      </c>
      <c r="L839" s="24"/>
      <c r="M839" s="24">
        <v>7.2</v>
      </c>
      <c r="N839" s="24">
        <v>2.6</v>
      </c>
      <c r="O839" s="16">
        <f t="shared" si="104"/>
        <v>18.720000000000002</v>
      </c>
      <c r="P839" s="24" t="s">
        <v>130</v>
      </c>
      <c r="Q839" s="24" t="s">
        <v>582</v>
      </c>
      <c r="R839" s="25" t="s">
        <v>1618</v>
      </c>
      <c r="S839" s="27">
        <v>1.0666666666666655</v>
      </c>
      <c r="T839" s="27">
        <v>1.0666666666666655</v>
      </c>
      <c r="U839" s="66">
        <v>44484</v>
      </c>
      <c r="V839" s="27">
        <v>0.23583333333333423</v>
      </c>
      <c r="W839" s="19">
        <v>1</v>
      </c>
      <c r="X839" s="26">
        <v>40</v>
      </c>
      <c r="Y839" s="19" t="str">
        <f t="shared" si="105"/>
        <v>RL1528</v>
      </c>
      <c r="Z839" s="19" t="str">
        <f t="shared" si="106"/>
        <v>2/ICR18650-26JM</v>
      </c>
      <c r="AA839" s="26">
        <f t="shared" si="107"/>
        <v>1</v>
      </c>
      <c r="AB839" s="26">
        <f t="shared" si="108"/>
        <v>7.93</v>
      </c>
      <c r="AC839" s="19">
        <f t="shared" si="109"/>
        <v>40</v>
      </c>
      <c r="AD839" s="19" t="str">
        <f t="shared" si="110"/>
        <v>66003-986</v>
      </c>
      <c r="AE839" s="32"/>
      <c r="AF839" s="34"/>
      <c r="AG839" s="1" t="s">
        <v>151</v>
      </c>
      <c r="AH839" s="43">
        <v>20965</v>
      </c>
    </row>
    <row r="840" spans="1:34" s="138" customFormat="1" x14ac:dyDescent="0.25">
      <c r="A840" s="140">
        <v>44481</v>
      </c>
      <c r="B840" s="55" t="s">
        <v>3467</v>
      </c>
      <c r="C840" s="61" t="s">
        <v>3472</v>
      </c>
      <c r="D840" s="51" t="s">
        <v>3470</v>
      </c>
      <c r="E840" s="54">
        <v>44494</v>
      </c>
      <c r="F840" s="51" t="s">
        <v>3468</v>
      </c>
      <c r="G840" s="48" t="s">
        <v>3469</v>
      </c>
      <c r="H840" s="52">
        <v>10</v>
      </c>
      <c r="I840" s="51" t="s">
        <v>634</v>
      </c>
      <c r="J840" s="1">
        <v>14.071999999999999</v>
      </c>
      <c r="K840" s="132">
        <v>932314</v>
      </c>
      <c r="L840" s="131"/>
      <c r="M840" s="131">
        <v>8.4</v>
      </c>
      <c r="N840" s="131">
        <v>0.8</v>
      </c>
      <c r="O840" s="133">
        <f t="shared" si="104"/>
        <v>6.7200000000000006</v>
      </c>
      <c r="P840" s="131" t="s">
        <v>91</v>
      </c>
      <c r="Q840" s="131" t="s">
        <v>589</v>
      </c>
      <c r="R840" s="134" t="s">
        <v>455</v>
      </c>
      <c r="S840" s="149">
        <v>3.581666666666667</v>
      </c>
      <c r="T840" s="149">
        <v>0.35816666666666669</v>
      </c>
      <c r="U840" s="150">
        <v>44483</v>
      </c>
      <c r="V840" s="149">
        <v>0.19305555555555465</v>
      </c>
      <c r="W840" s="130">
        <v>0.55000000000000004</v>
      </c>
      <c r="X840" s="135">
        <v>38</v>
      </c>
      <c r="Y840" s="130" t="str">
        <f t="shared" si="105"/>
        <v>N403</v>
      </c>
      <c r="Z840" s="130" t="str">
        <f t="shared" si="106"/>
        <v>7/BK-4MCCE</v>
      </c>
      <c r="AA840" s="135">
        <f t="shared" si="107"/>
        <v>0.55000000000000004</v>
      </c>
      <c r="AB840" s="135">
        <f t="shared" si="108"/>
        <v>14.071999999999999</v>
      </c>
      <c r="AC840" s="130">
        <f t="shared" si="109"/>
        <v>38</v>
      </c>
      <c r="AD840" s="130" t="str">
        <f t="shared" si="110"/>
        <v>66000-381</v>
      </c>
      <c r="AE840" s="136"/>
      <c r="AF840" s="137"/>
      <c r="AG840" s="1" t="s">
        <v>573</v>
      </c>
      <c r="AH840" s="43">
        <v>66854</v>
      </c>
    </row>
    <row r="841" spans="1:34" x14ac:dyDescent="0.25">
      <c r="A841" s="5">
        <v>44475</v>
      </c>
      <c r="B841" s="56" t="s">
        <v>3405</v>
      </c>
      <c r="C841" s="51"/>
      <c r="D841" s="51" t="s">
        <v>3406</v>
      </c>
      <c r="E841" s="54">
        <v>44474</v>
      </c>
      <c r="F841" s="51" t="s">
        <v>292</v>
      </c>
      <c r="G841" s="48" t="s">
        <v>424</v>
      </c>
      <c r="H841" s="52">
        <v>1</v>
      </c>
      <c r="I841" s="51" t="s">
        <v>288</v>
      </c>
      <c r="J841" s="1">
        <v>40.17</v>
      </c>
      <c r="K841" s="7">
        <v>931696</v>
      </c>
      <c r="L841" s="24"/>
      <c r="M841" s="24"/>
      <c r="N841" s="24"/>
      <c r="O841" s="16">
        <f t="shared" si="104"/>
        <v>0</v>
      </c>
      <c r="P841" s="24"/>
      <c r="Q841" s="24"/>
      <c r="R841" s="25" t="s">
        <v>455</v>
      </c>
      <c r="S841" s="27">
        <v>1.080000000000001</v>
      </c>
      <c r="T841" s="27">
        <v>1.080000000000001</v>
      </c>
      <c r="U841" s="66">
        <v>44482</v>
      </c>
      <c r="V841" s="27">
        <v>8.3333333333333037E-2</v>
      </c>
      <c r="W841" s="19">
        <v>1.46</v>
      </c>
      <c r="X841" s="26">
        <v>0</v>
      </c>
      <c r="Y841" s="19" t="str">
        <f t="shared" si="105"/>
        <v>N1149-LAB</v>
      </c>
      <c r="Z841" s="19">
        <f t="shared" si="106"/>
        <v>0</v>
      </c>
      <c r="AA841" s="26">
        <f t="shared" si="107"/>
        <v>1.46</v>
      </c>
      <c r="AB841" s="26">
        <f t="shared" si="108"/>
        <v>40.17</v>
      </c>
      <c r="AC841" s="19">
        <f t="shared" si="109"/>
        <v>0</v>
      </c>
      <c r="AD841" s="19" t="str">
        <f t="shared" si="110"/>
        <v>22000-089</v>
      </c>
      <c r="AE841" s="32"/>
      <c r="AF841" s="34"/>
      <c r="AG841" s="1" t="s">
        <v>573</v>
      </c>
      <c r="AH841" s="43">
        <v>6830</v>
      </c>
    </row>
    <row r="842" spans="1:34" x14ac:dyDescent="0.25">
      <c r="A842" s="13">
        <v>44462</v>
      </c>
      <c r="B842" s="57">
        <v>317006</v>
      </c>
      <c r="C842" s="51" t="s">
        <v>426</v>
      </c>
      <c r="D842" s="51" t="s">
        <v>427</v>
      </c>
      <c r="E842" s="54">
        <v>44477</v>
      </c>
      <c r="F842" s="51" t="s">
        <v>292</v>
      </c>
      <c r="G842" s="48" t="s">
        <v>424</v>
      </c>
      <c r="H842" s="52">
        <v>2</v>
      </c>
      <c r="I842" s="51" t="s">
        <v>288</v>
      </c>
      <c r="J842" s="1">
        <v>40.17</v>
      </c>
      <c r="K842" s="7">
        <v>930095</v>
      </c>
      <c r="L842" s="24" t="s">
        <v>425</v>
      </c>
      <c r="M842" s="24">
        <v>18</v>
      </c>
      <c r="N842" s="24">
        <v>4</v>
      </c>
      <c r="O842" s="16">
        <f t="shared" si="104"/>
        <v>72</v>
      </c>
      <c r="P842" s="24" t="s">
        <v>91</v>
      </c>
      <c r="Q842" s="24" t="s">
        <v>590</v>
      </c>
      <c r="R842" s="25" t="s">
        <v>3340</v>
      </c>
      <c r="S842" s="27">
        <v>2.4116666666666653</v>
      </c>
      <c r="T842" s="27">
        <v>1.2058333333333326</v>
      </c>
      <c r="U842" s="66">
        <v>44483</v>
      </c>
      <c r="V842" s="27">
        <v>0.12583333333333435</v>
      </c>
      <c r="W842" s="19">
        <v>1.45</v>
      </c>
      <c r="X842" s="26">
        <v>272.23</v>
      </c>
      <c r="Y842" s="19" t="str">
        <f t="shared" si="105"/>
        <v>N1149</v>
      </c>
      <c r="Z842" s="19" t="str">
        <f t="shared" si="106"/>
        <v>15/HR-4/3AU</v>
      </c>
      <c r="AA842" s="26">
        <f t="shared" si="107"/>
        <v>1.45</v>
      </c>
      <c r="AB842" s="26">
        <f t="shared" si="108"/>
        <v>40.17</v>
      </c>
      <c r="AC842" s="19">
        <f t="shared" si="109"/>
        <v>272.23</v>
      </c>
      <c r="AD842" s="19" t="str">
        <f t="shared" si="110"/>
        <v>22000-089</v>
      </c>
      <c r="AE842" s="32"/>
      <c r="AF842" s="34"/>
      <c r="AG842" s="1" t="s">
        <v>13</v>
      </c>
      <c r="AH842" s="43">
        <v>6830</v>
      </c>
    </row>
    <row r="843" spans="1:34" x14ac:dyDescent="0.25">
      <c r="A843" s="5">
        <v>44454</v>
      </c>
      <c r="B843" s="56" t="s">
        <v>3268</v>
      </c>
      <c r="C843" s="53" t="s">
        <v>1277</v>
      </c>
      <c r="D843" s="53" t="s">
        <v>3271</v>
      </c>
      <c r="E843" s="54">
        <v>44469</v>
      </c>
      <c r="F843" s="51" t="s">
        <v>322</v>
      </c>
      <c r="G843" s="48" t="s">
        <v>3269</v>
      </c>
      <c r="H843" s="52">
        <v>40</v>
      </c>
      <c r="I843" s="51" t="s">
        <v>315</v>
      </c>
      <c r="J843" s="1">
        <v>6.7</v>
      </c>
      <c r="K843" s="7">
        <v>929523</v>
      </c>
      <c r="L843" s="24" t="s">
        <v>3270</v>
      </c>
      <c r="M843" s="24">
        <v>4.8</v>
      </c>
      <c r="N843" s="24">
        <v>1.65</v>
      </c>
      <c r="O843" s="16">
        <f t="shared" si="104"/>
        <v>7.919999999999999</v>
      </c>
      <c r="P843" s="24" t="s">
        <v>91</v>
      </c>
      <c r="Q843" s="24" t="s">
        <v>562</v>
      </c>
      <c r="R843" s="25" t="s">
        <v>1618</v>
      </c>
      <c r="S843" s="27">
        <v>9.0777777777777828</v>
      </c>
      <c r="T843" s="27">
        <v>0.22694444444444456</v>
      </c>
      <c r="U843" s="66">
        <v>44483</v>
      </c>
      <c r="V843" s="27">
        <v>0.35499999999999687</v>
      </c>
      <c r="W843" s="19">
        <v>0.4</v>
      </c>
      <c r="X843" s="26">
        <v>24.11</v>
      </c>
      <c r="Y843" s="19" t="str">
        <f t="shared" si="105"/>
        <v>N1111</v>
      </c>
      <c r="Z843" s="19" t="str">
        <f t="shared" si="106"/>
        <v>4/HR-AAU</v>
      </c>
      <c r="AA843" s="26">
        <f t="shared" si="107"/>
        <v>0.4</v>
      </c>
      <c r="AB843" s="26">
        <f t="shared" si="108"/>
        <v>6.7</v>
      </c>
      <c r="AC843" s="19">
        <f t="shared" si="109"/>
        <v>24.11</v>
      </c>
      <c r="AD843" s="19" t="str">
        <f t="shared" si="110"/>
        <v>22000-028</v>
      </c>
      <c r="AE843" s="32"/>
      <c r="AF843" s="34"/>
      <c r="AG843" s="1" t="s">
        <v>13</v>
      </c>
      <c r="AH843" s="43" t="s">
        <v>323</v>
      </c>
    </row>
    <row r="844" spans="1:34" x14ac:dyDescent="0.25">
      <c r="A844" s="18">
        <v>44460</v>
      </c>
      <c r="B844" s="55" t="s">
        <v>3319</v>
      </c>
      <c r="C844" s="51" t="s">
        <v>3320</v>
      </c>
      <c r="D844" s="51" t="s">
        <v>1441</v>
      </c>
      <c r="E844" s="54">
        <v>44480</v>
      </c>
      <c r="F844" s="51" t="s">
        <v>1437</v>
      </c>
      <c r="G844" s="48" t="s">
        <v>1439</v>
      </c>
      <c r="H844" s="52">
        <v>8</v>
      </c>
      <c r="I844" s="51" t="s">
        <v>256</v>
      </c>
      <c r="J844" s="1">
        <v>4.33</v>
      </c>
      <c r="K844" s="7">
        <v>930184</v>
      </c>
      <c r="L844" s="24"/>
      <c r="M844" s="24">
        <v>13.5</v>
      </c>
      <c r="N844" s="24"/>
      <c r="O844" s="16">
        <f t="shared" si="104"/>
        <v>0</v>
      </c>
      <c r="P844" s="24" t="s">
        <v>89</v>
      </c>
      <c r="Q844" s="24" t="s">
        <v>1442</v>
      </c>
      <c r="R844" s="25" t="s">
        <v>455</v>
      </c>
      <c r="S844" s="27">
        <v>7.1644444444444453</v>
      </c>
      <c r="T844" s="27">
        <v>0.89555555555555566</v>
      </c>
      <c r="U844" s="66">
        <v>44481</v>
      </c>
      <c r="V844" s="27">
        <v>0.41666666666666652</v>
      </c>
      <c r="W844" s="19">
        <v>0.79</v>
      </c>
      <c r="X844" s="26">
        <v>63</v>
      </c>
      <c r="Y844" s="19" t="str">
        <f t="shared" si="105"/>
        <v>AL97</v>
      </c>
      <c r="Z844" s="19" t="str">
        <f t="shared" si="106"/>
        <v>18/LR6T</v>
      </c>
      <c r="AA844" s="26">
        <f t="shared" si="107"/>
        <v>0.79</v>
      </c>
      <c r="AB844" s="26">
        <f t="shared" si="108"/>
        <v>4.33</v>
      </c>
      <c r="AC844" s="19">
        <f t="shared" si="109"/>
        <v>63</v>
      </c>
      <c r="AD844" s="19" t="str">
        <f t="shared" si="110"/>
        <v>66000-313</v>
      </c>
      <c r="AE844" s="32"/>
      <c r="AF844" s="34"/>
      <c r="AG844" s="1" t="s">
        <v>153</v>
      </c>
      <c r="AH844" s="43">
        <v>66552</v>
      </c>
    </row>
    <row r="845" spans="1:34" s="138" customFormat="1" x14ac:dyDescent="0.25">
      <c r="A845" s="140">
        <v>44481</v>
      </c>
      <c r="B845" s="55" t="s">
        <v>3450</v>
      </c>
      <c r="C845" s="1" t="s">
        <v>642</v>
      </c>
      <c r="D845" s="51" t="s">
        <v>3452</v>
      </c>
      <c r="E845" s="54">
        <v>44484</v>
      </c>
      <c r="F845" s="51" t="s">
        <v>282</v>
      </c>
      <c r="G845" s="48" t="s">
        <v>3451</v>
      </c>
      <c r="H845" s="52">
        <v>1</v>
      </c>
      <c r="I845" s="51" t="s">
        <v>364</v>
      </c>
      <c r="J845" s="1">
        <v>24.67</v>
      </c>
      <c r="K845" s="132">
        <v>932283</v>
      </c>
      <c r="L845" s="131"/>
      <c r="M845" s="131">
        <v>7.4</v>
      </c>
      <c r="N845" s="131">
        <v>10.4</v>
      </c>
      <c r="O845" s="133">
        <f t="shared" si="104"/>
        <v>76.960000000000008</v>
      </c>
      <c r="P845" s="131" t="s">
        <v>130</v>
      </c>
      <c r="Q845" s="131" t="s">
        <v>158</v>
      </c>
      <c r="R845" s="134" t="s">
        <v>1618</v>
      </c>
      <c r="S845" s="149">
        <v>1.2038888888888888</v>
      </c>
      <c r="T845" s="149">
        <v>1.2038888888888888</v>
      </c>
      <c r="U845" s="150">
        <v>44487</v>
      </c>
      <c r="V845" s="149">
        <v>0.12000000000000011</v>
      </c>
      <c r="W845" s="130">
        <v>1.05</v>
      </c>
      <c r="X845" s="135">
        <v>173.94</v>
      </c>
      <c r="Y845" s="130" t="str">
        <f t="shared" si="105"/>
        <v>RECELL278</v>
      </c>
      <c r="Z845" s="130" t="str">
        <f t="shared" si="106"/>
        <v>8/UR18650ZY</v>
      </c>
      <c r="AA845" s="135">
        <f t="shared" si="107"/>
        <v>1.05</v>
      </c>
      <c r="AB845" s="135">
        <f t="shared" si="108"/>
        <v>24.67</v>
      </c>
      <c r="AC845" s="130">
        <f t="shared" si="109"/>
        <v>173.94</v>
      </c>
      <c r="AD845" s="130" t="str">
        <f t="shared" si="110"/>
        <v>22000-700A</v>
      </c>
      <c r="AE845" s="136"/>
      <c r="AF845" s="137"/>
      <c r="AG845" s="1" t="s">
        <v>13</v>
      </c>
      <c r="AH845" s="43" t="s">
        <v>283</v>
      </c>
    </row>
    <row r="846" spans="1:34" s="138" customFormat="1" x14ac:dyDescent="0.25">
      <c r="A846" s="139">
        <v>44487</v>
      </c>
      <c r="B846" s="148">
        <v>317809</v>
      </c>
      <c r="C846" s="130" t="s">
        <v>3508</v>
      </c>
      <c r="D846" s="130" t="s">
        <v>3515</v>
      </c>
      <c r="E846" s="143">
        <v>44491</v>
      </c>
      <c r="F846" s="130" t="s">
        <v>3490</v>
      </c>
      <c r="G846" s="130" t="s">
        <v>3509</v>
      </c>
      <c r="H846" s="130">
        <v>1</v>
      </c>
      <c r="I846" s="130" t="s">
        <v>3510</v>
      </c>
      <c r="J846" s="131">
        <v>46.44</v>
      </c>
      <c r="K846" s="132">
        <v>932982</v>
      </c>
      <c r="L846" s="131"/>
      <c r="M846" s="131"/>
      <c r="N846" s="131"/>
      <c r="O846" s="133">
        <f t="shared" si="104"/>
        <v>0</v>
      </c>
      <c r="P846" s="131"/>
      <c r="Q846" s="131"/>
      <c r="R846" s="134" t="s">
        <v>278</v>
      </c>
      <c r="S846" s="149">
        <v>0.25000000000000178</v>
      </c>
      <c r="T846" s="149">
        <v>0.25000000000000178</v>
      </c>
      <c r="U846" s="150">
        <v>44488</v>
      </c>
      <c r="V846" s="149">
        <v>0.11027777777777814</v>
      </c>
      <c r="W846" s="130">
        <v>1.3</v>
      </c>
      <c r="X846" s="135">
        <v>110</v>
      </c>
      <c r="Y846" s="130" t="str">
        <f t="shared" si="105"/>
        <v>RL1534-LAB</v>
      </c>
      <c r="Z846" s="130" t="str">
        <f t="shared" si="106"/>
        <v>1/HP0060WL1</v>
      </c>
      <c r="AA846" s="135">
        <f t="shared" si="107"/>
        <v>1.3</v>
      </c>
      <c r="AB846" s="135">
        <f t="shared" si="108"/>
        <v>46.44</v>
      </c>
      <c r="AC846" s="130">
        <f t="shared" si="109"/>
        <v>110</v>
      </c>
      <c r="AD846" s="130" t="str">
        <f t="shared" si="110"/>
        <v>66003-991</v>
      </c>
      <c r="AE846" s="136"/>
      <c r="AF846" s="137"/>
      <c r="AG846" s="1" t="s">
        <v>13</v>
      </c>
      <c r="AH846" s="43">
        <v>2519</v>
      </c>
    </row>
    <row r="847" spans="1:34" s="138" customFormat="1" x14ac:dyDescent="0.25">
      <c r="A847" s="147">
        <v>44484</v>
      </c>
      <c r="B847" s="82">
        <v>317791</v>
      </c>
      <c r="C847" s="51" t="s">
        <v>3488</v>
      </c>
      <c r="D847" s="51" t="s">
        <v>3489</v>
      </c>
      <c r="E847" s="54">
        <v>44487</v>
      </c>
      <c r="F847" s="51" t="s">
        <v>3490</v>
      </c>
      <c r="G847" s="48" t="s">
        <v>3491</v>
      </c>
      <c r="H847" s="52">
        <v>1</v>
      </c>
      <c r="I847" s="51" t="s">
        <v>3492</v>
      </c>
      <c r="J847" s="1">
        <v>32.880000000000003</v>
      </c>
      <c r="K847" s="132">
        <v>93852</v>
      </c>
      <c r="L847" s="131"/>
      <c r="M847" s="131"/>
      <c r="N847" s="131"/>
      <c r="O847" s="133">
        <f t="shared" si="104"/>
        <v>0</v>
      </c>
      <c r="P847" s="131"/>
      <c r="Q847" s="131"/>
      <c r="R847" s="134" t="s">
        <v>249</v>
      </c>
      <c r="S847" s="149">
        <v>0.15888888888888797</v>
      </c>
      <c r="T847" s="149">
        <v>0.15888888888888797</v>
      </c>
      <c r="U847" s="150">
        <v>44488</v>
      </c>
      <c r="V847" s="149">
        <v>6.8055555555556424E-2</v>
      </c>
      <c r="W847" s="130">
        <v>0.5</v>
      </c>
      <c r="X847" s="135">
        <v>100</v>
      </c>
      <c r="Y847" s="130" t="str">
        <f t="shared" si="105"/>
        <v>CH500</v>
      </c>
      <c r="Z847" s="130" t="str">
        <f t="shared" si="106"/>
        <v>1/TSB003PCBR5</v>
      </c>
      <c r="AA847" s="135">
        <f t="shared" si="107"/>
        <v>0.5</v>
      </c>
      <c r="AB847" s="135">
        <f t="shared" si="108"/>
        <v>32.880000000000003</v>
      </c>
      <c r="AC847" s="130">
        <f t="shared" si="109"/>
        <v>100</v>
      </c>
      <c r="AD847" s="130" t="str">
        <f t="shared" si="110"/>
        <v>66002-388</v>
      </c>
      <c r="AE847" s="136"/>
      <c r="AF847" s="137"/>
      <c r="AG847" s="1" t="s">
        <v>152</v>
      </c>
      <c r="AH847" s="43">
        <v>2519</v>
      </c>
    </row>
    <row r="848" spans="1:34" x14ac:dyDescent="0.25">
      <c r="A848" s="17">
        <v>44480</v>
      </c>
      <c r="B848" s="58" t="s">
        <v>3421</v>
      </c>
      <c r="C848" s="51" t="s">
        <v>1293</v>
      </c>
      <c r="D848" s="51" t="s">
        <v>386</v>
      </c>
      <c r="E848" s="54">
        <v>44487</v>
      </c>
      <c r="F848" s="51" t="s">
        <v>258</v>
      </c>
      <c r="G848" s="48" t="s">
        <v>385</v>
      </c>
      <c r="H848" s="52">
        <v>20</v>
      </c>
      <c r="I848" s="1"/>
      <c r="J848" s="1">
        <v>74.84</v>
      </c>
      <c r="K848" s="7">
        <v>931495</v>
      </c>
      <c r="L848" s="24"/>
      <c r="M848" s="24"/>
      <c r="N848" s="24"/>
      <c r="O848" s="16">
        <f t="shared" si="104"/>
        <v>0</v>
      </c>
      <c r="P848" s="24"/>
      <c r="Q848" s="24"/>
      <c r="R848" s="25" t="s">
        <v>249</v>
      </c>
      <c r="S848" s="27">
        <v>5.2177777777777781</v>
      </c>
      <c r="T848" s="27">
        <v>0.26088888888888889</v>
      </c>
      <c r="U848" s="66">
        <v>44491</v>
      </c>
      <c r="V848" s="27">
        <v>0.4597222222222217</v>
      </c>
      <c r="W848" s="19">
        <v>0.34</v>
      </c>
      <c r="X848" s="26">
        <v>116.36</v>
      </c>
      <c r="Y848" s="19" t="str">
        <f t="shared" si="105"/>
        <v>CH300</v>
      </c>
      <c r="Z848" s="19" t="str">
        <f t="shared" si="106"/>
        <v>1/TSB-002</v>
      </c>
      <c r="AA848" s="26">
        <f t="shared" si="107"/>
        <v>0.34</v>
      </c>
      <c r="AB848" s="26">
        <f t="shared" si="108"/>
        <v>74.84</v>
      </c>
      <c r="AC848" s="19">
        <f t="shared" si="109"/>
        <v>116.36</v>
      </c>
      <c r="AD848" s="19" t="str">
        <f t="shared" si="110"/>
        <v>66000-894</v>
      </c>
      <c r="AE848" s="32"/>
      <c r="AF848" s="34"/>
      <c r="AG848" s="1" t="s">
        <v>152</v>
      </c>
      <c r="AH848" s="43">
        <v>1167</v>
      </c>
    </row>
    <row r="849" spans="1:34" x14ac:dyDescent="0.25">
      <c r="A849" s="17">
        <v>44480</v>
      </c>
      <c r="B849" s="58" t="s">
        <v>3428</v>
      </c>
      <c r="C849" s="51" t="s">
        <v>289</v>
      </c>
      <c r="D849" s="51" t="s">
        <v>3431</v>
      </c>
      <c r="E849" s="54">
        <v>44487</v>
      </c>
      <c r="F849" s="51" t="s">
        <v>292</v>
      </c>
      <c r="G849" s="48" t="s">
        <v>3429</v>
      </c>
      <c r="H849" s="52">
        <v>3</v>
      </c>
      <c r="I849" s="51" t="s">
        <v>288</v>
      </c>
      <c r="J849" s="1">
        <v>18.87</v>
      </c>
      <c r="K849" s="7">
        <v>932021</v>
      </c>
      <c r="L849" s="24" t="s">
        <v>3430</v>
      </c>
      <c r="M849" s="24">
        <v>7.2</v>
      </c>
      <c r="N849" s="24">
        <v>4</v>
      </c>
      <c r="O849" s="16">
        <f t="shared" si="104"/>
        <v>28.8</v>
      </c>
      <c r="P849" s="24" t="s">
        <v>91</v>
      </c>
      <c r="Q849" s="24" t="s">
        <v>464</v>
      </c>
      <c r="R849" s="25" t="s">
        <v>1618</v>
      </c>
      <c r="S849" s="27">
        <v>1.9563888888888927</v>
      </c>
      <c r="T849" s="27">
        <v>0.65212962962963095</v>
      </c>
      <c r="U849" s="66">
        <v>44491</v>
      </c>
      <c r="V849" s="27">
        <v>0.25194444444444564</v>
      </c>
      <c r="W849" s="19">
        <v>0.75</v>
      </c>
      <c r="X849" s="26">
        <v>85.11</v>
      </c>
      <c r="Y849" s="19" t="str">
        <f t="shared" si="105"/>
        <v>N560</v>
      </c>
      <c r="Z849" s="19" t="str">
        <f t="shared" si="106"/>
        <v>6/HR-4/3AU</v>
      </c>
      <c r="AA849" s="26">
        <f t="shared" si="107"/>
        <v>0.75</v>
      </c>
      <c r="AB849" s="26">
        <f t="shared" si="108"/>
        <v>18.87</v>
      </c>
      <c r="AC849" s="19">
        <f t="shared" si="109"/>
        <v>85.11</v>
      </c>
      <c r="AD849" s="19" t="str">
        <f t="shared" si="110"/>
        <v>22000-001A</v>
      </c>
      <c r="AE849" s="32"/>
      <c r="AF849" s="34"/>
      <c r="AG849" s="1" t="s">
        <v>151</v>
      </c>
      <c r="AH849" s="43">
        <v>6830</v>
      </c>
    </row>
    <row r="850" spans="1:34" x14ac:dyDescent="0.25">
      <c r="A850" s="13">
        <v>44469</v>
      </c>
      <c r="B850" s="57" t="s">
        <v>3371</v>
      </c>
      <c r="C850" s="51" t="s">
        <v>1704</v>
      </c>
      <c r="D850" s="51" t="s">
        <v>1705</v>
      </c>
      <c r="E850" s="54">
        <v>44495</v>
      </c>
      <c r="F850" s="51" t="s">
        <v>3370</v>
      </c>
      <c r="G850" s="48" t="s">
        <v>1702</v>
      </c>
      <c r="H850" s="52">
        <v>2</v>
      </c>
      <c r="I850" s="51" t="s">
        <v>1703</v>
      </c>
      <c r="J850" s="1">
        <v>29.77</v>
      </c>
      <c r="K850" s="7">
        <v>930999</v>
      </c>
      <c r="L850" s="24"/>
      <c r="M850" s="24">
        <v>14.4</v>
      </c>
      <c r="N850" s="24">
        <v>12</v>
      </c>
      <c r="O850" s="16">
        <f t="shared" si="104"/>
        <v>172.8</v>
      </c>
      <c r="P850" s="24" t="s">
        <v>3372</v>
      </c>
      <c r="Q850" s="24" t="s">
        <v>92</v>
      </c>
      <c r="R850" s="25" t="s">
        <v>455</v>
      </c>
      <c r="S850" s="27">
        <v>2.0577777777777788</v>
      </c>
      <c r="T850" s="27">
        <v>1.0288888888888894</v>
      </c>
      <c r="U850" s="66">
        <v>44491</v>
      </c>
      <c r="V850" s="27">
        <v>0.21333333333333337</v>
      </c>
      <c r="W850" s="19">
        <v>0.85</v>
      </c>
      <c r="X850" s="26">
        <v>350</v>
      </c>
      <c r="Y850" s="19" t="str">
        <f t="shared" si="105"/>
        <v>L669</v>
      </c>
      <c r="Z850" s="19" t="str">
        <f t="shared" si="106"/>
        <v>8/ER26500M</v>
      </c>
      <c r="AA850" s="26">
        <f t="shared" si="107"/>
        <v>0.85</v>
      </c>
      <c r="AB850" s="26">
        <f t="shared" si="108"/>
        <v>29.77</v>
      </c>
      <c r="AC850" s="19">
        <f t="shared" si="109"/>
        <v>350</v>
      </c>
      <c r="AD850" s="19" t="str">
        <f t="shared" si="110"/>
        <v>66001-378</v>
      </c>
      <c r="AE850" s="32"/>
      <c r="AF850" s="34"/>
      <c r="AG850" s="1" t="s">
        <v>152</v>
      </c>
      <c r="AH850" s="43">
        <v>1948</v>
      </c>
    </row>
    <row r="851" spans="1:34" x14ac:dyDescent="0.25">
      <c r="A851" s="17">
        <v>44452</v>
      </c>
      <c r="B851" s="58" t="s">
        <v>3218</v>
      </c>
      <c r="C851" s="51" t="s">
        <v>574</v>
      </c>
      <c r="D851" s="51" t="s">
        <v>197</v>
      </c>
      <c r="E851" s="54">
        <v>44477</v>
      </c>
      <c r="F851" s="51" t="s">
        <v>108</v>
      </c>
      <c r="G851" s="48" t="s">
        <v>679</v>
      </c>
      <c r="H851" s="52">
        <v>500</v>
      </c>
      <c r="I851" s="51" t="s">
        <v>109</v>
      </c>
      <c r="J851" s="1">
        <v>9.8000000000000007</v>
      </c>
      <c r="K851" s="7">
        <v>929006</v>
      </c>
      <c r="L851" s="24"/>
      <c r="M851" s="24">
        <v>3.6</v>
      </c>
      <c r="N851" s="24">
        <v>3.6</v>
      </c>
      <c r="O851" s="16">
        <f t="shared" si="104"/>
        <v>12.96</v>
      </c>
      <c r="P851" s="24" t="s">
        <v>421</v>
      </c>
      <c r="Q851" s="24" t="s">
        <v>124</v>
      </c>
      <c r="R851" s="25" t="s">
        <v>3563</v>
      </c>
      <c r="S851" s="27">
        <v>185.30055555555555</v>
      </c>
      <c r="T851" s="27">
        <v>0.3706011111111111</v>
      </c>
      <c r="U851" s="66">
        <v>44490</v>
      </c>
      <c r="V851" s="27">
        <v>4.1924999999999999</v>
      </c>
      <c r="W851" s="19">
        <v>0.34</v>
      </c>
      <c r="X851" s="26">
        <v>26.5</v>
      </c>
      <c r="Y851" s="19" t="str">
        <f t="shared" si="105"/>
        <v>L304A</v>
      </c>
      <c r="Z851" s="19" t="str">
        <f t="shared" si="106"/>
        <v>3/LS14250</v>
      </c>
      <c r="AA851" s="26">
        <f t="shared" si="107"/>
        <v>0.34</v>
      </c>
      <c r="AB851" s="26">
        <f t="shared" si="108"/>
        <v>9.8000000000000007</v>
      </c>
      <c r="AC851" s="19">
        <f t="shared" si="109"/>
        <v>26.5</v>
      </c>
      <c r="AD851" s="19" t="str">
        <f t="shared" si="110"/>
        <v>66000-294A</v>
      </c>
      <c r="AE851" s="32"/>
      <c r="AF851" s="34"/>
      <c r="AG851" s="1" t="s">
        <v>151</v>
      </c>
      <c r="AH851" s="43">
        <v>65551</v>
      </c>
    </row>
    <row r="852" spans="1:34" s="138" customFormat="1" x14ac:dyDescent="0.25">
      <c r="A852" s="144">
        <v>44482</v>
      </c>
      <c r="B852" s="145">
        <v>317651</v>
      </c>
      <c r="C852" s="130"/>
      <c r="D852" s="130" t="s">
        <v>3476</v>
      </c>
      <c r="E852" s="143">
        <v>44495</v>
      </c>
      <c r="F852" s="130" t="s">
        <v>2442</v>
      </c>
      <c r="G852" s="130"/>
      <c r="H852" s="130">
        <v>25</v>
      </c>
      <c r="I852" s="130"/>
      <c r="J852" s="131">
        <v>0</v>
      </c>
      <c r="K852" s="132">
        <v>932559</v>
      </c>
      <c r="L852" s="131"/>
      <c r="M852" s="131"/>
      <c r="N852" s="131"/>
      <c r="O852" s="133">
        <f t="shared" si="104"/>
        <v>0</v>
      </c>
      <c r="P852" s="131"/>
      <c r="Q852" s="131"/>
      <c r="R852" s="134" t="s">
        <v>1618</v>
      </c>
      <c r="S852" s="149">
        <v>3.1111111111111089</v>
      </c>
      <c r="T852" s="149">
        <v>0.12444444444444436</v>
      </c>
      <c r="U852" s="150">
        <v>44489</v>
      </c>
      <c r="V852" s="149">
        <v>0.3277777777777775</v>
      </c>
      <c r="W852" s="130">
        <v>0.03</v>
      </c>
      <c r="X852" s="135">
        <v>5</v>
      </c>
      <c r="Y852" s="130" t="str">
        <f t="shared" si="105"/>
        <v>TAG-LAB</v>
      </c>
      <c r="Z852" s="130">
        <f t="shared" si="106"/>
        <v>0</v>
      </c>
      <c r="AA852" s="135">
        <f t="shared" si="107"/>
        <v>0.03</v>
      </c>
      <c r="AB852" s="135">
        <f t="shared" si="108"/>
        <v>0</v>
      </c>
      <c r="AC852" s="130">
        <f t="shared" si="109"/>
        <v>5</v>
      </c>
      <c r="AD852" s="130">
        <f t="shared" si="110"/>
        <v>0</v>
      </c>
      <c r="AE852" s="136"/>
      <c r="AF852" s="137"/>
      <c r="AG852" s="1" t="s">
        <v>151</v>
      </c>
      <c r="AH852" s="43">
        <v>2134</v>
      </c>
    </row>
    <row r="853" spans="1:34" s="138" customFormat="1" x14ac:dyDescent="0.25">
      <c r="A853" s="144">
        <v>44489</v>
      </c>
      <c r="B853" s="56" t="s">
        <v>3530</v>
      </c>
      <c r="C853" s="51" t="s">
        <v>1807</v>
      </c>
      <c r="D853" s="51" t="s">
        <v>2489</v>
      </c>
      <c r="E853" s="54">
        <v>44490</v>
      </c>
      <c r="F853" s="51" t="s">
        <v>659</v>
      </c>
      <c r="G853" s="48" t="s">
        <v>2488</v>
      </c>
      <c r="H853" s="52">
        <v>3</v>
      </c>
      <c r="I853" s="51" t="s">
        <v>318</v>
      </c>
      <c r="J853" s="1">
        <v>133.97</v>
      </c>
      <c r="K853" s="132">
        <v>933428</v>
      </c>
      <c r="L853" s="131"/>
      <c r="M853" s="131">
        <v>14.4</v>
      </c>
      <c r="N853" s="131">
        <v>24.15</v>
      </c>
      <c r="O853" s="133">
        <f t="shared" si="104"/>
        <v>347.76</v>
      </c>
      <c r="P853" s="131" t="s">
        <v>3521</v>
      </c>
      <c r="Q853" s="131" t="s">
        <v>1096</v>
      </c>
      <c r="R853" s="134" t="s">
        <v>455</v>
      </c>
      <c r="S853" s="149">
        <v>5.7691666666666652</v>
      </c>
      <c r="T853" s="149">
        <v>1.9230555555555551</v>
      </c>
      <c r="U853" s="150">
        <v>44490</v>
      </c>
      <c r="V853" s="149">
        <v>0.12472222222222262</v>
      </c>
      <c r="W853" s="130">
        <v>3.02</v>
      </c>
      <c r="X853" s="135">
        <v>435</v>
      </c>
      <c r="Y853" s="130" t="str">
        <f t="shared" si="105"/>
        <v>RL1484</v>
      </c>
      <c r="Z853" s="130" t="str">
        <f t="shared" si="106"/>
        <v>28/NCR18650GA</v>
      </c>
      <c r="AA853" s="135">
        <f t="shared" si="107"/>
        <v>3.02</v>
      </c>
      <c r="AB853" s="135">
        <f t="shared" si="108"/>
        <v>133.97</v>
      </c>
      <c r="AC853" s="130">
        <f t="shared" si="109"/>
        <v>435</v>
      </c>
      <c r="AD853" s="130" t="str">
        <f t="shared" si="110"/>
        <v>66002-677</v>
      </c>
      <c r="AE853" s="136"/>
      <c r="AF853" s="137"/>
      <c r="AG853" s="1" t="s">
        <v>152</v>
      </c>
      <c r="AH853" s="43">
        <v>2557</v>
      </c>
    </row>
    <row r="854" spans="1:34" x14ac:dyDescent="0.25">
      <c r="A854" s="13">
        <v>44469</v>
      </c>
      <c r="B854" s="57" t="s">
        <v>3381</v>
      </c>
      <c r="C854" s="51"/>
      <c r="D854" s="51" t="s">
        <v>3383</v>
      </c>
      <c r="E854" s="54">
        <v>44489</v>
      </c>
      <c r="F854" s="51" t="s">
        <v>704</v>
      </c>
      <c r="G854" s="48" t="s">
        <v>3382</v>
      </c>
      <c r="H854" s="52">
        <v>50</v>
      </c>
      <c r="I854" s="1"/>
      <c r="J854" s="1">
        <v>12.49</v>
      </c>
      <c r="K854" s="7">
        <v>931099</v>
      </c>
      <c r="L854" s="24"/>
      <c r="M854" s="24"/>
      <c r="N854" s="24"/>
      <c r="O854" s="16">
        <f t="shared" si="104"/>
        <v>0</v>
      </c>
      <c r="P854" s="24"/>
      <c r="Q854" s="24"/>
      <c r="R854" s="25" t="s">
        <v>249</v>
      </c>
      <c r="S854" s="27">
        <v>6.746666666666667</v>
      </c>
      <c r="T854" s="27">
        <v>0.13493333333333335</v>
      </c>
      <c r="U854" s="66">
        <v>44489</v>
      </c>
      <c r="V854" s="27">
        <v>0.66388888888888964</v>
      </c>
      <c r="W854" s="19">
        <v>0.15</v>
      </c>
      <c r="X854" s="26">
        <v>22.63</v>
      </c>
      <c r="Y854" s="19" t="str">
        <f t="shared" si="105"/>
        <v>CH409</v>
      </c>
      <c r="Z854" s="19">
        <f t="shared" si="106"/>
        <v>0</v>
      </c>
      <c r="AA854" s="26">
        <f t="shared" si="107"/>
        <v>0.15</v>
      </c>
      <c r="AB854" s="26">
        <f t="shared" si="108"/>
        <v>12.49</v>
      </c>
      <c r="AC854" s="19">
        <f t="shared" si="109"/>
        <v>22.63</v>
      </c>
      <c r="AD854" s="19" t="str">
        <f t="shared" si="110"/>
        <v>65000-537</v>
      </c>
      <c r="AE854" s="32"/>
      <c r="AF854" s="34"/>
      <c r="AG854" s="1" t="s">
        <v>151</v>
      </c>
      <c r="AH854" s="43">
        <v>1796</v>
      </c>
    </row>
    <row r="855" spans="1:34" s="138" customFormat="1" x14ac:dyDescent="0.25">
      <c r="A855" s="144">
        <v>44482</v>
      </c>
      <c r="B855" s="56" t="s">
        <v>3477</v>
      </c>
      <c r="C855" s="51" t="s">
        <v>3197</v>
      </c>
      <c r="D855" s="51" t="s">
        <v>3479</v>
      </c>
      <c r="E855" s="54">
        <v>44487</v>
      </c>
      <c r="F855" s="51" t="s">
        <v>1347</v>
      </c>
      <c r="G855" s="48" t="s">
        <v>3478</v>
      </c>
      <c r="H855" s="52">
        <v>20</v>
      </c>
      <c r="I855" s="51" t="s">
        <v>114</v>
      </c>
      <c r="J855" s="1">
        <v>28.826000000000001</v>
      </c>
      <c r="K855" s="132">
        <v>932481</v>
      </c>
      <c r="L855" s="131"/>
      <c r="M855" s="131">
        <v>12</v>
      </c>
      <c r="N855" s="131">
        <v>4.5</v>
      </c>
      <c r="O855" s="133">
        <f t="shared" si="104"/>
        <v>54</v>
      </c>
      <c r="P855" s="131" t="s">
        <v>91</v>
      </c>
      <c r="Q855" s="131" t="s">
        <v>584</v>
      </c>
      <c r="R855" s="134" t="s">
        <v>455</v>
      </c>
      <c r="S855" s="149">
        <v>9.5797222222222231</v>
      </c>
      <c r="T855" s="149">
        <v>0.47898611111111117</v>
      </c>
      <c r="U855" s="150">
        <v>44489</v>
      </c>
      <c r="V855" s="149">
        <v>0.55527777777777843</v>
      </c>
      <c r="W855" s="130">
        <v>0.45</v>
      </c>
      <c r="X855" s="135">
        <v>100</v>
      </c>
      <c r="Y855" s="130" t="str">
        <f t="shared" si="105"/>
        <v>N338</v>
      </c>
      <c r="Z855" s="130" t="str">
        <f t="shared" si="106"/>
        <v>10/HR-4/3FAU</v>
      </c>
      <c r="AA855" s="135">
        <f t="shared" si="107"/>
        <v>0.45</v>
      </c>
      <c r="AB855" s="135">
        <f t="shared" si="108"/>
        <v>28.826000000000001</v>
      </c>
      <c r="AC855" s="130">
        <f t="shared" si="109"/>
        <v>100</v>
      </c>
      <c r="AD855" s="130" t="str">
        <f t="shared" si="110"/>
        <v>66000-348</v>
      </c>
      <c r="AE855" s="136"/>
      <c r="AF855" s="137"/>
      <c r="AG855" s="1" t="s">
        <v>13</v>
      </c>
      <c r="AH855" s="43">
        <v>65443</v>
      </c>
    </row>
    <row r="856" spans="1:34" x14ac:dyDescent="0.25">
      <c r="A856" s="17">
        <v>44452</v>
      </c>
      <c r="B856" s="58" t="s">
        <v>3217</v>
      </c>
      <c r="C856" s="51" t="s">
        <v>431</v>
      </c>
      <c r="D856" s="51" t="s">
        <v>448</v>
      </c>
      <c r="E856" s="54">
        <v>44477</v>
      </c>
      <c r="F856" s="51" t="s">
        <v>108</v>
      </c>
      <c r="G856" s="48" t="s">
        <v>447</v>
      </c>
      <c r="H856" s="52">
        <v>500</v>
      </c>
      <c r="I856" s="51" t="s">
        <v>430</v>
      </c>
      <c r="J856" s="1">
        <v>4.21</v>
      </c>
      <c r="K856" s="7">
        <v>929006</v>
      </c>
      <c r="L856" s="24"/>
      <c r="M856" s="24">
        <v>3.7</v>
      </c>
      <c r="N856" s="24">
        <v>1.25</v>
      </c>
      <c r="O856" s="16">
        <f t="shared" si="104"/>
        <v>4.625</v>
      </c>
      <c r="P856" s="24" t="s">
        <v>130</v>
      </c>
      <c r="Q856" s="24" t="s">
        <v>412</v>
      </c>
      <c r="R856" s="25" t="s">
        <v>3565</v>
      </c>
      <c r="S856" s="27">
        <v>89.164444444444456</v>
      </c>
      <c r="T856" s="27">
        <v>0.17832888888888893</v>
      </c>
      <c r="U856" s="66">
        <v>44487</v>
      </c>
      <c r="V856" s="27">
        <v>10.25</v>
      </c>
      <c r="W856" s="19">
        <v>0.18</v>
      </c>
      <c r="X856" s="26">
        <v>18.5</v>
      </c>
      <c r="Y856" s="19" t="str">
        <f t="shared" si="105"/>
        <v>RL935</v>
      </c>
      <c r="Z856" s="19" t="str">
        <f t="shared" si="106"/>
        <v>1/UF653450S</v>
      </c>
      <c r="AA856" s="26">
        <f t="shared" si="107"/>
        <v>0.18</v>
      </c>
      <c r="AB856" s="26">
        <f t="shared" si="108"/>
        <v>4.21</v>
      </c>
      <c r="AC856" s="19">
        <f t="shared" si="109"/>
        <v>18.5</v>
      </c>
      <c r="AD856" s="19" t="str">
        <f t="shared" si="110"/>
        <v>66001-397</v>
      </c>
      <c r="AE856" s="32"/>
      <c r="AF856" s="34"/>
      <c r="AG856" s="1" t="s">
        <v>151</v>
      </c>
      <c r="AH856" s="43">
        <v>65551</v>
      </c>
    </row>
    <row r="857" spans="1:34" x14ac:dyDescent="0.25">
      <c r="A857" s="17">
        <v>44480</v>
      </c>
      <c r="B857" s="58" t="s">
        <v>3409</v>
      </c>
      <c r="C857" s="51" t="s">
        <v>1835</v>
      </c>
      <c r="D857" s="51" t="s">
        <v>3411</v>
      </c>
      <c r="E857" s="54">
        <v>44485</v>
      </c>
      <c r="F857" s="51" t="s">
        <v>423</v>
      </c>
      <c r="G857" s="48" t="s">
        <v>3410</v>
      </c>
      <c r="H857" s="52">
        <v>1</v>
      </c>
      <c r="I857" s="51" t="s">
        <v>279</v>
      </c>
      <c r="J857" s="1">
        <v>21.08</v>
      </c>
      <c r="K857" s="7">
        <v>931866</v>
      </c>
      <c r="L857" s="24"/>
      <c r="M857" s="24">
        <v>9.6</v>
      </c>
      <c r="N857" s="24">
        <v>2.5499999999999998</v>
      </c>
      <c r="O857" s="16">
        <f t="shared" si="104"/>
        <v>24.479999999999997</v>
      </c>
      <c r="P857" s="24" t="s">
        <v>91</v>
      </c>
      <c r="Q857" s="24" t="s">
        <v>632</v>
      </c>
      <c r="R857" s="25" t="s">
        <v>1618</v>
      </c>
      <c r="S857" s="27">
        <v>1.3599999999999994</v>
      </c>
      <c r="T857" s="27">
        <v>1.3599999999999994</v>
      </c>
      <c r="U857" s="66">
        <v>44488</v>
      </c>
      <c r="V857" s="27">
        <v>0.25000000000000178</v>
      </c>
      <c r="W857" s="19">
        <v>1.23</v>
      </c>
      <c r="X857" s="26">
        <v>65</v>
      </c>
      <c r="Y857" s="19" t="str">
        <f t="shared" si="105"/>
        <v>N1680</v>
      </c>
      <c r="Z857" s="19" t="str">
        <f t="shared" si="106"/>
        <v>8/BK-3HCCE</v>
      </c>
      <c r="AA857" s="26">
        <f t="shared" si="107"/>
        <v>1.23</v>
      </c>
      <c r="AB857" s="26">
        <f t="shared" si="108"/>
        <v>21.08</v>
      </c>
      <c r="AC857" s="19">
        <f t="shared" si="109"/>
        <v>65</v>
      </c>
      <c r="AD857" s="19" t="str">
        <f t="shared" si="110"/>
        <v>30006-888HEHR</v>
      </c>
      <c r="AE857" s="32"/>
      <c r="AF857" s="34"/>
      <c r="AG857" s="1" t="s">
        <v>13</v>
      </c>
      <c r="AH857" s="43">
        <v>23891</v>
      </c>
    </row>
    <row r="858" spans="1:34" s="138" customFormat="1" x14ac:dyDescent="0.25">
      <c r="A858" s="140">
        <v>44481</v>
      </c>
      <c r="B858" s="55" t="s">
        <v>3463</v>
      </c>
      <c r="C858" s="51" t="s">
        <v>3465</v>
      </c>
      <c r="D858" s="51" t="s">
        <v>3466</v>
      </c>
      <c r="E858" s="54">
        <v>44480</v>
      </c>
      <c r="F858" s="51" t="s">
        <v>267</v>
      </c>
      <c r="G858" s="48" t="s">
        <v>3464</v>
      </c>
      <c r="H858" s="52">
        <v>1</v>
      </c>
      <c r="I858" s="51" t="s">
        <v>364</v>
      </c>
      <c r="J858" s="1">
        <v>7.16</v>
      </c>
      <c r="K858" s="132">
        <v>932282</v>
      </c>
      <c r="L858" s="131"/>
      <c r="M858" s="131">
        <v>3.7</v>
      </c>
      <c r="N858" s="131">
        <v>5.2</v>
      </c>
      <c r="O858" s="133">
        <f t="shared" si="104"/>
        <v>19.240000000000002</v>
      </c>
      <c r="P858" s="131" t="s">
        <v>130</v>
      </c>
      <c r="Q858" s="131" t="s">
        <v>550</v>
      </c>
      <c r="R858" s="134" t="s">
        <v>1618</v>
      </c>
      <c r="S858" s="149">
        <v>0.64388888888888918</v>
      </c>
      <c r="T858" s="149">
        <v>0.64388888888888918</v>
      </c>
      <c r="U858" s="150">
        <v>44488</v>
      </c>
      <c r="V858" s="149">
        <v>0.2897222222222231</v>
      </c>
      <c r="W858" s="130">
        <v>0.54</v>
      </c>
      <c r="X858" s="135">
        <v>40</v>
      </c>
      <c r="Y858" s="130" t="str">
        <f t="shared" si="105"/>
        <v>RL261A</v>
      </c>
      <c r="Z858" s="130" t="str">
        <f t="shared" si="106"/>
        <v>2/UR18650F</v>
      </c>
      <c r="AA858" s="135">
        <f t="shared" si="107"/>
        <v>0.54</v>
      </c>
      <c r="AB858" s="135">
        <f t="shared" si="108"/>
        <v>7.16</v>
      </c>
      <c r="AC858" s="130">
        <f t="shared" si="109"/>
        <v>40</v>
      </c>
      <c r="AD858" s="130" t="str">
        <f t="shared" si="110"/>
        <v>66000-493</v>
      </c>
      <c r="AE858" s="136"/>
      <c r="AF858" s="137"/>
      <c r="AG858" s="1" t="s">
        <v>153</v>
      </c>
      <c r="AH858" s="43">
        <v>66116</v>
      </c>
    </row>
    <row r="859" spans="1:34" s="138" customFormat="1" x14ac:dyDescent="0.25">
      <c r="A859" s="140">
        <v>44481</v>
      </c>
      <c r="B859" s="55" t="s">
        <v>3458</v>
      </c>
      <c r="C859" s="51" t="s">
        <v>3460</v>
      </c>
      <c r="D859" s="51" t="s">
        <v>3566</v>
      </c>
      <c r="E859" s="54">
        <v>44484</v>
      </c>
      <c r="F859" s="51" t="s">
        <v>117</v>
      </c>
      <c r="G859" s="48" t="s">
        <v>3459</v>
      </c>
      <c r="H859" s="52">
        <v>2</v>
      </c>
      <c r="I859" s="51" t="s">
        <v>394</v>
      </c>
      <c r="J859" s="1">
        <v>40.21</v>
      </c>
      <c r="K859" s="132">
        <v>932280</v>
      </c>
      <c r="L859" s="131"/>
      <c r="M859" s="131">
        <v>14.4</v>
      </c>
      <c r="N859" s="131">
        <v>3</v>
      </c>
      <c r="O859" s="133">
        <f t="shared" si="104"/>
        <v>43.2</v>
      </c>
      <c r="P859" s="131" t="s">
        <v>91</v>
      </c>
      <c r="Q859" s="131" t="s">
        <v>591</v>
      </c>
      <c r="R859" s="134" t="s">
        <v>1618</v>
      </c>
      <c r="S859" s="149">
        <v>3.1041666666666679</v>
      </c>
      <c r="T859" s="149">
        <v>1.5520833333333339</v>
      </c>
      <c r="U859" s="150">
        <v>44484</v>
      </c>
      <c r="V859" s="149">
        <v>0.18472222222222001</v>
      </c>
      <c r="W859" s="130">
        <v>2</v>
      </c>
      <c r="X859" s="135">
        <v>156.96</v>
      </c>
      <c r="Y859" s="130" t="str">
        <f t="shared" si="105"/>
        <v>RECELL738</v>
      </c>
      <c r="Z859" s="130" t="str">
        <f t="shared" si="106"/>
        <v>12/HHR-300SCP</v>
      </c>
      <c r="AA859" s="135">
        <f t="shared" si="107"/>
        <v>2</v>
      </c>
      <c r="AB859" s="135">
        <f t="shared" si="108"/>
        <v>40.21</v>
      </c>
      <c r="AC859" s="130">
        <f t="shared" si="109"/>
        <v>156.96</v>
      </c>
      <c r="AD859" s="130" t="str">
        <f t="shared" si="110"/>
        <v>22000-090V</v>
      </c>
      <c r="AE859" s="136"/>
      <c r="AF859" s="137"/>
      <c r="AG859" s="1" t="s">
        <v>13</v>
      </c>
      <c r="AH859" s="43">
        <v>24232</v>
      </c>
    </row>
    <row r="860" spans="1:34" s="138" customFormat="1" x14ac:dyDescent="0.25">
      <c r="A860" s="139">
        <v>44480</v>
      </c>
      <c r="B860" s="58" t="s">
        <v>3440</v>
      </c>
      <c r="C860" s="53" t="s">
        <v>3442</v>
      </c>
      <c r="D860" s="53" t="s">
        <v>3567</v>
      </c>
      <c r="E860" s="54">
        <v>44477</v>
      </c>
      <c r="F860" s="51" t="s">
        <v>2870</v>
      </c>
      <c r="G860" s="48" t="s">
        <v>3441</v>
      </c>
      <c r="H860" s="52">
        <v>1</v>
      </c>
      <c r="I860" s="51" t="s">
        <v>2997</v>
      </c>
      <c r="J860" s="1">
        <v>5.13</v>
      </c>
      <c r="K860" s="132">
        <v>931700</v>
      </c>
      <c r="L860" s="131"/>
      <c r="M860" s="131">
        <v>3.7</v>
      </c>
      <c r="N860" s="131">
        <v>0.45</v>
      </c>
      <c r="O860" s="133">
        <f t="shared" si="104"/>
        <v>1.665</v>
      </c>
      <c r="P860" s="131" t="s">
        <v>130</v>
      </c>
      <c r="Q860" s="131" t="s">
        <v>412</v>
      </c>
      <c r="R860" s="134" t="s">
        <v>1618</v>
      </c>
      <c r="S860" s="149">
        <v>0.57000000000000117</v>
      </c>
      <c r="T860" s="149">
        <v>0.57000000000000117</v>
      </c>
      <c r="U860" s="150">
        <v>44489</v>
      </c>
      <c r="V860" s="149">
        <v>0.15777777777777757</v>
      </c>
      <c r="W860" s="130">
        <v>1</v>
      </c>
      <c r="X860" s="135">
        <v>57.79</v>
      </c>
      <c r="Y860" s="130" t="str">
        <f t="shared" si="105"/>
        <v>RECELL739</v>
      </c>
      <c r="Z860" s="130" t="str">
        <f t="shared" si="106"/>
        <v>1/PAB-CT019-BP1</v>
      </c>
      <c r="AA860" s="135">
        <f t="shared" si="107"/>
        <v>1</v>
      </c>
      <c r="AB860" s="135">
        <f t="shared" si="108"/>
        <v>5.13</v>
      </c>
      <c r="AC860" s="130">
        <f t="shared" si="109"/>
        <v>57.79</v>
      </c>
      <c r="AD860" s="130" t="str">
        <f t="shared" si="110"/>
        <v>66003-985</v>
      </c>
      <c r="AE860" s="136"/>
      <c r="AF860" s="137"/>
      <c r="AG860" s="1" t="s">
        <v>13</v>
      </c>
      <c r="AH860" s="43">
        <v>2495</v>
      </c>
    </row>
    <row r="861" spans="1:34" x14ac:dyDescent="0.25">
      <c r="A861" s="17">
        <v>44480</v>
      </c>
      <c r="B861" s="58" t="s">
        <v>3427</v>
      </c>
      <c r="C861" s="51" t="s">
        <v>1434</v>
      </c>
      <c r="D861" s="51" t="s">
        <v>1580</v>
      </c>
      <c r="E861" s="54">
        <v>44491</v>
      </c>
      <c r="F861" s="51" t="s">
        <v>282</v>
      </c>
      <c r="G861" s="48" t="s">
        <v>1433</v>
      </c>
      <c r="H861" s="52">
        <v>1</v>
      </c>
      <c r="I861" s="51" t="s">
        <v>284</v>
      </c>
      <c r="J861" s="1">
        <v>25.29</v>
      </c>
      <c r="K861" s="7">
        <v>931753</v>
      </c>
      <c r="L861" s="24"/>
      <c r="M861" s="24">
        <v>12</v>
      </c>
      <c r="N861" s="24">
        <v>2.5</v>
      </c>
      <c r="O861" s="16">
        <f t="shared" si="104"/>
        <v>30</v>
      </c>
      <c r="P861" s="24" t="s">
        <v>96</v>
      </c>
      <c r="Q861" s="24" t="s">
        <v>584</v>
      </c>
      <c r="R861" s="25" t="s">
        <v>118</v>
      </c>
      <c r="S861" s="27">
        <v>1.4247222222222247</v>
      </c>
      <c r="T861" s="27">
        <v>1.4247222222222247</v>
      </c>
      <c r="U861" s="66">
        <v>44494</v>
      </c>
      <c r="V861" s="27">
        <v>0.12361111111111089</v>
      </c>
      <c r="W861" s="19">
        <v>1.06</v>
      </c>
      <c r="X861" s="26">
        <v>80</v>
      </c>
      <c r="Y861" s="19" t="str">
        <f t="shared" si="105"/>
        <v>RECELL687</v>
      </c>
      <c r="Z861" s="19" t="str">
        <f t="shared" si="106"/>
        <v>10/NC2500SCR</v>
      </c>
      <c r="AA861" s="26">
        <f t="shared" si="107"/>
        <v>1.06</v>
      </c>
      <c r="AB861" s="26">
        <f t="shared" si="108"/>
        <v>25.29</v>
      </c>
      <c r="AC861" s="19">
        <f t="shared" si="109"/>
        <v>80</v>
      </c>
      <c r="AD861" s="19" t="str">
        <f t="shared" si="110"/>
        <v>66002-626</v>
      </c>
      <c r="AE861" s="32"/>
      <c r="AF861" s="34"/>
      <c r="AG861" s="1" t="s">
        <v>152</v>
      </c>
      <c r="AH861" s="43" t="s">
        <v>283</v>
      </c>
    </row>
    <row r="862" spans="1:34" x14ac:dyDescent="0.25">
      <c r="A862" s="13">
        <v>44469</v>
      </c>
      <c r="B862" s="57" t="s">
        <v>3373</v>
      </c>
      <c r="C862" s="51" t="s">
        <v>3376</v>
      </c>
      <c r="D862" s="51" t="s">
        <v>3377</v>
      </c>
      <c r="E862" s="54">
        <v>44495</v>
      </c>
      <c r="F862" s="51" t="s">
        <v>3370</v>
      </c>
      <c r="G862" s="48" t="s">
        <v>3374</v>
      </c>
      <c r="H862" s="52">
        <v>1</v>
      </c>
      <c r="I862" s="51" t="s">
        <v>3375</v>
      </c>
      <c r="J862" s="1">
        <v>161.88999999999999</v>
      </c>
      <c r="K862" s="7">
        <v>930999</v>
      </c>
      <c r="L862" s="24"/>
      <c r="M862" s="24">
        <v>11.7</v>
      </c>
      <c r="N862" s="24">
        <v>7</v>
      </c>
      <c r="O862" s="16">
        <f t="shared" si="104"/>
        <v>81.899999999999991</v>
      </c>
      <c r="P862" s="24" t="s">
        <v>3372</v>
      </c>
      <c r="Q862" s="24" t="s">
        <v>577</v>
      </c>
      <c r="R862" s="25" t="s">
        <v>455</v>
      </c>
      <c r="S862" s="27">
        <v>1.0038888888888895</v>
      </c>
      <c r="T862" s="27">
        <v>1.0038888888888895</v>
      </c>
      <c r="U862" s="66">
        <v>44494</v>
      </c>
      <c r="V862" s="27">
        <v>0.22222222222222188</v>
      </c>
      <c r="W862" s="19">
        <v>0.69</v>
      </c>
      <c r="X862" s="26">
        <v>350</v>
      </c>
      <c r="Y862" s="19" t="str">
        <f t="shared" si="105"/>
        <v>L711</v>
      </c>
      <c r="Z862" s="19" t="str">
        <f t="shared" si="106"/>
        <v>3/3B0030-FF</v>
      </c>
      <c r="AA862" s="26">
        <f t="shared" si="107"/>
        <v>0.69</v>
      </c>
      <c r="AB862" s="26">
        <f t="shared" si="108"/>
        <v>161.88999999999999</v>
      </c>
      <c r="AC862" s="19">
        <f t="shared" si="109"/>
        <v>350</v>
      </c>
      <c r="AD862" s="19" t="str">
        <f t="shared" si="110"/>
        <v>66001-374</v>
      </c>
      <c r="AE862" s="32"/>
      <c r="AF862" s="34"/>
      <c r="AG862" s="1" t="s">
        <v>152</v>
      </c>
      <c r="AH862" s="43">
        <v>1948</v>
      </c>
    </row>
    <row r="863" spans="1:34" s="138" customFormat="1" x14ac:dyDescent="0.25">
      <c r="A863" s="17">
        <v>44487</v>
      </c>
      <c r="B863" s="148">
        <v>317808</v>
      </c>
      <c r="C863" s="130" t="s">
        <v>3504</v>
      </c>
      <c r="D863" s="130" t="s">
        <v>3505</v>
      </c>
      <c r="E863" s="143">
        <v>44491</v>
      </c>
      <c r="F863" s="130" t="s">
        <v>3490</v>
      </c>
      <c r="G863" s="130" t="s">
        <v>3506</v>
      </c>
      <c r="H863" s="130">
        <v>1</v>
      </c>
      <c r="I863" s="130" t="s">
        <v>1519</v>
      </c>
      <c r="J863" s="131">
        <v>29.61</v>
      </c>
      <c r="K863" s="132">
        <v>932982</v>
      </c>
      <c r="L863" s="131"/>
      <c r="M863" s="131">
        <v>3.6</v>
      </c>
      <c r="N863" s="131">
        <v>12.15</v>
      </c>
      <c r="O863" s="133">
        <f t="shared" si="104"/>
        <v>43.74</v>
      </c>
      <c r="P863" s="131" t="s">
        <v>3507</v>
      </c>
      <c r="Q863" s="131" t="s">
        <v>124</v>
      </c>
      <c r="R863" s="134" t="s">
        <v>118</v>
      </c>
      <c r="S863" s="149">
        <v>2.2994444444444446</v>
      </c>
      <c r="T863" s="149">
        <v>2.2994444444444446</v>
      </c>
      <c r="U863" s="150">
        <v>44494</v>
      </c>
      <c r="V863" s="149">
        <v>0.24916666666666565</v>
      </c>
      <c r="W863" s="130">
        <v>2</v>
      </c>
      <c r="X863" s="135">
        <v>91.85</v>
      </c>
      <c r="Y863" s="130" t="str">
        <f t="shared" si="105"/>
        <v>RL1534</v>
      </c>
      <c r="Z863" s="19" t="str">
        <f t="shared" si="106"/>
        <v>3/NCA596080</v>
      </c>
      <c r="AA863" s="26">
        <f t="shared" si="107"/>
        <v>2</v>
      </c>
      <c r="AB863" s="26">
        <f t="shared" si="108"/>
        <v>29.61</v>
      </c>
      <c r="AC863" s="19">
        <f t="shared" si="109"/>
        <v>91.85</v>
      </c>
      <c r="AD863" s="19" t="str">
        <f t="shared" si="110"/>
        <v>66003-990</v>
      </c>
      <c r="AE863" s="136"/>
      <c r="AF863" s="137"/>
      <c r="AG863" s="1" t="s">
        <v>13</v>
      </c>
      <c r="AH863" s="43">
        <v>2519</v>
      </c>
    </row>
    <row r="864" spans="1:34" s="138" customFormat="1" x14ac:dyDescent="0.25">
      <c r="A864" s="140">
        <v>44488</v>
      </c>
      <c r="B864" s="55" t="s">
        <v>3514</v>
      </c>
      <c r="C864" s="51" t="s">
        <v>633</v>
      </c>
      <c r="D864" s="51" t="s">
        <v>731</v>
      </c>
      <c r="E864" s="54">
        <v>44487</v>
      </c>
      <c r="F864" s="51" t="s">
        <v>282</v>
      </c>
      <c r="G864" s="48" t="s">
        <v>703</v>
      </c>
      <c r="H864" s="52">
        <v>2</v>
      </c>
      <c r="I864" s="51" t="s">
        <v>364</v>
      </c>
      <c r="J864" s="1">
        <v>3.22</v>
      </c>
      <c r="K864" s="132">
        <v>933147</v>
      </c>
      <c r="L864" s="131"/>
      <c r="M864" s="131"/>
      <c r="N864" s="131"/>
      <c r="O864" s="133">
        <f t="shared" si="104"/>
        <v>0</v>
      </c>
      <c r="P864" s="131"/>
      <c r="Q864" s="131"/>
      <c r="R864" s="134" t="s">
        <v>249</v>
      </c>
      <c r="S864" s="149">
        <v>0.16666666666666741</v>
      </c>
      <c r="T864" s="149">
        <v>8.3333333333333703E-2</v>
      </c>
      <c r="U864" s="150">
        <v>44494</v>
      </c>
      <c r="V864" s="149">
        <v>0.12222222222222356</v>
      </c>
      <c r="W864" s="130">
        <v>0.06</v>
      </c>
      <c r="X864" s="135">
        <v>8.9600000000000009</v>
      </c>
      <c r="Y864" s="130" t="str">
        <f t="shared" si="105"/>
        <v>HI-TOP16</v>
      </c>
      <c r="Z864" s="130" t="str">
        <f t="shared" si="106"/>
        <v>1/UR18650ZY</v>
      </c>
      <c r="AA864" s="135">
        <f t="shared" si="107"/>
        <v>0.06</v>
      </c>
      <c r="AB864" s="135">
        <f t="shared" si="108"/>
        <v>3.22</v>
      </c>
      <c r="AC864" s="130">
        <f t="shared" si="109"/>
        <v>8.9600000000000009</v>
      </c>
      <c r="AD864" s="130" t="str">
        <f t="shared" si="110"/>
        <v>67001-595NIP</v>
      </c>
      <c r="AE864" s="136"/>
      <c r="AF864" s="137"/>
      <c r="AG864" s="1" t="s">
        <v>573</v>
      </c>
      <c r="AH864" s="43" t="s">
        <v>283</v>
      </c>
    </row>
    <row r="865" spans="1:34" x14ac:dyDescent="0.25">
      <c r="A865" s="13">
        <v>44469</v>
      </c>
      <c r="B865" s="57" t="s">
        <v>3369</v>
      </c>
      <c r="C865" s="53" t="s">
        <v>1700</v>
      </c>
      <c r="D865" s="53" t="s">
        <v>1767</v>
      </c>
      <c r="E865" s="54">
        <v>44495</v>
      </c>
      <c r="F865" s="51" t="s">
        <v>3370</v>
      </c>
      <c r="G865" s="48" t="s">
        <v>1699</v>
      </c>
      <c r="H865" s="52">
        <v>1</v>
      </c>
      <c r="I865" s="51" t="s">
        <v>1417</v>
      </c>
      <c r="J865" s="1">
        <v>882.24</v>
      </c>
      <c r="K865" s="7">
        <v>930999</v>
      </c>
      <c r="L865" s="24"/>
      <c r="M865" s="24"/>
      <c r="N865" s="24"/>
      <c r="O865" s="16">
        <f t="shared" ref="O865:O896" si="111">N865*M865</f>
        <v>0</v>
      </c>
      <c r="P865" s="24"/>
      <c r="Q865" s="24"/>
      <c r="R865" s="25" t="s">
        <v>456</v>
      </c>
      <c r="S865" s="27">
        <v>55.92861111111111</v>
      </c>
      <c r="T865" s="27">
        <v>55.92861111111111</v>
      </c>
      <c r="U865" s="66">
        <v>44494</v>
      </c>
      <c r="V865" s="27">
        <v>1.0636111111111113</v>
      </c>
      <c r="W865" s="19">
        <v>19</v>
      </c>
      <c r="X865" s="26">
        <v>8060</v>
      </c>
      <c r="Y865" s="19" t="str">
        <f t="shared" si="105"/>
        <v>L682A-L683A</v>
      </c>
      <c r="Z865" s="19" t="str">
        <f t="shared" si="106"/>
        <v>84/ER34615M</v>
      </c>
      <c r="AA865" s="26">
        <f t="shared" si="107"/>
        <v>19</v>
      </c>
      <c r="AB865" s="26">
        <f t="shared" si="108"/>
        <v>882.24</v>
      </c>
      <c r="AC865" s="19">
        <f t="shared" si="109"/>
        <v>8060</v>
      </c>
      <c r="AD865" s="19" t="str">
        <f t="shared" si="110"/>
        <v>66001-653M</v>
      </c>
      <c r="AE865" s="32"/>
      <c r="AF865" s="34"/>
      <c r="AG865" s="1" t="s">
        <v>152</v>
      </c>
      <c r="AH865" s="43">
        <v>1948</v>
      </c>
    </row>
    <row r="866" spans="1:34" x14ac:dyDescent="0.25">
      <c r="A866" s="5">
        <v>44468</v>
      </c>
      <c r="B866" s="56" t="s">
        <v>3368</v>
      </c>
      <c r="C866" s="51"/>
      <c r="D866" s="51" t="s">
        <v>701</v>
      </c>
      <c r="E866" s="54">
        <v>44481</v>
      </c>
      <c r="F866" s="51" t="s">
        <v>387</v>
      </c>
      <c r="G866" s="48" t="s">
        <v>887</v>
      </c>
      <c r="H866" s="52">
        <v>300</v>
      </c>
      <c r="I866" s="1"/>
      <c r="J866" s="1">
        <v>0.24</v>
      </c>
      <c r="K866" s="7">
        <v>930963</v>
      </c>
      <c r="L866" s="24"/>
      <c r="M866" s="24"/>
      <c r="N866" s="24"/>
      <c r="O866" s="16">
        <f t="shared" si="111"/>
        <v>0</v>
      </c>
      <c r="P866" s="24"/>
      <c r="Q866" s="24"/>
      <c r="R866" s="25" t="s">
        <v>118</v>
      </c>
      <c r="S866" s="27">
        <v>1.0166666666666644</v>
      </c>
      <c r="T866" s="27">
        <v>3.3888888888888814E-3</v>
      </c>
      <c r="U866" s="66">
        <v>44495</v>
      </c>
      <c r="V866" s="27">
        <v>0.16111111111110876</v>
      </c>
      <c r="W866" s="19">
        <v>5.0000000000000001E-3</v>
      </c>
      <c r="X866" s="26">
        <v>2.25</v>
      </c>
      <c r="Y866" s="19" t="str">
        <f t="shared" si="105"/>
        <v>HEATSHRINK-LAB</v>
      </c>
      <c r="Z866" s="19">
        <f t="shared" si="106"/>
        <v>0</v>
      </c>
      <c r="AA866" s="26">
        <f t="shared" si="107"/>
        <v>5.0000000000000001E-3</v>
      </c>
      <c r="AB866" s="26">
        <f t="shared" si="108"/>
        <v>0.24</v>
      </c>
      <c r="AC866" s="19">
        <f t="shared" si="109"/>
        <v>2.25</v>
      </c>
      <c r="AD866" s="19" t="str">
        <f t="shared" si="110"/>
        <v>65001-994</v>
      </c>
      <c r="AE866" s="32"/>
      <c r="AF866" s="34"/>
      <c r="AG866" s="1" t="s">
        <v>573</v>
      </c>
      <c r="AH866" s="43">
        <v>35409</v>
      </c>
    </row>
    <row r="867" spans="1:34" x14ac:dyDescent="0.25">
      <c r="A867" s="17">
        <v>44480</v>
      </c>
      <c r="B867" s="58" t="s">
        <v>3413</v>
      </c>
      <c r="C867" s="51" t="s">
        <v>3308</v>
      </c>
      <c r="D867" s="51" t="s">
        <v>2532</v>
      </c>
      <c r="E867" s="54">
        <v>44484</v>
      </c>
      <c r="F867" s="51" t="s">
        <v>339</v>
      </c>
      <c r="G867" s="48" t="s">
        <v>2530</v>
      </c>
      <c r="H867" s="52">
        <v>1</v>
      </c>
      <c r="I867" s="51" t="s">
        <v>114</v>
      </c>
      <c r="J867" s="1">
        <v>24.89</v>
      </c>
      <c r="K867" s="7">
        <v>931848</v>
      </c>
      <c r="L867" s="24"/>
      <c r="M867" s="24">
        <v>10.8</v>
      </c>
      <c r="N867" s="24">
        <v>4.5</v>
      </c>
      <c r="O867" s="16">
        <f t="shared" si="111"/>
        <v>48.6</v>
      </c>
      <c r="P867" s="24" t="s">
        <v>91</v>
      </c>
      <c r="Q867" s="24" t="s">
        <v>1776</v>
      </c>
      <c r="R867" s="25" t="s">
        <v>1618</v>
      </c>
      <c r="S867" s="27">
        <v>0.62805555555555426</v>
      </c>
      <c r="T867" s="27">
        <v>0.62805555555555426</v>
      </c>
      <c r="U867" s="66">
        <v>44496</v>
      </c>
      <c r="V867" s="27">
        <v>0.58333333333333393</v>
      </c>
      <c r="W867" s="19">
        <v>1.17</v>
      </c>
      <c r="X867" s="26">
        <v>118.36</v>
      </c>
      <c r="Y867" s="19" t="str">
        <f t="shared" si="105"/>
        <v>RECELL163</v>
      </c>
      <c r="Z867" s="19" t="str">
        <f t="shared" si="106"/>
        <v>9/HR-4/3FAU</v>
      </c>
      <c r="AA867" s="26">
        <f t="shared" si="107"/>
        <v>1.17</v>
      </c>
      <c r="AB867" s="26">
        <f t="shared" si="108"/>
        <v>24.89</v>
      </c>
      <c r="AC867" s="19">
        <f t="shared" si="109"/>
        <v>118.36</v>
      </c>
      <c r="AD867" s="19" t="str">
        <f t="shared" si="110"/>
        <v>66001-069</v>
      </c>
      <c r="AE867" s="32"/>
      <c r="AF867" s="34"/>
      <c r="AG867" s="1" t="s">
        <v>13</v>
      </c>
      <c r="AH867" s="43" t="s">
        <v>340</v>
      </c>
    </row>
    <row r="868" spans="1:34" x14ac:dyDescent="0.25">
      <c r="A868" s="13">
        <v>44413</v>
      </c>
      <c r="B868" s="57" t="s">
        <v>2876</v>
      </c>
      <c r="C868" s="51"/>
      <c r="D868" s="51" t="s">
        <v>2877</v>
      </c>
      <c r="E868" s="54">
        <v>44540</v>
      </c>
      <c r="F868" s="51" t="s">
        <v>387</v>
      </c>
      <c r="G868" s="48" t="s">
        <v>887</v>
      </c>
      <c r="H868" s="52">
        <v>600</v>
      </c>
      <c r="I868" s="1"/>
      <c r="J868" s="1">
        <v>0.24</v>
      </c>
      <c r="K868" s="7">
        <v>924770</v>
      </c>
      <c r="L868" s="24"/>
      <c r="M868" s="24"/>
      <c r="N868" s="24"/>
      <c r="O868" s="16">
        <f t="shared" si="111"/>
        <v>0</v>
      </c>
      <c r="P868" s="24"/>
      <c r="Q868" s="24"/>
      <c r="R868" s="25" t="s">
        <v>456</v>
      </c>
      <c r="S868" s="27">
        <v>0.84611111111111414</v>
      </c>
      <c r="T868" s="27">
        <v>1.4101851851851903E-3</v>
      </c>
      <c r="U868" s="66">
        <v>44496</v>
      </c>
      <c r="V868" s="27">
        <v>0.58333333333333393</v>
      </c>
      <c r="W868" s="19">
        <v>5.0000000000000001E-3</v>
      </c>
      <c r="X868" s="26">
        <v>2.25</v>
      </c>
      <c r="Y868" s="19" t="str">
        <f t="shared" si="105"/>
        <v>HEATSHRINK CUT-LAB</v>
      </c>
      <c r="Z868" s="19">
        <f t="shared" si="106"/>
        <v>0</v>
      </c>
      <c r="AA868" s="26">
        <f t="shared" si="107"/>
        <v>5.0000000000000001E-3</v>
      </c>
      <c r="AB868" s="26">
        <f t="shared" si="108"/>
        <v>0.24</v>
      </c>
      <c r="AC868" s="19">
        <f t="shared" si="109"/>
        <v>2.25</v>
      </c>
      <c r="AD868" s="19" t="str">
        <f t="shared" si="110"/>
        <v>65001-994</v>
      </c>
      <c r="AE868" s="32"/>
      <c r="AF868" s="34"/>
      <c r="AG868" s="1" t="s">
        <v>152</v>
      </c>
      <c r="AH868" s="43">
        <v>35409</v>
      </c>
    </row>
    <row r="869" spans="1:34" s="138" customFormat="1" x14ac:dyDescent="0.25">
      <c r="A869" s="139">
        <v>44480</v>
      </c>
      <c r="B869" s="58" t="s">
        <v>3443</v>
      </c>
      <c r="C869" s="53" t="s">
        <v>3446</v>
      </c>
      <c r="D869" s="53" t="s">
        <v>3447</v>
      </c>
      <c r="E869" s="54">
        <v>44473</v>
      </c>
      <c r="F869" s="51" t="s">
        <v>1760</v>
      </c>
      <c r="G869" s="48" t="s">
        <v>3444</v>
      </c>
      <c r="H869" s="52">
        <v>1</v>
      </c>
      <c r="I869" s="51" t="s">
        <v>3445</v>
      </c>
      <c r="J869" s="1">
        <v>512.47</v>
      </c>
      <c r="K869" s="132">
        <v>931542</v>
      </c>
      <c r="L869" s="131"/>
      <c r="M869" s="131">
        <v>25.6</v>
      </c>
      <c r="N869" s="131">
        <v>12</v>
      </c>
      <c r="O869" s="133">
        <f t="shared" si="111"/>
        <v>307.20000000000005</v>
      </c>
      <c r="P869" s="131" t="s">
        <v>641</v>
      </c>
      <c r="Q869" s="131" t="s">
        <v>3224</v>
      </c>
      <c r="R869" s="134" t="s">
        <v>1618</v>
      </c>
      <c r="S869" s="149">
        <v>12.955555555555557</v>
      </c>
      <c r="T869" s="149">
        <v>12.955555555555557</v>
      </c>
      <c r="U869" s="150">
        <v>44496</v>
      </c>
      <c r="V869" s="149">
        <v>0.43888888888888911</v>
      </c>
      <c r="W869" s="130">
        <v>4</v>
      </c>
      <c r="X869" s="135">
        <v>700</v>
      </c>
      <c r="Y869" s="130" t="str">
        <f t="shared" si="105"/>
        <v>RL1527</v>
      </c>
      <c r="Z869" s="130" t="str">
        <f t="shared" si="106"/>
        <v>32/US26650FTC1A</v>
      </c>
      <c r="AA869" s="135">
        <f t="shared" si="107"/>
        <v>4</v>
      </c>
      <c r="AB869" s="135">
        <f t="shared" si="108"/>
        <v>512.47</v>
      </c>
      <c r="AC869" s="130">
        <f t="shared" si="109"/>
        <v>700</v>
      </c>
      <c r="AD869" s="130" t="str">
        <f t="shared" si="110"/>
        <v>66002-979</v>
      </c>
      <c r="AE869" s="136"/>
      <c r="AF869" s="137"/>
      <c r="AG869" s="1" t="s">
        <v>152</v>
      </c>
      <c r="AH869" s="43">
        <v>2420</v>
      </c>
    </row>
    <row r="870" spans="1:34" x14ac:dyDescent="0.25">
      <c r="A870" s="17">
        <v>44452</v>
      </c>
      <c r="B870" s="58" t="s">
        <v>3225</v>
      </c>
      <c r="C870" s="53" t="s">
        <v>431</v>
      </c>
      <c r="D870" s="53" t="s">
        <v>1216</v>
      </c>
      <c r="E870" s="54">
        <v>44477</v>
      </c>
      <c r="F870" s="51" t="s">
        <v>108</v>
      </c>
      <c r="G870" s="48" t="s">
        <v>1215</v>
      </c>
      <c r="H870" s="52">
        <v>200</v>
      </c>
      <c r="I870" s="51" t="s">
        <v>430</v>
      </c>
      <c r="J870" s="1">
        <v>4.21</v>
      </c>
      <c r="K870" s="7">
        <v>929005</v>
      </c>
      <c r="L870" s="24"/>
      <c r="M870" s="24">
        <v>3.7</v>
      </c>
      <c r="N870" s="24">
        <v>1.25</v>
      </c>
      <c r="O870" s="16">
        <f t="shared" si="111"/>
        <v>4.625</v>
      </c>
      <c r="P870" s="24" t="s">
        <v>130</v>
      </c>
      <c r="Q870" s="24" t="s">
        <v>412</v>
      </c>
      <c r="R870" s="25" t="s">
        <v>3593</v>
      </c>
      <c r="S870" s="27">
        <v>38.293888888888887</v>
      </c>
      <c r="T870" s="27">
        <v>0.19146944444444444</v>
      </c>
      <c r="U870" s="66">
        <v>44496</v>
      </c>
      <c r="V870" s="27">
        <v>2.8333333333333353</v>
      </c>
      <c r="W870" s="19">
        <v>0.19</v>
      </c>
      <c r="X870" s="26">
        <v>17.5</v>
      </c>
      <c r="Y870" s="19" t="str">
        <f t="shared" si="105"/>
        <v>RL220</v>
      </c>
      <c r="Z870" s="19" t="str">
        <f t="shared" si="106"/>
        <v>1/UF653450S</v>
      </c>
      <c r="AA870" s="26">
        <f t="shared" si="107"/>
        <v>0.19</v>
      </c>
      <c r="AB870" s="26">
        <f t="shared" si="108"/>
        <v>4.21</v>
      </c>
      <c r="AC870" s="19">
        <f t="shared" si="109"/>
        <v>17.5</v>
      </c>
      <c r="AD870" s="19" t="str">
        <f t="shared" si="110"/>
        <v>65000-808</v>
      </c>
      <c r="AE870" s="32"/>
      <c r="AF870" s="34"/>
      <c r="AG870" s="1" t="s">
        <v>151</v>
      </c>
      <c r="AH870" s="43">
        <v>65551</v>
      </c>
    </row>
    <row r="871" spans="1:34" s="138" customFormat="1" x14ac:dyDescent="0.25">
      <c r="A871" s="139">
        <v>44487</v>
      </c>
      <c r="B871" s="148">
        <v>317815</v>
      </c>
      <c r="C871" s="130" t="s">
        <v>3511</v>
      </c>
      <c r="D871" s="130" t="s">
        <v>3595</v>
      </c>
      <c r="E871" s="143">
        <v>44498</v>
      </c>
      <c r="F871" s="130" t="s">
        <v>105</v>
      </c>
      <c r="G871" s="130" t="s">
        <v>3512</v>
      </c>
      <c r="H871" s="130">
        <v>1</v>
      </c>
      <c r="I871" s="130" t="s">
        <v>338</v>
      </c>
      <c r="J871" s="131">
        <v>4.9800000000000004</v>
      </c>
      <c r="K871" s="132">
        <v>933021</v>
      </c>
      <c r="L871" s="131"/>
      <c r="M871" s="131">
        <v>7.2</v>
      </c>
      <c r="N871" s="131">
        <v>1.2</v>
      </c>
      <c r="O871" s="133">
        <f t="shared" si="111"/>
        <v>8.64</v>
      </c>
      <c r="P871" s="131" t="s">
        <v>119</v>
      </c>
      <c r="Q871" s="131" t="s">
        <v>464</v>
      </c>
      <c r="R871" s="134" t="s">
        <v>997</v>
      </c>
      <c r="S871" s="149">
        <v>0.58916666666666684</v>
      </c>
      <c r="T871" s="149">
        <v>0.58916666666666684</v>
      </c>
      <c r="U871" s="150">
        <v>44495</v>
      </c>
      <c r="V871" s="149">
        <v>0.46638888888889074</v>
      </c>
      <c r="W871" s="130">
        <v>0.5</v>
      </c>
      <c r="X871" s="135">
        <v>45</v>
      </c>
      <c r="Y871" s="130" t="str">
        <f t="shared" si="105"/>
        <v>PACK679</v>
      </c>
      <c r="Z871" s="130" t="str">
        <f t="shared" si="106"/>
        <v>6/IF1000AA</v>
      </c>
      <c r="AA871" s="135">
        <f t="shared" si="107"/>
        <v>0.5</v>
      </c>
      <c r="AB871" s="135">
        <f t="shared" si="108"/>
        <v>4.9800000000000004</v>
      </c>
      <c r="AC871" s="130">
        <f t="shared" si="109"/>
        <v>45</v>
      </c>
      <c r="AD871" s="130" t="str">
        <f t="shared" si="110"/>
        <v>30003-106METRO</v>
      </c>
      <c r="AE871" s="136"/>
      <c r="AF871" s="137"/>
      <c r="AG871" s="1" t="s">
        <v>13</v>
      </c>
      <c r="AH871" s="43" t="s">
        <v>294</v>
      </c>
    </row>
    <row r="872" spans="1:34" s="138" customFormat="1" x14ac:dyDescent="0.25">
      <c r="A872" s="146">
        <v>44483</v>
      </c>
      <c r="B872" s="57">
        <v>317781</v>
      </c>
      <c r="C872" s="51" t="s">
        <v>3482</v>
      </c>
      <c r="D872" s="51" t="s">
        <v>3483</v>
      </c>
      <c r="E872" s="54">
        <v>44498</v>
      </c>
      <c r="F872" s="51" t="s">
        <v>339</v>
      </c>
      <c r="G872" s="48" t="s">
        <v>3484</v>
      </c>
      <c r="H872" s="52">
        <v>4</v>
      </c>
      <c r="I872" s="51" t="s">
        <v>3485</v>
      </c>
      <c r="J872" s="1">
        <v>3.91</v>
      </c>
      <c r="K872" s="132">
        <v>932808</v>
      </c>
      <c r="L872" s="131"/>
      <c r="M872" s="131">
        <v>3.7</v>
      </c>
      <c r="N872" s="131">
        <v>0.97</v>
      </c>
      <c r="O872" s="133">
        <f t="shared" si="111"/>
        <v>3.589</v>
      </c>
      <c r="P872" s="131" t="s">
        <v>3486</v>
      </c>
      <c r="Q872" s="131" t="s">
        <v>412</v>
      </c>
      <c r="R872" s="134" t="s">
        <v>1618</v>
      </c>
      <c r="S872" s="149">
        <v>2.2563888888888881</v>
      </c>
      <c r="T872" s="149">
        <v>0.56409722222222203</v>
      </c>
      <c r="U872" s="150">
        <v>44495</v>
      </c>
      <c r="V872" s="149">
        <v>0.30388888888888932</v>
      </c>
      <c r="W872" s="130">
        <v>0.5</v>
      </c>
      <c r="X872" s="135">
        <v>38</v>
      </c>
      <c r="Y872" s="130" t="str">
        <f t="shared" si="105"/>
        <v>RL1533</v>
      </c>
      <c r="Z872" s="130" t="str">
        <f t="shared" si="106"/>
        <v>1/UF553443Z</v>
      </c>
      <c r="AA872" s="135">
        <f t="shared" si="107"/>
        <v>0.5</v>
      </c>
      <c r="AB872" s="135">
        <f t="shared" si="108"/>
        <v>3.91</v>
      </c>
      <c r="AC872" s="130">
        <f t="shared" si="109"/>
        <v>38</v>
      </c>
      <c r="AD872" s="130" t="str">
        <f t="shared" si="110"/>
        <v>66003-989</v>
      </c>
      <c r="AE872" s="136"/>
      <c r="AF872" s="137"/>
      <c r="AG872" s="1" t="s">
        <v>3487</v>
      </c>
      <c r="AH872" s="43" t="s">
        <v>340</v>
      </c>
    </row>
    <row r="873" spans="1:34" s="138" customFormat="1" x14ac:dyDescent="0.25">
      <c r="A873" s="147">
        <v>44491</v>
      </c>
      <c r="B873" s="82" t="s">
        <v>3564</v>
      </c>
      <c r="C873" s="51" t="s">
        <v>2496</v>
      </c>
      <c r="D873" s="51" t="s">
        <v>2497</v>
      </c>
      <c r="E873" s="54">
        <v>44495</v>
      </c>
      <c r="F873" s="51" t="s">
        <v>659</v>
      </c>
      <c r="G873" s="48" t="s">
        <v>2495</v>
      </c>
      <c r="H873" s="52">
        <v>3</v>
      </c>
      <c r="I873" s="51" t="s">
        <v>318</v>
      </c>
      <c r="J873" s="1">
        <v>186.84</v>
      </c>
      <c r="K873" s="132">
        <v>933887</v>
      </c>
      <c r="L873" s="131"/>
      <c r="M873" s="131">
        <v>25.2</v>
      </c>
      <c r="N873" s="131">
        <v>20.7</v>
      </c>
      <c r="O873" s="133">
        <f t="shared" si="111"/>
        <v>521.64</v>
      </c>
      <c r="P873" s="131" t="s">
        <v>130</v>
      </c>
      <c r="Q873" s="131" t="s">
        <v>2498</v>
      </c>
      <c r="R873" s="134" t="s">
        <v>455</v>
      </c>
      <c r="S873" s="149">
        <v>12.319722222222225</v>
      </c>
      <c r="T873" s="149">
        <v>4.106574074074075</v>
      </c>
      <c r="U873" s="150">
        <v>44495</v>
      </c>
      <c r="V873" s="149">
        <v>0.25499999999999989</v>
      </c>
      <c r="W873" s="130">
        <v>4.93</v>
      </c>
      <c r="X873" s="135">
        <v>600</v>
      </c>
      <c r="Y873" s="130" t="str">
        <f t="shared" si="105"/>
        <v>RL1483</v>
      </c>
      <c r="Z873" s="130" t="str">
        <f t="shared" si="106"/>
        <v>42/NCR18650GA</v>
      </c>
      <c r="AA873" s="135">
        <f t="shared" si="107"/>
        <v>4.93</v>
      </c>
      <c r="AB873" s="135">
        <f t="shared" si="108"/>
        <v>186.84</v>
      </c>
      <c r="AC873" s="130">
        <f t="shared" si="109"/>
        <v>600</v>
      </c>
      <c r="AD873" s="130" t="str">
        <f t="shared" si="110"/>
        <v>66002-674</v>
      </c>
      <c r="AE873" s="136"/>
      <c r="AF873" s="137"/>
      <c r="AG873" s="1" t="s">
        <v>152</v>
      </c>
      <c r="AH873" s="43">
        <v>2557</v>
      </c>
    </row>
    <row r="874" spans="1:34" s="138" customFormat="1" x14ac:dyDescent="0.25">
      <c r="A874" s="139">
        <v>44487</v>
      </c>
      <c r="B874" s="148">
        <v>317814</v>
      </c>
      <c r="C874" s="130" t="s">
        <v>3498</v>
      </c>
      <c r="D874" s="130" t="s">
        <v>3594</v>
      </c>
      <c r="E874" s="143">
        <v>44491</v>
      </c>
      <c r="F874" s="130" t="s">
        <v>423</v>
      </c>
      <c r="G874" s="130" t="s">
        <v>3499</v>
      </c>
      <c r="H874" s="130">
        <v>1</v>
      </c>
      <c r="I874" s="130" t="s">
        <v>3500</v>
      </c>
      <c r="J874" s="131">
        <v>4.5</v>
      </c>
      <c r="K874" s="132">
        <v>933011</v>
      </c>
      <c r="L874" s="131"/>
      <c r="M874" s="131">
        <v>4.8</v>
      </c>
      <c r="N874" s="131">
        <v>0.73</v>
      </c>
      <c r="O874" s="133">
        <f t="shared" si="111"/>
        <v>3.504</v>
      </c>
      <c r="P874" s="131" t="s">
        <v>91</v>
      </c>
      <c r="Q874" s="131" t="s">
        <v>562</v>
      </c>
      <c r="R874" s="134" t="s">
        <v>1618</v>
      </c>
      <c r="S874" s="149">
        <v>0.57777777777777395</v>
      </c>
      <c r="T874" s="149">
        <v>0.57777777777777395</v>
      </c>
      <c r="U874" s="150">
        <v>44497</v>
      </c>
      <c r="V874" s="149">
        <v>0.21472222222222337</v>
      </c>
      <c r="W874" s="130">
        <v>0.5</v>
      </c>
      <c r="X874" s="135">
        <v>40</v>
      </c>
      <c r="Y874" s="130" t="str">
        <f t="shared" si="105"/>
        <v>PACK680</v>
      </c>
      <c r="Z874" s="130" t="str">
        <f t="shared" si="106"/>
        <v>4/HR-AAAU</v>
      </c>
      <c r="AA874" s="135">
        <f t="shared" si="107"/>
        <v>0.5</v>
      </c>
      <c r="AB874" s="135">
        <f t="shared" si="108"/>
        <v>4.5</v>
      </c>
      <c r="AC874" s="130">
        <f t="shared" si="109"/>
        <v>40</v>
      </c>
      <c r="AD874" s="130" t="str">
        <f t="shared" si="110"/>
        <v>30006-236TSLEADS</v>
      </c>
      <c r="AE874" s="136"/>
      <c r="AF874" s="137"/>
      <c r="AG874" s="1" t="s">
        <v>13</v>
      </c>
      <c r="AH874" s="43">
        <v>23891</v>
      </c>
    </row>
    <row r="875" spans="1:34" s="138" customFormat="1" x14ac:dyDescent="0.25">
      <c r="A875" s="140">
        <v>44481</v>
      </c>
      <c r="B875" s="55" t="s">
        <v>3461</v>
      </c>
      <c r="C875" s="62" t="s">
        <v>426</v>
      </c>
      <c r="D875" s="51" t="s">
        <v>3462</v>
      </c>
      <c r="E875" s="54">
        <v>44498</v>
      </c>
      <c r="F875" s="51" t="s">
        <v>292</v>
      </c>
      <c r="G875" s="48" t="s">
        <v>424</v>
      </c>
      <c r="H875" s="52">
        <v>1</v>
      </c>
      <c r="I875" s="51" t="s">
        <v>288</v>
      </c>
      <c r="J875" s="1">
        <v>40.17</v>
      </c>
      <c r="K875" s="132">
        <v>932260</v>
      </c>
      <c r="L875" s="131" t="s">
        <v>425</v>
      </c>
      <c r="M875" s="131">
        <v>18</v>
      </c>
      <c r="N875" s="131">
        <v>4</v>
      </c>
      <c r="O875" s="133">
        <f t="shared" si="111"/>
        <v>72</v>
      </c>
      <c r="P875" s="131" t="s">
        <v>91</v>
      </c>
      <c r="Q875" s="131" t="s">
        <v>590</v>
      </c>
      <c r="R875" s="134" t="s">
        <v>1618</v>
      </c>
      <c r="S875" s="149">
        <v>1.0225</v>
      </c>
      <c r="T875" s="149">
        <v>1.0225</v>
      </c>
      <c r="U875" s="150">
        <v>44497</v>
      </c>
      <c r="V875" s="149">
        <v>0.14638888888889001</v>
      </c>
      <c r="W875" s="130">
        <v>1.46</v>
      </c>
      <c r="X875" s="135">
        <v>272.23</v>
      </c>
      <c r="Y875" s="130" t="str">
        <f t="shared" si="105"/>
        <v xml:space="preserve">N1149 </v>
      </c>
      <c r="Z875" s="130" t="str">
        <f t="shared" si="106"/>
        <v>15/HR-4/3AU</v>
      </c>
      <c r="AA875" s="135">
        <f t="shared" si="107"/>
        <v>1.46</v>
      </c>
      <c r="AB875" s="135">
        <f t="shared" si="108"/>
        <v>40.17</v>
      </c>
      <c r="AC875" s="130">
        <f t="shared" si="109"/>
        <v>272.23</v>
      </c>
      <c r="AD875" s="130" t="str">
        <f t="shared" si="110"/>
        <v>22000-089</v>
      </c>
      <c r="AE875" s="136"/>
      <c r="AF875" s="137"/>
      <c r="AG875" s="1" t="s">
        <v>13</v>
      </c>
      <c r="AH875" s="43">
        <v>6830</v>
      </c>
    </row>
    <row r="876" spans="1:34" s="138" customFormat="1" x14ac:dyDescent="0.25">
      <c r="A876" s="144">
        <v>44496</v>
      </c>
      <c r="B876" s="56" t="s">
        <v>3589</v>
      </c>
      <c r="C876" s="51" t="s">
        <v>3591</v>
      </c>
      <c r="D876" s="51" t="s">
        <v>3592</v>
      </c>
      <c r="E876" s="54">
        <v>44497</v>
      </c>
      <c r="F876" s="51" t="s">
        <v>117</v>
      </c>
      <c r="G876" s="48" t="s">
        <v>3590</v>
      </c>
      <c r="H876" s="52">
        <v>2</v>
      </c>
      <c r="I876" s="51" t="s">
        <v>312</v>
      </c>
      <c r="J876" s="1">
        <v>18.225000000000001</v>
      </c>
      <c r="K876" s="132">
        <v>934339</v>
      </c>
      <c r="L876" s="131"/>
      <c r="M876" s="131">
        <v>6</v>
      </c>
      <c r="N876" s="131">
        <v>5</v>
      </c>
      <c r="O876" s="133">
        <f t="shared" si="111"/>
        <v>30</v>
      </c>
      <c r="P876" s="131" t="s">
        <v>1597</v>
      </c>
      <c r="Q876" s="131" t="s">
        <v>582</v>
      </c>
      <c r="R876" s="134" t="s">
        <v>1618</v>
      </c>
      <c r="S876" s="149">
        <v>1.0674999999999999</v>
      </c>
      <c r="T876" s="149">
        <v>0.53374999999999995</v>
      </c>
      <c r="U876" s="150">
        <v>44497</v>
      </c>
      <c r="V876" s="149">
        <v>0.16333333333333222</v>
      </c>
      <c r="W876" s="130">
        <v>0.84</v>
      </c>
      <c r="X876" s="135">
        <v>50.544800000000002</v>
      </c>
      <c r="Y876" s="130" t="str">
        <f t="shared" si="105"/>
        <v>L368</v>
      </c>
      <c r="Z876" s="130" t="str">
        <f t="shared" si="106"/>
        <v>2/BR-C</v>
      </c>
      <c r="AA876" s="135">
        <f t="shared" si="107"/>
        <v>0.84</v>
      </c>
      <c r="AB876" s="135">
        <f t="shared" si="108"/>
        <v>18.225000000000001</v>
      </c>
      <c r="AC876" s="130">
        <f t="shared" si="109"/>
        <v>50.544800000000002</v>
      </c>
      <c r="AD876" s="130" t="str">
        <f t="shared" si="110"/>
        <v>46003-712MFI</v>
      </c>
      <c r="AE876" s="136"/>
      <c r="AF876" s="137"/>
      <c r="AG876" s="1" t="s">
        <v>573</v>
      </c>
      <c r="AH876" s="43">
        <v>24232</v>
      </c>
    </row>
    <row r="877" spans="1:34" x14ac:dyDescent="0.25">
      <c r="A877" s="18">
        <v>44446</v>
      </c>
      <c r="B877" s="55" t="s">
        <v>3183</v>
      </c>
      <c r="C877" s="53" t="s">
        <v>3202</v>
      </c>
      <c r="D877" s="53" t="s">
        <v>799</v>
      </c>
      <c r="E877" s="54">
        <v>44470</v>
      </c>
      <c r="F877" s="51" t="s">
        <v>267</v>
      </c>
      <c r="G877" s="48" t="s">
        <v>797</v>
      </c>
      <c r="H877" s="52">
        <v>90</v>
      </c>
      <c r="I877" s="51" t="s">
        <v>306</v>
      </c>
      <c r="J877" s="1">
        <v>7.8</v>
      </c>
      <c r="K877" s="7">
        <v>928608</v>
      </c>
      <c r="L877" s="24"/>
      <c r="M877" s="24">
        <v>3.2</v>
      </c>
      <c r="N877" s="24">
        <v>1.35</v>
      </c>
      <c r="O877" s="16">
        <f t="shared" si="111"/>
        <v>4.32</v>
      </c>
      <c r="P877" s="24" t="s">
        <v>508</v>
      </c>
      <c r="Q877" s="24" t="s">
        <v>412</v>
      </c>
      <c r="R877" s="25" t="s">
        <v>3612</v>
      </c>
      <c r="S877" s="27">
        <v>42.516666666666666</v>
      </c>
      <c r="T877" s="27">
        <v>0.47240740740740739</v>
      </c>
      <c r="U877" s="66">
        <v>44487</v>
      </c>
      <c r="V877" s="27">
        <v>1.1666666666666652</v>
      </c>
      <c r="W877" s="19">
        <v>0.71</v>
      </c>
      <c r="X877" s="26">
        <v>19.36</v>
      </c>
      <c r="Y877" s="19" t="str">
        <f t="shared" si="105"/>
        <v>RL1383</v>
      </c>
      <c r="Z877" s="19" t="str">
        <f t="shared" si="106"/>
        <v>1/K218650E</v>
      </c>
      <c r="AA877" s="26">
        <f t="shared" si="107"/>
        <v>0.71</v>
      </c>
      <c r="AB877" s="26">
        <f t="shared" si="108"/>
        <v>7.8</v>
      </c>
      <c r="AC877" s="19">
        <f t="shared" si="109"/>
        <v>19.36</v>
      </c>
      <c r="AD877" s="19" t="str">
        <f t="shared" si="110"/>
        <v>66002-942</v>
      </c>
      <c r="AE877" s="32"/>
      <c r="AF877" s="34"/>
      <c r="AG877" s="1" t="s">
        <v>153</v>
      </c>
      <c r="AH877" s="43">
        <v>66116</v>
      </c>
    </row>
    <row r="878" spans="1:34" x14ac:dyDescent="0.25">
      <c r="A878" s="5">
        <v>44405</v>
      </c>
      <c r="B878" s="56" t="s">
        <v>2815</v>
      </c>
      <c r="C878" s="53" t="s">
        <v>327</v>
      </c>
      <c r="D878" s="53" t="s">
        <v>353</v>
      </c>
      <c r="E878" s="54">
        <v>44481</v>
      </c>
      <c r="F878" s="51" t="s">
        <v>571</v>
      </c>
      <c r="G878" s="48" t="s">
        <v>352</v>
      </c>
      <c r="H878" s="52">
        <v>500</v>
      </c>
      <c r="I878" s="51" t="s">
        <v>326</v>
      </c>
      <c r="J878" s="1">
        <v>22.96</v>
      </c>
      <c r="K878" s="7">
        <v>923797</v>
      </c>
      <c r="L878" s="24"/>
      <c r="M878" s="24">
        <v>8.4</v>
      </c>
      <c r="N878" s="24">
        <v>4.5</v>
      </c>
      <c r="O878" s="16">
        <f t="shared" si="111"/>
        <v>37.800000000000004</v>
      </c>
      <c r="P878" s="24" t="s">
        <v>91</v>
      </c>
      <c r="Q878" s="24" t="s">
        <v>589</v>
      </c>
      <c r="R878" s="25" t="s">
        <v>3615</v>
      </c>
      <c r="S878" s="27">
        <v>148.88861111111115</v>
      </c>
      <c r="T878" s="27">
        <v>0.2977772222222223</v>
      </c>
      <c r="U878" s="66">
        <v>44498</v>
      </c>
      <c r="V878" s="27">
        <v>5.5</v>
      </c>
      <c r="W878" s="19">
        <v>0.41</v>
      </c>
      <c r="X878" s="26">
        <v>54</v>
      </c>
      <c r="Y878" s="19" t="str">
        <f t="shared" si="105"/>
        <v>N1387</v>
      </c>
      <c r="Z878" s="19" t="str">
        <f t="shared" si="106"/>
        <v>7/MH-C4500HT</v>
      </c>
      <c r="AA878" s="26">
        <f t="shared" si="107"/>
        <v>0.41</v>
      </c>
      <c r="AB878" s="26">
        <f t="shared" si="108"/>
        <v>22.96</v>
      </c>
      <c r="AC878" s="19">
        <f t="shared" si="109"/>
        <v>54</v>
      </c>
      <c r="AD878" s="19" t="str">
        <f t="shared" si="110"/>
        <v>66000-909</v>
      </c>
      <c r="AE878" s="32"/>
      <c r="AF878" s="34"/>
      <c r="AG878" s="1" t="s">
        <v>153</v>
      </c>
      <c r="AH878" s="43">
        <v>65616</v>
      </c>
    </row>
    <row r="879" spans="1:34" s="138" customFormat="1" x14ac:dyDescent="0.25">
      <c r="A879" s="139">
        <v>44487</v>
      </c>
      <c r="B879" s="148">
        <v>317817</v>
      </c>
      <c r="C879" s="130" t="s">
        <v>3501</v>
      </c>
      <c r="D879" s="130" t="s">
        <v>3502</v>
      </c>
      <c r="E879" s="143">
        <v>44505</v>
      </c>
      <c r="F879" s="130" t="s">
        <v>322</v>
      </c>
      <c r="G879" s="130" t="s">
        <v>3503</v>
      </c>
      <c r="H879" s="130">
        <v>5</v>
      </c>
      <c r="I879" s="130" t="s">
        <v>243</v>
      </c>
      <c r="J879" s="131">
        <v>14.55</v>
      </c>
      <c r="K879" s="132">
        <v>933029</v>
      </c>
      <c r="L879" s="131"/>
      <c r="M879" s="131">
        <v>8.4</v>
      </c>
      <c r="N879" s="131">
        <v>2.5499999999999998</v>
      </c>
      <c r="O879" s="133">
        <f t="shared" si="111"/>
        <v>21.419999999999998</v>
      </c>
      <c r="P879" s="131" t="s">
        <v>91</v>
      </c>
      <c r="Q879" s="131" t="s">
        <v>589</v>
      </c>
      <c r="R879" s="134" t="s">
        <v>1618</v>
      </c>
      <c r="S879" s="149">
        <v>3.7333333333333329</v>
      </c>
      <c r="T879" s="149">
        <v>0.74666666666666659</v>
      </c>
      <c r="U879" s="150">
        <v>44498</v>
      </c>
      <c r="V879" s="149">
        <v>0.224444444444444</v>
      </c>
      <c r="W879" s="130">
        <v>0.5</v>
      </c>
      <c r="X879" s="135">
        <v>47.5</v>
      </c>
      <c r="Y879" s="130" t="str">
        <f t="shared" si="105"/>
        <v>N1990</v>
      </c>
      <c r="Z879" s="130" t="str">
        <f t="shared" si="106"/>
        <v>7/HR-3UTHC</v>
      </c>
      <c r="AA879" s="135">
        <f t="shared" si="107"/>
        <v>0.5</v>
      </c>
      <c r="AB879" s="135">
        <f t="shared" si="108"/>
        <v>14.55</v>
      </c>
      <c r="AC879" s="130">
        <f t="shared" si="109"/>
        <v>47.5</v>
      </c>
      <c r="AD879" s="130" t="str">
        <f t="shared" si="110"/>
        <v>66002-757</v>
      </c>
      <c r="AE879" s="136"/>
      <c r="AF879" s="137"/>
      <c r="AG879" s="1" t="s">
        <v>151</v>
      </c>
      <c r="AH879" s="43" t="s">
        <v>323</v>
      </c>
    </row>
    <row r="880" spans="1:34" s="138" customFormat="1" x14ac:dyDescent="0.25">
      <c r="A880" s="140">
        <v>44495</v>
      </c>
      <c r="B880" s="55" t="s">
        <v>3575</v>
      </c>
      <c r="C880" s="51" t="s">
        <v>3577</v>
      </c>
      <c r="D880" s="51" t="s">
        <v>3578</v>
      </c>
      <c r="E880" s="54">
        <v>44515</v>
      </c>
      <c r="F880" s="51" t="s">
        <v>292</v>
      </c>
      <c r="G880" s="48" t="s">
        <v>3576</v>
      </c>
      <c r="H880" s="52">
        <v>4</v>
      </c>
      <c r="I880" s="51" t="s">
        <v>243</v>
      </c>
      <c r="J880" s="1">
        <v>9.0950000000000006</v>
      </c>
      <c r="K880" s="132">
        <v>934094</v>
      </c>
      <c r="L880" s="131"/>
      <c r="M880" s="131">
        <v>3.6</v>
      </c>
      <c r="N880" s="131">
        <v>2.5499999999999998</v>
      </c>
      <c r="O880" s="133">
        <f t="shared" si="111"/>
        <v>9.18</v>
      </c>
      <c r="P880" s="131" t="s">
        <v>91</v>
      </c>
      <c r="Q880" s="131" t="s">
        <v>577</v>
      </c>
      <c r="R880" s="134" t="s">
        <v>1618</v>
      </c>
      <c r="S880" s="149">
        <v>2.3774999999999942</v>
      </c>
      <c r="T880" s="149">
        <v>0.59437499999999854</v>
      </c>
      <c r="U880" s="150">
        <v>44498</v>
      </c>
      <c r="V880" s="149">
        <v>0.37083333333333535</v>
      </c>
      <c r="W880" s="130">
        <v>0.68</v>
      </c>
      <c r="X880" s="135">
        <v>27.67</v>
      </c>
      <c r="Y880" s="130" t="str">
        <f t="shared" si="105"/>
        <v>N1876</v>
      </c>
      <c r="Z880" s="130" t="str">
        <f t="shared" si="106"/>
        <v>3/HR-3UTHC</v>
      </c>
      <c r="AA880" s="135">
        <f t="shared" si="107"/>
        <v>0.68</v>
      </c>
      <c r="AB880" s="135">
        <f t="shared" si="108"/>
        <v>9.0950000000000006</v>
      </c>
      <c r="AC880" s="130">
        <f t="shared" si="109"/>
        <v>27.67</v>
      </c>
      <c r="AD880" s="130" t="str">
        <f t="shared" si="110"/>
        <v>66002-147</v>
      </c>
      <c r="AE880" s="136"/>
      <c r="AF880" s="137"/>
      <c r="AG880" s="1" t="s">
        <v>151</v>
      </c>
      <c r="AH880" s="43">
        <v>6830</v>
      </c>
    </row>
    <row r="881" spans="1:34" x14ac:dyDescent="0.25">
      <c r="A881" s="17">
        <v>44480</v>
      </c>
      <c r="B881" s="58" t="s">
        <v>3434</v>
      </c>
      <c r="C881" s="53" t="s">
        <v>3355</v>
      </c>
      <c r="D881" s="53" t="s">
        <v>600</v>
      </c>
      <c r="E881" s="54">
        <v>44498</v>
      </c>
      <c r="F881" s="51" t="s">
        <v>333</v>
      </c>
      <c r="G881" s="48" t="s">
        <v>449</v>
      </c>
      <c r="H881" s="52">
        <v>1</v>
      </c>
      <c r="I881" s="51" t="s">
        <v>99</v>
      </c>
      <c r="J881" s="1">
        <v>24.51</v>
      </c>
      <c r="K881" s="7">
        <v>932112</v>
      </c>
      <c r="L881" s="24"/>
      <c r="M881" s="24">
        <v>11.1</v>
      </c>
      <c r="N881" s="24">
        <v>5.2</v>
      </c>
      <c r="O881" s="16">
        <f t="shared" si="111"/>
        <v>57.72</v>
      </c>
      <c r="P881" s="24" t="s">
        <v>130</v>
      </c>
      <c r="Q881" s="24" t="s">
        <v>372</v>
      </c>
      <c r="R881" s="25" t="s">
        <v>1618</v>
      </c>
      <c r="S881" s="27">
        <v>1.0655555555555578</v>
      </c>
      <c r="T881" s="27">
        <v>1.0655555555555578</v>
      </c>
      <c r="U881" s="66">
        <v>44498</v>
      </c>
      <c r="V881" s="27">
        <v>0.24972222222222218</v>
      </c>
      <c r="W881" s="19">
        <v>1.39</v>
      </c>
      <c r="X881" s="26">
        <v>100</v>
      </c>
      <c r="Y881" s="19" t="str">
        <f t="shared" si="105"/>
        <v>RECELL186</v>
      </c>
      <c r="Z881" s="19" t="str">
        <f t="shared" si="106"/>
        <v>6/UR18650FM</v>
      </c>
      <c r="AA881" s="26">
        <f t="shared" si="107"/>
        <v>1.39</v>
      </c>
      <c r="AB881" s="26">
        <f t="shared" si="108"/>
        <v>24.51</v>
      </c>
      <c r="AC881" s="19">
        <f t="shared" si="109"/>
        <v>100</v>
      </c>
      <c r="AD881" s="19" t="str">
        <f t="shared" si="110"/>
        <v>66001-114</v>
      </c>
      <c r="AE881" s="32"/>
      <c r="AF881" s="34"/>
      <c r="AG881" s="1" t="s">
        <v>13</v>
      </c>
      <c r="AH881" s="43" t="s">
        <v>334</v>
      </c>
    </row>
    <row r="882" spans="1:34" s="138" customFormat="1" x14ac:dyDescent="0.25">
      <c r="A882" s="144">
        <v>44489</v>
      </c>
      <c r="B882" s="56" t="s">
        <v>3516</v>
      </c>
      <c r="C882" s="51" t="s">
        <v>1271</v>
      </c>
      <c r="D882" s="51" t="s">
        <v>3518</v>
      </c>
      <c r="E882" s="54">
        <v>44506</v>
      </c>
      <c r="F882" s="51" t="s">
        <v>105</v>
      </c>
      <c r="G882" s="48" t="s">
        <v>3517</v>
      </c>
      <c r="H882" s="52">
        <v>1</v>
      </c>
      <c r="I882" s="51" t="s">
        <v>261</v>
      </c>
      <c r="J882" s="1">
        <v>34.090000000000003</v>
      </c>
      <c r="K882" s="132">
        <v>933519</v>
      </c>
      <c r="L882" s="131"/>
      <c r="M882" s="131"/>
      <c r="N882" s="131"/>
      <c r="O882" s="133">
        <f t="shared" si="111"/>
        <v>0</v>
      </c>
      <c r="P882" s="131" t="s">
        <v>3519</v>
      </c>
      <c r="Q882" s="131"/>
      <c r="R882" s="134" t="s">
        <v>1618</v>
      </c>
      <c r="S882" s="149">
        <v>1.2127777777777773</v>
      </c>
      <c r="T882" s="149">
        <v>1.2127777777777773</v>
      </c>
      <c r="U882" s="150">
        <v>44501</v>
      </c>
      <c r="V882" s="149">
        <v>0.23722222222222289</v>
      </c>
      <c r="W882" s="130">
        <v>1.2</v>
      </c>
      <c r="X882" s="135">
        <v>87.6</v>
      </c>
      <c r="Y882" s="130" t="str">
        <f t="shared" si="105"/>
        <v>RECELL117</v>
      </c>
      <c r="Z882" s="130" t="str">
        <f t="shared" si="106"/>
        <v>15/NC1900SCR</v>
      </c>
      <c r="AA882" s="135">
        <f t="shared" si="107"/>
        <v>1.2</v>
      </c>
      <c r="AB882" s="135">
        <f t="shared" si="108"/>
        <v>34.090000000000003</v>
      </c>
      <c r="AC882" s="130">
        <f t="shared" si="109"/>
        <v>87.6</v>
      </c>
      <c r="AD882" s="130" t="str">
        <f t="shared" si="110"/>
        <v>30003-650H</v>
      </c>
      <c r="AE882" s="136"/>
      <c r="AF882" s="137"/>
      <c r="AG882" s="1" t="s">
        <v>13</v>
      </c>
      <c r="AH882" s="43" t="s">
        <v>294</v>
      </c>
    </row>
    <row r="883" spans="1:34" x14ac:dyDescent="0.25">
      <c r="A883" s="17">
        <v>44480</v>
      </c>
      <c r="B883" s="58" t="s">
        <v>3426</v>
      </c>
      <c r="C883" s="51" t="s">
        <v>1418</v>
      </c>
      <c r="D883" s="51" t="s">
        <v>1419</v>
      </c>
      <c r="E883" s="54">
        <v>44491</v>
      </c>
      <c r="F883" s="51" t="s">
        <v>407</v>
      </c>
      <c r="G883" s="48" t="s">
        <v>1416</v>
      </c>
      <c r="H883" s="52">
        <v>39</v>
      </c>
      <c r="I883" s="51" t="s">
        <v>1417</v>
      </c>
      <c r="J883" s="1">
        <v>46.82</v>
      </c>
      <c r="K883" s="7">
        <v>931405</v>
      </c>
      <c r="L883" s="24"/>
      <c r="M883" s="24">
        <v>21.6</v>
      </c>
      <c r="N883" s="24">
        <v>14</v>
      </c>
      <c r="O883" s="16">
        <f t="shared" si="111"/>
        <v>302.40000000000003</v>
      </c>
      <c r="P883" s="24" t="s">
        <v>422</v>
      </c>
      <c r="Q883" s="24" t="s">
        <v>464</v>
      </c>
      <c r="R883" s="25" t="s">
        <v>456</v>
      </c>
      <c r="S883" s="27">
        <v>43.836944444444448</v>
      </c>
      <c r="T883" s="27">
        <v>1.1240242165242167</v>
      </c>
      <c r="U883" s="66">
        <v>44503</v>
      </c>
      <c r="V883" s="27">
        <v>1.3244444444444441</v>
      </c>
      <c r="W883" s="19">
        <v>1.1200000000000001</v>
      </c>
      <c r="X883" s="26">
        <v>305</v>
      </c>
      <c r="Y883" s="19" t="str">
        <f t="shared" si="105"/>
        <v>L835</v>
      </c>
      <c r="Z883" s="19" t="str">
        <f t="shared" si="106"/>
        <v>6/ER34615M</v>
      </c>
      <c r="AA883" s="26">
        <f t="shared" si="107"/>
        <v>1.1200000000000001</v>
      </c>
      <c r="AB883" s="26">
        <f t="shared" si="108"/>
        <v>46.82</v>
      </c>
      <c r="AC883" s="19">
        <f t="shared" si="109"/>
        <v>305</v>
      </c>
      <c r="AD883" s="19" t="str">
        <f t="shared" si="110"/>
        <v>66003-950</v>
      </c>
      <c r="AE883" s="32"/>
      <c r="AF883" s="34"/>
      <c r="AG883" s="1" t="s">
        <v>13</v>
      </c>
      <c r="AH883" s="43">
        <v>66811</v>
      </c>
    </row>
    <row r="884" spans="1:34" s="138" customFormat="1" x14ac:dyDescent="0.25">
      <c r="A884" s="188">
        <v>44491</v>
      </c>
      <c r="B884" s="189" t="s">
        <v>3555</v>
      </c>
      <c r="C884" s="175" t="s">
        <v>3556</v>
      </c>
      <c r="D884" s="175" t="s">
        <v>336</v>
      </c>
      <c r="E884" s="187">
        <v>44512</v>
      </c>
      <c r="F884" s="175" t="s">
        <v>3091</v>
      </c>
      <c r="G884" s="176" t="s">
        <v>335</v>
      </c>
      <c r="H884" s="177">
        <v>2</v>
      </c>
      <c r="I884" s="175" t="s">
        <v>95</v>
      </c>
      <c r="J884" s="178">
        <v>20.545000000000002</v>
      </c>
      <c r="K884" s="179">
        <v>933670</v>
      </c>
      <c r="L884" s="180"/>
      <c r="M884" s="180">
        <v>12</v>
      </c>
      <c r="N884" s="180">
        <v>4.5</v>
      </c>
      <c r="O884" s="181">
        <f t="shared" si="111"/>
        <v>54</v>
      </c>
      <c r="P884" s="180" t="s">
        <v>89</v>
      </c>
      <c r="Q884" s="180" t="s">
        <v>337</v>
      </c>
      <c r="R884" s="182" t="s">
        <v>455</v>
      </c>
      <c r="S884" s="196">
        <v>2.1266666666666683</v>
      </c>
      <c r="T884" s="196">
        <v>1.0633333333333341</v>
      </c>
      <c r="U884" s="197">
        <v>44505</v>
      </c>
      <c r="V884" s="196">
        <v>0.26833333333333265</v>
      </c>
      <c r="W884" s="174">
        <v>1.39</v>
      </c>
      <c r="X884" s="183">
        <v>130</v>
      </c>
      <c r="Y884" s="174" t="str">
        <f t="shared" si="105"/>
        <v>AL543</v>
      </c>
      <c r="Z884" s="174" t="str">
        <f t="shared" si="106"/>
        <v>24/LR20XW/2SK</v>
      </c>
      <c r="AA884" s="183">
        <f t="shared" si="107"/>
        <v>1.39</v>
      </c>
      <c r="AB884" s="183">
        <f t="shared" si="108"/>
        <v>20.545000000000002</v>
      </c>
      <c r="AC884" s="174">
        <f t="shared" si="109"/>
        <v>130</v>
      </c>
      <c r="AD884" s="174" t="str">
        <f t="shared" si="110"/>
        <v>66000-925</v>
      </c>
      <c r="AE884" s="184"/>
      <c r="AF884" s="185"/>
      <c r="AG884" s="178" t="s">
        <v>13</v>
      </c>
      <c r="AH884" s="186">
        <v>65365</v>
      </c>
    </row>
    <row r="885" spans="1:34" s="138" customFormat="1" x14ac:dyDescent="0.25">
      <c r="A885" s="139">
        <v>44487</v>
      </c>
      <c r="B885" s="148">
        <v>317816</v>
      </c>
      <c r="C885" s="1" t="s">
        <v>2858</v>
      </c>
      <c r="D885" s="130" t="s">
        <v>2859</v>
      </c>
      <c r="E885" s="143">
        <v>44498</v>
      </c>
      <c r="F885" s="130" t="s">
        <v>2856</v>
      </c>
      <c r="G885" s="1" t="s">
        <v>2857</v>
      </c>
      <c r="H885" s="130">
        <v>50</v>
      </c>
      <c r="I885" s="130" t="s">
        <v>593</v>
      </c>
      <c r="J885" s="131">
        <v>16.870999999999999</v>
      </c>
      <c r="K885" s="132">
        <v>933030</v>
      </c>
      <c r="L885" s="131"/>
      <c r="M885" s="131">
        <v>3.6</v>
      </c>
      <c r="N885" s="131">
        <v>60</v>
      </c>
      <c r="O885" s="133">
        <f t="shared" si="111"/>
        <v>216</v>
      </c>
      <c r="P885" s="131" t="s">
        <v>538</v>
      </c>
      <c r="Q885" s="131" t="s">
        <v>124</v>
      </c>
      <c r="R885" s="134" t="s">
        <v>455</v>
      </c>
      <c r="S885" s="149">
        <v>25.44916666666667</v>
      </c>
      <c r="T885" s="149">
        <v>0.50898333333333345</v>
      </c>
      <c r="U885" s="150">
        <v>44505</v>
      </c>
      <c r="V885" s="149">
        <v>0.3852777777777785</v>
      </c>
      <c r="W885" s="32">
        <v>0.57166666666666655</v>
      </c>
      <c r="X885" s="135">
        <v>75</v>
      </c>
      <c r="Y885" s="130" t="str">
        <f t="shared" si="105"/>
        <v>L639B</v>
      </c>
      <c r="Z885" s="130" t="str">
        <f t="shared" si="106"/>
        <v>3/ER34615H</v>
      </c>
      <c r="AA885" s="135">
        <f t="shared" si="107"/>
        <v>0.57166666666666655</v>
      </c>
      <c r="AB885" s="135">
        <f t="shared" si="108"/>
        <v>16.870999999999999</v>
      </c>
      <c r="AC885" s="130">
        <f t="shared" si="109"/>
        <v>75</v>
      </c>
      <c r="AD885" s="130" t="str">
        <f t="shared" si="110"/>
        <v>66002-177</v>
      </c>
      <c r="AE885" s="136"/>
      <c r="AF885" s="137"/>
      <c r="AG885" s="1" t="s">
        <v>151</v>
      </c>
      <c r="AH885" s="43" t="s">
        <v>2860</v>
      </c>
    </row>
    <row r="886" spans="1:34" s="138" customFormat="1" x14ac:dyDescent="0.25">
      <c r="A886" s="139">
        <v>44494</v>
      </c>
      <c r="B886" s="58" t="s">
        <v>3574</v>
      </c>
      <c r="C886" s="51" t="s">
        <v>612</v>
      </c>
      <c r="D886" s="51" t="s">
        <v>613</v>
      </c>
      <c r="E886" s="54">
        <v>44525</v>
      </c>
      <c r="F886" s="51" t="s">
        <v>292</v>
      </c>
      <c r="G886" s="48" t="s">
        <v>611</v>
      </c>
      <c r="H886" s="52">
        <v>3</v>
      </c>
      <c r="I886" s="51" t="s">
        <v>374</v>
      </c>
      <c r="J886" s="1">
        <v>66.92</v>
      </c>
      <c r="K886" s="132">
        <v>933900</v>
      </c>
      <c r="L886" s="131"/>
      <c r="M886" s="131">
        <v>24</v>
      </c>
      <c r="N886" s="131">
        <v>3</v>
      </c>
      <c r="O886" s="133">
        <f t="shared" si="111"/>
        <v>72</v>
      </c>
      <c r="P886" s="131" t="s">
        <v>91</v>
      </c>
      <c r="Q886" s="131" t="s">
        <v>594</v>
      </c>
      <c r="R886" s="134" t="s">
        <v>455</v>
      </c>
      <c r="S886" s="149">
        <v>4.9697222222222246</v>
      </c>
      <c r="T886" s="149">
        <v>1.6565740740740749</v>
      </c>
      <c r="U886" s="150">
        <v>44508</v>
      </c>
      <c r="V886" s="149">
        <v>0.29999999999999893</v>
      </c>
      <c r="W886" s="130">
        <v>1.25</v>
      </c>
      <c r="X886" s="135">
        <v>200</v>
      </c>
      <c r="Y886" s="130" t="str">
        <f t="shared" si="105"/>
        <v>RECELL554</v>
      </c>
      <c r="Z886" s="130" t="str">
        <f t="shared" si="106"/>
        <v>20/HHR-300SCPY06</v>
      </c>
      <c r="AA886" s="135">
        <f t="shared" si="107"/>
        <v>1.25</v>
      </c>
      <c r="AB886" s="135">
        <f t="shared" si="108"/>
        <v>66.92</v>
      </c>
      <c r="AC886" s="130">
        <f t="shared" si="109"/>
        <v>200</v>
      </c>
      <c r="AD886" s="130" t="str">
        <f t="shared" si="110"/>
        <v>66002-203</v>
      </c>
      <c r="AE886" s="136"/>
      <c r="AF886" s="137"/>
      <c r="AG886" s="1" t="s">
        <v>13</v>
      </c>
      <c r="AH886" s="43">
        <v>6830</v>
      </c>
    </row>
    <row r="887" spans="1:34" s="138" customFormat="1" x14ac:dyDescent="0.25">
      <c r="A887" s="146">
        <v>44497</v>
      </c>
      <c r="B887" s="57" t="s">
        <v>3603</v>
      </c>
      <c r="C887" s="51"/>
      <c r="D887" s="51" t="s">
        <v>3605</v>
      </c>
      <c r="E887" s="54">
        <v>44496</v>
      </c>
      <c r="F887" s="51" t="s">
        <v>255</v>
      </c>
      <c r="G887" s="48" t="s">
        <v>3604</v>
      </c>
      <c r="H887" s="52">
        <v>6</v>
      </c>
      <c r="I887" s="1"/>
      <c r="J887" s="1">
        <v>1.508</v>
      </c>
      <c r="K887" s="132">
        <v>934452</v>
      </c>
      <c r="L887" s="131"/>
      <c r="M887" s="131"/>
      <c r="N887" s="131"/>
      <c r="O887" s="133">
        <f t="shared" si="111"/>
        <v>0</v>
      </c>
      <c r="P887" s="131"/>
      <c r="Q887" s="131"/>
      <c r="R887" s="134" t="s">
        <v>455</v>
      </c>
      <c r="S887" s="149">
        <v>4.0650000000000013</v>
      </c>
      <c r="T887" s="149">
        <v>0.67750000000000021</v>
      </c>
      <c r="U887" s="150">
        <v>44508</v>
      </c>
      <c r="V887" s="149">
        <v>0.29805555555555507</v>
      </c>
      <c r="W887" s="130">
        <v>0.5</v>
      </c>
      <c r="X887" s="135">
        <v>20</v>
      </c>
      <c r="Y887" s="130" t="str">
        <f t="shared" si="105"/>
        <v>L895</v>
      </c>
      <c r="Z887" s="130">
        <f t="shared" si="106"/>
        <v>0</v>
      </c>
      <c r="AA887" s="135">
        <f t="shared" si="107"/>
        <v>0.5</v>
      </c>
      <c r="AB887" s="135">
        <f t="shared" si="108"/>
        <v>1.508</v>
      </c>
      <c r="AC887" s="130">
        <f t="shared" si="109"/>
        <v>20</v>
      </c>
      <c r="AD887" s="130" t="str">
        <f t="shared" si="110"/>
        <v>66002-761</v>
      </c>
      <c r="AE887" s="136"/>
      <c r="AF887" s="137"/>
      <c r="AG887" s="1" t="s">
        <v>151</v>
      </c>
      <c r="AH887" s="43" t="s">
        <v>277</v>
      </c>
    </row>
    <row r="888" spans="1:34" x14ac:dyDescent="0.25">
      <c r="A888" s="81">
        <v>44470</v>
      </c>
      <c r="B888" s="82" t="s">
        <v>3389</v>
      </c>
      <c r="C888" s="51" t="s">
        <v>3393</v>
      </c>
      <c r="D888" s="51" t="s">
        <v>127</v>
      </c>
      <c r="E888" s="54">
        <v>44565</v>
      </c>
      <c r="F888" s="51" t="s">
        <v>125</v>
      </c>
      <c r="G888" s="48" t="s">
        <v>126</v>
      </c>
      <c r="H888" s="52">
        <v>400</v>
      </c>
      <c r="I888" s="51" t="s">
        <v>99</v>
      </c>
      <c r="J888" s="1">
        <v>11.87</v>
      </c>
      <c r="K888" s="7">
        <v>931292</v>
      </c>
      <c r="L888" s="24"/>
      <c r="M888" s="24">
        <v>11.1</v>
      </c>
      <c r="N888" s="24">
        <v>2.6</v>
      </c>
      <c r="O888" s="16">
        <f t="shared" si="111"/>
        <v>28.86</v>
      </c>
      <c r="P888" s="24" t="s">
        <v>130</v>
      </c>
      <c r="Q888" s="24" t="s">
        <v>577</v>
      </c>
      <c r="R888" s="25" t="s">
        <v>1578</v>
      </c>
      <c r="S888" s="27">
        <v>96.30472222222221</v>
      </c>
      <c r="T888" s="27">
        <v>0.24076180555555551</v>
      </c>
      <c r="U888" s="66">
        <v>44503</v>
      </c>
      <c r="V888" s="27">
        <v>5</v>
      </c>
      <c r="W888" s="19">
        <v>0.3</v>
      </c>
      <c r="X888" s="26">
        <v>26.9</v>
      </c>
      <c r="Y888" s="19" t="str">
        <f t="shared" si="105"/>
        <v>RL489</v>
      </c>
      <c r="Z888" s="19" t="str">
        <f t="shared" si="106"/>
        <v>3/UR18650FM</v>
      </c>
      <c r="AA888" s="26">
        <f t="shared" si="107"/>
        <v>0.3</v>
      </c>
      <c r="AB888" s="26">
        <f t="shared" si="108"/>
        <v>11.87</v>
      </c>
      <c r="AC888" s="19">
        <f t="shared" si="109"/>
        <v>26.9</v>
      </c>
      <c r="AD888" s="19" t="str">
        <f t="shared" si="110"/>
        <v>66000-664</v>
      </c>
      <c r="AE888" s="32"/>
      <c r="AF888" s="34"/>
      <c r="AG888" s="1" t="s">
        <v>153</v>
      </c>
      <c r="AH888" s="43">
        <v>65022</v>
      </c>
    </row>
    <row r="889" spans="1:34" s="138" customFormat="1" x14ac:dyDescent="0.25">
      <c r="A889" s="147">
        <v>44484</v>
      </c>
      <c r="B889" s="82">
        <v>317784</v>
      </c>
      <c r="C889" s="51" t="s">
        <v>3493</v>
      </c>
      <c r="D889" s="51" t="s">
        <v>3494</v>
      </c>
      <c r="E889" s="54">
        <v>44497</v>
      </c>
      <c r="F889" s="51" t="s">
        <v>3495</v>
      </c>
      <c r="G889" s="48" t="s">
        <v>3496</v>
      </c>
      <c r="H889" s="52">
        <v>200</v>
      </c>
      <c r="I889" s="51" t="s">
        <v>634</v>
      </c>
      <c r="J889" s="1">
        <v>8.2899999999999991</v>
      </c>
      <c r="K889" s="132">
        <v>932830</v>
      </c>
      <c r="L889" s="131"/>
      <c r="M889" s="131">
        <v>4.8</v>
      </c>
      <c r="N889" s="131">
        <v>0.8</v>
      </c>
      <c r="O889" s="133">
        <f t="shared" si="111"/>
        <v>3.84</v>
      </c>
      <c r="P889" s="131" t="s">
        <v>3497</v>
      </c>
      <c r="Q889" s="131" t="s">
        <v>562</v>
      </c>
      <c r="R889" s="134" t="s">
        <v>1618</v>
      </c>
      <c r="S889" s="149">
        <v>33.001666666666665</v>
      </c>
      <c r="T889" s="149">
        <v>0.16500833333333331</v>
      </c>
      <c r="U889" s="150">
        <v>44509</v>
      </c>
      <c r="V889" s="149">
        <v>2.8083333333333327</v>
      </c>
      <c r="W889" s="130">
        <v>0.18</v>
      </c>
      <c r="X889" s="135">
        <v>18</v>
      </c>
      <c r="Y889" s="130" t="str">
        <f t="shared" si="105"/>
        <v>N1576</v>
      </c>
      <c r="Z889" s="130" t="str">
        <f t="shared" si="106"/>
        <v>4/BK-4MCCE</v>
      </c>
      <c r="AA889" s="135">
        <f t="shared" si="107"/>
        <v>0.18</v>
      </c>
      <c r="AB889" s="135">
        <f t="shared" si="108"/>
        <v>8.2899999999999991</v>
      </c>
      <c r="AC889" s="130">
        <f t="shared" si="109"/>
        <v>18</v>
      </c>
      <c r="AD889" s="130" t="str">
        <f t="shared" si="110"/>
        <v>30006-908GSQ-22K</v>
      </c>
      <c r="AE889" s="136"/>
      <c r="AF889" s="137"/>
      <c r="AG889" s="1" t="s">
        <v>573</v>
      </c>
      <c r="AH889" s="43">
        <v>20755</v>
      </c>
    </row>
    <row r="890" spans="1:34" s="138" customFormat="1" x14ac:dyDescent="0.25">
      <c r="A890" s="140">
        <v>44488</v>
      </c>
      <c r="B890" s="55" t="s">
        <v>3513</v>
      </c>
      <c r="C890" s="51" t="s">
        <v>362</v>
      </c>
      <c r="D890" s="51" t="s">
        <v>1317</v>
      </c>
      <c r="E890" s="54">
        <v>44498</v>
      </c>
      <c r="F890" s="51" t="s">
        <v>105</v>
      </c>
      <c r="G890" s="48" t="s">
        <v>1316</v>
      </c>
      <c r="H890" s="52">
        <v>1</v>
      </c>
      <c r="I890" s="51" t="s">
        <v>114</v>
      </c>
      <c r="J890" s="1">
        <v>16.64</v>
      </c>
      <c r="K890" s="132">
        <v>933196</v>
      </c>
      <c r="L890" s="131"/>
      <c r="M890" s="131">
        <v>7.2</v>
      </c>
      <c r="N890" s="131">
        <v>4.5</v>
      </c>
      <c r="O890" s="133">
        <f t="shared" si="111"/>
        <v>32.4</v>
      </c>
      <c r="P890" s="131" t="s">
        <v>91</v>
      </c>
      <c r="Q890" s="131" t="s">
        <v>464</v>
      </c>
      <c r="R890" s="134" t="s">
        <v>1618</v>
      </c>
      <c r="S890" s="149">
        <v>0.8161111111111139</v>
      </c>
      <c r="T890" s="149">
        <v>0.8161111111111139</v>
      </c>
      <c r="U890" s="150">
        <v>44509</v>
      </c>
      <c r="V890" s="149">
        <v>8.9444444444444215E-2</v>
      </c>
      <c r="W890" s="130">
        <v>0.97</v>
      </c>
      <c r="X890" s="135">
        <v>73.819999999999993</v>
      </c>
      <c r="Y890" s="130" t="str">
        <f t="shared" si="105"/>
        <v>RECELL277</v>
      </c>
      <c r="Z890" s="130" t="str">
        <f t="shared" si="106"/>
        <v>6/HR-4/3FAU</v>
      </c>
      <c r="AA890" s="135">
        <f t="shared" si="107"/>
        <v>0.97</v>
      </c>
      <c r="AB890" s="135">
        <f t="shared" si="108"/>
        <v>16.64</v>
      </c>
      <c r="AC890" s="130">
        <f t="shared" si="109"/>
        <v>73.819999999999993</v>
      </c>
      <c r="AD890" s="130" t="str">
        <f t="shared" si="110"/>
        <v>67001-183</v>
      </c>
      <c r="AE890" s="136"/>
      <c r="AF890" s="137"/>
      <c r="AG890" s="1" t="s">
        <v>13</v>
      </c>
      <c r="AH890" s="43" t="s">
        <v>294</v>
      </c>
    </row>
    <row r="891" spans="1:34" s="138" customFormat="1" x14ac:dyDescent="0.25">
      <c r="A891" s="144">
        <v>44503</v>
      </c>
      <c r="B891" s="56" t="s">
        <v>3643</v>
      </c>
      <c r="C891" s="51" t="s">
        <v>308</v>
      </c>
      <c r="D891" s="51" t="s">
        <v>3645</v>
      </c>
      <c r="E891" s="54">
        <v>44503</v>
      </c>
      <c r="F891" s="51" t="s">
        <v>3091</v>
      </c>
      <c r="G891" s="48" t="s">
        <v>3644</v>
      </c>
      <c r="H891" s="52">
        <v>2</v>
      </c>
      <c r="I891" s="1"/>
      <c r="J891" s="1">
        <v>34.94</v>
      </c>
      <c r="K891" s="132">
        <v>934994</v>
      </c>
      <c r="L891" s="131"/>
      <c r="M891" s="131"/>
      <c r="N891" s="131"/>
      <c r="O891" s="133">
        <f t="shared" si="111"/>
        <v>0</v>
      </c>
      <c r="P891" s="131" t="s">
        <v>3529</v>
      </c>
      <c r="Q891" s="131"/>
      <c r="R891" s="134" t="s">
        <v>249</v>
      </c>
      <c r="S891" s="149">
        <v>0.2633333333333332</v>
      </c>
      <c r="T891" s="149">
        <v>0.1316666666666666</v>
      </c>
      <c r="U891" s="150">
        <v>44509</v>
      </c>
      <c r="V891" s="149">
        <v>0.50944444444444459</v>
      </c>
      <c r="W891" s="130"/>
      <c r="X891" s="135">
        <v>90</v>
      </c>
      <c r="Y891" s="130" t="str">
        <f t="shared" si="105"/>
        <v>CH445</v>
      </c>
      <c r="Z891" s="130" t="str">
        <f t="shared" si="106"/>
        <v>TSB002</v>
      </c>
      <c r="AA891" s="135">
        <f t="shared" si="107"/>
        <v>0</v>
      </c>
      <c r="AB891" s="135">
        <f t="shared" si="108"/>
        <v>34.94</v>
      </c>
      <c r="AC891" s="130">
        <f t="shared" si="109"/>
        <v>90</v>
      </c>
      <c r="AD891" s="130" t="str">
        <f t="shared" si="110"/>
        <v>66001-994</v>
      </c>
      <c r="AE891" s="136"/>
      <c r="AF891" s="137"/>
      <c r="AG891" s="1" t="s">
        <v>151</v>
      </c>
      <c r="AH891" s="43">
        <v>65365</v>
      </c>
    </row>
    <row r="892" spans="1:34" s="138" customFormat="1" x14ac:dyDescent="0.25">
      <c r="A892" s="144">
        <v>44489</v>
      </c>
      <c r="B892" s="56" t="s">
        <v>3531</v>
      </c>
      <c r="C892" s="51" t="s">
        <v>3533</v>
      </c>
      <c r="D892" s="51" t="s">
        <v>3534</v>
      </c>
      <c r="E892" s="54">
        <v>44498</v>
      </c>
      <c r="F892" s="51" t="s">
        <v>105</v>
      </c>
      <c r="G892" s="48" t="s">
        <v>3532</v>
      </c>
      <c r="H892" s="52">
        <v>1</v>
      </c>
      <c r="I892" s="51" t="s">
        <v>299</v>
      </c>
      <c r="J892" s="1">
        <v>39.33</v>
      </c>
      <c r="K892" s="132">
        <v>933523</v>
      </c>
      <c r="L892" s="131"/>
      <c r="M892" s="131">
        <v>18</v>
      </c>
      <c r="N892" s="131">
        <v>4.0999999999999996</v>
      </c>
      <c r="O892" s="133">
        <f t="shared" si="111"/>
        <v>73.8</v>
      </c>
      <c r="P892" s="131" t="s">
        <v>3529</v>
      </c>
      <c r="Q892" s="131" t="s">
        <v>3535</v>
      </c>
      <c r="R892" s="134" t="s">
        <v>1618</v>
      </c>
      <c r="S892" s="149">
        <v>1.2230555555555571</v>
      </c>
      <c r="T892" s="149">
        <v>1.2230555555555571</v>
      </c>
      <c r="U892" s="150">
        <v>44509</v>
      </c>
      <c r="V892" s="149">
        <v>0.23833333333333329</v>
      </c>
      <c r="W892" s="130">
        <v>2.7</v>
      </c>
      <c r="X892" s="135">
        <v>109.6</v>
      </c>
      <c r="Y892" s="130" t="str">
        <f t="shared" si="105"/>
        <v>RECELL458</v>
      </c>
      <c r="Z892" s="130" t="str">
        <f t="shared" si="106"/>
        <v>10/UR18650RX</v>
      </c>
      <c r="AA892" s="135">
        <f t="shared" si="107"/>
        <v>2.7</v>
      </c>
      <c r="AB892" s="135">
        <f t="shared" si="108"/>
        <v>39.33</v>
      </c>
      <c r="AC892" s="130">
        <f t="shared" si="109"/>
        <v>109.6</v>
      </c>
      <c r="AD892" s="130" t="str">
        <f t="shared" si="110"/>
        <v>67001-275A</v>
      </c>
      <c r="AE892" s="136"/>
      <c r="AF892" s="137"/>
      <c r="AG892" s="1" t="s">
        <v>13</v>
      </c>
      <c r="AH892" s="43" t="s">
        <v>294</v>
      </c>
    </row>
    <row r="893" spans="1:34" s="138" customFormat="1" x14ac:dyDescent="0.25">
      <c r="A893" s="140">
        <v>44502</v>
      </c>
      <c r="B893" s="55" t="s">
        <v>3629</v>
      </c>
      <c r="C893" s="51" t="s">
        <v>3632</v>
      </c>
      <c r="D893" s="51" t="s">
        <v>3633</v>
      </c>
      <c r="E893" s="54">
        <v>44511</v>
      </c>
      <c r="F893" s="51" t="s">
        <v>3630</v>
      </c>
      <c r="G893" s="48" t="s">
        <v>3631</v>
      </c>
      <c r="H893" s="52">
        <v>10</v>
      </c>
      <c r="I893" s="51" t="s">
        <v>109</v>
      </c>
      <c r="J893" s="1">
        <v>3.0219999999999998</v>
      </c>
      <c r="K893" s="132">
        <v>934657</v>
      </c>
      <c r="L893" s="131"/>
      <c r="M893" s="131">
        <v>3.6</v>
      </c>
      <c r="N893" s="131">
        <v>1.2</v>
      </c>
      <c r="O893" s="133">
        <f t="shared" si="111"/>
        <v>4.32</v>
      </c>
      <c r="P893" s="131" t="s">
        <v>20</v>
      </c>
      <c r="Q893" s="131" t="s">
        <v>412</v>
      </c>
      <c r="R893" s="134" t="s">
        <v>1618</v>
      </c>
      <c r="S893" s="149">
        <v>1.9127777777777775</v>
      </c>
      <c r="T893" s="149">
        <v>0.19127777777777774</v>
      </c>
      <c r="U893" s="150">
        <v>44509</v>
      </c>
      <c r="V893" s="149">
        <v>0.32861111111111363</v>
      </c>
      <c r="W893" s="130">
        <v>0.16</v>
      </c>
      <c r="X893" s="135">
        <v>9.5</v>
      </c>
      <c r="Y893" s="130" t="str">
        <f t="shared" si="105"/>
        <v>L806</v>
      </c>
      <c r="Z893" s="130" t="str">
        <f t="shared" si="106"/>
        <v>LS14250</v>
      </c>
      <c r="AA893" s="135">
        <f t="shared" si="107"/>
        <v>0.16</v>
      </c>
      <c r="AB893" s="135">
        <f t="shared" si="108"/>
        <v>3.0219999999999998</v>
      </c>
      <c r="AC893" s="130">
        <f t="shared" si="109"/>
        <v>9.5</v>
      </c>
      <c r="AD893" s="130" t="str">
        <f t="shared" si="110"/>
        <v>67001-773</v>
      </c>
      <c r="AE893" s="136"/>
      <c r="AF893" s="137"/>
      <c r="AG893" s="1" t="s">
        <v>13</v>
      </c>
      <c r="AH893" s="43">
        <v>65778</v>
      </c>
    </row>
    <row r="894" spans="1:34" x14ac:dyDescent="0.25">
      <c r="A894" s="13">
        <v>44462</v>
      </c>
      <c r="B894" s="57" t="s">
        <v>3332</v>
      </c>
      <c r="C894" s="53" t="s">
        <v>3333</v>
      </c>
      <c r="D894" s="53" t="s">
        <v>569</v>
      </c>
      <c r="E894" s="54">
        <v>44481</v>
      </c>
      <c r="F894" s="51" t="s">
        <v>563</v>
      </c>
      <c r="G894" s="48" t="s">
        <v>568</v>
      </c>
      <c r="H894" s="52">
        <v>3</v>
      </c>
      <c r="I894" s="1"/>
      <c r="J894" s="1">
        <v>492.06</v>
      </c>
      <c r="K894" s="7">
        <v>930235</v>
      </c>
      <c r="L894" s="24"/>
      <c r="M894" s="24"/>
      <c r="N894" s="24"/>
      <c r="O894" s="16">
        <f t="shared" si="111"/>
        <v>0</v>
      </c>
      <c r="P894" s="24"/>
      <c r="Q894" s="24"/>
      <c r="R894" s="25" t="s">
        <v>297</v>
      </c>
      <c r="S894" s="27">
        <v>22.552222222222227</v>
      </c>
      <c r="T894" s="27">
        <v>7.5174074074074086</v>
      </c>
      <c r="U894" s="66">
        <v>44509</v>
      </c>
      <c r="V894" s="27">
        <v>0.4211111111111121</v>
      </c>
      <c r="W894" s="19">
        <v>6.63</v>
      </c>
      <c r="X894" s="26">
        <v>615</v>
      </c>
      <c r="Y894" s="19" t="str">
        <f t="shared" si="105"/>
        <v>CH392</v>
      </c>
      <c r="Z894" s="19" t="str">
        <f t="shared" si="106"/>
        <v>TSB003PCBR5</v>
      </c>
      <c r="AA894" s="26">
        <f t="shared" si="107"/>
        <v>6.63</v>
      </c>
      <c r="AB894" s="26">
        <f t="shared" si="108"/>
        <v>492.06</v>
      </c>
      <c r="AC894" s="19">
        <f t="shared" si="109"/>
        <v>615</v>
      </c>
      <c r="AD894" s="19" t="str">
        <f t="shared" si="110"/>
        <v>66001-483</v>
      </c>
      <c r="AE894" s="32"/>
      <c r="AF894" s="34"/>
      <c r="AG894" s="1" t="s">
        <v>152</v>
      </c>
      <c r="AH894" s="43">
        <v>1749</v>
      </c>
    </row>
    <row r="895" spans="1:34" s="138" customFormat="1" x14ac:dyDescent="0.25">
      <c r="A895" s="140">
        <v>44502</v>
      </c>
      <c r="B895" s="55" t="s">
        <v>3616</v>
      </c>
      <c r="C895" s="51" t="s">
        <v>723</v>
      </c>
      <c r="D895" s="51" t="s">
        <v>3618</v>
      </c>
      <c r="E895" s="54">
        <v>44522</v>
      </c>
      <c r="F895" s="51" t="s">
        <v>285</v>
      </c>
      <c r="G895" s="48" t="s">
        <v>3617</v>
      </c>
      <c r="H895" s="52">
        <v>10</v>
      </c>
      <c r="I895" s="51" t="s">
        <v>722</v>
      </c>
      <c r="J895" s="1">
        <v>12.275</v>
      </c>
      <c r="K895" s="132">
        <v>934903</v>
      </c>
      <c r="L895" s="131"/>
      <c r="M895" s="131">
        <v>3.6</v>
      </c>
      <c r="N895" s="131">
        <v>7.7</v>
      </c>
      <c r="O895" s="133">
        <f t="shared" si="111"/>
        <v>27.720000000000002</v>
      </c>
      <c r="P895" s="131" t="s">
        <v>538</v>
      </c>
      <c r="Q895" s="131" t="s">
        <v>412</v>
      </c>
      <c r="R895" s="134" t="s">
        <v>1618</v>
      </c>
      <c r="S895" s="149">
        <v>2.4875000000000025</v>
      </c>
      <c r="T895" s="149">
        <v>0.24875000000000025</v>
      </c>
      <c r="U895" s="150">
        <v>44510</v>
      </c>
      <c r="V895" s="149">
        <v>0.3194444444444442</v>
      </c>
      <c r="W895" s="130">
        <v>0.5</v>
      </c>
      <c r="X895" s="135">
        <v>28.5</v>
      </c>
      <c r="Y895" s="130" t="str">
        <f t="shared" si="105"/>
        <v>L896</v>
      </c>
      <c r="Z895" s="130" t="str">
        <f t="shared" si="106"/>
        <v>1/LS26500</v>
      </c>
      <c r="AA895" s="135">
        <f t="shared" si="107"/>
        <v>0.5</v>
      </c>
      <c r="AB895" s="135">
        <f t="shared" si="108"/>
        <v>12.275</v>
      </c>
      <c r="AC895" s="130">
        <f t="shared" si="109"/>
        <v>28.5</v>
      </c>
      <c r="AD895" s="130" t="str">
        <f t="shared" si="110"/>
        <v>66002-764</v>
      </c>
      <c r="AE895" s="136"/>
      <c r="AF895" s="137"/>
      <c r="AG895" s="1" t="s">
        <v>151</v>
      </c>
      <c r="AH895" s="43" t="s">
        <v>286</v>
      </c>
    </row>
    <row r="896" spans="1:34" s="138" customFormat="1" x14ac:dyDescent="0.25">
      <c r="A896" s="144">
        <v>44489</v>
      </c>
      <c r="B896" s="56" t="s">
        <v>3522</v>
      </c>
      <c r="C896" s="51" t="s">
        <v>129</v>
      </c>
      <c r="D896" s="51" t="s">
        <v>3524</v>
      </c>
      <c r="E896" s="54">
        <v>44498</v>
      </c>
      <c r="F896" s="51" t="s">
        <v>105</v>
      </c>
      <c r="G896" s="48" t="s">
        <v>3523</v>
      </c>
      <c r="H896" s="52">
        <v>9</v>
      </c>
      <c r="I896" s="51" t="s">
        <v>128</v>
      </c>
      <c r="J896" s="1">
        <v>2.5354999999999999</v>
      </c>
      <c r="K896" s="132">
        <v>933532</v>
      </c>
      <c r="L896" s="131"/>
      <c r="M896" s="131">
        <v>3</v>
      </c>
      <c r="N896" s="131"/>
      <c r="O896" s="133">
        <f t="shared" si="111"/>
        <v>0</v>
      </c>
      <c r="P896" s="131" t="s">
        <v>3525</v>
      </c>
      <c r="Q896" s="131" t="s">
        <v>412</v>
      </c>
      <c r="R896" s="134" t="s">
        <v>1618</v>
      </c>
      <c r="S896" s="149">
        <v>2.0100000000000025</v>
      </c>
      <c r="T896" s="149">
        <v>0.22333333333333361</v>
      </c>
      <c r="U896" s="150">
        <v>44510</v>
      </c>
      <c r="V896" s="149">
        <v>0.21777777777777763</v>
      </c>
      <c r="W896" s="130">
        <v>0.14000000000000001</v>
      </c>
      <c r="X896" s="135">
        <v>22.34</v>
      </c>
      <c r="Y896" s="130" t="str">
        <f t="shared" si="105"/>
        <v>PACK104</v>
      </c>
      <c r="Z896" s="130" t="str">
        <f t="shared" si="106"/>
        <v>1/CR17335SE</v>
      </c>
      <c r="AA896" s="135">
        <f t="shared" si="107"/>
        <v>0.14000000000000001</v>
      </c>
      <c r="AB896" s="135">
        <f t="shared" si="108"/>
        <v>2.5354999999999999</v>
      </c>
      <c r="AC896" s="130">
        <f t="shared" si="109"/>
        <v>22.34</v>
      </c>
      <c r="AD896" s="130" t="str">
        <f t="shared" si="110"/>
        <v>66001-040</v>
      </c>
      <c r="AE896" s="136"/>
      <c r="AF896" s="137"/>
      <c r="AG896" s="1" t="s">
        <v>13</v>
      </c>
      <c r="AH896" s="43" t="s">
        <v>294</v>
      </c>
    </row>
    <row r="897" spans="1:34" s="138" customFormat="1" x14ac:dyDescent="0.25">
      <c r="A897" s="140">
        <v>44502</v>
      </c>
      <c r="B897" s="55" t="s">
        <v>3638</v>
      </c>
      <c r="C897" s="51" t="s">
        <v>3640</v>
      </c>
      <c r="D897" s="51" t="s">
        <v>3641</v>
      </c>
      <c r="E897" s="54">
        <v>44512</v>
      </c>
      <c r="F897" s="51" t="s">
        <v>282</v>
      </c>
      <c r="G897" s="48" t="s">
        <v>3639</v>
      </c>
      <c r="H897" s="52">
        <v>1</v>
      </c>
      <c r="I897" s="51" t="s">
        <v>284</v>
      </c>
      <c r="J897" s="1">
        <v>37.94</v>
      </c>
      <c r="K897" s="132">
        <v>934662</v>
      </c>
      <c r="L897" s="131"/>
      <c r="M897" s="131">
        <v>18</v>
      </c>
      <c r="N897" s="131">
        <v>2.5</v>
      </c>
      <c r="O897" s="133">
        <f t="shared" ref="O897:O905" si="112">N897*M897</f>
        <v>45</v>
      </c>
      <c r="P897" s="131" t="s">
        <v>96</v>
      </c>
      <c r="Q897" s="131"/>
      <c r="R897" s="134" t="s">
        <v>1618</v>
      </c>
      <c r="S897" s="149">
        <v>1.2875000000000036</v>
      </c>
      <c r="T897" s="149">
        <v>1.2875000000000036</v>
      </c>
      <c r="U897" s="150">
        <v>44510</v>
      </c>
      <c r="V897" s="149">
        <v>0.1594444444444445</v>
      </c>
      <c r="W897" s="130">
        <v>1.59</v>
      </c>
      <c r="X897" s="135">
        <v>106.4</v>
      </c>
      <c r="Y897" s="130" t="str">
        <f t="shared" si="105"/>
        <v>RECELL47</v>
      </c>
      <c r="Z897" s="130" t="str">
        <f t="shared" si="106"/>
        <v xml:space="preserve">15/NC2500SCR </v>
      </c>
      <c r="AA897" s="135">
        <f t="shared" si="107"/>
        <v>1.59</v>
      </c>
      <c r="AB897" s="135">
        <f t="shared" si="108"/>
        <v>37.94</v>
      </c>
      <c r="AC897" s="130">
        <f t="shared" si="109"/>
        <v>106.4</v>
      </c>
      <c r="AD897" s="130" t="str">
        <f t="shared" si="110"/>
        <v>22000-446</v>
      </c>
      <c r="AE897" s="136"/>
      <c r="AF897" s="137"/>
      <c r="AG897" s="1" t="s">
        <v>13</v>
      </c>
      <c r="AH897" s="43" t="s">
        <v>283</v>
      </c>
    </row>
    <row r="898" spans="1:34" s="138" customFormat="1" x14ac:dyDescent="0.25">
      <c r="A898" s="140">
        <v>44502</v>
      </c>
      <c r="B898" s="55" t="s">
        <v>3627</v>
      </c>
      <c r="C898" s="51" t="s">
        <v>1247</v>
      </c>
      <c r="D898" s="51" t="s">
        <v>3628</v>
      </c>
      <c r="E898" s="54">
        <v>44505</v>
      </c>
      <c r="F898" s="51" t="s">
        <v>105</v>
      </c>
      <c r="G898" s="48" t="s">
        <v>1245</v>
      </c>
      <c r="H898" s="52">
        <v>2</v>
      </c>
      <c r="I898" s="51" t="s">
        <v>1246</v>
      </c>
      <c r="J898" s="1">
        <v>7.3849999999999998</v>
      </c>
      <c r="K898" s="132">
        <v>934687</v>
      </c>
      <c r="L898" s="131"/>
      <c r="M898" s="131">
        <v>9.6</v>
      </c>
      <c r="N898" s="131">
        <v>0.7</v>
      </c>
      <c r="O898" s="133">
        <f t="shared" si="112"/>
        <v>6.72</v>
      </c>
      <c r="P898" s="131" t="s">
        <v>96</v>
      </c>
      <c r="Q898" s="131"/>
      <c r="R898" s="134" t="s">
        <v>1618</v>
      </c>
      <c r="S898" s="149">
        <v>1.706666666666667</v>
      </c>
      <c r="T898" s="149">
        <v>0.8533333333333335</v>
      </c>
      <c r="U898" s="150">
        <v>44510</v>
      </c>
      <c r="V898" s="149">
        <v>9.5277777777777128E-2</v>
      </c>
      <c r="W898" s="130">
        <v>1.44</v>
      </c>
      <c r="X898" s="135">
        <v>0</v>
      </c>
      <c r="Y898" s="130" t="str">
        <f t="shared" ref="Y898:Y961" si="113">D898</f>
        <v>RECELL162-LAB</v>
      </c>
      <c r="Z898" s="130" t="str">
        <f t="shared" ref="Z898:Z961" si="114">C898</f>
        <v>8/IF700Cs</v>
      </c>
      <c r="AA898" s="135">
        <f t="shared" ref="AA898:AA965" si="115">W898</f>
        <v>1.44</v>
      </c>
      <c r="AB898" s="135">
        <f t="shared" ref="AB898:AB961" si="116">J898</f>
        <v>7.3849999999999998</v>
      </c>
      <c r="AC898" s="130">
        <f t="shared" ref="AC898:AC965" si="117">X898</f>
        <v>0</v>
      </c>
      <c r="AD898" s="130" t="str">
        <f t="shared" ref="AD898:AD961" si="118">G898</f>
        <v>22000-438</v>
      </c>
      <c r="AE898" s="136"/>
      <c r="AF898" s="137"/>
      <c r="AG898" s="1" t="s">
        <v>573</v>
      </c>
      <c r="AH898" s="43" t="s">
        <v>294</v>
      </c>
    </row>
    <row r="899" spans="1:34" s="138" customFormat="1" x14ac:dyDescent="0.25">
      <c r="A899" s="140">
        <v>44502</v>
      </c>
      <c r="B899" s="192">
        <v>318108</v>
      </c>
      <c r="C899" s="130"/>
      <c r="D899" s="130" t="s">
        <v>3626</v>
      </c>
      <c r="E899" s="143">
        <v>44498</v>
      </c>
      <c r="F899" s="130" t="s">
        <v>3215</v>
      </c>
      <c r="G899" s="130"/>
      <c r="H899" s="130">
        <v>1</v>
      </c>
      <c r="I899" s="130"/>
      <c r="J899" s="131">
        <v>0</v>
      </c>
      <c r="K899" s="132">
        <v>934701</v>
      </c>
      <c r="L899" s="131"/>
      <c r="M899" s="131"/>
      <c r="N899" s="131"/>
      <c r="O899" s="133">
        <f t="shared" si="112"/>
        <v>0</v>
      </c>
      <c r="P899" s="131"/>
      <c r="Q899" s="131"/>
      <c r="R899" s="134" t="s">
        <v>1618</v>
      </c>
      <c r="S899" s="149">
        <v>0.32194444444444326</v>
      </c>
      <c r="T899" s="149">
        <v>0.32194444444444326</v>
      </c>
      <c r="U899" s="150">
        <v>44510</v>
      </c>
      <c r="V899" s="149">
        <v>0.12805555555555515</v>
      </c>
      <c r="W899" s="130">
        <v>0.5</v>
      </c>
      <c r="X899" s="135">
        <v>15</v>
      </c>
      <c r="Y899" s="130" t="str">
        <f t="shared" si="113"/>
        <v>CHANGECONNECTOR-LAB</v>
      </c>
      <c r="Z899" s="130">
        <f t="shared" si="114"/>
        <v>0</v>
      </c>
      <c r="AA899" s="135">
        <f t="shared" si="115"/>
        <v>0.5</v>
      </c>
      <c r="AB899" s="135">
        <f t="shared" si="116"/>
        <v>0</v>
      </c>
      <c r="AC899" s="130">
        <f t="shared" si="117"/>
        <v>15</v>
      </c>
      <c r="AD899" s="130">
        <f t="shared" si="118"/>
        <v>0</v>
      </c>
      <c r="AE899" s="136"/>
      <c r="AF899" s="137"/>
      <c r="AG899" s="1" t="s">
        <v>13</v>
      </c>
      <c r="AH899" s="43" t="s">
        <v>283</v>
      </c>
    </row>
    <row r="900" spans="1:34" s="138" customFormat="1" x14ac:dyDescent="0.25">
      <c r="A900" s="140">
        <v>44509</v>
      </c>
      <c r="B900" s="55" t="s">
        <v>3660</v>
      </c>
      <c r="C900" s="51" t="s">
        <v>633</v>
      </c>
      <c r="D900" s="51" t="s">
        <v>3661</v>
      </c>
      <c r="E900" s="54">
        <v>44503</v>
      </c>
      <c r="F900" s="51" t="s">
        <v>282</v>
      </c>
      <c r="G900" s="48" t="s">
        <v>703</v>
      </c>
      <c r="H900" s="52">
        <v>10</v>
      </c>
      <c r="I900" s="51" t="s">
        <v>364</v>
      </c>
      <c r="J900" s="1">
        <v>3.22</v>
      </c>
      <c r="K900" s="132">
        <v>935196</v>
      </c>
      <c r="L900" s="131"/>
      <c r="M900" s="131">
        <v>3.7</v>
      </c>
      <c r="N900" s="131">
        <v>2.6</v>
      </c>
      <c r="O900" s="133">
        <f t="shared" si="112"/>
        <v>9.620000000000001</v>
      </c>
      <c r="P900" s="131" t="s">
        <v>3529</v>
      </c>
      <c r="Q900" s="131" t="s">
        <v>412</v>
      </c>
      <c r="R900" s="134" t="s">
        <v>249</v>
      </c>
      <c r="S900" s="149">
        <v>0.17999999999999883</v>
      </c>
      <c r="T900" s="149">
        <v>1.7999999999999884E-2</v>
      </c>
      <c r="U900" s="150">
        <v>44511</v>
      </c>
      <c r="V900" s="149">
        <v>3.9999999999999591E-2</v>
      </c>
      <c r="W900" s="130">
        <v>0.5</v>
      </c>
      <c r="X900" s="135">
        <v>8.9600000000000009</v>
      </c>
      <c r="Y900" s="130" t="str">
        <f t="shared" si="113"/>
        <v>NIPPLE-LAB</v>
      </c>
      <c r="Z900" s="130" t="str">
        <f t="shared" si="114"/>
        <v>1/UR18650ZY</v>
      </c>
      <c r="AA900" s="135">
        <f t="shared" si="115"/>
        <v>0.5</v>
      </c>
      <c r="AB900" s="135">
        <f t="shared" si="116"/>
        <v>3.22</v>
      </c>
      <c r="AC900" s="130">
        <f t="shared" si="117"/>
        <v>8.9600000000000009</v>
      </c>
      <c r="AD900" s="130" t="str">
        <f t="shared" si="118"/>
        <v>67001-595NIP</v>
      </c>
      <c r="AE900" s="136"/>
      <c r="AF900" s="137"/>
      <c r="AG900" s="1" t="s">
        <v>13</v>
      </c>
      <c r="AH900" s="43" t="s">
        <v>283</v>
      </c>
    </row>
    <row r="901" spans="1:34" s="138" customFormat="1" x14ac:dyDescent="0.25">
      <c r="A901" s="139">
        <v>44494</v>
      </c>
      <c r="B901" s="58" t="s">
        <v>3568</v>
      </c>
      <c r="C901" s="51" t="s">
        <v>1500</v>
      </c>
      <c r="D901" s="51" t="s">
        <v>3572</v>
      </c>
      <c r="E901" s="54">
        <v>44505</v>
      </c>
      <c r="F901" s="51" t="s">
        <v>3569</v>
      </c>
      <c r="G901" s="48" t="s">
        <v>3570</v>
      </c>
      <c r="H901" s="52">
        <v>4</v>
      </c>
      <c r="I901" s="51" t="s">
        <v>3571</v>
      </c>
      <c r="J901" s="1">
        <v>3.6669999999999998</v>
      </c>
      <c r="K901" s="132">
        <v>933755</v>
      </c>
      <c r="L901" s="131"/>
      <c r="M901" s="131">
        <v>3</v>
      </c>
      <c r="N901" s="131">
        <v>1.5</v>
      </c>
      <c r="O901" s="133">
        <f t="shared" si="112"/>
        <v>4.5</v>
      </c>
      <c r="P901" s="131" t="s">
        <v>3573</v>
      </c>
      <c r="Q901" s="131" t="s">
        <v>412</v>
      </c>
      <c r="R901" s="134" t="s">
        <v>1618</v>
      </c>
      <c r="S901" s="149">
        <v>1.200000000000002</v>
      </c>
      <c r="T901" s="149">
        <v>0.30000000000000049</v>
      </c>
      <c r="U901" s="150">
        <v>44511</v>
      </c>
      <c r="V901" s="149">
        <v>0.25444444444444603</v>
      </c>
      <c r="W901" s="130">
        <v>0.42</v>
      </c>
      <c r="X901" s="135">
        <v>16.62</v>
      </c>
      <c r="Y901" s="130" t="str">
        <f t="shared" si="113"/>
        <v>L346</v>
      </c>
      <c r="Z901" s="130" t="str">
        <f t="shared" si="114"/>
        <v>1/CR12600SE</v>
      </c>
      <c r="AA901" s="135">
        <f t="shared" si="115"/>
        <v>0.42</v>
      </c>
      <c r="AB901" s="135">
        <f t="shared" si="116"/>
        <v>3.6669999999999998</v>
      </c>
      <c r="AC901" s="130">
        <f t="shared" si="117"/>
        <v>16.62</v>
      </c>
      <c r="AD901" s="130" t="str">
        <f t="shared" si="118"/>
        <v>32007-551JAE</v>
      </c>
      <c r="AE901" s="136"/>
      <c r="AF901" s="137"/>
      <c r="AG901" s="1" t="s">
        <v>573</v>
      </c>
      <c r="AH901" s="43">
        <v>26011</v>
      </c>
    </row>
    <row r="902" spans="1:34" s="138" customFormat="1" x14ac:dyDescent="0.25">
      <c r="A902" s="140">
        <v>44495</v>
      </c>
      <c r="B902" s="55" t="s">
        <v>3581</v>
      </c>
      <c r="C902" s="190" t="s">
        <v>3583</v>
      </c>
      <c r="D902" s="51" t="s">
        <v>3584</v>
      </c>
      <c r="E902" s="54">
        <v>44505</v>
      </c>
      <c r="F902" s="51" t="s">
        <v>333</v>
      </c>
      <c r="G902" s="48" t="s">
        <v>3582</v>
      </c>
      <c r="H902" s="52">
        <v>1</v>
      </c>
      <c r="I902" s="51" t="s">
        <v>1246</v>
      </c>
      <c r="J902" s="1">
        <v>2.9</v>
      </c>
      <c r="K902" s="132">
        <v>933898</v>
      </c>
      <c r="L902" s="131" t="s">
        <v>3585</v>
      </c>
      <c r="M902" s="131">
        <v>3.6</v>
      </c>
      <c r="N902" s="131"/>
      <c r="O902" s="133">
        <f t="shared" si="112"/>
        <v>0</v>
      </c>
      <c r="P902" s="131" t="s">
        <v>96</v>
      </c>
      <c r="Q902" s="131"/>
      <c r="R902" s="134" t="s">
        <v>1618</v>
      </c>
      <c r="S902" s="149">
        <v>1.1333333333333333</v>
      </c>
      <c r="T902" s="149">
        <v>1.1333333333333333</v>
      </c>
      <c r="U902" s="150">
        <v>44511</v>
      </c>
      <c r="V902" s="149">
        <v>0.23277777777777597</v>
      </c>
      <c r="W902" s="130">
        <v>1.08</v>
      </c>
      <c r="X902" s="135">
        <v>44.42</v>
      </c>
      <c r="Y902" s="130" t="str">
        <f t="shared" si="113"/>
        <v>N633</v>
      </c>
      <c r="Z902" s="130" t="str">
        <f t="shared" si="114"/>
        <v>3/IF700Cs</v>
      </c>
      <c r="AA902" s="135">
        <f t="shared" si="115"/>
        <v>1.08</v>
      </c>
      <c r="AB902" s="135">
        <f t="shared" si="116"/>
        <v>2.9</v>
      </c>
      <c r="AC902" s="130">
        <f t="shared" si="117"/>
        <v>44.42</v>
      </c>
      <c r="AD902" s="130" t="str">
        <f t="shared" si="118"/>
        <v>22000-165</v>
      </c>
      <c r="AE902" s="136"/>
      <c r="AF902" s="137"/>
      <c r="AG902" s="1" t="s">
        <v>573</v>
      </c>
      <c r="AH902" s="43" t="s">
        <v>334</v>
      </c>
    </row>
    <row r="903" spans="1:34" s="154" customFormat="1" x14ac:dyDescent="0.25">
      <c r="A903" s="146">
        <v>44490</v>
      </c>
      <c r="B903" s="57" t="s">
        <v>3537</v>
      </c>
      <c r="C903" s="51" t="s">
        <v>1995</v>
      </c>
      <c r="D903" s="51" t="s">
        <v>98</v>
      </c>
      <c r="E903" s="54">
        <v>44503</v>
      </c>
      <c r="F903" s="51" t="s">
        <v>1993</v>
      </c>
      <c r="G903" s="48" t="s">
        <v>1994</v>
      </c>
      <c r="H903" s="52">
        <v>6</v>
      </c>
      <c r="I903" s="51" t="s">
        <v>95</v>
      </c>
      <c r="J903" s="1">
        <v>41.482999999999997</v>
      </c>
      <c r="K903" s="132">
        <v>933571</v>
      </c>
      <c r="L903" s="131"/>
      <c r="M903" s="131">
        <v>24</v>
      </c>
      <c r="N903" s="131">
        <v>54</v>
      </c>
      <c r="O903" s="133">
        <f t="shared" si="112"/>
        <v>1296</v>
      </c>
      <c r="P903" s="131" t="s">
        <v>3538</v>
      </c>
      <c r="Q903" s="131" t="s">
        <v>3547</v>
      </c>
      <c r="R903" s="134" t="s">
        <v>455</v>
      </c>
      <c r="S903" s="149">
        <v>8.8863888888888898</v>
      </c>
      <c r="T903" s="149">
        <v>1.4810648148148149</v>
      </c>
      <c r="U903" s="150">
        <v>44517</v>
      </c>
      <c r="V903" s="149">
        <v>0.41250000000000053</v>
      </c>
      <c r="W903" s="130">
        <v>1.64</v>
      </c>
      <c r="X903" s="135">
        <v>200</v>
      </c>
      <c r="Y903" s="130" t="str">
        <f t="shared" si="113"/>
        <v>AL298</v>
      </c>
      <c r="Z903" s="130" t="str">
        <f t="shared" si="114"/>
        <v>48/LR20XW</v>
      </c>
      <c r="AA903" s="135">
        <f t="shared" si="115"/>
        <v>1.64</v>
      </c>
      <c r="AB903" s="135">
        <f t="shared" si="116"/>
        <v>41.482999999999997</v>
      </c>
      <c r="AC903" s="130">
        <f t="shared" si="117"/>
        <v>200</v>
      </c>
      <c r="AD903" s="130" t="str">
        <f t="shared" si="118"/>
        <v>66000-288</v>
      </c>
      <c r="AE903" s="136"/>
      <c r="AF903" s="137"/>
      <c r="AG903" s="1" t="s">
        <v>152</v>
      </c>
      <c r="AH903" s="43">
        <v>65252</v>
      </c>
    </row>
    <row r="904" spans="1:34" s="138" customFormat="1" x14ac:dyDescent="0.25">
      <c r="A904" s="144">
        <v>44510</v>
      </c>
      <c r="B904" s="56" t="s">
        <v>3691</v>
      </c>
      <c r="C904" s="51" t="s">
        <v>450</v>
      </c>
      <c r="D904" s="51" t="s">
        <v>3692</v>
      </c>
      <c r="E904" s="54">
        <v>44515</v>
      </c>
      <c r="F904" s="51" t="s">
        <v>605</v>
      </c>
      <c r="G904" s="48" t="s">
        <v>714</v>
      </c>
      <c r="H904" s="52">
        <v>60</v>
      </c>
      <c r="I904" s="51" t="s">
        <v>295</v>
      </c>
      <c r="J904" s="1">
        <v>3.6269999999999998</v>
      </c>
      <c r="K904" s="132">
        <v>935925</v>
      </c>
      <c r="L904" s="131"/>
      <c r="M904" s="131">
        <v>3.7</v>
      </c>
      <c r="N904" s="131">
        <v>1.1499999999999999</v>
      </c>
      <c r="O904" s="133">
        <f t="shared" si="112"/>
        <v>4.2549999999999999</v>
      </c>
      <c r="P904" s="131" t="s">
        <v>3529</v>
      </c>
      <c r="Q904" s="131"/>
      <c r="R904" s="134" t="s">
        <v>248</v>
      </c>
      <c r="S904" s="149">
        <v>3.5380555555555588</v>
      </c>
      <c r="T904" s="149">
        <v>5.8967592592592648E-2</v>
      </c>
      <c r="U904" s="150">
        <v>44516</v>
      </c>
      <c r="V904" s="149">
        <v>0.37777777777777732</v>
      </c>
      <c r="W904" s="130">
        <v>0.25</v>
      </c>
      <c r="X904" s="135">
        <v>11.97</v>
      </c>
      <c r="Y904" s="130" t="str">
        <f t="shared" si="113"/>
        <v>CLG-TAG</v>
      </c>
      <c r="Z904" s="130" t="str">
        <f t="shared" si="114"/>
        <v>1/UF553450Z</v>
      </c>
      <c r="AA904" s="135">
        <f t="shared" si="115"/>
        <v>0.25</v>
      </c>
      <c r="AB904" s="135">
        <f t="shared" si="116"/>
        <v>3.6269999999999998</v>
      </c>
      <c r="AC904" s="130">
        <f t="shared" si="117"/>
        <v>11.97</v>
      </c>
      <c r="AD904" s="130" t="str">
        <f t="shared" si="118"/>
        <v>67001-465</v>
      </c>
      <c r="AE904" s="136"/>
      <c r="AF904" s="137"/>
      <c r="AG904" s="1" t="s">
        <v>152</v>
      </c>
      <c r="AH904" s="43">
        <v>66586</v>
      </c>
    </row>
    <row r="905" spans="1:34" s="138" customFormat="1" x14ac:dyDescent="0.25">
      <c r="A905" s="147">
        <v>44491</v>
      </c>
      <c r="B905" s="82" t="s">
        <v>3552</v>
      </c>
      <c r="C905" s="51" t="s">
        <v>3554</v>
      </c>
      <c r="D905" s="51" t="s">
        <v>753</v>
      </c>
      <c r="E905" s="54">
        <v>44508</v>
      </c>
      <c r="F905" s="51" t="s">
        <v>3553</v>
      </c>
      <c r="G905" s="48" t="s">
        <v>752</v>
      </c>
      <c r="H905" s="52">
        <v>4</v>
      </c>
      <c r="I905" s="51" t="s">
        <v>95</v>
      </c>
      <c r="J905" s="1">
        <v>29.495000000000001</v>
      </c>
      <c r="K905" s="132">
        <v>933539</v>
      </c>
      <c r="L905" s="131"/>
      <c r="M905" s="131">
        <v>18</v>
      </c>
      <c r="N905" s="131">
        <v>54</v>
      </c>
      <c r="O905" s="133">
        <f t="shared" si="112"/>
        <v>972</v>
      </c>
      <c r="P905" s="131" t="s">
        <v>89</v>
      </c>
      <c r="Q905" s="131" t="s">
        <v>592</v>
      </c>
      <c r="R905" s="134" t="s">
        <v>455</v>
      </c>
      <c r="S905" s="149">
        <v>4.9758333333333331</v>
      </c>
      <c r="T905" s="149">
        <v>1.2439583333333333</v>
      </c>
      <c r="U905" s="150">
        <v>44516</v>
      </c>
      <c r="V905" s="149">
        <v>0.49305555555555491</v>
      </c>
      <c r="W905" s="130">
        <v>1.7</v>
      </c>
      <c r="X905" s="135">
        <v>165</v>
      </c>
      <c r="Y905" s="130" t="str">
        <f t="shared" si="113"/>
        <v>AL274</v>
      </c>
      <c r="Z905" s="130" t="str">
        <f t="shared" si="114"/>
        <v>36/LR20XW/2SK</v>
      </c>
      <c r="AA905" s="135">
        <f t="shared" si="115"/>
        <v>1.7</v>
      </c>
      <c r="AB905" s="135">
        <f t="shared" si="116"/>
        <v>29.495000000000001</v>
      </c>
      <c r="AC905" s="130">
        <f t="shared" si="117"/>
        <v>165</v>
      </c>
      <c r="AD905" s="130" t="str">
        <f t="shared" si="118"/>
        <v>66000-265</v>
      </c>
      <c r="AE905" s="136"/>
      <c r="AF905" s="137"/>
      <c r="AG905" s="1" t="s">
        <v>152</v>
      </c>
      <c r="AH905" s="43">
        <v>65383</v>
      </c>
    </row>
    <row r="906" spans="1:34" s="138" customFormat="1" x14ac:dyDescent="0.25">
      <c r="A906" s="140">
        <v>44488</v>
      </c>
      <c r="B906" s="55">
        <v>317855</v>
      </c>
      <c r="C906" s="51" t="s">
        <v>1514</v>
      </c>
      <c r="D906" s="51" t="s">
        <v>496</v>
      </c>
      <c r="E906" s="54">
        <v>44487</v>
      </c>
      <c r="F906" s="51" t="s">
        <v>1512</v>
      </c>
      <c r="G906" s="48" t="s">
        <v>495</v>
      </c>
      <c r="H906" s="52">
        <v>20</v>
      </c>
      <c r="I906" s="51" t="s">
        <v>1417</v>
      </c>
      <c r="J906" s="1">
        <v>23.88</v>
      </c>
      <c r="K906" s="132">
        <v>933197</v>
      </c>
      <c r="L906" s="131"/>
      <c r="M906" s="131">
        <v>7.2</v>
      </c>
      <c r="N906" s="131">
        <v>28</v>
      </c>
      <c r="O906" s="133">
        <v>23.88</v>
      </c>
      <c r="P906" s="131" t="s">
        <v>538</v>
      </c>
      <c r="Q906" s="131" t="s">
        <v>281</v>
      </c>
      <c r="R906" s="134" t="s">
        <v>455</v>
      </c>
      <c r="S906" s="149">
        <v>16.100833333333334</v>
      </c>
      <c r="T906" s="149">
        <v>0.80504166666666666</v>
      </c>
      <c r="U906" s="150">
        <v>44516</v>
      </c>
      <c r="V906" s="149">
        <v>0.40611111111111242</v>
      </c>
      <c r="W906" s="130">
        <v>0.7</v>
      </c>
      <c r="X906" s="135">
        <v>130</v>
      </c>
      <c r="Y906" s="130" t="str">
        <f t="shared" si="113"/>
        <v>L693</v>
      </c>
      <c r="Z906" s="130" t="str">
        <f t="shared" si="114"/>
        <v>4/ER34615M</v>
      </c>
      <c r="AA906" s="135">
        <f t="shared" si="115"/>
        <v>0.7</v>
      </c>
      <c r="AB906" s="135">
        <f t="shared" si="116"/>
        <v>23.88</v>
      </c>
      <c r="AC906" s="130">
        <f t="shared" si="117"/>
        <v>130</v>
      </c>
      <c r="AD906" s="130" t="str">
        <f t="shared" si="118"/>
        <v>66001-456</v>
      </c>
      <c r="AE906" s="136"/>
      <c r="AF906" s="137"/>
      <c r="AG906" s="1" t="s">
        <v>573</v>
      </c>
      <c r="AH906" s="43">
        <v>66563</v>
      </c>
    </row>
    <row r="907" spans="1:34" x14ac:dyDescent="0.25">
      <c r="A907" s="13">
        <v>44462</v>
      </c>
      <c r="B907" s="57" t="s">
        <v>3334</v>
      </c>
      <c r="C907" s="53" t="s">
        <v>574</v>
      </c>
      <c r="D907" s="53" t="s">
        <v>197</v>
      </c>
      <c r="E907" s="54">
        <v>44497</v>
      </c>
      <c r="F907" s="51" t="s">
        <v>108</v>
      </c>
      <c r="G907" s="48" t="s">
        <v>679</v>
      </c>
      <c r="H907" s="52">
        <v>500</v>
      </c>
      <c r="I907" s="51" t="s">
        <v>109</v>
      </c>
      <c r="J907" s="1">
        <v>9.8000000000000007</v>
      </c>
      <c r="K907" s="7">
        <v>930233</v>
      </c>
      <c r="L907" s="24"/>
      <c r="M907" s="24">
        <v>3.6</v>
      </c>
      <c r="N907" s="24">
        <v>3.6</v>
      </c>
      <c r="O907" s="16">
        <f t="shared" ref="O907:O938" si="119">N907*M907</f>
        <v>12.96</v>
      </c>
      <c r="P907" s="24" t="s">
        <v>421</v>
      </c>
      <c r="Q907" s="24" t="s">
        <v>124</v>
      </c>
      <c r="R907" s="25" t="s">
        <v>3017</v>
      </c>
      <c r="S907" s="27">
        <v>186.6875</v>
      </c>
      <c r="T907" s="27">
        <v>0.37337500000000001</v>
      </c>
      <c r="U907" s="66">
        <v>44515</v>
      </c>
      <c r="V907" s="27">
        <v>1.8647222222222215</v>
      </c>
      <c r="W907" s="19">
        <v>0.34</v>
      </c>
      <c r="X907" s="26">
        <v>26.5</v>
      </c>
      <c r="Y907" s="19" t="str">
        <f t="shared" si="113"/>
        <v>L304A</v>
      </c>
      <c r="Z907" s="19" t="str">
        <f t="shared" si="114"/>
        <v>3/LS14250</v>
      </c>
      <c r="AA907" s="26">
        <f t="shared" si="115"/>
        <v>0.34</v>
      </c>
      <c r="AB907" s="26">
        <f t="shared" si="116"/>
        <v>9.8000000000000007</v>
      </c>
      <c r="AC907" s="19">
        <f t="shared" si="117"/>
        <v>26.5</v>
      </c>
      <c r="AD907" s="19" t="str">
        <f t="shared" si="118"/>
        <v>66000-294A</v>
      </c>
      <c r="AE907" s="32"/>
      <c r="AF907" s="34"/>
      <c r="AG907" s="1" t="s">
        <v>151</v>
      </c>
      <c r="AH907" s="43">
        <v>65551</v>
      </c>
    </row>
    <row r="908" spans="1:34" s="138" customFormat="1" x14ac:dyDescent="0.25">
      <c r="A908" s="140">
        <v>44509</v>
      </c>
      <c r="B908" s="55" t="s">
        <v>3662</v>
      </c>
      <c r="C908" s="61" t="s">
        <v>2397</v>
      </c>
      <c r="D908" s="51" t="s">
        <v>639</v>
      </c>
      <c r="E908" s="54">
        <v>44519</v>
      </c>
      <c r="F908" s="51" t="s">
        <v>267</v>
      </c>
      <c r="G908" s="48" t="s">
        <v>638</v>
      </c>
      <c r="H908" s="52">
        <v>2</v>
      </c>
      <c r="I908" s="51" t="s">
        <v>243</v>
      </c>
      <c r="J908" s="1">
        <v>23.59</v>
      </c>
      <c r="K908" s="132">
        <v>935427</v>
      </c>
      <c r="L908" s="131"/>
      <c r="M908" s="131">
        <v>12</v>
      </c>
      <c r="N908" s="131">
        <v>2.4</v>
      </c>
      <c r="O908" s="133">
        <f t="shared" si="119"/>
        <v>28.799999999999997</v>
      </c>
      <c r="P908" s="131" t="s">
        <v>91</v>
      </c>
      <c r="Q908" s="131" t="s">
        <v>584</v>
      </c>
      <c r="R908" s="134" t="s">
        <v>248</v>
      </c>
      <c r="S908" s="149">
        <v>2.1869444444444444</v>
      </c>
      <c r="T908" s="149">
        <v>1.0934722222222222</v>
      </c>
      <c r="U908" s="150">
        <v>44512</v>
      </c>
      <c r="V908" s="149">
        <v>0.13472222222222285</v>
      </c>
      <c r="W908" s="130">
        <v>0.76</v>
      </c>
      <c r="X908" s="135">
        <v>62</v>
      </c>
      <c r="Y908" s="130" t="str">
        <f t="shared" si="113"/>
        <v>N354</v>
      </c>
      <c r="Z908" s="130" t="str">
        <f t="shared" si="114"/>
        <v>10/HR-3UTHB</v>
      </c>
      <c r="AA908" s="135">
        <f t="shared" si="115"/>
        <v>0.76</v>
      </c>
      <c r="AB908" s="135">
        <f t="shared" si="116"/>
        <v>23.59</v>
      </c>
      <c r="AC908" s="130">
        <f t="shared" si="117"/>
        <v>62</v>
      </c>
      <c r="AD908" s="130" t="str">
        <f t="shared" si="118"/>
        <v>66000-354</v>
      </c>
      <c r="AE908" s="136"/>
      <c r="AF908" s="137"/>
      <c r="AG908" s="1" t="s">
        <v>153</v>
      </c>
      <c r="AH908" s="43">
        <v>66116</v>
      </c>
    </row>
    <row r="909" spans="1:34" s="138" customFormat="1" x14ac:dyDescent="0.25">
      <c r="A909" s="146">
        <v>44490</v>
      </c>
      <c r="B909" s="57" t="s">
        <v>3543</v>
      </c>
      <c r="C909" s="51" t="s">
        <v>580</v>
      </c>
      <c r="D909" s="51" t="s">
        <v>3466</v>
      </c>
      <c r="E909" s="54">
        <v>44515</v>
      </c>
      <c r="F909" s="51" t="s">
        <v>267</v>
      </c>
      <c r="G909" s="48" t="s">
        <v>3464</v>
      </c>
      <c r="H909" s="52">
        <v>3</v>
      </c>
      <c r="I909" s="51" t="s">
        <v>364</v>
      </c>
      <c r="J909" s="1">
        <v>7.13</v>
      </c>
      <c r="K909" s="132">
        <v>933608</v>
      </c>
      <c r="L909" s="131"/>
      <c r="M909" s="131">
        <v>3.7</v>
      </c>
      <c r="N909" s="131">
        <v>5.2</v>
      </c>
      <c r="O909" s="133">
        <f t="shared" si="119"/>
        <v>19.240000000000002</v>
      </c>
      <c r="P909" s="131" t="s">
        <v>3529</v>
      </c>
      <c r="Q909" s="131" t="s">
        <v>550</v>
      </c>
      <c r="R909" s="134" t="s">
        <v>248</v>
      </c>
      <c r="S909" s="149">
        <v>1.8911111111111101</v>
      </c>
      <c r="T909" s="149">
        <v>0.63037037037037003</v>
      </c>
      <c r="U909" s="150">
        <v>44512</v>
      </c>
      <c r="V909" s="149">
        <v>0.40194444444444377</v>
      </c>
      <c r="W909" s="130">
        <v>0.54</v>
      </c>
      <c r="X909" s="135">
        <v>40</v>
      </c>
      <c r="Y909" s="130" t="str">
        <f t="shared" si="113"/>
        <v>RL261A</v>
      </c>
      <c r="Z909" s="130" t="str">
        <f t="shared" si="114"/>
        <v>2/UR18650ZY</v>
      </c>
      <c r="AA909" s="135">
        <f t="shared" si="115"/>
        <v>0.54</v>
      </c>
      <c r="AB909" s="135">
        <f t="shared" si="116"/>
        <v>7.13</v>
      </c>
      <c r="AC909" s="130">
        <f t="shared" si="117"/>
        <v>40</v>
      </c>
      <c r="AD909" s="130" t="str">
        <f t="shared" si="118"/>
        <v>66000-493</v>
      </c>
      <c r="AE909" s="136"/>
      <c r="AF909" s="137"/>
      <c r="AG909" s="1" t="s">
        <v>153</v>
      </c>
      <c r="AH909" s="43">
        <v>66116</v>
      </c>
    </row>
    <row r="910" spans="1:34" s="138" customFormat="1" x14ac:dyDescent="0.25">
      <c r="A910" s="140">
        <v>44509</v>
      </c>
      <c r="B910" s="55" t="s">
        <v>3659</v>
      </c>
      <c r="C910" s="194" t="s">
        <v>1140</v>
      </c>
      <c r="D910" s="51" t="s">
        <v>1141</v>
      </c>
      <c r="E910" s="54">
        <v>44510</v>
      </c>
      <c r="F910" s="51" t="s">
        <v>117</v>
      </c>
      <c r="G910" s="48" t="s">
        <v>1138</v>
      </c>
      <c r="H910" s="52">
        <v>3</v>
      </c>
      <c r="I910" s="51" t="s">
        <v>736</v>
      </c>
      <c r="J910" s="1">
        <v>2.4300000000000002</v>
      </c>
      <c r="K910" s="132">
        <v>935209</v>
      </c>
      <c r="L910" s="131"/>
      <c r="M910" s="131">
        <v>3</v>
      </c>
      <c r="N910" s="131">
        <v>1.2</v>
      </c>
      <c r="O910" s="133">
        <f t="shared" si="119"/>
        <v>3.5999999999999996</v>
      </c>
      <c r="P910" s="131" t="s">
        <v>20</v>
      </c>
      <c r="Q910" s="131" t="s">
        <v>412</v>
      </c>
      <c r="R910" s="134" t="s">
        <v>1618</v>
      </c>
      <c r="S910" s="149">
        <v>0.50361111111111168</v>
      </c>
      <c r="T910" s="149">
        <v>0.16787037037037056</v>
      </c>
      <c r="U910" s="150">
        <v>44512</v>
      </c>
      <c r="V910" s="149">
        <v>9.3888888888889799E-2</v>
      </c>
      <c r="W910" s="130">
        <v>0.16</v>
      </c>
      <c r="X910" s="135">
        <v>8.9515999999999991</v>
      </c>
      <c r="Y910" s="130" t="str">
        <f t="shared" si="113"/>
        <v>L355</v>
      </c>
      <c r="Z910" s="130" t="str">
        <f t="shared" si="114"/>
        <v>1/BR2/3A</v>
      </c>
      <c r="AA910" s="135">
        <f t="shared" si="115"/>
        <v>0.16</v>
      </c>
      <c r="AB910" s="135">
        <f t="shared" si="116"/>
        <v>2.4300000000000002</v>
      </c>
      <c r="AC910" s="130">
        <f t="shared" si="117"/>
        <v>8.9515999999999991</v>
      </c>
      <c r="AD910" s="130" t="str">
        <f t="shared" si="118"/>
        <v>46003-301</v>
      </c>
      <c r="AE910" s="136"/>
      <c r="AF910" s="137"/>
      <c r="AG910" s="1" t="s">
        <v>13</v>
      </c>
      <c r="AH910" s="43">
        <v>24232</v>
      </c>
    </row>
    <row r="911" spans="1:34" s="138" customFormat="1" x14ac:dyDescent="0.25">
      <c r="A911" s="140">
        <v>44509</v>
      </c>
      <c r="B911" s="55" t="s">
        <v>3658</v>
      </c>
      <c r="C911" s="51" t="s">
        <v>2874</v>
      </c>
      <c r="D911" s="51" t="s">
        <v>536</v>
      </c>
      <c r="E911" s="54">
        <v>44503</v>
      </c>
      <c r="F911" s="51" t="s">
        <v>534</v>
      </c>
      <c r="G911" s="48" t="s">
        <v>535</v>
      </c>
      <c r="H911" s="52">
        <v>3</v>
      </c>
      <c r="I911" s="51" t="s">
        <v>1703</v>
      </c>
      <c r="J911" s="1">
        <v>4.05</v>
      </c>
      <c r="K911" s="132">
        <v>935213</v>
      </c>
      <c r="L911" s="131"/>
      <c r="M911" s="131">
        <v>3.6</v>
      </c>
      <c r="N911" s="131">
        <v>6</v>
      </c>
      <c r="O911" s="133">
        <f t="shared" si="119"/>
        <v>21.6</v>
      </c>
      <c r="P911" s="131" t="s">
        <v>20</v>
      </c>
      <c r="Q911" s="131" t="s">
        <v>412</v>
      </c>
      <c r="R911" s="134" t="s">
        <v>1618</v>
      </c>
      <c r="S911" s="149">
        <v>0.78972222222222122</v>
      </c>
      <c r="T911" s="149">
        <v>0.26324074074074039</v>
      </c>
      <c r="U911" s="150">
        <v>44512</v>
      </c>
      <c r="V911" s="149">
        <v>0.1772222222222215</v>
      </c>
      <c r="W911" s="130">
        <v>0.4</v>
      </c>
      <c r="X911" s="135">
        <v>45</v>
      </c>
      <c r="Y911" s="130" t="str">
        <f t="shared" si="113"/>
        <v>L312</v>
      </c>
      <c r="Z911" s="130" t="str">
        <f t="shared" si="114"/>
        <v>1/ER26500M</v>
      </c>
      <c r="AA911" s="135">
        <f t="shared" si="115"/>
        <v>0.4</v>
      </c>
      <c r="AB911" s="135">
        <f t="shared" si="116"/>
        <v>4.05</v>
      </c>
      <c r="AC911" s="130">
        <f t="shared" si="117"/>
        <v>45</v>
      </c>
      <c r="AD911" s="130" t="str">
        <f t="shared" si="118"/>
        <v>66001-042</v>
      </c>
      <c r="AE911" s="136"/>
      <c r="AF911" s="137"/>
      <c r="AG911" s="1" t="s">
        <v>13</v>
      </c>
      <c r="AH911" s="43">
        <v>65320</v>
      </c>
    </row>
    <row r="912" spans="1:34" s="138" customFormat="1" x14ac:dyDescent="0.25">
      <c r="A912" s="140">
        <v>44502</v>
      </c>
      <c r="B912" s="55" t="s">
        <v>3634</v>
      </c>
      <c r="C912" s="51"/>
      <c r="D912" s="51" t="s">
        <v>3637</v>
      </c>
      <c r="E912" s="54">
        <v>44505</v>
      </c>
      <c r="F912" s="51" t="s">
        <v>3635</v>
      </c>
      <c r="G912" s="48" t="s">
        <v>3636</v>
      </c>
      <c r="H912" s="52">
        <v>1</v>
      </c>
      <c r="I912" s="1"/>
      <c r="J912" s="1">
        <v>32.880000000000003</v>
      </c>
      <c r="K912" s="132">
        <v>934660</v>
      </c>
      <c r="L912" s="131"/>
      <c r="M912" s="131"/>
      <c r="N912" s="131"/>
      <c r="O912" s="133">
        <f t="shared" si="119"/>
        <v>0</v>
      </c>
      <c r="P912" s="131"/>
      <c r="Q912" s="131"/>
      <c r="R912" s="134" t="s">
        <v>249</v>
      </c>
      <c r="S912" s="149">
        <v>0.16666666666666874</v>
      </c>
      <c r="T912" s="149">
        <v>0.16666666666666874</v>
      </c>
      <c r="U912" s="150">
        <v>44511</v>
      </c>
      <c r="V912" s="149">
        <v>0.16777777777777647</v>
      </c>
      <c r="W912" s="130">
        <v>1</v>
      </c>
      <c r="X912" s="135">
        <v>99.98</v>
      </c>
      <c r="Y912" s="130" t="str">
        <f t="shared" si="113"/>
        <v>CH561</v>
      </c>
      <c r="Z912" s="130">
        <f t="shared" si="114"/>
        <v>0</v>
      </c>
      <c r="AA912" s="135">
        <f t="shared" si="115"/>
        <v>1</v>
      </c>
      <c r="AB912" s="135">
        <f t="shared" si="116"/>
        <v>32.880000000000003</v>
      </c>
      <c r="AC912" s="130">
        <f t="shared" si="117"/>
        <v>99.98</v>
      </c>
      <c r="AD912" s="130" t="str">
        <f t="shared" si="118"/>
        <v>66002-763</v>
      </c>
      <c r="AE912" s="136"/>
      <c r="AF912" s="137"/>
      <c r="AG912" s="1" t="s">
        <v>151</v>
      </c>
      <c r="AH912" s="43">
        <v>65701</v>
      </c>
    </row>
    <row r="913" spans="1:34" s="138" customFormat="1" x14ac:dyDescent="0.25">
      <c r="A913" s="140">
        <v>44495</v>
      </c>
      <c r="B913" s="55" t="s">
        <v>3579</v>
      </c>
      <c r="C913" s="51" t="s">
        <v>483</v>
      </c>
      <c r="D913" s="51" t="s">
        <v>484</v>
      </c>
      <c r="E913" s="54">
        <v>44522</v>
      </c>
      <c r="F913" s="51" t="s">
        <v>481</v>
      </c>
      <c r="G913" s="48" t="s">
        <v>482</v>
      </c>
      <c r="H913" s="52">
        <v>9</v>
      </c>
      <c r="I913" s="51" t="s">
        <v>318</v>
      </c>
      <c r="J913" s="1">
        <v>38.729999999999997</v>
      </c>
      <c r="K913" s="132">
        <v>934105</v>
      </c>
      <c r="L913" s="131"/>
      <c r="M913" s="131">
        <v>14.4</v>
      </c>
      <c r="N913" s="131">
        <v>6.9</v>
      </c>
      <c r="O913" s="133">
        <f t="shared" si="119"/>
        <v>99.360000000000014</v>
      </c>
      <c r="P913" s="131" t="s">
        <v>3521</v>
      </c>
      <c r="Q913" s="131" t="s">
        <v>92</v>
      </c>
      <c r="R913" s="134" t="s">
        <v>1618</v>
      </c>
      <c r="S913" s="149">
        <v>8.5508333333333297</v>
      </c>
      <c r="T913" s="149">
        <v>0.95009259259259216</v>
      </c>
      <c r="U913" s="150">
        <v>44511</v>
      </c>
      <c r="V913" s="149">
        <v>0.55000000000000071</v>
      </c>
      <c r="W913" s="130">
        <v>0.82</v>
      </c>
      <c r="X913" s="135">
        <v>112</v>
      </c>
      <c r="Y913" s="130" t="str">
        <f t="shared" si="113"/>
        <v>RL977</v>
      </c>
      <c r="Z913" s="130" t="str">
        <f t="shared" si="114"/>
        <v>8/NCR18650GA</v>
      </c>
      <c r="AA913" s="135">
        <f t="shared" si="115"/>
        <v>0.82</v>
      </c>
      <c r="AB913" s="135">
        <f t="shared" si="116"/>
        <v>38.729999999999997</v>
      </c>
      <c r="AC913" s="130">
        <f t="shared" si="117"/>
        <v>112</v>
      </c>
      <c r="AD913" s="130" t="str">
        <f t="shared" si="118"/>
        <v>67001-566</v>
      </c>
      <c r="AE913" s="136"/>
      <c r="AF913" s="137"/>
      <c r="AG913" s="1" t="s">
        <v>152</v>
      </c>
      <c r="AH913" s="43">
        <v>1710</v>
      </c>
    </row>
    <row r="914" spans="1:34" s="138" customFormat="1" x14ac:dyDescent="0.25">
      <c r="A914" s="146">
        <v>44497</v>
      </c>
      <c r="B914" s="57" t="s">
        <v>3606</v>
      </c>
      <c r="C914" s="51" t="s">
        <v>3610</v>
      </c>
      <c r="D914" s="51" t="s">
        <v>184</v>
      </c>
      <c r="E914" s="54">
        <v>44503</v>
      </c>
      <c r="F914" s="51" t="s">
        <v>3607</v>
      </c>
      <c r="G914" s="48" t="s">
        <v>3608</v>
      </c>
      <c r="H914" s="52">
        <v>80</v>
      </c>
      <c r="I914" s="51" t="s">
        <v>3609</v>
      </c>
      <c r="J914" s="1">
        <v>40.659999999999997</v>
      </c>
      <c r="K914" s="132">
        <v>934398</v>
      </c>
      <c r="L914" s="131"/>
      <c r="M914" s="131">
        <v>3.9</v>
      </c>
      <c r="N914" s="131">
        <v>2</v>
      </c>
      <c r="O914" s="133">
        <f t="shared" si="119"/>
        <v>7.8</v>
      </c>
      <c r="P914" s="131" t="s">
        <v>20</v>
      </c>
      <c r="Q914" s="131"/>
      <c r="R914" s="134" t="s">
        <v>248</v>
      </c>
      <c r="S914" s="149">
        <v>2.2672222222222231</v>
      </c>
      <c r="T914" s="149">
        <v>2.8340277777777791E-2</v>
      </c>
      <c r="U914" s="150">
        <v>44511</v>
      </c>
      <c r="V914" s="149">
        <v>0.40444444444444283</v>
      </c>
      <c r="W914" s="130">
        <v>0.02</v>
      </c>
      <c r="X914" s="135">
        <v>43</v>
      </c>
      <c r="Y914" s="130" t="str">
        <f t="shared" si="113"/>
        <v>TAG4</v>
      </c>
      <c r="Z914" s="130" t="str">
        <f t="shared" si="114"/>
        <v>1/3B0024-FF</v>
      </c>
      <c r="AA914" s="135">
        <f t="shared" si="115"/>
        <v>0.02</v>
      </c>
      <c r="AB914" s="135">
        <f t="shared" si="116"/>
        <v>40.659999999999997</v>
      </c>
      <c r="AC914" s="130">
        <f t="shared" si="117"/>
        <v>43</v>
      </c>
      <c r="AD914" s="130" t="str">
        <f t="shared" si="118"/>
        <v>67001-196</v>
      </c>
      <c r="AE914" s="136"/>
      <c r="AF914" s="137"/>
      <c r="AG914" s="1" t="s">
        <v>153</v>
      </c>
      <c r="AH914" s="43" t="s">
        <v>3611</v>
      </c>
    </row>
    <row r="915" spans="1:34" s="138" customFormat="1" x14ac:dyDescent="0.25">
      <c r="A915" s="144">
        <v>44503</v>
      </c>
      <c r="B915" s="56" t="s">
        <v>3642</v>
      </c>
      <c r="C915" s="51"/>
      <c r="D915" s="51" t="s">
        <v>2426</v>
      </c>
      <c r="E915" s="54">
        <v>44503</v>
      </c>
      <c r="F915" s="51" t="s">
        <v>3091</v>
      </c>
      <c r="G915" s="48" t="s">
        <v>2425</v>
      </c>
      <c r="H915" s="52">
        <v>2</v>
      </c>
      <c r="I915" s="1"/>
      <c r="J915" s="1">
        <v>0.27500000000000002</v>
      </c>
      <c r="K915" s="132">
        <v>934994</v>
      </c>
      <c r="L915" s="131"/>
      <c r="M915" s="131"/>
      <c r="N915" s="131"/>
      <c r="O915" s="133">
        <f t="shared" si="119"/>
        <v>0</v>
      </c>
      <c r="P915" s="131"/>
      <c r="Q915" s="131"/>
      <c r="R915" s="134"/>
      <c r="S915" s="149">
        <v>0</v>
      </c>
      <c r="T915" s="149">
        <v>0</v>
      </c>
      <c r="U915" s="150">
        <v>44509</v>
      </c>
      <c r="V915" s="149">
        <v>0.30388888888888799</v>
      </c>
      <c r="W915" s="130">
        <v>0.38</v>
      </c>
      <c r="X915" s="135">
        <v>7.5</v>
      </c>
      <c r="Y915" s="130" t="str">
        <f t="shared" si="113"/>
        <v>CA141</v>
      </c>
      <c r="Z915" s="130">
        <f t="shared" si="114"/>
        <v>0</v>
      </c>
      <c r="AA915" s="135">
        <f t="shared" si="115"/>
        <v>0.38</v>
      </c>
      <c r="AB915" s="135">
        <f t="shared" si="116"/>
        <v>0.27500000000000002</v>
      </c>
      <c r="AC915" s="130">
        <f t="shared" si="117"/>
        <v>7.5</v>
      </c>
      <c r="AD915" s="130" t="str">
        <f t="shared" si="118"/>
        <v>66002-151</v>
      </c>
      <c r="AE915" s="136"/>
      <c r="AF915" s="137"/>
      <c r="AG915" s="1" t="s">
        <v>151</v>
      </c>
      <c r="AH915" s="43">
        <v>65365</v>
      </c>
    </row>
    <row r="916" spans="1:34" s="138" customFormat="1" x14ac:dyDescent="0.25">
      <c r="A916" s="144">
        <v>44489</v>
      </c>
      <c r="B916" s="56" t="s">
        <v>3526</v>
      </c>
      <c r="C916" s="51" t="s">
        <v>3528</v>
      </c>
      <c r="D916" s="51" t="s">
        <v>3884</v>
      </c>
      <c r="E916" s="54">
        <v>44498</v>
      </c>
      <c r="F916" s="51" t="s">
        <v>322</v>
      </c>
      <c r="G916" s="48" t="s">
        <v>3527</v>
      </c>
      <c r="H916" s="52">
        <v>1</v>
      </c>
      <c r="I916" s="51" t="s">
        <v>389</v>
      </c>
      <c r="J916" s="1">
        <v>18.3</v>
      </c>
      <c r="K916" s="132">
        <v>933378</v>
      </c>
      <c r="L916" s="131"/>
      <c r="M916" s="131">
        <v>7.4</v>
      </c>
      <c r="N916" s="131">
        <v>2.96</v>
      </c>
      <c r="O916" s="133">
        <f t="shared" si="119"/>
        <v>21.904</v>
      </c>
      <c r="P916" s="131" t="s">
        <v>3529</v>
      </c>
      <c r="Q916" s="131" t="s">
        <v>281</v>
      </c>
      <c r="R916" s="134" t="s">
        <v>1618</v>
      </c>
      <c r="S916" s="149">
        <v>2.0383333333333336</v>
      </c>
      <c r="T916" s="149">
        <v>2.0383333333333336</v>
      </c>
      <c r="U916" s="150">
        <v>44511</v>
      </c>
      <c r="V916" s="149">
        <v>0.23638888888888943</v>
      </c>
      <c r="W916" s="130">
        <v>1</v>
      </c>
      <c r="X916" s="135">
        <v>83.23</v>
      </c>
      <c r="Y916" s="130" t="str">
        <f t="shared" si="113"/>
        <v>PACK681</v>
      </c>
      <c r="Z916" s="130" t="str">
        <f t="shared" si="114"/>
        <v>4/UF703450F</v>
      </c>
      <c r="AA916" s="135">
        <f t="shared" si="115"/>
        <v>1</v>
      </c>
      <c r="AB916" s="135">
        <f t="shared" si="116"/>
        <v>18.3</v>
      </c>
      <c r="AC916" s="130">
        <f t="shared" si="117"/>
        <v>83.23</v>
      </c>
      <c r="AD916" s="130" t="str">
        <f t="shared" si="118"/>
        <v>66003-992</v>
      </c>
      <c r="AE916" s="136"/>
      <c r="AF916" s="137"/>
      <c r="AG916" s="1" t="s">
        <v>13</v>
      </c>
      <c r="AH916" s="43" t="s">
        <v>323</v>
      </c>
    </row>
    <row r="917" spans="1:34" s="138" customFormat="1" x14ac:dyDescent="0.25">
      <c r="A917" s="140">
        <v>44509</v>
      </c>
      <c r="B917" s="55" t="s">
        <v>3649</v>
      </c>
      <c r="C917" s="193" t="s">
        <v>3652</v>
      </c>
      <c r="D917" s="51" t="s">
        <v>3653</v>
      </c>
      <c r="E917" s="54">
        <v>44511</v>
      </c>
      <c r="F917" s="51" t="s">
        <v>3650</v>
      </c>
      <c r="G917" s="48" t="s">
        <v>3651</v>
      </c>
      <c r="H917" s="52">
        <v>2</v>
      </c>
      <c r="I917" s="51" t="s">
        <v>552</v>
      </c>
      <c r="J917" s="1">
        <v>5.5650000000000004</v>
      </c>
      <c r="K917" s="132">
        <v>935036</v>
      </c>
      <c r="L917" s="131"/>
      <c r="M917" s="131">
        <v>2.4</v>
      </c>
      <c r="N917" s="131">
        <v>4</v>
      </c>
      <c r="O917" s="133">
        <f t="shared" si="119"/>
        <v>9.6</v>
      </c>
      <c r="P917" s="131" t="s">
        <v>96</v>
      </c>
      <c r="Q917" s="131" t="s">
        <v>412</v>
      </c>
      <c r="R917" s="134" t="s">
        <v>997</v>
      </c>
      <c r="S917" s="149">
        <v>0.94388888888888811</v>
      </c>
      <c r="T917" s="149">
        <v>0.47194444444444406</v>
      </c>
      <c r="U917" s="150">
        <v>44518</v>
      </c>
      <c r="V917" s="149">
        <v>0.22000000000000108</v>
      </c>
      <c r="W917" s="130">
        <v>0.5</v>
      </c>
      <c r="X917" s="135">
        <v>15.110099999999999</v>
      </c>
      <c r="Y917" s="130" t="str">
        <f t="shared" si="113"/>
        <v>N1094</v>
      </c>
      <c r="Z917" s="130" t="str">
        <f t="shared" si="114"/>
        <v>2/ITL4000D</v>
      </c>
      <c r="AA917" s="135">
        <f t="shared" si="115"/>
        <v>0.5</v>
      </c>
      <c r="AB917" s="135">
        <f t="shared" si="116"/>
        <v>5.5650000000000004</v>
      </c>
      <c r="AC917" s="130">
        <f t="shared" si="117"/>
        <v>15.110099999999999</v>
      </c>
      <c r="AD917" s="130" t="str">
        <f t="shared" si="118"/>
        <v>30004-352EMG</v>
      </c>
      <c r="AE917" s="136"/>
      <c r="AF917" s="137"/>
      <c r="AG917" s="1" t="s">
        <v>573</v>
      </c>
      <c r="AH917" s="43">
        <v>1395</v>
      </c>
    </row>
    <row r="918" spans="1:34" s="138" customFormat="1" x14ac:dyDescent="0.25">
      <c r="A918" s="147">
        <v>44491</v>
      </c>
      <c r="B918" s="82" t="s">
        <v>3557</v>
      </c>
      <c r="C918" s="51" t="s">
        <v>3562</v>
      </c>
      <c r="D918" s="51" t="s">
        <v>3561</v>
      </c>
      <c r="E918" s="54">
        <v>44505</v>
      </c>
      <c r="F918" s="51" t="s">
        <v>3558</v>
      </c>
      <c r="G918" s="48" t="s">
        <v>3559</v>
      </c>
      <c r="H918" s="52">
        <v>73</v>
      </c>
      <c r="I918" s="51" t="s">
        <v>3560</v>
      </c>
      <c r="J918" s="1">
        <v>3.8208000000000002</v>
      </c>
      <c r="K918" s="132">
        <v>933697</v>
      </c>
      <c r="L918" s="131"/>
      <c r="M918" s="131">
        <v>3.7</v>
      </c>
      <c r="N918" s="131">
        <v>0.83</v>
      </c>
      <c r="O918" s="133">
        <f t="shared" si="119"/>
        <v>3.0710000000000002</v>
      </c>
      <c r="P918" s="131" t="s">
        <v>3529</v>
      </c>
      <c r="Q918" s="131" t="s">
        <v>412</v>
      </c>
      <c r="R918" s="134" t="s">
        <v>1618</v>
      </c>
      <c r="S918" s="149">
        <v>17.734999999999999</v>
      </c>
      <c r="T918" s="149">
        <v>0.24294520547945206</v>
      </c>
      <c r="U918" s="150">
        <v>44518</v>
      </c>
      <c r="V918" s="149">
        <v>0.75</v>
      </c>
      <c r="W918" s="130">
        <v>0.33</v>
      </c>
      <c r="X918" s="135">
        <v>17.91</v>
      </c>
      <c r="Y918" s="130" t="str">
        <f t="shared" si="113"/>
        <v>RL366</v>
      </c>
      <c r="Z918" s="130" t="str">
        <f t="shared" si="114"/>
        <v>UF463443GU</v>
      </c>
      <c r="AA918" s="135">
        <f t="shared" si="115"/>
        <v>0.33</v>
      </c>
      <c r="AB918" s="135">
        <f t="shared" si="116"/>
        <v>3.8208000000000002</v>
      </c>
      <c r="AC918" s="130">
        <f t="shared" si="117"/>
        <v>17.91</v>
      </c>
      <c r="AD918" s="130" t="str">
        <f t="shared" si="118"/>
        <v>40000-613CP</v>
      </c>
      <c r="AE918" s="136"/>
      <c r="AF918" s="137"/>
      <c r="AG918" s="1" t="s">
        <v>151</v>
      </c>
      <c r="AH918" s="43">
        <v>2569</v>
      </c>
    </row>
    <row r="919" spans="1:34" s="138" customFormat="1" x14ac:dyDescent="0.25">
      <c r="A919" s="140">
        <v>44509</v>
      </c>
      <c r="B919" s="55" t="s">
        <v>3654</v>
      </c>
      <c r="C919" s="1" t="s">
        <v>123</v>
      </c>
      <c r="D919" s="51" t="s">
        <v>3656</v>
      </c>
      <c r="E919" s="54">
        <v>44511</v>
      </c>
      <c r="F919" s="51" t="s">
        <v>1289</v>
      </c>
      <c r="G919" s="48" t="s">
        <v>3655</v>
      </c>
      <c r="H919" s="52">
        <v>1</v>
      </c>
      <c r="I919" s="51" t="s">
        <v>122</v>
      </c>
      <c r="J919" s="1">
        <v>5.54</v>
      </c>
      <c r="K919" s="132">
        <v>935280</v>
      </c>
      <c r="L919" s="131"/>
      <c r="M919" s="131">
        <v>7.2</v>
      </c>
      <c r="N919" s="131">
        <v>0.7</v>
      </c>
      <c r="O919" s="133">
        <f t="shared" si="119"/>
        <v>5.04</v>
      </c>
      <c r="P919" s="131" t="s">
        <v>96</v>
      </c>
      <c r="Q919" s="131" t="s">
        <v>464</v>
      </c>
      <c r="R919" s="134" t="s">
        <v>1618</v>
      </c>
      <c r="S919" s="149">
        <v>0.84194444444444461</v>
      </c>
      <c r="T919" s="149">
        <v>0.84194444444444461</v>
      </c>
      <c r="U919" s="150">
        <v>44518</v>
      </c>
      <c r="V919" s="149">
        <v>0.1133333333333324</v>
      </c>
      <c r="W919" s="130">
        <v>1.25</v>
      </c>
      <c r="X919" s="135">
        <v>38.29</v>
      </c>
      <c r="Y919" s="130" t="str">
        <f t="shared" si="113"/>
        <v>RECELL77</v>
      </c>
      <c r="Z919" s="130" t="str">
        <f t="shared" si="114"/>
        <v>6/N700AACL</v>
      </c>
      <c r="AA919" s="135">
        <f t="shared" si="115"/>
        <v>1.25</v>
      </c>
      <c r="AB919" s="135">
        <f t="shared" si="116"/>
        <v>5.54</v>
      </c>
      <c r="AC919" s="130">
        <f t="shared" si="117"/>
        <v>38.29</v>
      </c>
      <c r="AD919" s="130" t="str">
        <f t="shared" si="118"/>
        <v>22000-356</v>
      </c>
      <c r="AE919" s="136"/>
      <c r="AF919" s="137"/>
      <c r="AG919" s="1" t="s">
        <v>13</v>
      </c>
      <c r="AH919" s="43">
        <v>23948</v>
      </c>
    </row>
    <row r="920" spans="1:34" s="138" customFormat="1" x14ac:dyDescent="0.25">
      <c r="A920" s="144">
        <v>44510</v>
      </c>
      <c r="B920" s="56" t="s">
        <v>3682</v>
      </c>
      <c r="C920" s="194" t="s">
        <v>1140</v>
      </c>
      <c r="D920" s="51" t="s">
        <v>1141</v>
      </c>
      <c r="E920" s="54">
        <v>44515</v>
      </c>
      <c r="F920" s="51" t="s">
        <v>3683</v>
      </c>
      <c r="G920" s="48" t="s">
        <v>1138</v>
      </c>
      <c r="H920" s="52">
        <v>2</v>
      </c>
      <c r="I920" s="51" t="s">
        <v>736</v>
      </c>
      <c r="J920" s="1">
        <v>2.4300000000000002</v>
      </c>
      <c r="K920" s="132">
        <v>935677</v>
      </c>
      <c r="L920" s="131"/>
      <c r="M920" s="131">
        <v>3</v>
      </c>
      <c r="N920" s="131">
        <v>1.2</v>
      </c>
      <c r="O920" s="133">
        <f t="shared" si="119"/>
        <v>3.5999999999999996</v>
      </c>
      <c r="P920" s="131" t="s">
        <v>1597</v>
      </c>
      <c r="Q920" s="131" t="s">
        <v>412</v>
      </c>
      <c r="R920" s="134" t="s">
        <v>1618</v>
      </c>
      <c r="S920" s="149">
        <v>0.49527777777777837</v>
      </c>
      <c r="T920" s="149">
        <v>0.24763888888888919</v>
      </c>
      <c r="U920" s="150">
        <v>44519</v>
      </c>
      <c r="V920" s="149">
        <v>0.2172222222222211</v>
      </c>
      <c r="W920" s="130">
        <v>0.16</v>
      </c>
      <c r="X920" s="135">
        <v>19.46</v>
      </c>
      <c r="Y920" s="130" t="str">
        <f t="shared" si="113"/>
        <v>L355</v>
      </c>
      <c r="Z920" s="130" t="str">
        <f t="shared" si="114"/>
        <v>1/BR2/3A</v>
      </c>
      <c r="AA920" s="135">
        <f t="shared" si="115"/>
        <v>0.16</v>
      </c>
      <c r="AB920" s="135">
        <f t="shared" si="116"/>
        <v>2.4300000000000002</v>
      </c>
      <c r="AC920" s="130">
        <f t="shared" si="117"/>
        <v>19.46</v>
      </c>
      <c r="AD920" s="130" t="str">
        <f t="shared" si="118"/>
        <v>46003-301</v>
      </c>
      <c r="AE920" s="136"/>
      <c r="AF920" s="137"/>
      <c r="AG920" s="1" t="s">
        <v>151</v>
      </c>
      <c r="AH920" s="43">
        <v>66190</v>
      </c>
    </row>
    <row r="921" spans="1:34" s="138" customFormat="1" x14ac:dyDescent="0.25">
      <c r="A921" s="144">
        <v>44510</v>
      </c>
      <c r="B921" s="56" t="s">
        <v>3684</v>
      </c>
      <c r="C921" s="194" t="s">
        <v>2091</v>
      </c>
      <c r="D921" s="51" t="s">
        <v>3687</v>
      </c>
      <c r="E921" s="54">
        <v>44515</v>
      </c>
      <c r="F921" s="51" t="s">
        <v>3683</v>
      </c>
      <c r="G921" s="48" t="s">
        <v>3685</v>
      </c>
      <c r="H921" s="52">
        <v>3</v>
      </c>
      <c r="I921" s="51" t="s">
        <v>3686</v>
      </c>
      <c r="J921" s="1">
        <v>2.4060000000000001</v>
      </c>
      <c r="K921" s="132">
        <v>935677</v>
      </c>
      <c r="L921" s="131"/>
      <c r="M921" s="131">
        <v>3</v>
      </c>
      <c r="N921" s="131">
        <v>0.85</v>
      </c>
      <c r="O921" s="133">
        <f t="shared" si="119"/>
        <v>2.5499999999999998</v>
      </c>
      <c r="P921" s="131" t="s">
        <v>3573</v>
      </c>
      <c r="Q921" s="131"/>
      <c r="R921" s="134" t="s">
        <v>1618</v>
      </c>
      <c r="S921" s="149">
        <v>0.69638888888888761</v>
      </c>
      <c r="T921" s="149">
        <v>0.23212962962962921</v>
      </c>
      <c r="U921" s="150">
        <v>44519</v>
      </c>
      <c r="V921" s="149">
        <v>0.23972222222222195</v>
      </c>
      <c r="W921" s="130">
        <v>0.5</v>
      </c>
      <c r="X921" s="135">
        <v>18.95</v>
      </c>
      <c r="Y921" s="130" t="str">
        <f t="shared" si="113"/>
        <v>L398</v>
      </c>
      <c r="Z921" s="130" t="str">
        <f t="shared" si="114"/>
        <v>1/CR14250SE</v>
      </c>
      <c r="AA921" s="135">
        <f t="shared" si="115"/>
        <v>0.5</v>
      </c>
      <c r="AB921" s="135">
        <f t="shared" si="116"/>
        <v>2.4060000000000001</v>
      </c>
      <c r="AC921" s="130">
        <f t="shared" si="117"/>
        <v>18.95</v>
      </c>
      <c r="AD921" s="130" t="str">
        <f t="shared" si="118"/>
        <v>32005-105MLX</v>
      </c>
      <c r="AE921" s="136"/>
      <c r="AF921" s="137"/>
      <c r="AG921" s="1" t="s">
        <v>151</v>
      </c>
      <c r="AH921" s="43">
        <v>66190</v>
      </c>
    </row>
    <row r="922" spans="1:34" s="138" customFormat="1" x14ac:dyDescent="0.25">
      <c r="A922" s="146">
        <v>44518</v>
      </c>
      <c r="B922" s="57" t="s">
        <v>3748</v>
      </c>
      <c r="C922" s="51" t="s">
        <v>3759</v>
      </c>
      <c r="D922" s="51" t="s">
        <v>3885</v>
      </c>
      <c r="E922" s="54">
        <v>44519</v>
      </c>
      <c r="F922" s="51" t="s">
        <v>3749</v>
      </c>
      <c r="G922" s="48" t="s">
        <v>3750</v>
      </c>
      <c r="H922" s="52">
        <v>2</v>
      </c>
      <c r="I922" s="51" t="s">
        <v>3758</v>
      </c>
      <c r="J922" s="1">
        <v>5.93</v>
      </c>
      <c r="K922" s="132">
        <v>936883</v>
      </c>
      <c r="L922" s="131"/>
      <c r="M922" s="131">
        <v>7.4</v>
      </c>
      <c r="N922" s="131">
        <v>0.96</v>
      </c>
      <c r="O922" s="133">
        <f t="shared" si="119"/>
        <v>7.1040000000000001</v>
      </c>
      <c r="P922" s="131" t="s">
        <v>3529</v>
      </c>
      <c r="Q922" s="131" t="s">
        <v>582</v>
      </c>
      <c r="R922" s="134" t="s">
        <v>1618</v>
      </c>
      <c r="S922" s="149">
        <v>1.8827777777777794</v>
      </c>
      <c r="T922" s="149">
        <v>0.94138888888888972</v>
      </c>
      <c r="U922" s="150">
        <v>44519</v>
      </c>
      <c r="V922" s="149">
        <v>0.14388888888888962</v>
      </c>
      <c r="W922" s="130">
        <v>0.5</v>
      </c>
      <c r="X922" s="135">
        <v>15</v>
      </c>
      <c r="Y922" s="130" t="str">
        <f t="shared" si="113"/>
        <v>RECELL740</v>
      </c>
      <c r="Z922" s="130" t="str">
        <f t="shared" si="114"/>
        <v>2/NCA573536</v>
      </c>
      <c r="AA922" s="135">
        <f t="shared" si="115"/>
        <v>0.5</v>
      </c>
      <c r="AB922" s="135">
        <f t="shared" si="116"/>
        <v>5.93</v>
      </c>
      <c r="AC922" s="130">
        <f t="shared" si="117"/>
        <v>15</v>
      </c>
      <c r="AD922" s="130" t="str">
        <f t="shared" si="118"/>
        <v>66003-995</v>
      </c>
      <c r="AE922" s="136"/>
      <c r="AF922" s="137"/>
      <c r="AG922" s="1" t="s">
        <v>13</v>
      </c>
      <c r="AH922" s="43">
        <v>2</v>
      </c>
    </row>
    <row r="923" spans="1:34" s="138" customFormat="1" x14ac:dyDescent="0.25">
      <c r="A923" s="140">
        <v>44502</v>
      </c>
      <c r="B923" s="55" t="s">
        <v>3620</v>
      </c>
      <c r="C923" s="78" t="s">
        <v>3624</v>
      </c>
      <c r="D923" s="51" t="s">
        <v>3623</v>
      </c>
      <c r="E923" s="54">
        <v>44519</v>
      </c>
      <c r="F923" s="51" t="s">
        <v>3621</v>
      </c>
      <c r="G923" s="48" t="s">
        <v>3622</v>
      </c>
      <c r="H923" s="52">
        <v>18</v>
      </c>
      <c r="I923" s="51" t="s">
        <v>552</v>
      </c>
      <c r="J923" s="1">
        <v>10.98</v>
      </c>
      <c r="K923" s="132">
        <v>934527</v>
      </c>
      <c r="L923" s="131"/>
      <c r="M923" s="131">
        <v>4.8</v>
      </c>
      <c r="N923" s="131">
        <v>4</v>
      </c>
      <c r="O923" s="133">
        <f t="shared" si="119"/>
        <v>19.2</v>
      </c>
      <c r="P923" s="131" t="s">
        <v>96</v>
      </c>
      <c r="Q923" s="131"/>
      <c r="R923" s="134" t="s">
        <v>1618</v>
      </c>
      <c r="S923" s="149">
        <v>5.2161111111111129</v>
      </c>
      <c r="T923" s="149">
        <v>0.28978395061728407</v>
      </c>
      <c r="U923" s="150">
        <v>44519</v>
      </c>
      <c r="V923" s="149">
        <v>0.37805555555555559</v>
      </c>
      <c r="W923" s="130">
        <v>0.5</v>
      </c>
      <c r="X923" s="135">
        <v>32.128999999999998</v>
      </c>
      <c r="Y923" s="130" t="str">
        <f t="shared" si="113"/>
        <v>N949</v>
      </c>
      <c r="Z923" s="130" t="str">
        <f t="shared" si="114"/>
        <v>2X2/ITL4000D</v>
      </c>
      <c r="AA923" s="135">
        <f t="shared" si="115"/>
        <v>0.5</v>
      </c>
      <c r="AB923" s="135">
        <f t="shared" si="116"/>
        <v>10.98</v>
      </c>
      <c r="AC923" s="130">
        <f t="shared" si="117"/>
        <v>32.128999999999998</v>
      </c>
      <c r="AD923" s="130" t="str">
        <f t="shared" si="118"/>
        <v>30004-354MVR</v>
      </c>
      <c r="AE923" s="136"/>
      <c r="AF923" s="137"/>
      <c r="AG923" s="1" t="s">
        <v>573</v>
      </c>
      <c r="AH923" s="43" t="s">
        <v>3625</v>
      </c>
    </row>
    <row r="924" spans="1:34" s="138" customFormat="1" x14ac:dyDescent="0.25">
      <c r="A924" s="140">
        <v>44516</v>
      </c>
      <c r="B924" s="55" t="s">
        <v>3729</v>
      </c>
      <c r="C924" s="51"/>
      <c r="D924" s="51" t="s">
        <v>3731</v>
      </c>
      <c r="E924" s="54">
        <v>44512</v>
      </c>
      <c r="F924" s="51" t="s">
        <v>1760</v>
      </c>
      <c r="G924" s="48" t="s">
        <v>3730</v>
      </c>
      <c r="H924" s="52">
        <v>1</v>
      </c>
      <c r="I924" s="1"/>
      <c r="J924" s="1">
        <v>19.84</v>
      </c>
      <c r="K924" s="132">
        <v>936342</v>
      </c>
      <c r="L924" s="131"/>
      <c r="M924" s="131"/>
      <c r="N924" s="131"/>
      <c r="O924" s="133">
        <f t="shared" si="119"/>
        <v>0</v>
      </c>
      <c r="P924" s="131"/>
      <c r="Q924" s="131"/>
      <c r="R924" s="134" t="s">
        <v>1618</v>
      </c>
      <c r="S924" s="149">
        <v>0.93194444444444358</v>
      </c>
      <c r="T924" s="149">
        <v>0.93194444444444358</v>
      </c>
      <c r="U924" s="150">
        <v>44517</v>
      </c>
      <c r="V924" s="149">
        <v>0.18861111111111306</v>
      </c>
      <c r="W924" s="130">
        <v>2</v>
      </c>
      <c r="X924" s="135">
        <v>70</v>
      </c>
      <c r="Y924" s="130" t="str">
        <f t="shared" si="113"/>
        <v>CH564</v>
      </c>
      <c r="Z924" s="130">
        <f t="shared" si="114"/>
        <v>0</v>
      </c>
      <c r="AA924" s="135">
        <f t="shared" si="115"/>
        <v>2</v>
      </c>
      <c r="AB924" s="135">
        <f t="shared" si="116"/>
        <v>19.84</v>
      </c>
      <c r="AC924" s="130">
        <f t="shared" si="117"/>
        <v>70</v>
      </c>
      <c r="AD924" s="130" t="str">
        <f t="shared" si="118"/>
        <v>66002-984</v>
      </c>
      <c r="AE924" s="136"/>
      <c r="AF924" s="137"/>
      <c r="AG924" s="1" t="s">
        <v>152</v>
      </c>
      <c r="AH924" s="43">
        <v>2420</v>
      </c>
    </row>
    <row r="925" spans="1:34" s="138" customFormat="1" x14ac:dyDescent="0.25">
      <c r="A925" s="140">
        <v>44509</v>
      </c>
      <c r="B925" s="55" t="s">
        <v>3665</v>
      </c>
      <c r="C925" s="51" t="s">
        <v>3667</v>
      </c>
      <c r="D925" s="51" t="s">
        <v>3668</v>
      </c>
      <c r="E925" s="54">
        <v>44510</v>
      </c>
      <c r="F925" s="51" t="s">
        <v>3048</v>
      </c>
      <c r="G925" s="48" t="s">
        <v>3666</v>
      </c>
      <c r="H925" s="52">
        <v>2</v>
      </c>
      <c r="I925" s="1"/>
      <c r="J925" s="1">
        <v>181.505</v>
      </c>
      <c r="K925" s="132">
        <v>935206</v>
      </c>
      <c r="L925" s="131"/>
      <c r="M925" s="131"/>
      <c r="N925" s="131"/>
      <c r="O925" s="133">
        <f t="shared" si="119"/>
        <v>0</v>
      </c>
      <c r="P925" s="131"/>
      <c r="Q925" s="131"/>
      <c r="R925" s="134" t="s">
        <v>259</v>
      </c>
      <c r="S925" s="149">
        <v>4.7972222222222225</v>
      </c>
      <c r="T925" s="149">
        <v>2.3986111111111112</v>
      </c>
      <c r="U925" s="150">
        <v>44519</v>
      </c>
      <c r="V925" s="149">
        <v>0.55388888888888843</v>
      </c>
      <c r="W925" s="130">
        <v>0.16</v>
      </c>
      <c r="X925" s="135">
        <v>350</v>
      </c>
      <c r="Y925" s="130" t="str">
        <f t="shared" si="113"/>
        <v>CH562</v>
      </c>
      <c r="Z925" s="130" t="str">
        <f t="shared" si="114"/>
        <v>1/TSB003PCB</v>
      </c>
      <c r="AA925" s="135">
        <f t="shared" si="115"/>
        <v>0.16</v>
      </c>
      <c r="AB925" s="135">
        <f t="shared" si="116"/>
        <v>181.505</v>
      </c>
      <c r="AC925" s="130">
        <f t="shared" si="117"/>
        <v>350</v>
      </c>
      <c r="AD925" s="130" t="str">
        <f t="shared" si="118"/>
        <v>66002-770</v>
      </c>
      <c r="AE925" s="136"/>
      <c r="AF925" s="137"/>
      <c r="AG925" s="1" t="s">
        <v>153</v>
      </c>
      <c r="AH925" s="43">
        <v>2072</v>
      </c>
    </row>
    <row r="926" spans="1:34" s="138" customFormat="1" x14ac:dyDescent="0.25">
      <c r="A926" s="147">
        <v>44498</v>
      </c>
      <c r="B926" s="82" t="s">
        <v>3614</v>
      </c>
      <c r="C926" s="1" t="s">
        <v>2531</v>
      </c>
      <c r="D926" s="51" t="s">
        <v>2532</v>
      </c>
      <c r="E926" s="54">
        <v>44512</v>
      </c>
      <c r="F926" s="51" t="s">
        <v>255</v>
      </c>
      <c r="G926" s="48" t="s">
        <v>2530</v>
      </c>
      <c r="H926" s="52">
        <v>1</v>
      </c>
      <c r="I926" s="51" t="s">
        <v>114</v>
      </c>
      <c r="J926" s="1">
        <v>24.89</v>
      </c>
      <c r="K926" s="132">
        <v>934587</v>
      </c>
      <c r="L926" s="131"/>
      <c r="M926" s="131">
        <v>10.8</v>
      </c>
      <c r="N926" s="131">
        <v>4.5</v>
      </c>
      <c r="O926" s="133">
        <f t="shared" si="119"/>
        <v>48.6</v>
      </c>
      <c r="P926" s="131" t="s">
        <v>91</v>
      </c>
      <c r="Q926" s="131" t="s">
        <v>1776</v>
      </c>
      <c r="R926" s="134" t="s">
        <v>1618</v>
      </c>
      <c r="S926" s="149">
        <v>0.86055555555555496</v>
      </c>
      <c r="T926" s="149">
        <v>0.86055555555555496</v>
      </c>
      <c r="U926" s="150">
        <v>44523</v>
      </c>
      <c r="V926" s="149">
        <v>5.8611111111110059E-2</v>
      </c>
      <c r="W926" s="130">
        <v>1.1299999999999999</v>
      </c>
      <c r="X926" s="135">
        <v>118.36</v>
      </c>
      <c r="Y926" s="130" t="str">
        <f t="shared" si="113"/>
        <v>RECELL163</v>
      </c>
      <c r="Z926" s="130" t="str">
        <f t="shared" si="114"/>
        <v xml:space="preserve">9/HR-4/3FAU </v>
      </c>
      <c r="AA926" s="135">
        <f t="shared" si="115"/>
        <v>1.1299999999999999</v>
      </c>
      <c r="AB926" s="135">
        <f t="shared" si="116"/>
        <v>24.89</v>
      </c>
      <c r="AC926" s="130">
        <f t="shared" si="117"/>
        <v>118.36</v>
      </c>
      <c r="AD926" s="130" t="str">
        <f t="shared" si="118"/>
        <v>66001-069</v>
      </c>
      <c r="AE926" s="136"/>
      <c r="AF926" s="137"/>
      <c r="AG926" s="1" t="s">
        <v>13</v>
      </c>
      <c r="AH926" s="43" t="s">
        <v>277</v>
      </c>
    </row>
    <row r="927" spans="1:34" s="138" customFormat="1" x14ac:dyDescent="0.25">
      <c r="A927" s="147">
        <v>44519</v>
      </c>
      <c r="B927" s="82" t="s">
        <v>3760</v>
      </c>
      <c r="C927" s="51" t="s">
        <v>3763</v>
      </c>
      <c r="D927" s="51" t="s">
        <v>3764</v>
      </c>
      <c r="E927" s="54">
        <v>44512</v>
      </c>
      <c r="F927" s="51" t="s">
        <v>3761</v>
      </c>
      <c r="G927" s="48" t="s">
        <v>3762</v>
      </c>
      <c r="H927" s="52">
        <v>6</v>
      </c>
      <c r="I927" s="51" t="s">
        <v>95</v>
      </c>
      <c r="J927" s="1">
        <v>11.08</v>
      </c>
      <c r="K927" s="132">
        <v>936400</v>
      </c>
      <c r="L927" s="131"/>
      <c r="M927" s="131">
        <v>18</v>
      </c>
      <c r="N927" s="131"/>
      <c r="O927" s="133">
        <f t="shared" si="119"/>
        <v>0</v>
      </c>
      <c r="P927" s="131" t="s">
        <v>89</v>
      </c>
      <c r="Q927" s="131"/>
      <c r="R927" s="134" t="s">
        <v>560</v>
      </c>
      <c r="S927" s="149">
        <v>4.4044444444444419</v>
      </c>
      <c r="T927" s="149">
        <v>0.73407407407407366</v>
      </c>
      <c r="U927" s="150">
        <v>44519</v>
      </c>
      <c r="V927" s="149">
        <v>0.29888888888888854</v>
      </c>
      <c r="W927" s="130">
        <v>1.5</v>
      </c>
      <c r="X927" s="135">
        <v>55</v>
      </c>
      <c r="Y927" s="130" t="str">
        <f t="shared" si="113"/>
        <v>AL597A</v>
      </c>
      <c r="Z927" s="130" t="str">
        <f t="shared" si="114"/>
        <v>12/LR20XW/2SK</v>
      </c>
      <c r="AA927" s="135">
        <f t="shared" si="115"/>
        <v>1.5</v>
      </c>
      <c r="AB927" s="135">
        <f t="shared" si="116"/>
        <v>11.08</v>
      </c>
      <c r="AC927" s="130">
        <f t="shared" si="117"/>
        <v>55</v>
      </c>
      <c r="AD927" s="130" t="str">
        <f t="shared" si="118"/>
        <v>66002-551A</v>
      </c>
      <c r="AE927" s="136"/>
      <c r="AF927" s="137"/>
      <c r="AG927" s="1" t="s">
        <v>151</v>
      </c>
      <c r="AH927" s="43">
        <v>2586</v>
      </c>
    </row>
    <row r="928" spans="1:34" s="138" customFormat="1" x14ac:dyDescent="0.25">
      <c r="A928" s="140">
        <v>44509</v>
      </c>
      <c r="B928" s="55" t="s">
        <v>3657</v>
      </c>
      <c r="C928" s="1" t="s">
        <v>2270</v>
      </c>
      <c r="D928" s="51" t="s">
        <v>2271</v>
      </c>
      <c r="E928" s="54">
        <v>44519</v>
      </c>
      <c r="F928" s="51" t="s">
        <v>579</v>
      </c>
      <c r="G928" s="48" t="s">
        <v>2269</v>
      </c>
      <c r="H928" s="52">
        <v>2</v>
      </c>
      <c r="I928" s="51" t="s">
        <v>295</v>
      </c>
      <c r="J928" s="1">
        <v>7.4249999999999998</v>
      </c>
      <c r="K928" s="132">
        <v>935284</v>
      </c>
      <c r="L928" s="131"/>
      <c r="M928" s="131">
        <v>3.7</v>
      </c>
      <c r="N928" s="131">
        <v>2.2999999999999998</v>
      </c>
      <c r="O928" s="133">
        <f t="shared" si="119"/>
        <v>8.51</v>
      </c>
      <c r="P928" s="131" t="s">
        <v>3529</v>
      </c>
      <c r="Q928" s="131" t="s">
        <v>550</v>
      </c>
      <c r="R928" s="134" t="s">
        <v>1618</v>
      </c>
      <c r="S928" s="149">
        <v>1.8238888888888898</v>
      </c>
      <c r="T928" s="149">
        <v>0.91194444444444489</v>
      </c>
      <c r="U928" s="150">
        <v>44522</v>
      </c>
      <c r="V928" s="149">
        <v>0.1791666666666667</v>
      </c>
      <c r="W928" s="130">
        <v>2.12</v>
      </c>
      <c r="X928" s="135">
        <v>72.429599999999994</v>
      </c>
      <c r="Y928" s="130" t="str">
        <f t="shared" si="113"/>
        <v>RECELL543</v>
      </c>
      <c r="Z928" s="130" t="str">
        <f t="shared" si="114"/>
        <v>2/UF553450Z</v>
      </c>
      <c r="AA928" s="135">
        <f t="shared" si="115"/>
        <v>2.12</v>
      </c>
      <c r="AB928" s="135">
        <f t="shared" si="116"/>
        <v>7.4249999999999998</v>
      </c>
      <c r="AC928" s="130">
        <f t="shared" si="117"/>
        <v>72.429599999999994</v>
      </c>
      <c r="AD928" s="130" t="str">
        <f t="shared" si="118"/>
        <v>22000-528K</v>
      </c>
      <c r="AE928" s="136"/>
      <c r="AF928" s="137"/>
      <c r="AG928" s="1" t="s">
        <v>13</v>
      </c>
      <c r="AH928" s="43">
        <v>23769</v>
      </c>
    </row>
    <row r="929" spans="1:34" s="138" customFormat="1" x14ac:dyDescent="0.25">
      <c r="A929" s="140">
        <v>44509</v>
      </c>
      <c r="B929" s="55" t="s">
        <v>3646</v>
      </c>
      <c r="C929" s="51" t="s">
        <v>3648</v>
      </c>
      <c r="D929" s="51" t="s">
        <v>1228</v>
      </c>
      <c r="E929" s="54">
        <v>44525</v>
      </c>
      <c r="F929" s="51" t="s">
        <v>1225</v>
      </c>
      <c r="G929" s="48" t="s">
        <v>1226</v>
      </c>
      <c r="H929" s="52">
        <v>30</v>
      </c>
      <c r="I929" s="51" t="s">
        <v>3647</v>
      </c>
      <c r="J929" s="1">
        <v>4.4640000000000004</v>
      </c>
      <c r="K929" s="132">
        <v>935312</v>
      </c>
      <c r="L929" s="131"/>
      <c r="M929" s="131">
        <v>3.6</v>
      </c>
      <c r="N929" s="131">
        <v>5.5</v>
      </c>
      <c r="O929" s="133">
        <f t="shared" si="119"/>
        <v>19.8</v>
      </c>
      <c r="P929" s="131" t="s">
        <v>3521</v>
      </c>
      <c r="Q929" s="131" t="s">
        <v>412</v>
      </c>
      <c r="R929" s="134" t="s">
        <v>1618</v>
      </c>
      <c r="S929" s="149">
        <v>4.4747222222222218</v>
      </c>
      <c r="T929" s="149">
        <v>0.14915740740740741</v>
      </c>
      <c r="U929" s="150">
        <v>44522</v>
      </c>
      <c r="V929" s="149">
        <v>0.85888888888888815</v>
      </c>
      <c r="W929" s="130">
        <v>0.17</v>
      </c>
      <c r="X929" s="135">
        <v>25</v>
      </c>
      <c r="Y929" s="130" t="str">
        <f t="shared" si="113"/>
        <v>RL1318</v>
      </c>
      <c r="Z929" s="130" t="str">
        <f t="shared" si="114"/>
        <v>1/INR26650-55A</v>
      </c>
      <c r="AA929" s="135">
        <f t="shared" si="115"/>
        <v>0.17</v>
      </c>
      <c r="AB929" s="135">
        <f t="shared" si="116"/>
        <v>4.4640000000000004</v>
      </c>
      <c r="AC929" s="130">
        <f t="shared" si="117"/>
        <v>25</v>
      </c>
      <c r="AD929" s="130" t="str">
        <f t="shared" si="118"/>
        <v>66002-287</v>
      </c>
      <c r="AE929" s="136"/>
      <c r="AF929" s="137"/>
      <c r="AG929" s="1" t="s">
        <v>13</v>
      </c>
      <c r="AH929" s="43">
        <v>2164</v>
      </c>
    </row>
    <row r="930" spans="1:34" s="138" customFormat="1" x14ac:dyDescent="0.25">
      <c r="A930" s="144">
        <v>44510</v>
      </c>
      <c r="B930" s="56" t="s">
        <v>3678</v>
      </c>
      <c r="C930" s="51" t="s">
        <v>3680</v>
      </c>
      <c r="D930" s="51" t="s">
        <v>3681</v>
      </c>
      <c r="E930" s="54">
        <v>44529</v>
      </c>
      <c r="F930" s="51" t="s">
        <v>322</v>
      </c>
      <c r="G930" s="48" t="s">
        <v>3679</v>
      </c>
      <c r="H930" s="52">
        <v>1</v>
      </c>
      <c r="I930" s="51" t="s">
        <v>114</v>
      </c>
      <c r="J930" s="1">
        <v>31.72</v>
      </c>
      <c r="K930" s="132">
        <v>935711</v>
      </c>
      <c r="L930" s="131"/>
      <c r="M930" s="131">
        <v>13.2</v>
      </c>
      <c r="N930" s="131">
        <v>4.5</v>
      </c>
      <c r="O930" s="133">
        <f t="shared" si="119"/>
        <v>59.4</v>
      </c>
      <c r="P930" s="131" t="s">
        <v>91</v>
      </c>
      <c r="Q930" s="131" t="s">
        <v>2608</v>
      </c>
      <c r="R930" s="134" t="s">
        <v>1618</v>
      </c>
      <c r="S930" s="149">
        <v>1.2302777777777774</v>
      </c>
      <c r="T930" s="149">
        <v>1.2302777777777774</v>
      </c>
      <c r="U930" s="150">
        <v>44523</v>
      </c>
      <c r="V930" s="149">
        <v>0.23055555555555651</v>
      </c>
      <c r="W930" s="130">
        <v>1</v>
      </c>
      <c r="X930" s="135">
        <v>125</v>
      </c>
      <c r="Y930" s="130" t="str">
        <f t="shared" si="113"/>
        <v>N1550</v>
      </c>
      <c r="Z930" s="130" t="str">
        <f t="shared" si="114"/>
        <v>11/HR-4/3FAU</v>
      </c>
      <c r="AA930" s="135">
        <f t="shared" si="115"/>
        <v>1</v>
      </c>
      <c r="AB930" s="135">
        <f t="shared" si="116"/>
        <v>31.72</v>
      </c>
      <c r="AC930" s="130">
        <f t="shared" si="117"/>
        <v>125</v>
      </c>
      <c r="AD930" s="130" t="str">
        <f t="shared" si="118"/>
        <v>30006-931FIN</v>
      </c>
      <c r="AE930" s="136"/>
      <c r="AF930" s="137"/>
      <c r="AG930" s="1" t="s">
        <v>151</v>
      </c>
      <c r="AH930" s="43" t="s">
        <v>323</v>
      </c>
    </row>
    <row r="931" spans="1:34" s="138" customFormat="1" x14ac:dyDescent="0.25">
      <c r="A931" s="144">
        <v>44510</v>
      </c>
      <c r="B931" s="56" t="s">
        <v>3690</v>
      </c>
      <c r="C931" s="51"/>
      <c r="D931" s="51" t="s">
        <v>1124</v>
      </c>
      <c r="E931" s="54">
        <v>44527</v>
      </c>
      <c r="F931" s="51" t="s">
        <v>1125</v>
      </c>
      <c r="G931" s="48" t="s">
        <v>1126</v>
      </c>
      <c r="H931" s="52">
        <v>12</v>
      </c>
      <c r="I931" s="1"/>
      <c r="J931" s="1">
        <v>0.13750000000000001</v>
      </c>
      <c r="K931" s="132">
        <v>935835</v>
      </c>
      <c r="L931" s="131"/>
      <c r="M931" s="131">
        <v>3.6</v>
      </c>
      <c r="N931" s="131">
        <v>2.4500000000000002</v>
      </c>
      <c r="O931" s="133">
        <f t="shared" si="119"/>
        <v>8.82</v>
      </c>
      <c r="P931" s="131" t="s">
        <v>91</v>
      </c>
      <c r="Q931" s="131"/>
      <c r="R931" s="134" t="s">
        <v>1618</v>
      </c>
      <c r="S931" s="149">
        <v>3.0380555555555557</v>
      </c>
      <c r="T931" s="149">
        <v>0.25317129629629631</v>
      </c>
      <c r="U931" s="150">
        <v>44523</v>
      </c>
      <c r="V931" s="149">
        <v>0.32416666666666671</v>
      </c>
      <c r="W931" s="130">
        <v>0.28999999999999998</v>
      </c>
      <c r="X931" s="135">
        <v>7.5</v>
      </c>
      <c r="Y931" s="130" t="str">
        <f t="shared" si="113"/>
        <v>N1922</v>
      </c>
      <c r="Z931" s="130">
        <f t="shared" si="114"/>
        <v>0</v>
      </c>
      <c r="AA931" s="135">
        <f t="shared" si="115"/>
        <v>0.28999999999999998</v>
      </c>
      <c r="AB931" s="135">
        <f t="shared" si="116"/>
        <v>0.13750000000000001</v>
      </c>
      <c r="AC931" s="130">
        <f t="shared" si="117"/>
        <v>7.5</v>
      </c>
      <c r="AD931" s="130" t="str">
        <f t="shared" si="118"/>
        <v>67001-795</v>
      </c>
      <c r="AE931" s="136"/>
      <c r="AF931" s="137"/>
      <c r="AG931" s="1" t="s">
        <v>151</v>
      </c>
      <c r="AH931" s="43">
        <v>2052</v>
      </c>
    </row>
    <row r="932" spans="1:34" s="138" customFormat="1" x14ac:dyDescent="0.25">
      <c r="A932" s="139">
        <v>44522</v>
      </c>
      <c r="B932" s="58" t="s">
        <v>3776</v>
      </c>
      <c r="C932" s="51"/>
      <c r="D932" s="51" t="s">
        <v>2601</v>
      </c>
      <c r="E932" s="54">
        <v>44523</v>
      </c>
      <c r="F932" s="51" t="s">
        <v>832</v>
      </c>
      <c r="G932" s="48" t="s">
        <v>2304</v>
      </c>
      <c r="H932" s="52">
        <v>1</v>
      </c>
      <c r="I932" s="51" t="s">
        <v>3777</v>
      </c>
      <c r="J932" s="1">
        <v>112.43</v>
      </c>
      <c r="K932" s="132">
        <v>937441</v>
      </c>
      <c r="L932" s="131"/>
      <c r="M932" s="131">
        <v>24</v>
      </c>
      <c r="N932" s="131">
        <v>9</v>
      </c>
      <c r="O932" s="133">
        <f t="shared" si="119"/>
        <v>216</v>
      </c>
      <c r="P932" s="131" t="s">
        <v>91</v>
      </c>
      <c r="Q932" s="131" t="s">
        <v>2306</v>
      </c>
      <c r="R932" s="134" t="s">
        <v>1618</v>
      </c>
      <c r="S932" s="149">
        <v>2.3758333333333339</v>
      </c>
      <c r="T932" s="149">
        <v>2.3758333333333339</v>
      </c>
      <c r="U932" s="150">
        <v>44523</v>
      </c>
      <c r="V932" s="149">
        <v>0.13222222222222246</v>
      </c>
      <c r="W932" s="130">
        <v>3.27</v>
      </c>
      <c r="X932" s="135">
        <v>324.8</v>
      </c>
      <c r="Y932" s="130" t="str">
        <f t="shared" si="113"/>
        <v>RECELL714</v>
      </c>
      <c r="Z932" s="130">
        <f t="shared" si="114"/>
        <v>0</v>
      </c>
      <c r="AA932" s="135">
        <f t="shared" si="115"/>
        <v>3.27</v>
      </c>
      <c r="AB932" s="135">
        <f t="shared" si="116"/>
        <v>112.43</v>
      </c>
      <c r="AC932" s="130">
        <f t="shared" si="117"/>
        <v>324.8</v>
      </c>
      <c r="AD932" s="130" t="str">
        <f t="shared" si="118"/>
        <v>30006-978YAM</v>
      </c>
      <c r="AE932" s="136"/>
      <c r="AF932" s="137"/>
      <c r="AG932" s="1" t="s">
        <v>13</v>
      </c>
      <c r="AH932" s="43">
        <v>64999</v>
      </c>
    </row>
    <row r="933" spans="1:34" s="138" customFormat="1" x14ac:dyDescent="0.25">
      <c r="A933" s="147">
        <v>44491</v>
      </c>
      <c r="B933" s="82" t="s">
        <v>3417</v>
      </c>
      <c r="C933" s="51" t="s">
        <v>3549</v>
      </c>
      <c r="D933" s="51" t="s">
        <v>3550</v>
      </c>
      <c r="E933" s="54">
        <v>44489</v>
      </c>
      <c r="F933" s="51" t="s">
        <v>105</v>
      </c>
      <c r="G933" s="48" t="s">
        <v>3548</v>
      </c>
      <c r="H933" s="52">
        <v>1</v>
      </c>
      <c r="I933" s="51" t="s">
        <v>299</v>
      </c>
      <c r="J933" s="1">
        <v>19.66</v>
      </c>
      <c r="K933" s="132">
        <v>931484</v>
      </c>
      <c r="L933" s="131"/>
      <c r="M933" s="131">
        <v>18.5</v>
      </c>
      <c r="N933" s="131">
        <v>2</v>
      </c>
      <c r="O933" s="133">
        <f t="shared" si="119"/>
        <v>37</v>
      </c>
      <c r="P933" s="131" t="s">
        <v>3551</v>
      </c>
      <c r="Q933" s="131" t="s">
        <v>583</v>
      </c>
      <c r="R933" s="134" t="s">
        <v>118</v>
      </c>
      <c r="S933" s="149">
        <v>1.8619444444444442</v>
      </c>
      <c r="T933" s="149">
        <v>1.8619444444444442</v>
      </c>
      <c r="U933" s="150">
        <v>44523</v>
      </c>
      <c r="V933" s="149">
        <v>0.10388888888889003</v>
      </c>
      <c r="W933" s="130">
        <v>1.32</v>
      </c>
      <c r="X933" s="135">
        <v>90</v>
      </c>
      <c r="Y933" s="130" t="str">
        <f t="shared" si="113"/>
        <v>RECELL231</v>
      </c>
      <c r="Z933" s="130" t="str">
        <f t="shared" si="114"/>
        <v>5/UR18650RX</v>
      </c>
      <c r="AA933" s="135">
        <f t="shared" si="115"/>
        <v>1.32</v>
      </c>
      <c r="AB933" s="135">
        <f t="shared" si="116"/>
        <v>19.66</v>
      </c>
      <c r="AC933" s="130">
        <f t="shared" si="117"/>
        <v>90</v>
      </c>
      <c r="AD933" s="130" t="str">
        <f t="shared" si="118"/>
        <v>66001-247</v>
      </c>
      <c r="AE933" s="136"/>
      <c r="AF933" s="137"/>
      <c r="AG933" s="1" t="s">
        <v>151</v>
      </c>
      <c r="AH933" s="43" t="s">
        <v>294</v>
      </c>
    </row>
    <row r="934" spans="1:34" s="138" customFormat="1" x14ac:dyDescent="0.25">
      <c r="A934" s="146">
        <v>44497</v>
      </c>
      <c r="B934" s="57" t="s">
        <v>3602</v>
      </c>
      <c r="C934" s="51" t="s">
        <v>414</v>
      </c>
      <c r="D934" s="51" t="s">
        <v>415</v>
      </c>
      <c r="E934" s="54">
        <v>44525</v>
      </c>
      <c r="F934" s="51" t="s">
        <v>1060</v>
      </c>
      <c r="G934" s="48" t="s">
        <v>413</v>
      </c>
      <c r="H934" s="52">
        <v>46</v>
      </c>
      <c r="I934" s="51" t="s">
        <v>303</v>
      </c>
      <c r="J934" s="1">
        <v>53.189</v>
      </c>
      <c r="K934" s="132">
        <v>934504</v>
      </c>
      <c r="L934" s="131"/>
      <c r="M934" s="131">
        <v>11.1</v>
      </c>
      <c r="N934" s="131">
        <v>2.4</v>
      </c>
      <c r="O934" s="133">
        <f t="shared" si="119"/>
        <v>26.639999999999997</v>
      </c>
      <c r="P934" s="131" t="s">
        <v>3529</v>
      </c>
      <c r="Q934" s="131" t="s">
        <v>577</v>
      </c>
      <c r="R934" s="134" t="s">
        <v>3819</v>
      </c>
      <c r="S934" s="149">
        <v>41.008055555555558</v>
      </c>
      <c r="T934" s="149">
        <v>0.89147946859903382</v>
      </c>
      <c r="U934" s="150">
        <v>44525</v>
      </c>
      <c r="V934" s="149">
        <v>1.1580555555555563</v>
      </c>
      <c r="W934" s="130">
        <v>1.1299999999999999</v>
      </c>
      <c r="X934" s="135">
        <v>187</v>
      </c>
      <c r="Y934" s="130" t="str">
        <f t="shared" si="113"/>
        <v>RL215</v>
      </c>
      <c r="Z934" s="130" t="str">
        <f t="shared" si="114"/>
        <v>3/UR18650FK</v>
      </c>
      <c r="AA934" s="135">
        <f t="shared" si="115"/>
        <v>1.1299999999999999</v>
      </c>
      <c r="AB934" s="135">
        <f t="shared" si="116"/>
        <v>53.189</v>
      </c>
      <c r="AC934" s="130">
        <f t="shared" si="117"/>
        <v>187</v>
      </c>
      <c r="AD934" s="130" t="str">
        <f t="shared" si="118"/>
        <v>66000-479</v>
      </c>
      <c r="AE934" s="136"/>
      <c r="AF934" s="137"/>
      <c r="AG934" s="1" t="s">
        <v>152</v>
      </c>
      <c r="AH934" s="43">
        <v>67018</v>
      </c>
    </row>
    <row r="935" spans="1:34" s="138" customFormat="1" x14ac:dyDescent="0.25">
      <c r="A935" s="140">
        <v>44509</v>
      </c>
      <c r="B935" s="55" t="s">
        <v>3663</v>
      </c>
      <c r="C935" s="195" t="s">
        <v>3664</v>
      </c>
      <c r="D935" s="51" t="s">
        <v>377</v>
      </c>
      <c r="E935" s="54">
        <v>44526</v>
      </c>
      <c r="F935" s="51" t="s">
        <v>1407</v>
      </c>
      <c r="G935" s="48" t="s">
        <v>375</v>
      </c>
      <c r="H935" s="52">
        <v>100</v>
      </c>
      <c r="I935" s="51" t="s">
        <v>95</v>
      </c>
      <c r="J935" s="1">
        <v>5.1977000000000002</v>
      </c>
      <c r="K935" s="132">
        <v>935468</v>
      </c>
      <c r="L935" s="131"/>
      <c r="M935" s="131">
        <v>9</v>
      </c>
      <c r="N935" s="131">
        <v>1.5</v>
      </c>
      <c r="O935" s="133">
        <f t="shared" si="119"/>
        <v>13.5</v>
      </c>
      <c r="P935" s="131" t="s">
        <v>89</v>
      </c>
      <c r="Q935" s="131" t="s">
        <v>464</v>
      </c>
      <c r="R935" s="134" t="s">
        <v>687</v>
      </c>
      <c r="S935" s="149">
        <v>20.504444444444442</v>
      </c>
      <c r="T935" s="149">
        <v>0.20504444444444442</v>
      </c>
      <c r="U935" s="150">
        <v>44524</v>
      </c>
      <c r="V935" s="149">
        <v>0.78055555555555589</v>
      </c>
      <c r="W935" s="130">
        <v>0.28000000000000003</v>
      </c>
      <c r="X935" s="135">
        <v>18.78</v>
      </c>
      <c r="Y935" s="130" t="str">
        <f t="shared" si="113"/>
        <v>AL83</v>
      </c>
      <c r="Z935" s="130" t="str">
        <f t="shared" si="114"/>
        <v>6/ALK-LR20XW</v>
      </c>
      <c r="AA935" s="135">
        <f t="shared" si="115"/>
        <v>0.28000000000000003</v>
      </c>
      <c r="AB935" s="135">
        <f t="shared" si="116"/>
        <v>5.1977000000000002</v>
      </c>
      <c r="AC935" s="130">
        <f t="shared" si="117"/>
        <v>18.78</v>
      </c>
      <c r="AD935" s="130" t="str">
        <f t="shared" si="118"/>
        <v>66000-310</v>
      </c>
      <c r="AE935" s="136"/>
      <c r="AF935" s="137"/>
      <c r="AG935" s="1" t="s">
        <v>153</v>
      </c>
      <c r="AH935" s="43">
        <v>66531</v>
      </c>
    </row>
    <row r="936" spans="1:34" s="138" customFormat="1" x14ac:dyDescent="0.25">
      <c r="A936" s="144">
        <v>44510</v>
      </c>
      <c r="B936" s="56" t="s">
        <v>3677</v>
      </c>
      <c r="C936" s="51" t="s">
        <v>3830</v>
      </c>
      <c r="D936" s="51" t="s">
        <v>3886</v>
      </c>
      <c r="E936" s="54">
        <v>44526</v>
      </c>
      <c r="F936" s="51" t="s">
        <v>314</v>
      </c>
      <c r="G936" s="48" t="s">
        <v>3831</v>
      </c>
      <c r="H936" s="52">
        <v>1</v>
      </c>
      <c r="I936" s="51" t="s">
        <v>719</v>
      </c>
      <c r="J936" s="1">
        <v>38.450000000000003</v>
      </c>
      <c r="K936" s="132">
        <v>935665</v>
      </c>
      <c r="L936" s="131"/>
      <c r="M936" s="131">
        <v>21.6</v>
      </c>
      <c r="N936" s="131">
        <v>3</v>
      </c>
      <c r="O936" s="133">
        <f t="shared" si="119"/>
        <v>64.800000000000011</v>
      </c>
      <c r="P936" s="131" t="s">
        <v>3529</v>
      </c>
      <c r="Q936" s="131" t="s">
        <v>464</v>
      </c>
      <c r="R936" s="134" t="s">
        <v>1618</v>
      </c>
      <c r="S936" s="149">
        <v>1.7030555555555535</v>
      </c>
      <c r="T936" s="149">
        <v>1.7030555555555535</v>
      </c>
      <c r="U936" s="150">
        <v>44530</v>
      </c>
      <c r="V936" s="149">
        <v>0.14916666666666734</v>
      </c>
      <c r="W936" s="130">
        <v>2.52</v>
      </c>
      <c r="X936" s="135">
        <v>138.56</v>
      </c>
      <c r="Y936" s="130" t="str">
        <f t="shared" si="113"/>
        <v>RECELL741</v>
      </c>
      <c r="Z936" s="130" t="str">
        <f t="shared" si="114"/>
        <v>6/INR18650-30Q</v>
      </c>
      <c r="AA936" s="135">
        <f t="shared" si="115"/>
        <v>2.52</v>
      </c>
      <c r="AB936" s="135">
        <f t="shared" si="116"/>
        <v>38.450000000000003</v>
      </c>
      <c r="AC936" s="130">
        <f t="shared" si="117"/>
        <v>138.56</v>
      </c>
      <c r="AD936" s="130" t="str">
        <f t="shared" si="118"/>
        <v>66004-000</v>
      </c>
      <c r="AE936" s="136"/>
      <c r="AF936" s="137"/>
      <c r="AG936" s="1" t="s">
        <v>151</v>
      </c>
      <c r="AH936" s="43">
        <v>23955</v>
      </c>
    </row>
    <row r="937" spans="1:34" s="138" customFormat="1" x14ac:dyDescent="0.25">
      <c r="A937" s="147">
        <v>44526</v>
      </c>
      <c r="B937" s="82" t="s">
        <v>3818</v>
      </c>
      <c r="C937" s="63" t="s">
        <v>120</v>
      </c>
      <c r="D937" s="51" t="s">
        <v>269</v>
      </c>
      <c r="E937" s="54">
        <v>44545</v>
      </c>
      <c r="F937" s="51" t="s">
        <v>267</v>
      </c>
      <c r="G937" s="48" t="s">
        <v>268</v>
      </c>
      <c r="H937" s="52">
        <v>1</v>
      </c>
      <c r="I937" s="51" t="s">
        <v>102</v>
      </c>
      <c r="J937" s="1">
        <v>35.86</v>
      </c>
      <c r="K937" s="132">
        <v>937817</v>
      </c>
      <c r="L937" s="131"/>
      <c r="M937" s="131"/>
      <c r="N937" s="131"/>
      <c r="O937" s="133">
        <f t="shared" si="119"/>
        <v>0</v>
      </c>
      <c r="P937" s="131"/>
      <c r="Q937" s="131"/>
      <c r="R937" s="134" t="s">
        <v>249</v>
      </c>
      <c r="S937" s="149">
        <v>0.15666666666666584</v>
      </c>
      <c r="T937" s="149">
        <v>0.15666666666666584</v>
      </c>
      <c r="U937" s="150">
        <v>44531</v>
      </c>
      <c r="V937" s="149">
        <v>0.11055555555555774</v>
      </c>
      <c r="W937" s="130">
        <v>0.24</v>
      </c>
      <c r="X937" s="135">
        <v>80</v>
      </c>
      <c r="Y937" s="130" t="str">
        <f t="shared" si="113"/>
        <v>CH211</v>
      </c>
      <c r="Z937" s="130" t="str">
        <f t="shared" si="114"/>
        <v>TSB-002</v>
      </c>
      <c r="AA937" s="135">
        <f t="shared" si="115"/>
        <v>0.24</v>
      </c>
      <c r="AB937" s="135">
        <f t="shared" si="116"/>
        <v>35.86</v>
      </c>
      <c r="AC937" s="130">
        <f t="shared" si="117"/>
        <v>80</v>
      </c>
      <c r="AD937" s="130" t="str">
        <f t="shared" si="118"/>
        <v>66000-118</v>
      </c>
      <c r="AE937" s="136"/>
      <c r="AF937" s="137"/>
      <c r="AG937" s="1" t="s">
        <v>153</v>
      </c>
      <c r="AH937" s="43">
        <v>66116</v>
      </c>
    </row>
    <row r="938" spans="1:34" s="138" customFormat="1" x14ac:dyDescent="0.25">
      <c r="A938" s="144">
        <v>44517</v>
      </c>
      <c r="B938" s="56" t="s">
        <v>3739</v>
      </c>
      <c r="C938" s="51" t="s">
        <v>3740</v>
      </c>
      <c r="D938" s="51" t="s">
        <v>269</v>
      </c>
      <c r="E938" s="54">
        <v>44529</v>
      </c>
      <c r="F938" s="51" t="s">
        <v>267</v>
      </c>
      <c r="G938" s="48" t="s">
        <v>268</v>
      </c>
      <c r="H938" s="52">
        <v>1</v>
      </c>
      <c r="I938" s="1"/>
      <c r="J938" s="1">
        <v>35.86</v>
      </c>
      <c r="K938" s="132">
        <v>936773</v>
      </c>
      <c r="L938" s="131"/>
      <c r="M938" s="131"/>
      <c r="N938" s="131"/>
      <c r="O938" s="133">
        <f t="shared" si="119"/>
        <v>0</v>
      </c>
      <c r="P938" s="131"/>
      <c r="Q938" s="131"/>
      <c r="R938" s="134" t="s">
        <v>249</v>
      </c>
      <c r="S938" s="149"/>
      <c r="T938" s="149">
        <v>0</v>
      </c>
      <c r="U938" s="150">
        <v>44531</v>
      </c>
      <c r="V938" s="149">
        <v>5.4999999999999272E-2</v>
      </c>
      <c r="W938" s="130">
        <v>0.24</v>
      </c>
      <c r="X938" s="135">
        <v>80</v>
      </c>
      <c r="Y938" s="130" t="str">
        <f t="shared" si="113"/>
        <v>CH211</v>
      </c>
      <c r="Z938" s="130" t="str">
        <f t="shared" si="114"/>
        <v xml:space="preserve"> 1/TSB-002</v>
      </c>
      <c r="AA938" s="135">
        <f t="shared" si="115"/>
        <v>0.24</v>
      </c>
      <c r="AB938" s="135">
        <f t="shared" si="116"/>
        <v>35.86</v>
      </c>
      <c r="AC938" s="130">
        <f t="shared" si="117"/>
        <v>80</v>
      </c>
      <c r="AD938" s="130" t="str">
        <f t="shared" si="118"/>
        <v>66000-118</v>
      </c>
      <c r="AE938" s="136"/>
      <c r="AF938" s="137"/>
      <c r="AG938" s="1" t="s">
        <v>153</v>
      </c>
      <c r="AH938" s="43">
        <v>66116</v>
      </c>
    </row>
    <row r="939" spans="1:34" s="138" customFormat="1" x14ac:dyDescent="0.25">
      <c r="A939" s="140">
        <v>44530</v>
      </c>
      <c r="B939" s="192">
        <v>318833</v>
      </c>
      <c r="C939" s="130"/>
      <c r="D939" s="130" t="s">
        <v>3626</v>
      </c>
      <c r="E939" s="143">
        <v>44533</v>
      </c>
      <c r="F939" s="130" t="s">
        <v>3878</v>
      </c>
      <c r="G939" s="130"/>
      <c r="H939" s="130">
        <v>1</v>
      </c>
      <c r="I939" s="130"/>
      <c r="J939" s="131">
        <v>0</v>
      </c>
      <c r="K939" s="132">
        <v>938209</v>
      </c>
      <c r="L939" s="131"/>
      <c r="M939" s="131"/>
      <c r="N939" s="131"/>
      <c r="O939" s="133">
        <f t="shared" ref="O939:O970" si="120">N939*M939</f>
        <v>0</v>
      </c>
      <c r="P939" s="131"/>
      <c r="Q939" s="131"/>
      <c r="R939" s="134" t="s">
        <v>249</v>
      </c>
      <c r="S939" s="149">
        <v>0.49999999999999956</v>
      </c>
      <c r="T939" s="149">
        <v>0.49999999999999956</v>
      </c>
      <c r="U939" s="150">
        <v>44531</v>
      </c>
      <c r="V939" s="149">
        <v>0.20694444444444393</v>
      </c>
      <c r="W939" s="130">
        <v>1.5</v>
      </c>
      <c r="X939" s="135">
        <v>60</v>
      </c>
      <c r="Y939" s="130" t="str">
        <f t="shared" si="113"/>
        <v>CHANGECONNECTOR-LAB</v>
      </c>
      <c r="Z939" s="130">
        <f t="shared" si="114"/>
        <v>0</v>
      </c>
      <c r="AA939" s="135">
        <f t="shared" si="115"/>
        <v>1.5</v>
      </c>
      <c r="AB939" s="135">
        <f t="shared" si="116"/>
        <v>0</v>
      </c>
      <c r="AC939" s="130">
        <f t="shared" si="117"/>
        <v>60</v>
      </c>
      <c r="AD939" s="130">
        <f t="shared" si="118"/>
        <v>0</v>
      </c>
      <c r="AE939" s="136"/>
      <c r="AF939" s="137"/>
      <c r="AG939" s="1" t="s">
        <v>13</v>
      </c>
      <c r="AH939" s="43">
        <v>333333</v>
      </c>
    </row>
    <row r="940" spans="1:34" x14ac:dyDescent="0.25">
      <c r="A940" s="5">
        <v>44475</v>
      </c>
      <c r="B940" s="56" t="s">
        <v>3407</v>
      </c>
      <c r="C940" s="51" t="s">
        <v>574</v>
      </c>
      <c r="D940" s="51" t="s">
        <v>197</v>
      </c>
      <c r="E940" s="54">
        <v>44529</v>
      </c>
      <c r="F940" s="51" t="s">
        <v>108</v>
      </c>
      <c r="G940" s="48" t="s">
        <v>679</v>
      </c>
      <c r="H940" s="52">
        <v>500</v>
      </c>
      <c r="I940" s="51" t="s">
        <v>109</v>
      </c>
      <c r="J940" s="1">
        <v>9.85</v>
      </c>
      <c r="K940" s="7">
        <v>931650</v>
      </c>
      <c r="L940" s="24"/>
      <c r="M940" s="24">
        <v>3.6</v>
      </c>
      <c r="N940" s="24">
        <v>3.6</v>
      </c>
      <c r="O940" s="16">
        <f t="shared" si="120"/>
        <v>12.96</v>
      </c>
      <c r="P940" s="24" t="s">
        <v>3408</v>
      </c>
      <c r="Q940" s="24" t="s">
        <v>124</v>
      </c>
      <c r="R940" s="25" t="s">
        <v>3937</v>
      </c>
      <c r="S940" s="27">
        <v>168.08194444444445</v>
      </c>
      <c r="T940" s="27">
        <v>0.33616388888888887</v>
      </c>
      <c r="U940" s="66">
        <v>44537</v>
      </c>
      <c r="V940" s="27">
        <v>3.1625000000000001</v>
      </c>
      <c r="W940" s="19">
        <v>0.34</v>
      </c>
      <c r="X940" s="26">
        <v>26.5</v>
      </c>
      <c r="Y940" s="19" t="str">
        <f t="shared" si="113"/>
        <v>L304A</v>
      </c>
      <c r="Z940" s="19" t="str">
        <f t="shared" si="114"/>
        <v>3/LS14250</v>
      </c>
      <c r="AA940" s="26">
        <f t="shared" si="115"/>
        <v>0.34</v>
      </c>
      <c r="AB940" s="26">
        <f t="shared" si="116"/>
        <v>9.85</v>
      </c>
      <c r="AC940" s="19">
        <f t="shared" si="117"/>
        <v>26.5</v>
      </c>
      <c r="AD940" s="19" t="str">
        <f t="shared" si="118"/>
        <v>66000-294A</v>
      </c>
      <c r="AE940" s="32"/>
      <c r="AF940" s="34"/>
      <c r="AG940" s="1" t="s">
        <v>151</v>
      </c>
      <c r="AH940" s="43">
        <v>65551</v>
      </c>
    </row>
    <row r="941" spans="1:34" s="138" customFormat="1" x14ac:dyDescent="0.25">
      <c r="A941" s="140">
        <v>44495</v>
      </c>
      <c r="B941" s="55" t="s">
        <v>3580</v>
      </c>
      <c r="C941" s="51" t="s">
        <v>1350</v>
      </c>
      <c r="D941" s="51" t="s">
        <v>1351</v>
      </c>
      <c r="E941" s="54">
        <v>44515</v>
      </c>
      <c r="F941" s="51" t="s">
        <v>1347</v>
      </c>
      <c r="G941" s="48" t="s">
        <v>1348</v>
      </c>
      <c r="H941" s="52">
        <v>20</v>
      </c>
      <c r="I941" s="51" t="s">
        <v>1349</v>
      </c>
      <c r="J941" s="1">
        <v>27.678999999999998</v>
      </c>
      <c r="K941" s="132">
        <v>934109</v>
      </c>
      <c r="L941" s="131"/>
      <c r="M941" s="131">
        <v>14.8</v>
      </c>
      <c r="N941" s="131">
        <v>2.4</v>
      </c>
      <c r="O941" s="133">
        <f t="shared" si="120"/>
        <v>35.520000000000003</v>
      </c>
      <c r="P941" s="131" t="s">
        <v>3529</v>
      </c>
      <c r="Q941" s="131" t="s">
        <v>562</v>
      </c>
      <c r="R941" s="134" t="s">
        <v>455</v>
      </c>
      <c r="S941" s="149">
        <v>9.5886111111111099</v>
      </c>
      <c r="T941" s="149">
        <v>0.47943055555555547</v>
      </c>
      <c r="U941" s="150">
        <v>44537</v>
      </c>
      <c r="V941" s="149">
        <v>1.0027777777777764</v>
      </c>
      <c r="W941" s="130">
        <v>0.2</v>
      </c>
      <c r="X941" s="135">
        <v>80</v>
      </c>
      <c r="Y941" s="130" t="str">
        <f t="shared" si="113"/>
        <v>RL44A</v>
      </c>
      <c r="Z941" s="130" t="str">
        <f t="shared" si="114"/>
        <v>4/ICR18650J</v>
      </c>
      <c r="AA941" s="135">
        <f t="shared" si="115"/>
        <v>0.2</v>
      </c>
      <c r="AB941" s="135">
        <f t="shared" si="116"/>
        <v>27.678999999999998</v>
      </c>
      <c r="AC941" s="130">
        <f t="shared" si="117"/>
        <v>80</v>
      </c>
      <c r="AD941" s="130" t="str">
        <f t="shared" si="118"/>
        <v>66000-590</v>
      </c>
      <c r="AE941" s="136"/>
      <c r="AF941" s="137"/>
      <c r="AG941" s="1" t="s">
        <v>153</v>
      </c>
      <c r="AH941" s="43">
        <v>65443</v>
      </c>
    </row>
    <row r="942" spans="1:34" x14ac:dyDescent="0.25">
      <c r="A942" s="17">
        <v>44417</v>
      </c>
      <c r="B942" s="58" t="s">
        <v>2904</v>
      </c>
      <c r="C942" s="64" t="s">
        <v>1238</v>
      </c>
      <c r="D942" s="64" t="s">
        <v>1239</v>
      </c>
      <c r="E942" s="54">
        <v>44476</v>
      </c>
      <c r="F942" s="51" t="s">
        <v>87</v>
      </c>
      <c r="G942" s="48" t="s">
        <v>1237</v>
      </c>
      <c r="H942" s="52">
        <v>800</v>
      </c>
      <c r="I942" s="51" t="s">
        <v>251</v>
      </c>
      <c r="J942" s="1">
        <v>20.260000000000002</v>
      </c>
      <c r="K942" s="7">
        <v>925298</v>
      </c>
      <c r="L942" s="24"/>
      <c r="M942" s="24">
        <v>3.6</v>
      </c>
      <c r="N942" s="24">
        <v>16.75</v>
      </c>
      <c r="O942" s="16">
        <f t="shared" si="120"/>
        <v>60.300000000000004</v>
      </c>
      <c r="P942" s="24" t="s">
        <v>130</v>
      </c>
      <c r="Q942" s="24" t="s">
        <v>715</v>
      </c>
      <c r="R942" s="25" t="s">
        <v>3938</v>
      </c>
      <c r="S942" s="27">
        <v>152.73555555555555</v>
      </c>
      <c r="T942" s="27">
        <v>0.19091944444444445</v>
      </c>
      <c r="U942" s="66">
        <v>44539</v>
      </c>
      <c r="V942" s="27">
        <v>10.716666666666665</v>
      </c>
      <c r="W942" s="19">
        <v>0.45</v>
      </c>
      <c r="X942" s="26">
        <v>46</v>
      </c>
      <c r="Y942" s="19" t="str">
        <f t="shared" si="113"/>
        <v>RL1440</v>
      </c>
      <c r="Z942" s="19" t="str">
        <f t="shared" si="114"/>
        <v>5/NCR18650B</v>
      </c>
      <c r="AA942" s="26">
        <f t="shared" si="115"/>
        <v>0.45</v>
      </c>
      <c r="AB942" s="26">
        <f t="shared" si="116"/>
        <v>20.260000000000002</v>
      </c>
      <c r="AC942" s="19">
        <f t="shared" si="117"/>
        <v>46</v>
      </c>
      <c r="AD942" s="19" t="str">
        <f t="shared" si="118"/>
        <v>67001-849</v>
      </c>
      <c r="AE942" s="32"/>
      <c r="AF942" s="34"/>
      <c r="AG942" s="1" t="s">
        <v>153</v>
      </c>
      <c r="AH942" s="43">
        <v>24081</v>
      </c>
    </row>
    <row r="943" spans="1:34" s="138" customFormat="1" x14ac:dyDescent="0.25">
      <c r="A943" s="140">
        <v>44516</v>
      </c>
      <c r="B943" s="55" t="s">
        <v>3706</v>
      </c>
      <c r="C943" s="51" t="s">
        <v>1091</v>
      </c>
      <c r="D943" s="51" t="s">
        <v>3939</v>
      </c>
      <c r="E943" s="54">
        <v>44534</v>
      </c>
      <c r="F943" s="51" t="s">
        <v>322</v>
      </c>
      <c r="G943" s="48" t="s">
        <v>3707</v>
      </c>
      <c r="H943" s="52">
        <v>3</v>
      </c>
      <c r="I943" s="51" t="s">
        <v>364</v>
      </c>
      <c r="J943" s="1">
        <v>48.16</v>
      </c>
      <c r="K943" s="132">
        <v>936259</v>
      </c>
      <c r="L943" s="131"/>
      <c r="M943" s="131">
        <v>14.8</v>
      </c>
      <c r="N943" s="131">
        <v>7.8</v>
      </c>
      <c r="O943" s="133">
        <f t="shared" si="120"/>
        <v>115.44</v>
      </c>
      <c r="P943" s="131" t="s">
        <v>3521</v>
      </c>
      <c r="Q943" s="131" t="s">
        <v>410</v>
      </c>
      <c r="R943" s="134" t="s">
        <v>1618</v>
      </c>
      <c r="S943" s="149">
        <v>5.4975000000000023</v>
      </c>
      <c r="T943" s="149">
        <v>1.8325000000000007</v>
      </c>
      <c r="U943" s="150">
        <v>44544</v>
      </c>
      <c r="V943" s="149">
        <v>0.2530555555555587</v>
      </c>
      <c r="W943" s="130">
        <v>2</v>
      </c>
      <c r="X943" s="135">
        <v>150</v>
      </c>
      <c r="Y943" s="130" t="str">
        <f t="shared" si="113"/>
        <v>PACK683</v>
      </c>
      <c r="Z943" s="130" t="str">
        <f t="shared" si="114"/>
        <v>12/UR18650ZY</v>
      </c>
      <c r="AA943" s="135">
        <f t="shared" si="115"/>
        <v>2</v>
      </c>
      <c r="AB943" s="135">
        <f t="shared" si="116"/>
        <v>48.16</v>
      </c>
      <c r="AC943" s="130">
        <f t="shared" si="117"/>
        <v>150</v>
      </c>
      <c r="AD943" s="130" t="str">
        <f t="shared" si="118"/>
        <v>66003-993</v>
      </c>
      <c r="AE943" s="136"/>
      <c r="AF943" s="137"/>
      <c r="AG943" s="1" t="s">
        <v>13</v>
      </c>
      <c r="AH943" s="43" t="s">
        <v>323</v>
      </c>
    </row>
    <row r="944" spans="1:34" s="138" customFormat="1" x14ac:dyDescent="0.25">
      <c r="A944" s="144">
        <v>44510</v>
      </c>
      <c r="B944" s="56" t="s">
        <v>3669</v>
      </c>
      <c r="C944" s="51" t="s">
        <v>3672</v>
      </c>
      <c r="D944" s="51" t="s">
        <v>3940</v>
      </c>
      <c r="E944" s="54">
        <v>44534</v>
      </c>
      <c r="F944" s="51" t="s">
        <v>3670</v>
      </c>
      <c r="G944" s="48" t="s">
        <v>3671</v>
      </c>
      <c r="H944" s="52">
        <v>5</v>
      </c>
      <c r="I944" s="51" t="s">
        <v>3385</v>
      </c>
      <c r="J944" s="1">
        <v>52.26</v>
      </c>
      <c r="K944" s="132">
        <v>935725</v>
      </c>
      <c r="L944" s="131"/>
      <c r="M944" s="131">
        <v>14.8</v>
      </c>
      <c r="N944" s="131">
        <v>10.4</v>
      </c>
      <c r="O944" s="133">
        <f t="shared" si="120"/>
        <v>153.92000000000002</v>
      </c>
      <c r="P944" s="131" t="s">
        <v>3529</v>
      </c>
      <c r="Q944" s="131" t="s">
        <v>88</v>
      </c>
      <c r="R944" s="134" t="s">
        <v>1618</v>
      </c>
      <c r="S944" s="149">
        <v>19.642499999999998</v>
      </c>
      <c r="T944" s="149">
        <v>3.9284999999999997</v>
      </c>
      <c r="U944" s="150">
        <v>44544</v>
      </c>
      <c r="V944" s="149">
        <v>0.13583333333333458</v>
      </c>
      <c r="W944" s="130">
        <v>4</v>
      </c>
      <c r="X944" s="135">
        <v>180</v>
      </c>
      <c r="Y944" s="130" t="str">
        <f t="shared" si="113"/>
        <v>RECELL742</v>
      </c>
      <c r="Z944" s="130" t="str">
        <f t="shared" si="114"/>
        <v>ICR18650-26JM</v>
      </c>
      <c r="AA944" s="135">
        <f t="shared" si="115"/>
        <v>4</v>
      </c>
      <c r="AB944" s="135">
        <f t="shared" si="116"/>
        <v>52.26</v>
      </c>
      <c r="AC944" s="130">
        <f t="shared" si="117"/>
        <v>180</v>
      </c>
      <c r="AD944" s="130" t="str">
        <f t="shared" si="118"/>
        <v>22000-377</v>
      </c>
      <c r="AE944" s="136"/>
      <c r="AF944" s="137"/>
      <c r="AG944" s="1" t="s">
        <v>152</v>
      </c>
      <c r="AH944" s="43">
        <v>2582</v>
      </c>
    </row>
    <row r="945" spans="1:34" s="138" customFormat="1" x14ac:dyDescent="0.25">
      <c r="A945" s="144">
        <v>44510</v>
      </c>
      <c r="B945" s="56" t="s">
        <v>3688</v>
      </c>
      <c r="C945" s="51" t="s">
        <v>3689</v>
      </c>
      <c r="D945" s="51" t="s">
        <v>727</v>
      </c>
      <c r="E945" s="54">
        <v>44523</v>
      </c>
      <c r="F945" s="51" t="s">
        <v>311</v>
      </c>
      <c r="G945" s="48" t="s">
        <v>726</v>
      </c>
      <c r="H945" s="52">
        <v>10</v>
      </c>
      <c r="I945" s="51" t="s">
        <v>312</v>
      </c>
      <c r="J945" s="1">
        <v>36.031999999999996</v>
      </c>
      <c r="K945" s="132">
        <v>935898</v>
      </c>
      <c r="L945" s="131"/>
      <c r="M945" s="131">
        <v>3</v>
      </c>
      <c r="N945" s="131">
        <v>15</v>
      </c>
      <c r="O945" s="133">
        <f t="shared" si="120"/>
        <v>45</v>
      </c>
      <c r="P945" s="131" t="s">
        <v>1597</v>
      </c>
      <c r="Q945" s="131" t="s">
        <v>124</v>
      </c>
      <c r="R945" s="134" t="s">
        <v>3941</v>
      </c>
      <c r="S945" s="149">
        <v>7.5636111111111104</v>
      </c>
      <c r="T945" s="149">
        <v>0.75636111111111104</v>
      </c>
      <c r="U945" s="150">
        <v>44539</v>
      </c>
      <c r="V945" s="149">
        <v>0.23138888888888864</v>
      </c>
      <c r="W945" s="130">
        <v>0.49</v>
      </c>
      <c r="X945" s="135">
        <v>68</v>
      </c>
      <c r="Y945" s="130" t="str">
        <f t="shared" si="113"/>
        <v>L286A</v>
      </c>
      <c r="Z945" s="130" t="str">
        <f t="shared" si="114"/>
        <v>3/BR-CE</v>
      </c>
      <c r="AA945" s="135">
        <f t="shared" si="115"/>
        <v>0.49</v>
      </c>
      <c r="AB945" s="135">
        <f t="shared" si="116"/>
        <v>36.031999999999996</v>
      </c>
      <c r="AC945" s="130">
        <f t="shared" si="117"/>
        <v>68</v>
      </c>
      <c r="AD945" s="130" t="str">
        <f t="shared" si="118"/>
        <v>66000-277A</v>
      </c>
      <c r="AE945" s="136"/>
      <c r="AF945" s="137"/>
      <c r="AG945" s="1" t="s">
        <v>573</v>
      </c>
      <c r="AH945" s="43">
        <v>65813</v>
      </c>
    </row>
    <row r="946" spans="1:34" s="138" customFormat="1" x14ac:dyDescent="0.25">
      <c r="A946" s="140">
        <v>44523</v>
      </c>
      <c r="B946" s="55" t="s">
        <v>3783</v>
      </c>
      <c r="C946" s="51" t="s">
        <v>666</v>
      </c>
      <c r="D946" s="51" t="s">
        <v>3785</v>
      </c>
      <c r="E946" s="54">
        <v>44536</v>
      </c>
      <c r="F946" s="51" t="s">
        <v>571</v>
      </c>
      <c r="G946" s="48" t="s">
        <v>3784</v>
      </c>
      <c r="H946" s="52">
        <v>5</v>
      </c>
      <c r="I946" s="51" t="s">
        <v>649</v>
      </c>
      <c r="J946" s="1">
        <v>47.49</v>
      </c>
      <c r="K946" s="132">
        <v>937276</v>
      </c>
      <c r="L946" s="131"/>
      <c r="M946" s="131">
        <v>12</v>
      </c>
      <c r="N946" s="131">
        <v>10</v>
      </c>
      <c r="O946" s="133">
        <f t="shared" si="120"/>
        <v>120</v>
      </c>
      <c r="P946" s="131" t="s">
        <v>91</v>
      </c>
      <c r="Q946" s="131" t="s">
        <v>584</v>
      </c>
      <c r="R946" s="134" t="s">
        <v>455</v>
      </c>
      <c r="S946" s="149">
        <v>6.1588888888888871</v>
      </c>
      <c r="T946" s="149">
        <v>1.2317777777777774</v>
      </c>
      <c r="U946" s="150">
        <v>44540</v>
      </c>
      <c r="V946" s="149">
        <v>0.86916666666666531</v>
      </c>
      <c r="W946" s="130">
        <v>6</v>
      </c>
      <c r="X946" s="135">
        <v>265</v>
      </c>
      <c r="Y946" s="130" t="str">
        <f t="shared" si="113"/>
        <v>N1217REV2</v>
      </c>
      <c r="Z946" s="130" t="str">
        <f t="shared" si="114"/>
        <v>10/KH-D10000</v>
      </c>
      <c r="AA946" s="135">
        <f t="shared" si="115"/>
        <v>6</v>
      </c>
      <c r="AB946" s="135">
        <f t="shared" si="116"/>
        <v>47.49</v>
      </c>
      <c r="AC946" s="130">
        <f t="shared" si="117"/>
        <v>265</v>
      </c>
      <c r="AD946" s="130" t="str">
        <f t="shared" si="118"/>
        <v>66000-810 REV2</v>
      </c>
      <c r="AE946" s="136"/>
      <c r="AF946" s="137"/>
      <c r="AG946" s="1" t="s">
        <v>153</v>
      </c>
      <c r="AH946" s="43">
        <v>65616</v>
      </c>
    </row>
    <row r="947" spans="1:34" s="138" customFormat="1" x14ac:dyDescent="0.25">
      <c r="A947" s="144">
        <v>44489</v>
      </c>
      <c r="B947" s="56" t="s">
        <v>3520</v>
      </c>
      <c r="C947" s="51" t="s">
        <v>547</v>
      </c>
      <c r="D947" s="51" t="s">
        <v>548</v>
      </c>
      <c r="E947" s="54">
        <v>44501</v>
      </c>
      <c r="F947" s="51" t="s">
        <v>545</v>
      </c>
      <c r="G947" s="48" t="s">
        <v>546</v>
      </c>
      <c r="H947" s="52">
        <v>28</v>
      </c>
      <c r="I947" s="51" t="s">
        <v>321</v>
      </c>
      <c r="J947" s="1">
        <v>6.9175000000000004</v>
      </c>
      <c r="K947" s="132">
        <v>933442</v>
      </c>
      <c r="L947" s="131"/>
      <c r="M947" s="131">
        <v>3.6</v>
      </c>
      <c r="N947" s="131">
        <v>2.9</v>
      </c>
      <c r="O947" s="133">
        <f t="shared" si="120"/>
        <v>10.44</v>
      </c>
      <c r="P947" s="131" t="s">
        <v>3521</v>
      </c>
      <c r="Q947" s="131" t="s">
        <v>412</v>
      </c>
      <c r="R947" s="134" t="s">
        <v>455</v>
      </c>
      <c r="S947" s="149">
        <v>9.1400000000000023</v>
      </c>
      <c r="T947" s="149">
        <v>0.32642857142857151</v>
      </c>
      <c r="U947" s="150">
        <v>44544</v>
      </c>
      <c r="V947" s="149">
        <v>1.1850000000000001</v>
      </c>
      <c r="W947" s="130">
        <v>0.61</v>
      </c>
      <c r="X947" s="135">
        <v>35</v>
      </c>
      <c r="Y947" s="130" t="str">
        <f t="shared" si="113"/>
        <v>RL999</v>
      </c>
      <c r="Z947" s="130" t="str">
        <f t="shared" si="114"/>
        <v>1/NCR18650PF</v>
      </c>
      <c r="AA947" s="135">
        <f t="shared" si="115"/>
        <v>0.61</v>
      </c>
      <c r="AB947" s="135">
        <f t="shared" si="116"/>
        <v>6.9175000000000004</v>
      </c>
      <c r="AC947" s="130">
        <f t="shared" si="117"/>
        <v>35</v>
      </c>
      <c r="AD947" s="130" t="str">
        <f t="shared" si="118"/>
        <v>66001-482</v>
      </c>
      <c r="AE947" s="136"/>
      <c r="AF947" s="137"/>
      <c r="AG947" s="1" t="s">
        <v>151</v>
      </c>
      <c r="AH947" s="43">
        <v>66757</v>
      </c>
    </row>
    <row r="948" spans="1:34" s="138" customFormat="1" x14ac:dyDescent="0.25">
      <c r="A948" s="140">
        <v>44516</v>
      </c>
      <c r="B948" s="55" t="s">
        <v>3710</v>
      </c>
      <c r="C948" s="51" t="s">
        <v>3197</v>
      </c>
      <c r="D948" s="51" t="s">
        <v>3712</v>
      </c>
      <c r="E948" s="54">
        <v>44543</v>
      </c>
      <c r="F948" s="51" t="s">
        <v>307</v>
      </c>
      <c r="G948" s="48" t="s">
        <v>3711</v>
      </c>
      <c r="H948" s="52">
        <v>30</v>
      </c>
      <c r="I948" s="51" t="s">
        <v>114</v>
      </c>
      <c r="J948" s="1">
        <v>27.791</v>
      </c>
      <c r="K948" s="132">
        <v>936241</v>
      </c>
      <c r="L948" s="131"/>
      <c r="M948" s="131">
        <v>12</v>
      </c>
      <c r="N948" s="131">
        <v>4.5</v>
      </c>
      <c r="O948" s="133">
        <f t="shared" si="120"/>
        <v>54</v>
      </c>
      <c r="P948" s="131" t="s">
        <v>91</v>
      </c>
      <c r="Q948" s="131" t="s">
        <v>584</v>
      </c>
      <c r="R948" s="134" t="s">
        <v>248</v>
      </c>
      <c r="S948" s="149">
        <v>18.97</v>
      </c>
      <c r="T948" s="149">
        <v>0.6323333333333333</v>
      </c>
      <c r="U948" s="150">
        <v>44540</v>
      </c>
      <c r="V948" s="149">
        <v>0.47000000000000153</v>
      </c>
      <c r="W948" s="130">
        <v>0.42</v>
      </c>
      <c r="X948" s="135">
        <v>69</v>
      </c>
      <c r="Y948" s="130" t="str">
        <f t="shared" si="113"/>
        <v>N381</v>
      </c>
      <c r="Z948" s="130" t="str">
        <f t="shared" si="114"/>
        <v>10/HR-4/3FAU</v>
      </c>
      <c r="AA948" s="135">
        <f t="shared" si="115"/>
        <v>0.42</v>
      </c>
      <c r="AB948" s="135">
        <f t="shared" si="116"/>
        <v>27.791</v>
      </c>
      <c r="AC948" s="130">
        <f t="shared" si="117"/>
        <v>69</v>
      </c>
      <c r="AD948" s="130" t="str">
        <f t="shared" si="118"/>
        <v>66000-361</v>
      </c>
      <c r="AE948" s="136"/>
      <c r="AF948" s="137"/>
      <c r="AG948" s="1" t="s">
        <v>153</v>
      </c>
      <c r="AH948" s="43">
        <v>81345</v>
      </c>
    </row>
    <row r="949" spans="1:34" s="138" customFormat="1" x14ac:dyDescent="0.25">
      <c r="A949" s="146">
        <v>44511</v>
      </c>
      <c r="B949" s="57" t="s">
        <v>3693</v>
      </c>
      <c r="C949" s="62" t="s">
        <v>426</v>
      </c>
      <c r="D949" s="51" t="s">
        <v>427</v>
      </c>
      <c r="E949" s="54">
        <v>44519</v>
      </c>
      <c r="F949" s="51" t="s">
        <v>292</v>
      </c>
      <c r="G949" s="48" t="s">
        <v>424</v>
      </c>
      <c r="H949" s="52">
        <v>1</v>
      </c>
      <c r="I949" s="51" t="s">
        <v>288</v>
      </c>
      <c r="J949" s="1">
        <v>40.159999999999997</v>
      </c>
      <c r="K949" s="132">
        <v>936174</v>
      </c>
      <c r="L949" s="131"/>
      <c r="M949" s="131">
        <v>18</v>
      </c>
      <c r="N949" s="131">
        <v>4</v>
      </c>
      <c r="O949" s="133">
        <f t="shared" si="120"/>
        <v>72</v>
      </c>
      <c r="P949" s="131" t="s">
        <v>91</v>
      </c>
      <c r="Q949" s="131" t="s">
        <v>590</v>
      </c>
      <c r="R949" s="134" t="s">
        <v>1618</v>
      </c>
      <c r="S949" s="149">
        <v>1.1416666666666666</v>
      </c>
      <c r="T949" s="149">
        <v>1.1416666666666666</v>
      </c>
      <c r="U949" s="150">
        <v>44544</v>
      </c>
      <c r="V949" s="149">
        <v>9.8611111111110983E-2</v>
      </c>
      <c r="W949" s="130">
        <v>1.44</v>
      </c>
      <c r="X949" s="135">
        <v>272.23</v>
      </c>
      <c r="Y949" s="130" t="str">
        <f t="shared" si="113"/>
        <v>N1149</v>
      </c>
      <c r="Z949" s="130" t="str">
        <f t="shared" si="114"/>
        <v>15/HR-4/3AU</v>
      </c>
      <c r="AA949" s="135">
        <f t="shared" si="115"/>
        <v>1.44</v>
      </c>
      <c r="AB949" s="135">
        <f t="shared" si="116"/>
        <v>40.159999999999997</v>
      </c>
      <c r="AC949" s="130">
        <f t="shared" si="117"/>
        <v>272.23</v>
      </c>
      <c r="AD949" s="130" t="str">
        <f t="shared" si="118"/>
        <v>22000-089</v>
      </c>
      <c r="AE949" s="136"/>
      <c r="AF949" s="137"/>
      <c r="AG949" s="1" t="s">
        <v>13</v>
      </c>
      <c r="AH949" s="43">
        <v>6830</v>
      </c>
    </row>
    <row r="950" spans="1:34" s="138" customFormat="1" x14ac:dyDescent="0.25">
      <c r="A950" s="140">
        <v>44523</v>
      </c>
      <c r="B950" s="55" t="s">
        <v>3779</v>
      </c>
      <c r="C950" s="51" t="s">
        <v>3044</v>
      </c>
      <c r="D950" s="51" t="s">
        <v>3782</v>
      </c>
      <c r="E950" s="54">
        <v>44526</v>
      </c>
      <c r="F950" s="51" t="s">
        <v>3780</v>
      </c>
      <c r="G950" s="48" t="s">
        <v>3781</v>
      </c>
      <c r="H950" s="52">
        <v>2</v>
      </c>
      <c r="I950" s="51" t="s">
        <v>318</v>
      </c>
      <c r="J950" s="1">
        <v>16.309999999999999</v>
      </c>
      <c r="K950" s="132">
        <v>937279</v>
      </c>
      <c r="L950" s="131"/>
      <c r="M950" s="131">
        <v>10.8</v>
      </c>
      <c r="N950" s="131">
        <v>3.45</v>
      </c>
      <c r="O950" s="133">
        <f t="shared" si="120"/>
        <v>37.260000000000005</v>
      </c>
      <c r="P950" s="131" t="s">
        <v>3521</v>
      </c>
      <c r="Q950" s="131" t="s">
        <v>577</v>
      </c>
      <c r="R950" s="134" t="s">
        <v>455</v>
      </c>
      <c r="S950" s="149">
        <v>2.5677777777777773</v>
      </c>
      <c r="T950" s="149">
        <v>1.2838888888888886</v>
      </c>
      <c r="U950" s="150">
        <v>44544</v>
      </c>
      <c r="V950" s="149">
        <v>0.20444444444444487</v>
      </c>
      <c r="W950" s="130">
        <v>1</v>
      </c>
      <c r="X950" s="135">
        <v>55</v>
      </c>
      <c r="Y950" s="130" t="str">
        <f t="shared" si="113"/>
        <v>RL1429</v>
      </c>
      <c r="Z950" s="130" t="str">
        <f t="shared" si="114"/>
        <v>3/NCR18650GA</v>
      </c>
      <c r="AA950" s="135">
        <f t="shared" si="115"/>
        <v>1</v>
      </c>
      <c r="AB950" s="135">
        <f t="shared" si="116"/>
        <v>16.309999999999999</v>
      </c>
      <c r="AC950" s="130">
        <f t="shared" si="117"/>
        <v>55</v>
      </c>
      <c r="AD950" s="130" t="str">
        <f t="shared" si="118"/>
        <v>66002-575</v>
      </c>
      <c r="AE950" s="136"/>
      <c r="AF950" s="137"/>
      <c r="AG950" s="1" t="s">
        <v>152</v>
      </c>
      <c r="AH950" s="43">
        <v>2240</v>
      </c>
    </row>
    <row r="951" spans="1:34" s="138" customFormat="1" x14ac:dyDescent="0.25">
      <c r="A951" s="147">
        <v>44526</v>
      </c>
      <c r="B951" s="82" t="s">
        <v>3795</v>
      </c>
      <c r="C951" s="51" t="s">
        <v>362</v>
      </c>
      <c r="D951" s="51" t="s">
        <v>479</v>
      </c>
      <c r="E951" s="54">
        <v>44547</v>
      </c>
      <c r="F951" s="51" t="s">
        <v>322</v>
      </c>
      <c r="G951" s="48" t="s">
        <v>466</v>
      </c>
      <c r="H951" s="52">
        <v>1</v>
      </c>
      <c r="I951" s="51" t="s">
        <v>114</v>
      </c>
      <c r="J951" s="1">
        <v>16.579999999999998</v>
      </c>
      <c r="K951" s="132">
        <v>937755</v>
      </c>
      <c r="L951" s="131"/>
      <c r="M951" s="131">
        <v>7.2</v>
      </c>
      <c r="N951" s="131">
        <v>4.5</v>
      </c>
      <c r="O951" s="133">
        <f t="shared" si="120"/>
        <v>32.4</v>
      </c>
      <c r="P951" s="131" t="s">
        <v>91</v>
      </c>
      <c r="Q951" s="131" t="s">
        <v>464</v>
      </c>
      <c r="R951" s="134" t="s">
        <v>455</v>
      </c>
      <c r="S951" s="149">
        <v>0.74999999999999734</v>
      </c>
      <c r="T951" s="149">
        <v>0.74999999999999734</v>
      </c>
      <c r="U951" s="150">
        <v>44545</v>
      </c>
      <c r="V951" s="149">
        <v>0.22583333333333266</v>
      </c>
      <c r="W951" s="130"/>
      <c r="X951" s="135">
        <v>75</v>
      </c>
      <c r="Y951" s="130" t="str">
        <f t="shared" si="113"/>
        <v>PACK249</v>
      </c>
      <c r="Z951" s="130" t="str">
        <f t="shared" si="114"/>
        <v>6/HR-4/3FAU</v>
      </c>
      <c r="AA951" s="135">
        <f t="shared" si="115"/>
        <v>0</v>
      </c>
      <c r="AB951" s="135">
        <f t="shared" si="116"/>
        <v>16.579999999999998</v>
      </c>
      <c r="AC951" s="130">
        <f t="shared" si="117"/>
        <v>75</v>
      </c>
      <c r="AD951" s="130" t="str">
        <f t="shared" si="118"/>
        <v>66001-449</v>
      </c>
      <c r="AE951" s="136"/>
      <c r="AF951" s="137"/>
      <c r="AG951" s="1" t="s">
        <v>13</v>
      </c>
      <c r="AH951" s="43" t="s">
        <v>323</v>
      </c>
    </row>
    <row r="952" spans="1:34" s="138" customFormat="1" x14ac:dyDescent="0.25">
      <c r="A952" s="147">
        <v>44526</v>
      </c>
      <c r="B952" s="82" t="s">
        <v>3834</v>
      </c>
      <c r="C952" s="78" t="s">
        <v>3836</v>
      </c>
      <c r="D952" s="51" t="s">
        <v>3837</v>
      </c>
      <c r="E952" s="54">
        <v>44525</v>
      </c>
      <c r="F952" s="51" t="s">
        <v>322</v>
      </c>
      <c r="G952" s="48" t="s">
        <v>3835</v>
      </c>
      <c r="H952" s="52">
        <v>1</v>
      </c>
      <c r="I952" s="51" t="s">
        <v>630</v>
      </c>
      <c r="J952" s="1">
        <v>14.56</v>
      </c>
      <c r="K952" s="132">
        <v>937948</v>
      </c>
      <c r="L952" s="131"/>
      <c r="M952" s="131">
        <v>4.8</v>
      </c>
      <c r="N952" s="131">
        <v>3</v>
      </c>
      <c r="O952" s="133">
        <f t="shared" si="120"/>
        <v>14.399999999999999</v>
      </c>
      <c r="P952" s="131" t="s">
        <v>96</v>
      </c>
      <c r="Q952" s="131" t="s">
        <v>3838</v>
      </c>
      <c r="R952" s="134" t="s">
        <v>455</v>
      </c>
      <c r="S952" s="149">
        <v>2.0330555555555536</v>
      </c>
      <c r="T952" s="149">
        <v>2.0330555555555536</v>
      </c>
      <c r="U952" s="150">
        <v>44545</v>
      </c>
      <c r="V952" s="149">
        <v>0.1963888888888885</v>
      </c>
      <c r="W952" s="130">
        <v>0.5</v>
      </c>
      <c r="X952" s="135">
        <v>38.130000000000003</v>
      </c>
      <c r="Y952" s="130" t="str">
        <f t="shared" si="113"/>
        <v>N917</v>
      </c>
      <c r="Z952" s="130" t="str">
        <f t="shared" si="114"/>
        <v>4/N-3000CR</v>
      </c>
      <c r="AA952" s="135">
        <f t="shared" si="115"/>
        <v>0.5</v>
      </c>
      <c r="AB952" s="135">
        <f t="shared" si="116"/>
        <v>14.56</v>
      </c>
      <c r="AC952" s="130">
        <f t="shared" si="117"/>
        <v>38.130000000000003</v>
      </c>
      <c r="AD952" s="130" t="str">
        <f t="shared" si="118"/>
        <v>30003-854JST</v>
      </c>
      <c r="AE952" s="136"/>
      <c r="AF952" s="137"/>
      <c r="AG952" s="1" t="s">
        <v>13</v>
      </c>
      <c r="AH952" s="43" t="s">
        <v>323</v>
      </c>
    </row>
    <row r="953" spans="1:34" s="138" customFormat="1" x14ac:dyDescent="0.25">
      <c r="A953" s="147">
        <v>44526</v>
      </c>
      <c r="B953" s="82" t="s">
        <v>3832</v>
      </c>
      <c r="C953" s="78" t="s">
        <v>3833</v>
      </c>
      <c r="D953" s="51" t="s">
        <v>763</v>
      </c>
      <c r="E953" s="54">
        <v>44525</v>
      </c>
      <c r="F953" s="51" t="s">
        <v>322</v>
      </c>
      <c r="G953" s="48" t="s">
        <v>761</v>
      </c>
      <c r="H953" s="52">
        <v>2</v>
      </c>
      <c r="I953" s="51" t="s">
        <v>665</v>
      </c>
      <c r="J953" s="1">
        <v>19.135000000000002</v>
      </c>
      <c r="K953" s="132">
        <v>937948</v>
      </c>
      <c r="L953" s="131"/>
      <c r="M953" s="131">
        <v>6</v>
      </c>
      <c r="N953" s="131">
        <v>3</v>
      </c>
      <c r="O953" s="133">
        <f t="shared" si="120"/>
        <v>18</v>
      </c>
      <c r="P953" s="131" t="s">
        <v>91</v>
      </c>
      <c r="Q953" s="131" t="s">
        <v>583</v>
      </c>
      <c r="R953" s="134" t="s">
        <v>455</v>
      </c>
      <c r="S953" s="149">
        <v>1.47</v>
      </c>
      <c r="T953" s="149">
        <v>0.73499999999999999</v>
      </c>
      <c r="U953" s="150">
        <v>44545</v>
      </c>
      <c r="V953" s="149">
        <v>0.25638888888888856</v>
      </c>
      <c r="W953" s="130">
        <v>0.74</v>
      </c>
      <c r="X953" s="135">
        <v>58.548299999999998</v>
      </c>
      <c r="Y953" s="130" t="str">
        <f t="shared" si="113"/>
        <v>N743</v>
      </c>
      <c r="Z953" s="130" t="str">
        <f t="shared" si="114"/>
        <v xml:space="preserve">5/HR-SCU </v>
      </c>
      <c r="AA953" s="135">
        <f t="shared" si="115"/>
        <v>0.74</v>
      </c>
      <c r="AB953" s="135">
        <f t="shared" si="116"/>
        <v>19.135000000000002</v>
      </c>
      <c r="AC953" s="130">
        <f t="shared" si="117"/>
        <v>58.548299999999998</v>
      </c>
      <c r="AD953" s="130" t="str">
        <f t="shared" si="118"/>
        <v>30006-976GEP</v>
      </c>
      <c r="AE953" s="136"/>
      <c r="AF953" s="137"/>
      <c r="AG953" s="1" t="s">
        <v>13</v>
      </c>
      <c r="AH953" s="43" t="s">
        <v>323</v>
      </c>
    </row>
    <row r="954" spans="1:34" s="138" customFormat="1" x14ac:dyDescent="0.25">
      <c r="A954" s="140">
        <v>44516</v>
      </c>
      <c r="B954" s="55" t="s">
        <v>3702</v>
      </c>
      <c r="C954" s="51" t="s">
        <v>3704</v>
      </c>
      <c r="D954" s="51" t="s">
        <v>3705</v>
      </c>
      <c r="E954" s="54">
        <v>44511</v>
      </c>
      <c r="F954" s="51" t="s">
        <v>423</v>
      </c>
      <c r="G954" s="48" t="s">
        <v>3703</v>
      </c>
      <c r="H954" s="52">
        <v>1</v>
      </c>
      <c r="I954" s="51" t="s">
        <v>2246</v>
      </c>
      <c r="J954" s="1">
        <v>17.07</v>
      </c>
      <c r="K954" s="132">
        <v>936261</v>
      </c>
      <c r="L954" s="131"/>
      <c r="M954" s="131">
        <v>7.4</v>
      </c>
      <c r="N954" s="131">
        <v>3.4</v>
      </c>
      <c r="O954" s="133">
        <f t="shared" si="120"/>
        <v>25.16</v>
      </c>
      <c r="P954" s="131" t="s">
        <v>3521</v>
      </c>
      <c r="Q954" s="131" t="s">
        <v>281</v>
      </c>
      <c r="R954" s="134" t="s">
        <v>1902</v>
      </c>
      <c r="S954" s="149">
        <v>0.49999999999999956</v>
      </c>
      <c r="T954" s="149">
        <v>0.49999999999999956</v>
      </c>
      <c r="U954" s="150">
        <v>44545</v>
      </c>
      <c r="V954" s="149">
        <v>0.15027777777777773</v>
      </c>
      <c r="W954" s="130">
        <v>1.36</v>
      </c>
      <c r="X954" s="135">
        <v>70</v>
      </c>
      <c r="Y954" s="130" t="str">
        <f t="shared" si="113"/>
        <v>RECELL566</v>
      </c>
      <c r="Z954" s="130" t="str">
        <f t="shared" si="114"/>
        <v>4/UR18500FK</v>
      </c>
      <c r="AA954" s="135">
        <f t="shared" si="115"/>
        <v>1.36</v>
      </c>
      <c r="AB954" s="135">
        <f t="shared" si="116"/>
        <v>17.07</v>
      </c>
      <c r="AC954" s="130">
        <f t="shared" si="117"/>
        <v>70</v>
      </c>
      <c r="AD954" s="130" t="str">
        <f t="shared" si="118"/>
        <v>66002-289</v>
      </c>
      <c r="AE954" s="136"/>
      <c r="AF954" s="137"/>
      <c r="AG954" s="1" t="s">
        <v>13</v>
      </c>
      <c r="AH954" s="43">
        <v>23891</v>
      </c>
    </row>
    <row r="955" spans="1:34" s="138" customFormat="1" x14ac:dyDescent="0.25">
      <c r="A955" s="146">
        <v>44518</v>
      </c>
      <c r="B955" s="57" t="s">
        <v>3751</v>
      </c>
      <c r="C955" s="51" t="s">
        <v>3753</v>
      </c>
      <c r="D955" s="51" t="s">
        <v>3942</v>
      </c>
      <c r="E955" s="54">
        <v>44527</v>
      </c>
      <c r="F955" s="51" t="s">
        <v>322</v>
      </c>
      <c r="G955" s="48" t="s">
        <v>3752</v>
      </c>
      <c r="H955" s="52">
        <v>2</v>
      </c>
      <c r="I955" s="51" t="s">
        <v>279</v>
      </c>
      <c r="J955" s="1">
        <v>9.9700000000000006</v>
      </c>
      <c r="K955" s="132">
        <v>936917</v>
      </c>
      <c r="L955" s="131"/>
      <c r="M955" s="131">
        <v>4.8</v>
      </c>
      <c r="N955" s="131">
        <v>2.5499999999999998</v>
      </c>
      <c r="O955" s="133">
        <f t="shared" si="120"/>
        <v>12.239999999999998</v>
      </c>
      <c r="P955" s="131" t="s">
        <v>91</v>
      </c>
      <c r="Q955" s="131" t="s">
        <v>562</v>
      </c>
      <c r="R955" s="134" t="s">
        <v>455</v>
      </c>
      <c r="S955" s="149">
        <v>0.67250000000000121</v>
      </c>
      <c r="T955" s="149">
        <v>0.3362500000000006</v>
      </c>
      <c r="U955" s="150">
        <v>44545</v>
      </c>
      <c r="V955" s="149">
        <v>0.10999999999999988</v>
      </c>
      <c r="W955" s="130">
        <v>1</v>
      </c>
      <c r="X955" s="135">
        <v>46</v>
      </c>
      <c r="Y955" s="130" t="str">
        <f t="shared" si="113"/>
        <v>PACK682</v>
      </c>
      <c r="Z955" s="130" t="str">
        <f t="shared" si="114"/>
        <v>4/BK-3HCCE</v>
      </c>
      <c r="AA955" s="135">
        <f t="shared" si="115"/>
        <v>1</v>
      </c>
      <c r="AB955" s="135">
        <f t="shared" si="116"/>
        <v>9.9700000000000006</v>
      </c>
      <c r="AC955" s="130">
        <f t="shared" si="117"/>
        <v>46</v>
      </c>
      <c r="AD955" s="130" t="str">
        <f t="shared" si="118"/>
        <v>66003-997</v>
      </c>
      <c r="AE955" s="136"/>
      <c r="AF955" s="137"/>
      <c r="AG955" s="1" t="s">
        <v>13</v>
      </c>
      <c r="AH955" s="43" t="s">
        <v>323</v>
      </c>
    </row>
    <row r="956" spans="1:34" s="138" customFormat="1" x14ac:dyDescent="0.25">
      <c r="A956" s="147">
        <v>44526</v>
      </c>
      <c r="B956" s="82" t="s">
        <v>3800</v>
      </c>
      <c r="C956" s="51" t="s">
        <v>522</v>
      </c>
      <c r="D956" s="51" t="s">
        <v>3416</v>
      </c>
      <c r="E956" s="54">
        <v>44551</v>
      </c>
      <c r="F956" s="51" t="s">
        <v>1225</v>
      </c>
      <c r="G956" s="48" t="s">
        <v>3415</v>
      </c>
      <c r="H956" s="52">
        <v>20</v>
      </c>
      <c r="I956" s="51" t="s">
        <v>318</v>
      </c>
      <c r="J956" s="1">
        <v>9.2289999999999992</v>
      </c>
      <c r="K956" s="132">
        <v>937643</v>
      </c>
      <c r="L956" s="131"/>
      <c r="M956" s="131">
        <v>7.2</v>
      </c>
      <c r="N956" s="131">
        <v>3.45</v>
      </c>
      <c r="O956" s="133">
        <f t="shared" si="120"/>
        <v>24.840000000000003</v>
      </c>
      <c r="P956" s="131" t="s">
        <v>3521</v>
      </c>
      <c r="Q956" s="131" t="s">
        <v>582</v>
      </c>
      <c r="R956" s="134" t="s">
        <v>3943</v>
      </c>
      <c r="S956" s="149">
        <v>8.7538888888888877</v>
      </c>
      <c r="T956" s="149">
        <v>0.43769444444444439</v>
      </c>
      <c r="U956" s="150">
        <v>44545</v>
      </c>
      <c r="V956" s="149">
        <v>0.80722222222222273</v>
      </c>
      <c r="W956" s="130">
        <v>0.5</v>
      </c>
      <c r="X956" s="135">
        <v>37.5</v>
      </c>
      <c r="Y956" s="130" t="str">
        <f t="shared" si="113"/>
        <v>RL1529</v>
      </c>
      <c r="Z956" s="130" t="str">
        <f t="shared" si="114"/>
        <v>2/NCR18650GA</v>
      </c>
      <c r="AA956" s="135">
        <f t="shared" si="115"/>
        <v>0.5</v>
      </c>
      <c r="AB956" s="135">
        <f t="shared" si="116"/>
        <v>9.2289999999999992</v>
      </c>
      <c r="AC956" s="130">
        <f t="shared" si="117"/>
        <v>37.5</v>
      </c>
      <c r="AD956" s="130" t="str">
        <f t="shared" si="118"/>
        <v>66002-756</v>
      </c>
      <c r="AE956" s="136"/>
      <c r="AF956" s="137"/>
      <c r="AG956" s="1" t="s">
        <v>151</v>
      </c>
      <c r="AH956" s="43">
        <v>2164</v>
      </c>
    </row>
    <row r="957" spans="1:34" s="138" customFormat="1" x14ac:dyDescent="0.25">
      <c r="A957" s="147">
        <v>44519</v>
      </c>
      <c r="B957" s="82" t="s">
        <v>3768</v>
      </c>
      <c r="C957" s="19" t="s">
        <v>397</v>
      </c>
      <c r="D957" s="51" t="s">
        <v>2654</v>
      </c>
      <c r="E957" s="54">
        <v>44540</v>
      </c>
      <c r="F957" s="51" t="s">
        <v>1737</v>
      </c>
      <c r="G957" s="48" t="s">
        <v>244</v>
      </c>
      <c r="H957" s="52">
        <v>3</v>
      </c>
      <c r="I957" s="51" t="s">
        <v>95</v>
      </c>
      <c r="J957" s="1">
        <v>22.57</v>
      </c>
      <c r="K957" s="132">
        <v>937131</v>
      </c>
      <c r="L957" s="131"/>
      <c r="M957" s="131">
        <v>42</v>
      </c>
      <c r="N957" s="131"/>
      <c r="O957" s="133">
        <f t="shared" si="120"/>
        <v>0</v>
      </c>
      <c r="P957" s="131" t="s">
        <v>89</v>
      </c>
      <c r="Q957" s="131"/>
      <c r="R957" s="134" t="s">
        <v>455</v>
      </c>
      <c r="S957" s="149">
        <v>5.9361111111111073</v>
      </c>
      <c r="T957" s="149">
        <v>1.9787037037037025</v>
      </c>
      <c r="U957" s="150">
        <v>44536</v>
      </c>
      <c r="V957" s="149">
        <v>0.44500000000000028</v>
      </c>
      <c r="W957" s="130">
        <v>1.64</v>
      </c>
      <c r="X957" s="135">
        <v>200</v>
      </c>
      <c r="Y957" s="130" t="str">
        <f t="shared" si="113"/>
        <v>AL285ADEG</v>
      </c>
      <c r="Z957" s="130" t="str">
        <f t="shared" si="114"/>
        <v>28/LR20XW</v>
      </c>
      <c r="AA957" s="135">
        <f t="shared" si="115"/>
        <v>1.64</v>
      </c>
      <c r="AB957" s="135">
        <f t="shared" si="116"/>
        <v>22.57</v>
      </c>
      <c r="AC957" s="130">
        <f t="shared" si="117"/>
        <v>200</v>
      </c>
      <c r="AD957" s="130" t="str">
        <f t="shared" si="118"/>
        <v>66000-824</v>
      </c>
      <c r="AE957" s="136"/>
      <c r="AF957" s="137"/>
      <c r="AG957" s="1" t="s">
        <v>152</v>
      </c>
      <c r="AH957" s="43">
        <v>65512</v>
      </c>
    </row>
    <row r="958" spans="1:34" s="138" customFormat="1" x14ac:dyDescent="0.25">
      <c r="A958" s="140">
        <v>44516</v>
      </c>
      <c r="B958" s="192">
        <v>318424</v>
      </c>
      <c r="C958" s="130"/>
      <c r="D958" s="130" t="s">
        <v>3736</v>
      </c>
      <c r="E958" s="143">
        <v>44533</v>
      </c>
      <c r="F958" s="130" t="s">
        <v>105</v>
      </c>
      <c r="G958" s="130"/>
      <c r="H958" s="130">
        <v>1</v>
      </c>
      <c r="I958" s="130"/>
      <c r="J958" s="131">
        <v>0</v>
      </c>
      <c r="K958" s="132">
        <v>936230</v>
      </c>
      <c r="L958" s="131"/>
      <c r="M958" s="131"/>
      <c r="N958" s="131"/>
      <c r="O958" s="133">
        <f t="shared" si="120"/>
        <v>0</v>
      </c>
      <c r="P958" s="131"/>
      <c r="Q958" s="131"/>
      <c r="R958" s="134" t="s">
        <v>118</v>
      </c>
      <c r="S958" s="149">
        <v>1.204444444444444</v>
      </c>
      <c r="T958" s="149">
        <v>1.204444444444444</v>
      </c>
      <c r="U958" s="150">
        <v>44537</v>
      </c>
      <c r="V958" s="149">
        <v>7.222222222222241E-2</v>
      </c>
      <c r="W958" s="130">
        <v>2</v>
      </c>
      <c r="X958" s="135">
        <v>60</v>
      </c>
      <c r="Y958" s="130" t="str">
        <f t="shared" si="113"/>
        <v>LAB</v>
      </c>
      <c r="Z958" s="130">
        <f t="shared" si="114"/>
        <v>0</v>
      </c>
      <c r="AA958" s="135">
        <f t="shared" si="115"/>
        <v>2</v>
      </c>
      <c r="AB958" s="135">
        <f t="shared" si="116"/>
        <v>0</v>
      </c>
      <c r="AC958" s="130">
        <f t="shared" si="117"/>
        <v>60</v>
      </c>
      <c r="AD958" s="130">
        <f t="shared" si="118"/>
        <v>0</v>
      </c>
      <c r="AE958" s="136"/>
      <c r="AF958" s="137"/>
      <c r="AG958" s="1" t="s">
        <v>13</v>
      </c>
      <c r="AH958" s="43" t="s">
        <v>294</v>
      </c>
    </row>
    <row r="959" spans="1:34" s="138" customFormat="1" x14ac:dyDescent="0.25">
      <c r="A959" s="144">
        <v>44517</v>
      </c>
      <c r="B959" s="56" t="s">
        <v>3738</v>
      </c>
      <c r="C959" s="51" t="s">
        <v>612</v>
      </c>
      <c r="D959" s="51" t="s">
        <v>613</v>
      </c>
      <c r="E959" s="54">
        <v>44516</v>
      </c>
      <c r="F959" s="51" t="s">
        <v>292</v>
      </c>
      <c r="G959" s="48" t="s">
        <v>611</v>
      </c>
      <c r="H959" s="52">
        <v>3</v>
      </c>
      <c r="I959" s="51" t="s">
        <v>374</v>
      </c>
      <c r="J959" s="1">
        <v>66.085999999999999</v>
      </c>
      <c r="K959" s="132">
        <v>936744</v>
      </c>
      <c r="L959" s="131"/>
      <c r="M959" s="131">
        <v>24</v>
      </c>
      <c r="N959" s="131">
        <v>3</v>
      </c>
      <c r="O959" s="133">
        <f t="shared" si="120"/>
        <v>72</v>
      </c>
      <c r="P959" s="131" t="s">
        <v>91</v>
      </c>
      <c r="Q959" s="131"/>
      <c r="R959" s="134" t="s">
        <v>3944</v>
      </c>
      <c r="S959" s="149">
        <v>3.3466666666666676</v>
      </c>
      <c r="T959" s="149">
        <v>1.1155555555555559</v>
      </c>
      <c r="U959" s="150">
        <v>44538</v>
      </c>
      <c r="V959" s="149">
        <v>0.36583333333333323</v>
      </c>
      <c r="W959" s="130">
        <v>1.31</v>
      </c>
      <c r="X959" s="135">
        <v>200</v>
      </c>
      <c r="Y959" s="130" t="str">
        <f t="shared" si="113"/>
        <v>RECELL554</v>
      </c>
      <c r="Z959" s="130" t="str">
        <f t="shared" si="114"/>
        <v>20/HHR-300SCPY06</v>
      </c>
      <c r="AA959" s="135">
        <f t="shared" si="115"/>
        <v>1.31</v>
      </c>
      <c r="AB959" s="135">
        <f t="shared" si="116"/>
        <v>66.085999999999999</v>
      </c>
      <c r="AC959" s="130">
        <f t="shared" si="117"/>
        <v>200</v>
      </c>
      <c r="AD959" s="130" t="str">
        <f t="shared" si="118"/>
        <v>66002-203</v>
      </c>
      <c r="AE959" s="136"/>
      <c r="AF959" s="137"/>
      <c r="AG959" s="1" t="s">
        <v>13</v>
      </c>
      <c r="AH959" s="43">
        <v>6830</v>
      </c>
    </row>
    <row r="960" spans="1:34" s="138" customFormat="1" x14ac:dyDescent="0.25">
      <c r="A960" s="140">
        <v>44516</v>
      </c>
      <c r="B960" s="55" t="s">
        <v>3721</v>
      </c>
      <c r="C960" s="51" t="s">
        <v>3737</v>
      </c>
      <c r="D960" s="51" t="s">
        <v>3723</v>
      </c>
      <c r="E960" s="54">
        <v>44533</v>
      </c>
      <c r="F960" s="51" t="s">
        <v>3033</v>
      </c>
      <c r="G960" s="48" t="s">
        <v>3722</v>
      </c>
      <c r="H960" s="52">
        <v>12</v>
      </c>
      <c r="I960" s="1"/>
      <c r="J960" s="1">
        <v>82.82</v>
      </c>
      <c r="K960" s="132">
        <v>936324</v>
      </c>
      <c r="L960" s="131"/>
      <c r="M960" s="131"/>
      <c r="N960" s="131"/>
      <c r="O960" s="133">
        <f t="shared" si="120"/>
        <v>0</v>
      </c>
      <c r="P960" s="131"/>
      <c r="Q960" s="131"/>
      <c r="R960" s="134" t="s">
        <v>297</v>
      </c>
      <c r="S960" s="149">
        <v>16.432499999999997</v>
      </c>
      <c r="T960" s="149">
        <v>1.3693749999999998</v>
      </c>
      <c r="U960" s="150">
        <v>44531</v>
      </c>
      <c r="V960" s="149">
        <v>1.3622222222222216</v>
      </c>
      <c r="W960" s="130">
        <v>0.5</v>
      </c>
      <c r="X960" s="135">
        <v>250</v>
      </c>
      <c r="Y960" s="130" t="str">
        <f t="shared" si="113"/>
        <v>CH563</v>
      </c>
      <c r="Z960" s="130" t="str">
        <f t="shared" si="114"/>
        <v>1/CH-TSB003</v>
      </c>
      <c r="AA960" s="135">
        <f t="shared" si="115"/>
        <v>0.5</v>
      </c>
      <c r="AB960" s="135">
        <f t="shared" si="116"/>
        <v>82.82</v>
      </c>
      <c r="AC960" s="130">
        <f t="shared" si="117"/>
        <v>250</v>
      </c>
      <c r="AD960" s="130" t="str">
        <f t="shared" si="118"/>
        <v>67001-877</v>
      </c>
      <c r="AE960" s="136"/>
      <c r="AF960" s="137"/>
      <c r="AG960" s="1" t="s">
        <v>153</v>
      </c>
      <c r="AH960" s="43">
        <v>2486</v>
      </c>
    </row>
    <row r="961" spans="1:34" s="138" customFormat="1" x14ac:dyDescent="0.25">
      <c r="A961" s="140">
        <v>44516</v>
      </c>
      <c r="B961" s="55" t="s">
        <v>3732</v>
      </c>
      <c r="C961" s="51" t="s">
        <v>2496</v>
      </c>
      <c r="D961" s="51" t="s">
        <v>2497</v>
      </c>
      <c r="E961" s="54">
        <v>44522</v>
      </c>
      <c r="F961" s="51" t="s">
        <v>659</v>
      </c>
      <c r="G961" s="48" t="s">
        <v>2495</v>
      </c>
      <c r="H961" s="52">
        <v>12</v>
      </c>
      <c r="I961" s="51" t="s">
        <v>318</v>
      </c>
      <c r="J961" s="1">
        <v>195.69</v>
      </c>
      <c r="K961" s="132">
        <v>933434</v>
      </c>
      <c r="L961" s="131"/>
      <c r="M961" s="131">
        <v>25.2</v>
      </c>
      <c r="N961" s="131">
        <v>20.7</v>
      </c>
      <c r="O961" s="133">
        <f t="shared" si="120"/>
        <v>521.64</v>
      </c>
      <c r="P961" s="131" t="s">
        <v>3521</v>
      </c>
      <c r="Q961" s="131" t="s">
        <v>2498</v>
      </c>
      <c r="R961" s="134" t="s">
        <v>1618</v>
      </c>
      <c r="S961" s="149">
        <v>39.93</v>
      </c>
      <c r="T961" s="149">
        <v>3.3275000000000001</v>
      </c>
      <c r="U961" s="150">
        <v>44538</v>
      </c>
      <c r="V961" s="149">
        <v>0.78750000000000053</v>
      </c>
      <c r="W961" s="130">
        <v>3</v>
      </c>
      <c r="X961" s="135">
        <v>600</v>
      </c>
      <c r="Y961" s="130" t="str">
        <f t="shared" si="113"/>
        <v>RL1483</v>
      </c>
      <c r="Z961" s="130" t="str">
        <f t="shared" si="114"/>
        <v>42/NCR18650GA</v>
      </c>
      <c r="AA961" s="135">
        <f t="shared" si="115"/>
        <v>3</v>
      </c>
      <c r="AB961" s="135">
        <f t="shared" si="116"/>
        <v>195.69</v>
      </c>
      <c r="AC961" s="130">
        <f t="shared" si="117"/>
        <v>600</v>
      </c>
      <c r="AD961" s="130" t="str">
        <f t="shared" si="118"/>
        <v>66002-674</v>
      </c>
      <c r="AE961" s="136"/>
      <c r="AF961" s="137"/>
      <c r="AG961" s="1" t="s">
        <v>152</v>
      </c>
      <c r="AH961" s="43">
        <v>2557</v>
      </c>
    </row>
    <row r="962" spans="1:34" s="138" customFormat="1" x14ac:dyDescent="0.25">
      <c r="A962" s="147">
        <v>44498</v>
      </c>
      <c r="B962" s="82" t="s">
        <v>3613</v>
      </c>
      <c r="C962" s="1" t="s">
        <v>308</v>
      </c>
      <c r="D962" s="51" t="s">
        <v>317</v>
      </c>
      <c r="E962" s="54">
        <v>44502</v>
      </c>
      <c r="F962" s="51" t="s">
        <v>267</v>
      </c>
      <c r="G962" s="48" t="s">
        <v>316</v>
      </c>
      <c r="H962" s="52">
        <v>1</v>
      </c>
      <c r="I962" s="1"/>
      <c r="J962" s="1">
        <v>77.95</v>
      </c>
      <c r="K962" s="132">
        <v>934583</v>
      </c>
      <c r="L962" s="131"/>
      <c r="M962" s="131"/>
      <c r="N962" s="131"/>
      <c r="O962" s="133">
        <f t="shared" si="120"/>
        <v>0</v>
      </c>
      <c r="P962" s="131"/>
      <c r="Q962" s="131"/>
      <c r="R962" s="134" t="s">
        <v>118</v>
      </c>
      <c r="S962" s="149">
        <v>0.38361111111111157</v>
      </c>
      <c r="T962" s="149">
        <v>0.38361111111111157</v>
      </c>
      <c r="U962" s="150">
        <v>44536</v>
      </c>
      <c r="V962" s="149">
        <v>0.19083333333333385</v>
      </c>
      <c r="W962" s="130">
        <v>0.54</v>
      </c>
      <c r="X962" s="135">
        <v>164.55</v>
      </c>
      <c r="Y962" s="130" t="str">
        <f t="shared" ref="Y962:Y1025" si="121">D962</f>
        <v>CH346</v>
      </c>
      <c r="Z962" s="130" t="str">
        <f t="shared" ref="Z962:Z1025" si="122">C962</f>
        <v>TSB002</v>
      </c>
      <c r="AA962" s="135">
        <f t="shared" si="115"/>
        <v>0.54</v>
      </c>
      <c r="AB962" s="135">
        <f t="shared" ref="AB962:AB1025" si="123">J962</f>
        <v>77.95</v>
      </c>
      <c r="AC962" s="130">
        <f t="shared" si="117"/>
        <v>164.55</v>
      </c>
      <c r="AD962" s="130" t="str">
        <f t="shared" ref="AD962:AD1025" si="124">G962</f>
        <v>66001-230</v>
      </c>
      <c r="AE962" s="136"/>
      <c r="AF962" s="137"/>
      <c r="AG962" s="1" t="s">
        <v>153</v>
      </c>
      <c r="AH962" s="43">
        <v>66116</v>
      </c>
    </row>
    <row r="963" spans="1:34" x14ac:dyDescent="0.25">
      <c r="A963" s="18">
        <v>44439</v>
      </c>
      <c r="B963" s="55" t="s">
        <v>3114</v>
      </c>
      <c r="C963" s="53" t="s">
        <v>1324</v>
      </c>
      <c r="D963" s="53" t="s">
        <v>199</v>
      </c>
      <c r="E963" s="54">
        <v>44443</v>
      </c>
      <c r="F963" s="51" t="s">
        <v>693</v>
      </c>
      <c r="G963" s="48" t="s">
        <v>1135</v>
      </c>
      <c r="H963" s="52">
        <v>6</v>
      </c>
      <c r="I963" s="51" t="s">
        <v>694</v>
      </c>
      <c r="J963" s="1">
        <v>327.89</v>
      </c>
      <c r="K963" s="7">
        <v>927612</v>
      </c>
      <c r="L963" s="24" t="s">
        <v>1323</v>
      </c>
      <c r="M963" s="24">
        <v>19.5</v>
      </c>
      <c r="N963" s="24">
        <v>6.2</v>
      </c>
      <c r="O963" s="16">
        <f t="shared" si="120"/>
        <v>120.9</v>
      </c>
      <c r="P963" s="24" t="s">
        <v>20</v>
      </c>
      <c r="Q963" s="24" t="s">
        <v>583</v>
      </c>
      <c r="R963" s="25" t="s">
        <v>118</v>
      </c>
      <c r="S963" s="27">
        <v>22.05361111111111</v>
      </c>
      <c r="T963" s="27">
        <v>3.6756018518518516</v>
      </c>
      <c r="U963" s="66">
        <v>44536</v>
      </c>
      <c r="V963" s="27">
        <v>0.318888888888889</v>
      </c>
      <c r="W963" s="19">
        <v>2.64</v>
      </c>
      <c r="X963" s="26">
        <v>430</v>
      </c>
      <c r="Y963" s="19" t="str">
        <f t="shared" si="121"/>
        <v>DH33</v>
      </c>
      <c r="Z963" s="19" t="str">
        <f t="shared" si="122"/>
        <v>5/3B5100-FF</v>
      </c>
      <c r="AA963" s="26">
        <f t="shared" si="115"/>
        <v>2.64</v>
      </c>
      <c r="AB963" s="26">
        <f t="shared" si="123"/>
        <v>327.89</v>
      </c>
      <c r="AC963" s="19">
        <f t="shared" si="117"/>
        <v>430</v>
      </c>
      <c r="AD963" s="19" t="str">
        <f t="shared" si="124"/>
        <v>66000-798</v>
      </c>
      <c r="AE963" s="32"/>
      <c r="AF963" s="34"/>
      <c r="AG963" s="1" t="s">
        <v>153</v>
      </c>
      <c r="AH963" s="43">
        <v>65578</v>
      </c>
    </row>
    <row r="964" spans="1:34" s="138" customFormat="1" x14ac:dyDescent="0.25">
      <c r="A964" s="144">
        <v>44524</v>
      </c>
      <c r="B964" s="56" t="s">
        <v>3788</v>
      </c>
      <c r="C964" s="51" t="s">
        <v>774</v>
      </c>
      <c r="D964" s="51" t="s">
        <v>746</v>
      </c>
      <c r="E964" s="54">
        <v>44523</v>
      </c>
      <c r="F964" s="51" t="s">
        <v>744</v>
      </c>
      <c r="G964" s="48" t="s">
        <v>745</v>
      </c>
      <c r="H964" s="52">
        <v>1</v>
      </c>
      <c r="I964" s="51" t="s">
        <v>251</v>
      </c>
      <c r="J964" s="1">
        <v>277.8</v>
      </c>
      <c r="K964" s="132">
        <v>937575</v>
      </c>
      <c r="L964" s="131"/>
      <c r="M964" s="131">
        <v>36</v>
      </c>
      <c r="N964" s="131">
        <v>16.75</v>
      </c>
      <c r="O964" s="133">
        <f t="shared" si="120"/>
        <v>603</v>
      </c>
      <c r="P964" s="131" t="s">
        <v>3521</v>
      </c>
      <c r="Q964" s="131" t="s">
        <v>747</v>
      </c>
      <c r="R964" s="134" t="s">
        <v>278</v>
      </c>
      <c r="S964" s="149">
        <v>3.3636111111111124</v>
      </c>
      <c r="T964" s="149">
        <v>3.3636111111111124</v>
      </c>
      <c r="U964" s="150">
        <v>44533</v>
      </c>
      <c r="V964" s="149">
        <v>0.1777777777777767</v>
      </c>
      <c r="W964" s="130">
        <v>3.18</v>
      </c>
      <c r="X964" s="135">
        <v>515</v>
      </c>
      <c r="Y964" s="130" t="str">
        <f t="shared" si="121"/>
        <v>RL1228</v>
      </c>
      <c r="Z964" s="130" t="str">
        <f t="shared" si="122"/>
        <v>50/NCR18650B</v>
      </c>
      <c r="AA964" s="135">
        <f t="shared" si="115"/>
        <v>3.18</v>
      </c>
      <c r="AB964" s="135">
        <f t="shared" si="123"/>
        <v>277.8</v>
      </c>
      <c r="AC964" s="130">
        <f t="shared" si="117"/>
        <v>515</v>
      </c>
      <c r="AD964" s="130" t="str">
        <f t="shared" si="124"/>
        <v>66002-027</v>
      </c>
      <c r="AE964" s="136"/>
      <c r="AF964" s="137"/>
      <c r="AG964" s="1" t="s">
        <v>151</v>
      </c>
      <c r="AH964" s="43">
        <v>2102</v>
      </c>
    </row>
    <row r="965" spans="1:34" s="138" customFormat="1" x14ac:dyDescent="0.25">
      <c r="A965" s="144">
        <v>44531</v>
      </c>
      <c r="B965" s="56" t="s">
        <v>3879</v>
      </c>
      <c r="C965" s="51" t="s">
        <v>2931</v>
      </c>
      <c r="D965" s="51" t="s">
        <v>441</v>
      </c>
      <c r="E965" s="54">
        <v>44540</v>
      </c>
      <c r="F965" s="51" t="s">
        <v>387</v>
      </c>
      <c r="G965" s="48" t="s">
        <v>440</v>
      </c>
      <c r="H965" s="52">
        <v>10</v>
      </c>
      <c r="I965" s="51" t="s">
        <v>102</v>
      </c>
      <c r="J965" s="1">
        <v>34.942</v>
      </c>
      <c r="K965" s="132">
        <v>938344</v>
      </c>
      <c r="L965" s="131"/>
      <c r="M965" s="131"/>
      <c r="N965" s="131"/>
      <c r="O965" s="133">
        <f t="shared" si="120"/>
        <v>0</v>
      </c>
      <c r="P965" s="131"/>
      <c r="Q965" s="131"/>
      <c r="R965" s="134" t="s">
        <v>249</v>
      </c>
      <c r="S965" s="149">
        <v>0.24666666666666517</v>
      </c>
      <c r="T965" s="149">
        <v>2.4666666666666517E-2</v>
      </c>
      <c r="U965" s="150">
        <v>44536</v>
      </c>
      <c r="V965" s="149">
        <v>0.64166666666666572</v>
      </c>
      <c r="W965" s="130">
        <v>0.09</v>
      </c>
      <c r="X965" s="135">
        <v>75</v>
      </c>
      <c r="Y965" s="130" t="str">
        <f t="shared" si="121"/>
        <v>CH178</v>
      </c>
      <c r="Z965" s="130" t="str">
        <f t="shared" si="122"/>
        <v>1/TSB002</v>
      </c>
      <c r="AA965" s="135">
        <f t="shared" si="115"/>
        <v>0.09</v>
      </c>
      <c r="AB965" s="135">
        <f t="shared" si="123"/>
        <v>34.942</v>
      </c>
      <c r="AC965" s="130">
        <f t="shared" si="117"/>
        <v>75</v>
      </c>
      <c r="AD965" s="130" t="str">
        <f t="shared" si="124"/>
        <v>66000-086</v>
      </c>
      <c r="AE965" s="136"/>
      <c r="AF965" s="137"/>
      <c r="AG965" s="1" t="s">
        <v>573</v>
      </c>
      <c r="AH965" s="43">
        <v>35409</v>
      </c>
    </row>
    <row r="966" spans="1:34" s="138" customFormat="1" x14ac:dyDescent="0.25">
      <c r="A966" s="140">
        <v>44551</v>
      </c>
      <c r="B966" s="55" t="s">
        <v>3950</v>
      </c>
      <c r="C966" s="51" t="s">
        <v>3951</v>
      </c>
      <c r="D966" s="51" t="s">
        <v>2918</v>
      </c>
      <c r="E966" s="54">
        <v>44551</v>
      </c>
      <c r="F966" s="51" t="s">
        <v>292</v>
      </c>
      <c r="G966" s="48" t="s">
        <v>2916</v>
      </c>
      <c r="H966" s="52">
        <v>1</v>
      </c>
      <c r="I966" s="51" t="s">
        <v>665</v>
      </c>
      <c r="J966" s="1">
        <v>46.09</v>
      </c>
      <c r="K966" s="132">
        <v>940106</v>
      </c>
      <c r="L966" s="131" t="s">
        <v>2917</v>
      </c>
      <c r="M966" s="131">
        <v>12</v>
      </c>
      <c r="N966" s="131">
        <v>3</v>
      </c>
      <c r="O966" s="133">
        <f t="shared" si="120"/>
        <v>36</v>
      </c>
      <c r="P966" s="131" t="s">
        <v>3497</v>
      </c>
      <c r="Q966" s="131" t="s">
        <v>584</v>
      </c>
      <c r="R966" s="134" t="s">
        <v>1618</v>
      </c>
      <c r="S966" s="149">
        <v>1.7541666666666664</v>
      </c>
      <c r="T966" s="149">
        <v>1.7541666666666664</v>
      </c>
      <c r="U966" s="150">
        <v>44566</v>
      </c>
      <c r="V966" s="149">
        <v>0.15694444444444677</v>
      </c>
      <c r="W966" s="130">
        <v>1.87</v>
      </c>
      <c r="X966" s="135">
        <v>159.13</v>
      </c>
      <c r="Y966" s="130" t="str">
        <f t="shared" si="121"/>
        <v>N1114</v>
      </c>
      <c r="Z966" s="130" t="str">
        <f t="shared" si="122"/>
        <v>10/HR-SCU</v>
      </c>
      <c r="AA966" s="135">
        <v>1.87</v>
      </c>
      <c r="AB966" s="135">
        <f t="shared" si="123"/>
        <v>46.09</v>
      </c>
      <c r="AC966" s="130">
        <v>159.13</v>
      </c>
      <c r="AD966" s="130" t="str">
        <f t="shared" si="124"/>
        <v>22000-290A</v>
      </c>
      <c r="AE966" s="136"/>
      <c r="AF966" s="137"/>
      <c r="AG966" s="1" t="s">
        <v>13</v>
      </c>
      <c r="AH966" s="43">
        <v>6830</v>
      </c>
    </row>
    <row r="967" spans="1:34" s="138" customFormat="1" x14ac:dyDescent="0.25">
      <c r="A967" s="146">
        <v>44532</v>
      </c>
      <c r="B967" s="57" t="s">
        <v>3887</v>
      </c>
      <c r="C967" s="1" t="s">
        <v>123</v>
      </c>
      <c r="D967" s="51" t="s">
        <v>3656</v>
      </c>
      <c r="E967" s="54">
        <v>44552</v>
      </c>
      <c r="F967" s="51" t="s">
        <v>339</v>
      </c>
      <c r="G967" s="48" t="s">
        <v>3655</v>
      </c>
      <c r="H967" s="52">
        <v>1</v>
      </c>
      <c r="I967" s="51" t="s">
        <v>122</v>
      </c>
      <c r="J967" s="1">
        <v>5.54</v>
      </c>
      <c r="K967" s="132">
        <v>938530</v>
      </c>
      <c r="L967" s="131"/>
      <c r="M967" s="131">
        <v>7.2</v>
      </c>
      <c r="N967" s="131">
        <v>0.7</v>
      </c>
      <c r="O967" s="133">
        <f t="shared" si="120"/>
        <v>5.04</v>
      </c>
      <c r="P967" s="131" t="s">
        <v>96</v>
      </c>
      <c r="Q967" s="131" t="s">
        <v>3888</v>
      </c>
      <c r="R967" s="134" t="s">
        <v>455</v>
      </c>
      <c r="S967" s="149">
        <v>3.7502777777777769</v>
      </c>
      <c r="T967" s="149">
        <v>3.7502777777777769</v>
      </c>
      <c r="U967" s="150">
        <v>44566</v>
      </c>
      <c r="V967" s="149">
        <v>0.20944444444444432</v>
      </c>
      <c r="W967" s="130">
        <v>1.2</v>
      </c>
      <c r="X967" s="135">
        <v>38.29</v>
      </c>
      <c r="Y967" s="130" t="str">
        <f t="shared" si="121"/>
        <v>RECELL77</v>
      </c>
      <c r="Z967" s="130" t="str">
        <f t="shared" si="122"/>
        <v>6/N700AACL</v>
      </c>
      <c r="AA967" s="135">
        <f t="shared" ref="AA967:AA998" si="125">W967</f>
        <v>1.2</v>
      </c>
      <c r="AB967" s="135">
        <f t="shared" si="123"/>
        <v>5.54</v>
      </c>
      <c r="AC967" s="130">
        <f t="shared" ref="AC967:AC1030" si="126">X967</f>
        <v>38.29</v>
      </c>
      <c r="AD967" s="130" t="str">
        <f t="shared" si="124"/>
        <v>22000-356</v>
      </c>
      <c r="AE967" s="136"/>
      <c r="AF967" s="137"/>
      <c r="AG967" s="1" t="s">
        <v>13</v>
      </c>
      <c r="AH967" s="43" t="s">
        <v>340</v>
      </c>
    </row>
    <row r="968" spans="1:34" s="138" customFormat="1" x14ac:dyDescent="0.25">
      <c r="A968" s="140">
        <v>44565</v>
      </c>
      <c r="B968" s="55" t="s">
        <v>4004</v>
      </c>
      <c r="C968" s="51" t="s">
        <v>3044</v>
      </c>
      <c r="D968" s="51" t="s">
        <v>4006</v>
      </c>
      <c r="E968" s="54">
        <v>44551</v>
      </c>
      <c r="F968" s="51" t="s">
        <v>3780</v>
      </c>
      <c r="G968" s="48" t="s">
        <v>4005</v>
      </c>
      <c r="H968" s="52">
        <v>2</v>
      </c>
      <c r="I968" s="51" t="s">
        <v>318</v>
      </c>
      <c r="J968" s="1">
        <v>15.84</v>
      </c>
      <c r="K968" s="132">
        <v>940592</v>
      </c>
      <c r="L968" s="131"/>
      <c r="M968" s="131">
        <v>10.8</v>
      </c>
      <c r="N968" s="131">
        <v>3.45</v>
      </c>
      <c r="O968" s="133">
        <f t="shared" si="120"/>
        <v>37.260000000000005</v>
      </c>
      <c r="P968" s="131" t="s">
        <v>3486</v>
      </c>
      <c r="Q968" s="131" t="s">
        <v>577</v>
      </c>
      <c r="R968" s="134" t="s">
        <v>455</v>
      </c>
      <c r="S968" s="149">
        <v>1.7852777777777797</v>
      </c>
      <c r="T968" s="149">
        <v>0.89263888888888987</v>
      </c>
      <c r="U968" s="150">
        <v>44566</v>
      </c>
      <c r="V968" s="149">
        <v>0.27999999999999847</v>
      </c>
      <c r="W968" s="130">
        <v>1.5</v>
      </c>
      <c r="X968" s="135">
        <v>55</v>
      </c>
      <c r="Y968" s="130" t="str">
        <f t="shared" si="121"/>
        <v>RL1429A</v>
      </c>
      <c r="Z968" s="130" t="str">
        <f t="shared" si="122"/>
        <v>3/NCR18650GA</v>
      </c>
      <c r="AA968" s="135">
        <f t="shared" si="125"/>
        <v>1.5</v>
      </c>
      <c r="AB968" s="135">
        <f t="shared" si="123"/>
        <v>15.84</v>
      </c>
      <c r="AC968" s="130">
        <f t="shared" si="126"/>
        <v>55</v>
      </c>
      <c r="AD968" s="130" t="str">
        <f t="shared" si="124"/>
        <v>66002-575A</v>
      </c>
      <c r="AE968" s="136"/>
      <c r="AF968" s="137"/>
      <c r="AG968" s="1" t="s">
        <v>152</v>
      </c>
      <c r="AH968" s="43">
        <v>2240</v>
      </c>
    </row>
    <row r="969" spans="1:34" s="138" customFormat="1" x14ac:dyDescent="0.25">
      <c r="A969" s="140">
        <v>44551</v>
      </c>
      <c r="B969" s="55" t="s">
        <v>3959</v>
      </c>
      <c r="C969" s="51" t="s">
        <v>2931</v>
      </c>
      <c r="D969" s="51" t="s">
        <v>3961</v>
      </c>
      <c r="E969" s="54">
        <v>44552</v>
      </c>
      <c r="F969" s="51" t="s">
        <v>307</v>
      </c>
      <c r="G969" s="48" t="s">
        <v>3960</v>
      </c>
      <c r="H969" s="52">
        <v>10</v>
      </c>
      <c r="I969" s="51" t="s">
        <v>102</v>
      </c>
      <c r="J969" s="1">
        <v>34.94</v>
      </c>
      <c r="K969" s="132">
        <v>940143</v>
      </c>
      <c r="L969" s="131"/>
      <c r="M969" s="131"/>
      <c r="N969" s="131"/>
      <c r="O969" s="133">
        <f t="shared" si="120"/>
        <v>0</v>
      </c>
      <c r="P969" s="131"/>
      <c r="Q969" s="131"/>
      <c r="R969" s="134" t="s">
        <v>249</v>
      </c>
      <c r="S969" s="149">
        <v>1.1666666666666665</v>
      </c>
      <c r="T969" s="149">
        <v>0.11666666666666665</v>
      </c>
      <c r="U969" s="150">
        <v>44567</v>
      </c>
      <c r="V969" s="149">
        <v>0.54083333333333394</v>
      </c>
      <c r="W969" s="130">
        <v>0.13</v>
      </c>
      <c r="X969" s="135">
        <v>91.4</v>
      </c>
      <c r="Y969" s="130" t="str">
        <f t="shared" si="121"/>
        <v>CH100</v>
      </c>
      <c r="Z969" s="130" t="str">
        <f t="shared" si="122"/>
        <v>1/TSB002</v>
      </c>
      <c r="AA969" s="135">
        <f t="shared" si="125"/>
        <v>0.13</v>
      </c>
      <c r="AB969" s="135">
        <f t="shared" si="123"/>
        <v>34.94</v>
      </c>
      <c r="AC969" s="130">
        <f t="shared" si="126"/>
        <v>91.4</v>
      </c>
      <c r="AD969" s="130" t="str">
        <f t="shared" si="124"/>
        <v>66000-013</v>
      </c>
      <c r="AE969" s="136"/>
      <c r="AF969" s="137"/>
      <c r="AG969" s="1" t="s">
        <v>153</v>
      </c>
      <c r="AH969" s="43">
        <v>81345</v>
      </c>
    </row>
    <row r="970" spans="1:34" s="138" customFormat="1" x14ac:dyDescent="0.25">
      <c r="A970" s="144">
        <v>44510</v>
      </c>
      <c r="B970" s="56" t="s">
        <v>3673</v>
      </c>
      <c r="C970" s="51" t="s">
        <v>713</v>
      </c>
      <c r="D970" s="51" t="s">
        <v>3675</v>
      </c>
      <c r="E970" s="54">
        <v>44527</v>
      </c>
      <c r="F970" s="51" t="s">
        <v>105</v>
      </c>
      <c r="G970" s="48" t="s">
        <v>3674</v>
      </c>
      <c r="H970" s="52">
        <v>1</v>
      </c>
      <c r="I970" s="51" t="s">
        <v>670</v>
      </c>
      <c r="J970" s="1">
        <v>85.68</v>
      </c>
      <c r="K970" s="132">
        <v>935724</v>
      </c>
      <c r="L970" s="131" t="s">
        <v>3676</v>
      </c>
      <c r="M970" s="131">
        <v>24</v>
      </c>
      <c r="N970" s="131">
        <v>2.5</v>
      </c>
      <c r="O970" s="133">
        <f t="shared" si="120"/>
        <v>60</v>
      </c>
      <c r="P970" s="131" t="s">
        <v>115</v>
      </c>
      <c r="Q970" s="131"/>
      <c r="R970" s="134" t="s">
        <v>1618</v>
      </c>
      <c r="S970" s="149">
        <v>3.7749999999999995</v>
      </c>
      <c r="T970" s="149">
        <v>3.7749999999999995</v>
      </c>
      <c r="U970" s="150">
        <v>44566</v>
      </c>
      <c r="V970" s="149">
        <v>0.11777777777777665</v>
      </c>
      <c r="W970" s="130">
        <v>3</v>
      </c>
      <c r="X970" s="135">
        <v>191.1</v>
      </c>
      <c r="Y970" s="130" t="str">
        <f t="shared" si="121"/>
        <v>S106</v>
      </c>
      <c r="Z970" s="130" t="str">
        <f t="shared" si="122"/>
        <v>12/0810-0004</v>
      </c>
      <c r="AA970" s="135">
        <f t="shared" si="125"/>
        <v>3</v>
      </c>
      <c r="AB970" s="135">
        <f t="shared" si="123"/>
        <v>85.68</v>
      </c>
      <c r="AC970" s="130">
        <f t="shared" si="126"/>
        <v>191.1</v>
      </c>
      <c r="AD970" s="130" t="str">
        <f t="shared" si="124"/>
        <v>22000-979</v>
      </c>
      <c r="AE970" s="136"/>
      <c r="AF970" s="137"/>
      <c r="AG970" s="1" t="s">
        <v>13</v>
      </c>
      <c r="AH970" s="43" t="s">
        <v>294</v>
      </c>
    </row>
    <row r="971" spans="1:34" s="138" customFormat="1" x14ac:dyDescent="0.25">
      <c r="A971" s="147">
        <v>44519</v>
      </c>
      <c r="B971" s="82" t="s">
        <v>3767</v>
      </c>
      <c r="C971" s="51" t="s">
        <v>1739</v>
      </c>
      <c r="D971" s="51" t="s">
        <v>1740</v>
      </c>
      <c r="E971" s="54">
        <v>44540</v>
      </c>
      <c r="F971" s="51" t="s">
        <v>1737</v>
      </c>
      <c r="G971" s="48" t="s">
        <v>1738</v>
      </c>
      <c r="H971" s="52">
        <v>14</v>
      </c>
      <c r="I971" s="51" t="s">
        <v>257</v>
      </c>
      <c r="J971" s="1">
        <v>8.39</v>
      </c>
      <c r="K971" s="132">
        <v>937131</v>
      </c>
      <c r="L971" s="131"/>
      <c r="M971" s="131">
        <v>18</v>
      </c>
      <c r="N971" s="131"/>
      <c r="O971" s="133">
        <f t="shared" ref="O971:O1002" si="127">N971*M971</f>
        <v>0</v>
      </c>
      <c r="P971" s="131" t="s">
        <v>89</v>
      </c>
      <c r="Q971" s="131"/>
      <c r="R971" s="134" t="s">
        <v>455</v>
      </c>
      <c r="S971" s="149">
        <v>10.388055555555555</v>
      </c>
      <c r="T971" s="149">
        <v>0.74200396825396819</v>
      </c>
      <c r="U971" s="150">
        <v>44547</v>
      </c>
      <c r="V971" s="149">
        <v>0.34972222222222182</v>
      </c>
      <c r="W971" s="130">
        <v>0.82</v>
      </c>
      <c r="X971" s="135">
        <v>72</v>
      </c>
      <c r="Y971" s="130" t="str">
        <f t="shared" si="121"/>
        <v>AL49C</v>
      </c>
      <c r="Z971" s="130" t="str">
        <f t="shared" si="122"/>
        <v>12/LR14XW</v>
      </c>
      <c r="AA971" s="135">
        <f t="shared" si="125"/>
        <v>0.82</v>
      </c>
      <c r="AB971" s="135">
        <f t="shared" si="123"/>
        <v>8.39</v>
      </c>
      <c r="AC971" s="130">
        <f t="shared" si="126"/>
        <v>72</v>
      </c>
      <c r="AD971" s="130" t="str">
        <f t="shared" si="124"/>
        <v>66000-302</v>
      </c>
      <c r="AE971" s="136"/>
      <c r="AF971" s="137"/>
      <c r="AG971" s="1" t="s">
        <v>152</v>
      </c>
      <c r="AH971" s="43">
        <v>65512</v>
      </c>
    </row>
    <row r="972" spans="1:34" s="138" customFormat="1" x14ac:dyDescent="0.25">
      <c r="A972" s="146">
        <v>44511</v>
      </c>
      <c r="B972" s="57" t="s">
        <v>3694</v>
      </c>
      <c r="C972" s="51" t="s">
        <v>3162</v>
      </c>
      <c r="D972" s="51" t="s">
        <v>3697</v>
      </c>
      <c r="E972" s="54">
        <v>44533</v>
      </c>
      <c r="F972" s="51" t="s">
        <v>3695</v>
      </c>
      <c r="G972" s="48" t="s">
        <v>3696</v>
      </c>
      <c r="H972" s="52">
        <v>1</v>
      </c>
      <c r="I972" s="51" t="s">
        <v>284</v>
      </c>
      <c r="J972" s="1">
        <v>30.35</v>
      </c>
      <c r="K972" s="132">
        <v>936176</v>
      </c>
      <c r="L972" s="131"/>
      <c r="M972" s="131">
        <v>14.4</v>
      </c>
      <c r="N972" s="131">
        <v>2.5</v>
      </c>
      <c r="O972" s="133">
        <f t="shared" si="127"/>
        <v>36</v>
      </c>
      <c r="P972" s="131" t="s">
        <v>96</v>
      </c>
      <c r="Q972" s="131"/>
      <c r="R972" s="134" t="s">
        <v>1618</v>
      </c>
      <c r="S972" s="149">
        <v>1.2836111111111119</v>
      </c>
      <c r="T972" s="149">
        <v>1.2836111111111119</v>
      </c>
      <c r="U972" s="150">
        <v>44546</v>
      </c>
      <c r="V972" s="149">
        <v>0.15333333333333332</v>
      </c>
      <c r="W972" s="130">
        <v>1.61</v>
      </c>
      <c r="X972" s="135">
        <v>114</v>
      </c>
      <c r="Y972" s="130" t="str">
        <f t="shared" si="121"/>
        <v>RECELL138</v>
      </c>
      <c r="Z972" s="130" t="str">
        <f t="shared" si="122"/>
        <v>12/NC2500SCR</v>
      </c>
      <c r="AA972" s="135">
        <f t="shared" si="125"/>
        <v>1.61</v>
      </c>
      <c r="AB972" s="135">
        <f t="shared" si="123"/>
        <v>30.35</v>
      </c>
      <c r="AC972" s="130">
        <f t="shared" si="126"/>
        <v>114</v>
      </c>
      <c r="AD972" s="130" t="str">
        <f t="shared" si="124"/>
        <v>67001-350</v>
      </c>
      <c r="AE972" s="136"/>
      <c r="AF972" s="137"/>
      <c r="AG972" s="1" t="s">
        <v>13</v>
      </c>
      <c r="AH972" s="43">
        <v>67119</v>
      </c>
    </row>
    <row r="973" spans="1:34" s="138" customFormat="1" x14ac:dyDescent="0.25">
      <c r="A973" s="147">
        <v>44519</v>
      </c>
      <c r="B973" s="82" t="s">
        <v>3766</v>
      </c>
      <c r="C973" s="51" t="s">
        <v>3680</v>
      </c>
      <c r="D973" s="51" t="s">
        <v>3681</v>
      </c>
      <c r="E973" s="54">
        <v>44550</v>
      </c>
      <c r="F973" s="51" t="s">
        <v>302</v>
      </c>
      <c r="G973" s="48" t="s">
        <v>3679</v>
      </c>
      <c r="H973" s="52">
        <v>1</v>
      </c>
      <c r="I973" s="51" t="s">
        <v>114</v>
      </c>
      <c r="J973" s="1">
        <v>31.72</v>
      </c>
      <c r="K973" s="132">
        <v>937072</v>
      </c>
      <c r="L973" s="131"/>
      <c r="M973" s="131">
        <v>13.2</v>
      </c>
      <c r="N973" s="131">
        <v>4.5</v>
      </c>
      <c r="O973" s="133">
        <f t="shared" si="127"/>
        <v>59.4</v>
      </c>
      <c r="P973" s="131" t="s">
        <v>91</v>
      </c>
      <c r="Q973" s="131" t="s">
        <v>2608</v>
      </c>
      <c r="R973" s="134" t="s">
        <v>1618</v>
      </c>
      <c r="S973" s="149">
        <v>1.2788888888888885</v>
      </c>
      <c r="T973" s="149">
        <v>1.2788888888888885</v>
      </c>
      <c r="U973" s="150">
        <v>44546</v>
      </c>
      <c r="V973" s="149">
        <v>0.18805555555555653</v>
      </c>
      <c r="W973" s="130">
        <v>1</v>
      </c>
      <c r="X973" s="135">
        <v>120</v>
      </c>
      <c r="Y973" s="130" t="str">
        <f t="shared" si="121"/>
        <v>N1550</v>
      </c>
      <c r="Z973" s="130" t="str">
        <f t="shared" si="122"/>
        <v>11/HR-4/3FAU</v>
      </c>
      <c r="AA973" s="135">
        <f t="shared" si="125"/>
        <v>1</v>
      </c>
      <c r="AB973" s="135">
        <f t="shared" si="123"/>
        <v>31.72</v>
      </c>
      <c r="AC973" s="130">
        <f t="shared" si="126"/>
        <v>120</v>
      </c>
      <c r="AD973" s="130" t="str">
        <f t="shared" si="124"/>
        <v>30006-931FIN</v>
      </c>
      <c r="AE973" s="136"/>
      <c r="AF973" s="137"/>
      <c r="AG973" s="1" t="s">
        <v>152</v>
      </c>
      <c r="AH973" s="43" t="s">
        <v>513</v>
      </c>
    </row>
    <row r="974" spans="1:34" s="138" customFormat="1" x14ac:dyDescent="0.25">
      <c r="A974" s="199">
        <v>44543</v>
      </c>
      <c r="B974" s="200" t="s">
        <v>3905</v>
      </c>
      <c r="C974" s="51" t="s">
        <v>551</v>
      </c>
      <c r="D974" s="51" t="s">
        <v>336</v>
      </c>
      <c r="E974" s="54">
        <v>44581</v>
      </c>
      <c r="F974" s="51" t="s">
        <v>3091</v>
      </c>
      <c r="G974" s="48" t="s">
        <v>335</v>
      </c>
      <c r="H974" s="52">
        <v>4</v>
      </c>
      <c r="I974" s="51" t="s">
        <v>95</v>
      </c>
      <c r="J974" s="1">
        <v>20.54</v>
      </c>
      <c r="K974" s="132">
        <v>939269</v>
      </c>
      <c r="L974" s="131"/>
      <c r="M974" s="131">
        <v>12</v>
      </c>
      <c r="N974" s="131"/>
      <c r="O974" s="133">
        <f t="shared" si="127"/>
        <v>0</v>
      </c>
      <c r="P974" s="131" t="s">
        <v>89</v>
      </c>
      <c r="Q974" s="131" t="s">
        <v>337</v>
      </c>
      <c r="R974" s="134" t="s">
        <v>455</v>
      </c>
      <c r="S974" s="149">
        <v>6.4958333333333309</v>
      </c>
      <c r="T974" s="149">
        <v>1.6239583333333327</v>
      </c>
      <c r="U974" s="150">
        <v>44571</v>
      </c>
      <c r="V974" s="149">
        <v>0.26722222222222092</v>
      </c>
      <c r="W974" s="130">
        <v>1.38</v>
      </c>
      <c r="X974" s="135">
        <v>130</v>
      </c>
      <c r="Y974" s="130" t="str">
        <f t="shared" si="121"/>
        <v>AL543</v>
      </c>
      <c r="Z974" s="130" t="str">
        <f t="shared" si="122"/>
        <v>24/LR20XW</v>
      </c>
      <c r="AA974" s="135">
        <f t="shared" si="125"/>
        <v>1.38</v>
      </c>
      <c r="AB974" s="135">
        <f t="shared" si="123"/>
        <v>20.54</v>
      </c>
      <c r="AC974" s="130">
        <f t="shared" si="126"/>
        <v>130</v>
      </c>
      <c r="AD974" s="130" t="str">
        <f t="shared" si="124"/>
        <v>66000-925</v>
      </c>
      <c r="AE974" s="136"/>
      <c r="AF974" s="137"/>
      <c r="AG974" s="1" t="s">
        <v>13</v>
      </c>
      <c r="AH974" s="43">
        <v>65365</v>
      </c>
    </row>
    <row r="975" spans="1:34" s="138" customFormat="1" x14ac:dyDescent="0.25">
      <c r="A975" s="144">
        <v>44517</v>
      </c>
      <c r="B975" s="56" t="s">
        <v>3745</v>
      </c>
      <c r="C975" s="51" t="s">
        <v>2145</v>
      </c>
      <c r="D975" s="51" t="s">
        <v>4520</v>
      </c>
      <c r="E975" s="54">
        <v>44533</v>
      </c>
      <c r="F975" s="51" t="s">
        <v>117</v>
      </c>
      <c r="G975" s="48" t="s">
        <v>3746</v>
      </c>
      <c r="H975" s="52">
        <v>1</v>
      </c>
      <c r="I975" s="51" t="s">
        <v>1486</v>
      </c>
      <c r="J975" s="1">
        <v>12.52</v>
      </c>
      <c r="K975" s="132">
        <v>936741</v>
      </c>
      <c r="L975" s="131"/>
      <c r="M975" s="131">
        <v>9.6</v>
      </c>
      <c r="N975" s="131">
        <v>2</v>
      </c>
      <c r="O975" s="133">
        <f t="shared" si="127"/>
        <v>19.2</v>
      </c>
      <c r="P975" s="131" t="s">
        <v>91</v>
      </c>
      <c r="Q975" s="131" t="s">
        <v>632</v>
      </c>
      <c r="R975" s="134" t="s">
        <v>455</v>
      </c>
      <c r="S975" s="149">
        <v>1.3527777777777792</v>
      </c>
      <c r="T975" s="149">
        <v>1.3527777777777792</v>
      </c>
      <c r="U975" s="150">
        <v>44545</v>
      </c>
      <c r="V975" s="149">
        <v>0.15249999999999986</v>
      </c>
      <c r="W975" s="130">
        <v>1</v>
      </c>
      <c r="X975" s="135">
        <v>52</v>
      </c>
      <c r="Y975" s="130" t="str">
        <f t="shared" si="121"/>
        <v>RECELL745</v>
      </c>
      <c r="Z975" s="130" t="str">
        <f t="shared" si="122"/>
        <v>8/HR-3UTC</v>
      </c>
      <c r="AA975" s="135">
        <f t="shared" si="125"/>
        <v>1</v>
      </c>
      <c r="AB975" s="135">
        <f t="shared" si="123"/>
        <v>12.52</v>
      </c>
      <c r="AC975" s="130">
        <f t="shared" si="126"/>
        <v>52</v>
      </c>
      <c r="AD975" s="130" t="str">
        <f t="shared" si="124"/>
        <v>67002-865</v>
      </c>
      <c r="AE975" s="136"/>
      <c r="AF975" s="137"/>
      <c r="AG975" s="1" t="s">
        <v>152</v>
      </c>
      <c r="AH975" s="43">
        <v>24232</v>
      </c>
    </row>
    <row r="976" spans="1:34" s="138" customFormat="1" x14ac:dyDescent="0.25">
      <c r="A976" s="140">
        <v>44516</v>
      </c>
      <c r="B976" s="55" t="s">
        <v>3717</v>
      </c>
      <c r="C976" s="78" t="s">
        <v>2086</v>
      </c>
      <c r="D976" s="51" t="s">
        <v>3720</v>
      </c>
      <c r="E976" s="54">
        <v>44526</v>
      </c>
      <c r="F976" s="51" t="s">
        <v>3718</v>
      </c>
      <c r="G976" s="48" t="s">
        <v>3719</v>
      </c>
      <c r="H976" s="52">
        <v>3</v>
      </c>
      <c r="I976" s="51" t="s">
        <v>368</v>
      </c>
      <c r="J976" s="1">
        <v>30.44</v>
      </c>
      <c r="K976" s="132">
        <v>936370</v>
      </c>
      <c r="L976" s="131"/>
      <c r="M976" s="131">
        <v>12</v>
      </c>
      <c r="N976" s="131">
        <v>2.7</v>
      </c>
      <c r="O976" s="133">
        <f t="shared" si="127"/>
        <v>32.400000000000006</v>
      </c>
      <c r="P976" s="131" t="s">
        <v>91</v>
      </c>
      <c r="Q976" s="131" t="s">
        <v>584</v>
      </c>
      <c r="R976" s="134" t="s">
        <v>1618</v>
      </c>
      <c r="S976" s="149">
        <v>2.3030555555555567</v>
      </c>
      <c r="T976" s="149">
        <v>0.76768518518518558</v>
      </c>
      <c r="U976" s="150">
        <v>44546</v>
      </c>
      <c r="V976" s="149">
        <v>0.25583333333333336</v>
      </c>
      <c r="W976" s="130">
        <v>2</v>
      </c>
      <c r="X976" s="135">
        <v>90</v>
      </c>
      <c r="Y976" s="130" t="str">
        <f t="shared" si="121"/>
        <v>N860</v>
      </c>
      <c r="Z976" s="130" t="str">
        <f t="shared" si="122"/>
        <v>10/HR-AU</v>
      </c>
      <c r="AA976" s="135">
        <f t="shared" si="125"/>
        <v>2</v>
      </c>
      <c r="AB976" s="135">
        <f t="shared" si="123"/>
        <v>30.44</v>
      </c>
      <c r="AC976" s="130">
        <f t="shared" si="126"/>
        <v>90</v>
      </c>
      <c r="AD976" s="130" t="str">
        <f t="shared" si="124"/>
        <v>30006-310MINE</v>
      </c>
      <c r="AE976" s="136"/>
      <c r="AF976" s="137"/>
      <c r="AG976" s="1" t="s">
        <v>151</v>
      </c>
      <c r="AH976" s="43">
        <v>284771</v>
      </c>
    </row>
    <row r="977" spans="1:34" s="138" customFormat="1" x14ac:dyDescent="0.25">
      <c r="A977" s="140">
        <v>44516</v>
      </c>
      <c r="B977" s="192">
        <v>318430</v>
      </c>
      <c r="C977" s="130"/>
      <c r="D977" s="130" t="s">
        <v>3736</v>
      </c>
      <c r="E977" s="143">
        <v>44527</v>
      </c>
      <c r="F977" s="130" t="s">
        <v>407</v>
      </c>
      <c r="G977" s="130"/>
      <c r="H977" s="130">
        <v>7</v>
      </c>
      <c r="I977" s="130"/>
      <c r="J977" s="131">
        <v>0</v>
      </c>
      <c r="K977" s="132">
        <v>936035</v>
      </c>
      <c r="L977" s="131"/>
      <c r="M977" s="131"/>
      <c r="N977" s="131"/>
      <c r="O977" s="133">
        <f t="shared" si="127"/>
        <v>0</v>
      </c>
      <c r="P977" s="131"/>
      <c r="Q977" s="131"/>
      <c r="R977" s="134" t="s">
        <v>1618</v>
      </c>
      <c r="S977" s="149">
        <v>1.6105555555555537</v>
      </c>
      <c r="T977" s="149">
        <v>0.23007936507936483</v>
      </c>
      <c r="U977" s="150">
        <v>44546</v>
      </c>
      <c r="V977" s="149">
        <v>0.61666666666666714</v>
      </c>
      <c r="W977" s="130">
        <v>0.33</v>
      </c>
      <c r="X977" s="135">
        <v>10</v>
      </c>
      <c r="Y977" s="130" t="str">
        <f t="shared" si="121"/>
        <v>LAB</v>
      </c>
      <c r="Z977" s="130">
        <f t="shared" si="122"/>
        <v>0</v>
      </c>
      <c r="AA977" s="135">
        <f t="shared" si="125"/>
        <v>0.33</v>
      </c>
      <c r="AB977" s="135">
        <f t="shared" si="123"/>
        <v>0</v>
      </c>
      <c r="AC977" s="130">
        <f t="shared" si="126"/>
        <v>10</v>
      </c>
      <c r="AD977" s="130">
        <f t="shared" si="124"/>
        <v>0</v>
      </c>
      <c r="AE977" s="136"/>
      <c r="AF977" s="137"/>
      <c r="AG977" s="1" t="s">
        <v>151</v>
      </c>
      <c r="AH977" s="43">
        <v>66811</v>
      </c>
    </row>
    <row r="978" spans="1:34" s="138" customFormat="1" x14ac:dyDescent="0.25">
      <c r="A978" s="147">
        <v>44526</v>
      </c>
      <c r="B978" s="82" t="s">
        <v>3813</v>
      </c>
      <c r="C978" s="51"/>
      <c r="D978" s="51" t="s">
        <v>586</v>
      </c>
      <c r="E978" s="54">
        <v>44523</v>
      </c>
      <c r="F978" s="51" t="s">
        <v>420</v>
      </c>
      <c r="G978" s="48" t="s">
        <v>585</v>
      </c>
      <c r="H978" s="52">
        <v>1</v>
      </c>
      <c r="I978" s="51" t="s">
        <v>3814</v>
      </c>
      <c r="J978" s="1">
        <v>0.72</v>
      </c>
      <c r="K978" s="132">
        <v>937571</v>
      </c>
      <c r="L978" s="131"/>
      <c r="M978" s="131"/>
      <c r="N978" s="131"/>
      <c r="O978" s="133">
        <f t="shared" si="127"/>
        <v>0</v>
      </c>
      <c r="P978" s="131"/>
      <c r="Q978" s="131"/>
      <c r="R978" s="134" t="s">
        <v>1618</v>
      </c>
      <c r="S978" s="149">
        <v>0.25138888888888911</v>
      </c>
      <c r="T978" s="149">
        <v>0.25138888888888911</v>
      </c>
      <c r="U978" s="150">
        <v>44547</v>
      </c>
      <c r="V978" s="149">
        <v>9.4999999999998863E-2</v>
      </c>
      <c r="W978" s="130">
        <v>0.19</v>
      </c>
      <c r="X978" s="135">
        <v>1.62</v>
      </c>
      <c r="Y978" s="130" t="str">
        <f t="shared" si="121"/>
        <v>CA50</v>
      </c>
      <c r="Z978" s="130">
        <f t="shared" si="122"/>
        <v>0</v>
      </c>
      <c r="AA978" s="135">
        <f t="shared" si="125"/>
        <v>0.19</v>
      </c>
      <c r="AB978" s="135">
        <f t="shared" si="123"/>
        <v>0.72</v>
      </c>
      <c r="AC978" s="130">
        <f t="shared" si="126"/>
        <v>1.62</v>
      </c>
      <c r="AD978" s="130" t="str">
        <f t="shared" si="124"/>
        <v>20008-966</v>
      </c>
      <c r="AE978" s="136"/>
      <c r="AF978" s="137"/>
      <c r="AG978" s="1" t="s">
        <v>573</v>
      </c>
      <c r="AH978" s="43">
        <v>23964</v>
      </c>
    </row>
    <row r="979" spans="1:34" s="138" customFormat="1" x14ac:dyDescent="0.25">
      <c r="A979" s="140">
        <v>44544</v>
      </c>
      <c r="B979" s="55" t="s">
        <v>3930</v>
      </c>
      <c r="C979" s="51"/>
      <c r="D979" s="51" t="s">
        <v>586</v>
      </c>
      <c r="E979" s="54">
        <v>44543</v>
      </c>
      <c r="F979" s="51" t="s">
        <v>285</v>
      </c>
      <c r="G979" s="48" t="s">
        <v>585</v>
      </c>
      <c r="H979" s="52">
        <v>5</v>
      </c>
      <c r="I979" s="51" t="s">
        <v>3814</v>
      </c>
      <c r="J979" s="1">
        <v>0.71799999999999997</v>
      </c>
      <c r="K979" s="132">
        <v>938611</v>
      </c>
      <c r="L979" s="131"/>
      <c r="M979" s="131"/>
      <c r="N979" s="131"/>
      <c r="O979" s="133">
        <f t="shared" si="127"/>
        <v>0</v>
      </c>
      <c r="P979" s="131"/>
      <c r="Q979" s="131"/>
      <c r="R979" s="134" t="s">
        <v>1618</v>
      </c>
      <c r="S979" s="149">
        <v>1.4161111111111131</v>
      </c>
      <c r="T979" s="149">
        <v>0.2832222222222226</v>
      </c>
      <c r="U979" s="150">
        <v>44547</v>
      </c>
      <c r="V979" s="149">
        <v>6.9444444444446418E-2</v>
      </c>
      <c r="W979" s="130">
        <v>0.19</v>
      </c>
      <c r="X979" s="135">
        <v>1.62</v>
      </c>
      <c r="Y979" s="130" t="str">
        <f t="shared" si="121"/>
        <v>CA50</v>
      </c>
      <c r="Z979" s="130">
        <f t="shared" si="122"/>
        <v>0</v>
      </c>
      <c r="AA979" s="135">
        <f t="shared" si="125"/>
        <v>0.19</v>
      </c>
      <c r="AB979" s="135">
        <f t="shared" si="123"/>
        <v>0.71799999999999997</v>
      </c>
      <c r="AC979" s="130">
        <f t="shared" si="126"/>
        <v>1.62</v>
      </c>
      <c r="AD979" s="130" t="str">
        <f t="shared" si="124"/>
        <v>20008-966</v>
      </c>
      <c r="AE979" s="136"/>
      <c r="AF979" s="137"/>
      <c r="AG979" s="1" t="s">
        <v>573</v>
      </c>
      <c r="AH979" s="43" t="s">
        <v>286</v>
      </c>
    </row>
    <row r="980" spans="1:34" s="138" customFormat="1" x14ac:dyDescent="0.25">
      <c r="A980" s="147">
        <v>44526</v>
      </c>
      <c r="B980" s="189" t="s">
        <v>3807</v>
      </c>
      <c r="C980" s="175" t="s">
        <v>1042</v>
      </c>
      <c r="D980" s="175" t="s">
        <v>4121</v>
      </c>
      <c r="E980" s="187">
        <v>44547</v>
      </c>
      <c r="F980" s="175" t="s">
        <v>339</v>
      </c>
      <c r="G980" s="176" t="s">
        <v>3808</v>
      </c>
      <c r="H980" s="177">
        <v>1</v>
      </c>
      <c r="I980" s="175" t="s">
        <v>364</v>
      </c>
      <c r="J980">
        <v>12.33</v>
      </c>
      <c r="K980" s="132">
        <v>937800</v>
      </c>
      <c r="L980" s="131"/>
      <c r="M980" s="131">
        <v>7.4</v>
      </c>
      <c r="N980" s="131">
        <v>5.2</v>
      </c>
      <c r="O980" s="133">
        <f t="shared" si="127"/>
        <v>38.480000000000004</v>
      </c>
      <c r="P980" s="131" t="s">
        <v>3521</v>
      </c>
      <c r="Q980" s="131" t="s">
        <v>281</v>
      </c>
      <c r="R980" s="134" t="s">
        <v>1618</v>
      </c>
      <c r="S980" s="149">
        <v>0.9002777777777764</v>
      </c>
      <c r="T980" s="149">
        <v>0.9002777777777764</v>
      </c>
      <c r="U980" s="150">
        <v>44547</v>
      </c>
      <c r="V980" s="149">
        <v>0.2986111111111116</v>
      </c>
      <c r="W980" s="130">
        <v>1.5</v>
      </c>
      <c r="X980" s="135">
        <v>67</v>
      </c>
      <c r="Y980" s="130" t="str">
        <f t="shared" si="121"/>
        <v>RECELL743</v>
      </c>
      <c r="Z980" s="130" t="str">
        <f t="shared" si="122"/>
        <v>4/UR18650ZY</v>
      </c>
      <c r="AA980" s="135">
        <f t="shared" si="125"/>
        <v>1.5</v>
      </c>
      <c r="AB980" s="135">
        <f t="shared" si="123"/>
        <v>12.33</v>
      </c>
      <c r="AC980" s="130">
        <f t="shared" si="126"/>
        <v>67</v>
      </c>
      <c r="AD980" s="130" t="str">
        <f t="shared" si="124"/>
        <v>66003-999</v>
      </c>
      <c r="AE980" s="136"/>
      <c r="AF980" s="137"/>
      <c r="AG980" s="1" t="s">
        <v>13</v>
      </c>
      <c r="AH980" s="43" t="s">
        <v>340</v>
      </c>
    </row>
    <row r="981" spans="1:34" s="138" customFormat="1" x14ac:dyDescent="0.25">
      <c r="A981" s="172">
        <v>44490</v>
      </c>
      <c r="B981" s="173" t="s">
        <v>3539</v>
      </c>
      <c r="C981" s="108" t="s">
        <v>3541</v>
      </c>
      <c r="D981" s="108" t="s">
        <v>3542</v>
      </c>
      <c r="E981" s="107">
        <v>44503</v>
      </c>
      <c r="F981" s="108" t="s">
        <v>280</v>
      </c>
      <c r="G981" s="109" t="s">
        <v>3540</v>
      </c>
      <c r="H981" s="110">
        <v>2</v>
      </c>
      <c r="I981" s="108" t="s">
        <v>670</v>
      </c>
      <c r="J981" s="102">
        <v>35.700000000000003</v>
      </c>
      <c r="K981" s="165">
        <v>933610</v>
      </c>
      <c r="L981" s="166"/>
      <c r="M981" s="166">
        <v>10</v>
      </c>
      <c r="N981" s="166">
        <v>2.5</v>
      </c>
      <c r="O981" s="167">
        <f t="shared" si="127"/>
        <v>25</v>
      </c>
      <c r="P981" s="166" t="s">
        <v>115</v>
      </c>
      <c r="Q981" s="166" t="s">
        <v>583</v>
      </c>
      <c r="R981" s="168" t="s">
        <v>455</v>
      </c>
      <c r="S981" s="201">
        <v>1.8858333333333337</v>
      </c>
      <c r="T981" s="201">
        <v>0.94291666666666685</v>
      </c>
      <c r="U981" s="202">
        <v>44547</v>
      </c>
      <c r="V981" s="201">
        <v>0.19138888888888772</v>
      </c>
      <c r="W981" s="164">
        <v>1.04</v>
      </c>
      <c r="X981" s="169">
        <v>80</v>
      </c>
      <c r="Y981" s="164" t="str">
        <f t="shared" si="121"/>
        <v>S119</v>
      </c>
      <c r="Z981" s="164" t="str">
        <f t="shared" si="122"/>
        <v>5/0810-0004</v>
      </c>
      <c r="AA981" s="169">
        <f t="shared" si="125"/>
        <v>1.04</v>
      </c>
      <c r="AB981" s="169">
        <f t="shared" si="123"/>
        <v>35.700000000000003</v>
      </c>
      <c r="AC981" s="164">
        <f t="shared" si="126"/>
        <v>80</v>
      </c>
      <c r="AD981" s="164" t="str">
        <f t="shared" si="124"/>
        <v>67001-812</v>
      </c>
      <c r="AE981" s="170"/>
      <c r="AF981" s="171"/>
      <c r="AG981" s="102" t="s">
        <v>573</v>
      </c>
      <c r="AH981" s="103">
        <v>65048</v>
      </c>
    </row>
    <row r="982" spans="1:34" s="138" customFormat="1" x14ac:dyDescent="0.25">
      <c r="A982" s="140">
        <v>44530</v>
      </c>
      <c r="B982" s="55" t="s">
        <v>3866</v>
      </c>
      <c r="C982" s="51" t="s">
        <v>149</v>
      </c>
      <c r="D982" s="51" t="s">
        <v>3869</v>
      </c>
      <c r="E982" s="54">
        <v>44546</v>
      </c>
      <c r="F982" s="51" t="s">
        <v>3867</v>
      </c>
      <c r="G982" s="48" t="s">
        <v>3868</v>
      </c>
      <c r="H982" s="52">
        <v>1</v>
      </c>
      <c r="I982" s="51" t="s">
        <v>148</v>
      </c>
      <c r="J982" s="1">
        <v>15.18</v>
      </c>
      <c r="K982" s="132">
        <v>938189</v>
      </c>
      <c r="L982" s="131"/>
      <c r="M982" s="131">
        <v>3.6</v>
      </c>
      <c r="N982" s="131">
        <v>13</v>
      </c>
      <c r="O982" s="133">
        <f t="shared" si="127"/>
        <v>46.800000000000004</v>
      </c>
      <c r="P982" s="131" t="s">
        <v>20</v>
      </c>
      <c r="Q982" s="131" t="s">
        <v>412</v>
      </c>
      <c r="R982" s="134" t="s">
        <v>455</v>
      </c>
      <c r="S982" s="149">
        <v>0.71416666666666639</v>
      </c>
      <c r="T982" s="149">
        <v>0.71416666666666639</v>
      </c>
      <c r="U982" s="150">
        <v>44547</v>
      </c>
      <c r="V982" s="149">
        <v>0.1583333333333341</v>
      </c>
      <c r="W982" s="130">
        <v>0.35</v>
      </c>
      <c r="X982" s="135">
        <v>55.87</v>
      </c>
      <c r="Y982" s="130" t="str">
        <f t="shared" si="121"/>
        <v>L201</v>
      </c>
      <c r="Z982" s="130" t="str">
        <f t="shared" si="122"/>
        <v>1/LSH20</v>
      </c>
      <c r="AA982" s="135">
        <f t="shared" si="125"/>
        <v>0.35</v>
      </c>
      <c r="AB982" s="135">
        <f t="shared" si="123"/>
        <v>15.18</v>
      </c>
      <c r="AC982" s="130">
        <f t="shared" si="126"/>
        <v>55.87</v>
      </c>
      <c r="AD982" s="130" t="str">
        <f t="shared" si="124"/>
        <v>66001-001</v>
      </c>
      <c r="AE982" s="136"/>
      <c r="AF982" s="137"/>
      <c r="AG982" s="1" t="s">
        <v>13</v>
      </c>
      <c r="AH982" s="43">
        <v>65207</v>
      </c>
    </row>
    <row r="983" spans="1:34" s="138" customFormat="1" x14ac:dyDescent="0.25">
      <c r="A983" s="147">
        <v>44526</v>
      </c>
      <c r="B983" s="82" t="s">
        <v>3815</v>
      </c>
      <c r="C983" s="51" t="s">
        <v>3817</v>
      </c>
      <c r="D983" s="51" t="s">
        <v>4179</v>
      </c>
      <c r="E983" s="54">
        <v>44546</v>
      </c>
      <c r="F983" s="51" t="s">
        <v>285</v>
      </c>
      <c r="G983" s="48" t="s">
        <v>3816</v>
      </c>
      <c r="H983" s="52">
        <v>1</v>
      </c>
      <c r="I983" s="51" t="s">
        <v>643</v>
      </c>
      <c r="J983" s="1">
        <v>25.93</v>
      </c>
      <c r="K983" s="132">
        <v>937811</v>
      </c>
      <c r="L983" s="131"/>
      <c r="M983" s="131">
        <v>18</v>
      </c>
      <c r="N983" s="131">
        <v>2.5</v>
      </c>
      <c r="O983" s="133">
        <f t="shared" si="127"/>
        <v>45</v>
      </c>
      <c r="P983" s="131" t="s">
        <v>3521</v>
      </c>
      <c r="Q983" s="131" t="s">
        <v>583</v>
      </c>
      <c r="R983" s="134" t="s">
        <v>1618</v>
      </c>
      <c r="S983" s="149">
        <v>1.745000000000001</v>
      </c>
      <c r="T983" s="149">
        <v>1.745000000000001</v>
      </c>
      <c r="U983" s="150">
        <v>44547</v>
      </c>
      <c r="V983" s="149">
        <v>0.12388888888889049</v>
      </c>
      <c r="W983" s="130">
        <v>1</v>
      </c>
      <c r="X983" s="135">
        <v>65</v>
      </c>
      <c r="Y983" s="130" t="str">
        <f t="shared" si="121"/>
        <v>RECELL744</v>
      </c>
      <c r="Z983" s="130" t="str">
        <f t="shared" si="122"/>
        <v>5/INR18650</v>
      </c>
      <c r="AA983" s="135">
        <f t="shared" si="125"/>
        <v>1</v>
      </c>
      <c r="AB983" s="135">
        <f t="shared" si="123"/>
        <v>25.93</v>
      </c>
      <c r="AC983" s="130">
        <f t="shared" si="126"/>
        <v>65</v>
      </c>
      <c r="AD983" s="130" t="str">
        <f t="shared" si="124"/>
        <v>66001-815</v>
      </c>
      <c r="AE983" s="136"/>
      <c r="AF983" s="137"/>
      <c r="AG983" s="1" t="s">
        <v>151</v>
      </c>
      <c r="AH983" s="43" t="s">
        <v>286</v>
      </c>
    </row>
    <row r="984" spans="1:34" s="138" customFormat="1" x14ac:dyDescent="0.25">
      <c r="A984" s="147">
        <v>44526</v>
      </c>
      <c r="B984" s="82" t="s">
        <v>3797</v>
      </c>
      <c r="C984" s="51" t="s">
        <v>362</v>
      </c>
      <c r="D984" s="51" t="s">
        <v>3799</v>
      </c>
      <c r="E984" s="54">
        <v>44524</v>
      </c>
      <c r="F984" s="51" t="s">
        <v>1166</v>
      </c>
      <c r="G984" s="48" t="s">
        <v>3798</v>
      </c>
      <c r="H984" s="52">
        <v>15</v>
      </c>
      <c r="I984" s="51" t="s">
        <v>114</v>
      </c>
      <c r="J984" s="1">
        <v>17.102</v>
      </c>
      <c r="K984" s="132">
        <v>937635</v>
      </c>
      <c r="L984" s="131"/>
      <c r="M984" s="131">
        <v>7.2</v>
      </c>
      <c r="N984" s="131">
        <v>4.5</v>
      </c>
      <c r="O984" s="133">
        <f t="shared" si="127"/>
        <v>32.4</v>
      </c>
      <c r="P984" s="131" t="s">
        <v>91</v>
      </c>
      <c r="Q984" s="131" t="s">
        <v>464</v>
      </c>
      <c r="R984" s="134" t="s">
        <v>2679</v>
      </c>
      <c r="S984" s="149">
        <v>8.6088888888888935</v>
      </c>
      <c r="T984" s="149">
        <v>0.57392592592592628</v>
      </c>
      <c r="U984" s="150">
        <v>44547</v>
      </c>
      <c r="V984" s="149">
        <v>0.69111111111111034</v>
      </c>
      <c r="W984" s="130">
        <v>0.5</v>
      </c>
      <c r="X984" s="135">
        <v>40</v>
      </c>
      <c r="Y984" s="130" t="str">
        <f t="shared" si="121"/>
        <v>N1854A</v>
      </c>
      <c r="Z984" s="130" t="str">
        <f t="shared" si="122"/>
        <v>6/HR-4/3FAU</v>
      </c>
      <c r="AA984" s="135">
        <f t="shared" si="125"/>
        <v>0.5</v>
      </c>
      <c r="AB984" s="135">
        <f t="shared" si="123"/>
        <v>17.102</v>
      </c>
      <c r="AC984" s="130">
        <f t="shared" si="126"/>
        <v>40</v>
      </c>
      <c r="AD984" s="130" t="str">
        <f t="shared" si="124"/>
        <v>67001-712A</v>
      </c>
      <c r="AE984" s="136"/>
      <c r="AF984" s="137"/>
      <c r="AG984" s="1" t="s">
        <v>153</v>
      </c>
      <c r="AH984" s="43">
        <v>65758</v>
      </c>
    </row>
    <row r="985" spans="1:34" s="138" customFormat="1" x14ac:dyDescent="0.25">
      <c r="A985" s="147">
        <v>44526</v>
      </c>
      <c r="B985" s="82" t="s">
        <v>3821</v>
      </c>
      <c r="C985" s="19" t="s">
        <v>3823</v>
      </c>
      <c r="D985" s="51" t="s">
        <v>3824</v>
      </c>
      <c r="E985" s="54">
        <v>44530</v>
      </c>
      <c r="F985" s="51" t="s">
        <v>667</v>
      </c>
      <c r="G985" s="48" t="s">
        <v>3822</v>
      </c>
      <c r="H985" s="52">
        <v>10</v>
      </c>
      <c r="I985" s="51" t="s">
        <v>251</v>
      </c>
      <c r="J985" s="1">
        <v>24.651</v>
      </c>
      <c r="K985" s="132">
        <v>936242</v>
      </c>
      <c r="L985" s="131"/>
      <c r="M985" s="131">
        <v>14.4</v>
      </c>
      <c r="N985" s="131">
        <v>3.35</v>
      </c>
      <c r="O985" s="133">
        <f t="shared" si="127"/>
        <v>48.24</v>
      </c>
      <c r="P985" s="131" t="s">
        <v>3521</v>
      </c>
      <c r="Q985" s="131" t="s">
        <v>562</v>
      </c>
      <c r="R985" s="134" t="s">
        <v>4186</v>
      </c>
      <c r="S985" s="149">
        <v>7.0380555555555535</v>
      </c>
      <c r="T985" s="149">
        <v>0.70380555555555535</v>
      </c>
      <c r="U985" s="150">
        <v>44547</v>
      </c>
      <c r="V985" s="149">
        <v>0.36111111111111072</v>
      </c>
      <c r="W985" s="130">
        <v>1.18</v>
      </c>
      <c r="X985" s="135">
        <v>56.15</v>
      </c>
      <c r="Y985" s="130" t="str">
        <f t="shared" si="121"/>
        <v>RL819</v>
      </c>
      <c r="Z985" s="130" t="str">
        <f t="shared" si="122"/>
        <v>4/NCR18650B</v>
      </c>
      <c r="AA985" s="135">
        <f t="shared" si="125"/>
        <v>1.18</v>
      </c>
      <c r="AB985" s="135">
        <f t="shared" si="123"/>
        <v>24.651</v>
      </c>
      <c r="AC985" s="130">
        <f t="shared" si="126"/>
        <v>56.15</v>
      </c>
      <c r="AD985" s="130" t="str">
        <f t="shared" si="124"/>
        <v>88003-116</v>
      </c>
      <c r="AE985" s="136"/>
      <c r="AF985" s="137"/>
      <c r="AG985" s="1" t="s">
        <v>153</v>
      </c>
      <c r="AH985" s="43">
        <v>22404</v>
      </c>
    </row>
    <row r="986" spans="1:34" s="138" customFormat="1" x14ac:dyDescent="0.25">
      <c r="A986" s="140">
        <v>44516</v>
      </c>
      <c r="B986" s="55" t="s">
        <v>3733</v>
      </c>
      <c r="C986" s="51" t="s">
        <v>1807</v>
      </c>
      <c r="D986" s="51" t="s">
        <v>3735</v>
      </c>
      <c r="E986" s="54">
        <v>44491</v>
      </c>
      <c r="F986" s="51" t="s">
        <v>659</v>
      </c>
      <c r="G986" s="48" t="s">
        <v>3734</v>
      </c>
      <c r="H986" s="52">
        <v>27</v>
      </c>
      <c r="I986" s="51" t="s">
        <v>318</v>
      </c>
      <c r="J986" s="1">
        <v>138.53</v>
      </c>
      <c r="K986" s="132">
        <v>933434</v>
      </c>
      <c r="L986" s="131"/>
      <c r="M986" s="131">
        <v>25.2</v>
      </c>
      <c r="N986" s="131">
        <v>13.8</v>
      </c>
      <c r="O986" s="133">
        <f t="shared" si="127"/>
        <v>347.76</v>
      </c>
      <c r="P986" s="131" t="s">
        <v>3521</v>
      </c>
      <c r="Q986" s="131" t="s">
        <v>1809</v>
      </c>
      <c r="R986" s="134" t="s">
        <v>4187</v>
      </c>
      <c r="S986" s="149">
        <v>78.865833333333342</v>
      </c>
      <c r="T986" s="149">
        <v>2.9209567901234572</v>
      </c>
      <c r="U986" s="150">
        <v>44547</v>
      </c>
      <c r="V986" s="149">
        <v>0.47888888888889003</v>
      </c>
      <c r="W986" s="130">
        <v>2.5</v>
      </c>
      <c r="X986" s="135">
        <v>435</v>
      </c>
      <c r="Y986" s="130" t="str">
        <f t="shared" si="121"/>
        <v>RL1531</v>
      </c>
      <c r="Z986" s="130" t="str">
        <f t="shared" si="122"/>
        <v>28/NCR18650GA</v>
      </c>
      <c r="AA986" s="135">
        <f t="shared" si="125"/>
        <v>2.5</v>
      </c>
      <c r="AB986" s="135">
        <f t="shared" si="123"/>
        <v>138.53</v>
      </c>
      <c r="AC986" s="130">
        <f t="shared" si="126"/>
        <v>435</v>
      </c>
      <c r="AD986" s="130" t="str">
        <f t="shared" si="124"/>
        <v>66002-674A</v>
      </c>
      <c r="AE986" s="136"/>
      <c r="AF986" s="137"/>
      <c r="AG986" s="1" t="s">
        <v>152</v>
      </c>
      <c r="AH986" s="43">
        <v>2557</v>
      </c>
    </row>
    <row r="987" spans="1:34" s="138" customFormat="1" x14ac:dyDescent="0.25">
      <c r="A987" s="199">
        <v>44543</v>
      </c>
      <c r="B987" s="200" t="s">
        <v>3909</v>
      </c>
      <c r="C987" s="51" t="s">
        <v>485</v>
      </c>
      <c r="D987" s="51" t="s">
        <v>381</v>
      </c>
      <c r="E987" s="54">
        <v>44573</v>
      </c>
      <c r="F987" s="51" t="s">
        <v>3910</v>
      </c>
      <c r="G987" s="48" t="s">
        <v>380</v>
      </c>
      <c r="H987" s="52">
        <v>4</v>
      </c>
      <c r="I987" s="51" t="s">
        <v>95</v>
      </c>
      <c r="J987" s="1">
        <v>57.43</v>
      </c>
      <c r="K987" s="132">
        <v>939256</v>
      </c>
      <c r="L987" s="131"/>
      <c r="M987" s="131">
        <v>13.5</v>
      </c>
      <c r="N987" s="131"/>
      <c r="O987" s="133">
        <f t="shared" si="127"/>
        <v>0</v>
      </c>
      <c r="P987" s="131" t="s">
        <v>89</v>
      </c>
      <c r="Q987" s="131" t="s">
        <v>382</v>
      </c>
      <c r="R987" s="134" t="s">
        <v>455</v>
      </c>
      <c r="S987" s="149">
        <v>8.0816666666666706</v>
      </c>
      <c r="T987" s="149">
        <v>2.0204166666666676</v>
      </c>
      <c r="U987" s="150">
        <v>44546</v>
      </c>
      <c r="V987" s="149">
        <v>0.27666666666666595</v>
      </c>
      <c r="W987" s="130">
        <v>2.25</v>
      </c>
      <c r="X987" s="135">
        <v>360</v>
      </c>
      <c r="Y987" s="130" t="str">
        <f t="shared" si="121"/>
        <v>AL123D</v>
      </c>
      <c r="Z987" s="130" t="str">
        <f t="shared" si="122"/>
        <v>72/LR20T</v>
      </c>
      <c r="AA987" s="135">
        <f t="shared" si="125"/>
        <v>2.25</v>
      </c>
      <c r="AB987" s="135">
        <f t="shared" si="123"/>
        <v>57.43</v>
      </c>
      <c r="AC987" s="130">
        <f t="shared" si="126"/>
        <v>360</v>
      </c>
      <c r="AD987" s="130" t="str">
        <f t="shared" si="124"/>
        <v>66000-182</v>
      </c>
      <c r="AE987" s="136"/>
      <c r="AF987" s="137"/>
      <c r="AG987" s="1" t="s">
        <v>153</v>
      </c>
      <c r="AH987" s="43">
        <v>1853</v>
      </c>
    </row>
    <row r="988" spans="1:34" s="138" customFormat="1" x14ac:dyDescent="0.25">
      <c r="A988" s="144">
        <v>44524</v>
      </c>
      <c r="B988" s="56" t="s">
        <v>3787</v>
      </c>
      <c r="C988" s="51"/>
      <c r="D988" s="51" t="s">
        <v>2113</v>
      </c>
      <c r="E988" s="54">
        <v>44523</v>
      </c>
      <c r="F988" s="51" t="s">
        <v>407</v>
      </c>
      <c r="G988" s="48" t="s">
        <v>2112</v>
      </c>
      <c r="H988" s="52">
        <v>16</v>
      </c>
      <c r="I988" s="1"/>
      <c r="J988" s="1">
        <v>26.26</v>
      </c>
      <c r="K988" s="132">
        <v>937548</v>
      </c>
      <c r="L988" s="131"/>
      <c r="M988" s="131"/>
      <c r="N988" s="131"/>
      <c r="O988" s="133">
        <f t="shared" si="127"/>
        <v>0</v>
      </c>
      <c r="P988" s="131"/>
      <c r="Q988" s="131"/>
      <c r="R988" s="134" t="s">
        <v>249</v>
      </c>
      <c r="S988" s="149">
        <v>5.58</v>
      </c>
      <c r="T988" s="149">
        <v>0.34875</v>
      </c>
      <c r="U988" s="150">
        <v>44546</v>
      </c>
      <c r="V988" s="149">
        <v>0.58722222222222165</v>
      </c>
      <c r="W988" s="1">
        <v>0.3051666666666667</v>
      </c>
      <c r="X988" s="135">
        <v>32.5</v>
      </c>
      <c r="Y988" s="130" t="str">
        <f t="shared" si="121"/>
        <v>CA180</v>
      </c>
      <c r="Z988" s="130">
        <f t="shared" si="122"/>
        <v>0</v>
      </c>
      <c r="AA988" s="135">
        <f t="shared" si="125"/>
        <v>0.3051666666666667</v>
      </c>
      <c r="AB988" s="135">
        <f t="shared" si="123"/>
        <v>26.26</v>
      </c>
      <c r="AC988" s="130">
        <f t="shared" si="126"/>
        <v>32.5</v>
      </c>
      <c r="AD988" s="130" t="str">
        <f t="shared" si="124"/>
        <v>66002-665</v>
      </c>
      <c r="AE988" s="136"/>
      <c r="AF988" s="137"/>
      <c r="AG988" s="1" t="s">
        <v>153</v>
      </c>
      <c r="AH988" s="43">
        <v>66811</v>
      </c>
    </row>
    <row r="989" spans="1:34" s="138" customFormat="1" x14ac:dyDescent="0.25">
      <c r="A989" s="139">
        <v>44480</v>
      </c>
      <c r="B989" s="58" t="s">
        <v>3435</v>
      </c>
      <c r="C989" s="53" t="s">
        <v>3437</v>
      </c>
      <c r="D989" s="53" t="s">
        <v>3438</v>
      </c>
      <c r="E989" s="54">
        <v>44533</v>
      </c>
      <c r="F989" s="51" t="s">
        <v>571</v>
      </c>
      <c r="G989" s="48" t="s">
        <v>3436</v>
      </c>
      <c r="H989" s="52">
        <v>100</v>
      </c>
      <c r="I989" s="51" t="s">
        <v>650</v>
      </c>
      <c r="J989" s="1">
        <v>5.42</v>
      </c>
      <c r="K989" s="132">
        <v>931831</v>
      </c>
      <c r="L989" s="131"/>
      <c r="M989" s="131">
        <v>10.8</v>
      </c>
      <c r="N989" s="131">
        <v>2.7</v>
      </c>
      <c r="O989" s="133">
        <f t="shared" si="127"/>
        <v>29.160000000000004</v>
      </c>
      <c r="P989" s="24" t="s">
        <v>422</v>
      </c>
      <c r="Q989" s="131" t="s">
        <v>577</v>
      </c>
      <c r="R989" s="134" t="s">
        <v>4188</v>
      </c>
      <c r="S989" s="149">
        <v>33.639444444444443</v>
      </c>
      <c r="T989" s="149">
        <v>0.33639444444444444</v>
      </c>
      <c r="U989" s="150">
        <v>44551</v>
      </c>
      <c r="V989" s="149">
        <v>0.85361111111111043</v>
      </c>
      <c r="W989" s="130">
        <v>0.27</v>
      </c>
      <c r="X989" s="135">
        <v>24</v>
      </c>
      <c r="Y989" s="130" t="str">
        <f t="shared" si="121"/>
        <v>L232</v>
      </c>
      <c r="Z989" s="130" t="str">
        <f t="shared" si="122"/>
        <v>3/ER14505H</v>
      </c>
      <c r="AA989" s="135">
        <f t="shared" si="125"/>
        <v>0.27</v>
      </c>
      <c r="AB989" s="135">
        <f t="shared" si="123"/>
        <v>5.42</v>
      </c>
      <c r="AC989" s="130">
        <f t="shared" si="126"/>
        <v>24</v>
      </c>
      <c r="AD989" s="130" t="str">
        <f t="shared" si="124"/>
        <v>66000-224</v>
      </c>
      <c r="AE989" s="136"/>
      <c r="AF989" s="137"/>
      <c r="AG989" s="1" t="s">
        <v>153</v>
      </c>
      <c r="AH989" s="43">
        <v>65616</v>
      </c>
    </row>
    <row r="990" spans="1:34" s="138" customFormat="1" x14ac:dyDescent="0.25">
      <c r="A990" s="140">
        <v>44530</v>
      </c>
      <c r="B990" s="55" t="s">
        <v>3877</v>
      </c>
      <c r="C990" s="51" t="s">
        <v>1807</v>
      </c>
      <c r="D990" s="51" t="s">
        <v>1808</v>
      </c>
      <c r="E990" s="54">
        <v>44552</v>
      </c>
      <c r="F990" s="51" t="s">
        <v>1805</v>
      </c>
      <c r="G990" s="48" t="s">
        <v>1806</v>
      </c>
      <c r="H990" s="52">
        <v>1</v>
      </c>
      <c r="I990" s="51" t="s">
        <v>318</v>
      </c>
      <c r="J990" s="1">
        <v>113.28</v>
      </c>
      <c r="K990" s="132">
        <v>938253</v>
      </c>
      <c r="L990" s="131"/>
      <c r="M990" s="131">
        <v>25.2</v>
      </c>
      <c r="N990" s="131">
        <v>13.8</v>
      </c>
      <c r="O990" s="133">
        <f t="shared" si="127"/>
        <v>347.76</v>
      </c>
      <c r="P990" s="131" t="s">
        <v>3521</v>
      </c>
      <c r="Q990" s="131" t="s">
        <v>1809</v>
      </c>
      <c r="R990" s="134" t="s">
        <v>455</v>
      </c>
      <c r="S990" s="149">
        <v>2.16</v>
      </c>
      <c r="T990" s="149">
        <v>2.16</v>
      </c>
      <c r="U990" s="150">
        <v>44550</v>
      </c>
      <c r="V990" s="149">
        <v>7.3611111111111072E-2</v>
      </c>
      <c r="W990" s="130">
        <v>2.7</v>
      </c>
      <c r="X990" s="135">
        <v>400</v>
      </c>
      <c r="Y990" s="130" t="str">
        <f t="shared" si="121"/>
        <v>RECELL429</v>
      </c>
      <c r="Z990" s="130" t="str">
        <f t="shared" si="122"/>
        <v>28/NCR18650GA</v>
      </c>
      <c r="AA990" s="135">
        <f t="shared" si="125"/>
        <v>2.7</v>
      </c>
      <c r="AB990" s="135">
        <f t="shared" si="123"/>
        <v>113.28</v>
      </c>
      <c r="AC990" s="130">
        <f t="shared" si="126"/>
        <v>400</v>
      </c>
      <c r="AD990" s="130" t="str">
        <f t="shared" si="124"/>
        <v>66001-746</v>
      </c>
      <c r="AE990" s="136"/>
      <c r="AF990" s="137"/>
      <c r="AG990" s="1" t="s">
        <v>13</v>
      </c>
      <c r="AH990" s="43">
        <v>66373</v>
      </c>
    </row>
    <row r="991" spans="1:34" s="138" customFormat="1" x14ac:dyDescent="0.25">
      <c r="A991" s="199">
        <v>44543</v>
      </c>
      <c r="B991" s="200" t="s">
        <v>3895</v>
      </c>
      <c r="C991" s="51" t="s">
        <v>580</v>
      </c>
      <c r="D991" s="51" t="s">
        <v>3897</v>
      </c>
      <c r="E991" s="54">
        <v>44537</v>
      </c>
      <c r="F991" s="51" t="s">
        <v>314</v>
      </c>
      <c r="G991" s="48" t="s">
        <v>3896</v>
      </c>
      <c r="H991" s="52">
        <v>1</v>
      </c>
      <c r="I991" s="51" t="s">
        <v>364</v>
      </c>
      <c r="J991" s="1">
        <v>6.17</v>
      </c>
      <c r="K991" s="132">
        <v>939268</v>
      </c>
      <c r="L991" s="131"/>
      <c r="M991" s="131">
        <v>7.4</v>
      </c>
      <c r="N991" s="131">
        <v>2.6</v>
      </c>
      <c r="O991" s="133">
        <f t="shared" si="127"/>
        <v>19.240000000000002</v>
      </c>
      <c r="P991" s="131" t="s">
        <v>3521</v>
      </c>
      <c r="Q991" s="131" t="s">
        <v>582</v>
      </c>
      <c r="R991" s="134" t="s">
        <v>1618</v>
      </c>
      <c r="S991" s="149">
        <v>1.1291666666666673</v>
      </c>
      <c r="T991" s="149">
        <v>1.1291666666666673</v>
      </c>
      <c r="U991" s="150">
        <v>44550</v>
      </c>
      <c r="V991" s="149">
        <v>0.21416666666666817</v>
      </c>
      <c r="W991" s="130">
        <v>0.95</v>
      </c>
      <c r="X991" s="135">
        <v>38</v>
      </c>
      <c r="Y991" s="130" t="str">
        <f t="shared" si="121"/>
        <v>RECELL501</v>
      </c>
      <c r="Z991" s="130" t="str">
        <f t="shared" si="122"/>
        <v>2/UR18650ZY</v>
      </c>
      <c r="AA991" s="135">
        <f t="shared" si="125"/>
        <v>0.95</v>
      </c>
      <c r="AB991" s="135">
        <f t="shared" si="123"/>
        <v>6.17</v>
      </c>
      <c r="AC991" s="130">
        <f t="shared" si="126"/>
        <v>38</v>
      </c>
      <c r="AD991" s="130" t="str">
        <f t="shared" si="124"/>
        <v>66001-997</v>
      </c>
      <c r="AE991" s="136"/>
      <c r="AF991" s="137"/>
      <c r="AG991" s="1" t="s">
        <v>152</v>
      </c>
      <c r="AH991" s="43">
        <v>23955</v>
      </c>
    </row>
    <row r="992" spans="1:34" s="138" customFormat="1" x14ac:dyDescent="0.25">
      <c r="A992" s="139">
        <v>44522</v>
      </c>
      <c r="B992" s="58" t="s">
        <v>3769</v>
      </c>
      <c r="C992" s="51" t="s">
        <v>3772</v>
      </c>
      <c r="D992" s="51" t="s">
        <v>3773</v>
      </c>
      <c r="E992" s="54">
        <v>44533</v>
      </c>
      <c r="F992" s="51" t="s">
        <v>3770</v>
      </c>
      <c r="G992" s="48" t="s">
        <v>3771</v>
      </c>
      <c r="H992" s="52">
        <v>1</v>
      </c>
      <c r="I992" s="51" t="s">
        <v>643</v>
      </c>
      <c r="J992" s="1">
        <v>155.57</v>
      </c>
      <c r="K992" s="132">
        <v>937250</v>
      </c>
      <c r="L992" s="131"/>
      <c r="M992" s="131">
        <v>21.6</v>
      </c>
      <c r="N992" s="131">
        <v>12.5</v>
      </c>
      <c r="O992" s="133">
        <f t="shared" si="127"/>
        <v>270</v>
      </c>
      <c r="P992" s="131" t="s">
        <v>3521</v>
      </c>
      <c r="Q992" s="131" t="s">
        <v>3774</v>
      </c>
      <c r="R992" s="134" t="s">
        <v>1618</v>
      </c>
      <c r="S992" s="149">
        <v>3.8716666666666679</v>
      </c>
      <c r="T992" s="149">
        <v>3.8716666666666679</v>
      </c>
      <c r="U992" s="150">
        <v>44550</v>
      </c>
      <c r="V992" s="149">
        <v>0.10888888888888948</v>
      </c>
      <c r="W992" s="130">
        <v>4.26</v>
      </c>
      <c r="X992" s="135">
        <v>367</v>
      </c>
      <c r="Y992" s="130" t="str">
        <f t="shared" si="121"/>
        <v>RECELL405</v>
      </c>
      <c r="Z992" s="130" t="str">
        <f t="shared" si="122"/>
        <v>30/INR18650-25R</v>
      </c>
      <c r="AA992" s="135">
        <f t="shared" si="125"/>
        <v>4.26</v>
      </c>
      <c r="AB992" s="135">
        <f t="shared" si="123"/>
        <v>155.57</v>
      </c>
      <c r="AC992" s="130">
        <f t="shared" si="126"/>
        <v>367</v>
      </c>
      <c r="AD992" s="130" t="str">
        <f t="shared" si="124"/>
        <v>66001-715</v>
      </c>
      <c r="AE992" s="136"/>
      <c r="AF992" s="137"/>
      <c r="AG992" s="1" t="s">
        <v>13</v>
      </c>
      <c r="AH992" s="43">
        <v>2588</v>
      </c>
    </row>
    <row r="993" spans="1:34" s="138" customFormat="1" x14ac:dyDescent="0.25">
      <c r="A993" s="140">
        <v>44523</v>
      </c>
      <c r="B993" s="55" t="s">
        <v>3778</v>
      </c>
      <c r="C993" s="51" t="s">
        <v>555</v>
      </c>
      <c r="D993" s="51" t="s">
        <v>164</v>
      </c>
      <c r="E993" s="54">
        <v>44545</v>
      </c>
      <c r="F993" s="51" t="s">
        <v>842</v>
      </c>
      <c r="G993" s="48" t="s">
        <v>553</v>
      </c>
      <c r="H993" s="52">
        <v>50</v>
      </c>
      <c r="I993" s="51" t="s">
        <v>554</v>
      </c>
      <c r="J993" s="1">
        <v>9.82</v>
      </c>
      <c r="K993" s="132">
        <v>937396</v>
      </c>
      <c r="L993" s="131"/>
      <c r="M993" s="131">
        <v>12</v>
      </c>
      <c r="N993" s="131">
        <v>1.2</v>
      </c>
      <c r="O993" s="133">
        <f t="shared" si="127"/>
        <v>14.399999999999999</v>
      </c>
      <c r="P993" s="131" t="s">
        <v>115</v>
      </c>
      <c r="Q993" s="131" t="s">
        <v>412</v>
      </c>
      <c r="R993" s="134" t="s">
        <v>4243</v>
      </c>
      <c r="S993" s="149">
        <v>25.469444444444441</v>
      </c>
      <c r="T993" s="149">
        <v>0.50938888888888878</v>
      </c>
      <c r="U993" s="150">
        <v>44550</v>
      </c>
      <c r="V993" s="149">
        <v>1.5880555555555542</v>
      </c>
      <c r="W993" s="130">
        <v>0.56999999999999995</v>
      </c>
      <c r="X993" s="135">
        <v>60</v>
      </c>
      <c r="Y993" s="130" t="str">
        <f t="shared" si="121"/>
        <v>S19</v>
      </c>
      <c r="Z993" s="130" t="str">
        <f t="shared" si="122"/>
        <v>1/12SB1.2P</v>
      </c>
      <c r="AA993" s="135">
        <f t="shared" si="125"/>
        <v>0.56999999999999995</v>
      </c>
      <c r="AB993" s="135">
        <f t="shared" si="123"/>
        <v>9.82</v>
      </c>
      <c r="AC993" s="130">
        <f t="shared" si="126"/>
        <v>60</v>
      </c>
      <c r="AD993" s="130" t="str">
        <f t="shared" si="124"/>
        <v>66000-595</v>
      </c>
      <c r="AE993" s="136"/>
      <c r="AF993" s="137"/>
      <c r="AG993" s="1" t="s">
        <v>151</v>
      </c>
      <c r="AH993" s="43">
        <v>61117</v>
      </c>
    </row>
    <row r="994" spans="1:34" s="138" customFormat="1" x14ac:dyDescent="0.25">
      <c r="A994" s="199">
        <v>44543</v>
      </c>
      <c r="B994" s="200" t="s">
        <v>3925</v>
      </c>
      <c r="C994" s="51" t="s">
        <v>330</v>
      </c>
      <c r="D994" s="51" t="s">
        <v>3927</v>
      </c>
      <c r="E994" s="54">
        <v>44574</v>
      </c>
      <c r="F994" s="51" t="s">
        <v>3028</v>
      </c>
      <c r="G994" s="48" t="s">
        <v>3926</v>
      </c>
      <c r="H994" s="52">
        <v>1</v>
      </c>
      <c r="I994" s="51" t="s">
        <v>95</v>
      </c>
      <c r="J994" s="1">
        <v>29.5</v>
      </c>
      <c r="K994" s="132">
        <v>938718</v>
      </c>
      <c r="L994" s="131"/>
      <c r="M994" s="131">
        <v>18</v>
      </c>
      <c r="N994" s="131"/>
      <c r="O994" s="133">
        <f t="shared" si="127"/>
        <v>0</v>
      </c>
      <c r="P994" s="131" t="s">
        <v>89</v>
      </c>
      <c r="Q994" s="131" t="s">
        <v>592</v>
      </c>
      <c r="R994" s="134" t="s">
        <v>1618</v>
      </c>
      <c r="S994" s="149">
        <v>2.976388888888891</v>
      </c>
      <c r="T994" s="149">
        <v>2.976388888888891</v>
      </c>
      <c r="U994" s="150">
        <v>44550</v>
      </c>
      <c r="V994" s="149">
        <v>0.32611111111111057</v>
      </c>
      <c r="W994" s="130">
        <v>4</v>
      </c>
      <c r="X994" s="135">
        <v>163</v>
      </c>
      <c r="Y994" s="130" t="str">
        <f t="shared" si="121"/>
        <v>AL123F</v>
      </c>
      <c r="Z994" s="130" t="str">
        <f t="shared" si="122"/>
        <v>36/LR20XW</v>
      </c>
      <c r="AA994" s="135">
        <f t="shared" si="125"/>
        <v>4</v>
      </c>
      <c r="AB994" s="135">
        <f t="shared" si="123"/>
        <v>29.5</v>
      </c>
      <c r="AC994" s="130">
        <f t="shared" si="126"/>
        <v>163</v>
      </c>
      <c r="AD994" s="130" t="str">
        <f t="shared" si="124"/>
        <v>66004-002</v>
      </c>
      <c r="AE994" s="136"/>
      <c r="AF994" s="137"/>
      <c r="AG994" s="1" t="s">
        <v>13</v>
      </c>
      <c r="AH994" s="43">
        <v>2361</v>
      </c>
    </row>
    <row r="995" spans="1:34" s="138" customFormat="1" x14ac:dyDescent="0.25">
      <c r="A995" s="199">
        <v>44543</v>
      </c>
      <c r="B995" s="200" t="s">
        <v>3912</v>
      </c>
      <c r="C995" s="51" t="s">
        <v>402</v>
      </c>
      <c r="D995" s="51" t="s">
        <v>3913</v>
      </c>
      <c r="E995" s="54">
        <v>44537</v>
      </c>
      <c r="F995" s="51" t="s">
        <v>1753</v>
      </c>
      <c r="G995" s="48" t="s">
        <v>3911</v>
      </c>
      <c r="H995" s="52">
        <v>12</v>
      </c>
      <c r="I995" s="51" t="s">
        <v>95</v>
      </c>
      <c r="J995" s="1">
        <v>13.384</v>
      </c>
      <c r="K995" s="132">
        <v>939257</v>
      </c>
      <c r="L995" s="131"/>
      <c r="M995" s="131">
        <v>6</v>
      </c>
      <c r="N995" s="131"/>
      <c r="O995" s="133">
        <f t="shared" si="127"/>
        <v>0</v>
      </c>
      <c r="P995" s="131" t="s">
        <v>89</v>
      </c>
      <c r="Q995" s="131" t="s">
        <v>88</v>
      </c>
      <c r="R995" s="134" t="s">
        <v>455</v>
      </c>
      <c r="S995" s="149">
        <v>8.3197222222222216</v>
      </c>
      <c r="T995" s="149">
        <v>0.69331018518518517</v>
      </c>
      <c r="U995" s="150">
        <v>44550</v>
      </c>
      <c r="V995" s="149">
        <v>0.205277777777777</v>
      </c>
      <c r="W995" s="130">
        <v>1.05</v>
      </c>
      <c r="X995" s="135">
        <v>80</v>
      </c>
      <c r="Y995" s="130" t="str">
        <f t="shared" si="121"/>
        <v>AL315A</v>
      </c>
      <c r="Z995" s="130" t="str">
        <f t="shared" si="122"/>
        <v>16/LR20XW</v>
      </c>
      <c r="AA995" s="135">
        <f t="shared" si="125"/>
        <v>1.05</v>
      </c>
      <c r="AB995" s="135">
        <f t="shared" si="123"/>
        <v>13.384</v>
      </c>
      <c r="AC995" s="130">
        <f t="shared" si="126"/>
        <v>80</v>
      </c>
      <c r="AD995" s="130" t="str">
        <f t="shared" si="124"/>
        <v>50001-208ARPS</v>
      </c>
      <c r="AE995" s="136"/>
      <c r="AF995" s="137"/>
      <c r="AG995" s="1" t="s">
        <v>153</v>
      </c>
      <c r="AH995" s="43">
        <v>35006</v>
      </c>
    </row>
    <row r="996" spans="1:34" s="138" customFormat="1" x14ac:dyDescent="0.25">
      <c r="A996" s="144">
        <v>44524</v>
      </c>
      <c r="B996" s="56" t="s">
        <v>3786</v>
      </c>
      <c r="C996" s="51" t="s">
        <v>3493</v>
      </c>
      <c r="D996" s="51" t="s">
        <v>3494</v>
      </c>
      <c r="E996" s="54">
        <v>44550</v>
      </c>
      <c r="F996" s="51" t="s">
        <v>3495</v>
      </c>
      <c r="G996" s="48" t="s">
        <v>3496</v>
      </c>
      <c r="H996" s="52">
        <v>200</v>
      </c>
      <c r="I996" s="51" t="s">
        <v>634</v>
      </c>
      <c r="J996" s="1">
        <v>8.2759</v>
      </c>
      <c r="K996" s="132">
        <v>937410</v>
      </c>
      <c r="L996" s="131"/>
      <c r="M996" s="131">
        <v>4.8</v>
      </c>
      <c r="N996" s="131">
        <v>0.8</v>
      </c>
      <c r="O996" s="133">
        <f t="shared" si="127"/>
        <v>3.84</v>
      </c>
      <c r="P996" s="131" t="s">
        <v>91</v>
      </c>
      <c r="Q996" s="131" t="s">
        <v>562</v>
      </c>
      <c r="R996" s="134" t="s">
        <v>4244</v>
      </c>
      <c r="S996" s="149">
        <v>43.351111111111109</v>
      </c>
      <c r="T996" s="149">
        <v>0.21675555555555553</v>
      </c>
      <c r="U996" s="150">
        <v>44550</v>
      </c>
      <c r="V996" s="149">
        <v>0.66666666666666963</v>
      </c>
      <c r="W996" s="130">
        <v>0.18</v>
      </c>
      <c r="X996" s="135">
        <v>22.78</v>
      </c>
      <c r="Y996" s="130" t="str">
        <f t="shared" si="121"/>
        <v>N1576</v>
      </c>
      <c r="Z996" s="130" t="str">
        <f t="shared" si="122"/>
        <v>4/BK-4MCCE</v>
      </c>
      <c r="AA996" s="135">
        <f t="shared" si="125"/>
        <v>0.18</v>
      </c>
      <c r="AB996" s="135">
        <f t="shared" si="123"/>
        <v>8.2759</v>
      </c>
      <c r="AC996" s="130">
        <f t="shared" si="126"/>
        <v>22.78</v>
      </c>
      <c r="AD996" s="130" t="str">
        <f t="shared" si="124"/>
        <v>30006-908GSQ-22K</v>
      </c>
      <c r="AE996" s="136"/>
      <c r="AF996" s="137"/>
      <c r="AG996" s="1" t="s">
        <v>573</v>
      </c>
      <c r="AH996" s="43">
        <v>20755</v>
      </c>
    </row>
    <row r="997" spans="1:34" s="138" customFormat="1" x14ac:dyDescent="0.25">
      <c r="A997" s="139">
        <v>44550</v>
      </c>
      <c r="B997" s="58">
        <v>319433</v>
      </c>
      <c r="C997" s="51" t="s">
        <v>3610</v>
      </c>
      <c r="D997" s="51" t="s">
        <v>184</v>
      </c>
      <c r="E997" s="54">
        <v>44552</v>
      </c>
      <c r="F997" s="51" t="s">
        <v>3607</v>
      </c>
      <c r="G997" s="48" t="s">
        <v>3608</v>
      </c>
      <c r="H997" s="52">
        <v>40</v>
      </c>
      <c r="I997" s="1" t="s">
        <v>3609</v>
      </c>
      <c r="J997" s="1">
        <v>1.02</v>
      </c>
      <c r="K997" s="132">
        <v>940320</v>
      </c>
      <c r="L997" s="131"/>
      <c r="M997" s="131">
        <v>3.9</v>
      </c>
      <c r="N997" s="131">
        <v>2</v>
      </c>
      <c r="O997" s="133">
        <f t="shared" si="127"/>
        <v>7.8</v>
      </c>
      <c r="P997" s="131" t="s">
        <v>3945</v>
      </c>
      <c r="Q997" s="131" t="s">
        <v>412</v>
      </c>
      <c r="R997" s="134" t="s">
        <v>248</v>
      </c>
      <c r="S997" s="149">
        <v>1.4899999999999998</v>
      </c>
      <c r="T997" s="149">
        <v>3.7249999999999991E-2</v>
      </c>
      <c r="U997" s="150">
        <v>44551</v>
      </c>
      <c r="V997" s="149">
        <v>0.21527777777777724</v>
      </c>
      <c r="W997" s="130">
        <v>0.02</v>
      </c>
      <c r="X997" s="135">
        <v>43</v>
      </c>
      <c r="Y997" s="130" t="str">
        <f t="shared" si="121"/>
        <v>TAG4</v>
      </c>
      <c r="Z997" s="130" t="str">
        <f t="shared" si="122"/>
        <v>1/3B0024-FF</v>
      </c>
      <c r="AA997" s="135">
        <f t="shared" si="125"/>
        <v>0.02</v>
      </c>
      <c r="AB997" s="135">
        <f t="shared" si="123"/>
        <v>1.02</v>
      </c>
      <c r="AC997" s="130">
        <f t="shared" si="126"/>
        <v>43</v>
      </c>
      <c r="AD997" s="130" t="str">
        <f t="shared" si="124"/>
        <v>67001-196</v>
      </c>
      <c r="AE997" s="136"/>
      <c r="AF997" s="137"/>
      <c r="AG997" s="1" t="s">
        <v>153</v>
      </c>
      <c r="AH997" s="43" t="s">
        <v>3611</v>
      </c>
    </row>
    <row r="998" spans="1:34" s="138" customFormat="1" x14ac:dyDescent="0.25">
      <c r="A998" s="144">
        <v>44531</v>
      </c>
      <c r="B998" s="56" t="s">
        <v>3880</v>
      </c>
      <c r="C998" s="51" t="s">
        <v>3882</v>
      </c>
      <c r="D998" s="51" t="s">
        <v>3883</v>
      </c>
      <c r="E998" s="54">
        <v>44538</v>
      </c>
      <c r="F998" s="51" t="s">
        <v>360</v>
      </c>
      <c r="G998" s="48" t="s">
        <v>3881</v>
      </c>
      <c r="H998" s="52">
        <v>31</v>
      </c>
      <c r="I998" s="51" t="s">
        <v>2719</v>
      </c>
      <c r="J998" s="1">
        <v>12.474</v>
      </c>
      <c r="K998" s="132">
        <v>938336</v>
      </c>
      <c r="L998" s="131"/>
      <c r="M998" s="131">
        <v>6</v>
      </c>
      <c r="N998" s="131">
        <v>4</v>
      </c>
      <c r="O998" s="133">
        <f t="shared" si="127"/>
        <v>24</v>
      </c>
      <c r="P998" s="131" t="s">
        <v>96</v>
      </c>
      <c r="Q998" s="131" t="s">
        <v>583</v>
      </c>
      <c r="R998" s="134" t="s">
        <v>455</v>
      </c>
      <c r="S998" s="149">
        <v>6.9952777777777779</v>
      </c>
      <c r="T998" s="149">
        <v>0.2256541218637993</v>
      </c>
      <c r="U998" s="150">
        <v>44552</v>
      </c>
      <c r="V998" s="149">
        <v>0.46166666666666556</v>
      </c>
      <c r="W998" s="130">
        <v>1</v>
      </c>
      <c r="X998" s="135">
        <v>47.5</v>
      </c>
      <c r="Y998" s="130" t="str">
        <f t="shared" si="121"/>
        <v>N1994</v>
      </c>
      <c r="Z998" s="130" t="str">
        <f t="shared" si="122"/>
        <v>5/ITL4000D</v>
      </c>
      <c r="AA998" s="135">
        <f t="shared" si="125"/>
        <v>1</v>
      </c>
      <c r="AB998" s="135">
        <f t="shared" si="123"/>
        <v>12.474</v>
      </c>
      <c r="AC998" s="130">
        <f t="shared" si="126"/>
        <v>47.5</v>
      </c>
      <c r="AD998" s="130" t="str">
        <f t="shared" si="124"/>
        <v>66002-994</v>
      </c>
      <c r="AE998" s="136"/>
      <c r="AF998" s="137"/>
      <c r="AG998" s="1" t="s">
        <v>152</v>
      </c>
      <c r="AH998" s="43">
        <v>23922</v>
      </c>
    </row>
    <row r="999" spans="1:34" s="138" customFormat="1" x14ac:dyDescent="0.25">
      <c r="A999" s="139">
        <v>44522</v>
      </c>
      <c r="B999" s="58" t="s">
        <v>3775</v>
      </c>
      <c r="C999" s="51" t="s">
        <v>3355</v>
      </c>
      <c r="D999" s="51" t="s">
        <v>600</v>
      </c>
      <c r="E999" s="54">
        <v>44533</v>
      </c>
      <c r="F999" s="51" t="s">
        <v>105</v>
      </c>
      <c r="G999" s="48" t="s">
        <v>449</v>
      </c>
      <c r="H999" s="52">
        <v>1</v>
      </c>
      <c r="I999" s="51" t="s">
        <v>99</v>
      </c>
      <c r="J999" s="1">
        <v>25.62</v>
      </c>
      <c r="K999" s="132">
        <v>937229</v>
      </c>
      <c r="L999" s="131"/>
      <c r="M999" s="131">
        <v>11.1</v>
      </c>
      <c r="N999" s="131">
        <v>5.2</v>
      </c>
      <c r="O999" s="133">
        <f t="shared" si="127"/>
        <v>57.72</v>
      </c>
      <c r="P999" s="131" t="s">
        <v>3521</v>
      </c>
      <c r="Q999" s="131" t="s">
        <v>372</v>
      </c>
      <c r="R999" s="134" t="s">
        <v>1618</v>
      </c>
      <c r="S999" s="149">
        <v>0.89416666666666778</v>
      </c>
      <c r="T999" s="149">
        <v>0.89416666666666778</v>
      </c>
      <c r="U999" s="150">
        <v>44552</v>
      </c>
      <c r="V999" s="149">
        <v>0.1125000000000016</v>
      </c>
      <c r="W999" s="130">
        <v>1.33</v>
      </c>
      <c r="X999" s="135">
        <v>100</v>
      </c>
      <c r="Y999" s="130" t="str">
        <f t="shared" si="121"/>
        <v>RECELL186</v>
      </c>
      <c r="Z999" s="130" t="str">
        <f t="shared" si="122"/>
        <v>6/UR18650FM</v>
      </c>
      <c r="AA999" s="135">
        <f t="shared" ref="AA999:AA1030" si="128">W999</f>
        <v>1.33</v>
      </c>
      <c r="AB999" s="135">
        <f t="shared" si="123"/>
        <v>25.62</v>
      </c>
      <c r="AC999" s="130">
        <f t="shared" si="126"/>
        <v>100</v>
      </c>
      <c r="AD999" s="130" t="str">
        <f t="shared" si="124"/>
        <v>66001-114</v>
      </c>
      <c r="AE999" s="136"/>
      <c r="AF999" s="137"/>
      <c r="AG999" s="1" t="s">
        <v>13</v>
      </c>
      <c r="AH999" s="43" t="s">
        <v>294</v>
      </c>
    </row>
    <row r="1000" spans="1:34" s="138" customFormat="1" x14ac:dyDescent="0.25">
      <c r="A1000" s="147">
        <v>44526</v>
      </c>
      <c r="B1000" s="82" t="s">
        <v>3809</v>
      </c>
      <c r="C1000" s="51" t="s">
        <v>3812</v>
      </c>
      <c r="D1000" s="51" t="s">
        <v>4245</v>
      </c>
      <c r="E1000" s="54">
        <v>44547</v>
      </c>
      <c r="F1000" s="51" t="s">
        <v>314</v>
      </c>
      <c r="G1000" s="48" t="s">
        <v>3810</v>
      </c>
      <c r="H1000" s="52">
        <v>1</v>
      </c>
      <c r="I1000" s="51" t="s">
        <v>3811</v>
      </c>
      <c r="J1000" s="1">
        <v>1.6</v>
      </c>
      <c r="K1000" s="132">
        <v>937711</v>
      </c>
      <c r="L1000" s="131"/>
      <c r="M1000" s="131"/>
      <c r="N1000" s="131"/>
      <c r="O1000" s="133">
        <f t="shared" si="127"/>
        <v>0</v>
      </c>
      <c r="P1000" s="131" t="s">
        <v>91</v>
      </c>
      <c r="Q1000" s="131"/>
      <c r="R1000" s="134" t="s">
        <v>248</v>
      </c>
      <c r="S1000" s="149">
        <v>1.1580555555555532</v>
      </c>
      <c r="T1000" s="149">
        <v>1.1580555555555532</v>
      </c>
      <c r="U1000" s="150">
        <v>44552</v>
      </c>
      <c r="V1000" s="149">
        <v>0.18861111111111173</v>
      </c>
      <c r="W1000" s="130">
        <v>0.5</v>
      </c>
      <c r="X1000" s="135">
        <v>38</v>
      </c>
      <c r="Y1000" s="130" t="str">
        <f t="shared" si="121"/>
        <v>PACK685</v>
      </c>
      <c r="Z1000" s="130" t="str">
        <f t="shared" si="122"/>
        <v>1/V80H M</v>
      </c>
      <c r="AA1000" s="135">
        <f t="shared" si="128"/>
        <v>0.5</v>
      </c>
      <c r="AB1000" s="135">
        <f t="shared" si="123"/>
        <v>1.6</v>
      </c>
      <c r="AC1000" s="130">
        <f t="shared" si="126"/>
        <v>38</v>
      </c>
      <c r="AD1000" s="130" t="str">
        <f t="shared" si="124"/>
        <v>66003-998</v>
      </c>
      <c r="AE1000" s="136"/>
      <c r="AF1000" s="137"/>
      <c r="AG1000" s="1" t="s">
        <v>13</v>
      </c>
      <c r="AH1000" s="43">
        <v>23955</v>
      </c>
    </row>
    <row r="1001" spans="1:34" s="138" customFormat="1" x14ac:dyDescent="0.25">
      <c r="A1001" s="147">
        <v>44526</v>
      </c>
      <c r="B1001" s="82" t="s">
        <v>3825</v>
      </c>
      <c r="C1001" s="19" t="s">
        <v>3828</v>
      </c>
      <c r="D1001" s="51" t="s">
        <v>3829</v>
      </c>
      <c r="E1001" s="54">
        <v>44530</v>
      </c>
      <c r="F1001" s="51" t="s">
        <v>1289</v>
      </c>
      <c r="G1001" s="48" t="s">
        <v>3826</v>
      </c>
      <c r="H1001" s="52">
        <v>5</v>
      </c>
      <c r="I1001" s="51" t="s">
        <v>3827</v>
      </c>
      <c r="J1001" s="1">
        <v>2.0099999999999998</v>
      </c>
      <c r="K1001" s="132">
        <v>937890</v>
      </c>
      <c r="L1001" s="131"/>
      <c r="M1001" s="131">
        <v>3</v>
      </c>
      <c r="N1001" s="131">
        <v>0.02</v>
      </c>
      <c r="O1001" s="133">
        <f t="shared" si="127"/>
        <v>0.06</v>
      </c>
      <c r="P1001" s="131" t="s">
        <v>20</v>
      </c>
      <c r="Q1001" s="131" t="s">
        <v>412</v>
      </c>
      <c r="R1001" s="134" t="s">
        <v>248</v>
      </c>
      <c r="S1001" s="149">
        <v>2.1111111111111138</v>
      </c>
      <c r="T1001" s="149">
        <v>0.42222222222222278</v>
      </c>
      <c r="U1001" s="150">
        <v>44552</v>
      </c>
      <c r="V1001" s="149">
        <v>0.11555555555555586</v>
      </c>
      <c r="W1001" s="130">
        <v>0.3</v>
      </c>
      <c r="X1001" s="135">
        <v>9.84</v>
      </c>
      <c r="Y1001" s="130" t="str">
        <f t="shared" si="121"/>
        <v>RL981</v>
      </c>
      <c r="Z1001" s="130" t="str">
        <f t="shared" si="122"/>
        <v>1/VL2020/HFN</v>
      </c>
      <c r="AA1001" s="135">
        <f t="shared" si="128"/>
        <v>0.3</v>
      </c>
      <c r="AB1001" s="135">
        <f t="shared" si="123"/>
        <v>2.0099999999999998</v>
      </c>
      <c r="AC1001" s="130">
        <f t="shared" si="126"/>
        <v>9.84</v>
      </c>
      <c r="AD1001" s="130" t="str">
        <f t="shared" si="124"/>
        <v>46000-100BMW</v>
      </c>
      <c r="AE1001" s="136"/>
      <c r="AF1001" s="137"/>
      <c r="AG1001" s="1" t="s">
        <v>573</v>
      </c>
      <c r="AH1001" s="43">
        <v>23948</v>
      </c>
    </row>
    <row r="1002" spans="1:34" s="138" customFormat="1" x14ac:dyDescent="0.25">
      <c r="A1002" s="199">
        <v>44543</v>
      </c>
      <c r="B1002" s="200" t="s">
        <v>3906</v>
      </c>
      <c r="C1002" s="62" t="s">
        <v>3704</v>
      </c>
      <c r="D1002" s="51" t="s">
        <v>3908</v>
      </c>
      <c r="E1002" s="54">
        <v>44554</v>
      </c>
      <c r="F1002" s="51" t="s">
        <v>537</v>
      </c>
      <c r="G1002" s="48" t="s">
        <v>3907</v>
      </c>
      <c r="H1002" s="52">
        <v>2</v>
      </c>
      <c r="I1002" s="51" t="s">
        <v>2246</v>
      </c>
      <c r="J1002" s="1">
        <v>17.065000000000001</v>
      </c>
      <c r="K1002" s="132">
        <v>939266</v>
      </c>
      <c r="L1002" s="131"/>
      <c r="M1002" s="131">
        <v>7.4</v>
      </c>
      <c r="N1002" s="131">
        <v>3.4</v>
      </c>
      <c r="O1002" s="133">
        <f t="shared" si="127"/>
        <v>25.16</v>
      </c>
      <c r="P1002" s="131" t="s">
        <v>3521</v>
      </c>
      <c r="Q1002" s="131" t="s">
        <v>281</v>
      </c>
      <c r="R1002" s="134" t="s">
        <v>1618</v>
      </c>
      <c r="S1002" s="149">
        <v>1.5838888888888869</v>
      </c>
      <c r="T1002" s="149">
        <v>0.79194444444444345</v>
      </c>
      <c r="U1002" s="150">
        <v>44552</v>
      </c>
      <c r="V1002" s="149">
        <v>6.4166666666666039E-2</v>
      </c>
      <c r="W1002" s="130">
        <v>0.72</v>
      </c>
      <c r="X1002" s="135">
        <v>74.89</v>
      </c>
      <c r="Y1002" s="130" t="str">
        <f t="shared" si="121"/>
        <v>RL513</v>
      </c>
      <c r="Z1002" s="130" t="str">
        <f t="shared" si="122"/>
        <v>4/UR18500FK</v>
      </c>
      <c r="AA1002" s="135">
        <f t="shared" si="128"/>
        <v>0.72</v>
      </c>
      <c r="AB1002" s="135">
        <f t="shared" si="123"/>
        <v>17.065000000000001</v>
      </c>
      <c r="AC1002" s="130">
        <f t="shared" si="126"/>
        <v>74.89</v>
      </c>
      <c r="AD1002" s="130" t="str">
        <f t="shared" si="124"/>
        <v>22000-392</v>
      </c>
      <c r="AE1002" s="136"/>
      <c r="AF1002" s="137"/>
      <c r="AG1002" s="1" t="s">
        <v>152</v>
      </c>
      <c r="AH1002" s="43" t="s">
        <v>539</v>
      </c>
    </row>
    <row r="1003" spans="1:34" s="138" customFormat="1" x14ac:dyDescent="0.25">
      <c r="A1003" s="140">
        <v>44530</v>
      </c>
      <c r="B1003" s="55" t="s">
        <v>3870</v>
      </c>
      <c r="C1003" s="51" t="s">
        <v>3872</v>
      </c>
      <c r="D1003" s="51" t="s">
        <v>3873</v>
      </c>
      <c r="E1003" s="54">
        <v>44546</v>
      </c>
      <c r="F1003" s="51" t="s">
        <v>3867</v>
      </c>
      <c r="G1003" s="48" t="s">
        <v>3871</v>
      </c>
      <c r="H1003" s="52">
        <v>1</v>
      </c>
      <c r="I1003" s="51" t="s">
        <v>293</v>
      </c>
      <c r="J1003" s="1">
        <v>7.64</v>
      </c>
      <c r="K1003" s="132">
        <v>938189</v>
      </c>
      <c r="L1003" s="131"/>
      <c r="M1003" s="131">
        <v>4.8</v>
      </c>
      <c r="N1003" s="131">
        <v>1.7</v>
      </c>
      <c r="O1003" s="133">
        <f t="shared" ref="O1003:O1014" si="129">N1003*M1003</f>
        <v>8.16</v>
      </c>
      <c r="P1003" s="131" t="s">
        <v>91</v>
      </c>
      <c r="Q1003" s="131" t="s">
        <v>562</v>
      </c>
      <c r="R1003" s="134" t="s">
        <v>1618</v>
      </c>
      <c r="S1003" s="149">
        <v>0.74722222222222257</v>
      </c>
      <c r="T1003" s="149">
        <v>0.74722222222222257</v>
      </c>
      <c r="U1003" s="150">
        <v>44552</v>
      </c>
      <c r="V1003" s="149">
        <v>0.12055555555555397</v>
      </c>
      <c r="W1003" s="130">
        <v>1</v>
      </c>
      <c r="X1003" s="135">
        <v>45.61</v>
      </c>
      <c r="Y1003" s="130" t="str">
        <f t="shared" si="121"/>
        <v>N1084</v>
      </c>
      <c r="Z1003" s="130" t="str">
        <f t="shared" si="122"/>
        <v>4/AA1700</v>
      </c>
      <c r="AA1003" s="135">
        <f t="shared" si="128"/>
        <v>1</v>
      </c>
      <c r="AB1003" s="135">
        <f t="shared" si="123"/>
        <v>7.64</v>
      </c>
      <c r="AC1003" s="130">
        <f t="shared" si="126"/>
        <v>45.61</v>
      </c>
      <c r="AD1003" s="130" t="str">
        <f t="shared" si="124"/>
        <v>30006-264VIS</v>
      </c>
      <c r="AE1003" s="136"/>
      <c r="AF1003" s="137"/>
      <c r="AG1003" s="1" t="s">
        <v>13</v>
      </c>
      <c r="AH1003" s="43">
        <v>65207</v>
      </c>
    </row>
    <row r="1004" spans="1:34" s="138" customFormat="1" x14ac:dyDescent="0.25">
      <c r="A1004" s="199">
        <v>44543</v>
      </c>
      <c r="B1004" s="200" t="s">
        <v>3899</v>
      </c>
      <c r="C1004" s="1" t="s">
        <v>3902</v>
      </c>
      <c r="D1004" s="51" t="s">
        <v>3903</v>
      </c>
      <c r="E1004" s="54">
        <v>44575</v>
      </c>
      <c r="F1004" s="51" t="s">
        <v>3900</v>
      </c>
      <c r="G1004" s="48" t="s">
        <v>3901</v>
      </c>
      <c r="H1004" s="52">
        <v>1</v>
      </c>
      <c r="I1004" s="51" t="s">
        <v>114</v>
      </c>
      <c r="J1004" s="1">
        <v>122.58</v>
      </c>
      <c r="K1004" s="132">
        <v>932809</v>
      </c>
      <c r="L1004" s="131"/>
      <c r="M1004" s="131">
        <v>13.2</v>
      </c>
      <c r="N1004" s="131">
        <v>18</v>
      </c>
      <c r="O1004" s="133">
        <f t="shared" si="129"/>
        <v>237.6</v>
      </c>
      <c r="P1004" s="131" t="s">
        <v>91</v>
      </c>
      <c r="Q1004" s="131" t="s">
        <v>3904</v>
      </c>
      <c r="R1004" s="134" t="s">
        <v>1618</v>
      </c>
      <c r="S1004" s="149">
        <v>1.4844444444444465</v>
      </c>
      <c r="T1004" s="149">
        <v>1.4844444444444465</v>
      </c>
      <c r="U1004" s="150">
        <v>44552</v>
      </c>
      <c r="V1004" s="149">
        <v>0.30222222222222106</v>
      </c>
      <c r="W1004" s="130">
        <v>1.52</v>
      </c>
      <c r="X1004" s="135">
        <v>386</v>
      </c>
      <c r="Y1004" s="130" t="str">
        <f t="shared" si="121"/>
        <v>RECELL100</v>
      </c>
      <c r="Z1004" s="130" t="str">
        <f t="shared" si="122"/>
        <v>44/HR-4/3FAU</v>
      </c>
      <c r="AA1004" s="135">
        <f t="shared" si="128"/>
        <v>1.52</v>
      </c>
      <c r="AB1004" s="135">
        <f t="shared" si="123"/>
        <v>122.58</v>
      </c>
      <c r="AC1004" s="130">
        <f t="shared" si="126"/>
        <v>386</v>
      </c>
      <c r="AD1004" s="130" t="str">
        <f t="shared" si="124"/>
        <v>22000-645</v>
      </c>
      <c r="AE1004" s="136"/>
      <c r="AF1004" s="137"/>
      <c r="AG1004" s="1" t="s">
        <v>13</v>
      </c>
      <c r="AH1004" s="43">
        <v>2550</v>
      </c>
    </row>
    <row r="1005" spans="1:34" s="138" customFormat="1" x14ac:dyDescent="0.25">
      <c r="A1005" s="199">
        <v>44543</v>
      </c>
      <c r="B1005" s="200" t="s">
        <v>3898</v>
      </c>
      <c r="C1005" s="51" t="s">
        <v>541</v>
      </c>
      <c r="D1005" s="51" t="s">
        <v>542</v>
      </c>
      <c r="E1005" s="54">
        <v>44585</v>
      </c>
      <c r="F1005" s="51" t="s">
        <v>1676</v>
      </c>
      <c r="G1005" s="48" t="s">
        <v>540</v>
      </c>
      <c r="H1005" s="52">
        <v>4</v>
      </c>
      <c r="I1005" s="51" t="s">
        <v>288</v>
      </c>
      <c r="J1005" s="1">
        <v>27.695</v>
      </c>
      <c r="K1005" s="132">
        <v>939402</v>
      </c>
      <c r="L1005" s="131"/>
      <c r="M1005" s="131">
        <v>12</v>
      </c>
      <c r="N1005" s="131">
        <v>4</v>
      </c>
      <c r="O1005" s="133">
        <f t="shared" si="129"/>
        <v>48</v>
      </c>
      <c r="P1005" s="131" t="s">
        <v>91</v>
      </c>
      <c r="Q1005" s="131" t="s">
        <v>584</v>
      </c>
      <c r="R1005" s="134" t="s">
        <v>1618</v>
      </c>
      <c r="S1005" s="149">
        <v>2.1208333333333331</v>
      </c>
      <c r="T1005" s="149">
        <v>0.53020833333333328</v>
      </c>
      <c r="U1005" s="150">
        <v>44552</v>
      </c>
      <c r="V1005" s="149">
        <v>0.12361111111110823</v>
      </c>
      <c r="W1005" s="130">
        <v>0.79</v>
      </c>
      <c r="X1005" s="135">
        <v>95</v>
      </c>
      <c r="Y1005" s="130" t="str">
        <f t="shared" si="121"/>
        <v>N373A</v>
      </c>
      <c r="Z1005" s="130" t="str">
        <f t="shared" si="122"/>
        <v>10/HR-4/3AU</v>
      </c>
      <c r="AA1005" s="135">
        <f t="shared" si="128"/>
        <v>0.79</v>
      </c>
      <c r="AB1005" s="135">
        <f t="shared" si="123"/>
        <v>27.695</v>
      </c>
      <c r="AC1005" s="130">
        <f t="shared" si="126"/>
        <v>95</v>
      </c>
      <c r="AD1005" s="130" t="str">
        <f t="shared" si="124"/>
        <v>66000-644</v>
      </c>
      <c r="AE1005" s="136"/>
      <c r="AF1005" s="137"/>
      <c r="AG1005" s="1" t="s">
        <v>573</v>
      </c>
      <c r="AH1005" s="43">
        <v>66683</v>
      </c>
    </row>
    <row r="1006" spans="1:34" s="138" customFormat="1" x14ac:dyDescent="0.25">
      <c r="A1006" s="140">
        <v>44530</v>
      </c>
      <c r="B1006" s="55" t="s">
        <v>3874</v>
      </c>
      <c r="C1006" s="51" t="s">
        <v>3876</v>
      </c>
      <c r="D1006" s="51" t="s">
        <v>4249</v>
      </c>
      <c r="E1006" s="54">
        <v>44547</v>
      </c>
      <c r="F1006" s="51" t="s">
        <v>333</v>
      </c>
      <c r="G1006" s="48" t="s">
        <v>3875</v>
      </c>
      <c r="H1006" s="52">
        <v>1</v>
      </c>
      <c r="I1006" s="51" t="s">
        <v>3385</v>
      </c>
      <c r="J1006" s="1">
        <v>13.07</v>
      </c>
      <c r="K1006" s="132">
        <v>938227</v>
      </c>
      <c r="L1006" s="131"/>
      <c r="M1006" s="131">
        <v>14.4</v>
      </c>
      <c r="N1006" s="131">
        <v>2.6</v>
      </c>
      <c r="O1006" s="133">
        <f t="shared" si="129"/>
        <v>37.440000000000005</v>
      </c>
      <c r="P1006" s="131" t="s">
        <v>3521</v>
      </c>
      <c r="Q1006" s="131" t="s">
        <v>562</v>
      </c>
      <c r="R1006" s="134" t="s">
        <v>455</v>
      </c>
      <c r="S1006" s="149">
        <v>0.84555555555555528</v>
      </c>
      <c r="T1006" s="149">
        <v>0.84555555555555528</v>
      </c>
      <c r="U1006" s="150">
        <v>44552</v>
      </c>
      <c r="V1006" s="149">
        <v>0.13055555555555554</v>
      </c>
      <c r="W1006" s="130">
        <v>1.5</v>
      </c>
      <c r="X1006" s="135">
        <v>65</v>
      </c>
      <c r="Y1006" s="130" t="str">
        <f t="shared" si="121"/>
        <v>PACK684</v>
      </c>
      <c r="Z1006" s="130" t="str">
        <f t="shared" si="122"/>
        <v>4/ICR18650</v>
      </c>
      <c r="AA1006" s="135">
        <f t="shared" si="128"/>
        <v>1.5</v>
      </c>
      <c r="AB1006" s="135">
        <f t="shared" si="123"/>
        <v>13.07</v>
      </c>
      <c r="AC1006" s="130">
        <f t="shared" si="126"/>
        <v>65</v>
      </c>
      <c r="AD1006" s="130" t="str">
        <f t="shared" si="124"/>
        <v>60004-002</v>
      </c>
      <c r="AE1006" s="136"/>
      <c r="AF1006" s="137"/>
      <c r="AG1006" s="1" t="s">
        <v>152</v>
      </c>
      <c r="AH1006" s="43" t="s">
        <v>334</v>
      </c>
    </row>
    <row r="1007" spans="1:34" s="138" customFormat="1" x14ac:dyDescent="0.25">
      <c r="A1007" s="146">
        <v>44552</v>
      </c>
      <c r="B1007" s="57" t="s">
        <v>3981</v>
      </c>
      <c r="C1007" s="51" t="s">
        <v>2540</v>
      </c>
      <c r="D1007" s="51" t="s">
        <v>2541</v>
      </c>
      <c r="E1007" s="54">
        <v>44371</v>
      </c>
      <c r="F1007" s="51" t="s">
        <v>2538</v>
      </c>
      <c r="G1007" s="48" t="s">
        <v>2539</v>
      </c>
      <c r="H1007" s="52">
        <v>4</v>
      </c>
      <c r="I1007" s="51" t="s">
        <v>122</v>
      </c>
      <c r="J1007" s="1">
        <v>9.4600000000000009</v>
      </c>
      <c r="K1007" s="132">
        <v>932752</v>
      </c>
      <c r="L1007" s="131"/>
      <c r="M1007" s="131">
        <v>10.8</v>
      </c>
      <c r="N1007" s="131">
        <v>0.7</v>
      </c>
      <c r="O1007" s="133">
        <f t="shared" si="129"/>
        <v>7.56</v>
      </c>
      <c r="P1007" s="131" t="s">
        <v>91</v>
      </c>
      <c r="Q1007" s="131" t="s">
        <v>1776</v>
      </c>
      <c r="R1007" s="134" t="s">
        <v>455</v>
      </c>
      <c r="S1007" s="149">
        <v>2.0236111111111104</v>
      </c>
      <c r="T1007" s="149">
        <v>0.50590277777777759</v>
      </c>
      <c r="U1007" s="150">
        <v>44552</v>
      </c>
      <c r="V1007" s="149">
        <v>0.11638888888888932</v>
      </c>
      <c r="W1007" s="130">
        <v>0.7</v>
      </c>
      <c r="X1007" s="135">
        <v>52.74</v>
      </c>
      <c r="Y1007" s="130" t="str">
        <f t="shared" si="121"/>
        <v>N1861</v>
      </c>
      <c r="Z1007" s="130" t="str">
        <f t="shared" si="122"/>
        <v>9/N700AACL</v>
      </c>
      <c r="AA1007" s="135">
        <f t="shared" si="128"/>
        <v>0.7</v>
      </c>
      <c r="AB1007" s="135">
        <f t="shared" si="123"/>
        <v>9.4600000000000009</v>
      </c>
      <c r="AC1007" s="130">
        <f t="shared" si="126"/>
        <v>52.74</v>
      </c>
      <c r="AD1007" s="130" t="str">
        <f t="shared" si="124"/>
        <v>66002-111</v>
      </c>
      <c r="AE1007" s="136"/>
      <c r="AF1007" s="137"/>
      <c r="AG1007" s="1" t="s">
        <v>152</v>
      </c>
      <c r="AH1007" s="43">
        <v>2116</v>
      </c>
    </row>
    <row r="1008" spans="1:34" s="138" customFormat="1" x14ac:dyDescent="0.25">
      <c r="A1008" s="140">
        <v>44495</v>
      </c>
      <c r="B1008" s="55" t="s">
        <v>3586</v>
      </c>
      <c r="C1008" s="51"/>
      <c r="D1008" s="51" t="s">
        <v>3588</v>
      </c>
      <c r="E1008" s="54">
        <v>44515</v>
      </c>
      <c r="F1008" s="51" t="s">
        <v>1347</v>
      </c>
      <c r="G1008" s="48" t="s">
        <v>3587</v>
      </c>
      <c r="H1008" s="52">
        <v>10</v>
      </c>
      <c r="I1008" s="1"/>
      <c r="J1008" s="1">
        <v>531.92999999999995</v>
      </c>
      <c r="K1008" s="132">
        <v>934118</v>
      </c>
      <c r="L1008" s="131"/>
      <c r="M1008" s="131"/>
      <c r="N1008" s="131"/>
      <c r="O1008" s="133">
        <f t="shared" si="129"/>
        <v>0</v>
      </c>
      <c r="P1008" s="131"/>
      <c r="Q1008" s="131"/>
      <c r="R1008" s="134" t="s">
        <v>4250</v>
      </c>
      <c r="S1008" s="149">
        <v>75.150833333333352</v>
      </c>
      <c r="T1008" s="149">
        <v>7.5150833333333349</v>
      </c>
      <c r="U1008" s="150">
        <v>44552</v>
      </c>
      <c r="V1008" s="149">
        <v>0.71666666666666679</v>
      </c>
      <c r="W1008" s="130">
        <v>7.16</v>
      </c>
      <c r="X1008" s="135">
        <v>1315</v>
      </c>
      <c r="Y1008" s="130" t="str">
        <f t="shared" si="121"/>
        <v>CH61C</v>
      </c>
      <c r="Z1008" s="130">
        <f t="shared" si="122"/>
        <v>0</v>
      </c>
      <c r="AA1008" s="135">
        <f t="shared" si="128"/>
        <v>7.16</v>
      </c>
      <c r="AB1008" s="135">
        <f t="shared" si="123"/>
        <v>531.92999999999995</v>
      </c>
      <c r="AC1008" s="130">
        <f t="shared" si="126"/>
        <v>1315</v>
      </c>
      <c r="AD1008" s="130" t="str">
        <f t="shared" si="124"/>
        <v>66001-501</v>
      </c>
      <c r="AE1008" s="136"/>
      <c r="AF1008" s="137"/>
      <c r="AG1008" s="1" t="s">
        <v>153</v>
      </c>
      <c r="AH1008" s="43">
        <v>65443</v>
      </c>
    </row>
    <row r="1009" spans="1:34" s="138" customFormat="1" x14ac:dyDescent="0.25">
      <c r="A1009" s="140">
        <v>44551</v>
      </c>
      <c r="B1009" s="55">
        <v>319398</v>
      </c>
      <c r="C1009" s="51"/>
      <c r="D1009" s="51" t="s">
        <v>3736</v>
      </c>
      <c r="E1009" s="54">
        <v>44552</v>
      </c>
      <c r="F1009" s="51" t="s">
        <v>3946</v>
      </c>
      <c r="G1009" s="48"/>
      <c r="H1009" s="52">
        <v>8</v>
      </c>
      <c r="I1009" s="1"/>
      <c r="J1009" s="1"/>
      <c r="K1009" s="132">
        <v>131311</v>
      </c>
      <c r="L1009" s="131"/>
      <c r="M1009" s="131"/>
      <c r="N1009" s="131"/>
      <c r="O1009" s="133">
        <f t="shared" si="129"/>
        <v>0</v>
      </c>
      <c r="P1009" s="131"/>
      <c r="Q1009" s="131"/>
      <c r="R1009" s="134" t="s">
        <v>118</v>
      </c>
      <c r="S1009" s="149">
        <v>3.2272222222222222</v>
      </c>
      <c r="T1009" s="149">
        <v>0.40340277777777778</v>
      </c>
      <c r="U1009" s="150">
        <v>44552</v>
      </c>
      <c r="V1009" s="149">
        <v>0.13833333333333364</v>
      </c>
      <c r="W1009" s="130">
        <v>0.5</v>
      </c>
      <c r="X1009" s="135">
        <v>0</v>
      </c>
      <c r="Y1009" s="130" t="str">
        <f t="shared" si="121"/>
        <v>LAB</v>
      </c>
      <c r="Z1009" s="130">
        <f t="shared" si="122"/>
        <v>0</v>
      </c>
      <c r="AA1009" s="135">
        <f t="shared" si="128"/>
        <v>0.5</v>
      </c>
      <c r="AB1009" s="135">
        <f t="shared" si="123"/>
        <v>0</v>
      </c>
      <c r="AC1009" s="130">
        <f t="shared" si="126"/>
        <v>0</v>
      </c>
      <c r="AD1009" s="130">
        <f t="shared" si="124"/>
        <v>0</v>
      </c>
      <c r="AE1009" s="136"/>
      <c r="AF1009" s="137"/>
      <c r="AG1009" s="1" t="s">
        <v>13</v>
      </c>
      <c r="AH1009" s="43">
        <v>2256</v>
      </c>
    </row>
    <row r="1010" spans="1:34" s="138" customFormat="1" x14ac:dyDescent="0.25">
      <c r="A1010" s="140">
        <v>44551</v>
      </c>
      <c r="B1010" s="55" t="s">
        <v>3955</v>
      </c>
      <c r="C1010" s="51" t="s">
        <v>3958</v>
      </c>
      <c r="D1010" s="51" t="s">
        <v>4517</v>
      </c>
      <c r="E1010" s="54">
        <v>44574</v>
      </c>
      <c r="F1010" s="51" t="s">
        <v>3956</v>
      </c>
      <c r="G1010" s="48" t="s">
        <v>3957</v>
      </c>
      <c r="H1010" s="52">
        <v>3</v>
      </c>
      <c r="I1010" s="51" t="s">
        <v>1015</v>
      </c>
      <c r="J1010" s="1">
        <v>19.34</v>
      </c>
      <c r="K1010" s="132">
        <v>940048</v>
      </c>
      <c r="L1010" s="131"/>
      <c r="M1010" s="131">
        <v>7.2</v>
      </c>
      <c r="N1010" s="131">
        <v>3</v>
      </c>
      <c r="O1010" s="133">
        <f t="shared" si="129"/>
        <v>21.6</v>
      </c>
      <c r="P1010" s="131" t="s">
        <v>3497</v>
      </c>
      <c r="Q1010" s="131" t="s">
        <v>464</v>
      </c>
      <c r="R1010" s="134" t="s">
        <v>1618</v>
      </c>
      <c r="S1010" s="149">
        <v>1.4605555555555565</v>
      </c>
      <c r="T1010" s="149">
        <v>0.48685185185185215</v>
      </c>
      <c r="U1010" s="150">
        <v>44571</v>
      </c>
      <c r="V1010" s="149">
        <v>0.1219444444444453</v>
      </c>
      <c r="W1010" s="130">
        <v>1.5</v>
      </c>
      <c r="X1010" s="135">
        <v>46</v>
      </c>
      <c r="Y1010" s="130" t="str">
        <f t="shared" si="121"/>
        <v>PACK686</v>
      </c>
      <c r="Z1010" s="130" t="str">
        <f t="shared" si="122"/>
        <v>6/IMX-3000</v>
      </c>
      <c r="AA1010" s="135">
        <f t="shared" si="128"/>
        <v>1.5</v>
      </c>
      <c r="AB1010" s="135">
        <f t="shared" si="123"/>
        <v>19.34</v>
      </c>
      <c r="AC1010" s="130">
        <f t="shared" si="126"/>
        <v>46</v>
      </c>
      <c r="AD1010" s="130" t="str">
        <f t="shared" si="124"/>
        <v>66004-005</v>
      </c>
      <c r="AE1010" s="136"/>
      <c r="AF1010" s="137"/>
      <c r="AG1010" s="1" t="s">
        <v>13</v>
      </c>
      <c r="AH1010" s="43">
        <v>65216</v>
      </c>
    </row>
    <row r="1011" spans="1:34" s="138" customFormat="1" x14ac:dyDescent="0.25">
      <c r="A1011" s="140">
        <v>44551</v>
      </c>
      <c r="B1011" s="55" t="s">
        <v>3973</v>
      </c>
      <c r="C1011" s="51" t="s">
        <v>612</v>
      </c>
      <c r="D1011" s="51" t="s">
        <v>613</v>
      </c>
      <c r="E1011" s="54">
        <v>44574</v>
      </c>
      <c r="F1011" s="51" t="s">
        <v>292</v>
      </c>
      <c r="G1011" s="48" t="s">
        <v>611</v>
      </c>
      <c r="H1011" s="52">
        <v>3</v>
      </c>
      <c r="I1011" s="51" t="s">
        <v>374</v>
      </c>
      <c r="J1011" s="1">
        <v>66.08</v>
      </c>
      <c r="K1011" s="132">
        <v>940471</v>
      </c>
      <c r="L1011" s="131"/>
      <c r="M1011" s="131">
        <v>24</v>
      </c>
      <c r="N1011" s="131">
        <v>2.8</v>
      </c>
      <c r="O1011" s="133">
        <f t="shared" si="129"/>
        <v>67.199999999999989</v>
      </c>
      <c r="P1011" s="131" t="s">
        <v>3497</v>
      </c>
      <c r="Q1011" s="131" t="s">
        <v>3974</v>
      </c>
      <c r="R1011" s="134" t="s">
        <v>1618</v>
      </c>
      <c r="S1011" s="149">
        <v>3.5780555555555589</v>
      </c>
      <c r="T1011" s="149">
        <v>1.1926851851851863</v>
      </c>
      <c r="U1011" s="150">
        <v>44567</v>
      </c>
      <c r="V1011" s="149">
        <v>0.28888888888888964</v>
      </c>
      <c r="W1011" s="130">
        <v>1.28</v>
      </c>
      <c r="X1011" s="135">
        <v>200</v>
      </c>
      <c r="Y1011" s="130" t="str">
        <f t="shared" si="121"/>
        <v>RECELL554</v>
      </c>
      <c r="Z1011" s="130" t="str">
        <f t="shared" si="122"/>
        <v>20/HHR-300SCPY06</v>
      </c>
      <c r="AA1011" s="135">
        <f t="shared" si="128"/>
        <v>1.28</v>
      </c>
      <c r="AB1011" s="135">
        <f t="shared" si="123"/>
        <v>66.08</v>
      </c>
      <c r="AC1011" s="130">
        <f t="shared" si="126"/>
        <v>200</v>
      </c>
      <c r="AD1011" s="130" t="str">
        <f t="shared" si="124"/>
        <v>66002-203</v>
      </c>
      <c r="AE1011" s="136"/>
      <c r="AF1011" s="137"/>
      <c r="AG1011" s="1" t="s">
        <v>13</v>
      </c>
      <c r="AH1011" s="43">
        <v>6830</v>
      </c>
    </row>
    <row r="1012" spans="1:34" s="138" customFormat="1" x14ac:dyDescent="0.25">
      <c r="A1012" s="199">
        <v>44543</v>
      </c>
      <c r="B1012" s="200" t="s">
        <v>3915</v>
      </c>
      <c r="C1012" s="51" t="s">
        <v>3916</v>
      </c>
      <c r="D1012" s="51" t="s">
        <v>1647</v>
      </c>
      <c r="E1012" s="54">
        <v>44536</v>
      </c>
      <c r="F1012" s="51" t="s">
        <v>1644</v>
      </c>
      <c r="G1012" s="48" t="s">
        <v>1645</v>
      </c>
      <c r="H1012" s="52">
        <v>5</v>
      </c>
      <c r="I1012" s="51" t="s">
        <v>716</v>
      </c>
      <c r="J1012" s="1">
        <v>5.8319999999999999</v>
      </c>
      <c r="K1012" s="132">
        <v>939027</v>
      </c>
      <c r="L1012" s="131"/>
      <c r="M1012" s="131"/>
      <c r="N1012" s="131"/>
      <c r="O1012" s="133">
        <f t="shared" si="129"/>
        <v>0</v>
      </c>
      <c r="P1012" s="131" t="s">
        <v>91</v>
      </c>
      <c r="Q1012" s="131"/>
      <c r="R1012" s="134" t="s">
        <v>248</v>
      </c>
      <c r="S1012" s="149">
        <v>3.7119444444444438</v>
      </c>
      <c r="T1012" s="149">
        <v>0.74238888888888876</v>
      </c>
      <c r="U1012" s="150">
        <v>44566</v>
      </c>
      <c r="V1012" s="149">
        <v>0.27416666666666423</v>
      </c>
      <c r="W1012" s="130">
        <v>0.85</v>
      </c>
      <c r="X1012" s="135">
        <v>37</v>
      </c>
      <c r="Y1012" s="130" t="str">
        <f t="shared" si="121"/>
        <v>N1519</v>
      </c>
      <c r="Z1012" s="130" t="str">
        <f t="shared" si="122"/>
        <v>4/V350H</v>
      </c>
      <c r="AA1012" s="135">
        <f t="shared" si="128"/>
        <v>0.85</v>
      </c>
      <c r="AB1012" s="135">
        <f t="shared" si="123"/>
        <v>5.8319999999999999</v>
      </c>
      <c r="AC1012" s="130">
        <f t="shared" si="126"/>
        <v>37</v>
      </c>
      <c r="AD1012" s="130" t="str">
        <f t="shared" si="124"/>
        <v>66001-038</v>
      </c>
      <c r="AE1012" s="136"/>
      <c r="AF1012" s="137"/>
      <c r="AG1012" s="1" t="s">
        <v>13</v>
      </c>
      <c r="AH1012" s="43">
        <v>2253</v>
      </c>
    </row>
    <row r="1013" spans="1:34" s="138" customFormat="1" x14ac:dyDescent="0.25">
      <c r="A1013" s="199">
        <v>44543</v>
      </c>
      <c r="B1013" s="200" t="s">
        <v>3914</v>
      </c>
      <c r="C1013" s="61" t="s">
        <v>1607</v>
      </c>
      <c r="D1013" s="51" t="s">
        <v>1786</v>
      </c>
      <c r="E1013" s="54">
        <v>44588</v>
      </c>
      <c r="F1013" s="51" t="s">
        <v>260</v>
      </c>
      <c r="G1013" s="48" t="s">
        <v>1785</v>
      </c>
      <c r="H1013" s="52">
        <v>20</v>
      </c>
      <c r="I1013" s="51" t="s">
        <v>261</v>
      </c>
      <c r="J1013" s="1">
        <v>22.725999999999999</v>
      </c>
      <c r="K1013" s="132">
        <v>939203</v>
      </c>
      <c r="L1013" s="131"/>
      <c r="M1013" s="131">
        <v>12</v>
      </c>
      <c r="N1013" s="131">
        <v>1.9</v>
      </c>
      <c r="O1013" s="133">
        <f t="shared" si="129"/>
        <v>22.799999999999997</v>
      </c>
      <c r="P1013" s="131" t="s">
        <v>3519</v>
      </c>
      <c r="Q1013" s="131" t="s">
        <v>584</v>
      </c>
      <c r="R1013" s="134" t="s">
        <v>455</v>
      </c>
      <c r="S1013" s="149">
        <v>5.3702777777777762</v>
      </c>
      <c r="T1013" s="149">
        <v>0.26851388888888883</v>
      </c>
      <c r="U1013" s="150">
        <v>44571</v>
      </c>
      <c r="V1013" s="149">
        <v>0.98833333333333329</v>
      </c>
      <c r="W1013" s="130">
        <v>0.26</v>
      </c>
      <c r="X1013" s="135">
        <v>75</v>
      </c>
      <c r="Y1013" s="130" t="str">
        <f t="shared" si="121"/>
        <v>N393</v>
      </c>
      <c r="Z1013" s="130" t="str">
        <f t="shared" si="122"/>
        <v>10/NC1900SCR</v>
      </c>
      <c r="AA1013" s="135">
        <f t="shared" si="128"/>
        <v>0.26</v>
      </c>
      <c r="AB1013" s="135">
        <f t="shared" si="123"/>
        <v>22.725999999999999</v>
      </c>
      <c r="AC1013" s="130">
        <f t="shared" si="126"/>
        <v>75</v>
      </c>
      <c r="AD1013" s="130" t="str">
        <f t="shared" si="124"/>
        <v>66000-372</v>
      </c>
      <c r="AE1013" s="136"/>
      <c r="AF1013" s="137"/>
      <c r="AG1013" s="1" t="s">
        <v>573</v>
      </c>
      <c r="AH1013" s="43">
        <v>20171</v>
      </c>
    </row>
    <row r="1014" spans="1:34" s="138" customFormat="1" x14ac:dyDescent="0.25">
      <c r="A1014" s="147">
        <v>44526</v>
      </c>
      <c r="B1014" s="82" t="s">
        <v>3844</v>
      </c>
      <c r="C1014" s="51" t="s">
        <v>3847</v>
      </c>
      <c r="D1014" s="51" t="s">
        <v>3848</v>
      </c>
      <c r="E1014" s="54">
        <v>44545</v>
      </c>
      <c r="F1014" s="51" t="s">
        <v>659</v>
      </c>
      <c r="G1014" s="48" t="s">
        <v>3845</v>
      </c>
      <c r="H1014" s="52">
        <v>2</v>
      </c>
      <c r="I1014" s="51" t="s">
        <v>3846</v>
      </c>
      <c r="J1014" s="1">
        <v>71.715000000000003</v>
      </c>
      <c r="K1014" s="132">
        <v>937745</v>
      </c>
      <c r="L1014" s="131"/>
      <c r="M1014" s="131">
        <v>13.5</v>
      </c>
      <c r="N1014" s="131">
        <v>12</v>
      </c>
      <c r="O1014" s="133">
        <f t="shared" si="129"/>
        <v>162</v>
      </c>
      <c r="P1014" s="131" t="s">
        <v>3851</v>
      </c>
      <c r="Q1014" s="131" t="s">
        <v>332</v>
      </c>
      <c r="R1014" s="134" t="s">
        <v>455</v>
      </c>
      <c r="S1014" s="149">
        <v>3.6791666666666676</v>
      </c>
      <c r="T1014" s="149">
        <v>1.8395833333333338</v>
      </c>
      <c r="U1014" s="150">
        <v>44571</v>
      </c>
      <c r="V1014" s="149">
        <v>0.18888888888888999</v>
      </c>
      <c r="W1014" s="130">
        <v>2.4900000000000002</v>
      </c>
      <c r="X1014" s="135">
        <v>200</v>
      </c>
      <c r="Y1014" s="130" t="str">
        <f t="shared" si="121"/>
        <v>L295A</v>
      </c>
      <c r="Z1014" s="130" t="str">
        <f t="shared" si="122"/>
        <v>36/L91</v>
      </c>
      <c r="AA1014" s="135">
        <f t="shared" si="128"/>
        <v>2.4900000000000002</v>
      </c>
      <c r="AB1014" s="135">
        <f t="shared" si="123"/>
        <v>71.715000000000003</v>
      </c>
      <c r="AC1014" s="130">
        <f t="shared" si="126"/>
        <v>200</v>
      </c>
      <c r="AD1014" s="130" t="str">
        <f t="shared" si="124"/>
        <v>66000-285</v>
      </c>
      <c r="AE1014" s="136"/>
      <c r="AF1014" s="137"/>
      <c r="AG1014" s="1" t="s">
        <v>153</v>
      </c>
      <c r="AH1014" s="43">
        <v>2557</v>
      </c>
    </row>
    <row r="1015" spans="1:34" s="138" customFormat="1" x14ac:dyDescent="0.25">
      <c r="A1015" s="140">
        <v>44551</v>
      </c>
      <c r="B1015" s="55" t="s">
        <v>3977</v>
      </c>
      <c r="C1015" s="51" t="s">
        <v>3979</v>
      </c>
      <c r="D1015" s="51" t="s">
        <v>3980</v>
      </c>
      <c r="E1015" s="54">
        <v>44576</v>
      </c>
      <c r="F1015" s="51" t="s">
        <v>2438</v>
      </c>
      <c r="G1015" s="48" t="s">
        <v>3978</v>
      </c>
      <c r="H1015" s="52">
        <v>1</v>
      </c>
      <c r="I1015" s="51" t="s">
        <v>3349</v>
      </c>
      <c r="J1015" s="1">
        <v>140.19999999999999</v>
      </c>
      <c r="K1015" s="132">
        <v>940324</v>
      </c>
      <c r="L1015" s="131"/>
      <c r="M1015" s="131">
        <v>25.2</v>
      </c>
      <c r="N1015" s="131">
        <v>12.75</v>
      </c>
      <c r="O1015" s="133">
        <v>321.3</v>
      </c>
      <c r="P1015" s="131" t="s">
        <v>3521</v>
      </c>
      <c r="Q1015" s="131" t="s">
        <v>567</v>
      </c>
      <c r="R1015" s="134" t="s">
        <v>1618</v>
      </c>
      <c r="S1015" s="149">
        <v>3.6741666666666655</v>
      </c>
      <c r="T1015" s="149">
        <v>3.6741666666666655</v>
      </c>
      <c r="U1015" s="150">
        <v>44572</v>
      </c>
      <c r="V1015" s="149">
        <v>0.27694444444444422</v>
      </c>
      <c r="W1015" s="130">
        <v>4</v>
      </c>
      <c r="X1015" s="135">
        <v>600</v>
      </c>
      <c r="Y1015" s="130" t="str">
        <f t="shared" si="121"/>
        <v>RL1142A</v>
      </c>
      <c r="Z1015" s="130" t="str">
        <f t="shared" si="122"/>
        <v>21/NCR20700B</v>
      </c>
      <c r="AA1015" s="135">
        <f t="shared" si="128"/>
        <v>4</v>
      </c>
      <c r="AB1015" s="135">
        <f t="shared" si="123"/>
        <v>140.19999999999999</v>
      </c>
      <c r="AC1015" s="130">
        <f t="shared" si="126"/>
        <v>600</v>
      </c>
      <c r="AD1015" s="130" t="str">
        <f t="shared" si="124"/>
        <v>66001-5360</v>
      </c>
      <c r="AE1015" s="136"/>
      <c r="AF1015" s="137"/>
      <c r="AG1015" s="1" t="s">
        <v>151</v>
      </c>
      <c r="AH1015" s="43">
        <v>67184</v>
      </c>
    </row>
    <row r="1016" spans="1:34" s="138" customFormat="1" x14ac:dyDescent="0.25">
      <c r="A1016" s="147">
        <v>44568</v>
      </c>
      <c r="B1016" s="82" t="s">
        <v>4029</v>
      </c>
      <c r="C1016" s="51" t="s">
        <v>4031</v>
      </c>
      <c r="D1016" s="51" t="s">
        <v>4284</v>
      </c>
      <c r="E1016" s="54">
        <v>44567</v>
      </c>
      <c r="F1016" s="51" t="s">
        <v>832</v>
      </c>
      <c r="G1016" s="48" t="s">
        <v>4030</v>
      </c>
      <c r="H1016" s="52">
        <v>1</v>
      </c>
      <c r="I1016" s="51" t="s">
        <v>300</v>
      </c>
      <c r="J1016" s="1">
        <v>4.1900000000000004</v>
      </c>
      <c r="K1016" s="132">
        <v>941777</v>
      </c>
      <c r="L1016" s="131"/>
      <c r="M1016" s="131">
        <v>6</v>
      </c>
      <c r="N1016" s="131">
        <v>1</v>
      </c>
      <c r="O1016" s="133">
        <f t="shared" ref="O1016:O1063" si="130">N1016*M1016</f>
        <v>6</v>
      </c>
      <c r="P1016" s="131" t="s">
        <v>3497</v>
      </c>
      <c r="Q1016" s="131" t="s">
        <v>583</v>
      </c>
      <c r="R1016" s="134" t="s">
        <v>287</v>
      </c>
      <c r="S1016" s="149">
        <v>0.67916666666666492</v>
      </c>
      <c r="T1016" s="149">
        <v>0.67916666666666492</v>
      </c>
      <c r="U1016" s="150">
        <v>44572</v>
      </c>
      <c r="V1016" s="149">
        <v>0.15388888888888719</v>
      </c>
      <c r="W1016" s="130">
        <v>1</v>
      </c>
      <c r="X1016" s="135">
        <v>40</v>
      </c>
      <c r="Y1016" s="130" t="str">
        <f t="shared" si="121"/>
        <v>RECELL747</v>
      </c>
      <c r="Z1016" s="130" t="str">
        <f t="shared" si="122"/>
        <v>5/IMH-1000AS</v>
      </c>
      <c r="AA1016" s="135">
        <f t="shared" si="128"/>
        <v>1</v>
      </c>
      <c r="AB1016" s="135">
        <f t="shared" si="123"/>
        <v>4.1900000000000004</v>
      </c>
      <c r="AC1016" s="130">
        <f t="shared" si="126"/>
        <v>40</v>
      </c>
      <c r="AD1016" s="130" t="str">
        <f t="shared" si="124"/>
        <v>66002-783</v>
      </c>
      <c r="AE1016" s="136"/>
      <c r="AF1016" s="137"/>
      <c r="AG1016" s="1" t="s">
        <v>151</v>
      </c>
      <c r="AH1016" s="43">
        <v>64999</v>
      </c>
    </row>
    <row r="1017" spans="1:34" s="138" customFormat="1" x14ac:dyDescent="0.25">
      <c r="A1017" s="140">
        <v>44551</v>
      </c>
      <c r="B1017" s="55" t="s">
        <v>3975</v>
      </c>
      <c r="C1017" s="51" t="s">
        <v>580</v>
      </c>
      <c r="D1017" s="51" t="s">
        <v>3466</v>
      </c>
      <c r="E1017" s="54">
        <v>44553</v>
      </c>
      <c r="F1017" s="51" t="s">
        <v>267</v>
      </c>
      <c r="G1017" s="48" t="s">
        <v>3464</v>
      </c>
      <c r="H1017" s="52">
        <v>1</v>
      </c>
      <c r="I1017" s="51" t="s">
        <v>364</v>
      </c>
      <c r="J1017" s="1">
        <v>7.14</v>
      </c>
      <c r="K1017" s="132">
        <v>940296</v>
      </c>
      <c r="L1017" s="131"/>
      <c r="M1017" s="131">
        <v>3.7</v>
      </c>
      <c r="N1017" s="131">
        <v>5.2</v>
      </c>
      <c r="O1017" s="133">
        <f t="shared" si="130"/>
        <v>19.240000000000002</v>
      </c>
      <c r="P1017" s="131" t="s">
        <v>3521</v>
      </c>
      <c r="Q1017" s="131" t="s">
        <v>550</v>
      </c>
      <c r="R1017" s="134" t="s">
        <v>287</v>
      </c>
      <c r="S1017" s="149">
        <v>0.72722222222222044</v>
      </c>
      <c r="T1017" s="149">
        <v>0.72722222222222044</v>
      </c>
      <c r="U1017" s="150">
        <v>44572</v>
      </c>
      <c r="V1017" s="149">
        <v>0.13944444444444404</v>
      </c>
      <c r="W1017" s="130">
        <v>0.54</v>
      </c>
      <c r="X1017" s="135">
        <v>40</v>
      </c>
      <c r="Y1017" s="130" t="str">
        <f t="shared" si="121"/>
        <v>RL261A</v>
      </c>
      <c r="Z1017" s="130" t="str">
        <f t="shared" si="122"/>
        <v>2/UR18650ZY</v>
      </c>
      <c r="AA1017" s="135">
        <f t="shared" si="128"/>
        <v>0.54</v>
      </c>
      <c r="AB1017" s="135">
        <f t="shared" si="123"/>
        <v>7.14</v>
      </c>
      <c r="AC1017" s="130">
        <f t="shared" si="126"/>
        <v>40</v>
      </c>
      <c r="AD1017" s="130" t="str">
        <f t="shared" si="124"/>
        <v>66000-493</v>
      </c>
      <c r="AE1017" s="136"/>
      <c r="AF1017" s="137"/>
      <c r="AG1017" s="1" t="s">
        <v>153</v>
      </c>
      <c r="AH1017" s="43">
        <v>66116</v>
      </c>
    </row>
    <row r="1018" spans="1:34" s="138" customFormat="1" x14ac:dyDescent="0.25">
      <c r="A1018" s="140">
        <v>44551</v>
      </c>
      <c r="B1018" s="55" t="s">
        <v>3953</v>
      </c>
      <c r="C1018" s="51" t="s">
        <v>1204</v>
      </c>
      <c r="D1018" s="51" t="s">
        <v>4285</v>
      </c>
      <c r="E1018" s="54">
        <v>44581</v>
      </c>
      <c r="F1018" s="51" t="s">
        <v>282</v>
      </c>
      <c r="G1018" s="48" t="s">
        <v>3954</v>
      </c>
      <c r="H1018" s="52">
        <v>1</v>
      </c>
      <c r="I1018" s="51" t="s">
        <v>643</v>
      </c>
      <c r="J1018" s="1">
        <v>108.9</v>
      </c>
      <c r="K1018" s="132">
        <v>940068</v>
      </c>
      <c r="L1018" s="131"/>
      <c r="M1018" s="131">
        <v>25.2</v>
      </c>
      <c r="N1018" s="131">
        <v>7.5</v>
      </c>
      <c r="O1018" s="133">
        <f t="shared" si="130"/>
        <v>189</v>
      </c>
      <c r="P1018" s="131" t="s">
        <v>3486</v>
      </c>
      <c r="Q1018" s="131" t="s">
        <v>567</v>
      </c>
      <c r="R1018" s="134" t="s">
        <v>1618</v>
      </c>
      <c r="S1018" s="149">
        <v>1.94</v>
      </c>
      <c r="T1018" s="149">
        <v>1.94</v>
      </c>
      <c r="U1018" s="150">
        <v>44572</v>
      </c>
      <c r="V1018" s="149">
        <v>0.22361111111111054</v>
      </c>
      <c r="W1018" s="130">
        <v>1.5</v>
      </c>
      <c r="X1018" s="135">
        <v>360</v>
      </c>
      <c r="Y1018" s="130" t="str">
        <f t="shared" si="121"/>
        <v>RECELL746</v>
      </c>
      <c r="Z1018" s="130" t="str">
        <f t="shared" si="122"/>
        <v>21/INR18650-25R</v>
      </c>
      <c r="AA1018" s="135">
        <f t="shared" si="128"/>
        <v>1.5</v>
      </c>
      <c r="AB1018" s="135">
        <f t="shared" si="123"/>
        <v>108.9</v>
      </c>
      <c r="AC1018" s="130">
        <f t="shared" si="126"/>
        <v>360</v>
      </c>
      <c r="AD1018" s="130" t="str">
        <f t="shared" si="124"/>
        <v>66004-006</v>
      </c>
      <c r="AE1018" s="136"/>
      <c r="AF1018" s="137"/>
      <c r="AG1018" s="1" t="s">
        <v>13</v>
      </c>
      <c r="AH1018" s="43" t="s">
        <v>283</v>
      </c>
    </row>
    <row r="1019" spans="1:34" s="138" customFormat="1" x14ac:dyDescent="0.25">
      <c r="A1019" s="199">
        <v>44543</v>
      </c>
      <c r="B1019" s="200" t="s">
        <v>3917</v>
      </c>
      <c r="C1019" s="60" t="s">
        <v>274</v>
      </c>
      <c r="D1019" s="51" t="s">
        <v>1063</v>
      </c>
      <c r="E1019" s="54">
        <v>44547</v>
      </c>
      <c r="F1019" s="51" t="s">
        <v>267</v>
      </c>
      <c r="G1019" s="48" t="s">
        <v>1062</v>
      </c>
      <c r="H1019" s="52">
        <v>1</v>
      </c>
      <c r="I1019" s="51" t="s">
        <v>1924</v>
      </c>
      <c r="J1019" s="1">
        <v>31.12</v>
      </c>
      <c r="K1019" s="132">
        <v>939007</v>
      </c>
      <c r="L1019" s="131"/>
      <c r="M1019" s="131"/>
      <c r="N1019" s="131"/>
      <c r="O1019" s="133">
        <f t="shared" si="130"/>
        <v>0</v>
      </c>
      <c r="P1019" s="131"/>
      <c r="Q1019" s="131"/>
      <c r="R1019" s="134" t="s">
        <v>249</v>
      </c>
      <c r="S1019" s="149">
        <v>0.16666666666666741</v>
      </c>
      <c r="T1019" s="149">
        <v>0.16666666666666741</v>
      </c>
      <c r="U1019" s="150">
        <v>44572</v>
      </c>
      <c r="V1019" s="149">
        <v>0.24944444444444391</v>
      </c>
      <c r="W1019" s="130">
        <v>0.12</v>
      </c>
      <c r="X1019" s="135">
        <v>80</v>
      </c>
      <c r="Y1019" s="130" t="str">
        <f t="shared" si="121"/>
        <v>CH211A</v>
      </c>
      <c r="Z1019" s="130" t="str">
        <f t="shared" si="122"/>
        <v>TSB-002PCB</v>
      </c>
      <c r="AA1019" s="135">
        <f t="shared" si="128"/>
        <v>0.12</v>
      </c>
      <c r="AB1019" s="135">
        <f t="shared" si="123"/>
        <v>31.12</v>
      </c>
      <c r="AC1019" s="130">
        <f t="shared" si="126"/>
        <v>80</v>
      </c>
      <c r="AD1019" s="130" t="str">
        <f t="shared" si="124"/>
        <v>66000-118A</v>
      </c>
      <c r="AE1019" s="136"/>
      <c r="AF1019" s="137"/>
      <c r="AG1019" s="1" t="s">
        <v>153</v>
      </c>
      <c r="AH1019" s="43">
        <v>66116</v>
      </c>
    </row>
    <row r="1020" spans="1:34" s="138" customFormat="1" x14ac:dyDescent="0.25">
      <c r="A1020" s="144">
        <v>44524</v>
      </c>
      <c r="B1020" s="56" t="s">
        <v>3789</v>
      </c>
      <c r="C1020" s="51" t="s">
        <v>3793</v>
      </c>
      <c r="D1020" s="51" t="s">
        <v>3794</v>
      </c>
      <c r="E1020" s="54">
        <v>44523</v>
      </c>
      <c r="F1020" s="51" t="s">
        <v>3790</v>
      </c>
      <c r="G1020" s="48" t="s">
        <v>3791</v>
      </c>
      <c r="H1020" s="52">
        <v>1</v>
      </c>
      <c r="I1020" s="51" t="s">
        <v>3792</v>
      </c>
      <c r="J1020" s="1">
        <v>7.49</v>
      </c>
      <c r="K1020" s="132">
        <v>937627</v>
      </c>
      <c r="L1020" s="131"/>
      <c r="M1020" s="131">
        <v>7.2</v>
      </c>
      <c r="N1020" s="131">
        <v>0.25</v>
      </c>
      <c r="O1020" s="133">
        <f t="shared" si="130"/>
        <v>1.8</v>
      </c>
      <c r="P1020" s="131" t="s">
        <v>91</v>
      </c>
      <c r="Q1020" s="131" t="s">
        <v>464</v>
      </c>
      <c r="R1020" s="134" t="s">
        <v>248</v>
      </c>
      <c r="S1020" s="149">
        <v>1.0038888888888895</v>
      </c>
      <c r="T1020" s="149">
        <v>1.0038888888888895</v>
      </c>
      <c r="U1020" s="150">
        <v>44571</v>
      </c>
      <c r="V1020" s="149">
        <v>0.1222222222222209</v>
      </c>
      <c r="W1020" s="130">
        <v>1</v>
      </c>
      <c r="X1020" s="135">
        <v>48.42</v>
      </c>
      <c r="Y1020" s="130" t="str">
        <f t="shared" si="121"/>
        <v>TAG</v>
      </c>
      <c r="Z1020" s="130" t="str">
        <f t="shared" si="122"/>
        <v>6/V250H</v>
      </c>
      <c r="AA1020" s="135">
        <f t="shared" si="128"/>
        <v>1</v>
      </c>
      <c r="AB1020" s="135">
        <f t="shared" si="123"/>
        <v>7.49</v>
      </c>
      <c r="AC1020" s="130">
        <f t="shared" si="126"/>
        <v>48.42</v>
      </c>
      <c r="AD1020" s="130" t="str">
        <f t="shared" si="124"/>
        <v>20003-946COL-T</v>
      </c>
      <c r="AE1020" s="136"/>
      <c r="AF1020" s="137"/>
      <c r="AG1020" s="1" t="s">
        <v>152</v>
      </c>
      <c r="AH1020" s="43">
        <v>66053</v>
      </c>
    </row>
    <row r="1021" spans="1:34" s="138" customFormat="1" x14ac:dyDescent="0.25">
      <c r="A1021" s="146">
        <v>44567</v>
      </c>
      <c r="B1021" s="57" t="s">
        <v>4025</v>
      </c>
      <c r="C1021" s="51" t="s">
        <v>4026</v>
      </c>
      <c r="D1021" s="51" t="s">
        <v>727</v>
      </c>
      <c r="E1021" s="54">
        <v>44597</v>
      </c>
      <c r="F1021" s="51" t="s">
        <v>311</v>
      </c>
      <c r="G1021" s="48" t="s">
        <v>726</v>
      </c>
      <c r="H1021" s="52">
        <v>6</v>
      </c>
      <c r="I1021" s="51" t="s">
        <v>312</v>
      </c>
      <c r="J1021" s="1">
        <v>33.65</v>
      </c>
      <c r="K1021" s="132">
        <v>941579</v>
      </c>
      <c r="L1021" s="131"/>
      <c r="M1021" s="131">
        <v>3</v>
      </c>
      <c r="N1021" s="131">
        <v>15</v>
      </c>
      <c r="O1021" s="133">
        <f t="shared" si="130"/>
        <v>45</v>
      </c>
      <c r="P1021" s="131" t="s">
        <v>3945</v>
      </c>
      <c r="Q1021" s="131" t="s">
        <v>124</v>
      </c>
      <c r="R1021" s="134" t="s">
        <v>997</v>
      </c>
      <c r="S1021" s="149">
        <v>2.9861111111111125</v>
      </c>
      <c r="T1021" s="149">
        <v>0.4976851851851854</v>
      </c>
      <c r="U1021" s="150">
        <v>44578</v>
      </c>
      <c r="V1021" s="149">
        <v>0.21805555555555589</v>
      </c>
      <c r="W1021" s="130">
        <v>0.51</v>
      </c>
      <c r="X1021" s="135">
        <v>68</v>
      </c>
      <c r="Y1021" s="130" t="str">
        <f t="shared" si="121"/>
        <v>L286A</v>
      </c>
      <c r="Z1021" s="130" t="str">
        <f t="shared" si="122"/>
        <v>3/BR-CE LiCF</v>
      </c>
      <c r="AA1021" s="135">
        <f t="shared" si="128"/>
        <v>0.51</v>
      </c>
      <c r="AB1021" s="135">
        <f t="shared" si="123"/>
        <v>33.65</v>
      </c>
      <c r="AC1021" s="130">
        <f t="shared" si="126"/>
        <v>68</v>
      </c>
      <c r="AD1021" s="130" t="str">
        <f t="shared" si="124"/>
        <v>66000-277A</v>
      </c>
      <c r="AE1021" s="136"/>
      <c r="AF1021" s="137"/>
      <c r="AG1021" s="1" t="s">
        <v>153</v>
      </c>
      <c r="AH1021" s="43">
        <v>65813</v>
      </c>
    </row>
    <row r="1022" spans="1:34" s="138" customFormat="1" x14ac:dyDescent="0.25">
      <c r="A1022" s="139">
        <v>44571</v>
      </c>
      <c r="B1022" s="58" t="s">
        <v>4040</v>
      </c>
      <c r="C1022" s="51" t="s">
        <v>1817</v>
      </c>
      <c r="D1022" s="51" t="s">
        <v>2214</v>
      </c>
      <c r="E1022" s="54">
        <v>44571</v>
      </c>
      <c r="F1022" s="51" t="s">
        <v>4039</v>
      </c>
      <c r="G1022" s="48" t="s">
        <v>1815</v>
      </c>
      <c r="H1022" s="52">
        <v>1</v>
      </c>
      <c r="I1022" s="51" t="s">
        <v>1816</v>
      </c>
      <c r="J1022" s="1">
        <v>15.17</v>
      </c>
      <c r="K1022" s="132">
        <v>942001</v>
      </c>
      <c r="L1022" s="131"/>
      <c r="M1022" s="131">
        <v>12</v>
      </c>
      <c r="N1022" s="131">
        <v>2</v>
      </c>
      <c r="O1022" s="133">
        <f t="shared" si="130"/>
        <v>24</v>
      </c>
      <c r="P1022" s="131" t="s">
        <v>4011</v>
      </c>
      <c r="Q1022" s="131" t="s">
        <v>584</v>
      </c>
      <c r="R1022" s="134" t="s">
        <v>1618</v>
      </c>
      <c r="S1022" s="149">
        <v>1.2905555555555557</v>
      </c>
      <c r="T1022" s="149">
        <v>1.2905555555555557</v>
      </c>
      <c r="U1022" s="150">
        <v>44578</v>
      </c>
      <c r="V1022" s="149">
        <v>0.16166666666666529</v>
      </c>
      <c r="W1022" s="130">
        <v>0.71</v>
      </c>
      <c r="X1022" s="135">
        <v>75</v>
      </c>
      <c r="Y1022" s="130" t="str">
        <f t="shared" si="121"/>
        <v>RECELL699</v>
      </c>
      <c r="Z1022" s="130" t="str">
        <f t="shared" si="122"/>
        <v>10/IPP2000CS</v>
      </c>
      <c r="AA1022" s="135">
        <f t="shared" si="128"/>
        <v>0.71</v>
      </c>
      <c r="AB1022" s="135">
        <f t="shared" si="123"/>
        <v>15.17</v>
      </c>
      <c r="AC1022" s="130">
        <f t="shared" si="126"/>
        <v>75</v>
      </c>
      <c r="AD1022" s="130" t="str">
        <f t="shared" si="124"/>
        <v>66002-863</v>
      </c>
      <c r="AE1022" s="136"/>
      <c r="AF1022" s="137"/>
      <c r="AG1022" s="1" t="s">
        <v>13</v>
      </c>
      <c r="AH1022" s="43">
        <v>2610</v>
      </c>
    </row>
    <row r="1023" spans="1:34" x14ac:dyDescent="0.25">
      <c r="A1023" s="147">
        <v>44589</v>
      </c>
      <c r="B1023" s="82" t="s">
        <v>4190</v>
      </c>
      <c r="C1023" s="51" t="s">
        <v>432</v>
      </c>
      <c r="D1023" s="51" t="s">
        <v>3546</v>
      </c>
      <c r="E1023" s="54">
        <v>44642</v>
      </c>
      <c r="F1023" s="51" t="s">
        <v>571</v>
      </c>
      <c r="G1023" s="48" t="s">
        <v>3545</v>
      </c>
      <c r="H1023" s="52">
        <v>50</v>
      </c>
      <c r="I1023" s="51" t="s">
        <v>326</v>
      </c>
      <c r="J1023" s="1">
        <v>19.62</v>
      </c>
      <c r="K1023" s="132">
        <v>943845</v>
      </c>
      <c r="L1023" s="131"/>
      <c r="M1023" s="131">
        <v>7.2</v>
      </c>
      <c r="N1023" s="131">
        <v>4.5</v>
      </c>
      <c r="O1023" s="133">
        <f t="shared" si="130"/>
        <v>32.4</v>
      </c>
      <c r="P1023" s="131" t="s">
        <v>91</v>
      </c>
      <c r="Q1023" s="131" t="s">
        <v>464</v>
      </c>
      <c r="R1023" s="134" t="s">
        <v>2172</v>
      </c>
      <c r="S1023" s="149">
        <v>19.891388888888883</v>
      </c>
      <c r="T1023" s="149">
        <v>0.39782777777777767</v>
      </c>
      <c r="U1023" s="150">
        <v>44609</v>
      </c>
      <c r="V1023" s="149">
        <v>0.39277777777777967</v>
      </c>
      <c r="W1023" s="130">
        <v>0.47</v>
      </c>
      <c r="X1023" s="135">
        <v>45</v>
      </c>
      <c r="Y1023" s="130" t="str">
        <f t="shared" si="121"/>
        <v>N404</v>
      </c>
      <c r="Z1023" s="130" t="str">
        <f t="shared" si="122"/>
        <v>6/MH-C4500HT</v>
      </c>
      <c r="AA1023" s="135">
        <f t="shared" si="128"/>
        <v>0.47</v>
      </c>
      <c r="AB1023" s="135">
        <f t="shared" si="123"/>
        <v>19.62</v>
      </c>
      <c r="AC1023" s="130">
        <f t="shared" si="126"/>
        <v>45</v>
      </c>
      <c r="AD1023" s="130" t="str">
        <f t="shared" si="124"/>
        <v>66000-382</v>
      </c>
      <c r="AE1023" s="136"/>
      <c r="AF1023" s="137"/>
      <c r="AG1023" s="1" t="s">
        <v>153</v>
      </c>
      <c r="AH1023" s="43">
        <v>55616</v>
      </c>
    </row>
    <row r="1024" spans="1:34" x14ac:dyDescent="0.25">
      <c r="A1024" s="146">
        <v>44581</v>
      </c>
      <c r="B1024" s="57" t="s">
        <v>4138</v>
      </c>
      <c r="C1024" s="51" t="s">
        <v>4140</v>
      </c>
      <c r="D1024" s="51" t="s">
        <v>4141</v>
      </c>
      <c r="E1024" s="54">
        <v>44596</v>
      </c>
      <c r="F1024" s="51" t="s">
        <v>1753</v>
      </c>
      <c r="G1024" s="48" t="s">
        <v>4139</v>
      </c>
      <c r="H1024" s="52">
        <v>24</v>
      </c>
      <c r="I1024" s="51" t="s">
        <v>256</v>
      </c>
      <c r="J1024" s="1">
        <v>2.38</v>
      </c>
      <c r="K1024" s="132">
        <v>943131</v>
      </c>
      <c r="L1024" s="131"/>
      <c r="M1024" s="131">
        <v>12</v>
      </c>
      <c r="N1024" s="131"/>
      <c r="O1024" s="133">
        <f t="shared" si="130"/>
        <v>0</v>
      </c>
      <c r="P1024" s="131" t="s">
        <v>3538</v>
      </c>
      <c r="Q1024" s="131" t="s">
        <v>632</v>
      </c>
      <c r="R1024" s="134" t="s">
        <v>1618</v>
      </c>
      <c r="S1024" s="149">
        <v>10.598888888888887</v>
      </c>
      <c r="T1024" s="149">
        <v>0.44162037037037027</v>
      </c>
      <c r="U1024" s="150">
        <v>44599</v>
      </c>
      <c r="V1024" s="149">
        <v>0.65749999999999886</v>
      </c>
      <c r="W1024" s="130">
        <v>0.39</v>
      </c>
      <c r="X1024" s="135">
        <v>32</v>
      </c>
      <c r="Y1024" s="130" t="str">
        <f t="shared" si="121"/>
        <v>AL141</v>
      </c>
      <c r="Z1024" s="130" t="str">
        <f t="shared" si="122"/>
        <v>8/LR6XW</v>
      </c>
      <c r="AA1024" s="135">
        <f t="shared" si="128"/>
        <v>0.39</v>
      </c>
      <c r="AB1024" s="135">
        <f t="shared" si="123"/>
        <v>2.38</v>
      </c>
      <c r="AC1024" s="130">
        <f t="shared" si="126"/>
        <v>32</v>
      </c>
      <c r="AD1024" s="130" t="str">
        <f t="shared" si="124"/>
        <v>66000-186</v>
      </c>
      <c r="AE1024" s="136"/>
      <c r="AF1024" s="137"/>
      <c r="AG1024" s="1" t="s">
        <v>153</v>
      </c>
      <c r="AH1024" s="43">
        <v>35006</v>
      </c>
    </row>
    <row r="1025" spans="1:34" x14ac:dyDescent="0.25">
      <c r="A1025" s="144">
        <v>44580</v>
      </c>
      <c r="B1025" s="56" t="s">
        <v>4131</v>
      </c>
      <c r="C1025" s="51" t="s">
        <v>4132</v>
      </c>
      <c r="D1025" s="51" t="s">
        <v>2735</v>
      </c>
      <c r="E1025" s="54">
        <v>44622</v>
      </c>
      <c r="F1025" s="51" t="s">
        <v>1543</v>
      </c>
      <c r="G1025" s="48" t="s">
        <v>2732</v>
      </c>
      <c r="H1025" s="52">
        <v>7</v>
      </c>
      <c r="I1025" s="51" t="s">
        <v>95</v>
      </c>
      <c r="J1025" s="1">
        <v>48.3</v>
      </c>
      <c r="K1025" s="132">
        <v>942945</v>
      </c>
      <c r="L1025" s="131"/>
      <c r="M1025" s="131">
        <v>4.5</v>
      </c>
      <c r="N1025" s="131"/>
      <c r="O1025" s="133">
        <f t="shared" si="130"/>
        <v>0</v>
      </c>
      <c r="P1025" s="131" t="s">
        <v>3538</v>
      </c>
      <c r="Q1025" s="131" t="s">
        <v>2734</v>
      </c>
      <c r="R1025" s="134" t="s">
        <v>455</v>
      </c>
      <c r="S1025" s="149">
        <v>41.569722222222211</v>
      </c>
      <c r="T1025" s="149">
        <v>5.9385317460317442</v>
      </c>
      <c r="U1025" s="150">
        <v>44602</v>
      </c>
      <c r="V1025" s="149">
        <v>1.8847222222222233</v>
      </c>
      <c r="W1025" s="130">
        <v>5.86</v>
      </c>
      <c r="X1025" s="135">
        <v>385</v>
      </c>
      <c r="Y1025" s="130" t="str">
        <f t="shared" si="121"/>
        <v>AL601</v>
      </c>
      <c r="Z1025" s="130" t="str">
        <f t="shared" si="122"/>
        <v>45/LR20XW + 9/LR14XW</v>
      </c>
      <c r="AA1025" s="135">
        <f t="shared" si="128"/>
        <v>5.86</v>
      </c>
      <c r="AB1025" s="135">
        <f t="shared" si="123"/>
        <v>48.3</v>
      </c>
      <c r="AC1025" s="130">
        <f t="shared" si="126"/>
        <v>385</v>
      </c>
      <c r="AD1025" s="130" t="str">
        <f t="shared" si="124"/>
        <v>66002-691</v>
      </c>
      <c r="AE1025" s="136"/>
      <c r="AF1025" s="137"/>
      <c r="AG1025" s="1" t="s">
        <v>152</v>
      </c>
      <c r="AH1025" s="43">
        <v>27233</v>
      </c>
    </row>
    <row r="1026" spans="1:34" x14ac:dyDescent="0.25">
      <c r="A1026" s="146">
        <v>44574</v>
      </c>
      <c r="B1026" s="57" t="s">
        <v>4081</v>
      </c>
      <c r="C1026" s="51" t="s">
        <v>308</v>
      </c>
      <c r="D1026" s="51" t="s">
        <v>2829</v>
      </c>
      <c r="E1026" s="54">
        <v>44585</v>
      </c>
      <c r="F1026" s="51" t="s">
        <v>499</v>
      </c>
      <c r="G1026" s="48" t="s">
        <v>2828</v>
      </c>
      <c r="H1026" s="52">
        <v>20</v>
      </c>
      <c r="I1026" s="51" t="s">
        <v>102</v>
      </c>
      <c r="J1026" s="1">
        <v>34.94</v>
      </c>
      <c r="K1026" s="132">
        <v>942246</v>
      </c>
      <c r="L1026" s="131"/>
      <c r="M1026" s="131"/>
      <c r="N1026" s="131"/>
      <c r="O1026" s="133">
        <f t="shared" si="130"/>
        <v>0</v>
      </c>
      <c r="P1026" s="131"/>
      <c r="Q1026" s="131"/>
      <c r="R1026" s="134" t="s">
        <v>249</v>
      </c>
      <c r="S1026" s="149">
        <v>2.1802777777777775</v>
      </c>
      <c r="T1026" s="149">
        <v>0.10901388888888888</v>
      </c>
      <c r="U1026" s="150">
        <v>44595</v>
      </c>
      <c r="V1026" s="149">
        <v>0.36749999999999883</v>
      </c>
      <c r="W1026" s="130">
        <v>0.11</v>
      </c>
      <c r="X1026" s="135">
        <v>90</v>
      </c>
      <c r="Y1026" s="130" t="str">
        <f t="shared" ref="Y1026:Y1089" si="131">D1026</f>
        <v>CH248A</v>
      </c>
      <c r="Z1026" s="130" t="str">
        <f t="shared" ref="Z1026:Z1089" si="132">C1026</f>
        <v>TSB002</v>
      </c>
      <c r="AA1026" s="135">
        <f t="shared" si="128"/>
        <v>0.11</v>
      </c>
      <c r="AB1026" s="135">
        <f t="shared" ref="AB1026:AB1089" si="133">J1026</f>
        <v>34.94</v>
      </c>
      <c r="AC1026" s="130">
        <f t="shared" si="126"/>
        <v>90</v>
      </c>
      <c r="AD1026" s="130" t="str">
        <f t="shared" ref="AD1026:AD1089" si="134">G1026</f>
        <v>66000-658A</v>
      </c>
      <c r="AE1026" s="136"/>
      <c r="AF1026" s="137"/>
      <c r="AG1026" s="1" t="s">
        <v>152</v>
      </c>
      <c r="AH1026" s="43">
        <v>66818</v>
      </c>
    </row>
    <row r="1027" spans="1:34" s="138" customFormat="1" x14ac:dyDescent="0.25">
      <c r="A1027" s="140">
        <v>44565</v>
      </c>
      <c r="B1027" s="55" t="s">
        <v>4002</v>
      </c>
      <c r="C1027" s="51" t="s">
        <v>327</v>
      </c>
      <c r="D1027" s="51" t="s">
        <v>353</v>
      </c>
      <c r="E1027" s="54">
        <v>44575</v>
      </c>
      <c r="F1027" s="51" t="s">
        <v>571</v>
      </c>
      <c r="G1027" s="48" t="s">
        <v>352</v>
      </c>
      <c r="H1027" s="52">
        <v>10</v>
      </c>
      <c r="I1027" s="51" t="s">
        <v>326</v>
      </c>
      <c r="J1027" s="1">
        <v>22.85</v>
      </c>
      <c r="K1027" s="132">
        <v>940715</v>
      </c>
      <c r="L1027" s="131"/>
      <c r="M1027" s="131">
        <v>8.4</v>
      </c>
      <c r="N1027" s="131">
        <v>4.5</v>
      </c>
      <c r="O1027" s="133">
        <f t="shared" si="130"/>
        <v>37.800000000000004</v>
      </c>
      <c r="P1027" s="131" t="s">
        <v>3497</v>
      </c>
      <c r="Q1027" s="131" t="s">
        <v>589</v>
      </c>
      <c r="R1027" s="134" t="s">
        <v>2172</v>
      </c>
      <c r="S1027" s="149">
        <v>3.6086111111111094</v>
      </c>
      <c r="T1027" s="149">
        <v>0.36086111111111097</v>
      </c>
      <c r="U1027" s="150">
        <v>44581</v>
      </c>
      <c r="V1027" s="149">
        <v>0.24277777777777887</v>
      </c>
      <c r="W1027" s="130">
        <v>0.4</v>
      </c>
      <c r="X1027" s="135">
        <v>52</v>
      </c>
      <c r="Y1027" s="130" t="str">
        <f t="shared" si="131"/>
        <v>N1387</v>
      </c>
      <c r="Z1027" s="130" t="str">
        <f t="shared" si="132"/>
        <v>7/MH-C4500HT</v>
      </c>
      <c r="AA1027" s="135">
        <f t="shared" si="128"/>
        <v>0.4</v>
      </c>
      <c r="AB1027" s="135">
        <f t="shared" si="133"/>
        <v>22.85</v>
      </c>
      <c r="AC1027" s="130">
        <f t="shared" si="126"/>
        <v>52</v>
      </c>
      <c r="AD1027" s="130" t="str">
        <f t="shared" si="134"/>
        <v>66000-909</v>
      </c>
      <c r="AE1027" s="136"/>
      <c r="AF1027" s="137"/>
      <c r="AG1027" s="1" t="s">
        <v>153</v>
      </c>
      <c r="AH1027" s="43">
        <v>65616</v>
      </c>
    </row>
    <row r="1028" spans="1:34" x14ac:dyDescent="0.25">
      <c r="A1028" s="17">
        <v>44480</v>
      </c>
      <c r="B1028" s="58" t="s">
        <v>3433</v>
      </c>
      <c r="C1028" s="53" t="s">
        <v>399</v>
      </c>
      <c r="D1028" s="53" t="s">
        <v>1297</v>
      </c>
      <c r="E1028" s="54">
        <v>44531</v>
      </c>
      <c r="F1028" s="51" t="s">
        <v>1295</v>
      </c>
      <c r="G1028" s="48" t="s">
        <v>1296</v>
      </c>
      <c r="H1028" s="52">
        <v>100</v>
      </c>
      <c r="I1028" s="51" t="s">
        <v>251</v>
      </c>
      <c r="J1028" s="1">
        <v>61.53</v>
      </c>
      <c r="K1028" s="7">
        <v>932056</v>
      </c>
      <c r="L1028" s="24"/>
      <c r="M1028" s="24">
        <v>10.8</v>
      </c>
      <c r="N1028" s="24">
        <v>6.7</v>
      </c>
      <c r="O1028" s="16">
        <f t="shared" si="130"/>
        <v>72.360000000000014</v>
      </c>
      <c r="P1028" s="24" t="s">
        <v>130</v>
      </c>
      <c r="Q1028" s="24" t="s">
        <v>372</v>
      </c>
      <c r="R1028" s="25" t="s">
        <v>3187</v>
      </c>
      <c r="S1028" s="27">
        <v>69.126944444444447</v>
      </c>
      <c r="T1028" s="27">
        <v>0.69126944444444449</v>
      </c>
      <c r="U1028" s="66">
        <v>44599</v>
      </c>
      <c r="V1028" s="27">
        <v>2.0158333333333327</v>
      </c>
      <c r="W1028" s="19">
        <v>1.05</v>
      </c>
      <c r="X1028" s="26">
        <v>190</v>
      </c>
      <c r="Y1028" s="19" t="str">
        <f t="shared" si="131"/>
        <v>RL1184</v>
      </c>
      <c r="Z1028" s="19" t="str">
        <f t="shared" si="132"/>
        <v>6/NCR18650B</v>
      </c>
      <c r="AA1028" s="26">
        <f t="shared" si="128"/>
        <v>1.05</v>
      </c>
      <c r="AB1028" s="26">
        <f t="shared" si="133"/>
        <v>61.53</v>
      </c>
      <c r="AC1028" s="19">
        <f t="shared" si="126"/>
        <v>190</v>
      </c>
      <c r="AD1028" s="19" t="str">
        <f t="shared" si="134"/>
        <v>67001-689</v>
      </c>
      <c r="AE1028" s="32"/>
      <c r="AF1028" s="34"/>
      <c r="AG1028" s="1" t="s">
        <v>153</v>
      </c>
      <c r="AH1028" s="43">
        <v>1039</v>
      </c>
    </row>
    <row r="1029" spans="1:34" s="138" customFormat="1" x14ac:dyDescent="0.25">
      <c r="A1029" s="199">
        <v>44543</v>
      </c>
      <c r="B1029" s="200" t="s">
        <v>3922</v>
      </c>
      <c r="C1029" s="63" t="s">
        <v>3923</v>
      </c>
      <c r="D1029" s="51" t="s">
        <v>441</v>
      </c>
      <c r="E1029" s="54">
        <v>44575</v>
      </c>
      <c r="F1029" s="51" t="s">
        <v>387</v>
      </c>
      <c r="G1029" s="48" t="s">
        <v>440</v>
      </c>
      <c r="H1029" s="52">
        <v>5</v>
      </c>
      <c r="I1029" s="51" t="s">
        <v>102</v>
      </c>
      <c r="J1029" s="1">
        <v>34.942</v>
      </c>
      <c r="K1029" s="132">
        <v>939533</v>
      </c>
      <c r="L1029" s="131"/>
      <c r="M1029" s="131"/>
      <c r="N1029" s="131"/>
      <c r="O1029" s="133">
        <f t="shared" si="130"/>
        <v>0</v>
      </c>
      <c r="P1029" s="131"/>
      <c r="Q1029" s="131"/>
      <c r="R1029" s="134" t="s">
        <v>249</v>
      </c>
      <c r="S1029" s="149">
        <v>0.42361111111111116</v>
      </c>
      <c r="T1029" s="149">
        <v>8.4722222222222227E-2</v>
      </c>
      <c r="U1029" s="150">
        <v>44580</v>
      </c>
      <c r="V1029" s="149">
        <v>0.29166666666666696</v>
      </c>
      <c r="W1029" s="198">
        <v>0.09</v>
      </c>
      <c r="X1029" s="135">
        <v>75</v>
      </c>
      <c r="Y1029" s="130" t="str">
        <f t="shared" si="131"/>
        <v>CH178</v>
      </c>
      <c r="Z1029" s="130" t="str">
        <f t="shared" si="132"/>
        <v>TSB-002 PCB</v>
      </c>
      <c r="AA1029" s="135">
        <f t="shared" si="128"/>
        <v>0.09</v>
      </c>
      <c r="AB1029" s="135">
        <f t="shared" si="133"/>
        <v>34.942</v>
      </c>
      <c r="AC1029" s="130">
        <f t="shared" si="126"/>
        <v>75</v>
      </c>
      <c r="AD1029" s="130" t="str">
        <f t="shared" si="134"/>
        <v>66000-086</v>
      </c>
      <c r="AE1029" s="136"/>
      <c r="AF1029" s="137"/>
      <c r="AG1029" s="1" t="s">
        <v>153</v>
      </c>
      <c r="AH1029" s="43">
        <v>35409</v>
      </c>
    </row>
    <row r="1030" spans="1:34" s="138" customFormat="1" x14ac:dyDescent="0.25">
      <c r="A1030" s="140">
        <v>44565</v>
      </c>
      <c r="B1030" s="55" t="s">
        <v>3997</v>
      </c>
      <c r="C1030" s="51" t="s">
        <v>651</v>
      </c>
      <c r="D1030" s="51" t="s">
        <v>469</v>
      </c>
      <c r="E1030" s="54">
        <v>44589</v>
      </c>
      <c r="F1030" s="51" t="s">
        <v>3151</v>
      </c>
      <c r="G1030" s="48" t="s">
        <v>468</v>
      </c>
      <c r="H1030" s="52">
        <v>20</v>
      </c>
      <c r="I1030" s="51" t="s">
        <v>650</v>
      </c>
      <c r="J1030" s="1">
        <v>1.5</v>
      </c>
      <c r="K1030" s="132">
        <v>940814</v>
      </c>
      <c r="L1030" s="131"/>
      <c r="M1030" s="131">
        <v>3.6</v>
      </c>
      <c r="N1030" s="131">
        <v>2.5</v>
      </c>
      <c r="O1030" s="133">
        <f t="shared" si="130"/>
        <v>9</v>
      </c>
      <c r="P1030" s="131" t="s">
        <v>3945</v>
      </c>
      <c r="Q1030" s="131" t="s">
        <v>412</v>
      </c>
      <c r="R1030" s="134" t="s">
        <v>997</v>
      </c>
      <c r="S1030" s="149">
        <v>2.8880555555555549</v>
      </c>
      <c r="T1030" s="149">
        <v>0.14440277777777774</v>
      </c>
      <c r="U1030" s="150">
        <v>44579</v>
      </c>
      <c r="V1030" s="149">
        <v>0.50472222222222207</v>
      </c>
      <c r="W1030" s="130">
        <v>1.08</v>
      </c>
      <c r="X1030" s="135">
        <v>15.5</v>
      </c>
      <c r="Y1030" s="130" t="str">
        <f t="shared" si="131"/>
        <v>L557</v>
      </c>
      <c r="Z1030" s="130" t="str">
        <f t="shared" si="132"/>
        <v>1/ER14505H</v>
      </c>
      <c r="AA1030" s="135">
        <f t="shared" si="128"/>
        <v>1.08</v>
      </c>
      <c r="AB1030" s="135">
        <f t="shared" si="133"/>
        <v>1.5</v>
      </c>
      <c r="AC1030" s="130">
        <f t="shared" si="126"/>
        <v>15.5</v>
      </c>
      <c r="AD1030" s="130" t="str">
        <f t="shared" si="134"/>
        <v>66000-836</v>
      </c>
      <c r="AE1030" s="136"/>
      <c r="AF1030" s="137"/>
      <c r="AG1030" s="1" t="s">
        <v>152</v>
      </c>
      <c r="AH1030" s="43">
        <v>67110</v>
      </c>
    </row>
    <row r="1031" spans="1:34" s="138" customFormat="1" x14ac:dyDescent="0.25">
      <c r="A1031" s="140">
        <v>44551</v>
      </c>
      <c r="B1031" s="55" t="s">
        <v>3952</v>
      </c>
      <c r="C1031" s="51" t="s">
        <v>149</v>
      </c>
      <c r="D1031" s="51" t="s">
        <v>220</v>
      </c>
      <c r="E1031" s="54">
        <v>44607</v>
      </c>
      <c r="F1031" s="51" t="s">
        <v>3091</v>
      </c>
      <c r="G1031" s="48" t="s">
        <v>219</v>
      </c>
      <c r="H1031" s="52">
        <v>60</v>
      </c>
      <c r="I1031" s="51" t="s">
        <v>148</v>
      </c>
      <c r="J1031" s="1">
        <v>15.05</v>
      </c>
      <c r="K1031" s="132">
        <v>940127</v>
      </c>
      <c r="L1031" s="131"/>
      <c r="M1031" s="131">
        <v>3.6</v>
      </c>
      <c r="N1031" s="131">
        <v>13</v>
      </c>
      <c r="O1031" s="133">
        <f t="shared" si="130"/>
        <v>46.800000000000004</v>
      </c>
      <c r="P1031" s="131" t="s">
        <v>538</v>
      </c>
      <c r="Q1031" s="131" t="s">
        <v>412</v>
      </c>
      <c r="R1031" s="134" t="s">
        <v>455</v>
      </c>
      <c r="S1031" s="149">
        <v>11.140555555555554</v>
      </c>
      <c r="T1031" s="149">
        <v>0.18567592592592591</v>
      </c>
      <c r="U1031" s="150">
        <v>44579</v>
      </c>
      <c r="V1031" s="149">
        <v>0.50750000000000073</v>
      </c>
      <c r="W1031" s="130">
        <v>0.19</v>
      </c>
      <c r="X1031" s="135">
        <v>30</v>
      </c>
      <c r="Y1031" s="130" t="str">
        <f t="shared" si="131"/>
        <v>L204</v>
      </c>
      <c r="Z1031" s="130" t="str">
        <f t="shared" si="132"/>
        <v>1/LSH20</v>
      </c>
      <c r="AA1031" s="135">
        <f t="shared" ref="AA1031:AA1062" si="135">W1031</f>
        <v>0.19</v>
      </c>
      <c r="AB1031" s="135">
        <f t="shared" si="133"/>
        <v>15.05</v>
      </c>
      <c r="AC1031" s="130">
        <f t="shared" ref="AC1031:AC1094" si="136">X1031</f>
        <v>30</v>
      </c>
      <c r="AD1031" s="130" t="str">
        <f t="shared" si="134"/>
        <v>66000-207</v>
      </c>
      <c r="AE1031" s="136"/>
      <c r="AF1031" s="137"/>
      <c r="AG1031" s="1" t="s">
        <v>152</v>
      </c>
      <c r="AH1031" s="43">
        <v>65365</v>
      </c>
    </row>
    <row r="1032" spans="1:34" s="138" customFormat="1" x14ac:dyDescent="0.25">
      <c r="A1032" s="199">
        <v>44543</v>
      </c>
      <c r="B1032" s="200" t="s">
        <v>3919</v>
      </c>
      <c r="C1032" s="1" t="s">
        <v>308</v>
      </c>
      <c r="D1032" s="51" t="s">
        <v>317</v>
      </c>
      <c r="E1032" s="54">
        <v>44552</v>
      </c>
      <c r="F1032" s="51" t="s">
        <v>267</v>
      </c>
      <c r="G1032" s="48" t="s">
        <v>316</v>
      </c>
      <c r="H1032" s="52">
        <v>3</v>
      </c>
      <c r="I1032" s="51" t="s">
        <v>102</v>
      </c>
      <c r="J1032" s="1">
        <v>77.95</v>
      </c>
      <c r="K1032" s="132">
        <v>938855</v>
      </c>
      <c r="L1032" s="131"/>
      <c r="M1032" s="131"/>
      <c r="N1032" s="131"/>
      <c r="O1032" s="133">
        <f t="shared" si="130"/>
        <v>0</v>
      </c>
      <c r="P1032" s="131"/>
      <c r="Q1032" s="131"/>
      <c r="R1032" s="134" t="s">
        <v>1008</v>
      </c>
      <c r="S1032" s="149">
        <v>1.7822222222222246</v>
      </c>
      <c r="T1032" s="149">
        <v>0.59407407407407486</v>
      </c>
      <c r="U1032" s="150">
        <v>44573</v>
      </c>
      <c r="V1032" s="149">
        <v>0.21194444444444338</v>
      </c>
      <c r="W1032" s="130">
        <v>0.54</v>
      </c>
      <c r="X1032" s="135">
        <v>164.55</v>
      </c>
      <c r="Y1032" s="130" t="str">
        <f t="shared" si="131"/>
        <v>CH346</v>
      </c>
      <c r="Z1032" s="130" t="str">
        <f t="shared" si="132"/>
        <v>TSB002</v>
      </c>
      <c r="AA1032" s="135">
        <f t="shared" si="135"/>
        <v>0.54</v>
      </c>
      <c r="AB1032" s="135">
        <f t="shared" si="133"/>
        <v>77.95</v>
      </c>
      <c r="AC1032" s="130">
        <f t="shared" si="136"/>
        <v>164.55</v>
      </c>
      <c r="AD1032" s="130" t="str">
        <f t="shared" si="134"/>
        <v>66001-230</v>
      </c>
      <c r="AE1032" s="136"/>
      <c r="AF1032" s="137"/>
      <c r="AG1032" s="1" t="s">
        <v>153</v>
      </c>
      <c r="AH1032" s="43">
        <v>66116</v>
      </c>
    </row>
    <row r="1033" spans="1:34" x14ac:dyDescent="0.25">
      <c r="A1033" s="144">
        <v>44601</v>
      </c>
      <c r="B1033" s="56" t="s">
        <v>4295</v>
      </c>
      <c r="C1033" s="51" t="s">
        <v>663</v>
      </c>
      <c r="D1033" s="51" t="s">
        <v>664</v>
      </c>
      <c r="E1033" s="54">
        <v>44600</v>
      </c>
      <c r="F1033" s="51" t="s">
        <v>260</v>
      </c>
      <c r="G1033" s="48" t="s">
        <v>662</v>
      </c>
      <c r="H1033" s="52">
        <v>12</v>
      </c>
      <c r="I1033" s="51" t="s">
        <v>630</v>
      </c>
      <c r="J1033" s="1">
        <v>21.69</v>
      </c>
      <c r="K1033" s="132">
        <v>945162</v>
      </c>
      <c r="L1033" s="131"/>
      <c r="M1033" s="131">
        <v>7.2</v>
      </c>
      <c r="N1033" s="131">
        <v>3</v>
      </c>
      <c r="O1033" s="133">
        <f t="shared" si="130"/>
        <v>21.6</v>
      </c>
      <c r="P1033" s="131" t="s">
        <v>4011</v>
      </c>
      <c r="Q1033" s="131" t="s">
        <v>464</v>
      </c>
      <c r="R1033" s="134" t="s">
        <v>455</v>
      </c>
      <c r="S1033" s="149">
        <v>2.8338888888888851</v>
      </c>
      <c r="T1033" s="149">
        <v>0.23615740740740709</v>
      </c>
      <c r="U1033" s="150">
        <v>44608</v>
      </c>
      <c r="V1033" s="149">
        <v>0.48472222222222294</v>
      </c>
      <c r="W1033" s="130">
        <v>0.28999999999999998</v>
      </c>
      <c r="X1033" s="135">
        <v>75.599999999999994</v>
      </c>
      <c r="Y1033" s="130" t="str">
        <f t="shared" si="131"/>
        <v>N405</v>
      </c>
      <c r="Z1033" s="130" t="str">
        <f t="shared" si="132"/>
        <v>6/N3000CR</v>
      </c>
      <c r="AA1033" s="135">
        <f t="shared" si="135"/>
        <v>0.28999999999999998</v>
      </c>
      <c r="AB1033" s="135">
        <f t="shared" si="133"/>
        <v>21.69</v>
      </c>
      <c r="AC1033" s="130">
        <f t="shared" si="136"/>
        <v>75.599999999999994</v>
      </c>
      <c r="AD1033" s="130" t="str">
        <f t="shared" si="134"/>
        <v>30003-856AA</v>
      </c>
      <c r="AE1033" s="136"/>
      <c r="AF1033" s="137"/>
      <c r="AG1033" s="1" t="s">
        <v>573</v>
      </c>
      <c r="AH1033" s="43">
        <v>20171</v>
      </c>
    </row>
    <row r="1034" spans="1:34" s="138" customFormat="1" x14ac:dyDescent="0.25">
      <c r="A1034" s="140">
        <v>44565</v>
      </c>
      <c r="B1034" s="55" t="s">
        <v>3991</v>
      </c>
      <c r="C1034" s="51" t="s">
        <v>713</v>
      </c>
      <c r="D1034" s="51" t="s">
        <v>671</v>
      </c>
      <c r="E1034" s="54">
        <v>44592</v>
      </c>
      <c r="F1034" s="51" t="s">
        <v>282</v>
      </c>
      <c r="G1034" s="48" t="s">
        <v>669</v>
      </c>
      <c r="H1034" s="52">
        <v>6</v>
      </c>
      <c r="I1034" s="51" t="s">
        <v>670</v>
      </c>
      <c r="J1034" s="1">
        <v>102.4</v>
      </c>
      <c r="K1034" s="132">
        <v>940839</v>
      </c>
      <c r="L1034" s="131"/>
      <c r="M1034" s="131">
        <v>24</v>
      </c>
      <c r="N1034" s="131">
        <v>2.5</v>
      </c>
      <c r="O1034" s="133">
        <f t="shared" si="130"/>
        <v>60</v>
      </c>
      <c r="P1034" s="131" t="s">
        <v>115</v>
      </c>
      <c r="Q1034" s="131" t="s">
        <v>591</v>
      </c>
      <c r="R1034" s="134" t="s">
        <v>320</v>
      </c>
      <c r="S1034" s="149">
        <v>7.4108333333333354</v>
      </c>
      <c r="T1034" s="149">
        <v>1.2351388888888892</v>
      </c>
      <c r="U1034" s="150">
        <v>44608</v>
      </c>
      <c r="V1034" s="149">
        <v>0.5161111111111123</v>
      </c>
      <c r="W1034" s="130">
        <v>1.49</v>
      </c>
      <c r="X1034" s="135">
        <v>300</v>
      </c>
      <c r="Y1034" s="130" t="str">
        <f t="shared" si="131"/>
        <v>S114</v>
      </c>
      <c r="Z1034" s="130" t="str">
        <f t="shared" si="132"/>
        <v>12/0810-0004</v>
      </c>
      <c r="AA1034" s="135">
        <f t="shared" si="135"/>
        <v>1.49</v>
      </c>
      <c r="AB1034" s="135">
        <f t="shared" si="133"/>
        <v>102.4</v>
      </c>
      <c r="AC1034" s="130">
        <f t="shared" si="136"/>
        <v>300</v>
      </c>
      <c r="AD1034" s="130" t="str">
        <f t="shared" si="134"/>
        <v>66001-966</v>
      </c>
      <c r="AE1034" s="136"/>
      <c r="AF1034" s="137"/>
      <c r="AG1034" s="1" t="s">
        <v>573</v>
      </c>
      <c r="AH1034" s="43" t="s">
        <v>283</v>
      </c>
    </row>
    <row r="1035" spans="1:34" s="138" customFormat="1" x14ac:dyDescent="0.25">
      <c r="A1035" s="140">
        <v>44544</v>
      </c>
      <c r="B1035" s="55" t="s">
        <v>3936</v>
      </c>
      <c r="C1035" s="51"/>
      <c r="D1035" s="51" t="s">
        <v>2113</v>
      </c>
      <c r="E1035" s="54">
        <v>44550</v>
      </c>
      <c r="F1035" s="51" t="s">
        <v>407</v>
      </c>
      <c r="G1035" s="48" t="s">
        <v>2112</v>
      </c>
      <c r="H1035" s="52">
        <v>12</v>
      </c>
      <c r="I1035" s="1"/>
      <c r="J1035" s="1">
        <v>26.26</v>
      </c>
      <c r="K1035" s="132">
        <v>939935</v>
      </c>
      <c r="L1035" s="131"/>
      <c r="M1035" s="131"/>
      <c r="N1035" s="131"/>
      <c r="O1035" s="133">
        <f t="shared" si="130"/>
        <v>0</v>
      </c>
      <c r="P1035" s="131"/>
      <c r="Q1035" s="131"/>
      <c r="R1035" s="134" t="s">
        <v>997</v>
      </c>
      <c r="S1035" s="149">
        <v>6.7438888888888897</v>
      </c>
      <c r="T1035" s="149">
        <v>0.56199074074074085</v>
      </c>
      <c r="U1035" s="150">
        <v>44574</v>
      </c>
      <c r="V1035" s="149">
        <v>0.43194444444444446</v>
      </c>
      <c r="W1035" s="130">
        <v>0.3</v>
      </c>
      <c r="X1035" s="135">
        <v>32.5</v>
      </c>
      <c r="Y1035" s="130" t="str">
        <f t="shared" si="131"/>
        <v>CA180</v>
      </c>
      <c r="Z1035" s="130">
        <f t="shared" si="132"/>
        <v>0</v>
      </c>
      <c r="AA1035" s="135">
        <f t="shared" si="135"/>
        <v>0.3</v>
      </c>
      <c r="AB1035" s="135">
        <f t="shared" si="133"/>
        <v>26.26</v>
      </c>
      <c r="AC1035" s="130">
        <f t="shared" si="136"/>
        <v>32.5</v>
      </c>
      <c r="AD1035" s="130" t="str">
        <f t="shared" si="134"/>
        <v>66002-665</v>
      </c>
      <c r="AE1035" s="136"/>
      <c r="AF1035" s="137"/>
      <c r="AG1035" s="1" t="s">
        <v>573</v>
      </c>
      <c r="AH1035" s="43">
        <v>66811</v>
      </c>
    </row>
    <row r="1036" spans="1:34" s="138" customFormat="1" x14ac:dyDescent="0.25">
      <c r="A1036" s="140">
        <v>44551</v>
      </c>
      <c r="B1036" s="55" t="s">
        <v>3965</v>
      </c>
      <c r="C1036" s="51" t="s">
        <v>3969</v>
      </c>
      <c r="D1036" s="51" t="s">
        <v>3970</v>
      </c>
      <c r="E1036" s="54">
        <v>44580</v>
      </c>
      <c r="F1036" s="51" t="s">
        <v>3966</v>
      </c>
      <c r="G1036" s="48" t="s">
        <v>3967</v>
      </c>
      <c r="H1036" s="52">
        <v>2</v>
      </c>
      <c r="I1036" s="51" t="s">
        <v>3968</v>
      </c>
      <c r="J1036" s="1">
        <v>38.880000000000003</v>
      </c>
      <c r="K1036" s="132">
        <v>937926</v>
      </c>
      <c r="L1036" s="131"/>
      <c r="M1036" s="131">
        <v>24</v>
      </c>
      <c r="N1036" s="131">
        <v>9</v>
      </c>
      <c r="O1036" s="133">
        <f t="shared" si="130"/>
        <v>216</v>
      </c>
      <c r="P1036" s="131" t="s">
        <v>115</v>
      </c>
      <c r="Q1036" s="131" t="s">
        <v>562</v>
      </c>
      <c r="R1036" s="134" t="s">
        <v>1618</v>
      </c>
      <c r="S1036" s="149">
        <v>4.5144444444444449</v>
      </c>
      <c r="T1036" s="149">
        <v>2.2572222222222225</v>
      </c>
      <c r="U1036" s="150">
        <v>44573</v>
      </c>
      <c r="V1036" s="149">
        <v>0.25138888888888644</v>
      </c>
      <c r="W1036" s="130">
        <v>2</v>
      </c>
      <c r="X1036" s="135">
        <v>180</v>
      </c>
      <c r="Y1036" s="130" t="str">
        <f t="shared" si="131"/>
        <v>S128</v>
      </c>
      <c r="Z1036" s="130" t="str">
        <f t="shared" si="132"/>
        <v>4/6SB9P</v>
      </c>
      <c r="AA1036" s="135">
        <f t="shared" si="135"/>
        <v>2</v>
      </c>
      <c r="AB1036" s="135">
        <f t="shared" si="133"/>
        <v>38.880000000000003</v>
      </c>
      <c r="AC1036" s="130">
        <f t="shared" si="136"/>
        <v>180</v>
      </c>
      <c r="AD1036" s="130" t="str">
        <f t="shared" si="134"/>
        <v>66002-782</v>
      </c>
      <c r="AE1036" s="136"/>
      <c r="AF1036" s="137"/>
      <c r="AG1036" s="1" t="s">
        <v>151</v>
      </c>
      <c r="AH1036" s="43">
        <v>66287</v>
      </c>
    </row>
    <row r="1037" spans="1:34" s="138" customFormat="1" x14ac:dyDescent="0.25">
      <c r="A1037" s="140">
        <v>44516</v>
      </c>
      <c r="B1037" s="55" t="s">
        <v>3724</v>
      </c>
      <c r="C1037" s="51" t="s">
        <v>3726</v>
      </c>
      <c r="D1037" s="51" t="s">
        <v>3727</v>
      </c>
      <c r="E1037" s="54">
        <v>44533</v>
      </c>
      <c r="F1037" s="51" t="s">
        <v>3033</v>
      </c>
      <c r="G1037" s="48" t="s">
        <v>3725</v>
      </c>
      <c r="H1037" s="52">
        <v>12</v>
      </c>
      <c r="I1037" s="51" t="s">
        <v>318</v>
      </c>
      <c r="J1037" s="1">
        <v>197.73</v>
      </c>
      <c r="K1037" s="132">
        <v>936324</v>
      </c>
      <c r="L1037" s="131"/>
      <c r="M1037" s="131">
        <v>3.6</v>
      </c>
      <c r="N1037" s="131">
        <v>124.2</v>
      </c>
      <c r="O1037" s="133">
        <f t="shared" si="130"/>
        <v>447.12</v>
      </c>
      <c r="P1037" s="131" t="s">
        <v>3521</v>
      </c>
      <c r="Q1037" s="131" t="s">
        <v>3728</v>
      </c>
      <c r="R1037" s="134" t="s">
        <v>456</v>
      </c>
      <c r="S1037" s="149">
        <v>42.787500000000001</v>
      </c>
      <c r="T1037" s="149">
        <v>3.5656250000000003</v>
      </c>
      <c r="U1037" s="150">
        <v>44573</v>
      </c>
      <c r="V1037" s="149">
        <v>-11.438611111111111</v>
      </c>
      <c r="W1037" s="130">
        <v>2.5</v>
      </c>
      <c r="X1037" s="135">
        <v>720</v>
      </c>
      <c r="Y1037" s="130" t="str">
        <f t="shared" si="131"/>
        <v>RL1539</v>
      </c>
      <c r="Z1037" s="130" t="str">
        <f t="shared" si="132"/>
        <v>36/NCR18650GA</v>
      </c>
      <c r="AA1037" s="135">
        <f t="shared" si="135"/>
        <v>2.5</v>
      </c>
      <c r="AB1037" s="135">
        <f t="shared" si="133"/>
        <v>197.73</v>
      </c>
      <c r="AC1037" s="130">
        <f t="shared" si="136"/>
        <v>720</v>
      </c>
      <c r="AD1037" s="130" t="str">
        <f t="shared" si="134"/>
        <v>67001-876</v>
      </c>
      <c r="AE1037" s="136"/>
      <c r="AF1037" s="137"/>
      <c r="AG1037" s="1" t="s">
        <v>153</v>
      </c>
      <c r="AH1037" s="43">
        <v>2486</v>
      </c>
    </row>
    <row r="1038" spans="1:34" x14ac:dyDescent="0.25">
      <c r="A1038" s="146">
        <v>44574</v>
      </c>
      <c r="B1038" s="57" t="s">
        <v>4089</v>
      </c>
      <c r="C1038" s="51" t="s">
        <v>1140</v>
      </c>
      <c r="D1038" s="51" t="s">
        <v>1141</v>
      </c>
      <c r="E1038" s="54">
        <v>44601</v>
      </c>
      <c r="F1038" s="51" t="s">
        <v>4090</v>
      </c>
      <c r="G1038" s="48" t="s">
        <v>1138</v>
      </c>
      <c r="H1038" s="52">
        <v>10</v>
      </c>
      <c r="I1038" s="51" t="s">
        <v>736</v>
      </c>
      <c r="J1038" s="1">
        <v>2.41</v>
      </c>
      <c r="K1038" s="132">
        <v>942330</v>
      </c>
      <c r="L1038" s="131" t="s">
        <v>1139</v>
      </c>
      <c r="M1038" s="131">
        <v>3</v>
      </c>
      <c r="N1038" s="131">
        <v>1.2</v>
      </c>
      <c r="O1038" s="133">
        <f t="shared" si="130"/>
        <v>3.5999999999999996</v>
      </c>
      <c r="P1038" s="131" t="s">
        <v>20</v>
      </c>
      <c r="Q1038" s="131" t="s">
        <v>412</v>
      </c>
      <c r="R1038" s="134" t="s">
        <v>997</v>
      </c>
      <c r="S1038" s="149">
        <v>1.5355555555555549</v>
      </c>
      <c r="T1038" s="149">
        <v>0.1535555555555555</v>
      </c>
      <c r="U1038" s="150">
        <v>44592</v>
      </c>
      <c r="V1038" s="149">
        <v>0.26444444444444493</v>
      </c>
      <c r="W1038" s="130">
        <v>0.16</v>
      </c>
      <c r="X1038" s="135">
        <v>10.897600000000001</v>
      </c>
      <c r="Y1038" s="130" t="str">
        <f t="shared" si="131"/>
        <v>L355</v>
      </c>
      <c r="Z1038" s="130" t="str">
        <f t="shared" si="132"/>
        <v>1/BR2/3A</v>
      </c>
      <c r="AA1038" s="135">
        <f t="shared" si="135"/>
        <v>0.16</v>
      </c>
      <c r="AB1038" s="135">
        <f t="shared" si="133"/>
        <v>2.41</v>
      </c>
      <c r="AC1038" s="130">
        <f t="shared" si="136"/>
        <v>10.897600000000001</v>
      </c>
      <c r="AD1038" s="130" t="str">
        <f t="shared" si="134"/>
        <v>46003-301</v>
      </c>
      <c r="AE1038" s="136"/>
      <c r="AF1038" s="137"/>
      <c r="AG1038" s="1" t="s">
        <v>573</v>
      </c>
      <c r="AH1038" s="43" t="s">
        <v>4091</v>
      </c>
    </row>
    <row r="1039" spans="1:34" x14ac:dyDescent="0.25">
      <c r="A1039" s="17">
        <v>44452</v>
      </c>
      <c r="B1039" s="58" t="s">
        <v>3226</v>
      </c>
      <c r="C1039" s="51"/>
      <c r="D1039" s="51" t="s">
        <v>608</v>
      </c>
      <c r="E1039" s="54">
        <v>44477</v>
      </c>
      <c r="F1039" s="51" t="s">
        <v>108</v>
      </c>
      <c r="G1039" s="48" t="s">
        <v>607</v>
      </c>
      <c r="H1039" s="52">
        <v>500</v>
      </c>
      <c r="I1039" s="1"/>
      <c r="J1039" s="1">
        <v>0.46</v>
      </c>
      <c r="K1039" s="7">
        <v>929005</v>
      </c>
      <c r="L1039" s="24"/>
      <c r="M1039" s="24"/>
      <c r="N1039" s="24"/>
      <c r="O1039" s="16">
        <f t="shared" si="130"/>
        <v>0</v>
      </c>
      <c r="P1039" s="24"/>
      <c r="Q1039" s="24"/>
      <c r="R1039" s="25" t="s">
        <v>259</v>
      </c>
      <c r="S1039" s="27">
        <v>37.596666666666664</v>
      </c>
      <c r="T1039" s="27">
        <v>7.5193333333333334E-2</v>
      </c>
      <c r="U1039" s="66">
        <v>44592</v>
      </c>
      <c r="V1039" s="27">
        <v>0.40416666666666323</v>
      </c>
      <c r="W1039" s="19">
        <v>0.08</v>
      </c>
      <c r="X1039" s="26">
        <v>4</v>
      </c>
      <c r="Y1039" s="19" t="str">
        <f t="shared" si="131"/>
        <v>CA23A</v>
      </c>
      <c r="Z1039" s="19">
        <f t="shared" si="132"/>
        <v>0</v>
      </c>
      <c r="AA1039" s="26">
        <f t="shared" si="135"/>
        <v>0.08</v>
      </c>
      <c r="AB1039" s="26">
        <f t="shared" si="133"/>
        <v>0.46</v>
      </c>
      <c r="AC1039" s="19">
        <f t="shared" si="136"/>
        <v>4</v>
      </c>
      <c r="AD1039" s="19" t="str">
        <f t="shared" si="134"/>
        <v>66000-616A</v>
      </c>
      <c r="AE1039" s="32"/>
      <c r="AF1039" s="34"/>
      <c r="AG1039" s="1" t="s">
        <v>151</v>
      </c>
      <c r="AH1039" s="43">
        <v>65551</v>
      </c>
    </row>
    <row r="1040" spans="1:34" s="138" customFormat="1" x14ac:dyDescent="0.25">
      <c r="A1040" s="199">
        <v>44543</v>
      </c>
      <c r="B1040" s="200" t="s">
        <v>3889</v>
      </c>
      <c r="C1040" s="51" t="s">
        <v>1510</v>
      </c>
      <c r="D1040" s="51" t="s">
        <v>729</v>
      </c>
      <c r="E1040" s="54">
        <v>44588</v>
      </c>
      <c r="F1040" s="51" t="s">
        <v>258</v>
      </c>
      <c r="G1040" s="48" t="s">
        <v>728</v>
      </c>
      <c r="H1040" s="52">
        <v>8</v>
      </c>
      <c r="I1040" s="51" t="s">
        <v>321</v>
      </c>
      <c r="J1040" s="1">
        <v>353.82249999999999</v>
      </c>
      <c r="K1040" s="132">
        <v>939180</v>
      </c>
      <c r="L1040" s="131"/>
      <c r="M1040" s="131">
        <v>21.6</v>
      </c>
      <c r="N1040" s="131">
        <v>4.3</v>
      </c>
      <c r="O1040" s="133">
        <f t="shared" si="130"/>
        <v>92.88</v>
      </c>
      <c r="P1040" s="131" t="s">
        <v>3521</v>
      </c>
      <c r="Q1040" s="131" t="s">
        <v>373</v>
      </c>
      <c r="R1040" s="134" t="s">
        <v>259</v>
      </c>
      <c r="S1040" s="149">
        <v>31.709444444444443</v>
      </c>
      <c r="T1040" s="149">
        <v>3.9636805555555554</v>
      </c>
      <c r="U1040" s="150">
        <v>44592</v>
      </c>
      <c r="V1040" s="149">
        <v>0.21999999999999975</v>
      </c>
      <c r="W1040" s="130">
        <v>4.72</v>
      </c>
      <c r="X1040" s="135">
        <v>845</v>
      </c>
      <c r="Y1040" s="130" t="str">
        <f t="shared" si="131"/>
        <v>RL638B</v>
      </c>
      <c r="Z1040" s="130" t="str">
        <f t="shared" si="132"/>
        <v>24/CR18650PF</v>
      </c>
      <c r="AA1040" s="135">
        <f t="shared" si="135"/>
        <v>4.72</v>
      </c>
      <c r="AB1040" s="135">
        <f t="shared" si="133"/>
        <v>353.82249999999999</v>
      </c>
      <c r="AC1040" s="130">
        <f t="shared" si="136"/>
        <v>845</v>
      </c>
      <c r="AD1040" s="130" t="str">
        <f t="shared" si="134"/>
        <v>66001-520</v>
      </c>
      <c r="AE1040" s="136"/>
      <c r="AF1040" s="137"/>
      <c r="AG1040" s="1" t="s">
        <v>152</v>
      </c>
      <c r="AH1040" s="43">
        <v>1167</v>
      </c>
    </row>
    <row r="1041" spans="1:34" x14ac:dyDescent="0.25">
      <c r="A1041" s="146">
        <v>44574</v>
      </c>
      <c r="B1041" s="57" t="s">
        <v>4085</v>
      </c>
      <c r="C1041" s="51" t="s">
        <v>4087</v>
      </c>
      <c r="D1041" s="51" t="s">
        <v>4088</v>
      </c>
      <c r="E1041" s="54">
        <v>44589</v>
      </c>
      <c r="F1041" s="51" t="s">
        <v>314</v>
      </c>
      <c r="G1041" s="48" t="s">
        <v>4086</v>
      </c>
      <c r="H1041" s="52">
        <v>1</v>
      </c>
      <c r="I1041" s="51" t="s">
        <v>649</v>
      </c>
      <c r="J1041" s="1">
        <v>18.920000000000002</v>
      </c>
      <c r="K1041" s="132">
        <v>942322</v>
      </c>
      <c r="L1041" s="131"/>
      <c r="M1041" s="131">
        <v>4.8</v>
      </c>
      <c r="N1041" s="131">
        <v>10</v>
      </c>
      <c r="O1041" s="133">
        <f t="shared" si="130"/>
        <v>48</v>
      </c>
      <c r="P1041" s="131" t="s">
        <v>3497</v>
      </c>
      <c r="Q1041" s="131" t="s">
        <v>562</v>
      </c>
      <c r="R1041" s="134" t="s">
        <v>1618</v>
      </c>
      <c r="S1041" s="149">
        <v>1.2474999999999978</v>
      </c>
      <c r="T1041" s="149">
        <v>1.2474999999999978</v>
      </c>
      <c r="U1041" s="150">
        <v>44593</v>
      </c>
      <c r="V1041" s="149">
        <v>0.112222222222222</v>
      </c>
      <c r="W1041" s="130">
        <v>0.95</v>
      </c>
      <c r="X1041" s="135">
        <v>92.8</v>
      </c>
      <c r="Y1041" s="130" t="str">
        <f t="shared" si="131"/>
        <v>RECELL139</v>
      </c>
      <c r="Z1041" s="130" t="str">
        <f t="shared" si="132"/>
        <v>4/KH-D100000</v>
      </c>
      <c r="AA1041" s="135">
        <f t="shared" si="135"/>
        <v>0.95</v>
      </c>
      <c r="AB1041" s="135">
        <f t="shared" si="133"/>
        <v>18.920000000000002</v>
      </c>
      <c r="AC1041" s="130">
        <f t="shared" si="136"/>
        <v>92.8</v>
      </c>
      <c r="AD1041" s="130" t="str">
        <f t="shared" si="134"/>
        <v>22000-568B</v>
      </c>
      <c r="AE1041" s="136"/>
      <c r="AF1041" s="137"/>
      <c r="AG1041" s="1" t="s">
        <v>13</v>
      </c>
      <c r="AH1041" s="43">
        <v>23955</v>
      </c>
    </row>
    <row r="1042" spans="1:34" x14ac:dyDescent="0.25">
      <c r="A1042" s="144">
        <v>44573</v>
      </c>
      <c r="B1042" s="56" t="s">
        <v>4071</v>
      </c>
      <c r="C1042" s="51" t="s">
        <v>3830</v>
      </c>
      <c r="D1042" s="51" t="s">
        <v>3886</v>
      </c>
      <c r="E1042" s="54">
        <v>44589</v>
      </c>
      <c r="F1042" s="51" t="s">
        <v>282</v>
      </c>
      <c r="G1042" s="48" t="s">
        <v>3831</v>
      </c>
      <c r="H1042" s="52">
        <v>1</v>
      </c>
      <c r="I1042" s="51" t="s">
        <v>719</v>
      </c>
      <c r="J1042" s="1">
        <v>19.23</v>
      </c>
      <c r="K1042" s="132">
        <v>942311</v>
      </c>
      <c r="L1042" s="131"/>
      <c r="M1042" s="131">
        <v>21.6</v>
      </c>
      <c r="N1042" s="131">
        <v>3</v>
      </c>
      <c r="O1042" s="133">
        <f t="shared" si="130"/>
        <v>64.800000000000011</v>
      </c>
      <c r="P1042" s="131" t="s">
        <v>3486</v>
      </c>
      <c r="Q1042" s="131" t="s">
        <v>464</v>
      </c>
      <c r="R1042" s="134" t="s">
        <v>1618</v>
      </c>
      <c r="S1042" s="149">
        <v>1.86</v>
      </c>
      <c r="T1042" s="149">
        <v>1.86</v>
      </c>
      <c r="U1042" s="150">
        <v>44592</v>
      </c>
      <c r="V1042" s="149">
        <v>0.12638888888888822</v>
      </c>
      <c r="W1042" s="130">
        <v>1.7</v>
      </c>
      <c r="X1042" s="135">
        <v>138.56</v>
      </c>
      <c r="Y1042" s="130" t="str">
        <f t="shared" si="131"/>
        <v>RECELL741</v>
      </c>
      <c r="Z1042" s="130" t="str">
        <f t="shared" si="132"/>
        <v>6/INR18650-30Q</v>
      </c>
      <c r="AA1042" s="135">
        <f t="shared" si="135"/>
        <v>1.7</v>
      </c>
      <c r="AB1042" s="135">
        <f t="shared" si="133"/>
        <v>19.23</v>
      </c>
      <c r="AC1042" s="130">
        <f t="shared" si="136"/>
        <v>138.56</v>
      </c>
      <c r="AD1042" s="130" t="str">
        <f t="shared" si="134"/>
        <v>66004-000</v>
      </c>
      <c r="AE1042" s="136"/>
      <c r="AF1042" s="137"/>
      <c r="AG1042" s="1" t="s">
        <v>13</v>
      </c>
      <c r="AH1042" s="43" t="s">
        <v>283</v>
      </c>
    </row>
    <row r="1043" spans="1:34" x14ac:dyDescent="0.25">
      <c r="A1043" s="144">
        <v>44573</v>
      </c>
      <c r="B1043" s="56" t="s">
        <v>4050</v>
      </c>
      <c r="C1043" s="51" t="s">
        <v>129</v>
      </c>
      <c r="D1043" s="51" t="s">
        <v>217</v>
      </c>
      <c r="E1043" s="54">
        <v>44586</v>
      </c>
      <c r="F1043" s="51" t="s">
        <v>322</v>
      </c>
      <c r="G1043" s="48" t="s">
        <v>4051</v>
      </c>
      <c r="H1043" s="52">
        <v>15</v>
      </c>
      <c r="I1043" s="51" t="s">
        <v>128</v>
      </c>
      <c r="J1043" s="1">
        <v>3.12</v>
      </c>
      <c r="K1043" s="132">
        <v>942055</v>
      </c>
      <c r="L1043" s="131" t="s">
        <v>4052</v>
      </c>
      <c r="M1043" s="131">
        <v>3</v>
      </c>
      <c r="N1043" s="131">
        <v>1.8</v>
      </c>
      <c r="O1043" s="133">
        <f t="shared" si="130"/>
        <v>5.4</v>
      </c>
      <c r="P1043" s="131" t="s">
        <v>4053</v>
      </c>
      <c r="Q1043" s="131" t="s">
        <v>412</v>
      </c>
      <c r="R1043" s="134" t="s">
        <v>1618</v>
      </c>
      <c r="S1043" s="149">
        <v>3.1666666666666656</v>
      </c>
      <c r="T1043" s="149">
        <v>0.21111111111111105</v>
      </c>
      <c r="U1043" s="150">
        <v>44592</v>
      </c>
      <c r="V1043" s="149">
        <v>0.34083333333333599</v>
      </c>
      <c r="W1043" s="130">
        <v>0.28999999999999998</v>
      </c>
      <c r="X1043" s="135">
        <v>9.9</v>
      </c>
      <c r="Y1043" s="130" t="str">
        <f t="shared" si="131"/>
        <v>L349</v>
      </c>
      <c r="Z1043" s="130" t="str">
        <f t="shared" si="132"/>
        <v>1/CR17335SE</v>
      </c>
      <c r="AA1043" s="135">
        <f t="shared" si="135"/>
        <v>0.28999999999999998</v>
      </c>
      <c r="AB1043" s="135">
        <f t="shared" si="133"/>
        <v>3.12</v>
      </c>
      <c r="AC1043" s="130">
        <f t="shared" si="136"/>
        <v>9.9</v>
      </c>
      <c r="AD1043" s="130" t="str">
        <f t="shared" si="134"/>
        <v>32007-611FANUC</v>
      </c>
      <c r="AE1043" s="136"/>
      <c r="AF1043" s="137"/>
      <c r="AG1043" s="1" t="s">
        <v>573</v>
      </c>
      <c r="AH1043" s="43" t="s">
        <v>323</v>
      </c>
    </row>
    <row r="1044" spans="1:34" s="138" customFormat="1" x14ac:dyDescent="0.25">
      <c r="A1044" s="140">
        <v>44565</v>
      </c>
      <c r="B1044" s="55" t="s">
        <v>3998</v>
      </c>
      <c r="C1044" s="51" t="s">
        <v>4000</v>
      </c>
      <c r="D1044" s="51" t="s">
        <v>4001</v>
      </c>
      <c r="E1044" s="54">
        <v>44582</v>
      </c>
      <c r="F1044" s="51" t="s">
        <v>572</v>
      </c>
      <c r="G1044" s="48" t="s">
        <v>3999</v>
      </c>
      <c r="H1044" s="52">
        <v>10</v>
      </c>
      <c r="I1044" s="51" t="s">
        <v>1395</v>
      </c>
      <c r="J1044" s="1">
        <v>6.17</v>
      </c>
      <c r="K1044" s="132">
        <v>940816</v>
      </c>
      <c r="L1044" s="131"/>
      <c r="M1044" s="131">
        <v>3.6</v>
      </c>
      <c r="N1044" s="131">
        <v>4.9000000000000004</v>
      </c>
      <c r="O1044" s="133">
        <f t="shared" si="130"/>
        <v>17.64</v>
      </c>
      <c r="P1044" s="131" t="s">
        <v>3486</v>
      </c>
      <c r="Q1044" s="131" t="s">
        <v>412</v>
      </c>
      <c r="R1044" s="134" t="s">
        <v>455</v>
      </c>
      <c r="S1044" s="149">
        <v>2.6569444444444446</v>
      </c>
      <c r="T1044" s="149">
        <v>0.26569444444444446</v>
      </c>
      <c r="U1044" s="150">
        <v>44592</v>
      </c>
      <c r="V1044" s="149">
        <v>0.51444444444444537</v>
      </c>
      <c r="W1044" s="130">
        <v>1</v>
      </c>
      <c r="X1044" s="135">
        <v>35</v>
      </c>
      <c r="Y1044" s="130" t="str">
        <f t="shared" si="131"/>
        <v>RL1541</v>
      </c>
      <c r="Z1044" s="130" t="str">
        <f t="shared" si="132"/>
        <v>1/INR21700-50E</v>
      </c>
      <c r="AA1044" s="135">
        <f t="shared" si="135"/>
        <v>1</v>
      </c>
      <c r="AB1044" s="135">
        <f t="shared" si="133"/>
        <v>6.17</v>
      </c>
      <c r="AC1044" s="130">
        <f t="shared" si="136"/>
        <v>35</v>
      </c>
      <c r="AD1044" s="130" t="str">
        <f t="shared" si="134"/>
        <v>66001-846XV4</v>
      </c>
      <c r="AE1044" s="136"/>
      <c r="AF1044" s="137"/>
      <c r="AG1044" s="1" t="s">
        <v>151</v>
      </c>
      <c r="AH1044" s="43">
        <v>65461</v>
      </c>
    </row>
    <row r="1045" spans="1:34" x14ac:dyDescent="0.25">
      <c r="A1045" s="144">
        <v>44573</v>
      </c>
      <c r="B1045" s="56" t="s">
        <v>4062</v>
      </c>
      <c r="C1045" s="51" t="s">
        <v>1481</v>
      </c>
      <c r="D1045" s="51" t="s">
        <v>4064</v>
      </c>
      <c r="E1045" s="54">
        <v>44589</v>
      </c>
      <c r="F1045" s="51" t="s">
        <v>423</v>
      </c>
      <c r="G1045" s="48" t="s">
        <v>4063</v>
      </c>
      <c r="H1045" s="52">
        <v>1</v>
      </c>
      <c r="I1045" s="51" t="s">
        <v>291</v>
      </c>
      <c r="J1045" s="1">
        <v>11.79</v>
      </c>
      <c r="K1045" s="132">
        <v>942249</v>
      </c>
      <c r="L1045" s="131"/>
      <c r="M1045" s="131">
        <v>7.2</v>
      </c>
      <c r="N1045" s="131">
        <v>2</v>
      </c>
      <c r="O1045" s="133">
        <f t="shared" si="130"/>
        <v>14.4</v>
      </c>
      <c r="P1045" s="131" t="s">
        <v>3497</v>
      </c>
      <c r="Q1045" s="131" t="s">
        <v>464</v>
      </c>
      <c r="R1045" s="134" t="s">
        <v>455</v>
      </c>
      <c r="S1045" s="149">
        <v>0.62777777777777632</v>
      </c>
      <c r="T1045" s="149">
        <v>0.62777777777777632</v>
      </c>
      <c r="U1045" s="150">
        <v>44592</v>
      </c>
      <c r="V1045" s="149">
        <v>0.34666666666666623</v>
      </c>
      <c r="W1045" s="130">
        <v>0.45</v>
      </c>
      <c r="X1045" s="135">
        <v>40</v>
      </c>
      <c r="Y1045" s="130" t="str">
        <f t="shared" si="131"/>
        <v>PACK411</v>
      </c>
      <c r="Z1045" s="130" t="str">
        <f t="shared" si="132"/>
        <v>6/BK-3MCCE</v>
      </c>
      <c r="AA1045" s="135">
        <f t="shared" si="135"/>
        <v>0.45</v>
      </c>
      <c r="AB1045" s="135">
        <f t="shared" si="133"/>
        <v>11.79</v>
      </c>
      <c r="AC1045" s="130">
        <f t="shared" si="136"/>
        <v>40</v>
      </c>
      <c r="AD1045" s="130" t="str">
        <f t="shared" si="134"/>
        <v>66001-939</v>
      </c>
      <c r="AE1045" s="136"/>
      <c r="AF1045" s="137"/>
      <c r="AG1045" s="1" t="s">
        <v>13</v>
      </c>
      <c r="AH1045" s="43">
        <v>23891</v>
      </c>
    </row>
    <row r="1046" spans="1:34" x14ac:dyDescent="0.25">
      <c r="A1046" s="144">
        <v>44580</v>
      </c>
      <c r="B1046" s="56" t="s">
        <v>4133</v>
      </c>
      <c r="C1046" s="51" t="s">
        <v>2284</v>
      </c>
      <c r="D1046" s="51" t="s">
        <v>2481</v>
      </c>
      <c r="E1046" s="54">
        <v>44603</v>
      </c>
      <c r="F1046" s="51" t="s">
        <v>626</v>
      </c>
      <c r="G1046" s="48" t="s">
        <v>2283</v>
      </c>
      <c r="H1046" s="52">
        <v>1</v>
      </c>
      <c r="I1046" s="51" t="s">
        <v>719</v>
      </c>
      <c r="J1046" s="1">
        <v>22.43</v>
      </c>
      <c r="K1046" s="132">
        <v>942830</v>
      </c>
      <c r="L1046" s="131"/>
      <c r="M1046" s="131">
        <v>25.2</v>
      </c>
      <c r="N1046" s="131">
        <v>3</v>
      </c>
      <c r="O1046" s="133">
        <f t="shared" si="130"/>
        <v>75.599999999999994</v>
      </c>
      <c r="P1046" s="131" t="s">
        <v>3486</v>
      </c>
      <c r="Q1046" s="131" t="s">
        <v>589</v>
      </c>
      <c r="R1046" s="134" t="s">
        <v>1618</v>
      </c>
      <c r="S1046" s="149">
        <v>1.4716666666666662</v>
      </c>
      <c r="T1046" s="149">
        <v>1.4716666666666662</v>
      </c>
      <c r="U1046" s="150">
        <v>44592</v>
      </c>
      <c r="V1046" s="149">
        <v>0.16722222222222261</v>
      </c>
      <c r="W1046" s="130">
        <v>3.04</v>
      </c>
      <c r="X1046" s="135">
        <v>115.32</v>
      </c>
      <c r="Y1046" s="130" t="str">
        <f t="shared" si="131"/>
        <v>RECELL709</v>
      </c>
      <c r="Z1046" s="130" t="str">
        <f t="shared" si="132"/>
        <v>7/INR18650-30Q</v>
      </c>
      <c r="AA1046" s="135">
        <f t="shared" si="135"/>
        <v>3.04</v>
      </c>
      <c r="AB1046" s="135">
        <f t="shared" si="133"/>
        <v>22.43</v>
      </c>
      <c r="AC1046" s="130">
        <f t="shared" si="136"/>
        <v>115.32</v>
      </c>
      <c r="AD1046" s="130" t="str">
        <f t="shared" si="134"/>
        <v>22000-999C</v>
      </c>
      <c r="AE1046" s="136"/>
      <c r="AF1046" s="137"/>
      <c r="AG1046" s="1" t="s">
        <v>152</v>
      </c>
      <c r="AH1046" s="43">
        <v>23985</v>
      </c>
    </row>
    <row r="1047" spans="1:34" s="138" customFormat="1" x14ac:dyDescent="0.25">
      <c r="A1047" s="199">
        <v>44543</v>
      </c>
      <c r="B1047" s="200" t="s">
        <v>3918</v>
      </c>
      <c r="C1047" s="51" t="s">
        <v>3222</v>
      </c>
      <c r="D1047" s="51" t="s">
        <v>3223</v>
      </c>
      <c r="E1047" s="54">
        <v>44581</v>
      </c>
      <c r="F1047" s="51" t="s">
        <v>3219</v>
      </c>
      <c r="G1047" s="48" t="s">
        <v>3220</v>
      </c>
      <c r="H1047" s="52">
        <v>4</v>
      </c>
      <c r="I1047" s="51" t="s">
        <v>3221</v>
      </c>
      <c r="J1047" s="1">
        <v>925.24</v>
      </c>
      <c r="K1047" s="132">
        <v>938795</v>
      </c>
      <c r="L1047" s="131"/>
      <c r="M1047" s="131">
        <v>25.6</v>
      </c>
      <c r="N1047" s="131">
        <v>13.2</v>
      </c>
      <c r="O1047" s="133">
        <f t="shared" si="130"/>
        <v>337.92</v>
      </c>
      <c r="P1047" s="131" t="s">
        <v>508</v>
      </c>
      <c r="Q1047" s="131" t="s">
        <v>3224</v>
      </c>
      <c r="R1047" s="134" t="s">
        <v>1618</v>
      </c>
      <c r="S1047" s="149">
        <v>22.999166666666675</v>
      </c>
      <c r="T1047" s="149">
        <v>5.7497916666666686</v>
      </c>
      <c r="U1047" s="150">
        <v>44592</v>
      </c>
      <c r="V1047" s="149">
        <v>0.15027777777777906</v>
      </c>
      <c r="W1047" s="130">
        <v>16.670000000000002</v>
      </c>
      <c r="X1047" s="135">
        <v>1075</v>
      </c>
      <c r="Y1047" s="130" t="str">
        <f t="shared" si="131"/>
        <v>RL1516</v>
      </c>
      <c r="Z1047" s="130" t="str">
        <f t="shared" si="132"/>
        <v>32/IFR26650-33A</v>
      </c>
      <c r="AA1047" s="135">
        <f t="shared" si="135"/>
        <v>16.670000000000002</v>
      </c>
      <c r="AB1047" s="135">
        <f t="shared" si="133"/>
        <v>925.24</v>
      </c>
      <c r="AC1047" s="130">
        <f t="shared" si="136"/>
        <v>1075</v>
      </c>
      <c r="AD1047" s="130" t="str">
        <f t="shared" si="134"/>
        <v>67001-867</v>
      </c>
      <c r="AE1047" s="136"/>
      <c r="AF1047" s="137"/>
      <c r="AG1047" s="1" t="s">
        <v>153</v>
      </c>
      <c r="AH1047" s="43">
        <v>2499</v>
      </c>
    </row>
    <row r="1048" spans="1:34" s="138" customFormat="1" x14ac:dyDescent="0.25">
      <c r="A1048" s="146">
        <v>44567</v>
      </c>
      <c r="B1048" s="57" t="s">
        <v>4027</v>
      </c>
      <c r="C1048" s="51" t="s">
        <v>636</v>
      </c>
      <c r="D1048" s="51" t="s">
        <v>637</v>
      </c>
      <c r="E1048" s="54">
        <v>44597</v>
      </c>
      <c r="F1048" s="51" t="s">
        <v>311</v>
      </c>
      <c r="G1048" s="48" t="s">
        <v>635</v>
      </c>
      <c r="H1048" s="52">
        <v>30</v>
      </c>
      <c r="I1048" s="51" t="s">
        <v>624</v>
      </c>
      <c r="J1048" s="1">
        <v>1.68</v>
      </c>
      <c r="K1048" s="132">
        <v>941579</v>
      </c>
      <c r="L1048" s="131"/>
      <c r="M1048" s="131">
        <v>3</v>
      </c>
      <c r="N1048" s="131">
        <v>1.55</v>
      </c>
      <c r="O1048" s="133">
        <f t="shared" si="130"/>
        <v>4.6500000000000004</v>
      </c>
      <c r="P1048" s="131" t="s">
        <v>3945</v>
      </c>
      <c r="Q1048" s="131" t="s">
        <v>412</v>
      </c>
      <c r="R1048" s="134" t="s">
        <v>997</v>
      </c>
      <c r="S1048" s="149">
        <v>5.0750000000000002</v>
      </c>
      <c r="T1048" s="149">
        <v>0.16916666666666666</v>
      </c>
      <c r="U1048" s="150">
        <v>44578</v>
      </c>
      <c r="V1048" s="149">
        <v>0.45972222222222303</v>
      </c>
      <c r="W1048" s="130">
        <v>0.11</v>
      </c>
      <c r="X1048" s="135">
        <v>10</v>
      </c>
      <c r="Y1048" s="130" t="str">
        <f t="shared" si="131"/>
        <v>L276</v>
      </c>
      <c r="Z1048" s="130" t="str">
        <f t="shared" si="132"/>
        <v>1/CR123A</v>
      </c>
      <c r="AA1048" s="135">
        <f t="shared" si="135"/>
        <v>0.11</v>
      </c>
      <c r="AB1048" s="135">
        <f t="shared" si="133"/>
        <v>1.68</v>
      </c>
      <c r="AC1048" s="130">
        <f t="shared" si="136"/>
        <v>10</v>
      </c>
      <c r="AD1048" s="130" t="str">
        <f t="shared" si="134"/>
        <v>66000-267</v>
      </c>
      <c r="AE1048" s="136"/>
      <c r="AF1048" s="137"/>
      <c r="AG1048" s="1" t="s">
        <v>153</v>
      </c>
      <c r="AH1048" s="43">
        <v>65813</v>
      </c>
    </row>
    <row r="1049" spans="1:34" x14ac:dyDescent="0.25">
      <c r="A1049" s="146">
        <v>44581</v>
      </c>
      <c r="B1049" s="57" t="s">
        <v>4134</v>
      </c>
      <c r="C1049" s="51" t="s">
        <v>4136</v>
      </c>
      <c r="D1049" s="51" t="s">
        <v>4137</v>
      </c>
      <c r="E1049" s="54">
        <v>44596</v>
      </c>
      <c r="F1049" s="51" t="s">
        <v>1753</v>
      </c>
      <c r="G1049" s="48" t="s">
        <v>4135</v>
      </c>
      <c r="H1049" s="52">
        <v>12</v>
      </c>
      <c r="I1049" s="51" t="s">
        <v>148</v>
      </c>
      <c r="J1049" s="1">
        <v>46.91</v>
      </c>
      <c r="K1049" s="132">
        <v>943131</v>
      </c>
      <c r="L1049" s="131"/>
      <c r="M1049" s="131">
        <v>10.8</v>
      </c>
      <c r="N1049" s="131">
        <v>13</v>
      </c>
      <c r="O1049" s="133">
        <f t="shared" si="130"/>
        <v>140.4</v>
      </c>
      <c r="P1049" s="131" t="s">
        <v>538</v>
      </c>
      <c r="Q1049" s="131" t="s">
        <v>577</v>
      </c>
      <c r="R1049" s="134" t="s">
        <v>455</v>
      </c>
      <c r="S1049" s="149">
        <v>14.003611111111111</v>
      </c>
      <c r="T1049" s="149">
        <v>1.1669675925925926</v>
      </c>
      <c r="U1049" s="150">
        <v>44599</v>
      </c>
      <c r="V1049" s="149">
        <v>0.39527777777777739</v>
      </c>
      <c r="W1049" s="130">
        <v>1.22</v>
      </c>
      <c r="X1049" s="135">
        <v>103</v>
      </c>
      <c r="Y1049" s="130" t="str">
        <f t="shared" si="131"/>
        <v>L269</v>
      </c>
      <c r="Z1049" s="130" t="str">
        <f t="shared" si="132"/>
        <v>3/LSH20</v>
      </c>
      <c r="AA1049" s="135">
        <f t="shared" si="135"/>
        <v>1.22</v>
      </c>
      <c r="AB1049" s="135">
        <f t="shared" si="133"/>
        <v>46.91</v>
      </c>
      <c r="AC1049" s="130">
        <f t="shared" si="136"/>
        <v>103</v>
      </c>
      <c r="AD1049" s="130" t="str">
        <f t="shared" si="134"/>
        <v>66000-260</v>
      </c>
      <c r="AE1049" s="136"/>
      <c r="AF1049" s="137"/>
      <c r="AG1049" s="1" t="s">
        <v>153</v>
      </c>
      <c r="AH1049" s="43">
        <v>35006</v>
      </c>
    </row>
    <row r="1050" spans="1:34" x14ac:dyDescent="0.25">
      <c r="A1050" s="146">
        <v>44574</v>
      </c>
      <c r="B1050" s="57" t="s">
        <v>4072</v>
      </c>
      <c r="C1050" s="51" t="s">
        <v>4076</v>
      </c>
      <c r="D1050" s="51" t="s">
        <v>4077</v>
      </c>
      <c r="E1050" s="54">
        <v>44573</v>
      </c>
      <c r="F1050" s="51" t="s">
        <v>4073</v>
      </c>
      <c r="G1050" s="48" t="s">
        <v>4074</v>
      </c>
      <c r="H1050" s="52">
        <v>6</v>
      </c>
      <c r="I1050" s="51" t="s">
        <v>4075</v>
      </c>
      <c r="J1050" s="1">
        <v>7.9</v>
      </c>
      <c r="K1050" s="132">
        <v>942321</v>
      </c>
      <c r="L1050" s="131"/>
      <c r="M1050" s="131"/>
      <c r="N1050" s="131"/>
      <c r="O1050" s="133">
        <f t="shared" si="130"/>
        <v>0</v>
      </c>
      <c r="P1050" s="131"/>
      <c r="Q1050" s="131"/>
      <c r="R1050" s="134" t="s">
        <v>278</v>
      </c>
      <c r="S1050" s="149">
        <v>1.9166666666666679</v>
      </c>
      <c r="T1050" s="149">
        <v>0.31944444444444464</v>
      </c>
      <c r="U1050" s="150">
        <v>44581</v>
      </c>
      <c r="V1050" s="149">
        <v>0.168333333333333</v>
      </c>
      <c r="W1050" s="130">
        <v>1</v>
      </c>
      <c r="X1050" s="135">
        <v>30</v>
      </c>
      <c r="Y1050" s="130" t="str">
        <f t="shared" si="131"/>
        <v>CA191</v>
      </c>
      <c r="Z1050" s="130" t="str">
        <f t="shared" si="132"/>
        <v>2/TC25</v>
      </c>
      <c r="AA1050" s="135">
        <f t="shared" si="135"/>
        <v>1</v>
      </c>
      <c r="AB1050" s="135">
        <f t="shared" si="133"/>
        <v>7.9</v>
      </c>
      <c r="AC1050" s="130">
        <f t="shared" si="136"/>
        <v>30</v>
      </c>
      <c r="AD1050" s="130" t="str">
        <f t="shared" si="134"/>
        <v>66002-789</v>
      </c>
      <c r="AE1050" s="136"/>
      <c r="AF1050" s="137"/>
      <c r="AG1050" s="1" t="s">
        <v>151</v>
      </c>
      <c r="AH1050" s="43" t="s">
        <v>4078</v>
      </c>
    </row>
    <row r="1051" spans="1:34" x14ac:dyDescent="0.25">
      <c r="A1051" s="146">
        <v>44581</v>
      </c>
      <c r="B1051" s="57" t="s">
        <v>4142</v>
      </c>
      <c r="C1051" s="51" t="s">
        <v>2036</v>
      </c>
      <c r="D1051" s="51" t="s">
        <v>2037</v>
      </c>
      <c r="E1051" s="54">
        <v>44588</v>
      </c>
      <c r="F1051" s="51" t="s">
        <v>3635</v>
      </c>
      <c r="G1051" s="48" t="s">
        <v>2035</v>
      </c>
      <c r="H1051" s="52">
        <v>16</v>
      </c>
      <c r="I1051" s="51" t="s">
        <v>95</v>
      </c>
      <c r="J1051" s="1">
        <v>16</v>
      </c>
      <c r="K1051" s="132">
        <v>943146</v>
      </c>
      <c r="L1051" s="131"/>
      <c r="M1051" s="131">
        <v>30</v>
      </c>
      <c r="N1051" s="131"/>
      <c r="O1051" s="133">
        <f t="shared" si="130"/>
        <v>0</v>
      </c>
      <c r="P1051" s="131" t="s">
        <v>3538</v>
      </c>
      <c r="Q1051" s="131" t="s">
        <v>4143</v>
      </c>
      <c r="R1051" s="134" t="s">
        <v>455</v>
      </c>
      <c r="S1051" s="149">
        <v>14.06055555555556</v>
      </c>
      <c r="T1051" s="149">
        <v>0.87878472222222248</v>
      </c>
      <c r="U1051" s="150">
        <v>44600</v>
      </c>
      <c r="V1051" s="149">
        <v>0.58694444444444471</v>
      </c>
      <c r="W1051" s="130">
        <v>1.68</v>
      </c>
      <c r="X1051" s="135">
        <v>120</v>
      </c>
      <c r="Y1051" s="130" t="str">
        <f t="shared" si="131"/>
        <v>AL600</v>
      </c>
      <c r="Z1051" s="130" t="str">
        <f t="shared" si="132"/>
        <v>20/LR20XW</v>
      </c>
      <c r="AA1051" s="135">
        <f t="shared" si="135"/>
        <v>1.68</v>
      </c>
      <c r="AB1051" s="135">
        <f t="shared" si="133"/>
        <v>16</v>
      </c>
      <c r="AC1051" s="130">
        <f t="shared" si="136"/>
        <v>120</v>
      </c>
      <c r="AD1051" s="130" t="str">
        <f t="shared" si="134"/>
        <v>66002-615</v>
      </c>
      <c r="AE1051" s="136"/>
      <c r="AF1051" s="137"/>
      <c r="AG1051" s="1" t="s">
        <v>151</v>
      </c>
      <c r="AH1051" s="43">
        <v>65701</v>
      </c>
    </row>
    <row r="1052" spans="1:34" x14ac:dyDescent="0.25">
      <c r="A1052" s="144">
        <v>44580</v>
      </c>
      <c r="B1052" s="56" t="s">
        <v>4126</v>
      </c>
      <c r="C1052" s="51" t="s">
        <v>4127</v>
      </c>
      <c r="D1052" s="51" t="s">
        <v>2562</v>
      </c>
      <c r="E1052" s="54">
        <v>44586</v>
      </c>
      <c r="F1052" s="51" t="s">
        <v>255</v>
      </c>
      <c r="G1052" s="48" t="s">
        <v>2560</v>
      </c>
      <c r="H1052" s="52">
        <v>1</v>
      </c>
      <c r="I1052" s="51" t="s">
        <v>315</v>
      </c>
      <c r="J1052" s="1">
        <v>5.19</v>
      </c>
      <c r="K1052" s="132">
        <v>943028</v>
      </c>
      <c r="L1052" s="131"/>
      <c r="M1052" s="131">
        <v>3.6</v>
      </c>
      <c r="N1052" s="131">
        <v>1.65</v>
      </c>
      <c r="O1052" s="133">
        <f t="shared" si="130"/>
        <v>5.9399999999999995</v>
      </c>
      <c r="P1052" s="131" t="s">
        <v>3497</v>
      </c>
      <c r="Q1052" s="131" t="s">
        <v>577</v>
      </c>
      <c r="R1052" s="134" t="s">
        <v>278</v>
      </c>
      <c r="S1052" s="149">
        <v>0.50000000000000089</v>
      </c>
      <c r="T1052" s="149">
        <v>0.50000000000000089</v>
      </c>
      <c r="U1052" s="150">
        <v>44588</v>
      </c>
      <c r="V1052" s="149">
        <v>6.5833333333335631E-2</v>
      </c>
      <c r="W1052" s="130">
        <v>0.64</v>
      </c>
      <c r="X1052" s="135">
        <v>22.5</v>
      </c>
      <c r="Y1052" s="130" t="str">
        <f t="shared" si="131"/>
        <v>N1400</v>
      </c>
      <c r="Z1052" s="130" t="str">
        <f t="shared" si="132"/>
        <v xml:space="preserve">3/HR-AAU </v>
      </c>
      <c r="AA1052" s="135">
        <f t="shared" si="135"/>
        <v>0.64</v>
      </c>
      <c r="AB1052" s="135">
        <f t="shared" si="133"/>
        <v>5.19</v>
      </c>
      <c r="AC1052" s="130">
        <f t="shared" si="136"/>
        <v>22.5</v>
      </c>
      <c r="AD1052" s="130" t="str">
        <f t="shared" si="134"/>
        <v>30006-233FLT-R</v>
      </c>
      <c r="AE1052" s="136"/>
      <c r="AF1052" s="137"/>
      <c r="AG1052" s="1" t="s">
        <v>151</v>
      </c>
      <c r="AH1052" s="43" t="s">
        <v>277</v>
      </c>
    </row>
    <row r="1053" spans="1:34" x14ac:dyDescent="0.25">
      <c r="A1053" s="18">
        <v>44467</v>
      </c>
      <c r="B1053" s="55" t="s">
        <v>3354</v>
      </c>
      <c r="C1053" s="53" t="s">
        <v>3393</v>
      </c>
      <c r="D1053" s="53" t="s">
        <v>127</v>
      </c>
      <c r="E1053" s="54">
        <v>44578</v>
      </c>
      <c r="F1053" s="51" t="s">
        <v>125</v>
      </c>
      <c r="G1053" s="48" t="s">
        <v>126</v>
      </c>
      <c r="H1053" s="52">
        <v>400</v>
      </c>
      <c r="I1053" s="51" t="s">
        <v>99</v>
      </c>
      <c r="J1053" s="1">
        <v>11.87</v>
      </c>
      <c r="K1053" s="7">
        <v>930682</v>
      </c>
      <c r="L1053" s="24"/>
      <c r="M1053" s="24">
        <v>11.1</v>
      </c>
      <c r="N1053" s="24">
        <v>2.6</v>
      </c>
      <c r="O1053" s="16">
        <f t="shared" si="130"/>
        <v>28.86</v>
      </c>
      <c r="P1053" s="24" t="s">
        <v>130</v>
      </c>
      <c r="Q1053" s="24" t="s">
        <v>577</v>
      </c>
      <c r="R1053" s="25" t="s">
        <v>4418</v>
      </c>
      <c r="S1053" s="27">
        <v>112.95944444444444</v>
      </c>
      <c r="T1053" s="27">
        <v>0.28239861111111109</v>
      </c>
      <c r="U1053" s="66">
        <v>44580</v>
      </c>
      <c r="V1053" s="27">
        <v>5.75</v>
      </c>
      <c r="W1053" s="19">
        <v>0.3</v>
      </c>
      <c r="X1053" s="26">
        <v>28.5</v>
      </c>
      <c r="Y1053" s="19" t="str">
        <f t="shared" si="131"/>
        <v>RL489</v>
      </c>
      <c r="Z1053" s="19" t="str">
        <f t="shared" si="132"/>
        <v>3/UR18650FM</v>
      </c>
      <c r="AA1053" s="26">
        <f t="shared" si="135"/>
        <v>0.3</v>
      </c>
      <c r="AB1053" s="26">
        <f t="shared" si="133"/>
        <v>11.87</v>
      </c>
      <c r="AC1053" s="19">
        <f t="shared" si="136"/>
        <v>28.5</v>
      </c>
      <c r="AD1053" s="19" t="str">
        <f t="shared" si="134"/>
        <v>66000-664</v>
      </c>
      <c r="AE1053" s="32"/>
      <c r="AF1053" s="34"/>
      <c r="AG1053" s="1" t="s">
        <v>153</v>
      </c>
      <c r="AH1053" s="43">
        <v>65022</v>
      </c>
    </row>
    <row r="1054" spans="1:34" s="138" customFormat="1" x14ac:dyDescent="0.25">
      <c r="A1054" s="147">
        <v>44519</v>
      </c>
      <c r="B1054" s="82" t="s">
        <v>3765</v>
      </c>
      <c r="C1054" s="51" t="s">
        <v>565</v>
      </c>
      <c r="D1054" s="51" t="s">
        <v>566</v>
      </c>
      <c r="E1054" s="54">
        <v>44530</v>
      </c>
      <c r="F1054" s="51" t="s">
        <v>563</v>
      </c>
      <c r="G1054" s="48" t="s">
        <v>564</v>
      </c>
      <c r="H1054" s="52">
        <v>3</v>
      </c>
      <c r="I1054" s="51" t="s">
        <v>318</v>
      </c>
      <c r="J1054" s="1">
        <v>561.76</v>
      </c>
      <c r="K1054" s="132">
        <v>936594</v>
      </c>
      <c r="L1054" s="131"/>
      <c r="M1054" s="131">
        <v>25.2</v>
      </c>
      <c r="N1054" s="131">
        <v>10.35</v>
      </c>
      <c r="O1054" s="133">
        <f t="shared" si="130"/>
        <v>260.82</v>
      </c>
      <c r="P1054" s="131" t="s">
        <v>3521</v>
      </c>
      <c r="Q1054" s="131" t="s">
        <v>567</v>
      </c>
      <c r="R1054" s="134" t="s">
        <v>259</v>
      </c>
      <c r="S1054" s="149">
        <v>17.819444444444454</v>
      </c>
      <c r="T1054" s="149">
        <v>5.9398148148148175</v>
      </c>
      <c r="U1054" s="150">
        <v>44573</v>
      </c>
      <c r="V1054" s="149">
        <v>8.9999999999999414E-2</v>
      </c>
      <c r="W1054" s="130">
        <v>5.61</v>
      </c>
      <c r="X1054" s="135">
        <v>784</v>
      </c>
      <c r="Y1054" s="130" t="str">
        <f t="shared" si="131"/>
        <v>RL991</v>
      </c>
      <c r="Z1054" s="130" t="str">
        <f t="shared" si="132"/>
        <v>21/NCR18650GA</v>
      </c>
      <c r="AA1054" s="135">
        <f t="shared" si="135"/>
        <v>5.61</v>
      </c>
      <c r="AB1054" s="135">
        <f t="shared" si="133"/>
        <v>561.76</v>
      </c>
      <c r="AC1054" s="130">
        <f t="shared" si="136"/>
        <v>784</v>
      </c>
      <c r="AD1054" s="130" t="str">
        <f t="shared" si="134"/>
        <v>66001-496</v>
      </c>
      <c r="AE1054" s="136"/>
      <c r="AF1054" s="137"/>
      <c r="AG1054" s="1" t="s">
        <v>152</v>
      </c>
      <c r="AH1054" s="43">
        <v>1749</v>
      </c>
    </row>
    <row r="1055" spans="1:34" x14ac:dyDescent="0.25">
      <c r="A1055" s="144">
        <v>44573</v>
      </c>
      <c r="B1055" s="56" t="s">
        <v>4056</v>
      </c>
      <c r="C1055" s="51" t="s">
        <v>4060</v>
      </c>
      <c r="D1055" s="51" t="s">
        <v>4061</v>
      </c>
      <c r="E1055" s="54">
        <v>44580</v>
      </c>
      <c r="F1055" s="51" t="s">
        <v>4057</v>
      </c>
      <c r="G1055" s="48" t="s">
        <v>4058</v>
      </c>
      <c r="H1055" s="52">
        <v>2</v>
      </c>
      <c r="I1055" s="51" t="s">
        <v>4059</v>
      </c>
      <c r="J1055" s="1">
        <v>13.82</v>
      </c>
      <c r="K1055" s="132">
        <v>942260</v>
      </c>
      <c r="L1055" s="131"/>
      <c r="M1055" s="131">
        <v>12.8</v>
      </c>
      <c r="N1055" s="131">
        <v>3.3</v>
      </c>
      <c r="O1055" s="133">
        <f t="shared" si="130"/>
        <v>42.24</v>
      </c>
      <c r="P1055" s="131" t="s">
        <v>508</v>
      </c>
      <c r="Q1055" s="131" t="s">
        <v>562</v>
      </c>
      <c r="R1055" s="134" t="s">
        <v>1618</v>
      </c>
      <c r="S1055" s="149">
        <v>3.0886111111111134</v>
      </c>
      <c r="T1055" s="149">
        <v>1.5443055555555567</v>
      </c>
      <c r="U1055" s="150">
        <v>44582</v>
      </c>
      <c r="V1055" s="149">
        <v>0.16611111111111088</v>
      </c>
      <c r="W1055" s="130">
        <v>2</v>
      </c>
      <c r="X1055" s="135">
        <v>85</v>
      </c>
      <c r="Y1055" s="130" t="str">
        <f t="shared" si="131"/>
        <v>RL1548</v>
      </c>
      <c r="Z1055" s="130" t="str">
        <f t="shared" si="132"/>
        <v>4/IFR26650-33A</v>
      </c>
      <c r="AA1055" s="135">
        <f t="shared" si="135"/>
        <v>2</v>
      </c>
      <c r="AB1055" s="135">
        <f t="shared" si="133"/>
        <v>13.82</v>
      </c>
      <c r="AC1055" s="130">
        <f t="shared" si="136"/>
        <v>85</v>
      </c>
      <c r="AD1055" s="130" t="str">
        <f t="shared" si="134"/>
        <v>66002-787</v>
      </c>
      <c r="AE1055" s="136"/>
      <c r="AF1055" s="137"/>
      <c r="AG1055" s="1" t="s">
        <v>151</v>
      </c>
      <c r="AH1055" s="43">
        <v>2359</v>
      </c>
    </row>
    <row r="1056" spans="1:34" x14ac:dyDescent="0.25">
      <c r="A1056" s="5">
        <v>44405</v>
      </c>
      <c r="B1056" s="56" t="s">
        <v>2814</v>
      </c>
      <c r="C1056" s="53" t="s">
        <v>290</v>
      </c>
      <c r="D1056" s="53" t="s">
        <v>452</v>
      </c>
      <c r="E1056" s="54">
        <v>44481</v>
      </c>
      <c r="F1056" s="51" t="s">
        <v>571</v>
      </c>
      <c r="G1056" s="48" t="s">
        <v>451</v>
      </c>
      <c r="H1056" s="52">
        <v>500</v>
      </c>
      <c r="I1056" s="1"/>
      <c r="J1056" s="1">
        <v>55.98</v>
      </c>
      <c r="K1056" s="7">
        <v>923797</v>
      </c>
      <c r="L1056" s="24"/>
      <c r="M1056" s="24"/>
      <c r="N1056" s="24"/>
      <c r="O1056" s="16">
        <f t="shared" si="130"/>
        <v>0</v>
      </c>
      <c r="P1056" s="24"/>
      <c r="Q1056" s="24"/>
      <c r="R1056" s="25" t="s">
        <v>4419</v>
      </c>
      <c r="S1056" s="27">
        <v>168.70194444444445</v>
      </c>
      <c r="T1056" s="27">
        <v>0.33740388888888889</v>
      </c>
      <c r="U1056" s="66">
        <v>44578</v>
      </c>
      <c r="V1056" s="27">
        <v>3.6983333333333346</v>
      </c>
      <c r="W1056" s="19">
        <v>0.89</v>
      </c>
      <c r="X1056" s="26">
        <v>155</v>
      </c>
      <c r="Y1056" s="19" t="str">
        <f t="shared" si="131"/>
        <v>CH157</v>
      </c>
      <c r="Z1056" s="19" t="str">
        <f t="shared" si="132"/>
        <v>TSB-003PCB</v>
      </c>
      <c r="AA1056" s="26">
        <f t="shared" si="135"/>
        <v>0.89</v>
      </c>
      <c r="AB1056" s="26">
        <f t="shared" si="133"/>
        <v>55.98</v>
      </c>
      <c r="AC1056" s="19">
        <f t="shared" si="136"/>
        <v>155</v>
      </c>
      <c r="AD1056" s="19" t="str">
        <f t="shared" si="134"/>
        <v>66000-066</v>
      </c>
      <c r="AE1056" s="32"/>
      <c r="AF1056" s="34"/>
      <c r="AG1056" s="1" t="s">
        <v>153</v>
      </c>
      <c r="AH1056" s="43">
        <v>65616</v>
      </c>
    </row>
    <row r="1057" spans="1:34" x14ac:dyDescent="0.25">
      <c r="A1057" s="146">
        <v>44581</v>
      </c>
      <c r="B1057" s="57" t="s">
        <v>4144</v>
      </c>
      <c r="C1057" s="51" t="s">
        <v>597</v>
      </c>
      <c r="D1057" s="51" t="s">
        <v>4146</v>
      </c>
      <c r="E1057" s="54">
        <v>44587</v>
      </c>
      <c r="F1057" s="51" t="s">
        <v>537</v>
      </c>
      <c r="G1057" s="48" t="s">
        <v>4145</v>
      </c>
      <c r="H1057" s="52">
        <v>8</v>
      </c>
      <c r="I1057" s="51" t="s">
        <v>270</v>
      </c>
      <c r="J1057" s="1">
        <v>4.47</v>
      </c>
      <c r="K1057" s="132">
        <v>943141</v>
      </c>
      <c r="L1057" s="131"/>
      <c r="M1057" s="131">
        <v>3.6</v>
      </c>
      <c r="N1057" s="131">
        <v>2.6</v>
      </c>
      <c r="O1057" s="133">
        <f t="shared" si="130"/>
        <v>9.3600000000000012</v>
      </c>
      <c r="P1057" s="131" t="s">
        <v>3945</v>
      </c>
      <c r="Q1057" s="131" t="s">
        <v>412</v>
      </c>
      <c r="R1057" s="134" t="s">
        <v>1618</v>
      </c>
      <c r="S1057" s="149">
        <v>1.8144444444444443</v>
      </c>
      <c r="T1057" s="149">
        <v>0.22680555555555554</v>
      </c>
      <c r="U1057" s="150">
        <v>44586</v>
      </c>
      <c r="V1057" s="149">
        <v>0.24638888888888966</v>
      </c>
      <c r="W1057" s="130">
        <v>0.43</v>
      </c>
      <c r="X1057" s="135">
        <v>20</v>
      </c>
      <c r="Y1057" s="130" t="str">
        <f t="shared" si="131"/>
        <v>PACK561</v>
      </c>
      <c r="Z1057" s="130" t="str">
        <f t="shared" si="132"/>
        <v>1/LS14500</v>
      </c>
      <c r="AA1057" s="135">
        <f t="shared" si="135"/>
        <v>0.43</v>
      </c>
      <c r="AB1057" s="135">
        <f t="shared" si="133"/>
        <v>4.47</v>
      </c>
      <c r="AC1057" s="130">
        <f t="shared" si="136"/>
        <v>20</v>
      </c>
      <c r="AD1057" s="130" t="str">
        <f t="shared" si="134"/>
        <v>33003-049CE-L</v>
      </c>
      <c r="AE1057" s="136"/>
      <c r="AF1057" s="137"/>
      <c r="AG1057" s="1" t="s">
        <v>152</v>
      </c>
      <c r="AH1057" s="43" t="s">
        <v>539</v>
      </c>
    </row>
    <row r="1058" spans="1:34" x14ac:dyDescent="0.25">
      <c r="A1058" s="146">
        <v>44574</v>
      </c>
      <c r="B1058" s="57" t="s">
        <v>4083</v>
      </c>
      <c r="C1058" s="51" t="s">
        <v>4084</v>
      </c>
      <c r="D1058" s="51" t="s">
        <v>2481</v>
      </c>
      <c r="E1058" s="54">
        <v>44596</v>
      </c>
      <c r="F1058" s="51" t="s">
        <v>255</v>
      </c>
      <c r="G1058" s="48" t="s">
        <v>2283</v>
      </c>
      <c r="H1058" s="52">
        <v>1</v>
      </c>
      <c r="I1058" s="51" t="s">
        <v>719</v>
      </c>
      <c r="J1058" s="1">
        <v>22.43</v>
      </c>
      <c r="K1058" s="132">
        <v>942319</v>
      </c>
      <c r="L1058" s="131"/>
      <c r="M1058" s="131">
        <v>25.2</v>
      </c>
      <c r="N1058" s="131">
        <v>3</v>
      </c>
      <c r="O1058" s="133">
        <f t="shared" si="130"/>
        <v>75.599999999999994</v>
      </c>
      <c r="P1058" s="131" t="s">
        <v>3486</v>
      </c>
      <c r="Q1058" s="131" t="s">
        <v>589</v>
      </c>
      <c r="R1058" s="134" t="s">
        <v>1618</v>
      </c>
      <c r="S1058" s="149">
        <v>1.6322222222222198</v>
      </c>
      <c r="T1058" s="149">
        <v>1.6322222222222198</v>
      </c>
      <c r="U1058" s="150">
        <v>44586</v>
      </c>
      <c r="V1058" s="149">
        <v>0.27222222222222303</v>
      </c>
      <c r="W1058" s="130">
        <v>3.04</v>
      </c>
      <c r="X1058" s="135">
        <v>115</v>
      </c>
      <c r="Y1058" s="130" t="str">
        <f t="shared" si="131"/>
        <v>RECELL709</v>
      </c>
      <c r="Z1058" s="130" t="str">
        <f t="shared" si="132"/>
        <v>7/INR-18650-30Q</v>
      </c>
      <c r="AA1058" s="135">
        <f t="shared" si="135"/>
        <v>3.04</v>
      </c>
      <c r="AB1058" s="135">
        <f t="shared" si="133"/>
        <v>22.43</v>
      </c>
      <c r="AC1058" s="130">
        <f t="shared" si="136"/>
        <v>115</v>
      </c>
      <c r="AD1058" s="130" t="str">
        <f t="shared" si="134"/>
        <v>22000-999C</v>
      </c>
      <c r="AE1058" s="136"/>
      <c r="AF1058" s="137"/>
      <c r="AG1058" s="1" t="s">
        <v>13</v>
      </c>
      <c r="AH1058" s="43" t="s">
        <v>277</v>
      </c>
    </row>
    <row r="1059" spans="1:34" x14ac:dyDescent="0.25">
      <c r="A1059" s="140">
        <v>44572</v>
      </c>
      <c r="B1059" s="55" t="s">
        <v>4044</v>
      </c>
      <c r="C1059" s="51" t="s">
        <v>426</v>
      </c>
      <c r="D1059" s="51" t="s">
        <v>427</v>
      </c>
      <c r="E1059" s="54">
        <v>44583</v>
      </c>
      <c r="F1059" s="51" t="s">
        <v>292</v>
      </c>
      <c r="G1059" s="48" t="s">
        <v>424</v>
      </c>
      <c r="H1059" s="52">
        <v>1</v>
      </c>
      <c r="I1059" s="51" t="s">
        <v>288</v>
      </c>
      <c r="J1059" s="1">
        <v>40.159999999999997</v>
      </c>
      <c r="K1059" s="132">
        <v>942057</v>
      </c>
      <c r="L1059" s="131" t="s">
        <v>425</v>
      </c>
      <c r="M1059" s="131">
        <v>18</v>
      </c>
      <c r="N1059" s="131">
        <v>4</v>
      </c>
      <c r="O1059" s="133">
        <f t="shared" si="130"/>
        <v>72</v>
      </c>
      <c r="P1059" s="131" t="s">
        <v>3497</v>
      </c>
      <c r="Q1059" s="131" t="s">
        <v>590</v>
      </c>
      <c r="R1059" s="134" t="s">
        <v>997</v>
      </c>
      <c r="S1059" s="149">
        <v>0.95249999999999835</v>
      </c>
      <c r="T1059" s="149">
        <v>0.95249999999999835</v>
      </c>
      <c r="U1059" s="150">
        <v>44586</v>
      </c>
      <c r="V1059" s="149">
        <v>0.16916666666666647</v>
      </c>
      <c r="W1059" s="130">
        <v>1.43</v>
      </c>
      <c r="X1059" s="135">
        <v>272.23</v>
      </c>
      <c r="Y1059" s="130" t="str">
        <f t="shared" si="131"/>
        <v>N1149</v>
      </c>
      <c r="Z1059" s="130" t="str">
        <f t="shared" si="132"/>
        <v>15/HR-4/3AU</v>
      </c>
      <c r="AA1059" s="135">
        <f t="shared" si="135"/>
        <v>1.43</v>
      </c>
      <c r="AB1059" s="135">
        <f t="shared" si="133"/>
        <v>40.159999999999997</v>
      </c>
      <c r="AC1059" s="130">
        <f t="shared" si="136"/>
        <v>272.23</v>
      </c>
      <c r="AD1059" s="130" t="str">
        <f t="shared" si="134"/>
        <v>22000-089</v>
      </c>
      <c r="AE1059" s="136"/>
      <c r="AF1059" s="137"/>
      <c r="AG1059" s="1" t="s">
        <v>13</v>
      </c>
      <c r="AH1059" s="43">
        <v>6830</v>
      </c>
    </row>
    <row r="1060" spans="1:34" s="138" customFormat="1" x14ac:dyDescent="0.25">
      <c r="A1060" s="147">
        <v>44526</v>
      </c>
      <c r="B1060" s="82" t="s">
        <v>3843</v>
      </c>
      <c r="C1060" s="51" t="s">
        <v>330</v>
      </c>
      <c r="D1060" s="51" t="s">
        <v>753</v>
      </c>
      <c r="E1060" s="54">
        <v>44545</v>
      </c>
      <c r="F1060" s="51" t="s">
        <v>659</v>
      </c>
      <c r="G1060" s="48" t="s">
        <v>752</v>
      </c>
      <c r="H1060" s="52">
        <v>6</v>
      </c>
      <c r="I1060" s="51" t="s">
        <v>95</v>
      </c>
      <c r="J1060" s="1">
        <v>29.495000000000001</v>
      </c>
      <c r="K1060" s="132">
        <v>937745</v>
      </c>
      <c r="L1060" s="131"/>
      <c r="M1060" s="131">
        <v>18</v>
      </c>
      <c r="N1060" s="131"/>
      <c r="O1060" s="133">
        <f t="shared" si="130"/>
        <v>0</v>
      </c>
      <c r="P1060" s="131" t="s">
        <v>89</v>
      </c>
      <c r="Q1060" s="131"/>
      <c r="R1060" s="134" t="s">
        <v>560</v>
      </c>
      <c r="S1060" s="149">
        <v>7.8658333333333337</v>
      </c>
      <c r="T1060" s="149">
        <v>1.3109722222222222</v>
      </c>
      <c r="U1060" s="150">
        <v>44585</v>
      </c>
      <c r="V1060" s="149">
        <v>0.3936111111111118</v>
      </c>
      <c r="W1060" s="130">
        <v>1.68</v>
      </c>
      <c r="X1060" s="135">
        <v>162</v>
      </c>
      <c r="Y1060" s="130" t="str">
        <f t="shared" si="131"/>
        <v>AL274</v>
      </c>
      <c r="Z1060" s="130" t="str">
        <f t="shared" si="132"/>
        <v>36/LR20XW</v>
      </c>
      <c r="AA1060" s="135">
        <f t="shared" si="135"/>
        <v>1.68</v>
      </c>
      <c r="AB1060" s="135">
        <f t="shared" si="133"/>
        <v>29.495000000000001</v>
      </c>
      <c r="AC1060" s="130">
        <f t="shared" si="136"/>
        <v>162</v>
      </c>
      <c r="AD1060" s="130" t="str">
        <f t="shared" si="134"/>
        <v>66000-265</v>
      </c>
      <c r="AE1060" s="136"/>
      <c r="AF1060" s="137"/>
      <c r="AG1060" s="1" t="s">
        <v>153</v>
      </c>
      <c r="AH1060" s="43">
        <v>2557</v>
      </c>
    </row>
    <row r="1061" spans="1:34" s="138" customFormat="1" x14ac:dyDescent="0.25">
      <c r="A1061" s="140">
        <v>44551</v>
      </c>
      <c r="B1061" s="55" t="s">
        <v>3976</v>
      </c>
      <c r="C1061" s="51" t="s">
        <v>149</v>
      </c>
      <c r="D1061" s="51" t="s">
        <v>429</v>
      </c>
      <c r="E1061" s="54">
        <v>44552</v>
      </c>
      <c r="F1061" s="51" t="s">
        <v>407</v>
      </c>
      <c r="G1061" s="48" t="s">
        <v>428</v>
      </c>
      <c r="H1061" s="52">
        <v>20</v>
      </c>
      <c r="I1061" s="51" t="s">
        <v>148</v>
      </c>
      <c r="J1061" s="1">
        <v>14.6</v>
      </c>
      <c r="K1061" s="132">
        <v>940315</v>
      </c>
      <c r="L1061" s="131"/>
      <c r="M1061" s="131">
        <v>3.6</v>
      </c>
      <c r="N1061" s="131">
        <v>13</v>
      </c>
      <c r="O1061" s="133">
        <f t="shared" si="130"/>
        <v>46.800000000000004</v>
      </c>
      <c r="P1061" s="131" t="s">
        <v>20</v>
      </c>
      <c r="Q1061" s="131" t="s">
        <v>412</v>
      </c>
      <c r="R1061" s="134" t="s">
        <v>455</v>
      </c>
      <c r="S1061" s="149">
        <v>3.8611111111111103</v>
      </c>
      <c r="T1061" s="149">
        <v>0.19305555555555551</v>
      </c>
      <c r="U1061" s="150">
        <v>44574</v>
      </c>
      <c r="V1061" s="149">
        <v>0.6016666666666648</v>
      </c>
      <c r="W1061" s="130">
        <v>0.23</v>
      </c>
      <c r="X1061" s="135">
        <v>46</v>
      </c>
      <c r="Y1061" s="130" t="str">
        <f t="shared" si="131"/>
        <v>L594</v>
      </c>
      <c r="Z1061" s="130" t="str">
        <f t="shared" si="132"/>
        <v>1/LSH20</v>
      </c>
      <c r="AA1061" s="135">
        <f t="shared" si="135"/>
        <v>0.23</v>
      </c>
      <c r="AB1061" s="135">
        <f t="shared" si="133"/>
        <v>14.6</v>
      </c>
      <c r="AC1061" s="130">
        <f t="shared" si="136"/>
        <v>46</v>
      </c>
      <c r="AD1061" s="130" t="str">
        <f t="shared" si="134"/>
        <v>33003-681BD</v>
      </c>
      <c r="AE1061" s="136"/>
      <c r="AF1061" s="137"/>
      <c r="AG1061" s="1" t="s">
        <v>573</v>
      </c>
      <c r="AH1061" s="43">
        <v>66811</v>
      </c>
    </row>
    <row r="1062" spans="1:34" x14ac:dyDescent="0.25">
      <c r="A1062" s="140">
        <v>44593</v>
      </c>
      <c r="B1062" s="55" t="s">
        <v>4208</v>
      </c>
      <c r="C1062" s="78" t="s">
        <v>289</v>
      </c>
      <c r="D1062" s="51" t="s">
        <v>823</v>
      </c>
      <c r="E1062" s="54">
        <v>44593</v>
      </c>
      <c r="F1062" s="51" t="s">
        <v>255</v>
      </c>
      <c r="G1062" s="48" t="s">
        <v>821</v>
      </c>
      <c r="H1062" s="52">
        <v>2</v>
      </c>
      <c r="I1062" s="51" t="s">
        <v>288</v>
      </c>
      <c r="J1062" s="1">
        <v>16.445</v>
      </c>
      <c r="K1062" s="132">
        <v>943028</v>
      </c>
      <c r="L1062" s="131"/>
      <c r="M1062" s="131">
        <v>3.6</v>
      </c>
      <c r="N1062" s="131">
        <v>8</v>
      </c>
      <c r="O1062" s="133">
        <f t="shared" si="130"/>
        <v>28.8</v>
      </c>
      <c r="P1062" s="131" t="s">
        <v>91</v>
      </c>
      <c r="Q1062" s="131" t="s">
        <v>372</v>
      </c>
      <c r="R1062" s="134" t="s">
        <v>1618</v>
      </c>
      <c r="S1062" s="149">
        <v>1.6002777777777766</v>
      </c>
      <c r="T1062" s="149">
        <v>0.80013888888888829</v>
      </c>
      <c r="U1062" s="150">
        <v>44593</v>
      </c>
      <c r="V1062" s="149">
        <v>0.26083333333333414</v>
      </c>
      <c r="W1062" s="130">
        <v>0.41</v>
      </c>
      <c r="X1062" s="135">
        <v>51.14</v>
      </c>
      <c r="Y1062" s="130" t="str">
        <f t="shared" si="131"/>
        <v>N964</v>
      </c>
      <c r="Z1062" s="130" t="str">
        <f t="shared" si="132"/>
        <v>6/HR-4/3AU</v>
      </c>
      <c r="AA1062" s="135">
        <f t="shared" si="135"/>
        <v>0.41</v>
      </c>
      <c r="AB1062" s="135">
        <f t="shared" si="133"/>
        <v>16.445</v>
      </c>
      <c r="AC1062" s="130">
        <f t="shared" si="136"/>
        <v>51.14</v>
      </c>
      <c r="AD1062" s="130" t="str">
        <f t="shared" si="134"/>
        <v>30006-9723S2P</v>
      </c>
      <c r="AE1062" s="136"/>
      <c r="AF1062" s="137"/>
      <c r="AG1062" s="1" t="s">
        <v>151</v>
      </c>
      <c r="AH1062" s="43" t="s">
        <v>277</v>
      </c>
    </row>
    <row r="1063" spans="1:34" x14ac:dyDescent="0.25">
      <c r="A1063" s="144">
        <v>44601</v>
      </c>
      <c r="B1063" s="56" t="s">
        <v>4307</v>
      </c>
      <c r="C1063" s="51" t="s">
        <v>4308</v>
      </c>
      <c r="D1063" s="51" t="s">
        <v>4151</v>
      </c>
      <c r="E1063" s="54">
        <v>44594</v>
      </c>
      <c r="F1063" s="51" t="s">
        <v>1289</v>
      </c>
      <c r="G1063" s="48" t="s">
        <v>4149</v>
      </c>
      <c r="H1063" s="52">
        <v>1</v>
      </c>
      <c r="I1063" s="51" t="s">
        <v>593</v>
      </c>
      <c r="J1063" s="1">
        <v>5.6</v>
      </c>
      <c r="K1063" s="132">
        <v>942864</v>
      </c>
      <c r="L1063" s="131"/>
      <c r="M1063" s="131">
        <v>3.6</v>
      </c>
      <c r="N1063" s="131">
        <v>20</v>
      </c>
      <c r="O1063" s="133">
        <f t="shared" si="130"/>
        <v>72</v>
      </c>
      <c r="P1063" s="131" t="s">
        <v>421</v>
      </c>
      <c r="Q1063" s="131" t="s">
        <v>412</v>
      </c>
      <c r="R1063" s="134" t="s">
        <v>997</v>
      </c>
      <c r="S1063" s="149">
        <v>0.3358333333333352</v>
      </c>
      <c r="T1063" s="149">
        <v>0.3358333333333352</v>
      </c>
      <c r="U1063" s="150">
        <v>44601</v>
      </c>
      <c r="V1063" s="149">
        <v>0.19416666666666771</v>
      </c>
      <c r="W1063" s="130">
        <v>0.5</v>
      </c>
      <c r="X1063" s="135">
        <v>27.14</v>
      </c>
      <c r="Y1063" s="130" t="str">
        <f t="shared" si="131"/>
        <v>L810</v>
      </c>
      <c r="Z1063" s="130" t="str">
        <f t="shared" si="132"/>
        <v>1/ER34615H</v>
      </c>
      <c r="AA1063" s="135">
        <f t="shared" ref="AA1063:AA1094" si="137">W1063</f>
        <v>0.5</v>
      </c>
      <c r="AB1063" s="135">
        <f t="shared" si="133"/>
        <v>5.6</v>
      </c>
      <c r="AC1063" s="130">
        <f t="shared" si="136"/>
        <v>27.14</v>
      </c>
      <c r="AD1063" s="130" t="str">
        <f t="shared" si="134"/>
        <v>60000-013FAN</v>
      </c>
      <c r="AE1063" s="136"/>
      <c r="AF1063" s="137"/>
      <c r="AG1063" s="1" t="s">
        <v>573</v>
      </c>
      <c r="AH1063" s="43">
        <v>23948</v>
      </c>
    </row>
    <row r="1064" spans="1:34" x14ac:dyDescent="0.25">
      <c r="A1064" s="147">
        <v>44589</v>
      </c>
      <c r="B1064" s="82" t="s">
        <v>4191</v>
      </c>
      <c r="C1064" s="51" t="s">
        <v>4194</v>
      </c>
      <c r="D1064" s="51" t="s">
        <v>4195</v>
      </c>
      <c r="E1064" s="54">
        <v>44616</v>
      </c>
      <c r="F1064" s="51" t="s">
        <v>407</v>
      </c>
      <c r="G1064" s="48" t="s">
        <v>4192</v>
      </c>
      <c r="H1064" s="52">
        <v>1</v>
      </c>
      <c r="I1064" s="51" t="s">
        <v>4193</v>
      </c>
      <c r="J1064" s="1">
        <v>347.53</v>
      </c>
      <c r="K1064" s="132">
        <v>943922</v>
      </c>
      <c r="L1064" s="131"/>
      <c r="M1064" s="131" t="s">
        <v>4196</v>
      </c>
      <c r="N1064" s="131">
        <v>14</v>
      </c>
      <c r="O1064" s="133">
        <v>940.8</v>
      </c>
      <c r="P1064" s="131" t="s">
        <v>3497</v>
      </c>
      <c r="Q1064" s="131" t="s">
        <v>4197</v>
      </c>
      <c r="R1064" s="134" t="s">
        <v>997</v>
      </c>
      <c r="S1064" s="149">
        <v>4.2872222222222227</v>
      </c>
      <c r="T1064" s="149">
        <v>4.2872222222222227</v>
      </c>
      <c r="U1064" s="150">
        <v>44602</v>
      </c>
      <c r="V1064" s="149">
        <v>0.22333333333333361</v>
      </c>
      <c r="W1064" s="130">
        <v>2.25</v>
      </c>
      <c r="X1064" s="135">
        <v>1400</v>
      </c>
      <c r="Y1064" s="130" t="str">
        <f t="shared" si="131"/>
        <v>N1747</v>
      </c>
      <c r="Z1064" s="130" t="str">
        <f t="shared" si="132"/>
        <v>56/SB-H14000F</v>
      </c>
      <c r="AA1064" s="135">
        <f t="shared" si="137"/>
        <v>2.25</v>
      </c>
      <c r="AB1064" s="135">
        <f t="shared" si="133"/>
        <v>347.53</v>
      </c>
      <c r="AC1064" s="130">
        <f t="shared" si="136"/>
        <v>1400</v>
      </c>
      <c r="AD1064" s="130" t="str">
        <f t="shared" si="134"/>
        <v>67001-585</v>
      </c>
      <c r="AE1064" s="136"/>
      <c r="AF1064" s="137"/>
      <c r="AG1064" s="1" t="s">
        <v>151</v>
      </c>
      <c r="AH1064" s="43">
        <v>66811</v>
      </c>
    </row>
    <row r="1065" spans="1:34" x14ac:dyDescent="0.25">
      <c r="A1065" s="140">
        <v>44600</v>
      </c>
      <c r="B1065" s="55" t="s">
        <v>4286</v>
      </c>
      <c r="C1065" s="51" t="s">
        <v>1802</v>
      </c>
      <c r="D1065" s="51" t="s">
        <v>1803</v>
      </c>
      <c r="E1065" s="54">
        <v>44599</v>
      </c>
      <c r="F1065" s="51" t="s">
        <v>3279</v>
      </c>
      <c r="G1065" s="48" t="s">
        <v>1801</v>
      </c>
      <c r="H1065" s="52">
        <v>2</v>
      </c>
      <c r="I1065" s="51" t="s">
        <v>461</v>
      </c>
      <c r="J1065" s="1">
        <v>16.23</v>
      </c>
      <c r="K1065" s="132">
        <v>944969</v>
      </c>
      <c r="L1065" s="131"/>
      <c r="M1065" s="131">
        <v>7.2</v>
      </c>
      <c r="N1065" s="131">
        <v>10</v>
      </c>
      <c r="O1065" s="133">
        <f t="shared" ref="O1065:O1096" si="138">N1065*M1065</f>
        <v>72</v>
      </c>
      <c r="P1065" s="131" t="s">
        <v>3486</v>
      </c>
      <c r="Q1065" s="131" t="s">
        <v>281</v>
      </c>
      <c r="R1065" s="134" t="s">
        <v>455</v>
      </c>
      <c r="S1065" s="149">
        <v>2.6802777777777789</v>
      </c>
      <c r="T1065" s="149">
        <v>1.3401388888888894</v>
      </c>
      <c r="U1065" s="150">
        <v>44602</v>
      </c>
      <c r="V1065" s="149">
        <v>0.31500000000000128</v>
      </c>
      <c r="W1065" s="130">
        <v>1.64</v>
      </c>
      <c r="X1065" s="135">
        <v>115</v>
      </c>
      <c r="Y1065" s="130" t="str">
        <f t="shared" si="131"/>
        <v>RL1461</v>
      </c>
      <c r="Z1065" s="130" t="str">
        <f t="shared" si="132"/>
        <v>4/INR26650-50A</v>
      </c>
      <c r="AA1065" s="135">
        <f t="shared" si="137"/>
        <v>1.64</v>
      </c>
      <c r="AB1065" s="135">
        <f t="shared" si="133"/>
        <v>16.23</v>
      </c>
      <c r="AC1065" s="130">
        <f t="shared" si="136"/>
        <v>115</v>
      </c>
      <c r="AD1065" s="130" t="str">
        <f t="shared" si="134"/>
        <v>66002-656</v>
      </c>
      <c r="AE1065" s="136"/>
      <c r="AF1065" s="137"/>
      <c r="AG1065" s="1" t="s">
        <v>13</v>
      </c>
      <c r="AH1065" s="43">
        <v>65658</v>
      </c>
    </row>
    <row r="1066" spans="1:34" x14ac:dyDescent="0.25">
      <c r="A1066" s="5">
        <v>44307</v>
      </c>
      <c r="B1066" s="56" t="s">
        <v>1860</v>
      </c>
      <c r="C1066" s="51" t="s">
        <v>713</v>
      </c>
      <c r="D1066" s="51" t="s">
        <v>671</v>
      </c>
      <c r="E1066" s="54">
        <v>44428</v>
      </c>
      <c r="F1066" s="51" t="s">
        <v>282</v>
      </c>
      <c r="G1066" s="48" t="s">
        <v>669</v>
      </c>
      <c r="H1066" s="52">
        <v>32</v>
      </c>
      <c r="I1066" s="51" t="s">
        <v>670</v>
      </c>
      <c r="J1066" s="1">
        <v>101.89</v>
      </c>
      <c r="K1066" s="7">
        <v>911758</v>
      </c>
      <c r="L1066" s="24"/>
      <c r="M1066" s="24">
        <v>24</v>
      </c>
      <c r="N1066" s="24">
        <v>2.5</v>
      </c>
      <c r="O1066" s="16">
        <f t="shared" si="138"/>
        <v>60</v>
      </c>
      <c r="P1066" s="24" t="s">
        <v>1861</v>
      </c>
      <c r="Q1066" s="24" t="s">
        <v>591</v>
      </c>
      <c r="R1066" s="25" t="s">
        <v>320</v>
      </c>
      <c r="S1066" s="27">
        <v>39.841111111111104</v>
      </c>
      <c r="T1066" s="27">
        <v>1.245034722222222</v>
      </c>
      <c r="U1066" s="66">
        <v>44608</v>
      </c>
      <c r="V1066" s="27">
        <v>1.9880555555555568</v>
      </c>
      <c r="W1066" s="19">
        <v>1.49</v>
      </c>
      <c r="X1066" s="26">
        <v>300</v>
      </c>
      <c r="Y1066" s="19" t="str">
        <f t="shared" si="131"/>
        <v>S114</v>
      </c>
      <c r="Z1066" s="19" t="str">
        <f t="shared" si="132"/>
        <v>12/0810-0004</v>
      </c>
      <c r="AA1066" s="26">
        <f t="shared" si="137"/>
        <v>1.49</v>
      </c>
      <c r="AB1066" s="26">
        <f t="shared" si="133"/>
        <v>101.89</v>
      </c>
      <c r="AC1066" s="19">
        <f t="shared" si="136"/>
        <v>300</v>
      </c>
      <c r="AD1066" s="19" t="str">
        <f t="shared" si="134"/>
        <v>66001-966</v>
      </c>
      <c r="AE1066" s="32"/>
      <c r="AF1066" s="34"/>
      <c r="AG1066" s="1" t="s">
        <v>152</v>
      </c>
      <c r="AH1066" s="43" t="s">
        <v>283</v>
      </c>
    </row>
    <row r="1067" spans="1:34" x14ac:dyDescent="0.25">
      <c r="A1067" s="13">
        <v>44343</v>
      </c>
      <c r="B1067" s="57" t="s">
        <v>2198</v>
      </c>
      <c r="C1067" s="51" t="s">
        <v>765</v>
      </c>
      <c r="D1067" s="51" t="s">
        <v>132</v>
      </c>
      <c r="E1067" s="54">
        <v>44560</v>
      </c>
      <c r="F1067" s="51" t="s">
        <v>93</v>
      </c>
      <c r="G1067" s="48" t="s">
        <v>764</v>
      </c>
      <c r="H1067" s="52">
        <v>28</v>
      </c>
      <c r="I1067" s="51" t="s">
        <v>694</v>
      </c>
      <c r="J1067" s="1">
        <v>338.65</v>
      </c>
      <c r="K1067" s="7">
        <v>900100</v>
      </c>
      <c r="L1067" s="24"/>
      <c r="M1067" s="24">
        <v>15.6</v>
      </c>
      <c r="N1067" s="24">
        <v>6.2</v>
      </c>
      <c r="O1067" s="16">
        <f t="shared" si="138"/>
        <v>96.72</v>
      </c>
      <c r="P1067" s="24" t="s">
        <v>20</v>
      </c>
      <c r="Q1067" s="24" t="s">
        <v>562</v>
      </c>
      <c r="R1067" s="25" t="s">
        <v>456</v>
      </c>
      <c r="S1067" s="27">
        <v>37.000277777777782</v>
      </c>
      <c r="T1067" s="27">
        <v>1.3214384920634923</v>
      </c>
      <c r="U1067" s="66">
        <v>44615</v>
      </c>
      <c r="V1067" s="27">
        <v>1.0388888888888896</v>
      </c>
      <c r="W1067" s="19">
        <v>1.71</v>
      </c>
      <c r="X1067" s="26">
        <v>460</v>
      </c>
      <c r="Y1067" s="19" t="str">
        <f t="shared" si="131"/>
        <v>DH31</v>
      </c>
      <c r="Z1067" s="19" t="str">
        <f t="shared" si="132"/>
        <v>4/3B5100-FF</v>
      </c>
      <c r="AA1067" s="26">
        <f t="shared" si="137"/>
        <v>1.71</v>
      </c>
      <c r="AB1067" s="26">
        <f t="shared" si="133"/>
        <v>338.65</v>
      </c>
      <c r="AC1067" s="19">
        <f t="shared" si="136"/>
        <v>460</v>
      </c>
      <c r="AD1067" s="19" t="str">
        <f t="shared" si="134"/>
        <v>66000-748</v>
      </c>
      <c r="AE1067" s="32"/>
      <c r="AF1067" s="34"/>
      <c r="AG1067" s="1" t="s">
        <v>152</v>
      </c>
      <c r="AH1067" s="43">
        <v>65959</v>
      </c>
    </row>
    <row r="1068" spans="1:34" s="138" customFormat="1" x14ac:dyDescent="0.25">
      <c r="A1068" s="139">
        <v>44529</v>
      </c>
      <c r="B1068" s="58" t="s">
        <v>3852</v>
      </c>
      <c r="C1068" s="51" t="s">
        <v>3855</v>
      </c>
      <c r="D1068" s="51" t="s">
        <v>3856</v>
      </c>
      <c r="E1068" s="54">
        <v>44547</v>
      </c>
      <c r="F1068" s="51" t="s">
        <v>314</v>
      </c>
      <c r="G1068" s="48" t="s">
        <v>3853</v>
      </c>
      <c r="H1068" s="52">
        <v>1</v>
      </c>
      <c r="I1068" s="51" t="s">
        <v>3854</v>
      </c>
      <c r="J1068" s="1">
        <v>5.97</v>
      </c>
      <c r="K1068" s="132">
        <v>938078</v>
      </c>
      <c r="L1068" s="131"/>
      <c r="M1068" s="131">
        <v>7.4</v>
      </c>
      <c r="N1068" s="131">
        <v>0.96</v>
      </c>
      <c r="O1068" s="133">
        <f t="shared" si="138"/>
        <v>7.1040000000000001</v>
      </c>
      <c r="P1068" s="131" t="s">
        <v>3521</v>
      </c>
      <c r="Q1068" s="131" t="s">
        <v>582</v>
      </c>
      <c r="R1068" s="134" t="s">
        <v>455</v>
      </c>
      <c r="S1068" s="149">
        <v>1.4405555555555551</v>
      </c>
      <c r="T1068" s="149">
        <v>1.4405555555555551</v>
      </c>
      <c r="U1068" s="150">
        <v>44613</v>
      </c>
      <c r="V1068" s="149">
        <v>0.10527777777777736</v>
      </c>
      <c r="W1068" s="130">
        <v>0.5</v>
      </c>
      <c r="X1068" s="135">
        <v>34.93</v>
      </c>
      <c r="Y1068" s="130" t="str">
        <f t="shared" si="131"/>
        <v>RL1218</v>
      </c>
      <c r="Z1068" s="130" t="str">
        <f t="shared" si="132"/>
        <v>UF463450F</v>
      </c>
      <c r="AA1068" s="135">
        <f t="shared" si="137"/>
        <v>0.5</v>
      </c>
      <c r="AB1068" s="135">
        <f t="shared" si="133"/>
        <v>5.97</v>
      </c>
      <c r="AC1068" s="130">
        <f t="shared" si="136"/>
        <v>34.93</v>
      </c>
      <c r="AD1068" s="130" t="str">
        <f t="shared" si="134"/>
        <v>22000-681L</v>
      </c>
      <c r="AE1068" s="136"/>
      <c r="AF1068" s="137"/>
      <c r="AG1068" s="1" t="s">
        <v>573</v>
      </c>
      <c r="AH1068" s="43">
        <v>23955</v>
      </c>
    </row>
    <row r="1069" spans="1:34" x14ac:dyDescent="0.25">
      <c r="A1069" s="146">
        <v>44602</v>
      </c>
      <c r="B1069" s="57" t="s">
        <v>4310</v>
      </c>
      <c r="C1069" s="51" t="s">
        <v>1780</v>
      </c>
      <c r="D1069" s="51" t="s">
        <v>3392</v>
      </c>
      <c r="E1069" s="54">
        <v>44601</v>
      </c>
      <c r="F1069" s="51" t="s">
        <v>285</v>
      </c>
      <c r="G1069" s="48" t="s">
        <v>3158</v>
      </c>
      <c r="H1069" s="52">
        <v>1</v>
      </c>
      <c r="I1069" s="51" t="s">
        <v>643</v>
      </c>
      <c r="J1069" s="1">
        <v>25.92</v>
      </c>
      <c r="K1069" s="132">
        <v>945365</v>
      </c>
      <c r="L1069" s="131"/>
      <c r="M1069" s="131">
        <v>18</v>
      </c>
      <c r="N1069" s="131">
        <v>2.5</v>
      </c>
      <c r="O1069" s="133">
        <f t="shared" si="138"/>
        <v>45</v>
      </c>
      <c r="P1069" s="131" t="s">
        <v>3486</v>
      </c>
      <c r="Q1069" s="131" t="s">
        <v>583</v>
      </c>
      <c r="R1069" s="134" t="s">
        <v>1618</v>
      </c>
      <c r="S1069" s="149">
        <v>0.96611111111111203</v>
      </c>
      <c r="T1069" s="149">
        <v>0.96611111111111203</v>
      </c>
      <c r="U1069" s="150">
        <v>44613</v>
      </c>
      <c r="V1069" s="149">
        <v>0.15249999999999986</v>
      </c>
      <c r="W1069" s="130">
        <v>1.07</v>
      </c>
      <c r="X1069" s="135">
        <v>71.95</v>
      </c>
      <c r="Y1069" s="130" t="str">
        <f t="shared" si="131"/>
        <v>RECELL736</v>
      </c>
      <c r="Z1069" s="130" t="str">
        <f t="shared" si="132"/>
        <v>5/INR18650-25R</v>
      </c>
      <c r="AA1069" s="135">
        <f t="shared" si="137"/>
        <v>1.07</v>
      </c>
      <c r="AB1069" s="135">
        <f t="shared" si="133"/>
        <v>25.92</v>
      </c>
      <c r="AC1069" s="130">
        <f t="shared" si="136"/>
        <v>71.95</v>
      </c>
      <c r="AD1069" s="130" t="str">
        <f t="shared" si="134"/>
        <v>22000-412D</v>
      </c>
      <c r="AE1069" s="136"/>
      <c r="AF1069" s="137"/>
      <c r="AG1069" s="1" t="s">
        <v>13</v>
      </c>
      <c r="AH1069" s="43" t="s">
        <v>286</v>
      </c>
    </row>
    <row r="1070" spans="1:34" x14ac:dyDescent="0.25">
      <c r="A1070" s="13">
        <v>44434</v>
      </c>
      <c r="B1070" s="57" t="s">
        <v>3103</v>
      </c>
      <c r="C1070" s="53" t="s">
        <v>1204</v>
      </c>
      <c r="D1070" s="53" t="s">
        <v>1205</v>
      </c>
      <c r="E1070" s="54">
        <v>44454</v>
      </c>
      <c r="F1070" s="51" t="s">
        <v>610</v>
      </c>
      <c r="G1070" s="48" t="s">
        <v>1203</v>
      </c>
      <c r="H1070" s="52">
        <v>20</v>
      </c>
      <c r="I1070" s="51" t="s">
        <v>643</v>
      </c>
      <c r="J1070" s="1">
        <v>291.92</v>
      </c>
      <c r="K1070" s="7">
        <v>927339</v>
      </c>
      <c r="L1070" s="24"/>
      <c r="M1070" s="24">
        <v>25.2</v>
      </c>
      <c r="N1070" s="24">
        <v>7.5</v>
      </c>
      <c r="O1070" s="16">
        <f t="shared" si="138"/>
        <v>189</v>
      </c>
      <c r="P1070" s="24" t="s">
        <v>130</v>
      </c>
      <c r="Q1070" s="24" t="s">
        <v>567</v>
      </c>
      <c r="R1070" s="25"/>
      <c r="S1070" s="27">
        <v>59.738888888888887</v>
      </c>
      <c r="T1070" s="27">
        <v>2.9869444444444442</v>
      </c>
      <c r="U1070" s="66">
        <v>44613</v>
      </c>
      <c r="V1070" s="27">
        <v>-374.88</v>
      </c>
      <c r="W1070" s="19">
        <v>5</v>
      </c>
      <c r="X1070" s="26">
        <v>410</v>
      </c>
      <c r="Y1070" s="19" t="str">
        <f t="shared" si="131"/>
        <v>RL1098C</v>
      </c>
      <c r="Z1070" s="19" t="str">
        <f t="shared" si="132"/>
        <v>21/INR18650-25R</v>
      </c>
      <c r="AA1070" s="26">
        <f t="shared" si="137"/>
        <v>5</v>
      </c>
      <c r="AB1070" s="26">
        <f t="shared" si="133"/>
        <v>291.92</v>
      </c>
      <c r="AC1070" s="19">
        <f t="shared" si="136"/>
        <v>410</v>
      </c>
      <c r="AD1070" s="19" t="str">
        <f t="shared" si="134"/>
        <v>67001-6393</v>
      </c>
      <c r="AE1070" s="32"/>
      <c r="AF1070" s="34"/>
      <c r="AG1070" s="1" t="s">
        <v>151</v>
      </c>
      <c r="AH1070" s="43">
        <v>1582</v>
      </c>
    </row>
    <row r="1071" spans="1:34" x14ac:dyDescent="0.25">
      <c r="A1071" s="139">
        <v>44599</v>
      </c>
      <c r="B1071" s="58" t="s">
        <v>4273</v>
      </c>
      <c r="C1071" s="51" t="s">
        <v>2954</v>
      </c>
      <c r="D1071" s="51" t="s">
        <v>4277</v>
      </c>
      <c r="E1071" s="54">
        <v>44596</v>
      </c>
      <c r="F1071" s="51" t="s">
        <v>4274</v>
      </c>
      <c r="G1071" s="48" t="s">
        <v>4275</v>
      </c>
      <c r="H1071" s="52">
        <v>2</v>
      </c>
      <c r="I1071" s="51" t="s">
        <v>293</v>
      </c>
      <c r="J1071" s="1">
        <v>19.170000000000002</v>
      </c>
      <c r="K1071" s="132">
        <v>944862</v>
      </c>
      <c r="L1071" s="131" t="s">
        <v>4276</v>
      </c>
      <c r="M1071" s="131">
        <v>12</v>
      </c>
      <c r="N1071" s="131">
        <v>1.7</v>
      </c>
      <c r="O1071" s="133">
        <f t="shared" si="138"/>
        <v>20.399999999999999</v>
      </c>
      <c r="P1071" s="131" t="s">
        <v>3497</v>
      </c>
      <c r="Q1071" s="131" t="s">
        <v>584</v>
      </c>
      <c r="R1071" s="134" t="s">
        <v>997</v>
      </c>
      <c r="S1071" s="149">
        <v>1.6191666666666666</v>
      </c>
      <c r="T1071" s="149">
        <v>0.80958333333333332</v>
      </c>
      <c r="U1071" s="150">
        <v>44608</v>
      </c>
      <c r="V1071" s="149">
        <v>0.10805555555555602</v>
      </c>
      <c r="W1071" s="130">
        <v>0.74</v>
      </c>
      <c r="X1071" s="135">
        <v>123.57</v>
      </c>
      <c r="Y1071" s="130" t="str">
        <f t="shared" si="131"/>
        <v>N1455</v>
      </c>
      <c r="Z1071" s="130" t="str">
        <f t="shared" si="132"/>
        <v>10/AA1700</v>
      </c>
      <c r="AA1071" s="135">
        <f t="shared" si="137"/>
        <v>0.74</v>
      </c>
      <c r="AB1071" s="135">
        <f t="shared" si="133"/>
        <v>19.170000000000002</v>
      </c>
      <c r="AC1071" s="130">
        <f t="shared" si="136"/>
        <v>123.57</v>
      </c>
      <c r="AD1071" s="130" t="str">
        <f t="shared" si="134"/>
        <v>22000-715</v>
      </c>
      <c r="AE1071" s="136"/>
      <c r="AF1071" s="137"/>
      <c r="AG1071" s="1" t="s">
        <v>153</v>
      </c>
      <c r="AH1071" s="43">
        <v>65666</v>
      </c>
    </row>
    <row r="1072" spans="1:34" x14ac:dyDescent="0.25">
      <c r="A1072" s="147">
        <v>44582</v>
      </c>
      <c r="B1072" s="82" t="s">
        <v>4171</v>
      </c>
      <c r="C1072" s="51" t="s">
        <v>450</v>
      </c>
      <c r="D1072" s="51" t="s">
        <v>4466</v>
      </c>
      <c r="E1072" s="54">
        <v>44596</v>
      </c>
      <c r="F1072" s="51" t="s">
        <v>292</v>
      </c>
      <c r="G1072" s="48" t="s">
        <v>4172</v>
      </c>
      <c r="H1072" s="52">
        <v>1</v>
      </c>
      <c r="I1072" s="51" t="s">
        <v>295</v>
      </c>
      <c r="J1072" s="1">
        <v>3.75</v>
      </c>
      <c r="K1072" s="132">
        <v>943324</v>
      </c>
      <c r="L1072" s="131"/>
      <c r="M1072" s="131">
        <v>3.7</v>
      </c>
      <c r="N1072" s="131">
        <v>1.1499999999999999</v>
      </c>
      <c r="O1072" s="133">
        <f t="shared" si="138"/>
        <v>4.2549999999999999</v>
      </c>
      <c r="P1072" s="131" t="s">
        <v>3486</v>
      </c>
      <c r="Q1072" s="131" t="s">
        <v>412</v>
      </c>
      <c r="R1072" s="134" t="s">
        <v>997</v>
      </c>
      <c r="S1072" s="149">
        <v>1.183333333333334</v>
      </c>
      <c r="T1072" s="149">
        <v>1.183333333333334</v>
      </c>
      <c r="U1072" s="150">
        <v>44608</v>
      </c>
      <c r="V1072" s="149">
        <v>0.21388888888888991</v>
      </c>
      <c r="W1072" s="130">
        <v>0.5</v>
      </c>
      <c r="X1072" s="135">
        <v>45</v>
      </c>
      <c r="Y1072" s="130" t="str">
        <f t="shared" si="131"/>
        <v>RECELL750</v>
      </c>
      <c r="Z1072" s="130" t="str">
        <f t="shared" si="132"/>
        <v>1/UF553450Z</v>
      </c>
      <c r="AA1072" s="135">
        <f t="shared" si="137"/>
        <v>0.5</v>
      </c>
      <c r="AB1072" s="135">
        <f t="shared" si="133"/>
        <v>3.75</v>
      </c>
      <c r="AC1072" s="130">
        <f t="shared" si="136"/>
        <v>45</v>
      </c>
      <c r="AD1072" s="130" t="str">
        <f t="shared" si="134"/>
        <v>66004-016</v>
      </c>
      <c r="AE1072" s="136"/>
      <c r="AF1072" s="137"/>
      <c r="AG1072" s="1" t="s">
        <v>13</v>
      </c>
      <c r="AH1072" s="43">
        <v>6830</v>
      </c>
    </row>
    <row r="1073" spans="1:34" s="138" customFormat="1" x14ac:dyDescent="0.25">
      <c r="A1073" s="140">
        <v>44565</v>
      </c>
      <c r="B1073" s="55" t="s">
        <v>4007</v>
      </c>
      <c r="C1073" s="51" t="s">
        <v>4010</v>
      </c>
      <c r="D1073" s="51" t="s">
        <v>4522</v>
      </c>
      <c r="E1073" s="54">
        <v>44589</v>
      </c>
      <c r="F1073" s="51" t="s">
        <v>537</v>
      </c>
      <c r="G1073" s="48" t="s">
        <v>4008</v>
      </c>
      <c r="H1073" s="52">
        <v>10</v>
      </c>
      <c r="I1073" s="51" t="s">
        <v>284</v>
      </c>
      <c r="J1073" s="1">
        <v>50.47</v>
      </c>
      <c r="K1073" s="132">
        <v>941201</v>
      </c>
      <c r="L1073" s="131" t="s">
        <v>4009</v>
      </c>
      <c r="M1073" s="131">
        <v>24</v>
      </c>
      <c r="N1073" s="131">
        <v>2.5</v>
      </c>
      <c r="O1073" s="133">
        <f t="shared" si="138"/>
        <v>60</v>
      </c>
      <c r="P1073" s="131" t="s">
        <v>4011</v>
      </c>
      <c r="Q1073" s="131" t="s">
        <v>594</v>
      </c>
      <c r="R1073" s="134" t="s">
        <v>1618</v>
      </c>
      <c r="S1073" s="149">
        <v>10.716666666666667</v>
      </c>
      <c r="T1073" s="149">
        <v>1.0716666666666668</v>
      </c>
      <c r="U1073" s="150">
        <v>44608</v>
      </c>
      <c r="V1073" s="149">
        <v>0.5147222222222223</v>
      </c>
      <c r="W1073" s="130">
        <v>2</v>
      </c>
      <c r="X1073" s="135">
        <v>143.15</v>
      </c>
      <c r="Y1073" s="130" t="str">
        <f t="shared" si="131"/>
        <v>RECELL749</v>
      </c>
      <c r="Z1073" s="130" t="str">
        <f t="shared" si="132"/>
        <v>20/NC2500SCR</v>
      </c>
      <c r="AA1073" s="135">
        <f t="shared" si="137"/>
        <v>2</v>
      </c>
      <c r="AB1073" s="135">
        <f t="shared" si="133"/>
        <v>50.47</v>
      </c>
      <c r="AC1073" s="130">
        <f t="shared" si="136"/>
        <v>143.15</v>
      </c>
      <c r="AD1073" s="130" t="str">
        <f t="shared" si="134"/>
        <v>22000-299R</v>
      </c>
      <c r="AE1073" s="136"/>
      <c r="AF1073" s="137"/>
      <c r="AG1073" s="1" t="s">
        <v>573</v>
      </c>
      <c r="AH1073" s="43" t="s">
        <v>539</v>
      </c>
    </row>
    <row r="1074" spans="1:34" x14ac:dyDescent="0.25">
      <c r="A1074" s="147">
        <v>44575</v>
      </c>
      <c r="B1074" s="82" t="s">
        <v>4093</v>
      </c>
      <c r="C1074" s="51" t="s">
        <v>2847</v>
      </c>
      <c r="D1074" s="51" t="s">
        <v>1063</v>
      </c>
      <c r="E1074" s="54">
        <v>44597</v>
      </c>
      <c r="F1074" s="51" t="s">
        <v>267</v>
      </c>
      <c r="G1074" s="48" t="s">
        <v>1062</v>
      </c>
      <c r="H1074" s="52">
        <v>1</v>
      </c>
      <c r="I1074" s="51" t="s">
        <v>1924</v>
      </c>
      <c r="J1074" s="1">
        <v>31.12</v>
      </c>
      <c r="K1074" s="132">
        <v>942525</v>
      </c>
      <c r="L1074" s="131"/>
      <c r="M1074" s="131"/>
      <c r="N1074" s="131"/>
      <c r="O1074" s="133">
        <f t="shared" si="138"/>
        <v>0</v>
      </c>
      <c r="P1074" s="131"/>
      <c r="Q1074" s="131"/>
      <c r="R1074" s="134" t="s">
        <v>249</v>
      </c>
      <c r="S1074" s="149">
        <v>0.13666666666666671</v>
      </c>
      <c r="T1074" s="149">
        <v>0.13666666666666671</v>
      </c>
      <c r="U1074" s="150">
        <v>44608</v>
      </c>
      <c r="V1074" s="149">
        <v>0.10138888888888831</v>
      </c>
      <c r="W1074" s="130">
        <v>0.12</v>
      </c>
      <c r="X1074" s="135">
        <v>80</v>
      </c>
      <c r="Y1074" s="130" t="str">
        <f t="shared" si="131"/>
        <v>CH211A</v>
      </c>
      <c r="Z1074" s="130" t="str">
        <f t="shared" si="132"/>
        <v>TSB002PCB</v>
      </c>
      <c r="AA1074" s="135">
        <f t="shared" si="137"/>
        <v>0.12</v>
      </c>
      <c r="AB1074" s="135">
        <f t="shared" si="133"/>
        <v>31.12</v>
      </c>
      <c r="AC1074" s="130">
        <f t="shared" si="136"/>
        <v>80</v>
      </c>
      <c r="AD1074" s="130" t="str">
        <f t="shared" si="134"/>
        <v>66000-118A</v>
      </c>
      <c r="AE1074" s="136"/>
      <c r="AF1074" s="137"/>
      <c r="AG1074" s="1" t="s">
        <v>153</v>
      </c>
      <c r="AH1074" s="43">
        <v>66116</v>
      </c>
    </row>
    <row r="1075" spans="1:34" x14ac:dyDescent="0.25">
      <c r="A1075" s="140">
        <v>44579</v>
      </c>
      <c r="B1075" s="55" t="s">
        <v>4118</v>
      </c>
      <c r="C1075" s="51" t="s">
        <v>2847</v>
      </c>
      <c r="D1075" s="51" t="s">
        <v>1063</v>
      </c>
      <c r="E1075" s="54">
        <v>44594</v>
      </c>
      <c r="F1075" s="51" t="s">
        <v>267</v>
      </c>
      <c r="G1075" s="48" t="s">
        <v>1062</v>
      </c>
      <c r="H1075" s="52">
        <v>1</v>
      </c>
      <c r="I1075" s="51" t="s">
        <v>1924</v>
      </c>
      <c r="J1075" s="1">
        <v>31.12</v>
      </c>
      <c r="K1075" s="132">
        <v>942765</v>
      </c>
      <c r="L1075" s="131"/>
      <c r="M1075" s="131"/>
      <c r="N1075" s="131"/>
      <c r="O1075" s="133">
        <f t="shared" si="138"/>
        <v>0</v>
      </c>
      <c r="P1075" s="131"/>
      <c r="Q1075" s="131"/>
      <c r="R1075" s="134" t="s">
        <v>249</v>
      </c>
      <c r="S1075" s="149">
        <v>0.16666666666666741</v>
      </c>
      <c r="T1075" s="149">
        <v>8.3333333333333703E-2</v>
      </c>
      <c r="U1075" s="150">
        <v>44608</v>
      </c>
      <c r="V1075" s="149">
        <v>6.0000000000000053E-2</v>
      </c>
      <c r="W1075" s="130">
        <v>0.12</v>
      </c>
      <c r="X1075" s="135">
        <v>80</v>
      </c>
      <c r="Y1075" s="130" t="str">
        <f t="shared" si="131"/>
        <v>CH211A</v>
      </c>
      <c r="Z1075" s="130" t="str">
        <f t="shared" si="132"/>
        <v>TSB002PCB</v>
      </c>
      <c r="AA1075" s="135">
        <f t="shared" si="137"/>
        <v>0.12</v>
      </c>
      <c r="AB1075" s="135">
        <f t="shared" si="133"/>
        <v>31.12</v>
      </c>
      <c r="AC1075" s="130">
        <f t="shared" si="136"/>
        <v>80</v>
      </c>
      <c r="AD1075" s="130" t="str">
        <f t="shared" si="134"/>
        <v>66000-118A</v>
      </c>
      <c r="AE1075" s="136"/>
      <c r="AF1075" s="137"/>
      <c r="AG1075" s="1" t="s">
        <v>153</v>
      </c>
      <c r="AH1075" s="43">
        <v>66116</v>
      </c>
    </row>
    <row r="1076" spans="1:34" x14ac:dyDescent="0.25">
      <c r="A1076" s="144">
        <v>44601</v>
      </c>
      <c r="B1076" s="56" t="s">
        <v>4303</v>
      </c>
      <c r="C1076" s="51" t="s">
        <v>120</v>
      </c>
      <c r="D1076" s="51" t="s">
        <v>441</v>
      </c>
      <c r="E1076" s="54">
        <v>44617</v>
      </c>
      <c r="F1076" s="51" t="s">
        <v>387</v>
      </c>
      <c r="G1076" s="48" t="s">
        <v>440</v>
      </c>
      <c r="H1076" s="52">
        <v>20</v>
      </c>
      <c r="I1076" s="51" t="s">
        <v>102</v>
      </c>
      <c r="J1076" s="1">
        <v>34.94</v>
      </c>
      <c r="K1076" s="132">
        <v>945263</v>
      </c>
      <c r="L1076" s="131"/>
      <c r="M1076" s="131"/>
      <c r="N1076" s="131"/>
      <c r="O1076" s="133">
        <f t="shared" si="138"/>
        <v>0</v>
      </c>
      <c r="P1076" s="131"/>
      <c r="Q1076" s="131"/>
      <c r="R1076" s="134" t="s">
        <v>249</v>
      </c>
      <c r="S1076" s="149">
        <v>1.4133333333333344</v>
      </c>
      <c r="T1076" s="149">
        <v>7.0666666666666725E-2</v>
      </c>
      <c r="U1076" s="150">
        <v>44608</v>
      </c>
      <c r="V1076" s="149">
        <v>0.7972222222222225</v>
      </c>
      <c r="W1076" s="130">
        <v>0.08</v>
      </c>
      <c r="X1076" s="135">
        <v>75</v>
      </c>
      <c r="Y1076" s="130" t="str">
        <f t="shared" si="131"/>
        <v>CH178</v>
      </c>
      <c r="Z1076" s="130" t="str">
        <f t="shared" si="132"/>
        <v>TSB-002</v>
      </c>
      <c r="AA1076" s="135">
        <f t="shared" si="137"/>
        <v>0.08</v>
      </c>
      <c r="AB1076" s="135">
        <f t="shared" si="133"/>
        <v>34.94</v>
      </c>
      <c r="AC1076" s="130">
        <f t="shared" si="136"/>
        <v>75</v>
      </c>
      <c r="AD1076" s="130" t="str">
        <f t="shared" si="134"/>
        <v>66000-086</v>
      </c>
      <c r="AE1076" s="136"/>
      <c r="AF1076" s="137"/>
      <c r="AG1076" s="1" t="s">
        <v>152</v>
      </c>
      <c r="AH1076" s="43">
        <v>35409</v>
      </c>
    </row>
    <row r="1077" spans="1:34" x14ac:dyDescent="0.25">
      <c r="A1077" s="144">
        <v>44601</v>
      </c>
      <c r="B1077" s="56" t="s">
        <v>4302</v>
      </c>
      <c r="C1077" s="51" t="s">
        <v>120</v>
      </c>
      <c r="D1077" s="51" t="s">
        <v>2924</v>
      </c>
      <c r="E1077" s="54">
        <v>44617</v>
      </c>
      <c r="F1077" s="51" t="s">
        <v>387</v>
      </c>
      <c r="G1077" s="48" t="s">
        <v>457</v>
      </c>
      <c r="H1077" s="52">
        <v>10</v>
      </c>
      <c r="I1077" s="51" t="s">
        <v>102</v>
      </c>
      <c r="J1077" s="1">
        <v>34.9</v>
      </c>
      <c r="K1077" s="132">
        <v>945263</v>
      </c>
      <c r="L1077" s="131"/>
      <c r="M1077" s="131"/>
      <c r="N1077" s="131"/>
      <c r="O1077" s="133">
        <f t="shared" si="138"/>
        <v>0</v>
      </c>
      <c r="P1077" s="131"/>
      <c r="Q1077" s="131"/>
      <c r="R1077" s="134" t="s">
        <v>249</v>
      </c>
      <c r="S1077" s="149">
        <v>0.75</v>
      </c>
      <c r="T1077" s="149">
        <v>7.4999999999999997E-2</v>
      </c>
      <c r="U1077" s="150">
        <v>44608</v>
      </c>
      <c r="V1077" s="149">
        <v>0.40972222222222321</v>
      </c>
      <c r="W1077" s="130">
        <v>0.09</v>
      </c>
      <c r="X1077" s="135">
        <v>75</v>
      </c>
      <c r="Y1077" s="130" t="str">
        <f t="shared" si="131"/>
        <v>CH105A</v>
      </c>
      <c r="Z1077" s="130" t="str">
        <f t="shared" si="132"/>
        <v>TSB-002</v>
      </c>
      <c r="AA1077" s="135">
        <f t="shared" si="137"/>
        <v>0.09</v>
      </c>
      <c r="AB1077" s="135">
        <f t="shared" si="133"/>
        <v>34.9</v>
      </c>
      <c r="AC1077" s="130">
        <f t="shared" si="136"/>
        <v>75</v>
      </c>
      <c r="AD1077" s="130" t="str">
        <f t="shared" si="134"/>
        <v>66000-015</v>
      </c>
      <c r="AE1077" s="136"/>
      <c r="AF1077" s="137"/>
      <c r="AG1077" s="1" t="s">
        <v>152</v>
      </c>
      <c r="AH1077" s="43">
        <v>35409</v>
      </c>
    </row>
    <row r="1078" spans="1:34" x14ac:dyDescent="0.25">
      <c r="A1078" s="140">
        <v>44607</v>
      </c>
      <c r="B1078" s="55" t="s">
        <v>4340</v>
      </c>
      <c r="C1078" s="51" t="s">
        <v>4342</v>
      </c>
      <c r="D1078" s="51" t="s">
        <v>4467</v>
      </c>
      <c r="E1078" s="54">
        <v>44607</v>
      </c>
      <c r="F1078" s="51" t="s">
        <v>255</v>
      </c>
      <c r="G1078" s="48" t="s">
        <v>4341</v>
      </c>
      <c r="H1078" s="52">
        <v>1</v>
      </c>
      <c r="I1078" s="51" t="s">
        <v>368</v>
      </c>
      <c r="J1078" s="1">
        <v>2.3199999999999998</v>
      </c>
      <c r="K1078" s="132">
        <v>945935</v>
      </c>
      <c r="L1078" s="131"/>
      <c r="M1078" s="131">
        <v>1.2</v>
      </c>
      <c r="N1078" s="131">
        <v>2.7</v>
      </c>
      <c r="O1078" s="133">
        <f t="shared" si="138"/>
        <v>3.24</v>
      </c>
      <c r="P1078" s="131" t="s">
        <v>3497</v>
      </c>
      <c r="Q1078" s="131" t="s">
        <v>412</v>
      </c>
      <c r="R1078" s="134" t="s">
        <v>249</v>
      </c>
      <c r="S1078" s="149">
        <v>0.83333333333333171</v>
      </c>
      <c r="T1078" s="149">
        <v>0.83333333333333171</v>
      </c>
      <c r="U1078" s="150">
        <v>44608</v>
      </c>
      <c r="V1078" s="149">
        <v>4.9166666666667691E-2</v>
      </c>
      <c r="W1078" s="130">
        <v>0.5</v>
      </c>
      <c r="X1078" s="135">
        <v>5.85</v>
      </c>
      <c r="Y1078" s="130" t="str">
        <f t="shared" si="131"/>
        <v>PACK690</v>
      </c>
      <c r="Z1078" s="130" t="str">
        <f t="shared" si="132"/>
        <v>1/HR-AU</v>
      </c>
      <c r="AA1078" s="135">
        <f t="shared" si="137"/>
        <v>0.5</v>
      </c>
      <c r="AB1078" s="135">
        <f t="shared" si="133"/>
        <v>2.3199999999999998</v>
      </c>
      <c r="AC1078" s="130">
        <f t="shared" si="136"/>
        <v>5.85</v>
      </c>
      <c r="AD1078" s="130" t="str">
        <f t="shared" si="134"/>
        <v>30006-301</v>
      </c>
      <c r="AE1078" s="136"/>
      <c r="AF1078" s="137"/>
      <c r="AG1078" s="1" t="s">
        <v>13</v>
      </c>
      <c r="AH1078" s="43" t="s">
        <v>277</v>
      </c>
    </row>
    <row r="1079" spans="1:34" s="138" customFormat="1" x14ac:dyDescent="0.25">
      <c r="A1079" s="140">
        <v>44551</v>
      </c>
      <c r="B1079" s="55" t="s">
        <v>3963</v>
      </c>
      <c r="C1079" s="51" t="s">
        <v>289</v>
      </c>
      <c r="D1079" s="51" t="s">
        <v>4468</v>
      </c>
      <c r="E1079" s="54">
        <v>44588</v>
      </c>
      <c r="F1079" s="51" t="s">
        <v>314</v>
      </c>
      <c r="G1079" s="48" t="s">
        <v>3964</v>
      </c>
      <c r="H1079" s="52">
        <v>2</v>
      </c>
      <c r="I1079" s="51" t="s">
        <v>288</v>
      </c>
      <c r="J1079" s="1">
        <v>15.85</v>
      </c>
      <c r="K1079" s="132">
        <v>840319</v>
      </c>
      <c r="L1079" s="131"/>
      <c r="M1079" s="131">
        <v>7.2</v>
      </c>
      <c r="N1079" s="131">
        <v>4</v>
      </c>
      <c r="O1079" s="133">
        <f t="shared" si="138"/>
        <v>28.8</v>
      </c>
      <c r="P1079" s="131" t="s">
        <v>3497</v>
      </c>
      <c r="Q1079" s="131" t="s">
        <v>562</v>
      </c>
      <c r="R1079" s="134" t="s">
        <v>1618</v>
      </c>
      <c r="S1079" s="149">
        <v>1.6199999999999988</v>
      </c>
      <c r="T1079" s="149">
        <v>0.80999999999999939</v>
      </c>
      <c r="U1079" s="150">
        <v>44579</v>
      </c>
      <c r="V1079" s="149">
        <v>0.19444444444444331</v>
      </c>
      <c r="W1079" s="130">
        <v>2</v>
      </c>
      <c r="X1079" s="135">
        <v>60</v>
      </c>
      <c r="Y1079" s="130" t="str">
        <f t="shared" si="131"/>
        <v>RECELL751</v>
      </c>
      <c r="Z1079" s="130" t="str">
        <f t="shared" si="132"/>
        <v>6/HR-4/3AU</v>
      </c>
      <c r="AA1079" s="135">
        <f t="shared" si="137"/>
        <v>2</v>
      </c>
      <c r="AB1079" s="135">
        <f t="shared" si="133"/>
        <v>15.85</v>
      </c>
      <c r="AC1079" s="130">
        <f t="shared" si="136"/>
        <v>60</v>
      </c>
      <c r="AD1079" s="130" t="str">
        <f t="shared" si="134"/>
        <v>22000-585</v>
      </c>
      <c r="AE1079" s="136"/>
      <c r="AF1079" s="137"/>
      <c r="AG1079" s="1" t="s">
        <v>151</v>
      </c>
      <c r="AH1079" s="43">
        <v>23955</v>
      </c>
    </row>
    <row r="1080" spans="1:34" s="138" customFormat="1" x14ac:dyDescent="0.25">
      <c r="A1080" s="139">
        <v>44571</v>
      </c>
      <c r="B1080" s="58" t="s">
        <v>4034</v>
      </c>
      <c r="C1080" s="51" t="s">
        <v>4037</v>
      </c>
      <c r="D1080" s="51" t="s">
        <v>4469</v>
      </c>
      <c r="E1080" s="54">
        <v>44582</v>
      </c>
      <c r="F1080" s="51" t="s">
        <v>3215</v>
      </c>
      <c r="G1080" s="48" t="s">
        <v>4035</v>
      </c>
      <c r="H1080" s="52">
        <v>1</v>
      </c>
      <c r="I1080" s="51" t="s">
        <v>4036</v>
      </c>
      <c r="J1080" s="1">
        <v>8.4700000000000006</v>
      </c>
      <c r="K1080" s="132">
        <v>842003</v>
      </c>
      <c r="L1080" s="131"/>
      <c r="M1080" s="131">
        <v>3.7</v>
      </c>
      <c r="N1080" s="131">
        <v>1.5</v>
      </c>
      <c r="O1080" s="133">
        <f t="shared" si="138"/>
        <v>5.5500000000000007</v>
      </c>
      <c r="P1080" s="131" t="s">
        <v>3486</v>
      </c>
      <c r="Q1080" s="131" t="s">
        <v>550</v>
      </c>
      <c r="R1080" s="134" t="s">
        <v>1618</v>
      </c>
      <c r="S1080" s="149">
        <v>1.0488888888888885</v>
      </c>
      <c r="T1080" s="149">
        <v>1.0488888888888885</v>
      </c>
      <c r="U1080" s="150">
        <v>44578</v>
      </c>
      <c r="V1080" s="149">
        <v>0.10083333333333577</v>
      </c>
      <c r="W1080" s="130">
        <v>0.5</v>
      </c>
      <c r="X1080" s="135">
        <v>50.38</v>
      </c>
      <c r="Y1080" s="130" t="str">
        <f t="shared" si="131"/>
        <v>PACK688</v>
      </c>
      <c r="Z1080" s="130" t="str">
        <f t="shared" si="132"/>
        <v>2/UF463048F</v>
      </c>
      <c r="AA1080" s="135">
        <f t="shared" si="137"/>
        <v>0.5</v>
      </c>
      <c r="AB1080" s="135">
        <f t="shared" si="133"/>
        <v>8.4700000000000006</v>
      </c>
      <c r="AC1080" s="130">
        <f t="shared" si="136"/>
        <v>50.38</v>
      </c>
      <c r="AD1080" s="130" t="str">
        <f t="shared" si="134"/>
        <v>30008-111RFB2</v>
      </c>
      <c r="AE1080" s="136"/>
      <c r="AF1080" s="137"/>
      <c r="AG1080" s="1" t="s">
        <v>13</v>
      </c>
      <c r="AH1080" s="43" t="s">
        <v>283</v>
      </c>
    </row>
    <row r="1081" spans="1:34" x14ac:dyDescent="0.25">
      <c r="A1081" s="144">
        <v>44573</v>
      </c>
      <c r="B1081" s="56" t="s">
        <v>4065</v>
      </c>
      <c r="C1081" s="51" t="s">
        <v>4067</v>
      </c>
      <c r="D1081" s="51" t="s">
        <v>4470</v>
      </c>
      <c r="E1081" s="54">
        <v>44589</v>
      </c>
      <c r="F1081" s="51" t="s">
        <v>832</v>
      </c>
      <c r="G1081" s="48" t="s">
        <v>4066</v>
      </c>
      <c r="H1081" s="52">
        <v>1</v>
      </c>
      <c r="I1081" s="51" t="s">
        <v>299</v>
      </c>
      <c r="J1081" s="1">
        <v>35.39</v>
      </c>
      <c r="K1081" s="132">
        <v>942253</v>
      </c>
      <c r="L1081" s="131"/>
      <c r="M1081" s="131">
        <v>10.8</v>
      </c>
      <c r="N1081" s="131">
        <v>6.15</v>
      </c>
      <c r="O1081" s="133">
        <f t="shared" si="138"/>
        <v>66.42</v>
      </c>
      <c r="P1081" s="131" t="s">
        <v>3486</v>
      </c>
      <c r="Q1081" s="131" t="s">
        <v>400</v>
      </c>
      <c r="R1081" s="134" t="s">
        <v>1618</v>
      </c>
      <c r="S1081" s="149">
        <v>1.7322222222222208</v>
      </c>
      <c r="T1081" s="149">
        <v>1.7322222222222208</v>
      </c>
      <c r="U1081" s="150">
        <v>44592</v>
      </c>
      <c r="V1081" s="149">
        <v>0.22777777777777786</v>
      </c>
      <c r="W1081" s="130">
        <v>2</v>
      </c>
      <c r="X1081" s="135">
        <v>120</v>
      </c>
      <c r="Y1081" s="130" t="str">
        <f t="shared" si="131"/>
        <v>RECELL754</v>
      </c>
      <c r="Z1081" s="130" t="str">
        <f t="shared" si="132"/>
        <v xml:space="preserve">9/UR18650RX </v>
      </c>
      <c r="AA1081" s="135">
        <f t="shared" si="137"/>
        <v>2</v>
      </c>
      <c r="AB1081" s="135">
        <f t="shared" si="133"/>
        <v>35.39</v>
      </c>
      <c r="AC1081" s="130">
        <f t="shared" si="136"/>
        <v>120</v>
      </c>
      <c r="AD1081" s="130" t="str">
        <f t="shared" si="134"/>
        <v>66004-013</v>
      </c>
      <c r="AE1081" s="136"/>
      <c r="AF1081" s="137"/>
      <c r="AG1081" s="1" t="s">
        <v>151</v>
      </c>
      <c r="AH1081" s="43">
        <v>64999</v>
      </c>
    </row>
    <row r="1082" spans="1:34" s="138" customFormat="1" x14ac:dyDescent="0.25">
      <c r="A1082" s="146">
        <v>44588</v>
      </c>
      <c r="B1082" s="57" t="s">
        <v>4038</v>
      </c>
      <c r="C1082" s="51" t="s">
        <v>4185</v>
      </c>
      <c r="D1082" s="51" t="s">
        <v>4471</v>
      </c>
      <c r="E1082" s="54">
        <v>44588</v>
      </c>
      <c r="F1082" s="51" t="s">
        <v>4039</v>
      </c>
      <c r="G1082" s="48" t="s">
        <v>4094</v>
      </c>
      <c r="H1082" s="52">
        <v>1</v>
      </c>
      <c r="I1082" s="51" t="s">
        <v>657</v>
      </c>
      <c r="J1082" s="1">
        <v>22.85</v>
      </c>
      <c r="K1082" s="132">
        <v>942001</v>
      </c>
      <c r="L1082" s="131"/>
      <c r="M1082" s="131">
        <v>12</v>
      </c>
      <c r="N1082" s="131">
        <v>2</v>
      </c>
      <c r="O1082" s="133">
        <f t="shared" si="138"/>
        <v>24</v>
      </c>
      <c r="P1082" s="131" t="s">
        <v>3497</v>
      </c>
      <c r="Q1082" s="131" t="s">
        <v>584</v>
      </c>
      <c r="R1082" s="134" t="s">
        <v>1618</v>
      </c>
      <c r="S1082" s="149">
        <v>0.76666666666666794</v>
      </c>
      <c r="T1082" s="149">
        <v>0.76666666666666794</v>
      </c>
      <c r="U1082" s="150">
        <v>44592</v>
      </c>
      <c r="V1082" s="149">
        <v>0.35166666666666702</v>
      </c>
      <c r="W1082" s="130">
        <v>1.1299999999999999</v>
      </c>
      <c r="X1082" s="135">
        <v>75</v>
      </c>
      <c r="Y1082" s="130" t="str">
        <f t="shared" si="131"/>
        <v>RECELL753</v>
      </c>
      <c r="Z1082" s="130" t="str">
        <f t="shared" si="132"/>
        <v>10/IMX-2000Cs</v>
      </c>
      <c r="AA1082" s="135">
        <f t="shared" si="137"/>
        <v>1.1299999999999999</v>
      </c>
      <c r="AB1082" s="135">
        <f t="shared" si="133"/>
        <v>22.85</v>
      </c>
      <c r="AC1082" s="130">
        <f t="shared" si="136"/>
        <v>75</v>
      </c>
      <c r="AD1082" s="130" t="str">
        <f t="shared" si="134"/>
        <v>66002-014</v>
      </c>
      <c r="AE1082" s="136"/>
      <c r="AF1082" s="137"/>
      <c r="AG1082" s="1" t="s">
        <v>13</v>
      </c>
      <c r="AH1082" s="43">
        <v>2610</v>
      </c>
    </row>
    <row r="1083" spans="1:34" x14ac:dyDescent="0.25">
      <c r="A1083" s="144">
        <v>44573</v>
      </c>
      <c r="B1083" s="56">
        <v>319946</v>
      </c>
      <c r="C1083" s="51" t="s">
        <v>4055</v>
      </c>
      <c r="D1083" s="51" t="s">
        <v>4472</v>
      </c>
      <c r="E1083" s="54">
        <v>44589</v>
      </c>
      <c r="F1083" s="51" t="s">
        <v>117</v>
      </c>
      <c r="G1083" s="48" t="s">
        <v>4054</v>
      </c>
      <c r="H1083" s="52">
        <v>2</v>
      </c>
      <c r="I1083" s="51" t="s">
        <v>113</v>
      </c>
      <c r="J1083" s="1">
        <v>38.33</v>
      </c>
      <c r="K1083" s="132">
        <v>942261</v>
      </c>
      <c r="L1083" s="131"/>
      <c r="M1083" s="131">
        <v>14.4</v>
      </c>
      <c r="N1083" s="131">
        <v>3.35</v>
      </c>
      <c r="O1083" s="133">
        <f t="shared" si="138"/>
        <v>48.24</v>
      </c>
      <c r="P1083" s="131" t="s">
        <v>3486</v>
      </c>
      <c r="Q1083" s="131" t="s">
        <v>562</v>
      </c>
      <c r="R1083" s="134" t="s">
        <v>1618</v>
      </c>
      <c r="S1083" s="149">
        <v>3.4249999999999985</v>
      </c>
      <c r="T1083" s="149">
        <v>1.7124999999999992</v>
      </c>
      <c r="U1083" s="150">
        <v>44592</v>
      </c>
      <c r="V1083" s="149">
        <v>0.19194444444444425</v>
      </c>
      <c r="W1083" s="130">
        <v>0.5</v>
      </c>
      <c r="X1083" s="135">
        <v>20</v>
      </c>
      <c r="Y1083" s="130" t="str">
        <f t="shared" si="131"/>
        <v>PACK689</v>
      </c>
      <c r="Z1083" s="130" t="str">
        <f t="shared" si="132"/>
        <v xml:space="preserve">4/NCR18650BF </v>
      </c>
      <c r="AA1083" s="135">
        <f t="shared" si="137"/>
        <v>0.5</v>
      </c>
      <c r="AB1083" s="135">
        <f t="shared" si="133"/>
        <v>38.33</v>
      </c>
      <c r="AC1083" s="130">
        <f t="shared" si="136"/>
        <v>20</v>
      </c>
      <c r="AD1083" s="130" t="str">
        <f t="shared" si="134"/>
        <v>66004-012</v>
      </c>
      <c r="AE1083" s="136"/>
      <c r="AF1083" s="137"/>
      <c r="AG1083" s="1" t="s">
        <v>13</v>
      </c>
      <c r="AH1083" s="43">
        <v>24232</v>
      </c>
    </row>
    <row r="1084" spans="1:34" s="138" customFormat="1" x14ac:dyDescent="0.25">
      <c r="A1084" s="140">
        <v>44551</v>
      </c>
      <c r="B1084" s="55" t="s">
        <v>3971</v>
      </c>
      <c r="C1084" s="51" t="s">
        <v>1267</v>
      </c>
      <c r="D1084" s="51" t="s">
        <v>4473</v>
      </c>
      <c r="E1084" s="54">
        <v>44581</v>
      </c>
      <c r="F1084" s="51" t="s">
        <v>2862</v>
      </c>
      <c r="G1084" s="48" t="s">
        <v>3972</v>
      </c>
      <c r="H1084" s="52">
        <v>2</v>
      </c>
      <c r="I1084" s="51" t="s">
        <v>643</v>
      </c>
      <c r="J1084" s="1">
        <v>36.299999999999997</v>
      </c>
      <c r="K1084" s="132">
        <v>940267</v>
      </c>
      <c r="L1084" s="131"/>
      <c r="M1084" s="131">
        <v>25.2</v>
      </c>
      <c r="N1084" s="131">
        <v>2.5</v>
      </c>
      <c r="O1084" s="133">
        <f t="shared" si="138"/>
        <v>63</v>
      </c>
      <c r="P1084" s="131" t="s">
        <v>3486</v>
      </c>
      <c r="Q1084" s="131" t="s">
        <v>589</v>
      </c>
      <c r="R1084" s="134" t="s">
        <v>1618</v>
      </c>
      <c r="S1084" s="149">
        <v>4.4127777777777792</v>
      </c>
      <c r="T1084" s="149">
        <v>2.2063888888888896</v>
      </c>
      <c r="U1084" s="150">
        <v>44573</v>
      </c>
      <c r="V1084" s="149">
        <v>0.28027777777777807</v>
      </c>
      <c r="W1084" s="130">
        <v>2</v>
      </c>
      <c r="X1084" s="135">
        <v>83</v>
      </c>
      <c r="Y1084" s="130" t="str">
        <f t="shared" si="131"/>
        <v>RECELL752</v>
      </c>
      <c r="Z1084" s="130" t="str">
        <f t="shared" si="132"/>
        <v>7/INR18650-25R</v>
      </c>
      <c r="AA1084" s="135">
        <f t="shared" si="137"/>
        <v>2</v>
      </c>
      <c r="AB1084" s="135">
        <f t="shared" si="133"/>
        <v>36.299999999999997</v>
      </c>
      <c r="AC1084" s="130">
        <f t="shared" si="136"/>
        <v>83</v>
      </c>
      <c r="AD1084" s="130" t="str">
        <f t="shared" si="134"/>
        <v>22000-995A</v>
      </c>
      <c r="AE1084" s="136"/>
      <c r="AF1084" s="137"/>
      <c r="AG1084" s="1" t="s">
        <v>13</v>
      </c>
      <c r="AH1084" s="43">
        <v>35767</v>
      </c>
    </row>
    <row r="1085" spans="1:34" x14ac:dyDescent="0.25">
      <c r="A1085" s="144">
        <v>44594</v>
      </c>
      <c r="B1085" s="56" t="s">
        <v>4232</v>
      </c>
      <c r="C1085" s="51" t="s">
        <v>3872</v>
      </c>
      <c r="D1085" s="51" t="s">
        <v>4474</v>
      </c>
      <c r="E1085" s="54">
        <v>44596</v>
      </c>
      <c r="F1085" s="51" t="s">
        <v>2309</v>
      </c>
      <c r="G1085" s="48" t="s">
        <v>4233</v>
      </c>
      <c r="H1085" s="52">
        <v>1</v>
      </c>
      <c r="I1085" s="51" t="s">
        <v>293</v>
      </c>
      <c r="J1085" s="1">
        <v>7.32</v>
      </c>
      <c r="K1085" s="132">
        <v>944265</v>
      </c>
      <c r="L1085" s="131"/>
      <c r="M1085" s="131">
        <v>4.8</v>
      </c>
      <c r="N1085" s="131">
        <v>1.7</v>
      </c>
      <c r="O1085" s="133">
        <f t="shared" si="138"/>
        <v>8.16</v>
      </c>
      <c r="P1085" s="131" t="s">
        <v>3497</v>
      </c>
      <c r="Q1085" s="131" t="s">
        <v>562</v>
      </c>
      <c r="R1085" s="134" t="s">
        <v>455</v>
      </c>
      <c r="S1085" s="149">
        <v>0.23972222222222195</v>
      </c>
      <c r="T1085" s="149">
        <v>0.23972222222222195</v>
      </c>
      <c r="U1085" s="150">
        <v>44602</v>
      </c>
      <c r="V1085" s="149">
        <v>0.12055555555555397</v>
      </c>
      <c r="W1085" s="130">
        <v>0.5</v>
      </c>
      <c r="X1085" s="135">
        <v>36</v>
      </c>
      <c r="Y1085" s="130" t="str">
        <f t="shared" si="131"/>
        <v>PACK691</v>
      </c>
      <c r="Z1085" s="130" t="str">
        <f t="shared" si="132"/>
        <v>4/AA1700</v>
      </c>
      <c r="AA1085" s="135">
        <f t="shared" si="137"/>
        <v>0.5</v>
      </c>
      <c r="AB1085" s="135">
        <f t="shared" si="133"/>
        <v>7.32</v>
      </c>
      <c r="AC1085" s="130">
        <f t="shared" si="136"/>
        <v>36</v>
      </c>
      <c r="AD1085" s="130" t="str">
        <f t="shared" si="134"/>
        <v>66002-798</v>
      </c>
      <c r="AE1085" s="136"/>
      <c r="AF1085" s="137"/>
      <c r="AG1085" s="1" t="s">
        <v>151</v>
      </c>
      <c r="AH1085" s="43">
        <v>24002</v>
      </c>
    </row>
    <row r="1086" spans="1:34" x14ac:dyDescent="0.25">
      <c r="A1086" s="146">
        <v>44595</v>
      </c>
      <c r="B1086" s="204">
        <v>320351</v>
      </c>
      <c r="C1086" s="69"/>
      <c r="D1086" s="69" t="s">
        <v>3661</v>
      </c>
      <c r="E1086" s="73">
        <v>44594</v>
      </c>
      <c r="F1086" s="69" t="s">
        <v>4248</v>
      </c>
      <c r="G1086" s="70"/>
      <c r="H1086" s="71">
        <v>89</v>
      </c>
      <c r="I1086" s="69"/>
      <c r="J1086" s="72">
        <v>0</v>
      </c>
      <c r="K1086" s="132">
        <v>944534</v>
      </c>
      <c r="L1086" s="131"/>
      <c r="M1086" s="131"/>
      <c r="N1086" s="131"/>
      <c r="O1086" s="133">
        <f t="shared" si="138"/>
        <v>0</v>
      </c>
      <c r="P1086" s="131"/>
      <c r="Q1086" s="131"/>
      <c r="R1086" s="134" t="s">
        <v>248</v>
      </c>
      <c r="S1086" s="149">
        <v>1.9150000000000023</v>
      </c>
      <c r="T1086" s="149">
        <v>2.1516853932584293E-2</v>
      </c>
      <c r="U1086" s="150">
        <v>44602</v>
      </c>
      <c r="V1086" s="149">
        <v>0.33444444444444521</v>
      </c>
      <c r="W1086" s="130">
        <v>0.2</v>
      </c>
      <c r="X1086" s="135">
        <v>0</v>
      </c>
      <c r="Y1086" s="130" t="str">
        <f t="shared" si="131"/>
        <v>NIPPLE-LAB</v>
      </c>
      <c r="Z1086" s="130">
        <f t="shared" si="132"/>
        <v>0</v>
      </c>
      <c r="AA1086" s="135">
        <f t="shared" si="137"/>
        <v>0.2</v>
      </c>
      <c r="AB1086" s="135">
        <f t="shared" si="133"/>
        <v>0</v>
      </c>
      <c r="AC1086" s="130">
        <f t="shared" si="136"/>
        <v>0</v>
      </c>
      <c r="AD1086" s="130">
        <f t="shared" si="134"/>
        <v>0</v>
      </c>
      <c r="AE1086" s="136"/>
      <c r="AF1086" s="137"/>
      <c r="AG1086" s="1" t="s">
        <v>153</v>
      </c>
      <c r="AH1086" s="43">
        <v>39748</v>
      </c>
    </row>
    <row r="1087" spans="1:34" x14ac:dyDescent="0.25">
      <c r="A1087" s="144">
        <v>44608</v>
      </c>
      <c r="B1087" s="56" t="s">
        <v>4354</v>
      </c>
      <c r="C1087" s="51" t="s">
        <v>3044</v>
      </c>
      <c r="D1087" s="51" t="s">
        <v>4475</v>
      </c>
      <c r="E1087" s="54">
        <v>44608</v>
      </c>
      <c r="F1087" s="51" t="s">
        <v>282</v>
      </c>
      <c r="G1087" s="48" t="s">
        <v>4355</v>
      </c>
      <c r="H1087" s="52">
        <v>1</v>
      </c>
      <c r="I1087" s="51" t="s">
        <v>318</v>
      </c>
      <c r="J1087" s="1">
        <v>12.14</v>
      </c>
      <c r="K1087" s="132">
        <v>946146</v>
      </c>
      <c r="L1087" s="131"/>
      <c r="M1087" s="131">
        <v>10.8</v>
      </c>
      <c r="N1087" s="131">
        <v>3.45</v>
      </c>
      <c r="O1087" s="133">
        <f t="shared" si="138"/>
        <v>37.260000000000005</v>
      </c>
      <c r="P1087" s="131" t="s">
        <v>3529</v>
      </c>
      <c r="Q1087" s="131" t="s">
        <v>577</v>
      </c>
      <c r="R1087" s="134" t="s">
        <v>1618</v>
      </c>
      <c r="S1087" s="149">
        <v>0.77527777777777906</v>
      </c>
      <c r="T1087" s="149">
        <v>0.77527777777777906</v>
      </c>
      <c r="U1087" s="150">
        <v>44609</v>
      </c>
      <c r="V1087" s="149">
        <v>7.8611111111111853E-2</v>
      </c>
      <c r="W1087" s="130">
        <v>1.5</v>
      </c>
      <c r="X1087" s="135">
        <v>60.84</v>
      </c>
      <c r="Y1087" s="130" t="str">
        <f t="shared" si="131"/>
        <v>RECELL755</v>
      </c>
      <c r="Z1087" s="130" t="str">
        <f t="shared" si="132"/>
        <v>3/NCR18650GA</v>
      </c>
      <c r="AA1087" s="135">
        <f t="shared" si="137"/>
        <v>1.5</v>
      </c>
      <c r="AB1087" s="135">
        <f t="shared" si="133"/>
        <v>12.14</v>
      </c>
      <c r="AC1087" s="130">
        <f t="shared" si="136"/>
        <v>60.84</v>
      </c>
      <c r="AD1087" s="130" t="str">
        <f t="shared" si="134"/>
        <v>66004-025</v>
      </c>
      <c r="AE1087" s="136"/>
      <c r="AF1087" s="137"/>
      <c r="AG1087" s="1" t="s">
        <v>13</v>
      </c>
      <c r="AH1087" s="43" t="s">
        <v>283</v>
      </c>
    </row>
    <row r="1088" spans="1:34" x14ac:dyDescent="0.25">
      <c r="A1088" s="140">
        <v>44586</v>
      </c>
      <c r="B1088" s="55" t="s">
        <v>4177</v>
      </c>
      <c r="C1088" s="51" t="s">
        <v>3648</v>
      </c>
      <c r="D1088" s="51" t="s">
        <v>1228</v>
      </c>
      <c r="E1088" s="54">
        <v>44613</v>
      </c>
      <c r="F1088" s="51" t="s">
        <v>1225</v>
      </c>
      <c r="G1088" s="48" t="s">
        <v>1226</v>
      </c>
      <c r="H1088" s="52">
        <v>50</v>
      </c>
      <c r="I1088" s="51" t="s">
        <v>3647</v>
      </c>
      <c r="J1088" s="1">
        <v>4.47</v>
      </c>
      <c r="K1088" s="132">
        <v>943671</v>
      </c>
      <c r="L1088" s="131"/>
      <c r="M1088" s="131">
        <v>3.6</v>
      </c>
      <c r="N1088" s="131">
        <v>5.5</v>
      </c>
      <c r="O1088" s="133">
        <f t="shared" si="138"/>
        <v>19.8</v>
      </c>
      <c r="P1088" s="131" t="s">
        <v>3486</v>
      </c>
      <c r="Q1088" s="131" t="s">
        <v>412</v>
      </c>
      <c r="R1088" s="134" t="s">
        <v>997</v>
      </c>
      <c r="S1088" s="149">
        <v>8.2463888888888874</v>
      </c>
      <c r="T1088" s="149">
        <v>0.16492777777777776</v>
      </c>
      <c r="U1088" s="150">
        <v>44609</v>
      </c>
      <c r="V1088" s="149">
        <v>0.59833333333333227</v>
      </c>
      <c r="W1088" s="130">
        <v>0.17</v>
      </c>
      <c r="X1088" s="135">
        <v>24.3</v>
      </c>
      <c r="Y1088" s="130" t="str">
        <f t="shared" si="131"/>
        <v>RL1318</v>
      </c>
      <c r="Z1088" s="130" t="str">
        <f t="shared" si="132"/>
        <v>1/INR26650-55A</v>
      </c>
      <c r="AA1088" s="135">
        <f t="shared" si="137"/>
        <v>0.17</v>
      </c>
      <c r="AB1088" s="135">
        <f t="shared" si="133"/>
        <v>4.47</v>
      </c>
      <c r="AC1088" s="130">
        <f t="shared" si="136"/>
        <v>24.3</v>
      </c>
      <c r="AD1088" s="130" t="str">
        <f t="shared" si="134"/>
        <v>66002-287</v>
      </c>
      <c r="AE1088" s="136"/>
      <c r="AF1088" s="137"/>
      <c r="AG1088" s="1" t="s">
        <v>13</v>
      </c>
      <c r="AH1088" s="43">
        <v>2164</v>
      </c>
    </row>
    <row r="1089" spans="1:34" x14ac:dyDescent="0.25">
      <c r="A1089" s="17">
        <v>44480</v>
      </c>
      <c r="B1089" s="58" t="s">
        <v>3423</v>
      </c>
      <c r="C1089" s="51" t="s">
        <v>522</v>
      </c>
      <c r="D1089" s="51" t="s">
        <v>3425</v>
      </c>
      <c r="E1089" s="54">
        <v>44488</v>
      </c>
      <c r="F1089" s="51" t="s">
        <v>572</v>
      </c>
      <c r="G1089" s="48" t="s">
        <v>3424</v>
      </c>
      <c r="H1089" s="52">
        <v>85</v>
      </c>
      <c r="I1089" s="51" t="s">
        <v>318</v>
      </c>
      <c r="J1089" s="1">
        <v>9.73</v>
      </c>
      <c r="K1089" s="7">
        <v>931652</v>
      </c>
      <c r="L1089" s="24"/>
      <c r="M1089" s="24">
        <v>3.6</v>
      </c>
      <c r="N1089" s="24">
        <v>6.7</v>
      </c>
      <c r="O1089" s="16">
        <f t="shared" si="138"/>
        <v>24.12</v>
      </c>
      <c r="P1089" s="24" t="s">
        <v>130</v>
      </c>
      <c r="Q1089" s="24" t="s">
        <v>550</v>
      </c>
      <c r="R1089" s="25" t="s">
        <v>4476</v>
      </c>
      <c r="S1089" s="27">
        <v>113.39166666666667</v>
      </c>
      <c r="T1089" s="27">
        <v>1.3340196078431372</v>
      </c>
      <c r="U1089" s="66">
        <v>44609</v>
      </c>
      <c r="V1089" s="27">
        <v>1.1113888888888903</v>
      </c>
      <c r="W1089" s="19">
        <v>1.49</v>
      </c>
      <c r="X1089" s="26">
        <v>95</v>
      </c>
      <c r="Y1089" s="19" t="str">
        <f t="shared" si="131"/>
        <v>RL1166</v>
      </c>
      <c r="Z1089" s="19" t="str">
        <f t="shared" si="132"/>
        <v>2/NCR18650GA</v>
      </c>
      <c r="AA1089" s="26">
        <f t="shared" si="137"/>
        <v>1.49</v>
      </c>
      <c r="AB1089" s="26">
        <f t="shared" si="133"/>
        <v>9.73</v>
      </c>
      <c r="AC1089" s="19">
        <f t="shared" si="136"/>
        <v>95</v>
      </c>
      <c r="AD1089" s="19" t="str">
        <f t="shared" si="134"/>
        <v>66001-846</v>
      </c>
      <c r="AE1089" s="32"/>
      <c r="AF1089" s="34"/>
      <c r="AG1089" s="1" t="s">
        <v>151</v>
      </c>
      <c r="AH1089" s="43">
        <v>65461</v>
      </c>
    </row>
    <row r="1090" spans="1:34" s="138" customFormat="1" x14ac:dyDescent="0.25">
      <c r="A1090" s="140">
        <v>44565</v>
      </c>
      <c r="B1090" s="55" t="s">
        <v>4018</v>
      </c>
      <c r="C1090" s="51" t="s">
        <v>426</v>
      </c>
      <c r="D1090" s="51" t="s">
        <v>427</v>
      </c>
      <c r="E1090" s="54">
        <v>44581</v>
      </c>
      <c r="F1090" s="51" t="s">
        <v>292</v>
      </c>
      <c r="G1090" s="48" t="s">
        <v>424</v>
      </c>
      <c r="H1090" s="52">
        <v>1</v>
      </c>
      <c r="I1090" s="51" t="s">
        <v>288</v>
      </c>
      <c r="J1090" s="1">
        <v>40.159999999999997</v>
      </c>
      <c r="K1090" s="132">
        <v>940946</v>
      </c>
      <c r="L1090" s="131" t="s">
        <v>425</v>
      </c>
      <c r="M1090" s="131">
        <v>18</v>
      </c>
      <c r="N1090" s="131">
        <v>4</v>
      </c>
      <c r="O1090" s="133">
        <f t="shared" si="138"/>
        <v>72</v>
      </c>
      <c r="P1090" s="131" t="s">
        <v>3497</v>
      </c>
      <c r="Q1090" s="131" t="s">
        <v>590</v>
      </c>
      <c r="R1090" s="134"/>
      <c r="S1090" s="149">
        <v>0</v>
      </c>
      <c r="T1090" s="149">
        <v>0</v>
      </c>
      <c r="U1090" s="150">
        <v>44606</v>
      </c>
      <c r="V1090" s="149">
        <v>4.055555555555479E-2</v>
      </c>
      <c r="W1090" s="130">
        <v>1.43</v>
      </c>
      <c r="X1090" s="135">
        <v>272.23</v>
      </c>
      <c r="Y1090" s="130" t="str">
        <f t="shared" ref="Y1090:Y1108" si="139">D1090</f>
        <v>N1149</v>
      </c>
      <c r="Z1090" s="130" t="str">
        <f t="shared" ref="Z1090:Z1153" si="140">C1090</f>
        <v>15/HR-4/3AU</v>
      </c>
      <c r="AA1090" s="135">
        <f t="shared" si="137"/>
        <v>1.43</v>
      </c>
      <c r="AB1090" s="135">
        <f t="shared" ref="AB1090:AB1152" si="141">J1090</f>
        <v>40.159999999999997</v>
      </c>
      <c r="AC1090" s="130">
        <f t="shared" si="136"/>
        <v>272.23</v>
      </c>
      <c r="AD1090" s="130" t="str">
        <f t="shared" ref="AD1090:AD1153" si="142">G1090</f>
        <v>22000-089</v>
      </c>
      <c r="AE1090" s="136"/>
      <c r="AF1090" s="137"/>
      <c r="AG1090" s="1" t="s">
        <v>13</v>
      </c>
      <c r="AH1090" s="43">
        <v>6830</v>
      </c>
    </row>
    <row r="1091" spans="1:34" x14ac:dyDescent="0.25">
      <c r="A1091" s="144">
        <v>44594</v>
      </c>
      <c r="B1091" s="56" t="s">
        <v>4225</v>
      </c>
      <c r="C1091" s="51" t="s">
        <v>308</v>
      </c>
      <c r="D1091" s="51" t="s">
        <v>4227</v>
      </c>
      <c r="E1091" s="54">
        <v>44613</v>
      </c>
      <c r="F1091" s="51" t="s">
        <v>4221</v>
      </c>
      <c r="G1091" s="48" t="s">
        <v>4226</v>
      </c>
      <c r="H1091" s="52">
        <v>4</v>
      </c>
      <c r="I1091" s="51" t="s">
        <v>102</v>
      </c>
      <c r="J1091" s="1">
        <v>34.94</v>
      </c>
      <c r="K1091" s="132">
        <v>944208</v>
      </c>
      <c r="L1091" s="131"/>
      <c r="M1091" s="131"/>
      <c r="N1091" s="131"/>
      <c r="O1091" s="133">
        <f t="shared" si="138"/>
        <v>0</v>
      </c>
      <c r="P1091" s="131"/>
      <c r="Q1091" s="131"/>
      <c r="R1091" s="134" t="s">
        <v>249</v>
      </c>
      <c r="S1091" s="149">
        <v>0.33333333333333348</v>
      </c>
      <c r="T1091" s="149">
        <v>8.333333333333337E-2</v>
      </c>
      <c r="U1091" s="150">
        <v>44606</v>
      </c>
      <c r="V1091" s="149">
        <v>0.12666666666666782</v>
      </c>
      <c r="W1091" s="130">
        <v>0.12</v>
      </c>
      <c r="X1091" s="135">
        <v>90</v>
      </c>
      <c r="Y1091" s="130" t="str">
        <f t="shared" si="139"/>
        <v>CH128</v>
      </c>
      <c r="Z1091" s="130" t="str">
        <f t="shared" si="140"/>
        <v>TSB002</v>
      </c>
      <c r="AA1091" s="135">
        <f t="shared" si="137"/>
        <v>0.12</v>
      </c>
      <c r="AB1091" s="135">
        <f t="shared" si="141"/>
        <v>34.94</v>
      </c>
      <c r="AC1091" s="130">
        <f t="shared" si="136"/>
        <v>90</v>
      </c>
      <c r="AD1091" s="130" t="str">
        <f t="shared" si="142"/>
        <v>66000-035</v>
      </c>
      <c r="AE1091" s="136"/>
      <c r="AF1091" s="137"/>
      <c r="AG1091" s="1" t="s">
        <v>152</v>
      </c>
      <c r="AH1091" s="43">
        <v>2612</v>
      </c>
    </row>
    <row r="1092" spans="1:34" x14ac:dyDescent="0.25">
      <c r="A1092" s="144">
        <v>44594</v>
      </c>
      <c r="B1092" s="56" t="s">
        <v>4215</v>
      </c>
      <c r="C1092" s="51" t="s">
        <v>4218</v>
      </c>
      <c r="D1092" s="51" t="s">
        <v>4219</v>
      </c>
      <c r="E1092" s="54">
        <v>44593</v>
      </c>
      <c r="F1092" s="51" t="s">
        <v>2069</v>
      </c>
      <c r="G1092" s="48" t="s">
        <v>4216</v>
      </c>
      <c r="H1092" s="52">
        <v>3</v>
      </c>
      <c r="I1092" s="51" t="s">
        <v>4217</v>
      </c>
      <c r="J1092" s="1">
        <v>4.3499999999999996</v>
      </c>
      <c r="K1092" s="132">
        <v>942857</v>
      </c>
      <c r="L1092" s="131"/>
      <c r="M1092" s="131">
        <v>4.5</v>
      </c>
      <c r="N1092" s="131"/>
      <c r="O1092" s="133">
        <f t="shared" si="138"/>
        <v>0</v>
      </c>
      <c r="P1092" s="131" t="s">
        <v>3538</v>
      </c>
      <c r="Q1092" s="131" t="s">
        <v>577</v>
      </c>
      <c r="R1092" s="134" t="s">
        <v>455</v>
      </c>
      <c r="S1092" s="149">
        <v>2.0513888888888903</v>
      </c>
      <c r="T1092" s="149">
        <v>0.68379629629629679</v>
      </c>
      <c r="U1092" s="150">
        <v>44602</v>
      </c>
      <c r="V1092" s="149">
        <v>0.15416666666666679</v>
      </c>
      <c r="W1092" s="130">
        <v>1</v>
      </c>
      <c r="X1092" s="135">
        <v>74</v>
      </c>
      <c r="Y1092" s="130" t="str">
        <f t="shared" si="139"/>
        <v>AL605</v>
      </c>
      <c r="Z1092" s="130" t="str">
        <f t="shared" si="140"/>
        <v>3/A1PX</v>
      </c>
      <c r="AA1092" s="135">
        <f t="shared" si="137"/>
        <v>1</v>
      </c>
      <c r="AB1092" s="135">
        <f t="shared" si="141"/>
        <v>4.3499999999999996</v>
      </c>
      <c r="AC1092" s="130">
        <f t="shared" si="136"/>
        <v>74</v>
      </c>
      <c r="AD1092" s="130" t="str">
        <f t="shared" si="142"/>
        <v>66002-850</v>
      </c>
      <c r="AE1092" s="136"/>
      <c r="AF1092" s="137"/>
      <c r="AG1092" s="1" t="s">
        <v>152</v>
      </c>
      <c r="AH1092" s="43">
        <v>26035</v>
      </c>
    </row>
    <row r="1093" spans="1:34" x14ac:dyDescent="0.25">
      <c r="A1093" s="147">
        <v>44582</v>
      </c>
      <c r="B1093" s="82" t="s">
        <v>4166</v>
      </c>
      <c r="C1093" s="51" t="s">
        <v>308</v>
      </c>
      <c r="D1093" s="51" t="s">
        <v>366</v>
      </c>
      <c r="E1093" s="54">
        <v>44609</v>
      </c>
      <c r="F1093" s="51" t="s">
        <v>139</v>
      </c>
      <c r="G1093" s="48" t="s">
        <v>142</v>
      </c>
      <c r="H1093" s="52">
        <v>30</v>
      </c>
      <c r="I1093" s="51" t="s">
        <v>102</v>
      </c>
      <c r="J1093" s="1">
        <v>35.619999999999997</v>
      </c>
      <c r="K1093" s="132">
        <v>943314</v>
      </c>
      <c r="L1093" s="131"/>
      <c r="M1093" s="131"/>
      <c r="N1093" s="131"/>
      <c r="O1093" s="133">
        <f t="shared" si="138"/>
        <v>0</v>
      </c>
      <c r="P1093" s="131"/>
      <c r="Q1093" s="131"/>
      <c r="R1093" s="134" t="s">
        <v>249</v>
      </c>
      <c r="S1093" s="149">
        <v>7.4536111111111127</v>
      </c>
      <c r="T1093" s="149">
        <v>0.24845370370370376</v>
      </c>
      <c r="U1093" s="150">
        <v>44607</v>
      </c>
      <c r="V1093" s="149">
        <v>0.6455555555555561</v>
      </c>
      <c r="W1093" s="130">
        <v>0.26</v>
      </c>
      <c r="X1093" s="135">
        <v>90</v>
      </c>
      <c r="Y1093" s="130" t="str">
        <f t="shared" si="139"/>
        <v>CH256</v>
      </c>
      <c r="Z1093" s="130" t="str">
        <f t="shared" si="140"/>
        <v>TSB002</v>
      </c>
      <c r="AA1093" s="135">
        <f t="shared" si="137"/>
        <v>0.26</v>
      </c>
      <c r="AB1093" s="135">
        <f t="shared" si="141"/>
        <v>35.619999999999997</v>
      </c>
      <c r="AC1093" s="130">
        <f t="shared" si="136"/>
        <v>90</v>
      </c>
      <c r="AD1093" s="130" t="str">
        <f t="shared" si="142"/>
        <v>66000-715</v>
      </c>
      <c r="AE1093" s="136"/>
      <c r="AF1093" s="137"/>
      <c r="AG1093" s="1" t="s">
        <v>573</v>
      </c>
      <c r="AH1093" s="43">
        <v>66824</v>
      </c>
    </row>
    <row r="1094" spans="1:34" x14ac:dyDescent="0.25">
      <c r="A1094" s="147">
        <v>44582</v>
      </c>
      <c r="B1094" s="82" t="s">
        <v>4167</v>
      </c>
      <c r="C1094" s="51" t="s">
        <v>147</v>
      </c>
      <c r="D1094" s="51" t="s">
        <v>365</v>
      </c>
      <c r="E1094" s="54">
        <v>44609</v>
      </c>
      <c r="F1094" s="51" t="s">
        <v>139</v>
      </c>
      <c r="G1094" s="48" t="s">
        <v>140</v>
      </c>
      <c r="H1094" s="52">
        <v>30</v>
      </c>
      <c r="I1094" s="51" t="s">
        <v>114</v>
      </c>
      <c r="J1094" s="1">
        <v>68.97</v>
      </c>
      <c r="K1094" s="132">
        <v>943314</v>
      </c>
      <c r="L1094" s="131"/>
      <c r="M1094" s="131">
        <v>19.2</v>
      </c>
      <c r="N1094" s="131">
        <v>4.5</v>
      </c>
      <c r="O1094" s="133">
        <f t="shared" si="138"/>
        <v>86.399999999999991</v>
      </c>
      <c r="P1094" s="131" t="s">
        <v>3497</v>
      </c>
      <c r="Q1094" s="131" t="s">
        <v>1208</v>
      </c>
      <c r="R1094" s="134" t="s">
        <v>259</v>
      </c>
      <c r="S1094" s="149">
        <v>32.358055555555559</v>
      </c>
      <c r="T1094" s="149">
        <v>1.0786018518518519</v>
      </c>
      <c r="U1094" s="150">
        <v>44607</v>
      </c>
      <c r="V1094" s="149">
        <v>1.105833333333333</v>
      </c>
      <c r="W1094" s="130">
        <v>0.94</v>
      </c>
      <c r="X1094" s="135">
        <v>115</v>
      </c>
      <c r="Y1094" s="130" t="str">
        <f t="shared" si="139"/>
        <v>N1021</v>
      </c>
      <c r="Z1094" s="130" t="str">
        <f t="shared" si="140"/>
        <v>16/HR4/3FAU</v>
      </c>
      <c r="AA1094" s="135">
        <f t="shared" si="137"/>
        <v>0.94</v>
      </c>
      <c r="AB1094" s="135">
        <f t="shared" si="141"/>
        <v>68.97</v>
      </c>
      <c r="AC1094" s="130">
        <f t="shared" si="136"/>
        <v>115</v>
      </c>
      <c r="AD1094" s="130" t="str">
        <f t="shared" si="142"/>
        <v>66000-725</v>
      </c>
      <c r="AE1094" s="136"/>
      <c r="AF1094" s="137"/>
      <c r="AG1094" s="1" t="s">
        <v>573</v>
      </c>
      <c r="AH1094" s="43">
        <v>66824</v>
      </c>
    </row>
    <row r="1095" spans="1:34" x14ac:dyDescent="0.25">
      <c r="A1095" s="147">
        <v>44582</v>
      </c>
      <c r="B1095" s="82" t="s">
        <v>4165</v>
      </c>
      <c r="C1095" s="51"/>
      <c r="D1095" s="51" t="s">
        <v>145</v>
      </c>
      <c r="E1095" s="54">
        <v>44609</v>
      </c>
      <c r="F1095" s="51" t="s">
        <v>139</v>
      </c>
      <c r="G1095" s="48" t="s">
        <v>144</v>
      </c>
      <c r="H1095" s="52">
        <v>30</v>
      </c>
      <c r="I1095" s="1"/>
      <c r="J1095" s="1">
        <v>1.79</v>
      </c>
      <c r="K1095" s="132">
        <v>943314</v>
      </c>
      <c r="L1095" s="131"/>
      <c r="M1095" s="131"/>
      <c r="N1095" s="131"/>
      <c r="O1095" s="133">
        <f t="shared" si="138"/>
        <v>0</v>
      </c>
      <c r="P1095" s="131"/>
      <c r="Q1095" s="131"/>
      <c r="R1095" s="134" t="s">
        <v>259</v>
      </c>
      <c r="S1095" s="149">
        <v>8.9805555555555561</v>
      </c>
      <c r="T1095" s="149">
        <v>0.29935185185185187</v>
      </c>
      <c r="U1095" s="150">
        <v>44607</v>
      </c>
      <c r="V1095" s="149">
        <v>0.42500000000000115</v>
      </c>
      <c r="W1095" s="130">
        <v>0.32</v>
      </c>
      <c r="X1095" s="135">
        <v>12</v>
      </c>
      <c r="Y1095" s="130" t="str">
        <f t="shared" si="139"/>
        <v>CA67</v>
      </c>
      <c r="Z1095" s="130">
        <f t="shared" si="140"/>
        <v>0</v>
      </c>
      <c r="AA1095" s="135">
        <f t="shared" ref="AA1095:AA1126" si="143">W1095</f>
        <v>0.32</v>
      </c>
      <c r="AB1095" s="135">
        <f t="shared" si="141"/>
        <v>1.79</v>
      </c>
      <c r="AC1095" s="130">
        <f t="shared" ref="AC1095:AC1158" si="144">X1095</f>
        <v>12</v>
      </c>
      <c r="AD1095" s="130" t="str">
        <f t="shared" si="142"/>
        <v>66000-714</v>
      </c>
      <c r="AE1095" s="136"/>
      <c r="AF1095" s="137"/>
      <c r="AG1095" s="1" t="s">
        <v>573</v>
      </c>
      <c r="AH1095" s="43">
        <v>66824</v>
      </c>
    </row>
    <row r="1096" spans="1:34" s="138" customFormat="1" x14ac:dyDescent="0.25">
      <c r="A1096" s="140">
        <v>44565</v>
      </c>
      <c r="B1096" s="55" t="s">
        <v>4003</v>
      </c>
      <c r="C1096" s="51" t="s">
        <v>2931</v>
      </c>
      <c r="D1096" s="51" t="s">
        <v>1063</v>
      </c>
      <c r="E1096" s="54">
        <v>44592</v>
      </c>
      <c r="F1096" s="51" t="s">
        <v>267</v>
      </c>
      <c r="G1096" s="48" t="s">
        <v>268</v>
      </c>
      <c r="H1096" s="52">
        <v>1</v>
      </c>
      <c r="I1096" s="51" t="s">
        <v>102</v>
      </c>
      <c r="J1096" s="1">
        <v>35.85</v>
      </c>
      <c r="K1096" s="132">
        <v>940589</v>
      </c>
      <c r="L1096" s="131"/>
      <c r="M1096" s="131"/>
      <c r="N1096" s="131"/>
      <c r="O1096" s="133">
        <f t="shared" si="138"/>
        <v>0</v>
      </c>
      <c r="P1096" s="131"/>
      <c r="Q1096" s="131"/>
      <c r="R1096" s="134" t="s">
        <v>249</v>
      </c>
      <c r="S1096" s="149">
        <v>0.16666666666666607</v>
      </c>
      <c r="T1096" s="149">
        <v>0.16666666666666607</v>
      </c>
      <c r="U1096" s="150">
        <v>44607</v>
      </c>
      <c r="V1096" s="149">
        <v>0.19277777777777771</v>
      </c>
      <c r="W1096" s="130">
        <v>0.24</v>
      </c>
      <c r="X1096" s="135">
        <v>80</v>
      </c>
      <c r="Y1096" s="130" t="str">
        <f t="shared" si="139"/>
        <v>CH211A</v>
      </c>
      <c r="Z1096" s="130" t="str">
        <f t="shared" si="140"/>
        <v>1/TSB002</v>
      </c>
      <c r="AA1096" s="135">
        <f t="shared" si="143"/>
        <v>0.24</v>
      </c>
      <c r="AB1096" s="135">
        <f t="shared" si="141"/>
        <v>35.85</v>
      </c>
      <c r="AC1096" s="130">
        <f t="shared" si="144"/>
        <v>80</v>
      </c>
      <c r="AD1096" s="130" t="str">
        <f t="shared" si="142"/>
        <v>66000-118</v>
      </c>
      <c r="AE1096" s="136"/>
      <c r="AF1096" s="137"/>
      <c r="AG1096" s="1" t="s">
        <v>153</v>
      </c>
      <c r="AH1096" s="43">
        <v>66116</v>
      </c>
    </row>
    <row r="1097" spans="1:34" s="138" customFormat="1" x14ac:dyDescent="0.25">
      <c r="A1097" s="144">
        <v>44566</v>
      </c>
      <c r="B1097" s="56" t="s">
        <v>4019</v>
      </c>
      <c r="C1097" s="51" t="s">
        <v>2931</v>
      </c>
      <c r="D1097" s="51" t="s">
        <v>269</v>
      </c>
      <c r="E1097" s="54">
        <v>44587</v>
      </c>
      <c r="F1097" s="51" t="s">
        <v>267</v>
      </c>
      <c r="G1097" s="48" t="s">
        <v>268</v>
      </c>
      <c r="H1097" s="52">
        <v>1</v>
      </c>
      <c r="I1097" s="51" t="s">
        <v>102</v>
      </c>
      <c r="J1097" s="1">
        <v>35.85</v>
      </c>
      <c r="K1097" s="132">
        <v>941496</v>
      </c>
      <c r="L1097" s="131"/>
      <c r="M1097" s="131"/>
      <c r="N1097" s="131"/>
      <c r="O1097" s="133">
        <f t="shared" ref="O1097:O1128" si="145">N1097*M1097</f>
        <v>0</v>
      </c>
      <c r="P1097" s="131"/>
      <c r="Q1097" s="131"/>
      <c r="R1097" s="134" t="s">
        <v>249</v>
      </c>
      <c r="S1097" s="149">
        <v>0.16666666666666607</v>
      </c>
      <c r="T1097" s="149">
        <v>0.16666666666666607</v>
      </c>
      <c r="U1097" s="150">
        <v>44607</v>
      </c>
      <c r="V1097" s="149">
        <v>0.206666666666667</v>
      </c>
      <c r="W1097" s="130">
        <v>0.24</v>
      </c>
      <c r="X1097" s="135">
        <v>80</v>
      </c>
      <c r="Y1097" s="130" t="str">
        <f t="shared" si="139"/>
        <v>CH211</v>
      </c>
      <c r="Z1097" s="130" t="str">
        <f t="shared" si="140"/>
        <v>1/TSB002</v>
      </c>
      <c r="AA1097" s="135">
        <f t="shared" si="143"/>
        <v>0.24</v>
      </c>
      <c r="AB1097" s="135">
        <f t="shared" si="141"/>
        <v>35.85</v>
      </c>
      <c r="AC1097" s="130">
        <f t="shared" si="144"/>
        <v>80</v>
      </c>
      <c r="AD1097" s="130" t="str">
        <f t="shared" si="142"/>
        <v>66000-118</v>
      </c>
      <c r="AE1097" s="136"/>
      <c r="AF1097" s="137"/>
      <c r="AG1097" s="1" t="s">
        <v>153</v>
      </c>
      <c r="AH1097" s="43">
        <v>66116</v>
      </c>
    </row>
    <row r="1098" spans="1:34" x14ac:dyDescent="0.25">
      <c r="A1098" s="144">
        <v>44601</v>
      </c>
      <c r="B1098" s="56" t="s">
        <v>4296</v>
      </c>
      <c r="C1098" s="51" t="s">
        <v>1607</v>
      </c>
      <c r="D1098" s="51" t="s">
        <v>1786</v>
      </c>
      <c r="E1098" s="54">
        <v>44600</v>
      </c>
      <c r="F1098" s="51" t="s">
        <v>260</v>
      </c>
      <c r="G1098" s="48" t="s">
        <v>1785</v>
      </c>
      <c r="H1098" s="52">
        <v>12</v>
      </c>
      <c r="I1098" s="51" t="s">
        <v>261</v>
      </c>
      <c r="J1098" s="1">
        <v>22.73</v>
      </c>
      <c r="K1098" s="132">
        <v>945162</v>
      </c>
      <c r="L1098" s="131"/>
      <c r="M1098" s="131">
        <v>12</v>
      </c>
      <c r="N1098" s="131">
        <v>1.9</v>
      </c>
      <c r="O1098" s="133">
        <f t="shared" si="145"/>
        <v>22.799999999999997</v>
      </c>
      <c r="P1098" s="131" t="s">
        <v>4011</v>
      </c>
      <c r="Q1098" s="131" t="s">
        <v>584</v>
      </c>
      <c r="R1098" s="134" t="s">
        <v>455</v>
      </c>
      <c r="S1098" s="149">
        <v>4.1841666666666661</v>
      </c>
      <c r="T1098" s="149">
        <v>0.34868055555555549</v>
      </c>
      <c r="U1098" s="150">
        <v>44607</v>
      </c>
      <c r="V1098" s="149">
        <v>0.4602777777777769</v>
      </c>
      <c r="W1098" s="130">
        <v>0.26</v>
      </c>
      <c r="X1098" s="135">
        <v>75</v>
      </c>
      <c r="Y1098" s="130" t="str">
        <f t="shared" si="139"/>
        <v>N393</v>
      </c>
      <c r="Z1098" s="130" t="str">
        <f t="shared" si="140"/>
        <v>10/NC1900SCR</v>
      </c>
      <c r="AA1098" s="135">
        <f t="shared" si="143"/>
        <v>0.26</v>
      </c>
      <c r="AB1098" s="135">
        <f t="shared" si="141"/>
        <v>22.73</v>
      </c>
      <c r="AC1098" s="130">
        <f t="shared" si="144"/>
        <v>75</v>
      </c>
      <c r="AD1098" s="130" t="str">
        <f t="shared" si="142"/>
        <v>66000-372</v>
      </c>
      <c r="AE1098" s="136"/>
      <c r="AF1098" s="137"/>
      <c r="AG1098" s="1" t="s">
        <v>573</v>
      </c>
      <c r="AH1098" s="43">
        <v>20171</v>
      </c>
    </row>
    <row r="1099" spans="1:34" x14ac:dyDescent="0.25">
      <c r="A1099" s="140">
        <v>44586</v>
      </c>
      <c r="B1099" s="55" t="s">
        <v>4178</v>
      </c>
      <c r="C1099" s="51" t="s">
        <v>1813</v>
      </c>
      <c r="D1099" s="51" t="s">
        <v>3112</v>
      </c>
      <c r="E1099" s="54">
        <v>44613</v>
      </c>
      <c r="F1099" s="51" t="s">
        <v>1225</v>
      </c>
      <c r="G1099" s="48" t="s">
        <v>3111</v>
      </c>
      <c r="H1099" s="52">
        <v>30</v>
      </c>
      <c r="I1099" s="51" t="s">
        <v>318</v>
      </c>
      <c r="J1099" s="1">
        <v>4.62</v>
      </c>
      <c r="K1099" s="132">
        <v>943670</v>
      </c>
      <c r="L1099" s="131"/>
      <c r="M1099" s="131">
        <v>3.6</v>
      </c>
      <c r="N1099" s="131">
        <v>3.45</v>
      </c>
      <c r="O1099" s="133">
        <f t="shared" si="145"/>
        <v>12.420000000000002</v>
      </c>
      <c r="P1099" s="131" t="s">
        <v>3486</v>
      </c>
      <c r="Q1099" s="131" t="s">
        <v>412</v>
      </c>
      <c r="R1099" s="134" t="s">
        <v>997</v>
      </c>
      <c r="S1099" s="149">
        <v>8.27</v>
      </c>
      <c r="T1099" s="149">
        <v>0.27566666666666667</v>
      </c>
      <c r="U1099" s="150">
        <v>44607</v>
      </c>
      <c r="V1099" s="149">
        <v>0.72638888888888875</v>
      </c>
      <c r="W1099" s="130">
        <v>0.26</v>
      </c>
      <c r="X1099" s="135">
        <v>23.5</v>
      </c>
      <c r="Y1099" s="130" t="str">
        <f t="shared" si="139"/>
        <v>RL1287</v>
      </c>
      <c r="Z1099" s="130" t="str">
        <f t="shared" si="140"/>
        <v>1/NCR18650GA</v>
      </c>
      <c r="AA1099" s="135">
        <f t="shared" si="143"/>
        <v>0.26</v>
      </c>
      <c r="AB1099" s="135">
        <f t="shared" si="141"/>
        <v>4.62</v>
      </c>
      <c r="AC1099" s="130">
        <f t="shared" si="144"/>
        <v>23.5</v>
      </c>
      <c r="AD1099" s="130" t="str">
        <f t="shared" si="142"/>
        <v>66002-206</v>
      </c>
      <c r="AE1099" s="136"/>
      <c r="AF1099" s="137"/>
      <c r="AG1099" s="1" t="s">
        <v>13</v>
      </c>
      <c r="AH1099" s="43">
        <v>2164</v>
      </c>
    </row>
    <row r="1100" spans="1:34" x14ac:dyDescent="0.25">
      <c r="A1100" s="139">
        <v>44599</v>
      </c>
      <c r="B1100" s="58" t="s">
        <v>4269</v>
      </c>
      <c r="C1100" s="51" t="s">
        <v>4272</v>
      </c>
      <c r="D1100" s="51" t="s">
        <v>4479</v>
      </c>
      <c r="E1100" s="54">
        <v>44601</v>
      </c>
      <c r="F1100" s="51" t="s">
        <v>4270</v>
      </c>
      <c r="G1100" s="48" t="s">
        <v>4271</v>
      </c>
      <c r="H1100" s="52">
        <v>3</v>
      </c>
      <c r="I1100" s="51" t="s">
        <v>3792</v>
      </c>
      <c r="J1100" s="1">
        <v>3.75</v>
      </c>
      <c r="K1100" s="132">
        <v>944807</v>
      </c>
      <c r="L1100" s="131"/>
      <c r="M1100" s="131">
        <v>3.6</v>
      </c>
      <c r="N1100" s="131">
        <v>0.25</v>
      </c>
      <c r="O1100" s="133">
        <f t="shared" si="145"/>
        <v>0.9</v>
      </c>
      <c r="P1100" s="131" t="s">
        <v>3497</v>
      </c>
      <c r="Q1100" s="131" t="s">
        <v>577</v>
      </c>
      <c r="R1100" s="134" t="s">
        <v>248</v>
      </c>
      <c r="S1100" s="149">
        <v>1.321944444444445</v>
      </c>
      <c r="T1100" s="149">
        <v>0.44064814814814834</v>
      </c>
      <c r="U1100" s="150">
        <v>44607</v>
      </c>
      <c r="V1100" s="149">
        <v>0.20027777777777889</v>
      </c>
      <c r="W1100" s="130">
        <v>0.5</v>
      </c>
      <c r="X1100" s="135">
        <v>18</v>
      </c>
      <c r="Y1100" s="130" t="str">
        <f t="shared" si="139"/>
        <v>PACK687</v>
      </c>
      <c r="Z1100" s="130" t="str">
        <f t="shared" si="140"/>
        <v>3/V250H</v>
      </c>
      <c r="AA1100" s="135">
        <f t="shared" si="143"/>
        <v>0.5</v>
      </c>
      <c r="AB1100" s="135">
        <f t="shared" si="141"/>
        <v>3.75</v>
      </c>
      <c r="AC1100" s="130">
        <f t="shared" si="144"/>
        <v>18</v>
      </c>
      <c r="AD1100" s="130" t="str">
        <f t="shared" si="142"/>
        <v>20004-653</v>
      </c>
      <c r="AE1100" s="136"/>
      <c r="AF1100" s="137"/>
      <c r="AG1100" s="1" t="s">
        <v>153</v>
      </c>
      <c r="AH1100" s="43">
        <v>2573</v>
      </c>
    </row>
    <row r="1101" spans="1:34" x14ac:dyDescent="0.25">
      <c r="A1101" s="139">
        <v>44599</v>
      </c>
      <c r="B1101" s="58" t="s">
        <v>4278</v>
      </c>
      <c r="C1101" s="51" t="s">
        <v>367</v>
      </c>
      <c r="D1101" s="51" t="s">
        <v>4478</v>
      </c>
      <c r="E1101" s="54">
        <v>44617</v>
      </c>
      <c r="F1101" s="51" t="s">
        <v>282</v>
      </c>
      <c r="G1101" s="48" t="s">
        <v>4279</v>
      </c>
      <c r="H1101" s="52">
        <v>1</v>
      </c>
      <c r="I1101" s="51" t="s">
        <v>303</v>
      </c>
      <c r="J1101" s="1">
        <v>10.98</v>
      </c>
      <c r="K1101" s="132">
        <v>944789</v>
      </c>
      <c r="L1101" s="131"/>
      <c r="M1101" s="131">
        <v>7.4</v>
      </c>
      <c r="N1101" s="131">
        <v>2.4</v>
      </c>
      <c r="O1101" s="133">
        <f t="shared" si="145"/>
        <v>17.760000000000002</v>
      </c>
      <c r="P1101" s="131" t="s">
        <v>3486</v>
      </c>
      <c r="Q1101" s="131" t="s">
        <v>582</v>
      </c>
      <c r="R1101" s="134" t="s">
        <v>1618</v>
      </c>
      <c r="S1101" s="149">
        <v>0.72555555555555529</v>
      </c>
      <c r="T1101" s="149">
        <v>0.72555555555555529</v>
      </c>
      <c r="U1101" s="150">
        <v>44613</v>
      </c>
      <c r="V1101" s="149">
        <v>0.17249999999999899</v>
      </c>
      <c r="W1101" s="130">
        <v>0.5</v>
      </c>
      <c r="X1101" s="135">
        <v>53.18</v>
      </c>
      <c r="Y1101" s="130" t="str">
        <f t="shared" si="139"/>
        <v>PACK694</v>
      </c>
      <c r="Z1101" s="130" t="str">
        <f t="shared" si="140"/>
        <v>2/UR18650FK</v>
      </c>
      <c r="AA1101" s="135">
        <f t="shared" si="143"/>
        <v>0.5</v>
      </c>
      <c r="AB1101" s="135">
        <f t="shared" si="141"/>
        <v>10.98</v>
      </c>
      <c r="AC1101" s="130">
        <f t="shared" si="144"/>
        <v>53.18</v>
      </c>
      <c r="AD1101" s="130" t="str">
        <f t="shared" si="142"/>
        <v>66004-020</v>
      </c>
      <c r="AE1101" s="136"/>
      <c r="AF1101" s="137"/>
      <c r="AG1101" s="1" t="s">
        <v>13</v>
      </c>
      <c r="AH1101" s="43" t="s">
        <v>283</v>
      </c>
    </row>
    <row r="1102" spans="1:34" x14ac:dyDescent="0.25">
      <c r="A1102" s="139">
        <v>44585</v>
      </c>
      <c r="B1102" s="58" t="s">
        <v>4173</v>
      </c>
      <c r="C1102" s="51" t="s">
        <v>532</v>
      </c>
      <c r="D1102" s="51" t="s">
        <v>4175</v>
      </c>
      <c r="E1102" s="54">
        <v>44587</v>
      </c>
      <c r="F1102" s="51" t="s">
        <v>292</v>
      </c>
      <c r="G1102" s="48" t="s">
        <v>4174</v>
      </c>
      <c r="H1102" s="52">
        <v>5</v>
      </c>
      <c r="I1102" s="51" t="s">
        <v>364</v>
      </c>
      <c r="J1102" s="1">
        <v>13.32</v>
      </c>
      <c r="K1102" s="132">
        <v>943402</v>
      </c>
      <c r="L1102" s="131" t="s">
        <v>4176</v>
      </c>
      <c r="M1102" s="131">
        <v>11.1</v>
      </c>
      <c r="N1102" s="131">
        <v>2.6</v>
      </c>
      <c r="O1102" s="133">
        <f t="shared" si="145"/>
        <v>28.86</v>
      </c>
      <c r="P1102" s="131" t="s">
        <v>3486</v>
      </c>
      <c r="Q1102" s="131" t="s">
        <v>577</v>
      </c>
      <c r="R1102" s="134" t="s">
        <v>455</v>
      </c>
      <c r="S1102" s="149">
        <v>6.3883333333333319</v>
      </c>
      <c r="T1102" s="149">
        <v>1.2776666666666663</v>
      </c>
      <c r="U1102" s="150">
        <v>44614</v>
      </c>
      <c r="V1102" s="149">
        <v>0.20694444444444393</v>
      </c>
      <c r="W1102" s="130">
        <v>1.1000000000000001</v>
      </c>
      <c r="X1102" s="135">
        <v>83.1</v>
      </c>
      <c r="Y1102" s="130" t="str">
        <f t="shared" si="139"/>
        <v>RL374</v>
      </c>
      <c r="Z1102" s="130" t="str">
        <f t="shared" si="140"/>
        <v>3/UR18650ZY</v>
      </c>
      <c r="AA1102" s="135">
        <f t="shared" si="143"/>
        <v>1.1000000000000001</v>
      </c>
      <c r="AB1102" s="135">
        <f t="shared" si="141"/>
        <v>13.32</v>
      </c>
      <c r="AC1102" s="130">
        <f t="shared" si="144"/>
        <v>83.1</v>
      </c>
      <c r="AD1102" s="130" t="str">
        <f t="shared" si="142"/>
        <v>22000-007D</v>
      </c>
      <c r="AE1102" s="136"/>
      <c r="AF1102" s="137"/>
      <c r="AG1102" s="1" t="s">
        <v>151</v>
      </c>
      <c r="AH1102" s="43">
        <v>6830</v>
      </c>
    </row>
    <row r="1103" spans="1:34" x14ac:dyDescent="0.25">
      <c r="A1103" s="205">
        <v>44596</v>
      </c>
      <c r="B1103" s="82" t="s">
        <v>4251</v>
      </c>
      <c r="C1103" s="51" t="s">
        <v>4254</v>
      </c>
      <c r="D1103" s="51" t="s">
        <v>4255</v>
      </c>
      <c r="E1103" s="54">
        <v>44595</v>
      </c>
      <c r="F1103" s="51" t="s">
        <v>579</v>
      </c>
      <c r="G1103" s="48" t="s">
        <v>4252</v>
      </c>
      <c r="H1103" s="52">
        <v>6</v>
      </c>
      <c r="I1103" s="51" t="s">
        <v>4253</v>
      </c>
      <c r="J1103" s="1">
        <v>0.23</v>
      </c>
      <c r="K1103" s="203">
        <v>944649</v>
      </c>
      <c r="L1103" s="131"/>
      <c r="M1103" s="131"/>
      <c r="N1103" s="131"/>
      <c r="O1103" s="133">
        <f t="shared" si="145"/>
        <v>0</v>
      </c>
      <c r="P1103" s="131"/>
      <c r="Q1103" s="131"/>
      <c r="R1103" s="134" t="s">
        <v>249</v>
      </c>
      <c r="S1103" s="149">
        <v>0.14944444444444427</v>
      </c>
      <c r="T1103" s="149">
        <v>2.4907407407407378E-2</v>
      </c>
      <c r="U1103" s="150">
        <v>44614</v>
      </c>
      <c r="V1103" s="149">
        <v>0.21888888888888935</v>
      </c>
      <c r="W1103" s="130">
        <v>0.5</v>
      </c>
      <c r="X1103" s="135">
        <v>1.3</v>
      </c>
      <c r="Y1103" s="130" t="str">
        <f t="shared" si="139"/>
        <v>CE043-LAB</v>
      </c>
      <c r="Z1103" s="130" t="str">
        <f t="shared" si="140"/>
        <v>CE043A</v>
      </c>
      <c r="AA1103" s="135">
        <f t="shared" si="143"/>
        <v>0.5</v>
      </c>
      <c r="AB1103" s="135">
        <f t="shared" si="141"/>
        <v>0.23</v>
      </c>
      <c r="AC1103" s="130">
        <f t="shared" si="144"/>
        <v>1.3</v>
      </c>
      <c r="AD1103" s="130" t="str">
        <f t="shared" si="142"/>
        <v>20008-947</v>
      </c>
      <c r="AE1103" s="136"/>
      <c r="AF1103" s="137"/>
      <c r="AG1103" s="1" t="s">
        <v>573</v>
      </c>
      <c r="AH1103" s="43">
        <v>23769</v>
      </c>
    </row>
    <row r="1104" spans="1:34" x14ac:dyDescent="0.25">
      <c r="A1104" s="140">
        <v>44607</v>
      </c>
      <c r="B1104" s="55" t="s">
        <v>4348</v>
      </c>
      <c r="C1104" s="51" t="s">
        <v>773</v>
      </c>
      <c r="D1104" s="51" t="s">
        <v>4477</v>
      </c>
      <c r="E1104" s="54">
        <v>44608</v>
      </c>
      <c r="F1104" s="51" t="s">
        <v>3279</v>
      </c>
      <c r="G1104" s="48" t="s">
        <v>4349</v>
      </c>
      <c r="H1104" s="52">
        <v>1</v>
      </c>
      <c r="I1104" s="51" t="s">
        <v>630</v>
      </c>
      <c r="J1104" s="1">
        <v>72.28</v>
      </c>
      <c r="K1104" s="132">
        <v>945885</v>
      </c>
      <c r="L1104" s="131"/>
      <c r="M1104" s="131">
        <v>24</v>
      </c>
      <c r="N1104" s="131">
        <v>3</v>
      </c>
      <c r="O1104" s="133">
        <f t="shared" si="145"/>
        <v>72</v>
      </c>
      <c r="P1104" s="131" t="s">
        <v>4011</v>
      </c>
      <c r="Q1104" s="131" t="s">
        <v>594</v>
      </c>
      <c r="R1104" s="134" t="s">
        <v>278</v>
      </c>
      <c r="S1104" s="149">
        <v>1.1499999999999999</v>
      </c>
      <c r="T1104" s="149">
        <v>1.1499999999999999</v>
      </c>
      <c r="U1104" s="150">
        <v>44613</v>
      </c>
      <c r="V1104" s="149">
        <v>7.3888888888888005E-2</v>
      </c>
      <c r="W1104" s="130">
        <v>2</v>
      </c>
      <c r="X1104" s="135">
        <v>215</v>
      </c>
      <c r="Y1104" s="130" t="str">
        <f t="shared" si="139"/>
        <v>RECELL756</v>
      </c>
      <c r="Z1104" s="130" t="str">
        <f t="shared" si="140"/>
        <v>20/N3000CR</v>
      </c>
      <c r="AA1104" s="135">
        <f t="shared" si="143"/>
        <v>2</v>
      </c>
      <c r="AB1104" s="135">
        <f t="shared" si="141"/>
        <v>72.28</v>
      </c>
      <c r="AC1104" s="130">
        <f t="shared" si="144"/>
        <v>215</v>
      </c>
      <c r="AD1104" s="130" t="str">
        <f t="shared" si="142"/>
        <v>66004-022</v>
      </c>
      <c r="AE1104" s="136"/>
      <c r="AF1104" s="137"/>
      <c r="AG1104" s="1" t="s">
        <v>151</v>
      </c>
      <c r="AH1104" s="43">
        <v>65658</v>
      </c>
    </row>
    <row r="1105" spans="1:34" x14ac:dyDescent="0.25">
      <c r="A1105" s="147">
        <v>44582</v>
      </c>
      <c r="B1105" s="82" t="s">
        <v>4168</v>
      </c>
      <c r="C1105" s="51" t="s">
        <v>4169</v>
      </c>
      <c r="D1105" s="51" t="s">
        <v>2794</v>
      </c>
      <c r="E1105" s="54">
        <v>44609</v>
      </c>
      <c r="F1105" s="51" t="s">
        <v>1543</v>
      </c>
      <c r="G1105" s="48" t="s">
        <v>2790</v>
      </c>
      <c r="H1105" s="52">
        <v>1</v>
      </c>
      <c r="I1105" s="51" t="s">
        <v>2791</v>
      </c>
      <c r="J1105" s="1">
        <v>12.74</v>
      </c>
      <c r="K1105" s="132">
        <v>943320</v>
      </c>
      <c r="L1105" s="131" t="s">
        <v>2792</v>
      </c>
      <c r="M1105" s="131"/>
      <c r="N1105" s="131"/>
      <c r="O1105" s="133">
        <f t="shared" si="145"/>
        <v>0</v>
      </c>
      <c r="P1105" s="131"/>
      <c r="Q1105" s="131"/>
      <c r="R1105" s="134" t="s">
        <v>456</v>
      </c>
      <c r="S1105" s="149">
        <v>2.3202777777777772</v>
      </c>
      <c r="T1105" s="149">
        <v>2.3202777777777772</v>
      </c>
      <c r="U1105" s="150">
        <v>44613</v>
      </c>
      <c r="V1105" s="149">
        <v>5.416666666666714E-2</v>
      </c>
      <c r="W1105" s="130">
        <v>24</v>
      </c>
      <c r="X1105" s="135">
        <v>272.24</v>
      </c>
      <c r="Y1105" s="130" t="str">
        <f t="shared" si="139"/>
        <v>RECELL657</v>
      </c>
      <c r="Z1105" s="130" t="str">
        <f t="shared" si="140"/>
        <v>10/FP1245A</v>
      </c>
      <c r="AA1105" s="135">
        <f t="shared" si="143"/>
        <v>24</v>
      </c>
      <c r="AB1105" s="135">
        <f t="shared" si="141"/>
        <v>12.74</v>
      </c>
      <c r="AC1105" s="130">
        <f t="shared" si="144"/>
        <v>272.24</v>
      </c>
      <c r="AD1105" s="130" t="str">
        <f t="shared" si="142"/>
        <v>22000-255E</v>
      </c>
      <c r="AE1105" s="136"/>
      <c r="AF1105" s="137"/>
      <c r="AG1105" s="1" t="s">
        <v>151</v>
      </c>
      <c r="AH1105" s="43">
        <v>27233</v>
      </c>
    </row>
    <row r="1106" spans="1:34" x14ac:dyDescent="0.25">
      <c r="A1106" s="139">
        <v>44599</v>
      </c>
      <c r="B1106" s="58" t="s">
        <v>4266</v>
      </c>
      <c r="C1106" s="51" t="s">
        <v>633</v>
      </c>
      <c r="D1106" s="51" t="s">
        <v>2710</v>
      </c>
      <c r="E1106" s="54">
        <v>44610</v>
      </c>
      <c r="F1106" s="51" t="s">
        <v>255</v>
      </c>
      <c r="G1106" s="48" t="s">
        <v>2505</v>
      </c>
      <c r="H1106" s="52">
        <v>1</v>
      </c>
      <c r="I1106" s="51" t="s">
        <v>364</v>
      </c>
      <c r="J1106" s="1">
        <v>4.26</v>
      </c>
      <c r="K1106" s="132">
        <v>944815</v>
      </c>
      <c r="L1106" s="131"/>
      <c r="M1106" s="131">
        <v>3.6</v>
      </c>
      <c r="N1106" s="131">
        <v>2.6</v>
      </c>
      <c r="O1106" s="133">
        <f t="shared" si="145"/>
        <v>9.3600000000000012</v>
      </c>
      <c r="P1106" s="131" t="s">
        <v>3486</v>
      </c>
      <c r="Q1106" s="131" t="s">
        <v>412</v>
      </c>
      <c r="R1106" s="134" t="s">
        <v>1618</v>
      </c>
      <c r="S1106" s="149">
        <v>0.4866666666666668</v>
      </c>
      <c r="T1106" s="149">
        <v>0.4866666666666668</v>
      </c>
      <c r="U1106" s="150">
        <v>44613</v>
      </c>
      <c r="V1106" s="149">
        <v>8.5277777777779562E-2</v>
      </c>
      <c r="W1106" s="130">
        <v>0.35</v>
      </c>
      <c r="X1106" s="135">
        <v>40</v>
      </c>
      <c r="Y1106" s="130" t="str">
        <f t="shared" si="139"/>
        <v>PACK665</v>
      </c>
      <c r="Z1106" s="130" t="str">
        <f t="shared" si="140"/>
        <v>1/UR18650ZY</v>
      </c>
      <c r="AA1106" s="135">
        <f t="shared" si="143"/>
        <v>0.35</v>
      </c>
      <c r="AB1106" s="135">
        <f t="shared" si="141"/>
        <v>4.26</v>
      </c>
      <c r="AC1106" s="130">
        <f t="shared" si="144"/>
        <v>40</v>
      </c>
      <c r="AD1106" s="130" t="str">
        <f t="shared" si="142"/>
        <v>66002-704</v>
      </c>
      <c r="AE1106" s="136"/>
      <c r="AF1106" s="137"/>
      <c r="AG1106" s="1" t="s">
        <v>13</v>
      </c>
      <c r="AH1106" s="43" t="s">
        <v>277</v>
      </c>
    </row>
    <row r="1107" spans="1:34" x14ac:dyDescent="0.25">
      <c r="A1107" s="139">
        <v>44606</v>
      </c>
      <c r="B1107" s="58" t="s">
        <v>4330</v>
      </c>
      <c r="C1107" s="51" t="s">
        <v>4332</v>
      </c>
      <c r="D1107" s="51" t="s">
        <v>4333</v>
      </c>
      <c r="E1107" s="54">
        <v>44608</v>
      </c>
      <c r="F1107" s="51" t="s">
        <v>832</v>
      </c>
      <c r="G1107" s="48" t="s">
        <v>4331</v>
      </c>
      <c r="H1107" s="52">
        <v>2</v>
      </c>
      <c r="I1107" s="51" t="s">
        <v>303</v>
      </c>
      <c r="J1107" s="1">
        <v>120.63</v>
      </c>
      <c r="K1107" s="132">
        <v>945723</v>
      </c>
      <c r="L1107" s="131"/>
      <c r="M1107" s="131">
        <v>14.4</v>
      </c>
      <c r="N1107" s="131">
        <v>9.6</v>
      </c>
      <c r="O1107" s="133">
        <f t="shared" si="145"/>
        <v>138.24</v>
      </c>
      <c r="P1107" s="131" t="s">
        <v>3486</v>
      </c>
      <c r="Q1107" s="131" t="s">
        <v>88</v>
      </c>
      <c r="R1107" s="134" t="s">
        <v>455</v>
      </c>
      <c r="S1107" s="149">
        <v>6.2038888888888906</v>
      </c>
      <c r="T1107" s="149">
        <v>3.1019444444444453</v>
      </c>
      <c r="U1107" s="150">
        <v>44613</v>
      </c>
      <c r="V1107" s="149">
        <v>0.12027777777777704</v>
      </c>
      <c r="W1107" s="130">
        <v>2</v>
      </c>
      <c r="X1107" s="135">
        <v>200</v>
      </c>
      <c r="Y1107" s="130" t="str">
        <f t="shared" si="139"/>
        <v>RL31A</v>
      </c>
      <c r="Z1107" s="130" t="str">
        <f t="shared" si="140"/>
        <v>16/UR18650FK</v>
      </c>
      <c r="AA1107" s="135">
        <f t="shared" si="143"/>
        <v>2</v>
      </c>
      <c r="AB1107" s="135">
        <f t="shared" si="141"/>
        <v>120.63</v>
      </c>
      <c r="AC1107" s="130">
        <f t="shared" si="144"/>
        <v>200</v>
      </c>
      <c r="AD1107" s="130" t="str">
        <f t="shared" si="142"/>
        <v>67001-491A</v>
      </c>
      <c r="AE1107" s="136"/>
      <c r="AF1107" s="137"/>
      <c r="AG1107" s="1" t="s">
        <v>152</v>
      </c>
      <c r="AH1107" s="43">
        <v>64999</v>
      </c>
    </row>
    <row r="1108" spans="1:34" x14ac:dyDescent="0.25">
      <c r="A1108" s="140">
        <v>44607</v>
      </c>
      <c r="B1108" s="55" t="s">
        <v>4343</v>
      </c>
      <c r="C1108" s="51" t="s">
        <v>1885</v>
      </c>
      <c r="D1108" s="51" t="s">
        <v>1886</v>
      </c>
      <c r="E1108" s="54">
        <v>44627</v>
      </c>
      <c r="F1108" s="51" t="s">
        <v>4344</v>
      </c>
      <c r="G1108" s="48" t="s">
        <v>1882</v>
      </c>
      <c r="H1108" s="52">
        <v>30</v>
      </c>
      <c r="I1108" s="51" t="s">
        <v>1883</v>
      </c>
      <c r="J1108" s="1">
        <v>0.95</v>
      </c>
      <c r="K1108" s="132">
        <v>945895</v>
      </c>
      <c r="L1108" s="131" t="s">
        <v>1884</v>
      </c>
      <c r="M1108" s="131">
        <v>4.5</v>
      </c>
      <c r="N1108" s="131"/>
      <c r="O1108" s="133">
        <f t="shared" si="145"/>
        <v>0</v>
      </c>
      <c r="P1108" s="131" t="s">
        <v>3538</v>
      </c>
      <c r="Q1108" s="131" t="s">
        <v>577</v>
      </c>
      <c r="R1108" s="134" t="s">
        <v>997</v>
      </c>
      <c r="S1108" s="149">
        <v>5.2127777777777791</v>
      </c>
      <c r="T1108" s="149">
        <v>0.17375925925925931</v>
      </c>
      <c r="U1108" s="150">
        <v>44614</v>
      </c>
      <c r="V1108" s="149">
        <v>0.22749999999999959</v>
      </c>
      <c r="W1108" s="130">
        <v>0.24</v>
      </c>
      <c r="X1108" s="135">
        <v>11.28</v>
      </c>
      <c r="Y1108" s="130" t="str">
        <f t="shared" si="139"/>
        <v>AL539</v>
      </c>
      <c r="Z1108" s="130" t="str">
        <f t="shared" si="140"/>
        <v>3/PC2400</v>
      </c>
      <c r="AA1108" s="135">
        <f t="shared" si="143"/>
        <v>0.24</v>
      </c>
      <c r="AB1108" s="135">
        <f t="shared" si="141"/>
        <v>0.95</v>
      </c>
      <c r="AC1108" s="130">
        <f t="shared" si="144"/>
        <v>11.28</v>
      </c>
      <c r="AD1108" s="130" t="str">
        <f t="shared" si="142"/>
        <v>50001-343HAF</v>
      </c>
      <c r="AE1108" s="136"/>
      <c r="AF1108" s="137"/>
      <c r="AG1108" s="1" t="s">
        <v>152</v>
      </c>
      <c r="AH1108" s="43">
        <v>1412</v>
      </c>
    </row>
    <row r="1109" spans="1:34" x14ac:dyDescent="0.25">
      <c r="A1109" s="144">
        <v>44594</v>
      </c>
      <c r="B1109" s="56" t="s">
        <v>4234</v>
      </c>
      <c r="C1109" s="51" t="s">
        <v>4237</v>
      </c>
      <c r="D1109" s="51" t="s">
        <v>4238</v>
      </c>
      <c r="E1109" s="54">
        <v>44603</v>
      </c>
      <c r="F1109" s="51" t="s">
        <v>4235</v>
      </c>
      <c r="G1109" s="48" t="s">
        <v>4236</v>
      </c>
      <c r="H1109" s="52">
        <v>1</v>
      </c>
      <c r="I1109" s="51" t="s">
        <v>393</v>
      </c>
      <c r="J1109" s="1">
        <v>34.770000000000003</v>
      </c>
      <c r="K1109" s="132">
        <v>944143</v>
      </c>
      <c r="L1109" s="131"/>
      <c r="M1109" s="131">
        <v>12</v>
      </c>
      <c r="N1109" s="131">
        <v>5</v>
      </c>
      <c r="O1109" s="133">
        <f t="shared" si="145"/>
        <v>60</v>
      </c>
      <c r="P1109" s="131" t="s">
        <v>4011</v>
      </c>
      <c r="Q1109" s="131" t="s">
        <v>584</v>
      </c>
      <c r="R1109" s="134" t="s">
        <v>997</v>
      </c>
      <c r="S1109" s="149">
        <v>1.5308333333333328</v>
      </c>
      <c r="T1109" s="149">
        <v>1.5308333333333328</v>
      </c>
      <c r="U1109" s="150">
        <v>44614</v>
      </c>
      <c r="V1109" s="149">
        <v>0.150555555555556</v>
      </c>
      <c r="W1109" s="130">
        <v>1.76</v>
      </c>
      <c r="X1109" s="135">
        <v>145</v>
      </c>
      <c r="Y1109" s="130" t="s">
        <v>4238</v>
      </c>
      <c r="Z1109" s="130" t="str">
        <f t="shared" si="140"/>
        <v xml:space="preserve">10/IC5000DHH </v>
      </c>
      <c r="AA1109" s="135">
        <f t="shared" si="143"/>
        <v>1.76</v>
      </c>
      <c r="AB1109" s="135">
        <f t="shared" si="141"/>
        <v>34.770000000000003</v>
      </c>
      <c r="AC1109" s="130">
        <f t="shared" si="144"/>
        <v>145</v>
      </c>
      <c r="AD1109" s="130" t="str">
        <f t="shared" si="142"/>
        <v>35008-014J</v>
      </c>
      <c r="AE1109" s="136"/>
      <c r="AF1109" s="137"/>
      <c r="AG1109" s="1" t="s">
        <v>13</v>
      </c>
      <c r="AH1109" s="43">
        <v>66026</v>
      </c>
    </row>
    <row r="1110" spans="1:34" x14ac:dyDescent="0.25">
      <c r="A1110" s="139">
        <v>44599</v>
      </c>
      <c r="B1110" s="58" t="s">
        <v>4259</v>
      </c>
      <c r="C1110" s="51" t="s">
        <v>4263</v>
      </c>
      <c r="D1110" s="51" t="s">
        <v>4264</v>
      </c>
      <c r="E1110" s="54">
        <v>44610</v>
      </c>
      <c r="F1110" s="51" t="s">
        <v>4260</v>
      </c>
      <c r="G1110" s="48" t="s">
        <v>4261</v>
      </c>
      <c r="H1110" s="52">
        <v>12</v>
      </c>
      <c r="I1110" s="51" t="s">
        <v>4262</v>
      </c>
      <c r="J1110" s="1">
        <v>14.76</v>
      </c>
      <c r="K1110" s="132">
        <v>944817</v>
      </c>
      <c r="L1110" s="131"/>
      <c r="M1110" s="131">
        <v>24</v>
      </c>
      <c r="N1110" s="131">
        <v>2.2999999999999998</v>
      </c>
      <c r="O1110" s="133">
        <f t="shared" si="145"/>
        <v>55.199999999999996</v>
      </c>
      <c r="P1110" s="131" t="s">
        <v>115</v>
      </c>
      <c r="Q1110" s="131" t="s">
        <v>582</v>
      </c>
      <c r="R1110" s="134" t="s">
        <v>1618</v>
      </c>
      <c r="S1110" s="149">
        <v>8.4138888888888914</v>
      </c>
      <c r="T1110" s="149">
        <v>0.70115740740740762</v>
      </c>
      <c r="U1110" s="150">
        <v>44614</v>
      </c>
      <c r="V1110" s="149">
        <v>0.34638888888889063</v>
      </c>
      <c r="W1110" s="130">
        <v>1</v>
      </c>
      <c r="X1110" s="135">
        <v>42</v>
      </c>
      <c r="Y1110" s="130" t="str">
        <f t="shared" ref="Y1110:Y1173" si="146">D1110</f>
        <v>S129</v>
      </c>
      <c r="Z1110" s="130" t="str">
        <f t="shared" si="140"/>
        <v>2/12SB2.3P</v>
      </c>
      <c r="AA1110" s="135">
        <f t="shared" si="143"/>
        <v>1</v>
      </c>
      <c r="AB1110" s="135">
        <f t="shared" si="141"/>
        <v>14.76</v>
      </c>
      <c r="AC1110" s="130">
        <f t="shared" si="144"/>
        <v>42</v>
      </c>
      <c r="AD1110" s="130" t="str">
        <f t="shared" si="142"/>
        <v>67001-883</v>
      </c>
      <c r="AE1110" s="136"/>
      <c r="AF1110" s="137"/>
      <c r="AG1110" s="1" t="s">
        <v>153</v>
      </c>
      <c r="AH1110" s="43">
        <v>2628</v>
      </c>
    </row>
    <row r="1111" spans="1:34" x14ac:dyDescent="0.25">
      <c r="A1111" s="140">
        <v>44607</v>
      </c>
      <c r="B1111" s="55" t="s">
        <v>4347</v>
      </c>
      <c r="C1111" s="51" t="s">
        <v>275</v>
      </c>
      <c r="D1111" s="51" t="s">
        <v>498</v>
      </c>
      <c r="E1111" s="54">
        <v>44615</v>
      </c>
      <c r="F1111" s="51" t="s">
        <v>1437</v>
      </c>
      <c r="G1111" s="48" t="s">
        <v>497</v>
      </c>
      <c r="H1111" s="52">
        <v>2</v>
      </c>
      <c r="I1111" s="51" t="s">
        <v>116</v>
      </c>
      <c r="J1111" s="1">
        <v>20.93</v>
      </c>
      <c r="K1111" s="132">
        <v>945897</v>
      </c>
      <c r="L1111" s="131"/>
      <c r="M1111" s="131">
        <v>11.1</v>
      </c>
      <c r="N1111" s="131">
        <v>2</v>
      </c>
      <c r="O1111" s="133">
        <f t="shared" si="145"/>
        <v>22.2</v>
      </c>
      <c r="P1111" s="131" t="s">
        <v>3486</v>
      </c>
      <c r="Q1111" s="131" t="s">
        <v>577</v>
      </c>
      <c r="R1111" s="134" t="s">
        <v>455</v>
      </c>
      <c r="S1111" s="149">
        <v>4.9352777777777774</v>
      </c>
      <c r="T1111" s="149">
        <v>2.4676388888888887</v>
      </c>
      <c r="U1111" s="150">
        <v>44614</v>
      </c>
      <c r="V1111" s="149">
        <v>0.12833333333333474</v>
      </c>
      <c r="W1111" s="130">
        <v>2.97</v>
      </c>
      <c r="X1111" s="135">
        <v>85</v>
      </c>
      <c r="Y1111" s="130" t="str">
        <f t="shared" si="146"/>
        <v>RL980</v>
      </c>
      <c r="Z1111" s="130" t="str">
        <f t="shared" si="140"/>
        <v>3/UF103450P</v>
      </c>
      <c r="AA1111" s="135">
        <f t="shared" si="143"/>
        <v>2.97</v>
      </c>
      <c r="AB1111" s="135">
        <f t="shared" si="141"/>
        <v>20.93</v>
      </c>
      <c r="AC1111" s="130">
        <f t="shared" si="144"/>
        <v>85</v>
      </c>
      <c r="AD1111" s="130" t="str">
        <f t="shared" si="142"/>
        <v>30008-144SHARK</v>
      </c>
      <c r="AE1111" s="136"/>
      <c r="AF1111" s="137"/>
      <c r="AG1111" s="1" t="s">
        <v>152</v>
      </c>
      <c r="AH1111" s="43">
        <v>66552</v>
      </c>
    </row>
    <row r="1112" spans="1:34" x14ac:dyDescent="0.25">
      <c r="A1112" s="144">
        <v>44608</v>
      </c>
      <c r="B1112" s="56" t="s">
        <v>4360</v>
      </c>
      <c r="C1112" s="51" t="s">
        <v>275</v>
      </c>
      <c r="D1112" s="51" t="s">
        <v>498</v>
      </c>
      <c r="E1112" s="54">
        <v>44624</v>
      </c>
      <c r="F1112" s="51" t="s">
        <v>360</v>
      </c>
      <c r="G1112" s="48" t="s">
        <v>497</v>
      </c>
      <c r="H1112" s="52">
        <v>1</v>
      </c>
      <c r="I1112" s="51" t="s">
        <v>116</v>
      </c>
      <c r="J1112" s="1">
        <v>20.93</v>
      </c>
      <c r="K1112" s="132">
        <v>945871</v>
      </c>
      <c r="L1112" s="131"/>
      <c r="M1112" s="131">
        <v>11.1</v>
      </c>
      <c r="N1112" s="131">
        <v>2</v>
      </c>
      <c r="O1112" s="133">
        <f t="shared" si="145"/>
        <v>22.2</v>
      </c>
      <c r="P1112" s="131" t="s">
        <v>3486</v>
      </c>
      <c r="Q1112" s="131" t="s">
        <v>577</v>
      </c>
      <c r="R1112" s="134"/>
      <c r="S1112" s="149">
        <v>0</v>
      </c>
      <c r="T1112" s="149">
        <v>0</v>
      </c>
      <c r="U1112" s="150">
        <v>44614</v>
      </c>
      <c r="V1112" s="149">
        <v>0.13583333333333325</v>
      </c>
      <c r="W1112" s="130">
        <v>2.97</v>
      </c>
      <c r="X1112" s="135">
        <v>85</v>
      </c>
      <c r="Y1112" s="130" t="str">
        <f t="shared" si="146"/>
        <v>RL980</v>
      </c>
      <c r="Z1112" s="130" t="str">
        <f t="shared" si="140"/>
        <v>3/UF103450P</v>
      </c>
      <c r="AA1112" s="135">
        <f t="shared" si="143"/>
        <v>2.97</v>
      </c>
      <c r="AB1112" s="135">
        <f t="shared" si="141"/>
        <v>20.93</v>
      </c>
      <c r="AC1112" s="130">
        <f t="shared" si="144"/>
        <v>85</v>
      </c>
      <c r="AD1112" s="130" t="str">
        <f t="shared" si="142"/>
        <v>30008-144SHARK</v>
      </c>
      <c r="AE1112" s="136"/>
      <c r="AF1112" s="137"/>
      <c r="AG1112" s="1" t="s">
        <v>573</v>
      </c>
      <c r="AH1112" s="43">
        <v>23922</v>
      </c>
    </row>
    <row r="1113" spans="1:34" s="138" customFormat="1" x14ac:dyDescent="0.25">
      <c r="A1113" s="147">
        <v>44526</v>
      </c>
      <c r="B1113" s="82" t="s">
        <v>3801</v>
      </c>
      <c r="C1113" s="51" t="s">
        <v>673</v>
      </c>
      <c r="D1113" s="51" t="s">
        <v>674</v>
      </c>
      <c r="E1113" s="54">
        <v>44596</v>
      </c>
      <c r="F1113" s="51" t="s">
        <v>571</v>
      </c>
      <c r="G1113" s="48" t="s">
        <v>672</v>
      </c>
      <c r="H1113" s="52">
        <v>1000</v>
      </c>
      <c r="I1113" s="51" t="s">
        <v>270</v>
      </c>
      <c r="J1113" s="1">
        <v>9.7149999999999999</v>
      </c>
      <c r="K1113" s="132">
        <v>937819</v>
      </c>
      <c r="L1113" s="131"/>
      <c r="M1113" s="131">
        <v>7.2</v>
      </c>
      <c r="N1113" s="131">
        <v>2.6</v>
      </c>
      <c r="O1113" s="133">
        <f t="shared" si="145"/>
        <v>18.720000000000002</v>
      </c>
      <c r="P1113" s="131" t="s">
        <v>538</v>
      </c>
      <c r="Q1113" s="131" t="s">
        <v>582</v>
      </c>
      <c r="R1113" s="134" t="s">
        <v>4480</v>
      </c>
      <c r="S1113" s="149">
        <v>210.38111111111112</v>
      </c>
      <c r="T1113" s="149">
        <v>0.21038111111111113</v>
      </c>
      <c r="U1113" s="150">
        <v>44615</v>
      </c>
      <c r="V1113" s="149">
        <v>3.6847222222222222</v>
      </c>
      <c r="W1113" s="130">
        <v>0.22</v>
      </c>
      <c r="X1113" s="135">
        <v>27</v>
      </c>
      <c r="Y1113" s="130" t="str">
        <f t="shared" si="146"/>
        <v>L231</v>
      </c>
      <c r="Z1113" s="130" t="str">
        <f t="shared" si="140"/>
        <v>2/LS14500</v>
      </c>
      <c r="AA1113" s="135">
        <f t="shared" si="143"/>
        <v>0.22</v>
      </c>
      <c r="AB1113" s="135">
        <f t="shared" si="141"/>
        <v>9.7149999999999999</v>
      </c>
      <c r="AC1113" s="130">
        <f t="shared" si="144"/>
        <v>27</v>
      </c>
      <c r="AD1113" s="130" t="str">
        <f t="shared" si="142"/>
        <v>66000-223</v>
      </c>
      <c r="AE1113" s="136"/>
      <c r="AF1113" s="137"/>
      <c r="AG1113" s="1" t="s">
        <v>153</v>
      </c>
      <c r="AH1113" s="43">
        <v>65616</v>
      </c>
    </row>
    <row r="1114" spans="1:34" x14ac:dyDescent="0.25">
      <c r="A1114" s="140">
        <v>44614</v>
      </c>
      <c r="B1114" s="55" t="s">
        <v>4408</v>
      </c>
      <c r="C1114" s="51" t="s">
        <v>4409</v>
      </c>
      <c r="D1114" s="51" t="s">
        <v>674</v>
      </c>
      <c r="E1114" s="54">
        <v>44613</v>
      </c>
      <c r="F1114" s="51" t="s">
        <v>571</v>
      </c>
      <c r="G1114" s="48" t="s">
        <v>672</v>
      </c>
      <c r="H1114" s="52">
        <v>1</v>
      </c>
      <c r="I1114" s="51" t="s">
        <v>270</v>
      </c>
      <c r="J1114" s="1">
        <v>9.83</v>
      </c>
      <c r="K1114" s="132">
        <v>946729</v>
      </c>
      <c r="L1114" s="131"/>
      <c r="M1114" s="131">
        <v>7.2</v>
      </c>
      <c r="N1114" s="131">
        <v>2.6</v>
      </c>
      <c r="O1114" s="133">
        <f t="shared" si="145"/>
        <v>18.720000000000002</v>
      </c>
      <c r="P1114" s="131" t="s">
        <v>421</v>
      </c>
      <c r="Q1114" s="131" t="s">
        <v>582</v>
      </c>
      <c r="R1114" s="134" t="s">
        <v>287</v>
      </c>
      <c r="S1114" s="149">
        <v>0.44666666666666721</v>
      </c>
      <c r="T1114" s="149">
        <v>0.44666666666666721</v>
      </c>
      <c r="U1114" s="150">
        <v>44615</v>
      </c>
      <c r="V1114" s="149">
        <v>0.11944444444444358</v>
      </c>
      <c r="W1114" s="130">
        <v>0.22</v>
      </c>
      <c r="X1114" s="135">
        <v>0</v>
      </c>
      <c r="Y1114" s="130" t="str">
        <f t="shared" si="146"/>
        <v>L231</v>
      </c>
      <c r="Z1114" s="130" t="str">
        <f t="shared" si="140"/>
        <v xml:space="preserve">2/LS14500 </v>
      </c>
      <c r="AA1114" s="135">
        <f t="shared" si="143"/>
        <v>0.22</v>
      </c>
      <c r="AB1114" s="135">
        <f t="shared" si="141"/>
        <v>9.83</v>
      </c>
      <c r="AC1114" s="130">
        <f t="shared" si="144"/>
        <v>0</v>
      </c>
      <c r="AD1114" s="130" t="str">
        <f t="shared" si="142"/>
        <v>66000-223</v>
      </c>
      <c r="AE1114" s="136"/>
      <c r="AF1114" s="137"/>
      <c r="AG1114" s="1" t="s">
        <v>153</v>
      </c>
      <c r="AH1114" s="43">
        <v>65616</v>
      </c>
    </row>
    <row r="1115" spans="1:34" x14ac:dyDescent="0.25">
      <c r="A1115" s="139">
        <v>44599</v>
      </c>
      <c r="B1115" s="58" t="s">
        <v>4267</v>
      </c>
      <c r="C1115" s="51" t="s">
        <v>3393</v>
      </c>
      <c r="D1115" s="51" t="s">
        <v>4519</v>
      </c>
      <c r="E1115" s="54">
        <v>44596</v>
      </c>
      <c r="F1115" s="51" t="s">
        <v>282</v>
      </c>
      <c r="G1115" s="48" t="s">
        <v>4268</v>
      </c>
      <c r="H1115" s="52">
        <v>1</v>
      </c>
      <c r="I1115" s="51" t="s">
        <v>99</v>
      </c>
      <c r="J1115" s="1">
        <v>29.28</v>
      </c>
      <c r="K1115" s="132">
        <v>944808</v>
      </c>
      <c r="L1115" s="131"/>
      <c r="M1115" s="131">
        <v>11.1</v>
      </c>
      <c r="N1115" s="131">
        <v>2.6</v>
      </c>
      <c r="O1115" s="133">
        <f t="shared" si="145"/>
        <v>28.86</v>
      </c>
      <c r="P1115" s="131" t="s">
        <v>3486</v>
      </c>
      <c r="Q1115" s="131" t="s">
        <v>577</v>
      </c>
      <c r="R1115" s="134" t="s">
        <v>455</v>
      </c>
      <c r="S1115" s="149">
        <v>1.7811111111111115</v>
      </c>
      <c r="T1115" s="149">
        <v>1.7811111111111115</v>
      </c>
      <c r="U1115" s="150">
        <v>44615</v>
      </c>
      <c r="V1115" s="149">
        <v>0.24888888888888872</v>
      </c>
      <c r="W1115" s="130">
        <v>1</v>
      </c>
      <c r="X1115" s="135">
        <v>89</v>
      </c>
      <c r="Y1115" s="130" t="str">
        <f t="shared" si="146"/>
        <v>PACK693</v>
      </c>
      <c r="Z1115" s="130" t="str">
        <f t="shared" si="140"/>
        <v>3/UR18650FM</v>
      </c>
      <c r="AA1115" s="135">
        <f t="shared" si="143"/>
        <v>1</v>
      </c>
      <c r="AB1115" s="135">
        <f t="shared" si="141"/>
        <v>29.28</v>
      </c>
      <c r="AC1115" s="130">
        <f t="shared" si="144"/>
        <v>89</v>
      </c>
      <c r="AD1115" s="130" t="str">
        <f t="shared" si="142"/>
        <v>66004-021</v>
      </c>
      <c r="AE1115" s="136"/>
      <c r="AF1115" s="137"/>
      <c r="AG1115" s="1" t="s">
        <v>13</v>
      </c>
      <c r="AH1115" s="43" t="s">
        <v>283</v>
      </c>
    </row>
    <row r="1116" spans="1:34" x14ac:dyDescent="0.25">
      <c r="A1116" s="147">
        <v>44582</v>
      </c>
      <c r="B1116" s="82" t="s">
        <v>4161</v>
      </c>
      <c r="C1116" s="51" t="s">
        <v>2847</v>
      </c>
      <c r="D1116" s="51" t="s">
        <v>4164</v>
      </c>
      <c r="E1116" s="54">
        <v>44609</v>
      </c>
      <c r="F1116" s="51" t="s">
        <v>4162</v>
      </c>
      <c r="G1116" s="48" t="s">
        <v>4163</v>
      </c>
      <c r="H1116" s="52">
        <v>30</v>
      </c>
      <c r="I1116" s="51" t="s">
        <v>1924</v>
      </c>
      <c r="J1116" s="1">
        <v>69.400000000000006</v>
      </c>
      <c r="K1116" s="132">
        <v>943271</v>
      </c>
      <c r="L1116" s="131"/>
      <c r="M1116" s="131"/>
      <c r="N1116" s="131"/>
      <c r="O1116" s="133">
        <f t="shared" si="145"/>
        <v>0</v>
      </c>
      <c r="P1116" s="131"/>
      <c r="Q1116" s="131"/>
      <c r="R1116" s="134" t="s">
        <v>297</v>
      </c>
      <c r="S1116" s="149">
        <v>44.468055555555551</v>
      </c>
      <c r="T1116" s="149">
        <v>1.4822685185185185</v>
      </c>
      <c r="U1116" s="150">
        <v>44615</v>
      </c>
      <c r="V1116" s="149">
        <v>0.35083333333333355</v>
      </c>
      <c r="W1116" s="130">
        <v>2.0699999999999998</v>
      </c>
      <c r="X1116" s="135">
        <v>170</v>
      </c>
      <c r="Y1116" s="130" t="str">
        <f t="shared" si="146"/>
        <v>CH185</v>
      </c>
      <c r="Z1116" s="130" t="str">
        <f t="shared" si="140"/>
        <v>TSB002PCB</v>
      </c>
      <c r="AA1116" s="135">
        <f t="shared" si="143"/>
        <v>2.0699999999999998</v>
      </c>
      <c r="AB1116" s="135">
        <f t="shared" si="141"/>
        <v>69.400000000000006</v>
      </c>
      <c r="AC1116" s="130">
        <f t="shared" si="144"/>
        <v>170</v>
      </c>
      <c r="AD1116" s="130" t="str">
        <f t="shared" si="142"/>
        <v>66000-093</v>
      </c>
      <c r="AE1116" s="136"/>
      <c r="AF1116" s="137"/>
      <c r="AG1116" s="1" t="s">
        <v>153</v>
      </c>
      <c r="AH1116" s="43">
        <v>2623</v>
      </c>
    </row>
    <row r="1117" spans="1:34" x14ac:dyDescent="0.25">
      <c r="A1117" s="139">
        <v>44613</v>
      </c>
      <c r="B1117" s="58" t="s">
        <v>4375</v>
      </c>
      <c r="C1117" s="51" t="s">
        <v>379</v>
      </c>
      <c r="D1117" s="51" t="s">
        <v>825</v>
      </c>
      <c r="E1117" s="54">
        <v>44610</v>
      </c>
      <c r="F1117" s="51" t="s">
        <v>311</v>
      </c>
      <c r="G1117" s="48" t="s">
        <v>824</v>
      </c>
      <c r="H1117" s="52">
        <v>6</v>
      </c>
      <c r="I1117" s="51" t="s">
        <v>378</v>
      </c>
      <c r="J1117" s="1">
        <v>3.83</v>
      </c>
      <c r="K1117" s="132">
        <v>946473</v>
      </c>
      <c r="L1117" s="131"/>
      <c r="M1117" s="131">
        <v>3</v>
      </c>
      <c r="N1117" s="131">
        <v>3</v>
      </c>
      <c r="O1117" s="133">
        <f t="shared" si="145"/>
        <v>9</v>
      </c>
      <c r="P1117" s="131" t="s">
        <v>411</v>
      </c>
      <c r="Q1117" s="131" t="s">
        <v>124</v>
      </c>
      <c r="R1117" s="134" t="s">
        <v>997</v>
      </c>
      <c r="S1117" s="149">
        <v>2.234999999999999</v>
      </c>
      <c r="T1117" s="149">
        <v>0.37249999999999983</v>
      </c>
      <c r="U1117" s="150">
        <v>44615</v>
      </c>
      <c r="V1117" s="149">
        <v>0.28222222222222193</v>
      </c>
      <c r="W1117" s="130">
        <v>0.32</v>
      </c>
      <c r="X1117" s="135">
        <v>16.649999999999999</v>
      </c>
      <c r="Y1117" s="130" t="str">
        <f t="shared" si="146"/>
        <v>L500</v>
      </c>
      <c r="Z1117" s="130" t="str">
        <f t="shared" si="140"/>
        <v>3/CR2477</v>
      </c>
      <c r="AA1117" s="135">
        <f t="shared" si="143"/>
        <v>0.32</v>
      </c>
      <c r="AB1117" s="135">
        <f t="shared" si="141"/>
        <v>3.83</v>
      </c>
      <c r="AC1117" s="130">
        <f t="shared" si="144"/>
        <v>16.649999999999999</v>
      </c>
      <c r="AD1117" s="130" t="str">
        <f t="shared" si="142"/>
        <v>66000-679</v>
      </c>
      <c r="AE1117" s="136"/>
      <c r="AF1117" s="137"/>
      <c r="AG1117" s="1" t="s">
        <v>153</v>
      </c>
      <c r="AH1117" s="43">
        <v>65813</v>
      </c>
    </row>
    <row r="1118" spans="1:34" x14ac:dyDescent="0.25">
      <c r="A1118" s="144">
        <v>44594</v>
      </c>
      <c r="B1118" s="56" t="s">
        <v>4220</v>
      </c>
      <c r="C1118" s="51" t="s">
        <v>4223</v>
      </c>
      <c r="D1118" s="51" t="s">
        <v>4224</v>
      </c>
      <c r="E1118" s="54">
        <v>44613</v>
      </c>
      <c r="F1118" s="51" t="s">
        <v>4221</v>
      </c>
      <c r="G1118" s="48" t="s">
        <v>4222</v>
      </c>
      <c r="H1118" s="52">
        <v>4</v>
      </c>
      <c r="I1118" s="51" t="s">
        <v>3385</v>
      </c>
      <c r="J1118" s="1">
        <v>16.670000000000002</v>
      </c>
      <c r="K1118" s="132">
        <v>944208</v>
      </c>
      <c r="L1118" s="131"/>
      <c r="M1118" s="131">
        <v>7.4</v>
      </c>
      <c r="N1118" s="131">
        <v>5.2</v>
      </c>
      <c r="O1118" s="133">
        <f t="shared" si="145"/>
        <v>38.480000000000004</v>
      </c>
      <c r="P1118" s="131" t="s">
        <v>3486</v>
      </c>
      <c r="Q1118" s="131" t="s">
        <v>281</v>
      </c>
      <c r="R1118" s="134" t="s">
        <v>1618</v>
      </c>
      <c r="S1118" s="149">
        <v>2.8652777777777758</v>
      </c>
      <c r="T1118" s="149">
        <v>0.71631944444444395</v>
      </c>
      <c r="U1118" s="150">
        <v>44613</v>
      </c>
      <c r="V1118" s="149">
        <v>0.25833333333333375</v>
      </c>
      <c r="W1118" s="130">
        <v>0.66</v>
      </c>
      <c r="X1118" s="135">
        <v>90</v>
      </c>
      <c r="Y1118" s="130" t="str">
        <f t="shared" si="146"/>
        <v>RL186</v>
      </c>
      <c r="Z1118" s="130" t="str">
        <f t="shared" si="140"/>
        <v>4/ICR18650-26JM</v>
      </c>
      <c r="AA1118" s="135">
        <f t="shared" si="143"/>
        <v>0.66</v>
      </c>
      <c r="AB1118" s="135">
        <f t="shared" si="141"/>
        <v>16.670000000000002</v>
      </c>
      <c r="AC1118" s="130">
        <f t="shared" si="144"/>
        <v>90</v>
      </c>
      <c r="AD1118" s="130" t="str">
        <f t="shared" si="142"/>
        <v>66000-473</v>
      </c>
      <c r="AE1118" s="136"/>
      <c r="AF1118" s="137"/>
      <c r="AG1118" s="1" t="s">
        <v>152</v>
      </c>
      <c r="AH1118" s="43">
        <v>2612</v>
      </c>
    </row>
    <row r="1119" spans="1:34" x14ac:dyDescent="0.25">
      <c r="A1119" s="147">
        <v>44596</v>
      </c>
      <c r="B1119" s="82" t="s">
        <v>4256</v>
      </c>
      <c r="C1119" s="51" t="s">
        <v>4258</v>
      </c>
      <c r="D1119" s="51" t="s">
        <v>4518</v>
      </c>
      <c r="E1119" s="54">
        <v>44595</v>
      </c>
      <c r="F1119" s="51" t="s">
        <v>322</v>
      </c>
      <c r="G1119" s="48" t="s">
        <v>4257</v>
      </c>
      <c r="H1119" s="52">
        <v>2</v>
      </c>
      <c r="I1119" s="51" t="s">
        <v>270</v>
      </c>
      <c r="J1119" s="1">
        <v>4.4000000000000004</v>
      </c>
      <c r="K1119" s="132">
        <v>944726</v>
      </c>
      <c r="L1119" s="131"/>
      <c r="M1119" s="131">
        <v>3.6</v>
      </c>
      <c r="N1119" s="131">
        <v>2.6</v>
      </c>
      <c r="O1119" s="133">
        <f t="shared" si="145"/>
        <v>9.3600000000000012</v>
      </c>
      <c r="P1119" s="131" t="s">
        <v>3945</v>
      </c>
      <c r="Q1119" s="131" t="s">
        <v>412</v>
      </c>
      <c r="R1119" s="134" t="s">
        <v>997</v>
      </c>
      <c r="S1119" s="149">
        <v>0.29416666666666602</v>
      </c>
      <c r="T1119" s="149">
        <v>0.14708333333333301</v>
      </c>
      <c r="U1119" s="150">
        <v>44613</v>
      </c>
      <c r="V1119" s="149">
        <v>7.3888888888888005E-2</v>
      </c>
      <c r="W1119" s="130">
        <v>0.5</v>
      </c>
      <c r="X1119" s="135">
        <v>12</v>
      </c>
      <c r="Y1119" s="130" t="str">
        <f t="shared" si="146"/>
        <v>PACK692</v>
      </c>
      <c r="Z1119" s="130" t="str">
        <f t="shared" si="140"/>
        <v xml:space="preserve">1/LS14500 </v>
      </c>
      <c r="AA1119" s="135">
        <f t="shared" si="143"/>
        <v>0.5</v>
      </c>
      <c r="AB1119" s="135">
        <f t="shared" si="141"/>
        <v>4.4000000000000004</v>
      </c>
      <c r="AC1119" s="130">
        <f t="shared" si="144"/>
        <v>12</v>
      </c>
      <c r="AD1119" s="130" t="str">
        <f t="shared" si="142"/>
        <v>33003-049PINS</v>
      </c>
      <c r="AE1119" s="136"/>
      <c r="AF1119" s="137"/>
      <c r="AG1119" s="1" t="s">
        <v>151</v>
      </c>
      <c r="AH1119" s="43" t="s">
        <v>323</v>
      </c>
    </row>
    <row r="1120" spans="1:34" x14ac:dyDescent="0.25">
      <c r="A1120" s="146">
        <v>44609</v>
      </c>
      <c r="B1120" s="57" t="s">
        <v>4364</v>
      </c>
      <c r="C1120" s="51" t="s">
        <v>4365</v>
      </c>
      <c r="D1120" s="51" t="s">
        <v>4238</v>
      </c>
      <c r="E1120" s="54">
        <v>44617</v>
      </c>
      <c r="F1120" s="51" t="s">
        <v>4235</v>
      </c>
      <c r="G1120" s="48" t="s">
        <v>4236</v>
      </c>
      <c r="H1120" s="52">
        <v>1</v>
      </c>
      <c r="I1120" s="51" t="s">
        <v>393</v>
      </c>
      <c r="J1120" s="1">
        <v>34.770000000000003</v>
      </c>
      <c r="K1120" s="132">
        <v>946170</v>
      </c>
      <c r="L1120" s="131"/>
      <c r="M1120" s="131">
        <v>12</v>
      </c>
      <c r="N1120" s="131">
        <v>5</v>
      </c>
      <c r="O1120" s="133">
        <f t="shared" si="145"/>
        <v>60</v>
      </c>
      <c r="P1120" s="131" t="s">
        <v>4011</v>
      </c>
      <c r="Q1120" s="131" t="s">
        <v>584</v>
      </c>
      <c r="R1120" s="134" t="s">
        <v>278</v>
      </c>
      <c r="S1120" s="149">
        <v>1.2499999999999996</v>
      </c>
      <c r="T1120" s="149">
        <v>1.2499999999999996</v>
      </c>
      <c r="U1120" s="150">
        <v>44613</v>
      </c>
      <c r="V1120" s="149">
        <v>0.17638888888888937</v>
      </c>
      <c r="W1120" s="130">
        <v>1.76</v>
      </c>
      <c r="X1120" s="135">
        <v>145</v>
      </c>
      <c r="Y1120" s="130" t="str">
        <f t="shared" si="146"/>
        <v>N1484</v>
      </c>
      <c r="Z1120" s="130" t="str">
        <f t="shared" si="140"/>
        <v>10/IC5000DHH</v>
      </c>
      <c r="AA1120" s="135">
        <f t="shared" si="143"/>
        <v>1.76</v>
      </c>
      <c r="AB1120" s="135">
        <f t="shared" si="141"/>
        <v>34.770000000000003</v>
      </c>
      <c r="AC1120" s="130">
        <f t="shared" si="144"/>
        <v>145</v>
      </c>
      <c r="AD1120" s="130" t="str">
        <f t="shared" si="142"/>
        <v>35008-014J</v>
      </c>
      <c r="AE1120" s="136"/>
      <c r="AF1120" s="137"/>
      <c r="AG1120" s="1" t="s">
        <v>13</v>
      </c>
      <c r="AH1120" s="43">
        <v>66026</v>
      </c>
    </row>
    <row r="1121" spans="1:34" x14ac:dyDescent="0.25">
      <c r="A1121" s="147">
        <v>44589</v>
      </c>
      <c r="B1121" s="82" t="s">
        <v>4198</v>
      </c>
      <c r="C1121" s="51" t="s">
        <v>4200</v>
      </c>
      <c r="D1121" s="51" t="s">
        <v>4201</v>
      </c>
      <c r="E1121" s="54">
        <v>44616</v>
      </c>
      <c r="F1121" s="51" t="s">
        <v>407</v>
      </c>
      <c r="G1121" s="48" t="s">
        <v>4199</v>
      </c>
      <c r="H1121" s="52">
        <v>2</v>
      </c>
      <c r="I1121" s="51" t="s">
        <v>3492</v>
      </c>
      <c r="J1121" s="1">
        <v>33.1</v>
      </c>
      <c r="K1121" s="132">
        <v>943922</v>
      </c>
      <c r="L1121" s="131"/>
      <c r="M1121" s="131"/>
      <c r="N1121" s="131"/>
      <c r="O1121" s="133">
        <f t="shared" si="145"/>
        <v>0</v>
      </c>
      <c r="P1121" s="131"/>
      <c r="Q1121" s="131"/>
      <c r="R1121" s="134" t="s">
        <v>249</v>
      </c>
      <c r="S1121" s="149">
        <v>0.24999999999999911</v>
      </c>
      <c r="T1121" s="149">
        <v>0.12499999999999956</v>
      </c>
      <c r="U1121" s="150">
        <v>44606</v>
      </c>
      <c r="V1121" s="149">
        <v>0.17333333333333378</v>
      </c>
      <c r="W1121" s="130">
        <v>0.23</v>
      </c>
      <c r="X1121" s="135">
        <v>100</v>
      </c>
      <c r="Y1121" s="130" t="str">
        <f t="shared" si="146"/>
        <v>CH393</v>
      </c>
      <c r="Z1121" s="130" t="str">
        <f t="shared" si="140"/>
        <v>1/TSB003APCBR5</v>
      </c>
      <c r="AA1121" s="135">
        <f t="shared" si="143"/>
        <v>0.23</v>
      </c>
      <c r="AB1121" s="135">
        <f t="shared" si="141"/>
        <v>33.1</v>
      </c>
      <c r="AC1121" s="130">
        <f t="shared" si="144"/>
        <v>100</v>
      </c>
      <c r="AD1121" s="130" t="str">
        <f t="shared" si="142"/>
        <v>67001-587</v>
      </c>
      <c r="AE1121" s="136"/>
      <c r="AF1121" s="137"/>
      <c r="AG1121" s="1" t="s">
        <v>151</v>
      </c>
      <c r="AH1121" s="43">
        <v>66811</v>
      </c>
    </row>
    <row r="1122" spans="1:34" x14ac:dyDescent="0.25">
      <c r="A1122" s="140">
        <v>44572</v>
      </c>
      <c r="B1122" s="55" t="s">
        <v>4046</v>
      </c>
      <c r="C1122" s="51" t="s">
        <v>442</v>
      </c>
      <c r="D1122" s="51" t="s">
        <v>3466</v>
      </c>
      <c r="E1122" s="54">
        <v>44592</v>
      </c>
      <c r="F1122" s="51" t="s">
        <v>267</v>
      </c>
      <c r="G1122" s="48" t="s">
        <v>3464</v>
      </c>
      <c r="H1122" s="52">
        <v>1</v>
      </c>
      <c r="I1122" s="51" t="s">
        <v>99</v>
      </c>
      <c r="J1122" s="1">
        <v>9.51</v>
      </c>
      <c r="K1122" s="132">
        <v>941641</v>
      </c>
      <c r="L1122" s="131"/>
      <c r="M1122" s="131">
        <v>3.7</v>
      </c>
      <c r="N1122" s="131">
        <v>5.2</v>
      </c>
      <c r="O1122" s="133">
        <f t="shared" si="145"/>
        <v>19.240000000000002</v>
      </c>
      <c r="P1122" s="131" t="s">
        <v>3486</v>
      </c>
      <c r="Q1122" s="131" t="s">
        <v>550</v>
      </c>
      <c r="R1122" s="134" t="s">
        <v>1618</v>
      </c>
      <c r="S1122" s="149">
        <v>0.55944444444444574</v>
      </c>
      <c r="T1122" s="149">
        <v>0.55944444444444574</v>
      </c>
      <c r="U1122" s="150">
        <v>44606</v>
      </c>
      <c r="V1122" s="149">
        <v>9.472222222222193E-2</v>
      </c>
      <c r="W1122" s="130">
        <v>0.54</v>
      </c>
      <c r="X1122" s="135">
        <v>40</v>
      </c>
      <c r="Y1122" s="130" t="str">
        <f t="shared" si="146"/>
        <v>RL261A</v>
      </c>
      <c r="Z1122" s="130" t="str">
        <f t="shared" si="140"/>
        <v>2/UR18650FM</v>
      </c>
      <c r="AA1122" s="135">
        <f t="shared" si="143"/>
        <v>0.54</v>
      </c>
      <c r="AB1122" s="135">
        <f t="shared" si="141"/>
        <v>9.51</v>
      </c>
      <c r="AC1122" s="130">
        <f t="shared" si="144"/>
        <v>40</v>
      </c>
      <c r="AD1122" s="130" t="str">
        <f t="shared" si="142"/>
        <v>66000-493</v>
      </c>
      <c r="AE1122" s="136"/>
      <c r="AF1122" s="137"/>
      <c r="AG1122" s="1" t="s">
        <v>153</v>
      </c>
      <c r="AH1122" s="43">
        <v>66116</v>
      </c>
    </row>
    <row r="1123" spans="1:34" x14ac:dyDescent="0.25">
      <c r="A1123" s="146">
        <v>44588</v>
      </c>
      <c r="B1123" s="57" t="s">
        <v>4180</v>
      </c>
      <c r="C1123" s="51" t="s">
        <v>4183</v>
      </c>
      <c r="D1123" s="51" t="s">
        <v>4184</v>
      </c>
      <c r="E1123" s="54">
        <v>44586</v>
      </c>
      <c r="F1123" s="51" t="s">
        <v>4181</v>
      </c>
      <c r="G1123" s="48" t="s">
        <v>4182</v>
      </c>
      <c r="H1123" s="52">
        <v>3</v>
      </c>
      <c r="I1123" s="51" t="s">
        <v>364</v>
      </c>
      <c r="J1123" s="1">
        <v>82.56</v>
      </c>
      <c r="K1123" s="132">
        <v>943804</v>
      </c>
      <c r="L1123" s="131"/>
      <c r="M1123" s="131">
        <v>14.4</v>
      </c>
      <c r="N1123" s="131">
        <v>10.4</v>
      </c>
      <c r="O1123" s="133">
        <f t="shared" si="145"/>
        <v>149.76000000000002</v>
      </c>
      <c r="P1123" s="131" t="s">
        <v>3486</v>
      </c>
      <c r="Q1123" s="131" t="s">
        <v>88</v>
      </c>
      <c r="R1123" s="134" t="s">
        <v>1618</v>
      </c>
      <c r="S1123" s="149">
        <v>12.252499999999998</v>
      </c>
      <c r="T1123" s="149">
        <v>4.0841666666666656</v>
      </c>
      <c r="U1123" s="150">
        <v>44606</v>
      </c>
      <c r="V1123" s="149">
        <v>0.27666666666666728</v>
      </c>
      <c r="W1123" s="130">
        <v>4.28</v>
      </c>
      <c r="X1123" s="135">
        <v>275</v>
      </c>
      <c r="Y1123" s="130" t="str">
        <f t="shared" si="146"/>
        <v>RL1180</v>
      </c>
      <c r="Z1123" s="130" t="str">
        <f t="shared" si="140"/>
        <v>16/UR18650ZY</v>
      </c>
      <c r="AA1123" s="135">
        <f t="shared" si="143"/>
        <v>4.28</v>
      </c>
      <c r="AB1123" s="135">
        <f t="shared" si="141"/>
        <v>82.56</v>
      </c>
      <c r="AC1123" s="130">
        <f t="shared" si="144"/>
        <v>275</v>
      </c>
      <c r="AD1123" s="130" t="str">
        <f t="shared" si="142"/>
        <v>66001-915A</v>
      </c>
      <c r="AE1123" s="136"/>
      <c r="AF1123" s="137"/>
      <c r="AG1123" s="1" t="s">
        <v>151</v>
      </c>
      <c r="AH1123" s="43">
        <v>2624</v>
      </c>
    </row>
    <row r="1124" spans="1:34" x14ac:dyDescent="0.25">
      <c r="A1124" s="139">
        <v>44599</v>
      </c>
      <c r="B1124" s="58" t="s">
        <v>4265</v>
      </c>
      <c r="C1124" s="51" t="s">
        <v>426</v>
      </c>
      <c r="D1124" s="51" t="s">
        <v>427</v>
      </c>
      <c r="E1124" s="54">
        <v>44610</v>
      </c>
      <c r="F1124" s="51" t="s">
        <v>292</v>
      </c>
      <c r="G1124" s="48" t="s">
        <v>424</v>
      </c>
      <c r="H1124" s="52">
        <v>1</v>
      </c>
      <c r="I1124" s="51" t="s">
        <v>288</v>
      </c>
      <c r="J1124" s="1">
        <v>40.229999999999997</v>
      </c>
      <c r="K1124" s="132">
        <v>944822</v>
      </c>
      <c r="L1124" s="131" t="s">
        <v>425</v>
      </c>
      <c r="M1124" s="131">
        <v>18</v>
      </c>
      <c r="N1124" s="131">
        <v>4</v>
      </c>
      <c r="O1124" s="133">
        <f t="shared" si="145"/>
        <v>72</v>
      </c>
      <c r="P1124" s="131" t="s">
        <v>3497</v>
      </c>
      <c r="Q1124" s="131" t="s">
        <v>590</v>
      </c>
      <c r="R1124" s="134" t="s">
        <v>997</v>
      </c>
      <c r="S1124" s="149">
        <v>0.5619444444444448</v>
      </c>
      <c r="T1124" s="149">
        <v>0.5619444444444448</v>
      </c>
      <c r="U1124" s="150">
        <v>44606</v>
      </c>
      <c r="V1124" s="149">
        <v>6.2500000000001776E-2</v>
      </c>
      <c r="W1124" s="130">
        <v>1.43</v>
      </c>
      <c r="X1124" s="135">
        <v>272.23</v>
      </c>
      <c r="Y1124" s="130" t="str">
        <f t="shared" si="146"/>
        <v>N1149</v>
      </c>
      <c r="Z1124" s="130" t="str">
        <f t="shared" si="140"/>
        <v>15/HR-4/3AU</v>
      </c>
      <c r="AA1124" s="135">
        <f t="shared" si="143"/>
        <v>1.43</v>
      </c>
      <c r="AB1124" s="135">
        <f t="shared" si="141"/>
        <v>40.229999999999997</v>
      </c>
      <c r="AC1124" s="130">
        <f t="shared" si="144"/>
        <v>272.23</v>
      </c>
      <c r="AD1124" s="130" t="str">
        <f t="shared" si="142"/>
        <v>22000-089</v>
      </c>
      <c r="AE1124" s="136"/>
      <c r="AF1124" s="137"/>
      <c r="AG1124" s="1" t="s">
        <v>13</v>
      </c>
      <c r="AH1124" s="43">
        <v>6830</v>
      </c>
    </row>
    <row r="1125" spans="1:34" x14ac:dyDescent="0.25">
      <c r="A1125" s="144">
        <v>44594</v>
      </c>
      <c r="B1125" s="56" t="s">
        <v>4239</v>
      </c>
      <c r="C1125" s="51" t="s">
        <v>149</v>
      </c>
      <c r="D1125" s="51" t="s">
        <v>220</v>
      </c>
      <c r="E1125" s="54">
        <v>44613</v>
      </c>
      <c r="F1125" s="51" t="s">
        <v>3091</v>
      </c>
      <c r="G1125" s="48" t="s">
        <v>219</v>
      </c>
      <c r="H1125" s="52">
        <v>30</v>
      </c>
      <c r="I1125" s="51" t="s">
        <v>148</v>
      </c>
      <c r="J1125" s="1">
        <v>15.05</v>
      </c>
      <c r="K1125" s="132">
        <v>944205</v>
      </c>
      <c r="L1125" s="131"/>
      <c r="M1125" s="131">
        <v>3.6</v>
      </c>
      <c r="N1125" s="131">
        <v>13</v>
      </c>
      <c r="O1125" s="133">
        <f t="shared" si="145"/>
        <v>46.800000000000004</v>
      </c>
      <c r="P1125" s="131" t="s">
        <v>538</v>
      </c>
      <c r="Q1125" s="131" t="s">
        <v>412</v>
      </c>
      <c r="R1125" s="134" t="s">
        <v>997</v>
      </c>
      <c r="S1125" s="149">
        <v>6.6288888888888922</v>
      </c>
      <c r="T1125" s="149">
        <v>0.22096296296296308</v>
      </c>
      <c r="U1125" s="150">
        <v>44606</v>
      </c>
      <c r="V1125" s="149">
        <v>0.97611111111111226</v>
      </c>
      <c r="W1125" s="130">
        <v>0.19</v>
      </c>
      <c r="X1125" s="135">
        <v>30</v>
      </c>
      <c r="Y1125" s="130" t="str">
        <f t="shared" si="146"/>
        <v>L204</v>
      </c>
      <c r="Z1125" s="130" t="str">
        <f t="shared" si="140"/>
        <v>1/LSH20</v>
      </c>
      <c r="AA1125" s="135">
        <f t="shared" si="143"/>
        <v>0.19</v>
      </c>
      <c r="AB1125" s="135">
        <f t="shared" si="141"/>
        <v>15.05</v>
      </c>
      <c r="AC1125" s="130">
        <f t="shared" si="144"/>
        <v>30</v>
      </c>
      <c r="AD1125" s="130" t="str">
        <f t="shared" si="142"/>
        <v>66000-207</v>
      </c>
      <c r="AE1125" s="136"/>
      <c r="AF1125" s="137"/>
      <c r="AG1125" s="1" t="s">
        <v>13</v>
      </c>
      <c r="AH1125" s="43">
        <v>65365</v>
      </c>
    </row>
    <row r="1126" spans="1:34" s="138" customFormat="1" x14ac:dyDescent="0.25">
      <c r="A1126" s="140">
        <v>44502</v>
      </c>
      <c r="B1126" s="55" t="s">
        <v>3619</v>
      </c>
      <c r="C1126" s="51" t="s">
        <v>574</v>
      </c>
      <c r="D1126" s="51" t="s">
        <v>197</v>
      </c>
      <c r="E1126" s="54">
        <v>44567</v>
      </c>
      <c r="F1126" s="51" t="s">
        <v>108</v>
      </c>
      <c r="G1126" s="48" t="s">
        <v>679</v>
      </c>
      <c r="H1126" s="52">
        <v>500</v>
      </c>
      <c r="I1126" s="51" t="s">
        <v>109</v>
      </c>
      <c r="J1126" s="1">
        <v>9.8490000000000002</v>
      </c>
      <c r="K1126" s="132">
        <v>934699</v>
      </c>
      <c r="L1126" s="131"/>
      <c r="M1126" s="131">
        <v>3.6</v>
      </c>
      <c r="N1126" s="131">
        <v>3.6</v>
      </c>
      <c r="O1126" s="133">
        <f t="shared" si="145"/>
        <v>12.96</v>
      </c>
      <c r="P1126" s="131" t="s">
        <v>538</v>
      </c>
      <c r="Q1126" s="131" t="s">
        <v>124</v>
      </c>
      <c r="R1126" s="134" t="s">
        <v>4481</v>
      </c>
      <c r="S1126" s="149">
        <v>106.09750000000001</v>
      </c>
      <c r="T1126" s="149">
        <v>0.21219500000000002</v>
      </c>
      <c r="U1126" s="150">
        <v>44595</v>
      </c>
      <c r="V1126" s="149">
        <v>3.7499999999999987</v>
      </c>
      <c r="W1126" s="130">
        <v>0.34</v>
      </c>
      <c r="X1126" s="135">
        <v>26.5</v>
      </c>
      <c r="Y1126" s="130" t="str">
        <f t="shared" si="146"/>
        <v>L304A</v>
      </c>
      <c r="Z1126" s="130" t="str">
        <f t="shared" si="140"/>
        <v>3/LS14250</v>
      </c>
      <c r="AA1126" s="135">
        <f t="shared" si="143"/>
        <v>0.34</v>
      </c>
      <c r="AB1126" s="135">
        <f t="shared" si="141"/>
        <v>9.8490000000000002</v>
      </c>
      <c r="AC1126" s="130">
        <f t="shared" si="144"/>
        <v>26.5</v>
      </c>
      <c r="AD1126" s="130" t="str">
        <f t="shared" si="142"/>
        <v>66000-294A</v>
      </c>
      <c r="AE1126" s="136"/>
      <c r="AF1126" s="137"/>
      <c r="AG1126" s="1" t="s">
        <v>151</v>
      </c>
      <c r="AH1126" s="43">
        <v>65551</v>
      </c>
    </row>
    <row r="1127" spans="1:34" x14ac:dyDescent="0.25">
      <c r="A1127" s="140">
        <v>44579</v>
      </c>
      <c r="B1127" s="55" t="s">
        <v>4095</v>
      </c>
      <c r="C1127" s="51"/>
      <c r="D1127" s="51" t="s">
        <v>1906</v>
      </c>
      <c r="E1127" s="54">
        <v>44595</v>
      </c>
      <c r="F1127" s="51" t="s">
        <v>139</v>
      </c>
      <c r="G1127" s="48" t="s">
        <v>1905</v>
      </c>
      <c r="H1127" s="52">
        <v>2</v>
      </c>
      <c r="I1127" s="1">
        <v>0</v>
      </c>
      <c r="J1127" s="1">
        <v>10.25</v>
      </c>
      <c r="K1127" s="132">
        <v>942646</v>
      </c>
      <c r="L1127" s="131"/>
      <c r="M1127" s="131"/>
      <c r="N1127" s="131"/>
      <c r="O1127" s="133">
        <f t="shared" si="145"/>
        <v>0</v>
      </c>
      <c r="P1127" s="131"/>
      <c r="Q1127" s="131"/>
      <c r="R1127" s="134" t="s">
        <v>1618</v>
      </c>
      <c r="S1127" s="149">
        <v>2.2730555555555547</v>
      </c>
      <c r="T1127" s="149">
        <v>1.1365277777777774</v>
      </c>
      <c r="U1127" s="150">
        <v>44594</v>
      </c>
      <c r="V1127" s="149">
        <v>0.16388888888888875</v>
      </c>
      <c r="W1127" s="130">
        <v>0.7</v>
      </c>
      <c r="X1127" s="135">
        <v>243.2</v>
      </c>
      <c r="Y1127" s="130" t="str">
        <f t="shared" si="146"/>
        <v>CH532</v>
      </c>
      <c r="Z1127" s="130">
        <f t="shared" si="140"/>
        <v>0</v>
      </c>
      <c r="AA1127" s="135">
        <f t="shared" ref="AA1127:AA1160" si="147">W1127</f>
        <v>0.7</v>
      </c>
      <c r="AB1127" s="135">
        <f t="shared" si="141"/>
        <v>10.25</v>
      </c>
      <c r="AC1127" s="130">
        <f t="shared" si="144"/>
        <v>243.2</v>
      </c>
      <c r="AD1127" s="130" t="str">
        <f t="shared" si="142"/>
        <v>66002-658</v>
      </c>
      <c r="AE1127" s="136"/>
      <c r="AF1127" s="137"/>
      <c r="AG1127" s="1" t="s">
        <v>573</v>
      </c>
      <c r="AH1127" s="43">
        <v>66824</v>
      </c>
    </row>
    <row r="1128" spans="1:34" x14ac:dyDescent="0.25">
      <c r="A1128" s="146">
        <v>44574</v>
      </c>
      <c r="B1128" s="57" t="s">
        <v>4079</v>
      </c>
      <c r="C1128" s="51" t="s">
        <v>4080</v>
      </c>
      <c r="D1128" s="51" t="s">
        <v>504</v>
      </c>
      <c r="E1128" s="54">
        <v>44585</v>
      </c>
      <c r="F1128" s="51" t="s">
        <v>499</v>
      </c>
      <c r="G1128" s="48" t="s">
        <v>503</v>
      </c>
      <c r="H1128" s="52">
        <v>40</v>
      </c>
      <c r="I1128" s="51" t="s">
        <v>3385</v>
      </c>
      <c r="J1128" s="1">
        <v>25.9</v>
      </c>
      <c r="K1128" s="132">
        <v>942246</v>
      </c>
      <c r="L1128" s="131"/>
      <c r="M1128" s="131">
        <v>10.8</v>
      </c>
      <c r="N1128" s="131">
        <v>5.2</v>
      </c>
      <c r="O1128" s="133">
        <f t="shared" si="145"/>
        <v>56.160000000000004</v>
      </c>
      <c r="P1128" s="131" t="s">
        <v>3486</v>
      </c>
      <c r="Q1128" s="131" t="s">
        <v>372</v>
      </c>
      <c r="R1128" s="134" t="s">
        <v>1360</v>
      </c>
      <c r="S1128" s="149">
        <v>29.271666666666668</v>
      </c>
      <c r="T1128" s="149">
        <v>0.73179166666666673</v>
      </c>
      <c r="U1128" s="150">
        <v>44600</v>
      </c>
      <c r="V1128" s="149">
        <v>0.56694444444444425</v>
      </c>
      <c r="W1128" s="130">
        <v>0.67</v>
      </c>
      <c r="X1128" s="135">
        <v>150</v>
      </c>
      <c r="Y1128" s="130" t="str">
        <f t="shared" si="146"/>
        <v>RL978</v>
      </c>
      <c r="Z1128" s="130" t="str">
        <f t="shared" si="140"/>
        <v>6/ICR18650-26JM</v>
      </c>
      <c r="AA1128" s="135">
        <f t="shared" si="147"/>
        <v>0.67</v>
      </c>
      <c r="AB1128" s="135">
        <f t="shared" si="141"/>
        <v>25.9</v>
      </c>
      <c r="AC1128" s="130">
        <f t="shared" si="144"/>
        <v>150</v>
      </c>
      <c r="AD1128" s="130" t="str">
        <f t="shared" si="142"/>
        <v>66001-462</v>
      </c>
      <c r="AE1128" s="136"/>
      <c r="AF1128" s="137"/>
      <c r="AG1128" s="1" t="s">
        <v>152</v>
      </c>
      <c r="AH1128" s="43">
        <v>66818</v>
      </c>
    </row>
    <row r="1129" spans="1:34" x14ac:dyDescent="0.25">
      <c r="A1129" s="144">
        <v>44580</v>
      </c>
      <c r="B1129" s="56" t="s">
        <v>4128</v>
      </c>
      <c r="C1129" s="51" t="s">
        <v>4130</v>
      </c>
      <c r="D1129" s="51" t="s">
        <v>2649</v>
      </c>
      <c r="E1129" s="54">
        <v>44600</v>
      </c>
      <c r="F1129" s="51" t="s">
        <v>4129</v>
      </c>
      <c r="G1129" s="48" t="s">
        <v>2647</v>
      </c>
      <c r="H1129" s="52">
        <v>2</v>
      </c>
      <c r="I1129" s="51" t="s">
        <v>113</v>
      </c>
      <c r="J1129" s="1">
        <v>43.99</v>
      </c>
      <c r="K1129" s="132">
        <v>942999</v>
      </c>
      <c r="L1129" s="131"/>
      <c r="M1129" s="131">
        <v>14.4</v>
      </c>
      <c r="N1129" s="131">
        <v>6.7</v>
      </c>
      <c r="O1129" s="133">
        <f t="shared" ref="O1129:O1147" si="148">N1129*M1129</f>
        <v>96.48</v>
      </c>
      <c r="P1129" s="131" t="s">
        <v>3486</v>
      </c>
      <c r="Q1129" s="131" t="s">
        <v>92</v>
      </c>
      <c r="R1129" s="134" t="s">
        <v>1618</v>
      </c>
      <c r="S1129" s="149">
        <v>3.82</v>
      </c>
      <c r="T1129" s="149">
        <v>1.91</v>
      </c>
      <c r="U1129" s="150">
        <v>44599</v>
      </c>
      <c r="V1129" s="149">
        <v>0.8824999999999994</v>
      </c>
      <c r="W1129" s="130">
        <v>1.17</v>
      </c>
      <c r="X1129" s="135">
        <v>210</v>
      </c>
      <c r="Y1129" s="130" t="str">
        <f t="shared" si="146"/>
        <v>RL110A</v>
      </c>
      <c r="Z1129" s="130" t="str">
        <f t="shared" si="140"/>
        <v>8/NCR18650BF</v>
      </c>
      <c r="AA1129" s="135">
        <f t="shared" si="147"/>
        <v>1.17</v>
      </c>
      <c r="AB1129" s="135">
        <f t="shared" si="141"/>
        <v>43.99</v>
      </c>
      <c r="AC1129" s="130">
        <f t="shared" si="144"/>
        <v>210</v>
      </c>
      <c r="AD1129" s="130" t="str">
        <f t="shared" si="142"/>
        <v>66000-453</v>
      </c>
      <c r="AE1129" s="136"/>
      <c r="AF1129" s="137"/>
      <c r="AG1129" s="1" t="s">
        <v>151</v>
      </c>
      <c r="AH1129" s="43">
        <v>2044</v>
      </c>
    </row>
    <row r="1130" spans="1:34" x14ac:dyDescent="0.25">
      <c r="A1130" s="144">
        <v>44580</v>
      </c>
      <c r="B1130" s="56" t="s">
        <v>4123</v>
      </c>
      <c r="C1130" s="51" t="s">
        <v>4125</v>
      </c>
      <c r="D1130" s="51" t="s">
        <v>885</v>
      </c>
      <c r="E1130" s="54">
        <v>44579</v>
      </c>
      <c r="F1130" s="51" t="s">
        <v>2442</v>
      </c>
      <c r="G1130" s="48" t="s">
        <v>884</v>
      </c>
      <c r="H1130" s="52">
        <v>20</v>
      </c>
      <c r="I1130" s="51" t="s">
        <v>4124</v>
      </c>
      <c r="J1130" s="1">
        <v>1.58</v>
      </c>
      <c r="K1130" s="132">
        <v>943025</v>
      </c>
      <c r="L1130" s="131"/>
      <c r="M1130" s="131">
        <v>3.6</v>
      </c>
      <c r="N1130" s="131">
        <v>1.65</v>
      </c>
      <c r="O1130" s="133">
        <f t="shared" si="148"/>
        <v>5.9399999999999995</v>
      </c>
      <c r="P1130" s="131" t="s">
        <v>538</v>
      </c>
      <c r="Q1130" s="131" t="s">
        <v>412</v>
      </c>
      <c r="R1130" s="134" t="s">
        <v>997</v>
      </c>
      <c r="S1130" s="149">
        <v>1.7102777777777805</v>
      </c>
      <c r="T1130" s="149">
        <v>8.5513888888889028E-2</v>
      </c>
      <c r="U1130" s="150">
        <v>44593</v>
      </c>
      <c r="V1130" s="149">
        <v>0.31194444444444436</v>
      </c>
      <c r="W1130" s="130">
        <v>0.2</v>
      </c>
      <c r="X1130" s="135">
        <v>13.5</v>
      </c>
      <c r="Y1130" s="130" t="str">
        <f t="shared" si="146"/>
        <v>L742</v>
      </c>
      <c r="Z1130" s="130" t="str">
        <f t="shared" si="140"/>
        <v>1/ER14335</v>
      </c>
      <c r="AA1130" s="135">
        <f t="shared" si="147"/>
        <v>0.2</v>
      </c>
      <c r="AB1130" s="135">
        <f t="shared" si="141"/>
        <v>1.58</v>
      </c>
      <c r="AC1130" s="130">
        <f t="shared" si="144"/>
        <v>13.5</v>
      </c>
      <c r="AD1130" s="130" t="str">
        <f t="shared" si="142"/>
        <v>66001-760</v>
      </c>
      <c r="AE1130" s="136"/>
      <c r="AF1130" s="137"/>
      <c r="AG1130" s="1" t="s">
        <v>151</v>
      </c>
      <c r="AH1130" s="43">
        <v>2134</v>
      </c>
    </row>
    <row r="1131" spans="1:34" x14ac:dyDescent="0.25">
      <c r="A1131" s="147">
        <v>44575</v>
      </c>
      <c r="B1131" s="82" t="s">
        <v>4092</v>
      </c>
      <c r="C1131" s="51" t="s">
        <v>1514</v>
      </c>
      <c r="D1131" s="51" t="s">
        <v>496</v>
      </c>
      <c r="E1131" s="54">
        <v>44592</v>
      </c>
      <c r="F1131" s="51" t="s">
        <v>1512</v>
      </c>
      <c r="G1131" s="48" t="s">
        <v>495</v>
      </c>
      <c r="H1131" s="52">
        <v>20</v>
      </c>
      <c r="I1131" s="51" t="s">
        <v>1417</v>
      </c>
      <c r="J1131" s="1">
        <v>24.27</v>
      </c>
      <c r="K1131" s="132">
        <v>942566</v>
      </c>
      <c r="L1131" s="131"/>
      <c r="M1131" s="131">
        <v>7.2</v>
      </c>
      <c r="N1131" s="131">
        <v>28</v>
      </c>
      <c r="O1131" s="133">
        <f t="shared" si="148"/>
        <v>201.6</v>
      </c>
      <c r="P1131" s="131" t="s">
        <v>538</v>
      </c>
      <c r="Q1131" s="131" t="s">
        <v>281</v>
      </c>
      <c r="R1131" s="134" t="s">
        <v>455</v>
      </c>
      <c r="S1131" s="149">
        <v>14.051944444444441</v>
      </c>
      <c r="T1131" s="149">
        <v>0.7025972222222221</v>
      </c>
      <c r="U1131" s="150">
        <v>44594</v>
      </c>
      <c r="V1131" s="149">
        <v>0.59861111111111187</v>
      </c>
      <c r="W1131" s="130">
        <v>0.71</v>
      </c>
      <c r="X1131" s="135">
        <v>130</v>
      </c>
      <c r="Y1131" s="130" t="str">
        <f t="shared" si="146"/>
        <v>L693</v>
      </c>
      <c r="Z1131" s="130" t="str">
        <f t="shared" si="140"/>
        <v>4/ER34615M</v>
      </c>
      <c r="AA1131" s="135">
        <f t="shared" si="147"/>
        <v>0.71</v>
      </c>
      <c r="AB1131" s="135">
        <f t="shared" si="141"/>
        <v>24.27</v>
      </c>
      <c r="AC1131" s="130">
        <f t="shared" si="144"/>
        <v>130</v>
      </c>
      <c r="AD1131" s="130" t="str">
        <f t="shared" si="142"/>
        <v>66001-456</v>
      </c>
      <c r="AE1131" s="136"/>
      <c r="AF1131" s="137"/>
      <c r="AG1131" s="1" t="s">
        <v>573</v>
      </c>
      <c r="AH1131" s="43">
        <v>66563</v>
      </c>
    </row>
    <row r="1132" spans="1:34" s="138" customFormat="1" x14ac:dyDescent="0.25">
      <c r="A1132" s="147">
        <v>44526</v>
      </c>
      <c r="B1132" s="82" t="s">
        <v>3796</v>
      </c>
      <c r="C1132" s="51" t="s">
        <v>434</v>
      </c>
      <c r="D1132" s="51" t="s">
        <v>215</v>
      </c>
      <c r="E1132" s="54">
        <v>44603</v>
      </c>
      <c r="F1132" s="51" t="s">
        <v>571</v>
      </c>
      <c r="G1132" s="48" t="s">
        <v>214</v>
      </c>
      <c r="H1132" s="52">
        <v>500</v>
      </c>
      <c r="I1132" s="51" t="s">
        <v>270</v>
      </c>
      <c r="J1132" s="1">
        <v>14.207000000000001</v>
      </c>
      <c r="K1132" s="132">
        <v>937634</v>
      </c>
      <c r="L1132" s="131"/>
      <c r="M1132" s="131">
        <v>10.8</v>
      </c>
      <c r="N1132" s="131">
        <v>2.6</v>
      </c>
      <c r="O1132" s="133">
        <f t="shared" si="148"/>
        <v>28.080000000000002</v>
      </c>
      <c r="P1132" s="131" t="s">
        <v>538</v>
      </c>
      <c r="Q1132" s="131" t="s">
        <v>577</v>
      </c>
      <c r="R1132" s="134" t="s">
        <v>4482</v>
      </c>
      <c r="S1132" s="149">
        <v>107.17194444444443</v>
      </c>
      <c r="T1132" s="149">
        <v>0.21434388888888886</v>
      </c>
      <c r="U1132" s="150">
        <v>44594</v>
      </c>
      <c r="V1132" s="149">
        <v>3.1108333333333347</v>
      </c>
      <c r="W1132" s="130">
        <v>0.5</v>
      </c>
      <c r="X1132" s="135">
        <v>39</v>
      </c>
      <c r="Y1132" s="130" t="str">
        <f t="shared" si="146"/>
        <v>L300</v>
      </c>
      <c r="Z1132" s="130" t="str">
        <f t="shared" si="140"/>
        <v>3/LS14500</v>
      </c>
      <c r="AA1132" s="135">
        <f t="shared" si="147"/>
        <v>0.5</v>
      </c>
      <c r="AB1132" s="135">
        <f t="shared" si="141"/>
        <v>14.207000000000001</v>
      </c>
      <c r="AC1132" s="130">
        <f t="shared" si="144"/>
        <v>39</v>
      </c>
      <c r="AD1132" s="130" t="str">
        <f t="shared" si="142"/>
        <v>65000-765A</v>
      </c>
      <c r="AE1132" s="136"/>
      <c r="AF1132" s="137"/>
      <c r="AG1132" s="1" t="s">
        <v>153</v>
      </c>
      <c r="AH1132" s="43">
        <v>65616</v>
      </c>
    </row>
    <row r="1133" spans="1:34" x14ac:dyDescent="0.25">
      <c r="A1133" s="147">
        <v>44589</v>
      </c>
      <c r="B1133" s="82" t="s">
        <v>4189</v>
      </c>
      <c r="C1133" s="51" t="s">
        <v>426</v>
      </c>
      <c r="D1133" s="51" t="s">
        <v>427</v>
      </c>
      <c r="E1133" s="54">
        <v>44596</v>
      </c>
      <c r="F1133" s="51" t="s">
        <v>292</v>
      </c>
      <c r="G1133" s="48" t="s">
        <v>424</v>
      </c>
      <c r="H1133" s="52">
        <v>1</v>
      </c>
      <c r="I1133" s="51" t="s">
        <v>288</v>
      </c>
      <c r="J1133" s="1">
        <v>40.229999999999997</v>
      </c>
      <c r="K1133" s="132">
        <v>943884</v>
      </c>
      <c r="L1133" s="131" t="s">
        <v>425</v>
      </c>
      <c r="M1133" s="131">
        <v>18</v>
      </c>
      <c r="N1133" s="131">
        <v>4</v>
      </c>
      <c r="O1133" s="133">
        <f t="shared" si="148"/>
        <v>72</v>
      </c>
      <c r="P1133" s="131" t="s">
        <v>3497</v>
      </c>
      <c r="Q1133" s="131" t="s">
        <v>590</v>
      </c>
      <c r="R1133" s="134" t="s">
        <v>997</v>
      </c>
      <c r="S1133" s="149">
        <v>1.2669444444444431</v>
      </c>
      <c r="T1133" s="149">
        <v>1.2669444444444431</v>
      </c>
      <c r="U1133" s="150">
        <v>44593</v>
      </c>
      <c r="V1133" s="149">
        <v>0.13166666666666593</v>
      </c>
      <c r="W1133" s="130">
        <v>1.43</v>
      </c>
      <c r="X1133" s="135">
        <v>272.23</v>
      </c>
      <c r="Y1133" s="130" t="str">
        <f t="shared" si="146"/>
        <v>N1149</v>
      </c>
      <c r="Z1133" s="130" t="str">
        <f t="shared" si="140"/>
        <v>15/HR-4/3AU</v>
      </c>
      <c r="AA1133" s="135">
        <f t="shared" si="147"/>
        <v>1.43</v>
      </c>
      <c r="AB1133" s="135">
        <f t="shared" si="141"/>
        <v>40.229999999999997</v>
      </c>
      <c r="AC1133" s="130">
        <f t="shared" si="144"/>
        <v>272.23</v>
      </c>
      <c r="AD1133" s="130" t="str">
        <f t="shared" si="142"/>
        <v>22000-089</v>
      </c>
      <c r="AE1133" s="136"/>
      <c r="AF1133" s="137"/>
      <c r="AG1133" s="1" t="s">
        <v>13</v>
      </c>
      <c r="AH1133" s="43">
        <v>6830</v>
      </c>
    </row>
    <row r="1134" spans="1:34" s="138" customFormat="1" x14ac:dyDescent="0.25">
      <c r="A1134" s="199">
        <v>44543</v>
      </c>
      <c r="B1134" s="200" t="s">
        <v>3921</v>
      </c>
      <c r="C1134" s="51"/>
      <c r="D1134" s="51" t="s">
        <v>145</v>
      </c>
      <c r="E1134" s="54">
        <v>44571</v>
      </c>
      <c r="F1134" s="51" t="s">
        <v>139</v>
      </c>
      <c r="G1134" s="48" t="s">
        <v>144</v>
      </c>
      <c r="H1134" s="52">
        <v>10</v>
      </c>
      <c r="I1134" s="1"/>
      <c r="J1134" s="1">
        <v>1.792</v>
      </c>
      <c r="K1134" s="132">
        <v>938510</v>
      </c>
      <c r="L1134" s="131"/>
      <c r="M1134" s="131"/>
      <c r="N1134" s="131"/>
      <c r="O1134" s="133">
        <f t="shared" si="148"/>
        <v>0</v>
      </c>
      <c r="P1134" s="131"/>
      <c r="Q1134" s="131"/>
      <c r="R1134" s="134" t="s">
        <v>249</v>
      </c>
      <c r="S1134" s="149">
        <v>2.3300000000000005</v>
      </c>
      <c r="T1134" s="149">
        <v>0.23300000000000004</v>
      </c>
      <c r="U1134" s="150">
        <v>44593</v>
      </c>
      <c r="V1134" s="149">
        <v>0.17444444444444152</v>
      </c>
      <c r="W1134" s="130">
        <v>0.32</v>
      </c>
      <c r="X1134" s="135">
        <v>12</v>
      </c>
      <c r="Y1134" s="130" t="str">
        <f t="shared" si="146"/>
        <v>CA67</v>
      </c>
      <c r="Z1134" s="130">
        <f t="shared" si="140"/>
        <v>0</v>
      </c>
      <c r="AA1134" s="135">
        <f t="shared" si="147"/>
        <v>0.32</v>
      </c>
      <c r="AB1134" s="135">
        <f t="shared" si="141"/>
        <v>1.792</v>
      </c>
      <c r="AC1134" s="130">
        <f t="shared" si="144"/>
        <v>12</v>
      </c>
      <c r="AD1134" s="130" t="str">
        <f t="shared" si="142"/>
        <v>66000-714</v>
      </c>
      <c r="AE1134" s="136"/>
      <c r="AF1134" s="137"/>
      <c r="AG1134" s="1" t="s">
        <v>573</v>
      </c>
      <c r="AH1134" s="43">
        <v>66824</v>
      </c>
    </row>
    <row r="1135" spans="1:34" x14ac:dyDescent="0.25">
      <c r="A1135" s="146">
        <v>44581</v>
      </c>
      <c r="B1135" s="57" t="s">
        <v>4155</v>
      </c>
      <c r="C1135" s="51" t="s">
        <v>4114</v>
      </c>
      <c r="D1135" s="51" t="s">
        <v>4157</v>
      </c>
      <c r="E1135" s="54">
        <v>44587</v>
      </c>
      <c r="F1135" s="51" t="s">
        <v>3324</v>
      </c>
      <c r="G1135" s="48" t="s">
        <v>4156</v>
      </c>
      <c r="H1135" s="52">
        <v>1</v>
      </c>
      <c r="I1135" s="51" t="s">
        <v>3492</v>
      </c>
      <c r="J1135" s="1">
        <v>33.08</v>
      </c>
      <c r="K1135" s="132">
        <v>943187</v>
      </c>
      <c r="L1135" s="131"/>
      <c r="M1135" s="131"/>
      <c r="N1135" s="131"/>
      <c r="O1135" s="133">
        <f t="shared" si="148"/>
        <v>0</v>
      </c>
      <c r="P1135" s="131"/>
      <c r="Q1135" s="131"/>
      <c r="R1135" s="134" t="s">
        <v>249</v>
      </c>
      <c r="S1135" s="149">
        <v>0.25000000000000044</v>
      </c>
      <c r="T1135" s="149">
        <v>0.25000000000000044</v>
      </c>
      <c r="U1135" s="150">
        <v>44594</v>
      </c>
      <c r="V1135" s="149">
        <v>6.7222222222221628E-2</v>
      </c>
      <c r="W1135" s="130">
        <v>0.5</v>
      </c>
      <c r="X1135" s="135">
        <v>99.98</v>
      </c>
      <c r="Y1135" s="130" t="str">
        <f t="shared" si="146"/>
        <v>CH572</v>
      </c>
      <c r="Z1135" s="130" t="str">
        <f t="shared" si="140"/>
        <v>TSB003PCB</v>
      </c>
      <c r="AA1135" s="135">
        <f t="shared" si="147"/>
        <v>0.5</v>
      </c>
      <c r="AB1135" s="135">
        <f t="shared" si="141"/>
        <v>33.08</v>
      </c>
      <c r="AC1135" s="130">
        <f t="shared" si="144"/>
        <v>99.98</v>
      </c>
      <c r="AD1135" s="130" t="str">
        <f t="shared" si="142"/>
        <v>66002-849</v>
      </c>
      <c r="AE1135" s="136"/>
      <c r="AF1135" s="137"/>
      <c r="AG1135" s="1" t="s">
        <v>152</v>
      </c>
      <c r="AH1135" s="43">
        <v>67070</v>
      </c>
    </row>
    <row r="1136" spans="1:34" s="138" customFormat="1" x14ac:dyDescent="0.25">
      <c r="A1136" s="140">
        <v>44565</v>
      </c>
      <c r="B1136" s="55" t="s">
        <v>4012</v>
      </c>
      <c r="C1136" s="51" t="s">
        <v>4016</v>
      </c>
      <c r="D1136" s="51" t="s">
        <v>4017</v>
      </c>
      <c r="E1136" s="54">
        <v>44589</v>
      </c>
      <c r="F1136" s="51" t="s">
        <v>4013</v>
      </c>
      <c r="G1136" s="48" t="s">
        <v>4014</v>
      </c>
      <c r="H1136" s="52">
        <v>4</v>
      </c>
      <c r="I1136" s="51" t="s">
        <v>4015</v>
      </c>
      <c r="J1136" s="1">
        <v>24.72</v>
      </c>
      <c r="K1136" s="132">
        <v>941003</v>
      </c>
      <c r="L1136" s="131"/>
      <c r="M1136" s="131">
        <v>12</v>
      </c>
      <c r="N1136" s="131">
        <v>12</v>
      </c>
      <c r="O1136" s="133">
        <f t="shared" si="148"/>
        <v>144</v>
      </c>
      <c r="P1136" s="131" t="s">
        <v>115</v>
      </c>
      <c r="Q1136" s="131" t="s">
        <v>412</v>
      </c>
      <c r="R1136" s="134" t="s">
        <v>1618</v>
      </c>
      <c r="S1136" s="149">
        <v>3.7613888888888871</v>
      </c>
      <c r="T1136" s="149">
        <v>0.94034722222222178</v>
      </c>
      <c r="U1136" s="150">
        <v>44586</v>
      </c>
      <c r="V1136" s="149">
        <v>0.25777777777777988</v>
      </c>
      <c r="W1136" s="130">
        <v>1</v>
      </c>
      <c r="X1136" s="135">
        <v>65</v>
      </c>
      <c r="Y1136" s="130" t="str">
        <f t="shared" si="146"/>
        <v>S126</v>
      </c>
      <c r="Z1136" s="130" t="str">
        <f t="shared" si="140"/>
        <v>1/12GB12C</v>
      </c>
      <c r="AA1136" s="135">
        <f t="shared" si="147"/>
        <v>1</v>
      </c>
      <c r="AB1136" s="135">
        <f t="shared" si="141"/>
        <v>24.72</v>
      </c>
      <c r="AC1136" s="130">
        <f t="shared" si="144"/>
        <v>65</v>
      </c>
      <c r="AD1136" s="130" t="str">
        <f t="shared" si="142"/>
        <v>66002-990</v>
      </c>
      <c r="AE1136" s="136"/>
      <c r="AF1136" s="137"/>
      <c r="AG1136" s="1" t="s">
        <v>152</v>
      </c>
      <c r="AH1136" s="43">
        <v>66518</v>
      </c>
    </row>
    <row r="1137" spans="1:34" s="138" customFormat="1" x14ac:dyDescent="0.25">
      <c r="A1137" s="147">
        <v>44526</v>
      </c>
      <c r="B1137" s="82" t="s">
        <v>3849</v>
      </c>
      <c r="C1137" s="51" t="s">
        <v>952</v>
      </c>
      <c r="D1137" s="51" t="s">
        <v>953</v>
      </c>
      <c r="E1137" s="54">
        <v>44545</v>
      </c>
      <c r="F1137" s="51" t="s">
        <v>659</v>
      </c>
      <c r="G1137" s="48" t="s">
        <v>950</v>
      </c>
      <c r="H1137" s="52">
        <v>6</v>
      </c>
      <c r="I1137" s="51" t="s">
        <v>3850</v>
      </c>
      <c r="J1137" s="1">
        <v>3.91</v>
      </c>
      <c r="K1137" s="132">
        <v>937745</v>
      </c>
      <c r="L1137" s="131"/>
      <c r="M1137" s="131">
        <v>3</v>
      </c>
      <c r="N1137" s="131">
        <v>3</v>
      </c>
      <c r="O1137" s="133">
        <f t="shared" si="148"/>
        <v>9</v>
      </c>
      <c r="P1137" s="131" t="s">
        <v>2893</v>
      </c>
      <c r="Q1137" s="131" t="s">
        <v>582</v>
      </c>
      <c r="R1137" s="134" t="s">
        <v>455</v>
      </c>
      <c r="S1137" s="149">
        <v>2.4711111111111084</v>
      </c>
      <c r="T1137" s="149">
        <v>0.41185185185185141</v>
      </c>
      <c r="U1137" s="150">
        <v>44588</v>
      </c>
      <c r="V1137" s="149">
        <v>5.8611111111110059E-2</v>
      </c>
      <c r="W1137" s="130">
        <v>0.45</v>
      </c>
      <c r="X1137" s="135">
        <v>30</v>
      </c>
      <c r="Y1137" s="130" t="str">
        <f t="shared" si="146"/>
        <v>L849</v>
      </c>
      <c r="Z1137" s="130" t="str">
        <f t="shared" si="140"/>
        <v>2/L91</v>
      </c>
      <c r="AA1137" s="135">
        <f t="shared" si="147"/>
        <v>0.45</v>
      </c>
      <c r="AB1137" s="135">
        <f t="shared" si="141"/>
        <v>3.91</v>
      </c>
      <c r="AC1137" s="130">
        <f t="shared" si="144"/>
        <v>30</v>
      </c>
      <c r="AD1137" s="130" t="str">
        <f t="shared" si="142"/>
        <v>67001-840</v>
      </c>
      <c r="AE1137" s="136"/>
      <c r="AF1137" s="137"/>
      <c r="AG1137" s="1" t="s">
        <v>153</v>
      </c>
      <c r="AH1137" s="43">
        <v>2557</v>
      </c>
    </row>
    <row r="1138" spans="1:34" s="138" customFormat="1" x14ac:dyDescent="0.25">
      <c r="A1138" s="146">
        <v>44567</v>
      </c>
      <c r="B1138" s="57" t="s">
        <v>4021</v>
      </c>
      <c r="C1138" s="51" t="s">
        <v>4023</v>
      </c>
      <c r="D1138" s="51" t="s">
        <v>4024</v>
      </c>
      <c r="E1138" s="54">
        <v>44594</v>
      </c>
      <c r="F1138" s="51" t="s">
        <v>117</v>
      </c>
      <c r="G1138" s="48" t="s">
        <v>4022</v>
      </c>
      <c r="H1138" s="52">
        <v>4</v>
      </c>
      <c r="I1138" s="51" t="s">
        <v>109</v>
      </c>
      <c r="J1138" s="1">
        <v>3.02</v>
      </c>
      <c r="K1138" s="132">
        <v>941485</v>
      </c>
      <c r="L1138" s="131"/>
      <c r="M1138" s="131">
        <v>3.6</v>
      </c>
      <c r="N1138" s="131">
        <v>1.2</v>
      </c>
      <c r="O1138" s="133">
        <f t="shared" si="148"/>
        <v>4.32</v>
      </c>
      <c r="P1138" s="131" t="s">
        <v>421</v>
      </c>
      <c r="Q1138" s="131" t="s">
        <v>412</v>
      </c>
      <c r="R1138" s="134" t="s">
        <v>1618</v>
      </c>
      <c r="S1138" s="149">
        <v>0.38027777777777771</v>
      </c>
      <c r="T1138" s="149">
        <v>9.5069444444444429E-2</v>
      </c>
      <c r="U1138" s="150">
        <v>44586</v>
      </c>
      <c r="V1138" s="149">
        <v>0.17611111111111111</v>
      </c>
      <c r="W1138" s="130">
        <v>0.03</v>
      </c>
      <c r="X1138" s="135">
        <v>2.59</v>
      </c>
      <c r="Y1138" s="130" t="str">
        <f t="shared" si="146"/>
        <v>L687</v>
      </c>
      <c r="Z1138" s="130" t="str">
        <f t="shared" si="140"/>
        <v>LS14250-CLG</v>
      </c>
      <c r="AA1138" s="135">
        <f t="shared" si="147"/>
        <v>0.03</v>
      </c>
      <c r="AB1138" s="135">
        <f t="shared" si="141"/>
        <v>3.02</v>
      </c>
      <c r="AC1138" s="130">
        <f t="shared" si="144"/>
        <v>2.59</v>
      </c>
      <c r="AD1138" s="130" t="str">
        <f t="shared" si="142"/>
        <v>33003-050CLG</v>
      </c>
      <c r="AE1138" s="136"/>
      <c r="AF1138" s="137"/>
      <c r="AG1138" s="1" t="s">
        <v>573</v>
      </c>
      <c r="AH1138" s="43">
        <v>24232</v>
      </c>
    </row>
    <row r="1139" spans="1:34" s="138" customFormat="1" x14ac:dyDescent="0.25">
      <c r="A1139" s="146">
        <v>44567</v>
      </c>
      <c r="B1139" s="57" t="s">
        <v>4020</v>
      </c>
      <c r="C1139" s="51" t="s">
        <v>1140</v>
      </c>
      <c r="D1139" s="51" t="s">
        <v>1141</v>
      </c>
      <c r="E1139" s="54">
        <v>44594</v>
      </c>
      <c r="F1139" s="51" t="s">
        <v>117</v>
      </c>
      <c r="G1139" s="48" t="s">
        <v>1138</v>
      </c>
      <c r="H1139" s="52">
        <v>15</v>
      </c>
      <c r="I1139" s="51" t="s">
        <v>736</v>
      </c>
      <c r="J1139" s="1">
        <v>2.4</v>
      </c>
      <c r="K1139" s="132">
        <v>941485</v>
      </c>
      <c r="L1139" s="131" t="s">
        <v>1139</v>
      </c>
      <c r="M1139" s="131">
        <v>3</v>
      </c>
      <c r="N1139" s="131">
        <v>1.2</v>
      </c>
      <c r="O1139" s="133">
        <f t="shared" si="148"/>
        <v>3.5999999999999996</v>
      </c>
      <c r="P1139" s="131" t="s">
        <v>3945</v>
      </c>
      <c r="Q1139" s="131" t="s">
        <v>412</v>
      </c>
      <c r="R1139" s="134" t="s">
        <v>1618</v>
      </c>
      <c r="S1139" s="149">
        <v>3.4569444444444444</v>
      </c>
      <c r="T1139" s="149">
        <v>0.23046296296296295</v>
      </c>
      <c r="U1139" s="150">
        <v>44586</v>
      </c>
      <c r="V1139" s="149">
        <v>0.49499999999999877</v>
      </c>
      <c r="W1139" s="130">
        <v>0.16</v>
      </c>
      <c r="X1139" s="135">
        <v>8.9499999999999993</v>
      </c>
      <c r="Y1139" s="130" t="str">
        <f t="shared" si="146"/>
        <v>L355</v>
      </c>
      <c r="Z1139" s="130" t="str">
        <f t="shared" si="140"/>
        <v>1/BR2/3A</v>
      </c>
      <c r="AA1139" s="135">
        <f t="shared" si="147"/>
        <v>0.16</v>
      </c>
      <c r="AB1139" s="135">
        <f t="shared" si="141"/>
        <v>2.4</v>
      </c>
      <c r="AC1139" s="130">
        <f t="shared" si="144"/>
        <v>8.9499999999999993</v>
      </c>
      <c r="AD1139" s="130" t="str">
        <f t="shared" si="142"/>
        <v>46003-301</v>
      </c>
      <c r="AE1139" s="136"/>
      <c r="AF1139" s="137"/>
      <c r="AG1139" s="1" t="s">
        <v>573</v>
      </c>
      <c r="AH1139" s="43">
        <v>24232</v>
      </c>
    </row>
    <row r="1140" spans="1:34" s="138" customFormat="1" x14ac:dyDescent="0.25">
      <c r="A1140" s="140">
        <v>44565</v>
      </c>
      <c r="B1140" s="55" t="s">
        <v>3992</v>
      </c>
      <c r="C1140" s="51" t="s">
        <v>580</v>
      </c>
      <c r="D1140" s="51" t="s">
        <v>3996</v>
      </c>
      <c r="E1140" s="54">
        <v>44581</v>
      </c>
      <c r="F1140" s="51" t="s">
        <v>3993</v>
      </c>
      <c r="G1140" s="48" t="s">
        <v>3994</v>
      </c>
      <c r="H1140" s="52">
        <v>2</v>
      </c>
      <c r="I1140" s="51" t="s">
        <v>364</v>
      </c>
      <c r="J1140" s="1">
        <v>7.19</v>
      </c>
      <c r="K1140" s="132">
        <v>940955</v>
      </c>
      <c r="L1140" s="131" t="s">
        <v>3995</v>
      </c>
      <c r="M1140" s="131">
        <v>7.4</v>
      </c>
      <c r="N1140" s="131">
        <v>2.6</v>
      </c>
      <c r="O1140" s="133">
        <f t="shared" si="148"/>
        <v>19.240000000000002</v>
      </c>
      <c r="P1140" s="131" t="s">
        <v>3486</v>
      </c>
      <c r="Q1140" s="131" t="s">
        <v>582</v>
      </c>
      <c r="R1140" s="134" t="s">
        <v>997</v>
      </c>
      <c r="S1140" s="149">
        <v>1.1708333333333325</v>
      </c>
      <c r="T1140" s="149">
        <v>0.58541666666666625</v>
      </c>
      <c r="U1140" s="150">
        <v>44585</v>
      </c>
      <c r="V1140" s="149">
        <v>0.12722222222222301</v>
      </c>
      <c r="W1140" s="130">
        <v>1.02</v>
      </c>
      <c r="X1140" s="135">
        <v>42.3</v>
      </c>
      <c r="Y1140" s="130" t="str">
        <f t="shared" si="146"/>
        <v>RL915</v>
      </c>
      <c r="Z1140" s="130" t="str">
        <f t="shared" si="140"/>
        <v>2/UR18650ZY</v>
      </c>
      <c r="AA1140" s="135">
        <f t="shared" si="147"/>
        <v>1.02</v>
      </c>
      <c r="AB1140" s="135">
        <f t="shared" si="141"/>
        <v>7.19</v>
      </c>
      <c r="AC1140" s="130">
        <f t="shared" si="144"/>
        <v>42.3</v>
      </c>
      <c r="AD1140" s="130" t="str">
        <f t="shared" si="142"/>
        <v>22000-974</v>
      </c>
      <c r="AE1140" s="136"/>
      <c r="AF1140" s="137"/>
      <c r="AG1140" s="1" t="s">
        <v>152</v>
      </c>
      <c r="AH1140" s="43">
        <v>2608</v>
      </c>
    </row>
    <row r="1141" spans="1:34" s="138" customFormat="1" x14ac:dyDescent="0.25">
      <c r="A1141" s="146">
        <v>44497</v>
      </c>
      <c r="B1141" s="57" t="s">
        <v>3596</v>
      </c>
      <c r="C1141" s="51"/>
      <c r="D1141" s="51" t="s">
        <v>3597</v>
      </c>
      <c r="E1141" s="54">
        <v>44496</v>
      </c>
      <c r="F1141" s="51" t="s">
        <v>387</v>
      </c>
      <c r="G1141" s="48" t="s">
        <v>887</v>
      </c>
      <c r="H1141" s="52">
        <v>300</v>
      </c>
      <c r="I1141" s="1"/>
      <c r="J1141" s="1">
        <v>0.24099999999999999</v>
      </c>
      <c r="K1141" s="132">
        <v>934462</v>
      </c>
      <c r="L1141" s="131"/>
      <c r="M1141" s="131"/>
      <c r="N1141" s="131"/>
      <c r="O1141" s="133">
        <f t="shared" si="148"/>
        <v>0</v>
      </c>
      <c r="P1141" s="131"/>
      <c r="Q1141" s="131"/>
      <c r="R1141" s="134" t="s">
        <v>997</v>
      </c>
      <c r="S1141" s="149">
        <v>1.4486111111111124</v>
      </c>
      <c r="T1141" s="149">
        <v>4.8287037037037083E-3</v>
      </c>
      <c r="U1141" s="150">
        <v>44585</v>
      </c>
      <c r="V1141" s="149">
        <v>5.2222222222220616E-2</v>
      </c>
      <c r="W1141" s="130">
        <v>5.0000000000000001E-3</v>
      </c>
      <c r="X1141" s="135">
        <v>2.25</v>
      </c>
      <c r="Y1141" s="130" t="str">
        <f t="shared" si="146"/>
        <v>HEATSHRINKCUT-LAB</v>
      </c>
      <c r="Z1141" s="130">
        <f t="shared" si="140"/>
        <v>0</v>
      </c>
      <c r="AA1141" s="135">
        <f t="shared" si="147"/>
        <v>5.0000000000000001E-3</v>
      </c>
      <c r="AB1141" s="135">
        <f t="shared" si="141"/>
        <v>0.24099999999999999</v>
      </c>
      <c r="AC1141" s="130">
        <f t="shared" si="144"/>
        <v>2.25</v>
      </c>
      <c r="AD1141" s="130" t="str">
        <f t="shared" si="142"/>
        <v>65001-994</v>
      </c>
      <c r="AE1141" s="136"/>
      <c r="AF1141" s="137"/>
      <c r="AG1141" s="1" t="s">
        <v>153</v>
      </c>
      <c r="AH1141" s="43">
        <v>35409</v>
      </c>
    </row>
    <row r="1142" spans="1:34" x14ac:dyDescent="0.25">
      <c r="A1142" s="140">
        <v>44579</v>
      </c>
      <c r="B1142" s="55" t="s">
        <v>4116</v>
      </c>
      <c r="C1142" s="51" t="s">
        <v>3823</v>
      </c>
      <c r="D1142" s="51" t="s">
        <v>4521</v>
      </c>
      <c r="E1142" s="54">
        <v>44596</v>
      </c>
      <c r="F1142" s="51" t="s">
        <v>339</v>
      </c>
      <c r="G1142" s="48" t="s">
        <v>4117</v>
      </c>
      <c r="H1142" s="52">
        <v>1</v>
      </c>
      <c r="I1142" s="51" t="s">
        <v>251</v>
      </c>
      <c r="J1142" s="1">
        <v>20.13</v>
      </c>
      <c r="K1142" s="132">
        <v>942781</v>
      </c>
      <c r="L1142" s="131"/>
      <c r="M1142" s="131">
        <v>7.2</v>
      </c>
      <c r="N1142" s="131">
        <v>6.7</v>
      </c>
      <c r="O1142" s="133">
        <f t="shared" si="148"/>
        <v>48.24</v>
      </c>
      <c r="P1142" s="131" t="s">
        <v>3486</v>
      </c>
      <c r="Q1142" s="131" t="s">
        <v>281</v>
      </c>
      <c r="R1142" s="134" t="s">
        <v>1618</v>
      </c>
      <c r="S1142" s="149">
        <v>1.3644444444444437</v>
      </c>
      <c r="T1142" s="149">
        <v>1.3644444444444437</v>
      </c>
      <c r="U1142" s="150">
        <v>44586</v>
      </c>
      <c r="V1142" s="149">
        <v>0.16416666666666702</v>
      </c>
      <c r="W1142" s="130">
        <v>1</v>
      </c>
      <c r="X1142" s="135">
        <v>68.16</v>
      </c>
      <c r="Y1142" s="130" t="str">
        <f t="shared" si="146"/>
        <v>RECELL748</v>
      </c>
      <c r="Z1142" s="130" t="str">
        <f t="shared" si="140"/>
        <v>4/NCR18650B</v>
      </c>
      <c r="AA1142" s="135">
        <f t="shared" si="147"/>
        <v>1</v>
      </c>
      <c r="AB1142" s="135">
        <f t="shared" si="141"/>
        <v>20.13</v>
      </c>
      <c r="AC1142" s="130">
        <f t="shared" si="144"/>
        <v>68.16</v>
      </c>
      <c r="AD1142" s="130" t="str">
        <f t="shared" si="142"/>
        <v>66004-015</v>
      </c>
      <c r="AE1142" s="136"/>
      <c r="AF1142" s="137"/>
      <c r="AG1142" s="1" t="s">
        <v>13</v>
      </c>
      <c r="AH1142" s="43" t="s">
        <v>340</v>
      </c>
    </row>
    <row r="1143" spans="1:34" s="138" customFormat="1" x14ac:dyDescent="0.25">
      <c r="A1143" s="199">
        <v>44543</v>
      </c>
      <c r="B1143" s="200" t="s">
        <v>3920</v>
      </c>
      <c r="C1143" s="51" t="s">
        <v>2931</v>
      </c>
      <c r="D1143" s="51" t="s">
        <v>366</v>
      </c>
      <c r="E1143" s="54">
        <v>44571</v>
      </c>
      <c r="F1143" s="51" t="s">
        <v>139</v>
      </c>
      <c r="G1143" s="48" t="s">
        <v>142</v>
      </c>
      <c r="H1143" s="52">
        <v>3</v>
      </c>
      <c r="I1143" s="51" t="s">
        <v>102</v>
      </c>
      <c r="J1143" s="1">
        <v>35.619999999999997</v>
      </c>
      <c r="K1143" s="132">
        <v>938693</v>
      </c>
      <c r="L1143" s="131"/>
      <c r="M1143" s="131"/>
      <c r="N1143" s="131"/>
      <c r="O1143" s="133">
        <f t="shared" si="148"/>
        <v>0</v>
      </c>
      <c r="P1143" s="131"/>
      <c r="Q1143" s="131"/>
      <c r="R1143" s="134" t="s">
        <v>249</v>
      </c>
      <c r="S1143" s="149">
        <v>0.33333333333333348</v>
      </c>
      <c r="T1143" s="149">
        <v>0.11111111111111116</v>
      </c>
      <c r="U1143" s="150">
        <v>44580</v>
      </c>
      <c r="V1143" s="149">
        <v>0.11805555555555491</v>
      </c>
      <c r="W1143" s="130">
        <v>0.26</v>
      </c>
      <c r="X1143" s="135">
        <v>90</v>
      </c>
      <c r="Y1143" s="130" t="str">
        <f t="shared" si="146"/>
        <v>CH256</v>
      </c>
      <c r="Z1143" s="130" t="str">
        <f t="shared" si="140"/>
        <v>1/TSB002</v>
      </c>
      <c r="AA1143" s="135">
        <f t="shared" si="147"/>
        <v>0.26</v>
      </c>
      <c r="AB1143" s="135">
        <f t="shared" si="141"/>
        <v>35.619999999999997</v>
      </c>
      <c r="AC1143" s="130">
        <f t="shared" si="144"/>
        <v>90</v>
      </c>
      <c r="AD1143" s="130" t="str">
        <f t="shared" si="142"/>
        <v>66000-715</v>
      </c>
      <c r="AE1143" s="136"/>
      <c r="AF1143" s="137"/>
      <c r="AG1143" s="1" t="s">
        <v>573</v>
      </c>
      <c r="AH1143" s="43">
        <v>66824</v>
      </c>
    </row>
    <row r="1144" spans="1:34" s="138" customFormat="1" x14ac:dyDescent="0.25">
      <c r="A1144" s="140">
        <v>44516</v>
      </c>
      <c r="B1144" s="55" t="s">
        <v>3708</v>
      </c>
      <c r="C1144" s="51" t="s">
        <v>1470</v>
      </c>
      <c r="D1144" s="51" t="s">
        <v>1471</v>
      </c>
      <c r="E1144" s="54">
        <v>44543</v>
      </c>
      <c r="F1144" s="51" t="s">
        <v>307</v>
      </c>
      <c r="G1144" s="48" t="s">
        <v>1469</v>
      </c>
      <c r="H1144" s="52">
        <v>100</v>
      </c>
      <c r="I1144" s="51" t="s">
        <v>279</v>
      </c>
      <c r="J1144" s="1">
        <v>36.22</v>
      </c>
      <c r="K1144" s="132">
        <v>936241</v>
      </c>
      <c r="L1144" s="131"/>
      <c r="M1144" s="131">
        <v>16.8</v>
      </c>
      <c r="N1144" s="131">
        <v>2.5499999999999998</v>
      </c>
      <c r="O1144" s="133">
        <f t="shared" si="148"/>
        <v>42.839999999999996</v>
      </c>
      <c r="P1144" s="131" t="s">
        <v>91</v>
      </c>
      <c r="Q1144" s="131" t="s">
        <v>3709</v>
      </c>
      <c r="R1144" s="134" t="s">
        <v>4515</v>
      </c>
      <c r="S1144" s="149">
        <v>60.501388888888883</v>
      </c>
      <c r="T1144" s="149">
        <v>0.60501388888888885</v>
      </c>
      <c r="U1144" s="150">
        <v>44580</v>
      </c>
      <c r="V1144" s="149">
        <v>4.1427777777777788</v>
      </c>
      <c r="W1144" s="130">
        <v>0.63</v>
      </c>
      <c r="X1144" s="135">
        <v>70</v>
      </c>
      <c r="Y1144" s="130" t="str">
        <f t="shared" si="146"/>
        <v>N475A</v>
      </c>
      <c r="Z1144" s="130" t="str">
        <f t="shared" si="140"/>
        <v>14/BK-3HCCE</v>
      </c>
      <c r="AA1144" s="135">
        <f t="shared" si="147"/>
        <v>0.63</v>
      </c>
      <c r="AB1144" s="135">
        <f t="shared" si="141"/>
        <v>36.22</v>
      </c>
      <c r="AC1144" s="130">
        <f t="shared" si="144"/>
        <v>70</v>
      </c>
      <c r="AD1144" s="130" t="str">
        <f t="shared" si="142"/>
        <v>66000-6121</v>
      </c>
      <c r="AE1144" s="136"/>
      <c r="AF1144" s="137"/>
      <c r="AG1144" s="1" t="s">
        <v>153</v>
      </c>
      <c r="AH1144" s="43">
        <v>81345</v>
      </c>
    </row>
    <row r="1145" spans="1:34" s="138" customFormat="1" x14ac:dyDescent="0.25">
      <c r="A1145" s="146">
        <v>44518</v>
      </c>
      <c r="B1145" s="57" t="s">
        <v>3747</v>
      </c>
      <c r="C1145" s="51" t="s">
        <v>485</v>
      </c>
      <c r="D1145" s="51" t="s">
        <v>381</v>
      </c>
      <c r="E1145" s="54">
        <v>44540</v>
      </c>
      <c r="F1145" s="51" t="s">
        <v>443</v>
      </c>
      <c r="G1145" s="48" t="s">
        <v>380</v>
      </c>
      <c r="H1145" s="52">
        <v>4</v>
      </c>
      <c r="I1145" s="51" t="s">
        <v>95</v>
      </c>
      <c r="J1145" s="1">
        <v>57.43</v>
      </c>
      <c r="K1145" s="132">
        <v>936889</v>
      </c>
      <c r="L1145" s="131"/>
      <c r="M1145" s="131">
        <v>13.5</v>
      </c>
      <c r="N1145" s="131"/>
      <c r="O1145" s="133">
        <f t="shared" si="148"/>
        <v>0</v>
      </c>
      <c r="P1145" s="131" t="s">
        <v>89</v>
      </c>
      <c r="Q1145" s="131" t="s">
        <v>382</v>
      </c>
      <c r="R1145" s="134" t="s">
        <v>560</v>
      </c>
      <c r="S1145" s="149">
        <v>22.084444444444443</v>
      </c>
      <c r="T1145" s="149">
        <v>5.5211111111111109</v>
      </c>
      <c r="U1145" s="150">
        <v>44585</v>
      </c>
      <c r="V1145" s="149">
        <v>0.27972222222222154</v>
      </c>
      <c r="W1145" s="130">
        <v>2.25</v>
      </c>
      <c r="X1145" s="135">
        <v>306</v>
      </c>
      <c r="Y1145" s="130" t="str">
        <f t="shared" si="146"/>
        <v>AL123D</v>
      </c>
      <c r="Z1145" s="130" t="str">
        <f t="shared" si="140"/>
        <v>72/LR20T</v>
      </c>
      <c r="AA1145" s="135">
        <f t="shared" si="147"/>
        <v>2.25</v>
      </c>
      <c r="AB1145" s="135">
        <f t="shared" si="141"/>
        <v>57.43</v>
      </c>
      <c r="AC1145" s="130">
        <f t="shared" si="144"/>
        <v>306</v>
      </c>
      <c r="AD1145" s="130" t="str">
        <f t="shared" si="142"/>
        <v>66000-182</v>
      </c>
      <c r="AE1145" s="136"/>
      <c r="AF1145" s="137"/>
      <c r="AG1145" s="1" t="s">
        <v>13</v>
      </c>
      <c r="AH1145" s="43">
        <v>65381</v>
      </c>
    </row>
    <row r="1146" spans="1:34" s="138" customFormat="1" x14ac:dyDescent="0.25">
      <c r="A1146" s="147">
        <v>44526</v>
      </c>
      <c r="B1146" s="82" t="s">
        <v>3839</v>
      </c>
      <c r="C1146" s="51" t="s">
        <v>3841</v>
      </c>
      <c r="D1146" s="51" t="s">
        <v>3842</v>
      </c>
      <c r="E1146" s="54">
        <v>44545</v>
      </c>
      <c r="F1146" s="51" t="s">
        <v>659</v>
      </c>
      <c r="G1146" s="48" t="s">
        <v>3840</v>
      </c>
      <c r="H1146" s="52">
        <v>6</v>
      </c>
      <c r="I1146" s="51" t="s">
        <v>256</v>
      </c>
      <c r="J1146" s="1">
        <v>9.8650000000000002</v>
      </c>
      <c r="K1146" s="132">
        <v>937745</v>
      </c>
      <c r="L1146" s="131"/>
      <c r="M1146" s="131"/>
      <c r="N1146" s="131"/>
      <c r="O1146" s="133">
        <f t="shared" si="148"/>
        <v>0</v>
      </c>
      <c r="P1146" s="131" t="s">
        <v>89</v>
      </c>
      <c r="Q1146" s="131"/>
      <c r="R1146" s="134" t="s">
        <v>455</v>
      </c>
      <c r="S1146" s="149">
        <v>10.085555555555558</v>
      </c>
      <c r="T1146" s="149">
        <v>1.6809259259259264</v>
      </c>
      <c r="U1146" s="150">
        <v>44585</v>
      </c>
      <c r="V1146" s="149">
        <v>0.25138888888889044</v>
      </c>
      <c r="W1146" s="130">
        <v>1.94</v>
      </c>
      <c r="X1146" s="135">
        <v>124.56</v>
      </c>
      <c r="Y1146" s="130" t="str">
        <f t="shared" si="146"/>
        <v>AL317</v>
      </c>
      <c r="Z1146" s="130" t="str">
        <f t="shared" si="140"/>
        <v>45/LR6XW</v>
      </c>
      <c r="AA1146" s="135">
        <f t="shared" si="147"/>
        <v>1.94</v>
      </c>
      <c r="AB1146" s="135">
        <f t="shared" si="141"/>
        <v>9.8650000000000002</v>
      </c>
      <c r="AC1146" s="130">
        <f t="shared" si="144"/>
        <v>124.56</v>
      </c>
      <c r="AD1146" s="130" t="str">
        <f t="shared" si="142"/>
        <v>66000-633</v>
      </c>
      <c r="AE1146" s="136"/>
      <c r="AF1146" s="137"/>
      <c r="AG1146" s="1" t="s">
        <v>153</v>
      </c>
      <c r="AH1146" s="43">
        <v>2557</v>
      </c>
    </row>
    <row r="1147" spans="1:34" x14ac:dyDescent="0.25">
      <c r="A1147" s="139">
        <v>44578</v>
      </c>
      <c r="B1147" s="58" t="s">
        <v>4101</v>
      </c>
      <c r="C1147" s="51" t="s">
        <v>149</v>
      </c>
      <c r="D1147" s="51" t="s">
        <v>429</v>
      </c>
      <c r="E1147" s="54">
        <v>44575</v>
      </c>
      <c r="F1147" s="51" t="s">
        <v>407</v>
      </c>
      <c r="G1147" s="48" t="s">
        <v>428</v>
      </c>
      <c r="H1147" s="52">
        <v>20</v>
      </c>
      <c r="I1147" s="51" t="s">
        <v>148</v>
      </c>
      <c r="J1147" s="1">
        <v>14.74</v>
      </c>
      <c r="K1147" s="132">
        <v>942639</v>
      </c>
      <c r="L1147" s="131"/>
      <c r="M1147" s="131">
        <v>3.6</v>
      </c>
      <c r="N1147" s="131">
        <v>13</v>
      </c>
      <c r="O1147" s="133">
        <f t="shared" si="148"/>
        <v>46.800000000000004</v>
      </c>
      <c r="P1147" s="131" t="s">
        <v>421</v>
      </c>
      <c r="Q1147" s="131" t="s">
        <v>412</v>
      </c>
      <c r="R1147" s="134" t="s">
        <v>455</v>
      </c>
      <c r="S1147" s="149">
        <v>3.8324999999999996</v>
      </c>
      <c r="T1147" s="149">
        <v>0.19162499999999999</v>
      </c>
      <c r="U1147" s="150">
        <v>44585</v>
      </c>
      <c r="V1147" s="149">
        <v>0.2897222222222231</v>
      </c>
      <c r="W1147" s="130">
        <v>0.23</v>
      </c>
      <c r="X1147" s="135">
        <v>45</v>
      </c>
      <c r="Y1147" s="130" t="str">
        <f t="shared" si="146"/>
        <v>L594</v>
      </c>
      <c r="Z1147" s="130" t="str">
        <f t="shared" si="140"/>
        <v>1/LSH20</v>
      </c>
      <c r="AA1147" s="135">
        <f t="shared" si="147"/>
        <v>0.23</v>
      </c>
      <c r="AB1147" s="135">
        <f t="shared" si="141"/>
        <v>14.74</v>
      </c>
      <c r="AC1147" s="130">
        <f t="shared" si="144"/>
        <v>45</v>
      </c>
      <c r="AD1147" s="130" t="str">
        <f t="shared" si="142"/>
        <v>33003-681BD</v>
      </c>
      <c r="AE1147" s="136"/>
      <c r="AF1147" s="137"/>
      <c r="AG1147" s="1" t="s">
        <v>151</v>
      </c>
      <c r="AH1147" s="43">
        <v>66811</v>
      </c>
    </row>
    <row r="1148" spans="1:34" x14ac:dyDescent="0.25">
      <c r="A1148" s="139">
        <v>44592</v>
      </c>
      <c r="B1148" s="58" t="s">
        <v>4202</v>
      </c>
      <c r="C1148" s="51" t="s">
        <v>4204</v>
      </c>
      <c r="D1148" s="51" t="s">
        <v>4205</v>
      </c>
      <c r="E1148" s="54">
        <v>44592</v>
      </c>
      <c r="F1148" s="51" t="s">
        <v>443</v>
      </c>
      <c r="G1148" s="48" t="s">
        <v>4203</v>
      </c>
      <c r="H1148" s="52">
        <v>10</v>
      </c>
      <c r="I1148" s="51" t="s">
        <v>1453</v>
      </c>
      <c r="J1148" s="1">
        <v>47.94</v>
      </c>
      <c r="K1148" s="132">
        <v>944039</v>
      </c>
      <c r="L1148" s="131"/>
      <c r="M1148" s="131" t="s">
        <v>2993</v>
      </c>
      <c r="N1148" s="131"/>
      <c r="O1148" s="133">
        <v>0</v>
      </c>
      <c r="P1148" s="131" t="s">
        <v>4206</v>
      </c>
      <c r="Q1148" s="131" t="s">
        <v>4207</v>
      </c>
      <c r="R1148" s="134" t="s">
        <v>997</v>
      </c>
      <c r="S1148" s="149">
        <v>11.832222222222224</v>
      </c>
      <c r="T1148" s="149">
        <v>1.1832222222222224</v>
      </c>
      <c r="U1148" s="150">
        <v>44601</v>
      </c>
      <c r="V1148" s="149">
        <v>0.43694444444444391</v>
      </c>
      <c r="W1148" s="130">
        <v>1.23</v>
      </c>
      <c r="X1148" s="135">
        <v>260</v>
      </c>
      <c r="Y1148" s="130" t="str">
        <f t="shared" si="146"/>
        <v>L619</v>
      </c>
      <c r="Z1148" s="130" t="str">
        <f t="shared" si="140"/>
        <v>24/L91</v>
      </c>
      <c r="AA1148" s="135">
        <f t="shared" si="147"/>
        <v>1.23</v>
      </c>
      <c r="AB1148" s="135">
        <f t="shared" si="141"/>
        <v>47.94</v>
      </c>
      <c r="AC1148" s="130">
        <f t="shared" si="144"/>
        <v>260</v>
      </c>
      <c r="AD1148" s="130" t="str">
        <f t="shared" si="142"/>
        <v>66001-066</v>
      </c>
      <c r="AE1148" s="136"/>
      <c r="AF1148" s="137"/>
      <c r="AG1148" s="1" t="s">
        <v>151</v>
      </c>
      <c r="AH1148" s="43">
        <v>65381</v>
      </c>
    </row>
    <row r="1149" spans="1:34" x14ac:dyDescent="0.25">
      <c r="A1149" s="147">
        <v>44582</v>
      </c>
      <c r="B1149" s="82" t="s">
        <v>4170</v>
      </c>
      <c r="C1149" s="51" t="s">
        <v>612</v>
      </c>
      <c r="D1149" s="51" t="s">
        <v>613</v>
      </c>
      <c r="E1149" s="54">
        <v>44596</v>
      </c>
      <c r="F1149" s="51" t="s">
        <v>292</v>
      </c>
      <c r="G1149" s="48" t="s">
        <v>611</v>
      </c>
      <c r="H1149" s="52">
        <v>3</v>
      </c>
      <c r="I1149" s="51" t="s">
        <v>374</v>
      </c>
      <c r="J1149" s="1">
        <v>66.08</v>
      </c>
      <c r="K1149" s="132">
        <v>943352</v>
      </c>
      <c r="L1149" s="131"/>
      <c r="M1149" s="131">
        <v>24</v>
      </c>
      <c r="N1149" s="131">
        <v>3</v>
      </c>
      <c r="O1149" s="133">
        <f t="shared" ref="O1149:O1180" si="149">N1149*M1149</f>
        <v>72</v>
      </c>
      <c r="P1149" s="131" t="s">
        <v>3497</v>
      </c>
      <c r="Q1149" s="131" t="s">
        <v>594</v>
      </c>
      <c r="R1149" s="134" t="s">
        <v>1618</v>
      </c>
      <c r="S1149" s="149">
        <v>2.9875000000000016</v>
      </c>
      <c r="T1149" s="149">
        <v>0.9958333333333339</v>
      </c>
      <c r="U1149" s="150">
        <v>44601</v>
      </c>
      <c r="V1149" s="149">
        <v>0.22305555555555667</v>
      </c>
      <c r="W1149" s="130">
        <v>1.28</v>
      </c>
      <c r="X1149" s="135">
        <v>200</v>
      </c>
      <c r="Y1149" s="130" t="str">
        <f t="shared" si="146"/>
        <v>RECELL554</v>
      </c>
      <c r="Z1149" s="130" t="str">
        <f t="shared" si="140"/>
        <v>20/HHR-300SCPY06</v>
      </c>
      <c r="AA1149" s="135">
        <f t="shared" si="147"/>
        <v>1.28</v>
      </c>
      <c r="AB1149" s="135">
        <f t="shared" si="141"/>
        <v>66.08</v>
      </c>
      <c r="AC1149" s="130">
        <f t="shared" si="144"/>
        <v>200</v>
      </c>
      <c r="AD1149" s="130" t="str">
        <f t="shared" si="142"/>
        <v>66002-203</v>
      </c>
      <c r="AE1149" s="136"/>
      <c r="AF1149" s="137"/>
      <c r="AG1149" s="1" t="s">
        <v>13</v>
      </c>
      <c r="AH1149" s="43">
        <v>6830</v>
      </c>
    </row>
    <row r="1150" spans="1:34" x14ac:dyDescent="0.25">
      <c r="A1150" s="140">
        <v>44572</v>
      </c>
      <c r="B1150" s="55" t="s">
        <v>4041</v>
      </c>
      <c r="C1150" s="51" t="s">
        <v>2397</v>
      </c>
      <c r="D1150" s="51" t="s">
        <v>4043</v>
      </c>
      <c r="E1150" s="54">
        <v>44596</v>
      </c>
      <c r="F1150" s="51" t="s">
        <v>87</v>
      </c>
      <c r="G1150" s="48" t="s">
        <v>4042</v>
      </c>
      <c r="H1150" s="52">
        <v>140</v>
      </c>
      <c r="I1150" s="51" t="s">
        <v>243</v>
      </c>
      <c r="J1150" s="1">
        <v>18.84</v>
      </c>
      <c r="K1150" s="132">
        <v>942092</v>
      </c>
      <c r="L1150" s="131"/>
      <c r="M1150" s="131">
        <v>12</v>
      </c>
      <c r="N1150" s="131">
        <v>2.5</v>
      </c>
      <c r="O1150" s="133">
        <f t="shared" si="149"/>
        <v>30</v>
      </c>
      <c r="P1150" s="131" t="s">
        <v>3497</v>
      </c>
      <c r="Q1150" s="131" t="s">
        <v>584</v>
      </c>
      <c r="R1150" s="134" t="s">
        <v>4516</v>
      </c>
      <c r="S1150" s="149">
        <v>41.633055555555558</v>
      </c>
      <c r="T1150" s="149">
        <v>0.29737896825396826</v>
      </c>
      <c r="U1150" s="150">
        <v>44601</v>
      </c>
      <c r="V1150" s="149">
        <v>2.0347222222222228</v>
      </c>
      <c r="W1150" s="130">
        <v>0.2</v>
      </c>
      <c r="X1150" s="135">
        <v>37</v>
      </c>
      <c r="Y1150" s="130" t="str">
        <f t="shared" si="146"/>
        <v>N270</v>
      </c>
      <c r="Z1150" s="130" t="str">
        <f t="shared" si="140"/>
        <v>10/HR-3UTHB</v>
      </c>
      <c r="AA1150" s="135">
        <f t="shared" si="147"/>
        <v>0.2</v>
      </c>
      <c r="AB1150" s="135">
        <f t="shared" si="141"/>
        <v>18.84</v>
      </c>
      <c r="AC1150" s="130">
        <f t="shared" si="144"/>
        <v>37</v>
      </c>
      <c r="AD1150" s="130" t="str">
        <f t="shared" si="142"/>
        <v>66000-337</v>
      </c>
      <c r="AE1150" s="136"/>
      <c r="AF1150" s="137"/>
      <c r="AG1150" s="1" t="s">
        <v>153</v>
      </c>
      <c r="AH1150" s="43">
        <v>24081</v>
      </c>
    </row>
    <row r="1151" spans="1:34" x14ac:dyDescent="0.25">
      <c r="A1151" s="144">
        <v>44573</v>
      </c>
      <c r="B1151" s="56">
        <v>319959</v>
      </c>
      <c r="C1151" s="51" t="s">
        <v>4068</v>
      </c>
      <c r="D1151" s="51" t="s">
        <v>4069</v>
      </c>
      <c r="E1151" s="54">
        <v>44573</v>
      </c>
      <c r="F1151" s="51" t="s">
        <v>255</v>
      </c>
      <c r="G1151" s="48" t="s">
        <v>4070</v>
      </c>
      <c r="H1151" s="52">
        <v>5</v>
      </c>
      <c r="I1151" s="51"/>
      <c r="J1151" s="1">
        <v>0</v>
      </c>
      <c r="K1151" s="132">
        <v>942310</v>
      </c>
      <c r="L1151" s="131"/>
      <c r="M1151" s="131">
        <v>21.6</v>
      </c>
      <c r="N1151" s="131">
        <v>1.3</v>
      </c>
      <c r="O1151" s="133">
        <f t="shared" si="149"/>
        <v>28.080000000000002</v>
      </c>
      <c r="P1151" s="131" t="s">
        <v>538</v>
      </c>
      <c r="Q1151" s="131" t="s">
        <v>464</v>
      </c>
      <c r="R1151" s="134" t="s">
        <v>287</v>
      </c>
      <c r="S1151" s="149">
        <v>4.0394444444444453</v>
      </c>
      <c r="T1151" s="149">
        <v>0.8078888888888891</v>
      </c>
      <c r="U1151" s="150">
        <v>44580</v>
      </c>
      <c r="V1151" s="149">
        <v>0.17527777777777764</v>
      </c>
      <c r="W1151" s="130">
        <v>1</v>
      </c>
      <c r="X1151" s="135">
        <v>20</v>
      </c>
      <c r="Y1151" s="130" t="str">
        <f t="shared" si="146"/>
        <v>L859-LAB</v>
      </c>
      <c r="Z1151" s="130" t="str">
        <f t="shared" si="140"/>
        <v>6/LSH20</v>
      </c>
      <c r="AA1151" s="135">
        <f t="shared" si="147"/>
        <v>1</v>
      </c>
      <c r="AB1151" s="135">
        <f t="shared" si="141"/>
        <v>0</v>
      </c>
      <c r="AC1151" s="130">
        <f t="shared" si="144"/>
        <v>20</v>
      </c>
      <c r="AD1151" s="130" t="str">
        <f t="shared" si="142"/>
        <v>67001-882</v>
      </c>
      <c r="AE1151" s="136"/>
      <c r="AF1151" s="137"/>
      <c r="AG1151" s="1" t="s">
        <v>153</v>
      </c>
      <c r="AH1151" s="43" t="s">
        <v>277</v>
      </c>
    </row>
    <row r="1152" spans="1:34" s="138" customFormat="1" x14ac:dyDescent="0.25">
      <c r="A1152" s="140">
        <v>44551</v>
      </c>
      <c r="B1152" s="55" t="s">
        <v>3962</v>
      </c>
      <c r="C1152" s="51" t="s">
        <v>2824</v>
      </c>
      <c r="D1152" s="51" t="s">
        <v>2825</v>
      </c>
      <c r="E1152" s="54">
        <v>44581</v>
      </c>
      <c r="F1152" s="51" t="s">
        <v>1149</v>
      </c>
      <c r="G1152" s="48" t="s">
        <v>2822</v>
      </c>
      <c r="H1152" s="52">
        <v>3</v>
      </c>
      <c r="I1152" s="51" t="s">
        <v>394</v>
      </c>
      <c r="J1152" s="1">
        <v>79.650000000000006</v>
      </c>
      <c r="K1152" s="132">
        <v>940311</v>
      </c>
      <c r="L1152" s="131" t="s">
        <v>2823</v>
      </c>
      <c r="M1152" s="131">
        <v>26.4</v>
      </c>
      <c r="N1152" s="131">
        <v>2.8</v>
      </c>
      <c r="O1152" s="133">
        <f t="shared" si="149"/>
        <v>73.919999999999987</v>
      </c>
      <c r="P1152" s="131" t="s">
        <v>91</v>
      </c>
      <c r="Q1152" s="131" t="s">
        <v>2826</v>
      </c>
      <c r="R1152" s="134" t="s">
        <v>1618</v>
      </c>
      <c r="S1152" s="149">
        <v>3.7683333333333362</v>
      </c>
      <c r="T1152" s="149">
        <v>1.2561111111111121</v>
      </c>
      <c r="U1152" s="150">
        <v>44579</v>
      </c>
      <c r="V1152" s="149">
        <v>0.19805555555555543</v>
      </c>
      <c r="W1152" s="130">
        <v>1.3</v>
      </c>
      <c r="X1152" s="135">
        <v>231.84</v>
      </c>
      <c r="Y1152" s="130" t="str">
        <f t="shared" si="146"/>
        <v>N1302</v>
      </c>
      <c r="Z1152" s="130" t="str">
        <f t="shared" si="140"/>
        <v>22/HHR-300SCP</v>
      </c>
      <c r="AA1152" s="135">
        <f t="shared" si="147"/>
        <v>1.3</v>
      </c>
      <c r="AB1152" s="135">
        <f t="shared" si="141"/>
        <v>79.650000000000006</v>
      </c>
      <c r="AC1152" s="130">
        <f t="shared" si="144"/>
        <v>231.84</v>
      </c>
      <c r="AD1152" s="130" t="str">
        <f t="shared" si="142"/>
        <v>22000-090D</v>
      </c>
      <c r="AE1152" s="136"/>
      <c r="AF1152" s="137"/>
      <c r="AG1152" s="1" t="s">
        <v>13</v>
      </c>
      <c r="AH1152" s="43">
        <v>34566</v>
      </c>
    </row>
    <row r="1153" spans="1:34" s="138" customFormat="1" x14ac:dyDescent="0.25">
      <c r="A1153" s="139">
        <v>44571</v>
      </c>
      <c r="B1153" s="58" t="s">
        <v>4032</v>
      </c>
      <c r="C1153" s="51" t="s">
        <v>1807</v>
      </c>
      <c r="D1153" s="51" t="s">
        <v>1808</v>
      </c>
      <c r="E1153" s="54">
        <v>44597</v>
      </c>
      <c r="F1153" s="51" t="s">
        <v>4033</v>
      </c>
      <c r="G1153" s="48" t="s">
        <v>1806</v>
      </c>
      <c r="H1153" s="52">
        <v>2</v>
      </c>
      <c r="I1153" s="51" t="s">
        <v>318</v>
      </c>
      <c r="J1153" s="1">
        <v>113.27</v>
      </c>
      <c r="K1153" s="132">
        <v>942022</v>
      </c>
      <c r="L1153" s="131"/>
      <c r="M1153" s="131">
        <v>25.2</v>
      </c>
      <c r="N1153" s="131">
        <v>13.8</v>
      </c>
      <c r="O1153" s="133">
        <f t="shared" si="149"/>
        <v>347.76</v>
      </c>
      <c r="P1153" s="131" t="s">
        <v>3486</v>
      </c>
      <c r="Q1153" s="131" t="s">
        <v>1809</v>
      </c>
      <c r="R1153" s="134" t="s">
        <v>1618</v>
      </c>
      <c r="S1153" s="149">
        <v>4.3572222222222221</v>
      </c>
      <c r="T1153" s="149">
        <v>2.1786111111111111</v>
      </c>
      <c r="U1153" s="150">
        <v>44579</v>
      </c>
      <c r="V1153" s="149">
        <v>0.19694444444444237</v>
      </c>
      <c r="W1153" s="130">
        <v>2.7</v>
      </c>
      <c r="X1153" s="135">
        <v>800</v>
      </c>
      <c r="Y1153" s="130" t="str">
        <f t="shared" si="146"/>
        <v>RECELL429</v>
      </c>
      <c r="Z1153" s="130" t="str">
        <f t="shared" si="140"/>
        <v>28/NCR18650GA</v>
      </c>
      <c r="AA1153" s="135">
        <f t="shared" si="147"/>
        <v>2.7</v>
      </c>
      <c r="AB1153" s="135" t="str">
        <f>I1153</f>
        <v>88002-630GA</v>
      </c>
      <c r="AC1153" s="130">
        <f t="shared" si="144"/>
        <v>800</v>
      </c>
      <c r="AD1153" s="130" t="str">
        <f t="shared" si="142"/>
        <v>66001-746</v>
      </c>
      <c r="AE1153" s="136"/>
      <c r="AF1153" s="137"/>
      <c r="AG1153" s="1" t="s">
        <v>13</v>
      </c>
      <c r="AH1153" s="43">
        <v>366011</v>
      </c>
    </row>
    <row r="1154" spans="1:34" s="138" customFormat="1" x14ac:dyDescent="0.25">
      <c r="A1154" s="147">
        <v>44526</v>
      </c>
      <c r="B1154" s="82" t="s">
        <v>3802</v>
      </c>
      <c r="C1154" s="51" t="s">
        <v>3805</v>
      </c>
      <c r="D1154" s="51" t="s">
        <v>3806</v>
      </c>
      <c r="E1154" s="54">
        <v>44596</v>
      </c>
      <c r="F1154" s="51" t="s">
        <v>571</v>
      </c>
      <c r="G1154" s="48" t="s">
        <v>3803</v>
      </c>
      <c r="H1154" s="52">
        <v>10</v>
      </c>
      <c r="I1154" s="51" t="s">
        <v>3804</v>
      </c>
      <c r="J1154" s="1">
        <v>5.492</v>
      </c>
      <c r="K1154" s="132">
        <v>937819</v>
      </c>
      <c r="L1154" s="131"/>
      <c r="M1154" s="131">
        <v>9</v>
      </c>
      <c r="N1154" s="131">
        <v>1.55</v>
      </c>
      <c r="O1154" s="133">
        <f t="shared" si="149"/>
        <v>13.950000000000001</v>
      </c>
      <c r="P1154" s="131" t="s">
        <v>3573</v>
      </c>
      <c r="Q1154" s="131" t="s">
        <v>577</v>
      </c>
      <c r="R1154" s="134" t="s">
        <v>287</v>
      </c>
      <c r="S1154" s="149">
        <v>3.1261111111111113</v>
      </c>
      <c r="T1154" s="149">
        <v>0.31261111111111112</v>
      </c>
      <c r="U1154" s="150">
        <v>44579</v>
      </c>
      <c r="V1154" s="149">
        <v>0.1413888888888879</v>
      </c>
      <c r="W1154" s="130">
        <v>0.24</v>
      </c>
      <c r="X1154" s="135">
        <v>21</v>
      </c>
      <c r="Y1154" s="130" t="str">
        <f t="shared" si="146"/>
        <v>L241A</v>
      </c>
      <c r="Z1154" s="130" t="str">
        <f t="shared" ref="Z1154:Z1217" si="150">C1154</f>
        <v>3/CR123A-BP1</v>
      </c>
      <c r="AA1154" s="135">
        <f t="shared" si="147"/>
        <v>0.24</v>
      </c>
      <c r="AB1154" s="135">
        <f t="shared" ref="AB1154:AB1185" si="151">J1154</f>
        <v>5.492</v>
      </c>
      <c r="AC1154" s="130">
        <f t="shared" si="144"/>
        <v>21</v>
      </c>
      <c r="AD1154" s="130" t="str">
        <f t="shared" ref="AD1154:AD1217" si="152">G1154</f>
        <v>66000-235</v>
      </c>
      <c r="AE1154" s="136"/>
      <c r="AF1154" s="137"/>
      <c r="AG1154" s="1" t="s">
        <v>153</v>
      </c>
      <c r="AH1154" s="43">
        <v>65616</v>
      </c>
    </row>
    <row r="1155" spans="1:34" s="138" customFormat="1" x14ac:dyDescent="0.25">
      <c r="A1155" s="139">
        <v>44529</v>
      </c>
      <c r="B1155" s="58" t="s">
        <v>3859</v>
      </c>
      <c r="C1155" s="51" t="s">
        <v>3376</v>
      </c>
      <c r="D1155" s="51" t="s">
        <v>3377</v>
      </c>
      <c r="E1155" s="54">
        <v>44589</v>
      </c>
      <c r="F1155" s="51" t="s">
        <v>3370</v>
      </c>
      <c r="G1155" s="48" t="s">
        <v>3374</v>
      </c>
      <c r="H1155" s="52">
        <v>6</v>
      </c>
      <c r="I1155" s="51" t="s">
        <v>3375</v>
      </c>
      <c r="J1155" s="1">
        <v>161.88</v>
      </c>
      <c r="K1155" s="132">
        <v>938026</v>
      </c>
      <c r="L1155" s="131"/>
      <c r="M1155" s="131">
        <v>11.7</v>
      </c>
      <c r="N1155" s="131">
        <v>7</v>
      </c>
      <c r="O1155" s="133">
        <f t="shared" si="149"/>
        <v>81.899999999999991</v>
      </c>
      <c r="P1155" s="131" t="s">
        <v>3860</v>
      </c>
      <c r="Q1155" s="131" t="s">
        <v>577</v>
      </c>
      <c r="R1155" s="134" t="s">
        <v>287</v>
      </c>
      <c r="S1155" s="149">
        <v>1.926666666666665</v>
      </c>
      <c r="T1155" s="149">
        <v>0.64222222222222169</v>
      </c>
      <c r="U1155" s="150">
        <v>44579</v>
      </c>
      <c r="V1155" s="149">
        <v>0.21638888888888763</v>
      </c>
      <c r="W1155" s="130">
        <v>0.71</v>
      </c>
      <c r="X1155" s="135">
        <v>350</v>
      </c>
      <c r="Y1155" s="130" t="str">
        <f t="shared" si="146"/>
        <v>L711</v>
      </c>
      <c r="Z1155" s="130" t="str">
        <f t="shared" si="150"/>
        <v>3/3B0030-FF</v>
      </c>
      <c r="AA1155" s="135">
        <f t="shared" si="147"/>
        <v>0.71</v>
      </c>
      <c r="AB1155" s="135">
        <f t="shared" si="151"/>
        <v>161.88</v>
      </c>
      <c r="AC1155" s="130">
        <f t="shared" si="144"/>
        <v>350</v>
      </c>
      <c r="AD1155" s="130" t="str">
        <f t="shared" si="152"/>
        <v>66001-374</v>
      </c>
      <c r="AE1155" s="136"/>
      <c r="AF1155" s="137"/>
      <c r="AG1155" s="1" t="s">
        <v>152</v>
      </c>
      <c r="AH1155" s="43">
        <v>1948</v>
      </c>
    </row>
    <row r="1156" spans="1:34" x14ac:dyDescent="0.25">
      <c r="A1156" s="140">
        <v>44614</v>
      </c>
      <c r="B1156" s="55" t="s">
        <v>4407</v>
      </c>
      <c r="C1156" s="51" t="s">
        <v>4327</v>
      </c>
      <c r="D1156" s="51" t="s">
        <v>4328</v>
      </c>
      <c r="E1156" s="54">
        <v>44645</v>
      </c>
      <c r="F1156" s="51" t="s">
        <v>1737</v>
      </c>
      <c r="G1156" s="48" t="s">
        <v>4326</v>
      </c>
      <c r="H1156" s="52">
        <v>8</v>
      </c>
      <c r="I1156" s="51" t="s">
        <v>388</v>
      </c>
      <c r="J1156" s="1">
        <v>433.64</v>
      </c>
      <c r="K1156" s="132">
        <v>946621</v>
      </c>
      <c r="L1156" s="131"/>
      <c r="M1156" s="131">
        <v>7.2</v>
      </c>
      <c r="N1156" s="131">
        <v>238</v>
      </c>
      <c r="O1156" s="133">
        <f t="shared" si="149"/>
        <v>1713.6000000000001</v>
      </c>
      <c r="P1156" s="131" t="s">
        <v>421</v>
      </c>
      <c r="Q1156" s="131" t="s">
        <v>4329</v>
      </c>
      <c r="R1156" s="134" t="s">
        <v>1618</v>
      </c>
      <c r="S1156" s="149">
        <v>20.763055555555557</v>
      </c>
      <c r="T1156" s="149">
        <v>2.5953819444444446</v>
      </c>
      <c r="U1156" s="150">
        <v>44629</v>
      </c>
      <c r="V1156" s="149">
        <v>0.21222222222222431</v>
      </c>
      <c r="W1156" s="130">
        <v>2</v>
      </c>
      <c r="X1156" s="135">
        <v>700</v>
      </c>
      <c r="Y1156" s="130" t="str">
        <f t="shared" si="146"/>
        <v>L874</v>
      </c>
      <c r="Z1156" s="130" t="str">
        <f t="shared" si="150"/>
        <v>28/LS33600</v>
      </c>
      <c r="AA1156" s="135">
        <f t="shared" si="147"/>
        <v>2</v>
      </c>
      <c r="AB1156" s="135">
        <f t="shared" si="151"/>
        <v>433.64</v>
      </c>
      <c r="AC1156" s="130">
        <f t="shared" si="144"/>
        <v>700</v>
      </c>
      <c r="AD1156" s="130" t="str">
        <f t="shared" si="152"/>
        <v>66003-874</v>
      </c>
      <c r="AE1156" s="136"/>
      <c r="AF1156" s="137"/>
      <c r="AG1156" s="1" t="s">
        <v>152</v>
      </c>
      <c r="AH1156" s="43">
        <v>65512</v>
      </c>
    </row>
    <row r="1157" spans="1:34" x14ac:dyDescent="0.25">
      <c r="A1157" s="139">
        <v>44606</v>
      </c>
      <c r="B1157" s="58" t="s">
        <v>4325</v>
      </c>
      <c r="C1157" s="51" t="s">
        <v>4327</v>
      </c>
      <c r="D1157" s="51" t="s">
        <v>4328</v>
      </c>
      <c r="E1157" s="54">
        <v>44645</v>
      </c>
      <c r="F1157" s="51" t="s">
        <v>1737</v>
      </c>
      <c r="G1157" s="48" t="s">
        <v>4326</v>
      </c>
      <c r="H1157" s="52">
        <v>8</v>
      </c>
      <c r="I1157" s="51" t="s">
        <v>388</v>
      </c>
      <c r="J1157" s="1">
        <v>436.63</v>
      </c>
      <c r="K1157" s="132">
        <v>945656</v>
      </c>
      <c r="L1157" s="131"/>
      <c r="M1157" s="131">
        <v>7.2</v>
      </c>
      <c r="N1157" s="131">
        <v>238</v>
      </c>
      <c r="O1157" s="133">
        <f t="shared" si="149"/>
        <v>1713.6000000000001</v>
      </c>
      <c r="P1157" s="131" t="s">
        <v>421</v>
      </c>
      <c r="Q1157" s="131" t="s">
        <v>4329</v>
      </c>
      <c r="R1157" s="134" t="s">
        <v>1618</v>
      </c>
      <c r="S1157" s="149">
        <v>17.866388888888892</v>
      </c>
      <c r="T1157" s="149">
        <v>2.2332986111111115</v>
      </c>
      <c r="U1157" s="150">
        <v>44629</v>
      </c>
      <c r="V1157" s="149">
        <v>0.11722222222222278</v>
      </c>
      <c r="W1157" s="130">
        <v>2</v>
      </c>
      <c r="X1157" s="135">
        <v>700</v>
      </c>
      <c r="Y1157" s="130" t="str">
        <f t="shared" si="146"/>
        <v>L874</v>
      </c>
      <c r="Z1157" s="130" t="str">
        <f t="shared" si="150"/>
        <v>28/LS33600</v>
      </c>
      <c r="AA1157" s="135">
        <f t="shared" si="147"/>
        <v>2</v>
      </c>
      <c r="AB1157" s="135">
        <f t="shared" si="151"/>
        <v>436.63</v>
      </c>
      <c r="AC1157" s="130">
        <f t="shared" si="144"/>
        <v>700</v>
      </c>
      <c r="AD1157" s="130" t="str">
        <f t="shared" si="152"/>
        <v>66003-874</v>
      </c>
      <c r="AE1157" s="136"/>
      <c r="AF1157" s="137"/>
      <c r="AG1157" s="1" t="s">
        <v>152</v>
      </c>
      <c r="AH1157" s="43">
        <v>65512</v>
      </c>
    </row>
    <row r="1158" spans="1:34" x14ac:dyDescent="0.25">
      <c r="A1158" s="147">
        <v>44617</v>
      </c>
      <c r="B1158" s="82" t="s">
        <v>4441</v>
      </c>
      <c r="C1158" s="51" t="s">
        <v>698</v>
      </c>
      <c r="D1158" s="51" t="s">
        <v>305</v>
      </c>
      <c r="E1158" s="54">
        <v>44616</v>
      </c>
      <c r="F1158" s="51" t="s">
        <v>4442</v>
      </c>
      <c r="G1158" s="48" t="s">
        <v>304</v>
      </c>
      <c r="H1158" s="52">
        <v>10</v>
      </c>
      <c r="I1158" s="51" t="s">
        <v>697</v>
      </c>
      <c r="J1158" s="1">
        <v>10.25</v>
      </c>
      <c r="K1158" s="132">
        <v>947127</v>
      </c>
      <c r="L1158" s="131"/>
      <c r="M1158" s="131">
        <v>12.8</v>
      </c>
      <c r="N1158" s="131">
        <v>1.1000000000000001</v>
      </c>
      <c r="O1158" s="133">
        <f t="shared" si="149"/>
        <v>14.080000000000002</v>
      </c>
      <c r="P1158" s="131" t="s">
        <v>508</v>
      </c>
      <c r="Q1158" s="131" t="s">
        <v>562</v>
      </c>
      <c r="R1158" s="134" t="s">
        <v>455</v>
      </c>
      <c r="S1158" s="149">
        <v>3.0024999999999991</v>
      </c>
      <c r="T1158" s="149">
        <v>0.30024999999999991</v>
      </c>
      <c r="U1158" s="150">
        <v>44629</v>
      </c>
      <c r="V1158" s="149">
        <v>0.39888888888888818</v>
      </c>
      <c r="W1158" s="130">
        <v>0.27</v>
      </c>
      <c r="X1158" s="135">
        <v>75</v>
      </c>
      <c r="Y1158" s="130" t="str">
        <f t="shared" si="146"/>
        <v>RL669</v>
      </c>
      <c r="Z1158" s="130" t="str">
        <f t="shared" si="150"/>
        <v>4/IFR18650PC</v>
      </c>
      <c r="AA1158" s="135">
        <f t="shared" si="147"/>
        <v>0.27</v>
      </c>
      <c r="AB1158" s="135">
        <f t="shared" si="151"/>
        <v>10.25</v>
      </c>
      <c r="AC1158" s="130">
        <f t="shared" si="144"/>
        <v>75</v>
      </c>
      <c r="AD1158" s="130" t="str">
        <f t="shared" si="152"/>
        <v>66000-905</v>
      </c>
      <c r="AE1158" s="136"/>
      <c r="AF1158" s="137"/>
      <c r="AG1158" s="1" t="s">
        <v>151</v>
      </c>
      <c r="AH1158" s="43">
        <v>2192</v>
      </c>
    </row>
    <row r="1159" spans="1:34" x14ac:dyDescent="0.25">
      <c r="A1159" s="146">
        <v>44623</v>
      </c>
      <c r="B1159" s="57" t="s">
        <v>4504</v>
      </c>
      <c r="C1159" s="51" t="s">
        <v>2755</v>
      </c>
      <c r="D1159" s="51" t="s">
        <v>2756</v>
      </c>
      <c r="E1159" s="54">
        <v>44636</v>
      </c>
      <c r="F1159" s="51" t="s">
        <v>610</v>
      </c>
      <c r="G1159" s="48" t="s">
        <v>2754</v>
      </c>
      <c r="H1159" s="52">
        <v>3</v>
      </c>
      <c r="I1159" s="51" t="s">
        <v>4505</v>
      </c>
      <c r="J1159" s="1">
        <v>57.47</v>
      </c>
      <c r="K1159" s="132">
        <v>947830</v>
      </c>
      <c r="L1159" s="131"/>
      <c r="M1159" s="131"/>
      <c r="N1159" s="131"/>
      <c r="O1159" s="133">
        <f t="shared" si="149"/>
        <v>0</v>
      </c>
      <c r="P1159" s="131"/>
      <c r="Q1159" s="131"/>
      <c r="R1159" s="134" t="s">
        <v>1618</v>
      </c>
      <c r="S1159" s="149">
        <v>1</v>
      </c>
      <c r="T1159" s="149">
        <v>0.33333333333333331</v>
      </c>
      <c r="U1159" s="150">
        <v>44630</v>
      </c>
      <c r="V1159" s="149">
        <v>0.13305555555555593</v>
      </c>
      <c r="W1159" s="130">
        <v>0.33</v>
      </c>
      <c r="X1159" s="135">
        <v>99</v>
      </c>
      <c r="Y1159" s="130" t="str">
        <f t="shared" si="146"/>
        <v>CH369</v>
      </c>
      <c r="Z1159" s="130" t="str">
        <f t="shared" si="150"/>
        <v>HP0060WL2</v>
      </c>
      <c r="AA1159" s="135">
        <f t="shared" si="147"/>
        <v>0.33</v>
      </c>
      <c r="AB1159" s="135">
        <f t="shared" si="151"/>
        <v>57.47</v>
      </c>
      <c r="AC1159" s="130">
        <f t="shared" ref="AC1159:AC1222" si="153">X1159</f>
        <v>99</v>
      </c>
      <c r="AD1159" s="130" t="str">
        <f t="shared" si="152"/>
        <v>66001-384</v>
      </c>
      <c r="AE1159" s="136"/>
      <c r="AF1159" s="137"/>
      <c r="AG1159" s="1" t="s">
        <v>151</v>
      </c>
      <c r="AH1159" s="43">
        <v>1582</v>
      </c>
    </row>
    <row r="1160" spans="1:34" x14ac:dyDescent="0.25">
      <c r="A1160" s="146">
        <v>44623</v>
      </c>
      <c r="B1160" s="57" t="s">
        <v>4494</v>
      </c>
      <c r="C1160" s="51" t="s">
        <v>4497</v>
      </c>
      <c r="D1160" s="51" t="s">
        <v>4498</v>
      </c>
      <c r="E1160" s="54">
        <v>44643</v>
      </c>
      <c r="F1160" s="51" t="s">
        <v>3091</v>
      </c>
      <c r="G1160" s="48" t="s">
        <v>4495</v>
      </c>
      <c r="H1160" s="52">
        <v>10</v>
      </c>
      <c r="I1160" s="51" t="s">
        <v>4496</v>
      </c>
      <c r="J1160" s="1">
        <v>5.13</v>
      </c>
      <c r="K1160" s="132">
        <v>947824</v>
      </c>
      <c r="L1160" s="131"/>
      <c r="M1160" s="131"/>
      <c r="N1160" s="131"/>
      <c r="O1160" s="133">
        <f t="shared" si="149"/>
        <v>0</v>
      </c>
      <c r="P1160" s="131"/>
      <c r="Q1160" s="131"/>
      <c r="R1160" s="134" t="s">
        <v>1618</v>
      </c>
      <c r="S1160" s="149">
        <v>1.0080555555555564</v>
      </c>
      <c r="T1160" s="149">
        <v>0.10080555555555563</v>
      </c>
      <c r="U1160" s="150">
        <v>44630</v>
      </c>
      <c r="V1160" s="149">
        <v>0.17805555555555497</v>
      </c>
      <c r="W1160" s="130">
        <v>0.22</v>
      </c>
      <c r="X1160" s="135">
        <v>22</v>
      </c>
      <c r="Y1160" s="130" t="str">
        <f t="shared" si="146"/>
        <v>CH480</v>
      </c>
      <c r="Z1160" s="130" t="str">
        <f t="shared" si="150"/>
        <v>1/FY0422000</v>
      </c>
      <c r="AA1160" s="135">
        <f t="shared" si="147"/>
        <v>0.22</v>
      </c>
      <c r="AB1160" s="135">
        <f t="shared" si="151"/>
        <v>5.13</v>
      </c>
      <c r="AC1160" s="130">
        <f t="shared" si="153"/>
        <v>22</v>
      </c>
      <c r="AD1160" s="130" t="str">
        <f t="shared" si="152"/>
        <v>66002-302</v>
      </c>
      <c r="AE1160" s="136"/>
      <c r="AF1160" s="137"/>
      <c r="AG1160" s="1" t="s">
        <v>151</v>
      </c>
      <c r="AH1160" s="43">
        <v>65365</v>
      </c>
    </row>
    <row r="1161" spans="1:34" x14ac:dyDescent="0.25">
      <c r="A1161" s="139">
        <v>44620</v>
      </c>
      <c r="B1161" s="58" t="s">
        <v>4450</v>
      </c>
      <c r="C1161" s="51" t="s">
        <v>4453</v>
      </c>
      <c r="D1161" s="51" t="s">
        <v>4454</v>
      </c>
      <c r="E1161" s="54">
        <v>44617</v>
      </c>
      <c r="F1161" s="51" t="s">
        <v>4451</v>
      </c>
      <c r="G1161" s="48" t="s">
        <v>4452</v>
      </c>
      <c r="H1161" s="52">
        <v>1</v>
      </c>
      <c r="I1161" s="51" t="s">
        <v>3349</v>
      </c>
      <c r="J1161" s="1">
        <v>41.86</v>
      </c>
      <c r="K1161" s="132">
        <v>947289</v>
      </c>
      <c r="L1161" s="131"/>
      <c r="M1161" s="131">
        <v>14.4</v>
      </c>
      <c r="N1161" s="131">
        <v>4.25</v>
      </c>
      <c r="O1161" s="133">
        <f t="shared" si="149"/>
        <v>61.2</v>
      </c>
      <c r="P1161" s="131" t="s">
        <v>3486</v>
      </c>
      <c r="Q1161" s="131" t="s">
        <v>562</v>
      </c>
      <c r="R1161" s="134" t="s">
        <v>1618</v>
      </c>
      <c r="S1161" s="149">
        <v>3.3119444444444444</v>
      </c>
      <c r="T1161" s="149">
        <v>3.3119444444444444</v>
      </c>
      <c r="U1161" s="150">
        <v>44630</v>
      </c>
      <c r="V1161" s="149">
        <v>6.6944444444443363E-2</v>
      </c>
      <c r="W1161" s="130">
        <v>4</v>
      </c>
      <c r="X1161" s="135">
        <v>140</v>
      </c>
      <c r="Y1161" s="130" t="str">
        <f t="shared" si="146"/>
        <v>RL1559</v>
      </c>
      <c r="Z1161" s="130" t="str">
        <f t="shared" si="150"/>
        <v>4/NCR20700B</v>
      </c>
      <c r="AA1161" s="135">
        <v>4</v>
      </c>
      <c r="AB1161" s="135">
        <f t="shared" si="151"/>
        <v>41.86</v>
      </c>
      <c r="AC1161" s="130">
        <f t="shared" si="153"/>
        <v>140</v>
      </c>
      <c r="AD1161" s="130" t="str">
        <f t="shared" si="152"/>
        <v>67001-889</v>
      </c>
      <c r="AE1161" s="136"/>
      <c r="AF1161" s="137"/>
      <c r="AG1161" s="1" t="s">
        <v>153</v>
      </c>
      <c r="AH1161" s="43">
        <v>22534</v>
      </c>
    </row>
    <row r="1162" spans="1:34" x14ac:dyDescent="0.25">
      <c r="A1162" s="147">
        <v>44617</v>
      </c>
      <c r="B1162" s="82" t="s">
        <v>4443</v>
      </c>
      <c r="C1162" s="51" t="s">
        <v>4447</v>
      </c>
      <c r="D1162" s="51" t="s">
        <v>4448</v>
      </c>
      <c r="E1162" s="54">
        <v>44649</v>
      </c>
      <c r="F1162" s="51" t="s">
        <v>1805</v>
      </c>
      <c r="G1162" s="48" t="s">
        <v>4444</v>
      </c>
      <c r="H1162" s="52">
        <v>20</v>
      </c>
      <c r="I1162" s="51" t="s">
        <v>4445</v>
      </c>
      <c r="J1162" s="1">
        <v>3.55</v>
      </c>
      <c r="K1162" s="132">
        <v>947128</v>
      </c>
      <c r="L1162" s="131" t="s">
        <v>4446</v>
      </c>
      <c r="M1162" s="131">
        <v>3.6</v>
      </c>
      <c r="N1162" s="131">
        <v>9</v>
      </c>
      <c r="O1162" s="133">
        <f t="shared" si="149"/>
        <v>32.4</v>
      </c>
      <c r="P1162" s="131" t="s">
        <v>538</v>
      </c>
      <c r="Q1162" s="131" t="s">
        <v>412</v>
      </c>
      <c r="R1162" s="134" t="s">
        <v>287</v>
      </c>
      <c r="S1162" s="149">
        <v>2.6905555555555547</v>
      </c>
      <c r="T1162" s="149">
        <v>0.13452777777777775</v>
      </c>
      <c r="U1162" s="150">
        <v>44630</v>
      </c>
      <c r="V1162" s="149">
        <v>0.25694444444444375</v>
      </c>
      <c r="W1162" s="130">
        <v>0.14000000000000001</v>
      </c>
      <c r="X1162" s="135">
        <v>19.23</v>
      </c>
      <c r="Y1162" s="130" t="str">
        <f t="shared" si="146"/>
        <v>L778</v>
      </c>
      <c r="Z1162" s="130" t="str">
        <f t="shared" si="150"/>
        <v>1/ER26500H/T</v>
      </c>
      <c r="AA1162" s="135">
        <f t="shared" ref="AA1162:AA1225" si="154">W1162</f>
        <v>0.14000000000000001</v>
      </c>
      <c r="AB1162" s="135">
        <f t="shared" si="151"/>
        <v>3.55</v>
      </c>
      <c r="AC1162" s="130">
        <f t="shared" si="153"/>
        <v>19.23</v>
      </c>
      <c r="AD1162" s="130" t="str">
        <f t="shared" si="152"/>
        <v>59002-201JGT</v>
      </c>
      <c r="AE1162" s="136"/>
      <c r="AF1162" s="137"/>
      <c r="AG1162" s="208" t="s">
        <v>151</v>
      </c>
      <c r="AH1162" s="43">
        <v>66373</v>
      </c>
    </row>
    <row r="1163" spans="1:34" x14ac:dyDescent="0.25">
      <c r="A1163" s="146">
        <v>44623</v>
      </c>
      <c r="B1163" s="57" t="s">
        <v>4499</v>
      </c>
      <c r="C1163" s="51" t="s">
        <v>1413</v>
      </c>
      <c r="D1163" s="51" t="s">
        <v>4503</v>
      </c>
      <c r="E1163" s="54">
        <v>44634</v>
      </c>
      <c r="F1163" s="51" t="s">
        <v>4500</v>
      </c>
      <c r="G1163" s="48" t="s">
        <v>4501</v>
      </c>
      <c r="H1163" s="52">
        <v>1</v>
      </c>
      <c r="I1163" s="51" t="s">
        <v>1411</v>
      </c>
      <c r="J1163" s="1">
        <v>5.86</v>
      </c>
      <c r="K1163" s="132">
        <v>947924</v>
      </c>
      <c r="L1163" s="131" t="s">
        <v>4502</v>
      </c>
      <c r="M1163" s="131">
        <v>9.6</v>
      </c>
      <c r="N1163" s="131">
        <v>0.6</v>
      </c>
      <c r="O1163" s="133">
        <f t="shared" si="149"/>
        <v>5.76</v>
      </c>
      <c r="P1163" s="131" t="s">
        <v>4011</v>
      </c>
      <c r="Q1163" s="131" t="s">
        <v>632</v>
      </c>
      <c r="R1163" s="134" t="s">
        <v>455</v>
      </c>
      <c r="S1163" s="149">
        <v>1.4177777777777774</v>
      </c>
      <c r="T1163" s="149">
        <v>1.4177777777777774</v>
      </c>
      <c r="U1163" s="150">
        <v>44630</v>
      </c>
      <c r="V1163" s="149">
        <v>9.1944444444441942E-2</v>
      </c>
      <c r="W1163" s="130">
        <v>1.27</v>
      </c>
      <c r="X1163" s="135">
        <v>55.36</v>
      </c>
      <c r="Y1163" s="130" t="str">
        <f t="shared" si="146"/>
        <v>N996</v>
      </c>
      <c r="Z1163" s="130" t="str">
        <f t="shared" si="150"/>
        <v>8/ICF600AS</v>
      </c>
      <c r="AA1163" s="135">
        <f t="shared" si="154"/>
        <v>1.27</v>
      </c>
      <c r="AB1163" s="135">
        <f t="shared" si="151"/>
        <v>5.86</v>
      </c>
      <c r="AC1163" s="130">
        <f t="shared" si="153"/>
        <v>55.36</v>
      </c>
      <c r="AD1163" s="130" t="str">
        <f t="shared" si="152"/>
        <v>22000-550B</v>
      </c>
      <c r="AE1163" s="136"/>
      <c r="AF1163" s="137"/>
      <c r="AG1163" s="1" t="s">
        <v>151</v>
      </c>
      <c r="AH1163" s="43">
        <v>2115</v>
      </c>
    </row>
    <row r="1164" spans="1:34" x14ac:dyDescent="0.25">
      <c r="A1164" s="139">
        <v>44613</v>
      </c>
      <c r="B1164" s="58" t="s">
        <v>4374</v>
      </c>
      <c r="C1164" s="51" t="s">
        <v>4026</v>
      </c>
      <c r="D1164" s="51" t="s">
        <v>727</v>
      </c>
      <c r="E1164" s="54">
        <v>44610</v>
      </c>
      <c r="F1164" s="51" t="s">
        <v>311</v>
      </c>
      <c r="G1164" s="48" t="s">
        <v>726</v>
      </c>
      <c r="H1164" s="52">
        <v>20</v>
      </c>
      <c r="I1164" s="51" t="s">
        <v>312</v>
      </c>
      <c r="J1164" s="1">
        <v>33.659999999999997</v>
      </c>
      <c r="K1164" s="132">
        <v>946473</v>
      </c>
      <c r="L1164" s="131"/>
      <c r="M1164" s="131">
        <v>3</v>
      </c>
      <c r="N1164" s="131">
        <v>15</v>
      </c>
      <c r="O1164" s="133">
        <f t="shared" si="149"/>
        <v>45</v>
      </c>
      <c r="P1164" s="131" t="s">
        <v>435</v>
      </c>
      <c r="Q1164" s="131" t="s">
        <v>124</v>
      </c>
      <c r="R1164" s="134" t="s">
        <v>3000</v>
      </c>
      <c r="S1164" s="149">
        <v>9.2719444444444417</v>
      </c>
      <c r="T1164" s="149">
        <v>0.46359722222222211</v>
      </c>
      <c r="U1164" s="150">
        <v>44630</v>
      </c>
      <c r="V1164" s="149">
        <v>0.43416666666666659</v>
      </c>
      <c r="W1164" s="130">
        <v>0.51</v>
      </c>
      <c r="X1164" s="135">
        <v>74</v>
      </c>
      <c r="Y1164" s="130" t="str">
        <f t="shared" si="146"/>
        <v>L286A</v>
      </c>
      <c r="Z1164" s="130" t="str">
        <f t="shared" si="150"/>
        <v>3/BR-CE LiCF</v>
      </c>
      <c r="AA1164" s="135">
        <f t="shared" si="154"/>
        <v>0.51</v>
      </c>
      <c r="AB1164" s="135">
        <f t="shared" si="151"/>
        <v>33.659999999999997</v>
      </c>
      <c r="AC1164" s="130">
        <f t="shared" si="153"/>
        <v>74</v>
      </c>
      <c r="AD1164" s="130" t="str">
        <f t="shared" si="152"/>
        <v>66000-277A</v>
      </c>
      <c r="AE1164" s="136"/>
      <c r="AF1164" s="137"/>
      <c r="AG1164" s="1" t="s">
        <v>153</v>
      </c>
      <c r="AH1164" s="43">
        <v>65813</v>
      </c>
    </row>
    <row r="1165" spans="1:34" x14ac:dyDescent="0.25">
      <c r="A1165" s="147">
        <v>44624</v>
      </c>
      <c r="B1165" s="82">
        <v>321110</v>
      </c>
      <c r="C1165" s="51"/>
      <c r="D1165" s="51" t="s">
        <v>4510</v>
      </c>
      <c r="E1165" s="54">
        <v>44623</v>
      </c>
      <c r="F1165" s="51" t="s">
        <v>117</v>
      </c>
      <c r="G1165" s="48"/>
      <c r="H1165" s="52">
        <v>1</v>
      </c>
      <c r="I1165" s="51"/>
      <c r="J1165" s="1">
        <v>0</v>
      </c>
      <c r="K1165" s="132">
        <v>948053</v>
      </c>
      <c r="L1165" s="131"/>
      <c r="M1165" s="131"/>
      <c r="N1165" s="131"/>
      <c r="O1165" s="133">
        <f t="shared" si="149"/>
        <v>0</v>
      </c>
      <c r="P1165" s="131"/>
      <c r="Q1165" s="131"/>
      <c r="R1165" s="134" t="s">
        <v>249</v>
      </c>
      <c r="S1165" s="149">
        <v>0.14583333333333348</v>
      </c>
      <c r="T1165" s="149">
        <v>0.14583333333333348</v>
      </c>
      <c r="U1165" s="150">
        <v>44630</v>
      </c>
      <c r="V1165" s="149">
        <v>6.2777777777778709E-2</v>
      </c>
      <c r="W1165" s="130">
        <v>0.5</v>
      </c>
      <c r="X1165" s="135">
        <v>5</v>
      </c>
      <c r="Y1165" s="130" t="str">
        <f t="shared" si="146"/>
        <v>CABLE-LAB</v>
      </c>
      <c r="Z1165" s="130">
        <f t="shared" si="150"/>
        <v>0</v>
      </c>
      <c r="AA1165" s="135">
        <f t="shared" si="154"/>
        <v>0.5</v>
      </c>
      <c r="AB1165" s="135">
        <f t="shared" si="151"/>
        <v>0</v>
      </c>
      <c r="AC1165" s="130">
        <f t="shared" si="153"/>
        <v>5</v>
      </c>
      <c r="AD1165" s="130">
        <f t="shared" si="152"/>
        <v>0</v>
      </c>
      <c r="AE1165" s="136"/>
      <c r="AF1165" s="137"/>
      <c r="AG1165" s="1" t="s">
        <v>151</v>
      </c>
      <c r="AH1165" s="43">
        <v>24232</v>
      </c>
    </row>
    <row r="1166" spans="1:34" x14ac:dyDescent="0.25">
      <c r="A1166" s="140">
        <v>44607</v>
      </c>
      <c r="B1166" s="55" t="s">
        <v>4350</v>
      </c>
      <c r="C1166" s="51" t="s">
        <v>4353</v>
      </c>
      <c r="D1166" s="51" t="s">
        <v>4581</v>
      </c>
      <c r="E1166" s="54">
        <v>44624</v>
      </c>
      <c r="F1166" s="51" t="s">
        <v>2568</v>
      </c>
      <c r="G1166" s="48" t="s">
        <v>4351</v>
      </c>
      <c r="H1166" s="52">
        <v>1</v>
      </c>
      <c r="I1166" s="51" t="s">
        <v>4352</v>
      </c>
      <c r="J1166" s="1">
        <v>4.5</v>
      </c>
      <c r="K1166" s="132">
        <v>945899</v>
      </c>
      <c r="L1166" s="131"/>
      <c r="M1166" s="131">
        <v>3.7</v>
      </c>
      <c r="N1166" s="131">
        <v>0.7</v>
      </c>
      <c r="O1166" s="133">
        <f t="shared" si="149"/>
        <v>2.59</v>
      </c>
      <c r="P1166" s="131" t="s">
        <v>3486</v>
      </c>
      <c r="Q1166" s="131" t="s">
        <v>412</v>
      </c>
      <c r="R1166" s="134" t="s">
        <v>1618</v>
      </c>
      <c r="S1166" s="149">
        <v>0.37777777777777866</v>
      </c>
      <c r="T1166" s="149">
        <v>0.37777777777777866</v>
      </c>
      <c r="U1166" s="150">
        <v>44630</v>
      </c>
      <c r="V1166" s="149">
        <v>5.749999999999833E-2</v>
      </c>
      <c r="W1166" s="130">
        <v>0.5</v>
      </c>
      <c r="X1166" s="135">
        <v>47.41</v>
      </c>
      <c r="Y1166" s="130" t="str">
        <f t="shared" si="146"/>
        <v>RECELL758</v>
      </c>
      <c r="Z1166" s="130" t="str">
        <f t="shared" si="150"/>
        <v>GPSB-KM1-BP1</v>
      </c>
      <c r="AA1166" s="135">
        <f t="shared" si="154"/>
        <v>0.5</v>
      </c>
      <c r="AB1166" s="135">
        <f t="shared" si="151"/>
        <v>4.5</v>
      </c>
      <c r="AC1166" s="130">
        <f t="shared" si="153"/>
        <v>47.41</v>
      </c>
      <c r="AD1166" s="130" t="str">
        <f t="shared" si="152"/>
        <v>66004-023</v>
      </c>
      <c r="AE1166" s="136"/>
      <c r="AF1166" s="137"/>
      <c r="AG1166" s="1" t="s">
        <v>13</v>
      </c>
      <c r="AH1166" s="43">
        <v>1400</v>
      </c>
    </row>
    <row r="1167" spans="1:34" x14ac:dyDescent="0.25">
      <c r="A1167" s="146">
        <v>44616</v>
      </c>
      <c r="B1167" s="57" t="s">
        <v>4434</v>
      </c>
      <c r="C1167" s="51" t="s">
        <v>3498</v>
      </c>
      <c r="D1167" s="51" t="s">
        <v>4580</v>
      </c>
      <c r="E1167" s="54">
        <v>44631</v>
      </c>
      <c r="F1167" s="51" t="s">
        <v>255</v>
      </c>
      <c r="G1167" s="48" t="s">
        <v>4435</v>
      </c>
      <c r="H1167" s="52">
        <v>2</v>
      </c>
      <c r="I1167" s="51" t="s">
        <v>3500</v>
      </c>
      <c r="J1167" s="1">
        <v>4.42</v>
      </c>
      <c r="K1167" s="132">
        <v>947082</v>
      </c>
      <c r="L1167" s="131"/>
      <c r="M1167" s="131">
        <v>4.8</v>
      </c>
      <c r="N1167" s="131">
        <v>0.73</v>
      </c>
      <c r="O1167" s="133">
        <f t="shared" si="149"/>
        <v>3.504</v>
      </c>
      <c r="P1167" s="131" t="s">
        <v>3497</v>
      </c>
      <c r="Q1167" s="131" t="s">
        <v>562</v>
      </c>
      <c r="R1167" s="134" t="s">
        <v>1618</v>
      </c>
      <c r="S1167" s="149">
        <v>1.0549999999999997</v>
      </c>
      <c r="T1167" s="149">
        <v>0.52749999999999986</v>
      </c>
      <c r="U1167" s="150">
        <v>44630</v>
      </c>
      <c r="V1167" s="149">
        <v>9.5833333333333659E-2</v>
      </c>
      <c r="W1167" s="130">
        <v>1</v>
      </c>
      <c r="X1167" s="135">
        <v>40</v>
      </c>
      <c r="Y1167" s="130" t="str">
        <f t="shared" si="146"/>
        <v>PACK695</v>
      </c>
      <c r="Z1167" s="130" t="str">
        <f t="shared" si="150"/>
        <v>4/HR-AAAU</v>
      </c>
      <c r="AA1167" s="135">
        <f t="shared" si="154"/>
        <v>1</v>
      </c>
      <c r="AB1167" s="135">
        <f t="shared" si="151"/>
        <v>4.42</v>
      </c>
      <c r="AC1167" s="130">
        <f t="shared" si="153"/>
        <v>40</v>
      </c>
      <c r="AD1167" s="130" t="str">
        <f t="shared" si="152"/>
        <v>66004-029</v>
      </c>
      <c r="AE1167" s="136"/>
      <c r="AF1167" s="137"/>
      <c r="AG1167" s="1" t="s">
        <v>13</v>
      </c>
      <c r="AH1167" s="43" t="s">
        <v>277</v>
      </c>
    </row>
    <row r="1168" spans="1:34" x14ac:dyDescent="0.25">
      <c r="A1168" s="139">
        <v>44613</v>
      </c>
      <c r="B1168" s="58" t="s">
        <v>4403</v>
      </c>
      <c r="C1168" s="51" t="s">
        <v>4405</v>
      </c>
      <c r="D1168" s="51" t="s">
        <v>4406</v>
      </c>
      <c r="E1168" s="54">
        <v>44624</v>
      </c>
      <c r="F1168" s="51" t="s">
        <v>117</v>
      </c>
      <c r="G1168" s="48" t="s">
        <v>4404</v>
      </c>
      <c r="H1168" s="52">
        <v>1</v>
      </c>
      <c r="I1168" s="51" t="s">
        <v>643</v>
      </c>
      <c r="J1168" s="1">
        <v>82.94</v>
      </c>
      <c r="K1168" s="132">
        <v>946541</v>
      </c>
      <c r="L1168" s="131"/>
      <c r="M1168" s="131">
        <v>14.4</v>
      </c>
      <c r="N1168" s="131">
        <v>10</v>
      </c>
      <c r="O1168" s="133">
        <f t="shared" si="149"/>
        <v>144</v>
      </c>
      <c r="P1168" s="131" t="s">
        <v>3486</v>
      </c>
      <c r="Q1168" s="131" t="s">
        <v>88</v>
      </c>
      <c r="R1168" s="134" t="s">
        <v>1618</v>
      </c>
      <c r="S1168" s="149">
        <v>2.147222222222223</v>
      </c>
      <c r="T1168" s="149">
        <v>2.147222222222223</v>
      </c>
      <c r="U1168" s="150">
        <v>44621</v>
      </c>
      <c r="V1168" s="149">
        <v>0.14999999999999947</v>
      </c>
      <c r="W1168" s="130">
        <v>3.04</v>
      </c>
      <c r="X1168" s="135">
        <v>218</v>
      </c>
      <c r="Y1168" s="130" t="str">
        <f t="shared" si="146"/>
        <v>PACK337</v>
      </c>
      <c r="Z1168" s="130" t="str">
        <f t="shared" si="150"/>
        <v>16/INR18650-25R</v>
      </c>
      <c r="AA1168" s="135">
        <f t="shared" si="154"/>
        <v>3.04</v>
      </c>
      <c r="AB1168" s="135">
        <f t="shared" si="151"/>
        <v>82.94</v>
      </c>
      <c r="AC1168" s="130">
        <f t="shared" si="153"/>
        <v>218</v>
      </c>
      <c r="AD1168" s="130" t="str">
        <f t="shared" si="152"/>
        <v>66001-731</v>
      </c>
      <c r="AE1168" s="136"/>
      <c r="AF1168" s="137"/>
      <c r="AG1168" s="1" t="s">
        <v>13</v>
      </c>
      <c r="AH1168" s="43">
        <v>24232</v>
      </c>
    </row>
    <row r="1169" spans="1:34" x14ac:dyDescent="0.25">
      <c r="A1169" s="144">
        <v>44601</v>
      </c>
      <c r="B1169" s="56" t="s">
        <v>4287</v>
      </c>
      <c r="C1169" s="51" t="s">
        <v>4125</v>
      </c>
      <c r="D1169" s="51" t="s">
        <v>885</v>
      </c>
      <c r="E1169" s="54">
        <v>44620</v>
      </c>
      <c r="F1169" s="51" t="s">
        <v>2442</v>
      </c>
      <c r="G1169" s="48" t="s">
        <v>884</v>
      </c>
      <c r="H1169" s="52">
        <v>20</v>
      </c>
      <c r="I1169" s="51" t="s">
        <v>4124</v>
      </c>
      <c r="J1169" s="1">
        <v>1.58</v>
      </c>
      <c r="K1169" s="132">
        <v>945079</v>
      </c>
      <c r="L1169" s="131"/>
      <c r="M1169" s="131">
        <v>3.6</v>
      </c>
      <c r="N1169" s="131">
        <v>1.65</v>
      </c>
      <c r="O1169" s="133">
        <f t="shared" si="149"/>
        <v>5.9399999999999995</v>
      </c>
      <c r="P1169" s="131" t="s">
        <v>538</v>
      </c>
      <c r="Q1169" s="131" t="s">
        <v>412</v>
      </c>
      <c r="R1169" s="134" t="s">
        <v>2172</v>
      </c>
      <c r="S1169" s="149">
        <v>5.5075000000000003</v>
      </c>
      <c r="T1169" s="149">
        <v>0.27537500000000004</v>
      </c>
      <c r="U1169" s="150">
        <v>44622</v>
      </c>
      <c r="V1169" s="149">
        <v>0.29722222222222161</v>
      </c>
      <c r="W1169" s="130">
        <v>0.2</v>
      </c>
      <c r="X1169" s="135">
        <v>13.5</v>
      </c>
      <c r="Y1169" s="130" t="str">
        <f t="shared" si="146"/>
        <v>L742</v>
      </c>
      <c r="Z1169" s="130" t="str">
        <f t="shared" si="150"/>
        <v>1/ER14335</v>
      </c>
      <c r="AA1169" s="135">
        <f t="shared" si="154"/>
        <v>0.2</v>
      </c>
      <c r="AB1169" s="135">
        <f t="shared" si="151"/>
        <v>1.58</v>
      </c>
      <c r="AC1169" s="130">
        <f t="shared" si="153"/>
        <v>13.5</v>
      </c>
      <c r="AD1169" s="130" t="str">
        <f t="shared" si="152"/>
        <v>66001-760</v>
      </c>
      <c r="AE1169" s="136"/>
      <c r="AF1169" s="137"/>
      <c r="AG1169" s="1" t="s">
        <v>151</v>
      </c>
      <c r="AH1169" s="43">
        <v>2134</v>
      </c>
    </row>
    <row r="1170" spans="1:34" x14ac:dyDescent="0.25">
      <c r="A1170" s="139">
        <v>44613</v>
      </c>
      <c r="B1170" s="58" t="s">
        <v>4392</v>
      </c>
      <c r="C1170" s="51" t="s">
        <v>4397</v>
      </c>
      <c r="D1170" s="51" t="s">
        <v>4398</v>
      </c>
      <c r="E1170" s="54">
        <v>44630</v>
      </c>
      <c r="F1170" s="51" t="s">
        <v>4393</v>
      </c>
      <c r="G1170" s="48" t="s">
        <v>4394</v>
      </c>
      <c r="H1170" s="52">
        <v>20</v>
      </c>
      <c r="I1170" s="51" t="s">
        <v>4395</v>
      </c>
      <c r="J1170" s="1">
        <v>0.91</v>
      </c>
      <c r="K1170" s="132">
        <v>946338</v>
      </c>
      <c r="L1170" s="131" t="s">
        <v>4396</v>
      </c>
      <c r="M1170" s="131">
        <v>2.4</v>
      </c>
      <c r="N1170" s="131">
        <v>0.21</v>
      </c>
      <c r="O1170" s="133">
        <f t="shared" si="149"/>
        <v>0.504</v>
      </c>
      <c r="P1170" s="131" t="s">
        <v>3497</v>
      </c>
      <c r="Q1170" s="131" t="s">
        <v>582</v>
      </c>
      <c r="R1170" s="134" t="s">
        <v>997</v>
      </c>
      <c r="S1170" s="149">
        <v>2.6177777777777793</v>
      </c>
      <c r="T1170" s="149">
        <v>0.13088888888888897</v>
      </c>
      <c r="U1170" s="150">
        <v>44621</v>
      </c>
      <c r="V1170" s="149">
        <v>0.32666666666666577</v>
      </c>
      <c r="W1170" s="130">
        <v>0.17</v>
      </c>
      <c r="X1170" s="135">
        <v>8.61</v>
      </c>
      <c r="Y1170" s="130" t="str">
        <f t="shared" si="146"/>
        <v>N1843</v>
      </c>
      <c r="Z1170" s="130" t="str">
        <f t="shared" si="150"/>
        <v>2/H210-1/2AAA</v>
      </c>
      <c r="AA1170" s="135">
        <f t="shared" si="154"/>
        <v>0.17</v>
      </c>
      <c r="AB1170" s="135">
        <f t="shared" si="151"/>
        <v>0.91</v>
      </c>
      <c r="AC1170" s="130">
        <f t="shared" si="153"/>
        <v>8.61</v>
      </c>
      <c r="AD1170" s="130" t="str">
        <f t="shared" si="152"/>
        <v>35009-017SRL</v>
      </c>
      <c r="AE1170" s="136"/>
      <c r="AF1170" s="137"/>
      <c r="AG1170" s="1" t="s">
        <v>151</v>
      </c>
      <c r="AH1170" s="43">
        <v>2636</v>
      </c>
    </row>
    <row r="1171" spans="1:34" x14ac:dyDescent="0.25">
      <c r="A1171" s="147">
        <v>44603</v>
      </c>
      <c r="B1171" s="82" t="s">
        <v>4322</v>
      </c>
      <c r="C1171" s="51" t="s">
        <v>4324</v>
      </c>
      <c r="D1171" s="51" t="s">
        <v>2779</v>
      </c>
      <c r="E1171" s="54">
        <v>44602</v>
      </c>
      <c r="F1171" s="51" t="s">
        <v>108</v>
      </c>
      <c r="G1171" s="48" t="s">
        <v>2778</v>
      </c>
      <c r="H1171" s="52">
        <v>10</v>
      </c>
      <c r="I1171" s="51" t="s">
        <v>4323</v>
      </c>
      <c r="J1171" s="1">
        <v>6.57</v>
      </c>
      <c r="K1171" s="132">
        <v>945590</v>
      </c>
      <c r="L1171" s="131"/>
      <c r="M1171" s="131">
        <v>7.2</v>
      </c>
      <c r="N1171" s="131">
        <v>2.5499999999999998</v>
      </c>
      <c r="O1171" s="133">
        <f t="shared" si="149"/>
        <v>18.36</v>
      </c>
      <c r="P1171" s="131" t="s">
        <v>3486</v>
      </c>
      <c r="Q1171" s="131" t="s">
        <v>582</v>
      </c>
      <c r="R1171" s="134" t="s">
        <v>455</v>
      </c>
      <c r="S1171" s="149">
        <v>10.213333333333333</v>
      </c>
      <c r="T1171" s="149">
        <v>1.0213333333333332</v>
      </c>
      <c r="U1171" s="150">
        <v>44621</v>
      </c>
      <c r="V1171" s="149">
        <v>0.51166666666666671</v>
      </c>
      <c r="W1171" s="130">
        <v>1.1399999999999999</v>
      </c>
      <c r="X1171" s="135">
        <v>35</v>
      </c>
      <c r="Y1171" s="130" t="str">
        <f t="shared" si="146"/>
        <v>RL1424</v>
      </c>
      <c r="Z1171" s="130" t="str">
        <f t="shared" si="150"/>
        <v>2/UR18650ZM2</v>
      </c>
      <c r="AA1171" s="135">
        <f t="shared" si="154"/>
        <v>1.1399999999999999</v>
      </c>
      <c r="AB1171" s="135">
        <f t="shared" si="151"/>
        <v>6.57</v>
      </c>
      <c r="AC1171" s="130">
        <f t="shared" si="153"/>
        <v>35</v>
      </c>
      <c r="AD1171" s="130" t="str">
        <f t="shared" si="152"/>
        <v>67001-836</v>
      </c>
      <c r="AE1171" s="136"/>
      <c r="AF1171" s="137"/>
      <c r="AG1171" s="1" t="s">
        <v>153</v>
      </c>
      <c r="AH1171" s="43">
        <v>65551</v>
      </c>
    </row>
    <row r="1172" spans="1:34" x14ac:dyDescent="0.25">
      <c r="A1172" s="147">
        <v>44617</v>
      </c>
      <c r="B1172" s="82" t="s">
        <v>4228</v>
      </c>
      <c r="C1172" s="51" t="s">
        <v>129</v>
      </c>
      <c r="D1172" s="51" t="s">
        <v>4437</v>
      </c>
      <c r="E1172" s="54">
        <v>44616</v>
      </c>
      <c r="F1172" s="51" t="s">
        <v>2628</v>
      </c>
      <c r="G1172" s="48" t="s">
        <v>4436</v>
      </c>
      <c r="H1172" s="52">
        <v>2</v>
      </c>
      <c r="I1172" s="51" t="s">
        <v>128</v>
      </c>
      <c r="J1172" s="1">
        <v>2.68</v>
      </c>
      <c r="K1172" s="132">
        <v>944319</v>
      </c>
      <c r="L1172" s="131"/>
      <c r="M1172" s="131">
        <v>3</v>
      </c>
      <c r="N1172" s="131">
        <v>1.8</v>
      </c>
      <c r="O1172" s="133">
        <f t="shared" si="149"/>
        <v>5.4</v>
      </c>
      <c r="P1172" s="131" t="s">
        <v>411</v>
      </c>
      <c r="Q1172" s="131" t="s">
        <v>412</v>
      </c>
      <c r="R1172" s="134" t="s">
        <v>2172</v>
      </c>
      <c r="S1172" s="149">
        <v>1.4375000000000009</v>
      </c>
      <c r="T1172" s="149">
        <v>0.71875000000000044</v>
      </c>
      <c r="U1172" s="150">
        <v>44621</v>
      </c>
      <c r="V1172" s="149">
        <v>0.27861111111111114</v>
      </c>
      <c r="W1172" s="130">
        <v>0.5</v>
      </c>
      <c r="X1172" s="135">
        <v>16</v>
      </c>
      <c r="Y1172" s="130" t="str">
        <f t="shared" si="146"/>
        <v>L899</v>
      </c>
      <c r="Z1172" s="130" t="str">
        <f t="shared" si="150"/>
        <v>1/CR17335SE</v>
      </c>
      <c r="AA1172" s="135">
        <f t="shared" si="154"/>
        <v>0.5</v>
      </c>
      <c r="AB1172" s="135">
        <f t="shared" si="151"/>
        <v>2.68</v>
      </c>
      <c r="AC1172" s="130">
        <f t="shared" si="153"/>
        <v>16</v>
      </c>
      <c r="AD1172" s="130" t="str">
        <f t="shared" si="152"/>
        <v>66004-031</v>
      </c>
      <c r="AE1172" s="136"/>
      <c r="AF1172" s="137"/>
      <c r="AG1172" s="1" t="s">
        <v>573</v>
      </c>
      <c r="AH1172" s="43">
        <v>22417</v>
      </c>
    </row>
    <row r="1173" spans="1:34" x14ac:dyDescent="0.25">
      <c r="A1173" s="139">
        <v>44613</v>
      </c>
      <c r="B1173" s="58" t="s">
        <v>4399</v>
      </c>
      <c r="C1173" s="51" t="s">
        <v>2326</v>
      </c>
      <c r="D1173" s="51" t="s">
        <v>4402</v>
      </c>
      <c r="E1173" s="54">
        <v>44609</v>
      </c>
      <c r="F1173" s="51" t="s">
        <v>571</v>
      </c>
      <c r="G1173" s="48" t="s">
        <v>4400</v>
      </c>
      <c r="H1173" s="52">
        <v>1</v>
      </c>
      <c r="I1173" s="51" t="s">
        <v>113</v>
      </c>
      <c r="J1173" s="1">
        <v>6.47</v>
      </c>
      <c r="K1173" s="132">
        <v>946361</v>
      </c>
      <c r="L1173" s="131" t="s">
        <v>4401</v>
      </c>
      <c r="M1173" s="131">
        <v>3.6</v>
      </c>
      <c r="N1173" s="131">
        <v>3.35</v>
      </c>
      <c r="O1173" s="133">
        <f t="shared" si="149"/>
        <v>12.06</v>
      </c>
      <c r="P1173" s="131" t="s">
        <v>3486</v>
      </c>
      <c r="Q1173" s="131" t="s">
        <v>412</v>
      </c>
      <c r="R1173" s="134" t="s">
        <v>1618</v>
      </c>
      <c r="S1173" s="149">
        <v>0.72083333333333133</v>
      </c>
      <c r="T1173" s="149">
        <v>0.72083333333333133</v>
      </c>
      <c r="U1173" s="150">
        <v>44615</v>
      </c>
      <c r="V1173" s="149">
        <v>6.4444444444442972E-2</v>
      </c>
      <c r="W1173" s="130">
        <v>0.5</v>
      </c>
      <c r="X1173" s="135">
        <v>17.52</v>
      </c>
      <c r="Y1173" s="130" t="str">
        <f t="shared" si="146"/>
        <v>RL804</v>
      </c>
      <c r="Z1173" s="130" t="str">
        <f t="shared" si="150"/>
        <v>1/NCR18650BF</v>
      </c>
      <c r="AA1173" s="135">
        <f t="shared" si="154"/>
        <v>0.5</v>
      </c>
      <c r="AB1173" s="135">
        <f t="shared" si="151"/>
        <v>6.47</v>
      </c>
      <c r="AC1173" s="130">
        <f t="shared" si="153"/>
        <v>17.52</v>
      </c>
      <c r="AD1173" s="130" t="str">
        <f t="shared" si="152"/>
        <v>88003-101</v>
      </c>
      <c r="AE1173" s="136"/>
      <c r="AF1173" s="137"/>
      <c r="AG1173" s="1" t="s">
        <v>153</v>
      </c>
      <c r="AH1173" s="43">
        <v>65616</v>
      </c>
    </row>
    <row r="1174" spans="1:34" x14ac:dyDescent="0.25">
      <c r="A1174" s="139">
        <v>44613</v>
      </c>
      <c r="B1174" s="58" t="s">
        <v>4304</v>
      </c>
      <c r="C1174" s="51" t="s">
        <v>3121</v>
      </c>
      <c r="D1174" s="51" t="s">
        <v>4306</v>
      </c>
      <c r="E1174" s="54">
        <v>44613</v>
      </c>
      <c r="F1174" s="51" t="s">
        <v>314</v>
      </c>
      <c r="G1174" s="48" t="s">
        <v>4305</v>
      </c>
      <c r="H1174" s="52">
        <v>2</v>
      </c>
      <c r="I1174" s="51" t="s">
        <v>299</v>
      </c>
      <c r="J1174" s="1">
        <v>31.46</v>
      </c>
      <c r="K1174" s="207">
        <v>945264</v>
      </c>
      <c r="L1174" s="130"/>
      <c r="M1174" s="130">
        <v>14.4</v>
      </c>
      <c r="N1174" s="130">
        <v>4.0999999999999996</v>
      </c>
      <c r="O1174" s="135">
        <f t="shared" si="149"/>
        <v>59.04</v>
      </c>
      <c r="P1174" s="130" t="s">
        <v>3486</v>
      </c>
      <c r="Q1174" s="130" t="s">
        <v>92</v>
      </c>
      <c r="R1174" s="130" t="s">
        <v>3340</v>
      </c>
      <c r="S1174" s="135">
        <v>3.05</v>
      </c>
      <c r="T1174" s="135">
        <v>1.5249999999999999</v>
      </c>
      <c r="U1174" s="210">
        <v>44621</v>
      </c>
      <c r="V1174" s="135">
        <v>0.1511111111111112</v>
      </c>
      <c r="W1174" s="130">
        <v>0.86</v>
      </c>
      <c r="X1174" s="135">
        <v>98</v>
      </c>
      <c r="Y1174" s="130" t="str">
        <f t="shared" ref="Y1174:Y1237" si="155">D1174</f>
        <v>RECELL461</v>
      </c>
      <c r="Z1174" s="130" t="str">
        <f t="shared" si="150"/>
        <v>8/UR18650RX</v>
      </c>
      <c r="AA1174" s="135">
        <f t="shared" si="154"/>
        <v>0.86</v>
      </c>
      <c r="AB1174" s="135">
        <f t="shared" si="151"/>
        <v>31.46</v>
      </c>
      <c r="AC1174" s="130">
        <f t="shared" si="153"/>
        <v>98</v>
      </c>
      <c r="AD1174" s="130" t="str">
        <f t="shared" si="152"/>
        <v>22000-454B</v>
      </c>
      <c r="AE1174" s="136"/>
      <c r="AF1174" s="137"/>
      <c r="AG1174" s="1" t="s">
        <v>151</v>
      </c>
      <c r="AH1174" s="43">
        <v>23955</v>
      </c>
    </row>
    <row r="1175" spans="1:34" x14ac:dyDescent="0.25">
      <c r="A1175" s="139">
        <v>44599</v>
      </c>
      <c r="B1175" s="58" t="s">
        <v>4280</v>
      </c>
      <c r="C1175" s="51" t="s">
        <v>1042</v>
      </c>
      <c r="D1175" s="51" t="s">
        <v>4283</v>
      </c>
      <c r="E1175" s="54">
        <v>44614</v>
      </c>
      <c r="F1175" s="51" t="s">
        <v>255</v>
      </c>
      <c r="G1175" s="48" t="s">
        <v>4281</v>
      </c>
      <c r="H1175" s="52">
        <v>1</v>
      </c>
      <c r="I1175" s="51" t="s">
        <v>364</v>
      </c>
      <c r="J1175" s="1">
        <v>14.52</v>
      </c>
      <c r="K1175" s="132">
        <v>944767</v>
      </c>
      <c r="L1175" s="131" t="s">
        <v>4282</v>
      </c>
      <c r="M1175" s="131">
        <v>7.4</v>
      </c>
      <c r="N1175" s="131">
        <v>5.2</v>
      </c>
      <c r="O1175" s="133">
        <f t="shared" si="149"/>
        <v>38.480000000000004</v>
      </c>
      <c r="P1175" s="131" t="s">
        <v>3486</v>
      </c>
      <c r="Q1175" s="131" t="s">
        <v>281</v>
      </c>
      <c r="R1175" s="134" t="s">
        <v>455</v>
      </c>
      <c r="S1175" s="149">
        <v>1.1936111111111103</v>
      </c>
      <c r="T1175" s="149">
        <v>1.1936111111111103</v>
      </c>
      <c r="U1175" s="150">
        <v>44621</v>
      </c>
      <c r="V1175" s="149">
        <v>4.4722222222222108E-2</v>
      </c>
      <c r="W1175" s="130">
        <v>1.06</v>
      </c>
      <c r="X1175" s="135">
        <v>89.11</v>
      </c>
      <c r="Y1175" s="130" t="str">
        <f t="shared" si="155"/>
        <v>RL785</v>
      </c>
      <c r="Z1175" s="130" t="str">
        <f t="shared" si="150"/>
        <v>4/UR18650ZY</v>
      </c>
      <c r="AA1175" s="135">
        <f t="shared" si="154"/>
        <v>1.06</v>
      </c>
      <c r="AB1175" s="135">
        <f t="shared" si="151"/>
        <v>14.52</v>
      </c>
      <c r="AC1175" s="130">
        <f t="shared" si="153"/>
        <v>89.11</v>
      </c>
      <c r="AD1175" s="130" t="str">
        <f t="shared" si="152"/>
        <v>22000-168K</v>
      </c>
      <c r="AE1175" s="136"/>
      <c r="AF1175" s="137"/>
      <c r="AG1175" s="1" t="s">
        <v>13</v>
      </c>
      <c r="AH1175" s="43" t="s">
        <v>277</v>
      </c>
    </row>
    <row r="1176" spans="1:34" x14ac:dyDescent="0.25">
      <c r="A1176" s="147">
        <v>44617</v>
      </c>
      <c r="B1176" s="82" t="s">
        <v>4438</v>
      </c>
      <c r="C1176" s="51" t="s">
        <v>376</v>
      </c>
      <c r="D1176" s="51" t="s">
        <v>4440</v>
      </c>
      <c r="E1176" s="54">
        <v>44622</v>
      </c>
      <c r="F1176" s="51" t="s">
        <v>1753</v>
      </c>
      <c r="G1176" s="48" t="s">
        <v>4439</v>
      </c>
      <c r="H1176" s="52">
        <v>6</v>
      </c>
      <c r="I1176" s="51" t="s">
        <v>95</v>
      </c>
      <c r="J1176" s="1">
        <v>5.91</v>
      </c>
      <c r="K1176" s="132">
        <v>947126</v>
      </c>
      <c r="L1176" s="131"/>
      <c r="M1176" s="131">
        <v>9</v>
      </c>
      <c r="N1176" s="131"/>
      <c r="O1176" s="133">
        <f t="shared" si="149"/>
        <v>0</v>
      </c>
      <c r="P1176" s="131" t="s">
        <v>3538</v>
      </c>
      <c r="Q1176" s="131" t="s">
        <v>464</v>
      </c>
      <c r="R1176" s="134" t="s">
        <v>287</v>
      </c>
      <c r="S1176" s="149">
        <v>2.5105555555555559</v>
      </c>
      <c r="T1176" s="149">
        <v>0.41842592592592598</v>
      </c>
      <c r="U1176" s="150">
        <v>44621</v>
      </c>
      <c r="V1176" s="149">
        <v>0.37749999999999906</v>
      </c>
      <c r="W1176" s="130">
        <v>0.5</v>
      </c>
      <c r="X1176" s="135">
        <v>40</v>
      </c>
      <c r="Y1176" s="130" t="str">
        <f t="shared" si="155"/>
        <v>AL607</v>
      </c>
      <c r="Z1176" s="130" t="str">
        <f t="shared" si="150"/>
        <v>6/LR20XW</v>
      </c>
      <c r="AA1176" s="135">
        <f t="shared" si="154"/>
        <v>0.5</v>
      </c>
      <c r="AB1176" s="135">
        <f t="shared" si="151"/>
        <v>5.91</v>
      </c>
      <c r="AC1176" s="130">
        <f t="shared" si="153"/>
        <v>40</v>
      </c>
      <c r="AD1176" s="130" t="str">
        <f t="shared" si="152"/>
        <v>67001-888</v>
      </c>
      <c r="AE1176" s="136"/>
      <c r="AF1176" s="137"/>
      <c r="AG1176" s="1" t="s">
        <v>153</v>
      </c>
      <c r="AH1176" s="43">
        <v>35006</v>
      </c>
    </row>
    <row r="1177" spans="1:34" s="138" customFormat="1" x14ac:dyDescent="0.25">
      <c r="A1177" s="146">
        <v>44497</v>
      </c>
      <c r="B1177" s="57" t="s">
        <v>3601</v>
      </c>
      <c r="C1177" s="51" t="s">
        <v>1418</v>
      </c>
      <c r="D1177" s="51" t="s">
        <v>1419</v>
      </c>
      <c r="E1177" s="54">
        <v>44503</v>
      </c>
      <c r="F1177" s="51" t="s">
        <v>407</v>
      </c>
      <c r="G1177" s="48" t="s">
        <v>1416</v>
      </c>
      <c r="H1177" s="52">
        <v>12</v>
      </c>
      <c r="I1177" s="51" t="s">
        <v>1417</v>
      </c>
      <c r="J1177" s="1">
        <v>46.725000000000001</v>
      </c>
      <c r="K1177" s="132">
        <v>931931</v>
      </c>
      <c r="L1177" s="131"/>
      <c r="M1177" s="131">
        <v>21.6</v>
      </c>
      <c r="N1177" s="131">
        <v>14</v>
      </c>
      <c r="O1177" s="133">
        <f t="shared" si="149"/>
        <v>302.40000000000003</v>
      </c>
      <c r="P1177" s="131" t="s">
        <v>538</v>
      </c>
      <c r="Q1177" s="131" t="s">
        <v>464</v>
      </c>
      <c r="R1177" s="134" t="s">
        <v>456</v>
      </c>
      <c r="S1177" s="149">
        <v>13.665833333333332</v>
      </c>
      <c r="T1177" s="149">
        <v>1.1388194444444444</v>
      </c>
      <c r="U1177" s="150">
        <v>44621</v>
      </c>
      <c r="V1177" s="149">
        <v>0.28583333333333272</v>
      </c>
      <c r="W1177" s="130">
        <v>1.1200000000000001</v>
      </c>
      <c r="X1177" s="135">
        <v>305</v>
      </c>
      <c r="Y1177" s="130" t="str">
        <f t="shared" si="155"/>
        <v>L835</v>
      </c>
      <c r="Z1177" s="130" t="str">
        <f t="shared" si="150"/>
        <v>6/ER34615M</v>
      </c>
      <c r="AA1177" s="135">
        <f t="shared" si="154"/>
        <v>1.1200000000000001</v>
      </c>
      <c r="AB1177" s="135">
        <f t="shared" si="151"/>
        <v>46.725000000000001</v>
      </c>
      <c r="AC1177" s="130">
        <f t="shared" si="153"/>
        <v>305</v>
      </c>
      <c r="AD1177" s="130" t="str">
        <f t="shared" si="152"/>
        <v>66003-950</v>
      </c>
      <c r="AE1177" s="136"/>
      <c r="AF1177" s="137"/>
      <c r="AG1177" s="1" t="s">
        <v>153</v>
      </c>
      <c r="AH1177" s="43">
        <v>66811</v>
      </c>
    </row>
    <row r="1178" spans="1:34" x14ac:dyDescent="0.25">
      <c r="A1178" s="140">
        <v>44579</v>
      </c>
      <c r="B1178" s="55" t="s">
        <v>4115</v>
      </c>
      <c r="C1178" s="51" t="s">
        <v>3726</v>
      </c>
      <c r="D1178" s="51" t="s">
        <v>3727</v>
      </c>
      <c r="E1178" s="54">
        <v>44599</v>
      </c>
      <c r="F1178" s="51" t="s">
        <v>3033</v>
      </c>
      <c r="G1178" s="48" t="s">
        <v>3725</v>
      </c>
      <c r="H1178" s="52">
        <v>18</v>
      </c>
      <c r="I1178" s="51" t="s">
        <v>318</v>
      </c>
      <c r="J1178" s="1">
        <v>215.38</v>
      </c>
      <c r="K1178" s="132">
        <v>942787</v>
      </c>
      <c r="L1178" s="131"/>
      <c r="M1178" s="131">
        <v>3.6</v>
      </c>
      <c r="N1178" s="131">
        <v>124.2</v>
      </c>
      <c r="O1178" s="133">
        <f t="shared" si="149"/>
        <v>447.12</v>
      </c>
      <c r="P1178" s="131" t="s">
        <v>3486</v>
      </c>
      <c r="Q1178" s="131" t="s">
        <v>3728</v>
      </c>
      <c r="R1178" s="134" t="s">
        <v>4584</v>
      </c>
      <c r="S1178" s="149">
        <v>61.506111111111125</v>
      </c>
      <c r="T1178" s="149">
        <v>3.4170061728395069</v>
      </c>
      <c r="U1178" s="150">
        <v>44621</v>
      </c>
      <c r="V1178" s="149">
        <v>0.40638888888888935</v>
      </c>
      <c r="W1178" s="130">
        <v>3</v>
      </c>
      <c r="X1178" s="135">
        <v>720</v>
      </c>
      <c r="Y1178" s="130" t="str">
        <f t="shared" si="155"/>
        <v>RL1539</v>
      </c>
      <c r="Z1178" s="130" t="str">
        <f t="shared" si="150"/>
        <v>36/NCR18650GA</v>
      </c>
      <c r="AA1178" s="135">
        <f t="shared" si="154"/>
        <v>3</v>
      </c>
      <c r="AB1178" s="135">
        <f t="shared" si="151"/>
        <v>215.38</v>
      </c>
      <c r="AC1178" s="130">
        <f t="shared" si="153"/>
        <v>720</v>
      </c>
      <c r="AD1178" s="130" t="str">
        <f t="shared" si="152"/>
        <v>67001-876</v>
      </c>
      <c r="AE1178" s="136"/>
      <c r="AF1178" s="137"/>
      <c r="AG1178" s="1" t="s">
        <v>153</v>
      </c>
      <c r="AH1178" s="43">
        <v>2486</v>
      </c>
    </row>
    <row r="1179" spans="1:34" s="138" customFormat="1" x14ac:dyDescent="0.25">
      <c r="A1179" s="147">
        <v>44568</v>
      </c>
      <c r="B1179" s="82" t="s">
        <v>4028</v>
      </c>
      <c r="C1179" s="51" t="s">
        <v>685</v>
      </c>
      <c r="D1179" s="51" t="s">
        <v>686</v>
      </c>
      <c r="E1179" s="54">
        <v>44567</v>
      </c>
      <c r="F1179" s="51" t="s">
        <v>610</v>
      </c>
      <c r="G1179" s="48" t="s">
        <v>684</v>
      </c>
      <c r="H1179" s="52">
        <v>3</v>
      </c>
      <c r="I1179" s="51" t="s">
        <v>299</v>
      </c>
      <c r="J1179" s="1">
        <v>154.79</v>
      </c>
      <c r="K1179" s="132">
        <v>941779</v>
      </c>
      <c r="L1179" s="131"/>
      <c r="M1179" s="131">
        <v>25.2</v>
      </c>
      <c r="N1179" s="131">
        <v>5.85</v>
      </c>
      <c r="O1179" s="133">
        <f t="shared" si="149"/>
        <v>147.41999999999999</v>
      </c>
      <c r="P1179" s="131" t="s">
        <v>3486</v>
      </c>
      <c r="Q1179" s="131" t="s">
        <v>567</v>
      </c>
      <c r="R1179" s="134" t="s">
        <v>561</v>
      </c>
      <c r="S1179" s="149">
        <v>12.63388888888889</v>
      </c>
      <c r="T1179" s="149">
        <v>4.2112962962962968</v>
      </c>
      <c r="U1179" s="150">
        <v>44620</v>
      </c>
      <c r="V1179" s="149">
        <v>0.25805555555555548</v>
      </c>
      <c r="W1179" s="130">
        <v>10.19</v>
      </c>
      <c r="X1179" s="135">
        <v>350</v>
      </c>
      <c r="Y1179" s="130" t="str">
        <f t="shared" si="155"/>
        <v>RL1098A</v>
      </c>
      <c r="Z1179" s="130" t="str">
        <f t="shared" si="150"/>
        <v>21/UR18650RX</v>
      </c>
      <c r="AA1179" s="135">
        <f t="shared" si="154"/>
        <v>10.19</v>
      </c>
      <c r="AB1179" s="135">
        <f t="shared" si="151"/>
        <v>154.79</v>
      </c>
      <c r="AC1179" s="130">
        <f t="shared" si="153"/>
        <v>350</v>
      </c>
      <c r="AD1179" s="130" t="str">
        <f t="shared" si="152"/>
        <v>67001-6391</v>
      </c>
      <c r="AE1179" s="136"/>
      <c r="AF1179" s="137"/>
      <c r="AG1179" s="1" t="s">
        <v>151</v>
      </c>
      <c r="AH1179" s="43">
        <v>1582</v>
      </c>
    </row>
    <row r="1180" spans="1:34" x14ac:dyDescent="0.25">
      <c r="A1180" s="144">
        <v>44615</v>
      </c>
      <c r="B1180" s="56" t="s">
        <v>4426</v>
      </c>
      <c r="C1180" s="51" t="s">
        <v>1995</v>
      </c>
      <c r="D1180" s="51" t="s">
        <v>98</v>
      </c>
      <c r="E1180" s="54">
        <v>44614</v>
      </c>
      <c r="F1180" s="51" t="s">
        <v>1993</v>
      </c>
      <c r="G1180" s="48" t="s">
        <v>1994</v>
      </c>
      <c r="H1180" s="52">
        <v>6</v>
      </c>
      <c r="I1180" s="51" t="s">
        <v>95</v>
      </c>
      <c r="J1180" s="1">
        <v>41.72</v>
      </c>
      <c r="K1180" s="132">
        <v>946840</v>
      </c>
      <c r="L1180" s="131"/>
      <c r="M1180" s="131">
        <v>24</v>
      </c>
      <c r="N1180" s="131"/>
      <c r="O1180" s="133">
        <f t="shared" si="149"/>
        <v>0</v>
      </c>
      <c r="P1180" s="131" t="s">
        <v>3538</v>
      </c>
      <c r="Q1180" s="131" t="s">
        <v>1996</v>
      </c>
      <c r="R1180" s="134" t="s">
        <v>455</v>
      </c>
      <c r="S1180" s="149">
        <v>9.9761111111111109</v>
      </c>
      <c r="T1180" s="149">
        <v>1.6626851851851852</v>
      </c>
      <c r="U1180" s="150">
        <v>44628</v>
      </c>
      <c r="V1180" s="149">
        <v>0.16083333333333449</v>
      </c>
      <c r="W1180" s="130">
        <v>1.64</v>
      </c>
      <c r="X1180" s="135">
        <v>2000</v>
      </c>
      <c r="Y1180" s="130" t="str">
        <f t="shared" si="155"/>
        <v>AL298</v>
      </c>
      <c r="Z1180" s="130" t="str">
        <f t="shared" si="150"/>
        <v>48/LR20XW</v>
      </c>
      <c r="AA1180" s="135">
        <f t="shared" si="154"/>
        <v>1.64</v>
      </c>
      <c r="AB1180" s="135">
        <f t="shared" si="151"/>
        <v>41.72</v>
      </c>
      <c r="AC1180" s="130">
        <f t="shared" si="153"/>
        <v>2000</v>
      </c>
      <c r="AD1180" s="130" t="str">
        <f t="shared" si="152"/>
        <v>66000-288</v>
      </c>
      <c r="AE1180" s="136"/>
      <c r="AF1180" s="137"/>
      <c r="AG1180" s="1" t="s">
        <v>4427</v>
      </c>
      <c r="AH1180" s="43">
        <v>65252</v>
      </c>
    </row>
    <row r="1181" spans="1:34" x14ac:dyDescent="0.25">
      <c r="A1181" s="140">
        <v>44572</v>
      </c>
      <c r="B1181" s="55" t="s">
        <v>4047</v>
      </c>
      <c r="C1181" s="51" t="s">
        <v>4049</v>
      </c>
      <c r="D1181" s="51" t="s">
        <v>199</v>
      </c>
      <c r="E1181" s="54">
        <v>44591</v>
      </c>
      <c r="F1181" s="51" t="s">
        <v>693</v>
      </c>
      <c r="G1181" s="48" t="s">
        <v>1135</v>
      </c>
      <c r="H1181" s="52">
        <v>8</v>
      </c>
      <c r="I1181" s="51" t="s">
        <v>4048</v>
      </c>
      <c r="J1181" s="1">
        <v>279.39999999999998</v>
      </c>
      <c r="K1181" s="132">
        <v>942094</v>
      </c>
      <c r="L1181" s="131" t="s">
        <v>1323</v>
      </c>
      <c r="M1181" s="131">
        <v>19.5</v>
      </c>
      <c r="N1181" s="131">
        <v>6.8</v>
      </c>
      <c r="O1181" s="133">
        <f t="shared" ref="O1181:O1212" si="156">N1181*M1181</f>
        <v>132.6</v>
      </c>
      <c r="P1181" s="131" t="s">
        <v>3945</v>
      </c>
      <c r="Q1181" s="131" t="s">
        <v>583</v>
      </c>
      <c r="R1181" s="134" t="s">
        <v>118</v>
      </c>
      <c r="S1181" s="149">
        <v>24.426944444444445</v>
      </c>
      <c r="T1181" s="149">
        <v>3.0533680555555556</v>
      </c>
      <c r="U1181" s="150">
        <v>44628</v>
      </c>
      <c r="V1181" s="149">
        <v>5.0833333333333286E-2</v>
      </c>
      <c r="W1181" s="130">
        <v>2.74</v>
      </c>
      <c r="X1181" s="135">
        <v>430</v>
      </c>
      <c r="Y1181" s="130" t="str">
        <f t="shared" si="155"/>
        <v>DH33</v>
      </c>
      <c r="Z1181" s="130" t="str">
        <f t="shared" si="150"/>
        <v xml:space="preserve"> 5/LXRC-165HT-SC-BC</v>
      </c>
      <c r="AA1181" s="135">
        <f t="shared" si="154"/>
        <v>2.74</v>
      </c>
      <c r="AB1181" s="135">
        <f t="shared" si="151"/>
        <v>279.39999999999998</v>
      </c>
      <c r="AC1181" s="130">
        <f t="shared" si="153"/>
        <v>430</v>
      </c>
      <c r="AD1181" s="130" t="str">
        <f t="shared" si="152"/>
        <v>66000-798</v>
      </c>
      <c r="AE1181" s="136"/>
      <c r="AF1181" s="137"/>
      <c r="AG1181" s="1" t="s">
        <v>153</v>
      </c>
      <c r="AH1181" s="43">
        <v>65578</v>
      </c>
    </row>
    <row r="1182" spans="1:34" s="138" customFormat="1" x14ac:dyDescent="0.25">
      <c r="A1182" s="146">
        <v>44497</v>
      </c>
      <c r="B1182" s="191" t="s">
        <v>3600</v>
      </c>
      <c r="C1182" s="175" t="s">
        <v>327</v>
      </c>
      <c r="D1182" s="175" t="s">
        <v>353</v>
      </c>
      <c r="E1182" s="187">
        <v>44535</v>
      </c>
      <c r="F1182" s="175" t="s">
        <v>571</v>
      </c>
      <c r="G1182" s="176" t="s">
        <v>352</v>
      </c>
      <c r="H1182" s="177">
        <v>375</v>
      </c>
      <c r="I1182" s="175" t="s">
        <v>326</v>
      </c>
      <c r="J1182">
        <v>22.981999999999999</v>
      </c>
      <c r="K1182" s="132">
        <v>932252</v>
      </c>
      <c r="L1182" s="131"/>
      <c r="M1182" s="131">
        <v>8.4</v>
      </c>
      <c r="N1182" s="131">
        <v>4.5</v>
      </c>
      <c r="O1182" s="133">
        <f t="shared" si="156"/>
        <v>37.800000000000004</v>
      </c>
      <c r="P1182" s="131" t="s">
        <v>91</v>
      </c>
      <c r="Q1182" s="131" t="s">
        <v>589</v>
      </c>
      <c r="R1182" s="134" t="s">
        <v>2172</v>
      </c>
      <c r="S1182" s="149">
        <v>108.34388888888888</v>
      </c>
      <c r="T1182" s="149">
        <v>0.28891703703703703</v>
      </c>
      <c r="U1182" s="150">
        <v>44628</v>
      </c>
      <c r="V1182" s="149">
        <v>0.53722222222222182</v>
      </c>
      <c r="W1182" s="130">
        <v>0.42</v>
      </c>
      <c r="X1182" s="135">
        <v>54</v>
      </c>
      <c r="Y1182" s="130" t="str">
        <f t="shared" si="155"/>
        <v>N1387</v>
      </c>
      <c r="Z1182" s="130" t="str">
        <f t="shared" si="150"/>
        <v>7/MH-C4500HT</v>
      </c>
      <c r="AA1182" s="135">
        <f t="shared" si="154"/>
        <v>0.42</v>
      </c>
      <c r="AB1182" s="135">
        <f t="shared" si="151"/>
        <v>22.981999999999999</v>
      </c>
      <c r="AC1182" s="130">
        <f t="shared" si="153"/>
        <v>54</v>
      </c>
      <c r="AD1182" s="130" t="str">
        <f t="shared" si="152"/>
        <v>66000-909</v>
      </c>
      <c r="AE1182" s="136"/>
      <c r="AF1182" s="137"/>
      <c r="AG1182" s="1" t="s">
        <v>153</v>
      </c>
      <c r="AH1182" s="43">
        <v>65616</v>
      </c>
    </row>
    <row r="1183" spans="1:34" x14ac:dyDescent="0.25">
      <c r="A1183" s="139">
        <v>44620</v>
      </c>
      <c r="B1183" s="58" t="s">
        <v>4457</v>
      </c>
      <c r="C1183" s="51" t="s">
        <v>952</v>
      </c>
      <c r="D1183" s="51" t="s">
        <v>953</v>
      </c>
      <c r="E1183" s="54">
        <v>44642</v>
      </c>
      <c r="F1183" s="51" t="s">
        <v>659</v>
      </c>
      <c r="G1183" s="48" t="s">
        <v>950</v>
      </c>
      <c r="H1183" s="52">
        <v>10</v>
      </c>
      <c r="I1183" s="51" t="s">
        <v>3850</v>
      </c>
      <c r="J1183" s="1">
        <v>3.85</v>
      </c>
      <c r="K1183" s="132">
        <v>946878</v>
      </c>
      <c r="L1183" s="131"/>
      <c r="M1183" s="131">
        <v>3</v>
      </c>
      <c r="N1183" s="131">
        <v>3</v>
      </c>
      <c r="O1183" s="133">
        <f t="shared" si="156"/>
        <v>9</v>
      </c>
      <c r="P1183" s="131" t="s">
        <v>2893</v>
      </c>
      <c r="Q1183" s="131" t="s">
        <v>582</v>
      </c>
      <c r="R1183" s="134" t="s">
        <v>287</v>
      </c>
      <c r="S1183" s="149">
        <v>3.2950000000000008</v>
      </c>
      <c r="T1183" s="149">
        <v>0.32950000000000007</v>
      </c>
      <c r="U1183" s="150">
        <v>44628</v>
      </c>
      <c r="V1183" s="149">
        <v>0.17361111111111072</v>
      </c>
      <c r="W1183" s="130">
        <v>0.45</v>
      </c>
      <c r="X1183" s="135">
        <v>30</v>
      </c>
      <c r="Y1183" s="130" t="str">
        <f t="shared" si="155"/>
        <v>L849</v>
      </c>
      <c r="Z1183" s="130" t="str">
        <f t="shared" si="150"/>
        <v>2/L91</v>
      </c>
      <c r="AA1183" s="135">
        <f t="shared" si="154"/>
        <v>0.45</v>
      </c>
      <c r="AB1183" s="135">
        <f t="shared" si="151"/>
        <v>3.85</v>
      </c>
      <c r="AC1183" s="130">
        <f t="shared" si="153"/>
        <v>30</v>
      </c>
      <c r="AD1183" s="130" t="str">
        <f t="shared" si="152"/>
        <v>67001-840</v>
      </c>
      <c r="AE1183" s="136"/>
      <c r="AF1183" s="137"/>
      <c r="AG1183" s="1" t="s">
        <v>573</v>
      </c>
      <c r="AH1183" s="43">
        <v>3557</v>
      </c>
    </row>
    <row r="1184" spans="1:34" x14ac:dyDescent="0.25">
      <c r="A1184" s="139">
        <v>44620</v>
      </c>
      <c r="B1184" s="58" t="s">
        <v>4410</v>
      </c>
      <c r="C1184" s="51" t="s">
        <v>4412</v>
      </c>
      <c r="D1184" s="51" t="s">
        <v>4461</v>
      </c>
      <c r="E1184" s="54">
        <v>44620</v>
      </c>
      <c r="F1184" s="51" t="s">
        <v>4411</v>
      </c>
      <c r="G1184" s="48" t="s">
        <v>4460</v>
      </c>
      <c r="H1184" s="52">
        <v>6</v>
      </c>
      <c r="I1184" s="51" t="s">
        <v>251</v>
      </c>
      <c r="J1184" s="1">
        <v>10.51</v>
      </c>
      <c r="K1184" s="132">
        <v>946651</v>
      </c>
      <c r="L1184" s="131"/>
      <c r="M1184" s="131">
        <v>7.2</v>
      </c>
      <c r="N1184" s="131">
        <v>3.35</v>
      </c>
      <c r="O1184" s="133">
        <f t="shared" si="156"/>
        <v>24.12</v>
      </c>
      <c r="P1184" s="131" t="s">
        <v>3486</v>
      </c>
      <c r="Q1184" s="131" t="s">
        <v>582</v>
      </c>
      <c r="R1184" s="134" t="s">
        <v>3039</v>
      </c>
      <c r="S1184" s="149">
        <v>3.4758333333333304</v>
      </c>
      <c r="T1184" s="149">
        <v>0.57930555555555507</v>
      </c>
      <c r="U1184" s="150">
        <v>44623</v>
      </c>
      <c r="V1184" s="149">
        <v>0.31111111111111089</v>
      </c>
      <c r="W1184" s="130">
        <v>0.5</v>
      </c>
      <c r="X1184" s="135">
        <v>50</v>
      </c>
      <c r="Y1184" s="130" t="str">
        <f t="shared" si="155"/>
        <v>RL1095</v>
      </c>
      <c r="Z1184" s="130" t="str">
        <f t="shared" si="150"/>
        <v>2/NCR18650B</v>
      </c>
      <c r="AA1184" s="135">
        <f t="shared" si="154"/>
        <v>0.5</v>
      </c>
      <c r="AB1184" s="135">
        <f t="shared" si="151"/>
        <v>10.51</v>
      </c>
      <c r="AC1184" s="130">
        <f t="shared" si="153"/>
        <v>50</v>
      </c>
      <c r="AD1184" s="130" t="str">
        <f t="shared" si="152"/>
        <v>66002-851</v>
      </c>
      <c r="AE1184" s="136"/>
      <c r="AF1184" s="137"/>
      <c r="AG1184" s="1" t="s">
        <v>152</v>
      </c>
      <c r="AH1184" s="43">
        <v>2631</v>
      </c>
    </row>
    <row r="1185" spans="1:34" x14ac:dyDescent="0.25">
      <c r="A1185" s="139">
        <v>44613</v>
      </c>
      <c r="B1185" s="58" t="s">
        <v>4373</v>
      </c>
      <c r="C1185" s="51" t="s">
        <v>636</v>
      </c>
      <c r="D1185" s="51" t="s">
        <v>637</v>
      </c>
      <c r="E1185" s="54">
        <v>44610</v>
      </c>
      <c r="F1185" s="51" t="s">
        <v>311</v>
      </c>
      <c r="G1185" s="48" t="s">
        <v>635</v>
      </c>
      <c r="H1185" s="52">
        <v>6</v>
      </c>
      <c r="I1185" s="51" t="s">
        <v>624</v>
      </c>
      <c r="J1185" s="1">
        <v>1.65</v>
      </c>
      <c r="K1185" s="132">
        <v>946473</v>
      </c>
      <c r="L1185" s="131"/>
      <c r="M1185" s="131">
        <v>3</v>
      </c>
      <c r="N1185" s="131">
        <v>1.55</v>
      </c>
      <c r="O1185" s="133">
        <f t="shared" si="156"/>
        <v>4.6500000000000004</v>
      </c>
      <c r="P1185" s="131" t="s">
        <v>411</v>
      </c>
      <c r="Q1185" s="131" t="s">
        <v>412</v>
      </c>
      <c r="R1185" s="134" t="s">
        <v>2172</v>
      </c>
      <c r="S1185" s="149">
        <v>1.5325000000000011</v>
      </c>
      <c r="T1185" s="149">
        <v>0.25541666666666685</v>
      </c>
      <c r="U1185" s="150">
        <v>44623</v>
      </c>
      <c r="V1185" s="149">
        <v>0.20611111111111313</v>
      </c>
      <c r="W1185" s="130">
        <v>0.11</v>
      </c>
      <c r="X1185" s="135">
        <v>11.5</v>
      </c>
      <c r="Y1185" s="130" t="str">
        <f t="shared" si="155"/>
        <v>L276</v>
      </c>
      <c r="Z1185" s="130" t="str">
        <f t="shared" si="150"/>
        <v>1/CR123A</v>
      </c>
      <c r="AA1185" s="135">
        <f t="shared" si="154"/>
        <v>0.11</v>
      </c>
      <c r="AB1185" s="135">
        <f t="shared" si="151"/>
        <v>1.65</v>
      </c>
      <c r="AC1185" s="130">
        <f t="shared" si="153"/>
        <v>11.5</v>
      </c>
      <c r="AD1185" s="130" t="str">
        <f t="shared" si="152"/>
        <v>66000-267</v>
      </c>
      <c r="AE1185" s="136"/>
      <c r="AF1185" s="137"/>
      <c r="AG1185" s="1" t="s">
        <v>153</v>
      </c>
      <c r="AH1185" s="43">
        <v>65813</v>
      </c>
    </row>
    <row r="1186" spans="1:34" x14ac:dyDescent="0.25">
      <c r="A1186" s="140">
        <v>44607</v>
      </c>
      <c r="B1186" s="55" t="s">
        <v>4334</v>
      </c>
      <c r="C1186" s="51" t="s">
        <v>4068</v>
      </c>
      <c r="D1186" s="51" t="s">
        <v>4336</v>
      </c>
      <c r="E1186" s="54">
        <v>44621</v>
      </c>
      <c r="F1186" s="51" t="s">
        <v>255</v>
      </c>
      <c r="G1186" s="48" t="s">
        <v>4335</v>
      </c>
      <c r="H1186" s="52">
        <v>1</v>
      </c>
      <c r="I1186" s="1">
        <v>0</v>
      </c>
      <c r="J1186" s="1">
        <v>0</v>
      </c>
      <c r="K1186" s="132">
        <v>945738</v>
      </c>
      <c r="L1186" s="131"/>
      <c r="M1186" s="131">
        <v>10.8</v>
      </c>
      <c r="N1186" s="131">
        <v>26</v>
      </c>
      <c r="O1186" s="133">
        <f t="shared" si="156"/>
        <v>280.8</v>
      </c>
      <c r="P1186" s="131" t="s">
        <v>3945</v>
      </c>
      <c r="Q1186" s="131" t="s">
        <v>372</v>
      </c>
      <c r="R1186" s="134" t="s">
        <v>287</v>
      </c>
      <c r="S1186" s="149">
        <v>1.4377777777777778</v>
      </c>
      <c r="T1186" s="149">
        <v>1.4377777777777778</v>
      </c>
      <c r="U1186" s="150">
        <v>44623</v>
      </c>
      <c r="V1186" s="149">
        <v>0.19472222222222157</v>
      </c>
      <c r="W1186" s="130">
        <v>2</v>
      </c>
      <c r="X1186" s="135">
        <v>65</v>
      </c>
      <c r="Y1186" s="130" t="str">
        <f t="shared" si="155"/>
        <v>L859A-LAB</v>
      </c>
      <c r="Z1186" s="130" t="str">
        <f t="shared" si="150"/>
        <v>6/LSH20</v>
      </c>
      <c r="AA1186" s="135">
        <f t="shared" si="154"/>
        <v>2</v>
      </c>
      <c r="AB1186" s="135">
        <f t="shared" ref="AB1186:AB1213" si="157">J1186</f>
        <v>0</v>
      </c>
      <c r="AC1186" s="130">
        <f t="shared" si="153"/>
        <v>65</v>
      </c>
      <c r="AD1186" s="130" t="str">
        <f t="shared" si="152"/>
        <v>67001-884</v>
      </c>
      <c r="AE1186" s="136"/>
      <c r="AF1186" s="137"/>
      <c r="AG1186" s="1" t="s">
        <v>153</v>
      </c>
      <c r="AH1186" s="43" t="s">
        <v>277</v>
      </c>
    </row>
    <row r="1187" spans="1:34" x14ac:dyDescent="0.25">
      <c r="A1187" s="144">
        <v>44601</v>
      </c>
      <c r="B1187" s="56" t="s">
        <v>4301</v>
      </c>
      <c r="C1187" s="51" t="s">
        <v>431</v>
      </c>
      <c r="D1187" s="51" t="s">
        <v>448</v>
      </c>
      <c r="E1187" s="54">
        <v>44651</v>
      </c>
      <c r="F1187" s="51" t="s">
        <v>108</v>
      </c>
      <c r="G1187" s="48" t="s">
        <v>447</v>
      </c>
      <c r="H1187" s="52">
        <v>100</v>
      </c>
      <c r="I1187" s="51" t="s">
        <v>430</v>
      </c>
      <c r="J1187" s="1">
        <v>4.17</v>
      </c>
      <c r="K1187" s="132">
        <v>945196</v>
      </c>
      <c r="L1187" s="131"/>
      <c r="M1187" s="131">
        <v>3.7</v>
      </c>
      <c r="N1187" s="131">
        <v>1.25</v>
      </c>
      <c r="O1187" s="133">
        <f t="shared" si="156"/>
        <v>4.625</v>
      </c>
      <c r="P1187" s="131" t="s">
        <v>3486</v>
      </c>
      <c r="Q1187" s="131" t="s">
        <v>412</v>
      </c>
      <c r="R1187" s="134" t="s">
        <v>4244</v>
      </c>
      <c r="S1187" s="149">
        <v>20.196111111111122</v>
      </c>
      <c r="T1187" s="149">
        <v>0.20196111111111123</v>
      </c>
      <c r="U1187" s="150">
        <v>44623</v>
      </c>
      <c r="V1187" s="149">
        <v>1.4194444444444443</v>
      </c>
      <c r="W1187" s="130">
        <v>0.18</v>
      </c>
      <c r="X1187" s="135">
        <v>18.5</v>
      </c>
      <c r="Y1187" s="130" t="str">
        <f t="shared" si="155"/>
        <v>RL935</v>
      </c>
      <c r="Z1187" s="130" t="str">
        <f t="shared" si="150"/>
        <v>1/UF653450S</v>
      </c>
      <c r="AA1187" s="135">
        <f t="shared" si="154"/>
        <v>0.18</v>
      </c>
      <c r="AB1187" s="135">
        <f t="shared" si="157"/>
        <v>4.17</v>
      </c>
      <c r="AC1187" s="130">
        <f t="shared" si="153"/>
        <v>18.5</v>
      </c>
      <c r="AD1187" s="130" t="str">
        <f t="shared" si="152"/>
        <v>66001-397</v>
      </c>
      <c r="AE1187" s="136"/>
      <c r="AF1187" s="137"/>
      <c r="AG1187" s="1" t="s">
        <v>151</v>
      </c>
      <c r="AH1187" s="43">
        <v>65551</v>
      </c>
    </row>
    <row r="1188" spans="1:34" x14ac:dyDescent="0.25">
      <c r="A1188" s="146">
        <v>44616</v>
      </c>
      <c r="B1188" s="57" t="s">
        <v>4428</v>
      </c>
      <c r="C1188" s="51" t="s">
        <v>376</v>
      </c>
      <c r="D1188" s="51" t="s">
        <v>377</v>
      </c>
      <c r="E1188" s="54">
        <v>44615</v>
      </c>
      <c r="F1188" s="51" t="s">
        <v>1407</v>
      </c>
      <c r="G1188" s="48" t="s">
        <v>375</v>
      </c>
      <c r="H1188" s="52">
        <v>100</v>
      </c>
      <c r="I1188" s="51" t="s">
        <v>95</v>
      </c>
      <c r="J1188" s="1">
        <v>5.22</v>
      </c>
      <c r="K1188" s="132">
        <v>946905</v>
      </c>
      <c r="L1188" s="131"/>
      <c r="M1188" s="131">
        <v>9</v>
      </c>
      <c r="N1188" s="131"/>
      <c r="O1188" s="133">
        <f t="shared" si="156"/>
        <v>0</v>
      </c>
      <c r="P1188" s="131" t="s">
        <v>3538</v>
      </c>
      <c r="Q1188" s="131" t="s">
        <v>464</v>
      </c>
      <c r="R1188" s="134" t="s">
        <v>4244</v>
      </c>
      <c r="S1188" s="149">
        <v>35.641944444444448</v>
      </c>
      <c r="T1188" s="149">
        <v>0.35641944444444446</v>
      </c>
      <c r="U1188" s="150">
        <v>44623</v>
      </c>
      <c r="V1188" s="149">
        <v>0.58500000000000085</v>
      </c>
      <c r="W1188" s="130">
        <v>0.28000000000000003</v>
      </c>
      <c r="X1188" s="135">
        <v>18.78</v>
      </c>
      <c r="Y1188" s="130" t="str">
        <f t="shared" si="155"/>
        <v>AL83</v>
      </c>
      <c r="Z1188" s="130" t="str">
        <f t="shared" si="150"/>
        <v>6/LR20XW</v>
      </c>
      <c r="AA1188" s="135">
        <f t="shared" si="154"/>
        <v>0.28000000000000003</v>
      </c>
      <c r="AB1188" s="135">
        <f t="shared" si="157"/>
        <v>5.22</v>
      </c>
      <c r="AC1188" s="130">
        <f t="shared" si="153"/>
        <v>18.78</v>
      </c>
      <c r="AD1188" s="130" t="str">
        <f t="shared" si="152"/>
        <v>66000-310</v>
      </c>
      <c r="AE1188" s="136"/>
      <c r="AF1188" s="137"/>
      <c r="AG1188" s="1" t="s">
        <v>153</v>
      </c>
      <c r="AH1188" s="43">
        <v>66531</v>
      </c>
    </row>
    <row r="1189" spans="1:34" x14ac:dyDescent="0.25">
      <c r="A1189" s="144">
        <v>44601</v>
      </c>
      <c r="B1189" s="56" t="s">
        <v>4297</v>
      </c>
      <c r="C1189" s="51" t="s">
        <v>3126</v>
      </c>
      <c r="D1189" s="51" t="s">
        <v>4585</v>
      </c>
      <c r="E1189" s="54">
        <v>44617</v>
      </c>
      <c r="F1189" s="51" t="s">
        <v>255</v>
      </c>
      <c r="G1189" s="48" t="s">
        <v>4247</v>
      </c>
      <c r="H1189" s="52">
        <v>1</v>
      </c>
      <c r="I1189" s="51" t="s">
        <v>288</v>
      </c>
      <c r="J1189" s="1">
        <v>10.77</v>
      </c>
      <c r="K1189" s="132">
        <v>945163</v>
      </c>
      <c r="L1189" s="131"/>
      <c r="M1189" s="131">
        <v>4.8</v>
      </c>
      <c r="N1189" s="131">
        <v>4</v>
      </c>
      <c r="O1189" s="133">
        <f t="shared" si="156"/>
        <v>19.2</v>
      </c>
      <c r="P1189" s="131" t="s">
        <v>3497</v>
      </c>
      <c r="Q1189" s="131" t="s">
        <v>562</v>
      </c>
      <c r="R1189" s="134" t="s">
        <v>455</v>
      </c>
      <c r="S1189" s="149">
        <v>0.6549999999999998</v>
      </c>
      <c r="T1189" s="149">
        <v>0.6549999999999998</v>
      </c>
      <c r="U1189" s="150">
        <v>44621</v>
      </c>
      <c r="V1189" s="149">
        <v>0.12500000000000089</v>
      </c>
      <c r="W1189" s="130">
        <v>0.5</v>
      </c>
      <c r="X1189" s="135">
        <v>55.5</v>
      </c>
      <c r="Y1189" s="130" t="str">
        <f t="shared" si="155"/>
        <v>RECELL757</v>
      </c>
      <c r="Z1189" s="130" t="str">
        <f t="shared" si="150"/>
        <v>4/HR-4/3AU</v>
      </c>
      <c r="AA1189" s="135">
        <f t="shared" si="154"/>
        <v>0.5</v>
      </c>
      <c r="AB1189" s="135">
        <f t="shared" si="157"/>
        <v>10.77</v>
      </c>
      <c r="AC1189" s="130">
        <f t="shared" si="153"/>
        <v>55.5</v>
      </c>
      <c r="AD1189" s="130" t="str">
        <f t="shared" si="152"/>
        <v>22000-999E</v>
      </c>
      <c r="AE1189" s="136"/>
      <c r="AF1189" s="137"/>
      <c r="AG1189" s="1" t="s">
        <v>151</v>
      </c>
      <c r="AH1189" s="43" t="s">
        <v>277</v>
      </c>
    </row>
    <row r="1190" spans="1:34" x14ac:dyDescent="0.25">
      <c r="A1190" s="5">
        <v>44335</v>
      </c>
      <c r="B1190" s="56" t="s">
        <v>2121</v>
      </c>
      <c r="C1190" s="51" t="s">
        <v>2124</v>
      </c>
      <c r="D1190" s="51" t="s">
        <v>2125</v>
      </c>
      <c r="E1190" s="54">
        <v>44346</v>
      </c>
      <c r="F1190" s="51" t="s">
        <v>1622</v>
      </c>
      <c r="G1190" s="48" t="s">
        <v>2122</v>
      </c>
      <c r="H1190" s="52">
        <v>764</v>
      </c>
      <c r="I1190" s="51" t="s">
        <v>2123</v>
      </c>
      <c r="J1190" s="1">
        <v>67.17</v>
      </c>
      <c r="K1190" s="7">
        <v>908600</v>
      </c>
      <c r="L1190" s="24"/>
      <c r="M1190" s="24">
        <v>3.93</v>
      </c>
      <c r="N1190" s="24">
        <v>32</v>
      </c>
      <c r="O1190" s="16">
        <f t="shared" si="156"/>
        <v>125.76</v>
      </c>
      <c r="P1190" s="24" t="s">
        <v>20</v>
      </c>
      <c r="Q1190" s="24" t="s">
        <v>412</v>
      </c>
      <c r="R1190" s="25" t="s">
        <v>4586</v>
      </c>
      <c r="S1190" s="27">
        <v>32.454444444444441</v>
      </c>
      <c r="T1190" s="27">
        <v>4.2479639325189056E-2</v>
      </c>
      <c r="U1190" s="66">
        <v>44602</v>
      </c>
      <c r="V1190" s="27">
        <v>3.5000000000000009</v>
      </c>
      <c r="W1190" s="19">
        <v>0.17</v>
      </c>
      <c r="X1190" s="26">
        <v>112.5</v>
      </c>
      <c r="Y1190" s="19" t="str">
        <f t="shared" si="155"/>
        <v>L865</v>
      </c>
      <c r="Z1190" s="19" t="str">
        <f t="shared" si="150"/>
        <v>1/LXRDD-5-1-SC-BC</v>
      </c>
      <c r="AA1190" s="26">
        <f t="shared" si="154"/>
        <v>0.17</v>
      </c>
      <c r="AB1190" s="26">
        <f t="shared" si="157"/>
        <v>67.17</v>
      </c>
      <c r="AC1190" s="19">
        <f t="shared" si="153"/>
        <v>112.5</v>
      </c>
      <c r="AD1190" s="19" t="str">
        <f t="shared" si="152"/>
        <v>67001-3486L865</v>
      </c>
      <c r="AE1190" s="32"/>
      <c r="AF1190" s="34"/>
      <c r="AG1190" s="1" t="s">
        <v>152</v>
      </c>
      <c r="AH1190" s="43">
        <v>1926</v>
      </c>
    </row>
    <row r="1191" spans="1:34" x14ac:dyDescent="0.25">
      <c r="A1191" s="144">
        <v>44594</v>
      </c>
      <c r="B1191" s="56" t="s">
        <v>4240</v>
      </c>
      <c r="C1191" s="51" t="s">
        <v>4242</v>
      </c>
      <c r="D1191" s="51" t="s">
        <v>2125</v>
      </c>
      <c r="E1191" s="54">
        <v>44650</v>
      </c>
      <c r="F1191" s="51" t="s">
        <v>1622</v>
      </c>
      <c r="G1191" s="48" t="s">
        <v>2122</v>
      </c>
      <c r="H1191" s="52">
        <v>135</v>
      </c>
      <c r="I1191" s="51" t="s">
        <v>2123</v>
      </c>
      <c r="J1191" s="1">
        <v>72.02</v>
      </c>
      <c r="K1191" s="132">
        <v>938493</v>
      </c>
      <c r="L1191" s="131"/>
      <c r="M1191" s="131">
        <v>3.93</v>
      </c>
      <c r="N1191" s="131">
        <v>32</v>
      </c>
      <c r="O1191" s="133">
        <f t="shared" si="156"/>
        <v>125.76</v>
      </c>
      <c r="P1191" s="131" t="s">
        <v>3945</v>
      </c>
      <c r="Q1191" s="131" t="s">
        <v>412</v>
      </c>
      <c r="R1191" s="134" t="s">
        <v>248</v>
      </c>
      <c r="S1191" s="149">
        <v>10.364166666666669</v>
      </c>
      <c r="T1191" s="149">
        <v>7.677160493827162E-2</v>
      </c>
      <c r="U1191" s="150">
        <v>44602</v>
      </c>
      <c r="V1191" s="149">
        <v>0.32166666666666766</v>
      </c>
      <c r="W1191" s="130">
        <v>0.2</v>
      </c>
      <c r="X1191" s="135">
        <v>112.5</v>
      </c>
      <c r="Y1191" s="130" t="str">
        <f t="shared" si="155"/>
        <v>L865</v>
      </c>
      <c r="Z1191" s="130" t="str">
        <f t="shared" si="150"/>
        <v>LXRDD-5-1-SC-BC</v>
      </c>
      <c r="AA1191" s="135">
        <f t="shared" si="154"/>
        <v>0.2</v>
      </c>
      <c r="AB1191" s="135">
        <f t="shared" si="157"/>
        <v>72.02</v>
      </c>
      <c r="AC1191" s="130">
        <f t="shared" si="153"/>
        <v>112.5</v>
      </c>
      <c r="AD1191" s="130" t="str">
        <f t="shared" si="152"/>
        <v>67001-3486L865</v>
      </c>
      <c r="AE1191" s="136"/>
      <c r="AF1191" s="137"/>
      <c r="AG1191" s="1" t="s">
        <v>153</v>
      </c>
      <c r="AH1191" s="43">
        <v>1926</v>
      </c>
    </row>
    <row r="1192" spans="1:34" x14ac:dyDescent="0.25">
      <c r="A1192" s="144">
        <v>44615</v>
      </c>
      <c r="B1192" s="56" t="s">
        <v>4422</v>
      </c>
      <c r="C1192" s="51" t="s">
        <v>1813</v>
      </c>
      <c r="D1192" s="51" t="s">
        <v>4425</v>
      </c>
      <c r="E1192" s="54">
        <v>44617</v>
      </c>
      <c r="F1192" s="51" t="s">
        <v>4423</v>
      </c>
      <c r="G1192" s="48" t="s">
        <v>4424</v>
      </c>
      <c r="H1192" s="52">
        <v>2</v>
      </c>
      <c r="I1192" s="51" t="s">
        <v>318</v>
      </c>
      <c r="J1192" s="1">
        <v>4.05</v>
      </c>
      <c r="K1192" s="132">
        <v>946805</v>
      </c>
      <c r="L1192" s="131"/>
      <c r="M1192" s="131">
        <v>3.6</v>
      </c>
      <c r="N1192" s="131">
        <v>3.45</v>
      </c>
      <c r="O1192" s="133">
        <f t="shared" si="156"/>
        <v>12.420000000000002</v>
      </c>
      <c r="P1192" s="131" t="s">
        <v>3486</v>
      </c>
      <c r="Q1192" s="131" t="s">
        <v>412</v>
      </c>
      <c r="R1192" s="134" t="s">
        <v>997</v>
      </c>
      <c r="S1192" s="149">
        <v>9.9444444444443114E-2</v>
      </c>
      <c r="T1192" s="149">
        <v>4.9722222222221557E-2</v>
      </c>
      <c r="U1192" s="150">
        <v>44616</v>
      </c>
      <c r="V1192" s="149">
        <v>0.10222222222222044</v>
      </c>
      <c r="W1192" s="130">
        <v>0.5</v>
      </c>
      <c r="X1192" s="135">
        <v>13</v>
      </c>
      <c r="Y1192" s="130" t="str">
        <f t="shared" si="155"/>
        <v>RL1556</v>
      </c>
      <c r="Z1192" s="130" t="str">
        <f t="shared" si="150"/>
        <v>1/NCR18650GA</v>
      </c>
      <c r="AA1192" s="135">
        <f t="shared" si="154"/>
        <v>0.5</v>
      </c>
      <c r="AB1192" s="135">
        <f t="shared" si="157"/>
        <v>4.05</v>
      </c>
      <c r="AC1192" s="130">
        <f t="shared" si="153"/>
        <v>13</v>
      </c>
      <c r="AD1192" s="130" t="str">
        <f t="shared" si="152"/>
        <v>67001-887</v>
      </c>
      <c r="AE1192" s="136"/>
      <c r="AF1192" s="137"/>
      <c r="AG1192" s="1" t="s">
        <v>152</v>
      </c>
      <c r="AH1192" s="43">
        <v>66872</v>
      </c>
    </row>
    <row r="1193" spans="1:34" x14ac:dyDescent="0.25">
      <c r="A1193" s="146">
        <v>44616</v>
      </c>
      <c r="B1193" s="57" t="s">
        <v>4429</v>
      </c>
      <c r="C1193" s="51" t="s">
        <v>369</v>
      </c>
      <c r="D1193" s="51" t="s">
        <v>588</v>
      </c>
      <c r="E1193" s="54">
        <v>44621</v>
      </c>
      <c r="F1193" s="51" t="s">
        <v>2525</v>
      </c>
      <c r="G1193" s="48" t="s">
        <v>587</v>
      </c>
      <c r="H1193" s="52">
        <v>3</v>
      </c>
      <c r="I1193" s="51" t="s">
        <v>4430</v>
      </c>
      <c r="J1193" s="1">
        <v>14.23</v>
      </c>
      <c r="K1193" s="132">
        <v>947136</v>
      </c>
      <c r="L1193" s="131" t="s">
        <v>1054</v>
      </c>
      <c r="M1193" s="131">
        <v>7.2</v>
      </c>
      <c r="N1193" s="131">
        <v>2.7</v>
      </c>
      <c r="O1193" s="133">
        <f t="shared" si="156"/>
        <v>19.440000000000001</v>
      </c>
      <c r="P1193" s="131" t="s">
        <v>3497</v>
      </c>
      <c r="Q1193" s="131" t="s">
        <v>464</v>
      </c>
      <c r="R1193" s="134" t="s">
        <v>455</v>
      </c>
      <c r="S1193" s="149">
        <v>1.2922222222222226</v>
      </c>
      <c r="T1193" s="149">
        <v>0.43074074074074087</v>
      </c>
      <c r="U1193" s="150">
        <v>44620</v>
      </c>
      <c r="V1193" s="149">
        <v>0.18722222222222307</v>
      </c>
      <c r="W1193" s="130">
        <v>0.22</v>
      </c>
      <c r="X1193" s="135">
        <v>89.84</v>
      </c>
      <c r="Y1193" s="130" t="str">
        <f t="shared" si="155"/>
        <v>N509</v>
      </c>
      <c r="Z1193" s="130" t="str">
        <f t="shared" si="150"/>
        <v>6/HR-AU</v>
      </c>
      <c r="AA1193" s="135">
        <f t="shared" si="154"/>
        <v>0.22</v>
      </c>
      <c r="AB1193" s="135">
        <f t="shared" si="157"/>
        <v>14.23</v>
      </c>
      <c r="AC1193" s="130">
        <f t="shared" si="153"/>
        <v>89.84</v>
      </c>
      <c r="AD1193" s="130" t="str">
        <f t="shared" si="152"/>
        <v>22000-006B</v>
      </c>
      <c r="AE1193" s="136"/>
      <c r="AF1193" s="137"/>
      <c r="AG1193" s="1" t="s">
        <v>13</v>
      </c>
      <c r="AH1193" s="43">
        <v>2226</v>
      </c>
    </row>
    <row r="1194" spans="1:34" x14ac:dyDescent="0.25">
      <c r="A1194" s="144">
        <v>44594</v>
      </c>
      <c r="B1194" s="56" t="s">
        <v>4209</v>
      </c>
      <c r="C1194" s="51" t="s">
        <v>4212</v>
      </c>
      <c r="D1194" s="51" t="s">
        <v>4587</v>
      </c>
      <c r="E1194" s="54">
        <v>44603</v>
      </c>
      <c r="F1194" s="51" t="s">
        <v>4210</v>
      </c>
      <c r="G1194" s="48" t="s">
        <v>4211</v>
      </c>
      <c r="H1194" s="52">
        <v>2</v>
      </c>
      <c r="I1194" s="51" t="s">
        <v>251</v>
      </c>
      <c r="J1194" s="1">
        <v>225.01</v>
      </c>
      <c r="K1194" s="132">
        <v>943874</v>
      </c>
      <c r="L1194" s="131"/>
      <c r="M1194" s="131">
        <v>36</v>
      </c>
      <c r="N1194" s="131">
        <v>13.4</v>
      </c>
      <c r="O1194" s="133">
        <f t="shared" si="156"/>
        <v>482.40000000000003</v>
      </c>
      <c r="P1194" s="131" t="s">
        <v>3486</v>
      </c>
      <c r="Q1194" s="131" t="s">
        <v>4213</v>
      </c>
      <c r="R1194" s="134" t="s">
        <v>455</v>
      </c>
      <c r="S1194" s="149">
        <v>9.7552777777777777</v>
      </c>
      <c r="T1194" s="149">
        <v>4.8776388888888889</v>
      </c>
      <c r="U1194" s="150">
        <v>44617</v>
      </c>
      <c r="V1194" s="149">
        <v>0.32527777777777978</v>
      </c>
      <c r="W1194" s="130">
        <v>2</v>
      </c>
      <c r="X1194" s="135">
        <v>625</v>
      </c>
      <c r="Y1194" s="130" t="str">
        <f t="shared" si="155"/>
        <v>RECELL761</v>
      </c>
      <c r="Z1194" s="130" t="str">
        <f t="shared" si="150"/>
        <v>40/NCR18650B</v>
      </c>
      <c r="AA1194" s="135">
        <f t="shared" si="154"/>
        <v>2</v>
      </c>
      <c r="AB1194" s="135">
        <f t="shared" si="157"/>
        <v>225.01</v>
      </c>
      <c r="AC1194" s="130">
        <f t="shared" si="153"/>
        <v>625</v>
      </c>
      <c r="AD1194" s="130" t="str">
        <f t="shared" si="152"/>
        <v>66002-784</v>
      </c>
      <c r="AE1194" s="136"/>
      <c r="AF1194" s="137"/>
      <c r="AG1194" s="1" t="s">
        <v>151</v>
      </c>
      <c r="AH1194" s="43">
        <v>2590</v>
      </c>
    </row>
    <row r="1195" spans="1:34" x14ac:dyDescent="0.25">
      <c r="A1195" s="147">
        <v>44617</v>
      </c>
      <c r="B1195" s="82">
        <v>320932</v>
      </c>
      <c r="C1195" s="51"/>
      <c r="D1195" s="51" t="s">
        <v>4214</v>
      </c>
      <c r="E1195" s="54">
        <v>44616</v>
      </c>
      <c r="F1195" s="51" t="s">
        <v>572</v>
      </c>
      <c r="G1195" s="48">
        <v>0</v>
      </c>
      <c r="H1195" s="52">
        <v>85</v>
      </c>
      <c r="I1195" s="51">
        <v>0</v>
      </c>
      <c r="J1195" s="1">
        <v>0</v>
      </c>
      <c r="K1195" s="132">
        <v>931652</v>
      </c>
      <c r="L1195" s="131"/>
      <c r="M1195" s="131"/>
      <c r="N1195" s="131"/>
      <c r="O1195" s="133">
        <f t="shared" si="156"/>
        <v>0</v>
      </c>
      <c r="P1195" s="131"/>
      <c r="Q1195" s="131"/>
      <c r="R1195" s="134" t="s">
        <v>259</v>
      </c>
      <c r="S1195" s="149">
        <v>11.930555555555554</v>
      </c>
      <c r="T1195" s="149">
        <v>0.14035947712418298</v>
      </c>
      <c r="U1195" s="150">
        <v>44623</v>
      </c>
      <c r="V1195" s="149">
        <v>0.90249999999999986</v>
      </c>
      <c r="W1195" s="130">
        <v>0.5</v>
      </c>
      <c r="X1195" s="135">
        <v>16.5</v>
      </c>
      <c r="Y1195" s="130" t="str">
        <f t="shared" si="155"/>
        <v>CONN-LAB</v>
      </c>
      <c r="Z1195" s="130">
        <f t="shared" si="150"/>
        <v>0</v>
      </c>
      <c r="AA1195" s="135">
        <f t="shared" si="154"/>
        <v>0.5</v>
      </c>
      <c r="AB1195" s="135">
        <f t="shared" si="157"/>
        <v>0</v>
      </c>
      <c r="AC1195" s="130">
        <f t="shared" si="153"/>
        <v>16.5</v>
      </c>
      <c r="AD1195" s="130">
        <f t="shared" si="152"/>
        <v>0</v>
      </c>
      <c r="AE1195" s="136"/>
      <c r="AF1195" s="137"/>
      <c r="AG1195" s="1" t="s">
        <v>151</v>
      </c>
      <c r="AH1195" s="43">
        <v>65461</v>
      </c>
    </row>
    <row r="1196" spans="1:34" x14ac:dyDescent="0.25">
      <c r="A1196" s="209">
        <v>44620</v>
      </c>
      <c r="B1196" s="58" t="s">
        <v>4459</v>
      </c>
      <c r="C1196" s="51" t="s">
        <v>3376</v>
      </c>
      <c r="D1196" s="51" t="s">
        <v>3377</v>
      </c>
      <c r="E1196" s="54">
        <v>44610</v>
      </c>
      <c r="F1196" s="51" t="s">
        <v>3370</v>
      </c>
      <c r="G1196" s="48" t="s">
        <v>3374</v>
      </c>
      <c r="H1196" s="52">
        <v>3</v>
      </c>
      <c r="I1196" s="51" t="s">
        <v>4048</v>
      </c>
      <c r="J1196" s="1">
        <v>150.25</v>
      </c>
      <c r="K1196" s="203">
        <v>940938</v>
      </c>
      <c r="L1196" s="131"/>
      <c r="M1196" s="131">
        <v>11.7</v>
      </c>
      <c r="N1196" s="131">
        <v>7</v>
      </c>
      <c r="O1196" s="133">
        <f t="shared" si="156"/>
        <v>81.899999999999991</v>
      </c>
      <c r="P1196" s="131" t="s">
        <v>538</v>
      </c>
      <c r="Q1196" s="131" t="s">
        <v>577</v>
      </c>
      <c r="R1196" s="134" t="s">
        <v>287</v>
      </c>
      <c r="S1196" s="149">
        <v>2.3361111111111126</v>
      </c>
      <c r="T1196" s="149">
        <v>0.77870370370370423</v>
      </c>
      <c r="U1196" s="150">
        <v>44622</v>
      </c>
      <c r="V1196" s="149">
        <v>0.11472222222222372</v>
      </c>
      <c r="W1196" s="130">
        <v>0.71</v>
      </c>
      <c r="X1196" s="135">
        <v>350</v>
      </c>
      <c r="Y1196" s="130" t="str">
        <f t="shared" si="155"/>
        <v>L711</v>
      </c>
      <c r="Z1196" s="130" t="str">
        <f t="shared" si="150"/>
        <v>3/3B0030-FF</v>
      </c>
      <c r="AA1196" s="135">
        <f t="shared" si="154"/>
        <v>0.71</v>
      </c>
      <c r="AB1196" s="135">
        <f t="shared" si="157"/>
        <v>150.25</v>
      </c>
      <c r="AC1196" s="130">
        <f t="shared" si="153"/>
        <v>350</v>
      </c>
      <c r="AD1196" s="130" t="str">
        <f t="shared" si="152"/>
        <v>66001-374</v>
      </c>
      <c r="AE1196" s="136"/>
      <c r="AF1196" s="137"/>
      <c r="AG1196" s="1" t="s">
        <v>152</v>
      </c>
      <c r="AH1196" s="43">
        <v>1948</v>
      </c>
    </row>
    <row r="1197" spans="1:34" x14ac:dyDescent="0.25">
      <c r="A1197" s="144">
        <v>44608</v>
      </c>
      <c r="B1197" s="56">
        <v>320756</v>
      </c>
      <c r="C1197" s="51"/>
      <c r="D1197" s="51" t="s">
        <v>3736</v>
      </c>
      <c r="E1197" s="54">
        <v>44607</v>
      </c>
      <c r="F1197" s="51" t="s">
        <v>563</v>
      </c>
      <c r="G1197" s="48"/>
      <c r="H1197" s="52">
        <v>42</v>
      </c>
      <c r="I1197" s="51">
        <v>0</v>
      </c>
      <c r="J1197" s="1">
        <v>0</v>
      </c>
      <c r="K1197" s="132">
        <v>946090</v>
      </c>
      <c r="L1197" s="131"/>
      <c r="M1197" s="131"/>
      <c r="N1197" s="131"/>
      <c r="O1197" s="133">
        <f t="shared" si="156"/>
        <v>0</v>
      </c>
      <c r="P1197" s="131"/>
      <c r="Q1197" s="131"/>
      <c r="R1197" s="134" t="s">
        <v>259</v>
      </c>
      <c r="S1197" s="149">
        <v>8.4841666666666669</v>
      </c>
      <c r="T1197" s="149">
        <v>0.20200396825396827</v>
      </c>
      <c r="U1197" s="150">
        <v>44628</v>
      </c>
      <c r="V1197" s="149">
        <v>0.27361111111111303</v>
      </c>
      <c r="W1197" s="130">
        <v>0.5</v>
      </c>
      <c r="X1197" s="135">
        <v>13</v>
      </c>
      <c r="Y1197" s="130" t="str">
        <f t="shared" si="155"/>
        <v>LAB</v>
      </c>
      <c r="Z1197" s="130">
        <f t="shared" si="150"/>
        <v>0</v>
      </c>
      <c r="AA1197" s="135">
        <f t="shared" si="154"/>
        <v>0.5</v>
      </c>
      <c r="AB1197" s="135">
        <f t="shared" si="157"/>
        <v>0</v>
      </c>
      <c r="AC1197" s="130">
        <f t="shared" si="153"/>
        <v>13</v>
      </c>
      <c r="AD1197" s="130">
        <f t="shared" si="152"/>
        <v>0</v>
      </c>
      <c r="AE1197" s="136"/>
      <c r="AF1197" s="137"/>
      <c r="AG1197" s="1" t="s">
        <v>152</v>
      </c>
      <c r="AH1197" s="43">
        <v>1749</v>
      </c>
    </row>
    <row r="1198" spans="1:34" x14ac:dyDescent="0.25">
      <c r="A1198" s="147">
        <v>44620</v>
      </c>
      <c r="B1198" s="82" t="s">
        <v>4449</v>
      </c>
      <c r="C1198" s="51" t="s">
        <v>308</v>
      </c>
      <c r="D1198" s="51" t="s">
        <v>2782</v>
      </c>
      <c r="E1198" s="54">
        <v>44616</v>
      </c>
      <c r="F1198" s="51" t="s">
        <v>387</v>
      </c>
      <c r="G1198" s="48" t="s">
        <v>2781</v>
      </c>
      <c r="H1198" s="52">
        <v>6</v>
      </c>
      <c r="I1198" s="51" t="s">
        <v>102</v>
      </c>
      <c r="J1198" s="1">
        <v>34.94</v>
      </c>
      <c r="K1198" s="132">
        <v>947138</v>
      </c>
      <c r="L1198" s="131"/>
      <c r="M1198" s="131"/>
      <c r="N1198" s="131"/>
      <c r="O1198" s="133">
        <f t="shared" si="156"/>
        <v>0</v>
      </c>
      <c r="P1198" s="131"/>
      <c r="Q1198" s="131"/>
      <c r="R1198" s="134" t="s">
        <v>249</v>
      </c>
      <c r="S1198" s="149">
        <v>0.45638888888888918</v>
      </c>
      <c r="T1198" s="149">
        <v>7.6064814814814863E-2</v>
      </c>
      <c r="U1198" s="150">
        <v>44621</v>
      </c>
      <c r="V1198" s="149">
        <v>0.30249999999999932</v>
      </c>
      <c r="W1198" s="130">
        <v>0.08</v>
      </c>
      <c r="X1198" s="135">
        <v>75</v>
      </c>
      <c r="Y1198" s="130" t="str">
        <f t="shared" si="155"/>
        <v>CH120</v>
      </c>
      <c r="Z1198" s="130" t="str">
        <f t="shared" si="150"/>
        <v>TSB002</v>
      </c>
      <c r="AA1198" s="135">
        <f t="shared" si="154"/>
        <v>0.08</v>
      </c>
      <c r="AB1198" s="135">
        <f t="shared" si="157"/>
        <v>34.94</v>
      </c>
      <c r="AC1198" s="130">
        <f t="shared" si="153"/>
        <v>75</v>
      </c>
      <c r="AD1198" s="130" t="str">
        <f t="shared" si="152"/>
        <v>66000-027</v>
      </c>
      <c r="AE1198" s="136"/>
      <c r="AF1198" s="137"/>
      <c r="AG1198" s="1" t="s">
        <v>573</v>
      </c>
      <c r="AH1198" s="43">
        <v>35409</v>
      </c>
    </row>
    <row r="1199" spans="1:34" x14ac:dyDescent="0.25">
      <c r="A1199" s="146">
        <v>44595</v>
      </c>
      <c r="B1199" s="57" t="s">
        <v>4246</v>
      </c>
      <c r="C1199" s="51" t="s">
        <v>3126</v>
      </c>
      <c r="D1199" s="51" t="s">
        <v>4588</v>
      </c>
      <c r="E1199" s="54">
        <v>44617</v>
      </c>
      <c r="F1199" s="51" t="s">
        <v>322</v>
      </c>
      <c r="G1199" s="48" t="s">
        <v>4247</v>
      </c>
      <c r="H1199" s="52">
        <v>1</v>
      </c>
      <c r="I1199" s="51" t="s">
        <v>288</v>
      </c>
      <c r="J1199" s="1">
        <v>10.77</v>
      </c>
      <c r="K1199" s="132">
        <v>944513</v>
      </c>
      <c r="L1199" s="131"/>
      <c r="M1199" s="131">
        <v>4.8</v>
      </c>
      <c r="N1199" s="131">
        <v>4</v>
      </c>
      <c r="O1199" s="133">
        <f t="shared" si="156"/>
        <v>19.2</v>
      </c>
      <c r="P1199" s="131" t="s">
        <v>3497</v>
      </c>
      <c r="Q1199" s="131" t="s">
        <v>562</v>
      </c>
      <c r="R1199" s="134" t="s">
        <v>997</v>
      </c>
      <c r="S1199" s="149">
        <v>1.1094444444444438</v>
      </c>
      <c r="T1199" s="149">
        <v>1.1094444444444438</v>
      </c>
      <c r="U1199" s="150">
        <v>44621</v>
      </c>
      <c r="V1199" s="149">
        <v>0.10833333333333162</v>
      </c>
      <c r="W1199" s="130">
        <v>0.5</v>
      </c>
      <c r="X1199" s="135">
        <v>49.53</v>
      </c>
      <c r="Y1199" s="130" t="str">
        <f t="shared" si="155"/>
        <v>RECELL760</v>
      </c>
      <c r="Z1199" s="130" t="str">
        <f t="shared" si="150"/>
        <v>4/HR-4/3AU</v>
      </c>
      <c r="AA1199" s="135">
        <f t="shared" si="154"/>
        <v>0.5</v>
      </c>
      <c r="AB1199" s="135">
        <f t="shared" si="157"/>
        <v>10.77</v>
      </c>
      <c r="AC1199" s="130">
        <f t="shared" si="153"/>
        <v>49.53</v>
      </c>
      <c r="AD1199" s="130" t="str">
        <f t="shared" si="152"/>
        <v>22000-999E</v>
      </c>
      <c r="AE1199" s="136"/>
      <c r="AF1199" s="137"/>
      <c r="AG1199" s="1" t="s">
        <v>13</v>
      </c>
      <c r="AH1199" s="43" t="s">
        <v>323</v>
      </c>
    </row>
    <row r="1200" spans="1:34" x14ac:dyDescent="0.25">
      <c r="A1200" s="144">
        <v>44594</v>
      </c>
      <c r="B1200" s="56" t="s">
        <v>4229</v>
      </c>
      <c r="C1200" s="51" t="s">
        <v>1628</v>
      </c>
      <c r="D1200" s="51" t="s">
        <v>4591</v>
      </c>
      <c r="E1200" s="54">
        <v>44603</v>
      </c>
      <c r="F1200" s="51" t="s">
        <v>4230</v>
      </c>
      <c r="G1200" s="48" t="s">
        <v>4231</v>
      </c>
      <c r="H1200" s="52">
        <v>2</v>
      </c>
      <c r="I1200" s="51" t="s">
        <v>393</v>
      </c>
      <c r="J1200" s="1">
        <v>13.37</v>
      </c>
      <c r="K1200" s="132">
        <v>944280</v>
      </c>
      <c r="L1200" s="131"/>
      <c r="M1200" s="131">
        <v>4.8</v>
      </c>
      <c r="N1200" s="131">
        <v>5</v>
      </c>
      <c r="O1200" s="133">
        <f t="shared" si="156"/>
        <v>24</v>
      </c>
      <c r="P1200" s="131" t="s">
        <v>4011</v>
      </c>
      <c r="Q1200" s="131" t="s">
        <v>562</v>
      </c>
      <c r="R1200" s="134" t="s">
        <v>1618</v>
      </c>
      <c r="S1200" s="149">
        <v>3.7127777777777764</v>
      </c>
      <c r="T1200" s="149">
        <v>1.8563888888888882</v>
      </c>
      <c r="U1200" s="150">
        <v>44621</v>
      </c>
      <c r="V1200" s="149">
        <v>0.14888888888888907</v>
      </c>
      <c r="W1200" s="130">
        <v>0.5</v>
      </c>
      <c r="X1200" s="135">
        <v>46.36</v>
      </c>
      <c r="Y1200" s="130" t="str">
        <f t="shared" si="155"/>
        <v>PACK698</v>
      </c>
      <c r="Z1200" s="130" t="str">
        <f t="shared" si="150"/>
        <v>4/IC5000DHH</v>
      </c>
      <c r="AA1200" s="135">
        <f t="shared" si="154"/>
        <v>0.5</v>
      </c>
      <c r="AB1200" s="135">
        <f t="shared" si="157"/>
        <v>13.37</v>
      </c>
      <c r="AC1200" s="130">
        <f t="shared" si="153"/>
        <v>46.36</v>
      </c>
      <c r="AD1200" s="130" t="str">
        <f t="shared" si="152"/>
        <v>66004-018</v>
      </c>
      <c r="AE1200" s="136"/>
      <c r="AF1200" s="137"/>
      <c r="AG1200" s="1" t="s">
        <v>13</v>
      </c>
      <c r="AH1200" s="43">
        <v>2627</v>
      </c>
    </row>
    <row r="1201" spans="1:34" x14ac:dyDescent="0.25">
      <c r="A1201" s="140">
        <v>44607</v>
      </c>
      <c r="B1201" s="55" t="s">
        <v>4337</v>
      </c>
      <c r="C1201" s="51" t="s">
        <v>4339</v>
      </c>
      <c r="D1201" s="51" t="s">
        <v>4590</v>
      </c>
      <c r="E1201" s="54">
        <v>44624</v>
      </c>
      <c r="F1201" s="51" t="s">
        <v>255</v>
      </c>
      <c r="G1201" s="48" t="s">
        <v>4338</v>
      </c>
      <c r="H1201" s="52">
        <v>1</v>
      </c>
      <c r="I1201" s="51" t="s">
        <v>719</v>
      </c>
      <c r="J1201" s="1">
        <v>6.41</v>
      </c>
      <c r="K1201" s="132">
        <v>945931</v>
      </c>
      <c r="L1201" s="131"/>
      <c r="M1201" s="131">
        <v>7.2</v>
      </c>
      <c r="N1201" s="131">
        <v>3</v>
      </c>
      <c r="O1201" s="133">
        <f t="shared" si="156"/>
        <v>21.6</v>
      </c>
      <c r="P1201" s="131" t="s">
        <v>3486</v>
      </c>
      <c r="Q1201" s="131" t="s">
        <v>582</v>
      </c>
      <c r="R1201" s="134" t="s">
        <v>1618</v>
      </c>
      <c r="S1201" s="149">
        <v>1.0991666666666653</v>
      </c>
      <c r="T1201" s="149">
        <v>1.0991666666666653</v>
      </c>
      <c r="U1201" s="150">
        <v>44622</v>
      </c>
      <c r="V1201" s="149">
        <v>0.14500000000000002</v>
      </c>
      <c r="W1201" s="130">
        <v>1</v>
      </c>
      <c r="X1201" s="135">
        <v>42.66</v>
      </c>
      <c r="Y1201" s="130" t="str">
        <f t="shared" si="155"/>
        <v>RECELL759</v>
      </c>
      <c r="Z1201" s="130" t="str">
        <f t="shared" si="150"/>
        <v>2/INR18650-30Q</v>
      </c>
      <c r="AA1201" s="135">
        <f t="shared" si="154"/>
        <v>1</v>
      </c>
      <c r="AB1201" s="135">
        <f t="shared" si="157"/>
        <v>6.41</v>
      </c>
      <c r="AC1201" s="130">
        <f t="shared" si="153"/>
        <v>42.66</v>
      </c>
      <c r="AD1201" s="130" t="str">
        <f t="shared" si="152"/>
        <v>66004-024</v>
      </c>
      <c r="AE1201" s="136"/>
      <c r="AF1201" s="137"/>
      <c r="AG1201" s="1" t="s">
        <v>153</v>
      </c>
      <c r="AH1201" s="43" t="s">
        <v>277</v>
      </c>
    </row>
    <row r="1202" spans="1:34" x14ac:dyDescent="0.25">
      <c r="A1202" s="140">
        <v>44614</v>
      </c>
      <c r="B1202" s="55" t="s">
        <v>4416</v>
      </c>
      <c r="C1202" s="51" t="s">
        <v>3355</v>
      </c>
      <c r="D1202" s="51" t="s">
        <v>4589</v>
      </c>
      <c r="E1202" s="54">
        <v>44634</v>
      </c>
      <c r="F1202" s="51" t="s">
        <v>2460</v>
      </c>
      <c r="G1202" s="48" t="s">
        <v>4417</v>
      </c>
      <c r="H1202" s="52">
        <v>1</v>
      </c>
      <c r="I1202" s="51" t="s">
        <v>99</v>
      </c>
      <c r="J1202" s="1">
        <v>28.67</v>
      </c>
      <c r="K1202" s="132">
        <v>946156</v>
      </c>
      <c r="L1202" s="131"/>
      <c r="M1202" s="131">
        <v>11.1</v>
      </c>
      <c r="N1202" s="131">
        <v>5.2</v>
      </c>
      <c r="O1202" s="133">
        <f t="shared" si="156"/>
        <v>57.72</v>
      </c>
      <c r="P1202" s="131" t="s">
        <v>3486</v>
      </c>
      <c r="Q1202" s="131" t="s">
        <v>372</v>
      </c>
      <c r="R1202" s="134" t="s">
        <v>455</v>
      </c>
      <c r="S1202" s="149">
        <v>1.3661111111111106</v>
      </c>
      <c r="T1202" s="149">
        <v>1.3661111111111106</v>
      </c>
      <c r="U1202" s="150">
        <v>44629</v>
      </c>
      <c r="V1202" s="149">
        <v>0.15583333333333105</v>
      </c>
      <c r="W1202" s="130">
        <v>1</v>
      </c>
      <c r="X1202" s="135">
        <v>93.57</v>
      </c>
      <c r="Y1202" s="130" t="str">
        <f t="shared" si="155"/>
        <v>PACK697</v>
      </c>
      <c r="Z1202" s="130" t="str">
        <f t="shared" si="150"/>
        <v>6/UR18650FM</v>
      </c>
      <c r="AA1202" s="135">
        <f t="shared" si="154"/>
        <v>1</v>
      </c>
      <c r="AB1202" s="135">
        <f t="shared" si="157"/>
        <v>28.67</v>
      </c>
      <c r="AC1202" s="130">
        <f t="shared" si="153"/>
        <v>93.57</v>
      </c>
      <c r="AD1202" s="130" t="str">
        <f t="shared" si="152"/>
        <v>66004-026</v>
      </c>
      <c r="AE1202" s="136"/>
      <c r="AF1202" s="137"/>
      <c r="AG1202" s="1" t="s">
        <v>13</v>
      </c>
      <c r="AH1202" s="43" t="s">
        <v>2464</v>
      </c>
    </row>
    <row r="1203" spans="1:34" x14ac:dyDescent="0.25">
      <c r="A1203" s="144">
        <v>44622</v>
      </c>
      <c r="B1203" s="56" t="s">
        <v>4462</v>
      </c>
      <c r="C1203" s="51" t="s">
        <v>1293</v>
      </c>
      <c r="D1203" s="51" t="s">
        <v>4464</v>
      </c>
      <c r="E1203" s="54">
        <v>44621</v>
      </c>
      <c r="F1203" s="51" t="s">
        <v>292</v>
      </c>
      <c r="G1203" s="48" t="s">
        <v>4463</v>
      </c>
      <c r="H1203" s="52">
        <v>1</v>
      </c>
      <c r="I1203" s="51" t="s">
        <v>102</v>
      </c>
      <c r="J1203" s="1">
        <v>34.94</v>
      </c>
      <c r="K1203" s="132">
        <v>947508</v>
      </c>
      <c r="L1203" s="131"/>
      <c r="M1203" s="131"/>
      <c r="N1203" s="131"/>
      <c r="O1203" s="133">
        <f t="shared" si="156"/>
        <v>0</v>
      </c>
      <c r="P1203" s="131"/>
      <c r="Q1203" s="131"/>
      <c r="R1203" s="134" t="s">
        <v>249</v>
      </c>
      <c r="S1203" s="149">
        <v>0.24999999999999911</v>
      </c>
      <c r="T1203" s="149">
        <v>0.24999999999999911</v>
      </c>
      <c r="U1203" s="150">
        <v>44634</v>
      </c>
      <c r="V1203" s="149">
        <v>9.6111111111110592E-2</v>
      </c>
      <c r="W1203" s="130">
        <v>0.5</v>
      </c>
      <c r="X1203" s="135">
        <v>93.48</v>
      </c>
      <c r="Y1203" s="130" t="str">
        <f t="shared" si="155"/>
        <v>CH580</v>
      </c>
      <c r="Z1203" s="130" t="str">
        <f t="shared" si="150"/>
        <v>1/TSB-002</v>
      </c>
      <c r="AA1203" s="135">
        <f t="shared" si="154"/>
        <v>0.5</v>
      </c>
      <c r="AB1203" s="135">
        <f t="shared" si="157"/>
        <v>34.94</v>
      </c>
      <c r="AC1203" s="130">
        <f t="shared" si="153"/>
        <v>93.48</v>
      </c>
      <c r="AD1203" s="130" t="str">
        <f t="shared" si="152"/>
        <v>66002-998</v>
      </c>
      <c r="AE1203" s="136"/>
      <c r="AF1203" s="137"/>
      <c r="AG1203" s="1" t="s">
        <v>151</v>
      </c>
      <c r="AH1203" s="43">
        <v>6830</v>
      </c>
    </row>
    <row r="1204" spans="1:34" x14ac:dyDescent="0.25">
      <c r="A1204" s="147">
        <v>44631</v>
      </c>
      <c r="B1204" s="82" t="s">
        <v>4564</v>
      </c>
      <c r="C1204" s="51" t="s">
        <v>2329</v>
      </c>
      <c r="D1204" s="51" t="s">
        <v>182</v>
      </c>
      <c r="E1204" s="54">
        <v>44630</v>
      </c>
      <c r="F1204" s="51" t="s">
        <v>255</v>
      </c>
      <c r="G1204" s="48" t="s">
        <v>4565</v>
      </c>
      <c r="H1204" s="52">
        <v>1</v>
      </c>
      <c r="I1204" s="51" t="s">
        <v>2065</v>
      </c>
      <c r="J1204" s="1">
        <v>2.33</v>
      </c>
      <c r="K1204" s="132">
        <v>948825</v>
      </c>
      <c r="L1204" s="131" t="s">
        <v>4566</v>
      </c>
      <c r="M1204" s="131">
        <v>3.6</v>
      </c>
      <c r="N1204" s="131">
        <v>3.6</v>
      </c>
      <c r="O1204" s="133">
        <f t="shared" si="156"/>
        <v>12.96</v>
      </c>
      <c r="P1204" s="131" t="s">
        <v>538</v>
      </c>
      <c r="Q1204" s="131" t="s">
        <v>412</v>
      </c>
      <c r="R1204" s="134" t="s">
        <v>455</v>
      </c>
      <c r="S1204" s="149">
        <v>0.32444444444444631</v>
      </c>
      <c r="T1204" s="149">
        <v>0.32444444444444631</v>
      </c>
      <c r="U1204" s="150">
        <v>44631</v>
      </c>
      <c r="V1204" s="149">
        <v>9.4444444444443665E-2</v>
      </c>
      <c r="W1204" s="130">
        <v>1</v>
      </c>
      <c r="X1204" s="135">
        <v>17.25</v>
      </c>
      <c r="Y1204" s="130" t="str">
        <f t="shared" si="155"/>
        <v>L634</v>
      </c>
      <c r="Z1204" s="130" t="str">
        <f t="shared" si="150"/>
        <v>1/ER17505</v>
      </c>
      <c r="AA1204" s="135">
        <f t="shared" si="154"/>
        <v>1</v>
      </c>
      <c r="AB1204" s="135">
        <f t="shared" si="157"/>
        <v>2.33</v>
      </c>
      <c r="AC1204" s="130">
        <f t="shared" si="153"/>
        <v>17.25</v>
      </c>
      <c r="AD1204" s="130" t="str">
        <f t="shared" si="152"/>
        <v>59001-506JAE</v>
      </c>
      <c r="AE1204" s="136"/>
      <c r="AF1204" s="137"/>
      <c r="AG1204" s="1" t="s">
        <v>151</v>
      </c>
      <c r="AH1204" s="43" t="s">
        <v>277</v>
      </c>
    </row>
    <row r="1205" spans="1:34" x14ac:dyDescent="0.25">
      <c r="A1205" s="147">
        <v>44624</v>
      </c>
      <c r="B1205" s="82" t="s">
        <v>4511</v>
      </c>
      <c r="C1205" s="51" t="s">
        <v>1827</v>
      </c>
      <c r="D1205" s="51" t="s">
        <v>1828</v>
      </c>
      <c r="E1205" s="54">
        <v>44628</v>
      </c>
      <c r="F1205" s="51" t="s">
        <v>423</v>
      </c>
      <c r="G1205" s="48" t="s">
        <v>1825</v>
      </c>
      <c r="H1205" s="52">
        <v>2</v>
      </c>
      <c r="I1205" s="51" t="s">
        <v>1826</v>
      </c>
      <c r="J1205" s="1">
        <v>10.14</v>
      </c>
      <c r="K1205" s="132">
        <v>948193</v>
      </c>
      <c r="L1205" s="131"/>
      <c r="M1205" s="131">
        <v>8.4</v>
      </c>
      <c r="N1205" s="131">
        <v>0.45</v>
      </c>
      <c r="O1205" s="133">
        <f t="shared" si="156"/>
        <v>3.7800000000000002</v>
      </c>
      <c r="P1205" s="131" t="s">
        <v>3497</v>
      </c>
      <c r="Q1205" s="131" t="s">
        <v>589</v>
      </c>
      <c r="R1205" s="134" t="s">
        <v>248</v>
      </c>
      <c r="S1205" s="149">
        <v>1.7041666666666675</v>
      </c>
      <c r="T1205" s="149">
        <v>0.85208333333333375</v>
      </c>
      <c r="U1205" s="150">
        <v>44634</v>
      </c>
      <c r="V1205" s="149">
        <v>0.12944444444444514</v>
      </c>
      <c r="W1205" s="130">
        <v>0.79</v>
      </c>
      <c r="X1205" s="135">
        <v>47.5</v>
      </c>
      <c r="Y1205" s="130" t="str">
        <f t="shared" si="155"/>
        <v>PACK209</v>
      </c>
      <c r="Z1205" s="130" t="str">
        <f t="shared" si="150"/>
        <v>7/V450HR</v>
      </c>
      <c r="AA1205" s="135">
        <f t="shared" si="154"/>
        <v>0.79</v>
      </c>
      <c r="AB1205" s="135">
        <f t="shared" si="157"/>
        <v>10.14</v>
      </c>
      <c r="AC1205" s="130">
        <f t="shared" si="153"/>
        <v>47.5</v>
      </c>
      <c r="AD1205" s="130" t="str">
        <f t="shared" si="152"/>
        <v>66001-344</v>
      </c>
      <c r="AE1205" s="136"/>
      <c r="AF1205" s="137"/>
      <c r="AG1205" s="1" t="s">
        <v>152</v>
      </c>
      <c r="AH1205" s="43">
        <v>23891</v>
      </c>
    </row>
    <row r="1206" spans="1:34" x14ac:dyDescent="0.25">
      <c r="A1206" s="139">
        <v>44620</v>
      </c>
      <c r="B1206" s="58" t="s">
        <v>4455</v>
      </c>
      <c r="C1206" s="51" t="s">
        <v>4456</v>
      </c>
      <c r="D1206" s="51" t="s">
        <v>548</v>
      </c>
      <c r="E1206" s="54">
        <v>44637</v>
      </c>
      <c r="F1206" s="51" t="s">
        <v>545</v>
      </c>
      <c r="G1206" s="48" t="s">
        <v>546</v>
      </c>
      <c r="H1206" s="52">
        <v>53</v>
      </c>
      <c r="I1206" s="51" t="s">
        <v>321</v>
      </c>
      <c r="J1206" s="1">
        <v>4.7699999999999996</v>
      </c>
      <c r="K1206" s="132">
        <v>947290</v>
      </c>
      <c r="L1206" s="131"/>
      <c r="M1206" s="131">
        <v>3.7</v>
      </c>
      <c r="N1206" s="131">
        <v>2.9</v>
      </c>
      <c r="O1206" s="133">
        <f t="shared" si="156"/>
        <v>10.73</v>
      </c>
      <c r="P1206" s="131" t="s">
        <v>3486</v>
      </c>
      <c r="Q1206" s="131" t="s">
        <v>412</v>
      </c>
      <c r="R1206" s="134" t="s">
        <v>561</v>
      </c>
      <c r="S1206" s="149">
        <v>14.828888888888891</v>
      </c>
      <c r="T1206" s="149">
        <v>0.27979035639413002</v>
      </c>
      <c r="U1206" s="150">
        <v>44634</v>
      </c>
      <c r="V1206" s="149">
        <v>0.7977777777777777</v>
      </c>
      <c r="W1206" s="130">
        <v>0.46</v>
      </c>
      <c r="X1206" s="135">
        <v>35</v>
      </c>
      <c r="Y1206" s="130" t="str">
        <f t="shared" si="155"/>
        <v>RL999</v>
      </c>
      <c r="Z1206" s="130" t="str">
        <f t="shared" si="150"/>
        <v xml:space="preserve">1/NCR18650PF </v>
      </c>
      <c r="AA1206" s="135">
        <f t="shared" si="154"/>
        <v>0.46</v>
      </c>
      <c r="AB1206" s="135">
        <f t="shared" si="157"/>
        <v>4.7699999999999996</v>
      </c>
      <c r="AC1206" s="130">
        <f t="shared" si="153"/>
        <v>35</v>
      </c>
      <c r="AD1206" s="130" t="str">
        <f t="shared" si="152"/>
        <v>66001-482</v>
      </c>
      <c r="AE1206" s="136"/>
      <c r="AF1206" s="137"/>
      <c r="AG1206" s="1" t="s">
        <v>151</v>
      </c>
      <c r="AH1206" s="43">
        <v>66757</v>
      </c>
    </row>
    <row r="1207" spans="1:34" x14ac:dyDescent="0.25">
      <c r="A1207" s="146">
        <v>44623</v>
      </c>
      <c r="B1207" s="57" t="s">
        <v>4483</v>
      </c>
      <c r="C1207" s="51" t="s">
        <v>4485</v>
      </c>
      <c r="D1207" s="51" t="s">
        <v>4592</v>
      </c>
      <c r="E1207" s="54">
        <v>44643</v>
      </c>
      <c r="F1207" s="51" t="s">
        <v>117</v>
      </c>
      <c r="G1207" s="48" t="s">
        <v>4484</v>
      </c>
      <c r="H1207" s="52">
        <v>10</v>
      </c>
      <c r="I1207" s="51" t="s">
        <v>2319</v>
      </c>
      <c r="J1207" s="1">
        <v>5.6</v>
      </c>
      <c r="K1207" s="132">
        <v>947916</v>
      </c>
      <c r="L1207" s="131"/>
      <c r="M1207" s="131">
        <v>6</v>
      </c>
      <c r="N1207" s="131">
        <v>1.6</v>
      </c>
      <c r="O1207" s="133">
        <f t="shared" si="156"/>
        <v>9.6000000000000014</v>
      </c>
      <c r="P1207" s="131" t="s">
        <v>4011</v>
      </c>
      <c r="Q1207" s="131" t="s">
        <v>583</v>
      </c>
      <c r="R1207" s="134" t="s">
        <v>287</v>
      </c>
      <c r="S1207" s="149">
        <v>2.8602777777777799</v>
      </c>
      <c r="T1207" s="149">
        <v>0.28602777777777799</v>
      </c>
      <c r="U1207" s="150">
        <v>44634</v>
      </c>
      <c r="V1207" s="149">
        <v>0.22472222222222227</v>
      </c>
      <c r="W1207" s="130">
        <v>0.5</v>
      </c>
      <c r="X1207" s="135">
        <v>22</v>
      </c>
      <c r="Y1207" s="130" t="str">
        <f t="shared" si="155"/>
        <v>PACK696</v>
      </c>
      <c r="Z1207" s="130" t="str">
        <f t="shared" si="150"/>
        <v>5/IT1600Cs</v>
      </c>
      <c r="AA1207" s="135">
        <f t="shared" si="154"/>
        <v>0.5</v>
      </c>
      <c r="AB1207" s="135">
        <f t="shared" si="157"/>
        <v>5.6</v>
      </c>
      <c r="AC1207" s="130">
        <f t="shared" si="153"/>
        <v>22</v>
      </c>
      <c r="AD1207" s="130" t="str">
        <f t="shared" si="152"/>
        <v>35008-005BP7</v>
      </c>
      <c r="AE1207" s="136"/>
      <c r="AF1207" s="137"/>
      <c r="AG1207" s="1" t="s">
        <v>573</v>
      </c>
      <c r="AH1207" s="43">
        <v>24232</v>
      </c>
    </row>
    <row r="1208" spans="1:34" x14ac:dyDescent="0.25">
      <c r="A1208" s="140">
        <v>44579</v>
      </c>
      <c r="B1208" s="55" t="s">
        <v>4119</v>
      </c>
      <c r="C1208" s="51" t="s">
        <v>398</v>
      </c>
      <c r="D1208" s="51" t="s">
        <v>4593</v>
      </c>
      <c r="E1208" s="54">
        <v>44592</v>
      </c>
      <c r="F1208" s="51" t="s">
        <v>579</v>
      </c>
      <c r="G1208" s="48" t="s">
        <v>4120</v>
      </c>
      <c r="H1208" s="52">
        <v>1</v>
      </c>
      <c r="I1208" s="51" t="s">
        <v>409</v>
      </c>
      <c r="J1208" s="1">
        <v>6.52</v>
      </c>
      <c r="K1208" s="132">
        <v>942767</v>
      </c>
      <c r="L1208" s="131"/>
      <c r="M1208" s="131">
        <v>3.6</v>
      </c>
      <c r="N1208" s="131">
        <v>2.35</v>
      </c>
      <c r="O1208" s="133">
        <f t="shared" si="156"/>
        <v>8.4600000000000009</v>
      </c>
      <c r="P1208" s="131" t="s">
        <v>3486</v>
      </c>
      <c r="Q1208" s="131" t="s">
        <v>412</v>
      </c>
      <c r="R1208" s="134" t="s">
        <v>455</v>
      </c>
      <c r="S1208" s="149">
        <v>0.71833333333333371</v>
      </c>
      <c r="T1208" s="149">
        <v>0.71833333333333371</v>
      </c>
      <c r="U1208" s="150">
        <v>44592</v>
      </c>
      <c r="V1208" s="149">
        <v>0.27527777777777729</v>
      </c>
      <c r="W1208" s="130">
        <v>0.5</v>
      </c>
      <c r="X1208" s="135">
        <v>34</v>
      </c>
      <c r="Y1208" s="130" t="str">
        <f t="shared" si="155"/>
        <v>PACK699</v>
      </c>
      <c r="Z1208" s="130" t="str">
        <f t="shared" si="150"/>
        <v>1/NCA103450</v>
      </c>
      <c r="AA1208" s="135">
        <f t="shared" si="154"/>
        <v>0.5</v>
      </c>
      <c r="AB1208" s="135">
        <f t="shared" si="157"/>
        <v>6.52</v>
      </c>
      <c r="AC1208" s="130">
        <f t="shared" si="153"/>
        <v>34</v>
      </c>
      <c r="AD1208" s="130" t="str">
        <f t="shared" si="152"/>
        <v>66002-794</v>
      </c>
      <c r="AE1208" s="136"/>
      <c r="AF1208" s="137"/>
      <c r="AG1208" s="1" t="s">
        <v>151</v>
      </c>
      <c r="AH1208" s="43">
        <v>23769</v>
      </c>
    </row>
    <row r="1209" spans="1:34" s="138" customFormat="1" x14ac:dyDescent="0.25">
      <c r="A1209" s="140">
        <v>2000</v>
      </c>
      <c r="B1209" s="55" t="s">
        <v>3982</v>
      </c>
      <c r="C1209" s="51" t="s">
        <v>3985</v>
      </c>
      <c r="D1209" s="51" t="s">
        <v>4595</v>
      </c>
      <c r="E1209" s="54">
        <v>44589</v>
      </c>
      <c r="F1209" s="51" t="s">
        <v>3983</v>
      </c>
      <c r="G1209" s="48" t="s">
        <v>3984</v>
      </c>
      <c r="H1209" s="52">
        <v>2</v>
      </c>
      <c r="I1209" s="51" t="s">
        <v>288</v>
      </c>
      <c r="J1209" s="1">
        <v>237.8</v>
      </c>
      <c r="K1209" s="132">
        <v>941210</v>
      </c>
      <c r="L1209" s="131"/>
      <c r="M1209" s="131">
        <v>18</v>
      </c>
      <c r="N1209" s="131">
        <v>4</v>
      </c>
      <c r="O1209" s="133">
        <f t="shared" si="156"/>
        <v>72</v>
      </c>
      <c r="P1209" s="131" t="s">
        <v>91</v>
      </c>
      <c r="Q1209" s="131" t="s">
        <v>3986</v>
      </c>
      <c r="R1209" s="134" t="s">
        <v>4594</v>
      </c>
      <c r="S1209" s="149">
        <v>16.57083333333334</v>
      </c>
      <c r="T1209" s="149">
        <v>8.28541666666667</v>
      </c>
      <c r="U1209" s="150">
        <v>44588</v>
      </c>
      <c r="V1209" s="149">
        <v>0.15277777777777946</v>
      </c>
      <c r="W1209" s="130">
        <v>2</v>
      </c>
      <c r="X1209" s="135">
        <v>685</v>
      </c>
      <c r="Y1209" s="130" t="str">
        <f t="shared" si="155"/>
        <v>PACK700</v>
      </c>
      <c r="Z1209" s="130" t="str">
        <f t="shared" si="150"/>
        <v>6 X 15/HR-4/3AU</v>
      </c>
      <c r="AA1209" s="135">
        <f t="shared" si="154"/>
        <v>2</v>
      </c>
      <c r="AB1209" s="135">
        <f t="shared" si="157"/>
        <v>237.8</v>
      </c>
      <c r="AC1209" s="130">
        <f t="shared" si="153"/>
        <v>685</v>
      </c>
      <c r="AD1209" s="130" t="str">
        <f t="shared" si="152"/>
        <v>66004-008</v>
      </c>
      <c r="AE1209" s="136"/>
      <c r="AF1209" s="137"/>
      <c r="AG1209" s="1" t="s">
        <v>151</v>
      </c>
      <c r="AH1209" s="43">
        <v>2607</v>
      </c>
    </row>
    <row r="1210" spans="1:34" s="138" customFormat="1" x14ac:dyDescent="0.25">
      <c r="A1210" s="140">
        <v>44565</v>
      </c>
      <c r="B1210" s="55" t="s">
        <v>3987</v>
      </c>
      <c r="C1210" s="51" t="s">
        <v>3989</v>
      </c>
      <c r="D1210" s="51" t="s">
        <v>4595</v>
      </c>
      <c r="E1210" s="54">
        <v>44590</v>
      </c>
      <c r="F1210" s="51" t="s">
        <v>3983</v>
      </c>
      <c r="G1210" s="48" t="s">
        <v>3988</v>
      </c>
      <c r="H1210" s="52">
        <v>2</v>
      </c>
      <c r="I1210" s="51" t="s">
        <v>288</v>
      </c>
      <c r="J1210" s="1">
        <v>158.5</v>
      </c>
      <c r="K1210" s="132">
        <v>941210</v>
      </c>
      <c r="L1210" s="131"/>
      <c r="M1210" s="131">
        <v>18</v>
      </c>
      <c r="N1210" s="131">
        <v>4</v>
      </c>
      <c r="O1210" s="133">
        <f t="shared" si="156"/>
        <v>72</v>
      </c>
      <c r="P1210" s="131" t="s">
        <v>91</v>
      </c>
      <c r="Q1210" s="131" t="s">
        <v>3990</v>
      </c>
      <c r="R1210" s="134" t="s">
        <v>4596</v>
      </c>
      <c r="S1210" s="149">
        <v>6.0177777777777788</v>
      </c>
      <c r="T1210" s="149">
        <v>3.0088888888888894</v>
      </c>
      <c r="U1210" s="150">
        <v>44588</v>
      </c>
      <c r="V1210" s="149">
        <v>9.2500000000001137E-2</v>
      </c>
      <c r="W1210" s="130">
        <v>1.5</v>
      </c>
      <c r="X1210" s="135">
        <v>500</v>
      </c>
      <c r="Y1210" s="130" t="str">
        <f t="shared" si="155"/>
        <v>PACK700</v>
      </c>
      <c r="Z1210" s="130" t="str">
        <f t="shared" si="150"/>
        <v>4 X 15/HR-4/3AU</v>
      </c>
      <c r="AA1210" s="135">
        <f t="shared" si="154"/>
        <v>1.5</v>
      </c>
      <c r="AB1210" s="135">
        <f t="shared" si="157"/>
        <v>158.5</v>
      </c>
      <c r="AC1210" s="130">
        <f t="shared" si="153"/>
        <v>500</v>
      </c>
      <c r="AD1210" s="130" t="str">
        <f t="shared" si="152"/>
        <v>66004-007</v>
      </c>
      <c r="AE1210" s="136"/>
      <c r="AF1210" s="137"/>
      <c r="AG1210" s="1" t="s">
        <v>151</v>
      </c>
      <c r="AH1210" s="43">
        <v>2607</v>
      </c>
    </row>
    <row r="1211" spans="1:34" s="138" customFormat="1" x14ac:dyDescent="0.25">
      <c r="A1211" s="140">
        <v>44551</v>
      </c>
      <c r="B1211" s="55" t="s">
        <v>3948</v>
      </c>
      <c r="C1211" s="51" t="s">
        <v>2810</v>
      </c>
      <c r="D1211" s="51" t="s">
        <v>2924</v>
      </c>
      <c r="E1211" s="54">
        <v>44568</v>
      </c>
      <c r="F1211" s="51" t="s">
        <v>3949</v>
      </c>
      <c r="G1211" s="48" t="s">
        <v>2923</v>
      </c>
      <c r="H1211" s="52">
        <v>10</v>
      </c>
      <c r="I1211" s="51" t="s">
        <v>1924</v>
      </c>
      <c r="J1211" s="1">
        <v>30.2</v>
      </c>
      <c r="K1211" s="132">
        <v>940145</v>
      </c>
      <c r="L1211" s="131"/>
      <c r="M1211" s="131"/>
      <c r="N1211" s="131"/>
      <c r="O1211" s="133">
        <f t="shared" si="156"/>
        <v>0</v>
      </c>
      <c r="P1211" s="131"/>
      <c r="Q1211" s="131"/>
      <c r="R1211" s="134" t="s">
        <v>249</v>
      </c>
      <c r="S1211" s="149">
        <v>0.50000000000000089</v>
      </c>
      <c r="T1211" s="149">
        <v>5.0000000000000086E-2</v>
      </c>
      <c r="U1211" s="150">
        <v>44592</v>
      </c>
      <c r="V1211" s="149">
        <v>0.1413888888888879</v>
      </c>
      <c r="W1211" s="130">
        <v>0.06</v>
      </c>
      <c r="X1211" s="135">
        <v>65</v>
      </c>
      <c r="Y1211" s="130" t="str">
        <f t="shared" si="155"/>
        <v>CH105A</v>
      </c>
      <c r="Z1211" s="130" t="str">
        <f t="shared" si="150"/>
        <v>1/TSB002PCB</v>
      </c>
      <c r="AA1211" s="135">
        <f t="shared" si="154"/>
        <v>0.06</v>
      </c>
      <c r="AB1211" s="135">
        <f t="shared" si="157"/>
        <v>30.2</v>
      </c>
      <c r="AC1211" s="130">
        <f t="shared" si="153"/>
        <v>65</v>
      </c>
      <c r="AD1211" s="130" t="str">
        <f t="shared" si="152"/>
        <v>67001-335</v>
      </c>
      <c r="AE1211" s="136"/>
      <c r="AF1211" s="137"/>
      <c r="AG1211" s="1" t="s">
        <v>153</v>
      </c>
      <c r="AH1211" s="43" t="s">
        <v>1046</v>
      </c>
    </row>
    <row r="1212" spans="1:34" x14ac:dyDescent="0.25">
      <c r="A1212" s="5">
        <v>44433</v>
      </c>
      <c r="B1212" s="56" t="s">
        <v>3087</v>
      </c>
      <c r="C1212" s="51" t="s">
        <v>1987</v>
      </c>
      <c r="D1212" s="51" t="s">
        <v>3089</v>
      </c>
      <c r="E1212" s="54">
        <v>44593</v>
      </c>
      <c r="F1212" s="51" t="s">
        <v>1045</v>
      </c>
      <c r="G1212" s="48" t="s">
        <v>3088</v>
      </c>
      <c r="H1212" s="52">
        <v>200</v>
      </c>
      <c r="I1212" s="1"/>
      <c r="J1212" s="1">
        <v>31.07</v>
      </c>
      <c r="K1212" s="7">
        <v>926791</v>
      </c>
      <c r="L1212" s="24"/>
      <c r="M1212" s="24"/>
      <c r="N1212" s="24"/>
      <c r="O1212" s="16">
        <f t="shared" si="156"/>
        <v>0</v>
      </c>
      <c r="P1212" s="24"/>
      <c r="Q1212" s="24"/>
      <c r="R1212" s="25" t="s">
        <v>249</v>
      </c>
      <c r="S1212" s="27">
        <v>12.403888888888886</v>
      </c>
      <c r="T1212" s="27">
        <v>6.2019444444444433E-2</v>
      </c>
      <c r="U1212" s="66">
        <v>44593</v>
      </c>
      <c r="V1212" s="27">
        <v>0.488611111111112</v>
      </c>
      <c r="W1212" s="19">
        <v>0.25</v>
      </c>
      <c r="X1212" s="26">
        <v>59</v>
      </c>
      <c r="Y1212" s="19" t="str">
        <f t="shared" si="155"/>
        <v>CH552</v>
      </c>
      <c r="Z1212" s="19" t="str">
        <f t="shared" si="150"/>
        <v>1/TSB-003PCB</v>
      </c>
      <c r="AA1212" s="26">
        <f t="shared" si="154"/>
        <v>0.25</v>
      </c>
      <c r="AB1212" s="26">
        <f t="shared" si="157"/>
        <v>31.07</v>
      </c>
      <c r="AC1212" s="19">
        <f t="shared" si="153"/>
        <v>59</v>
      </c>
      <c r="AD1212" s="19" t="str">
        <f t="shared" si="152"/>
        <v>66002-743</v>
      </c>
      <c r="AE1212" s="32"/>
      <c r="AF1212" s="34"/>
      <c r="AG1212" s="1" t="s">
        <v>153</v>
      </c>
      <c r="AH1212" s="43" t="s">
        <v>1046</v>
      </c>
    </row>
    <row r="1213" spans="1:34" x14ac:dyDescent="0.25">
      <c r="A1213" s="146">
        <v>44581</v>
      </c>
      <c r="B1213" s="57" t="s">
        <v>4158</v>
      </c>
      <c r="C1213" s="51" t="s">
        <v>4160</v>
      </c>
      <c r="D1213" s="51" t="s">
        <v>2811</v>
      </c>
      <c r="E1213" s="54">
        <v>44581</v>
      </c>
      <c r="F1213" s="51" t="s">
        <v>4159</v>
      </c>
      <c r="G1213" s="48" t="s">
        <v>2809</v>
      </c>
      <c r="H1213" s="52">
        <v>2</v>
      </c>
      <c r="I1213" s="51" t="s">
        <v>102</v>
      </c>
      <c r="J1213" s="1">
        <v>55.63</v>
      </c>
      <c r="K1213" s="132">
        <v>943330</v>
      </c>
      <c r="L1213" s="131"/>
      <c r="M1213" s="131"/>
      <c r="N1213" s="131"/>
      <c r="O1213" s="133">
        <f t="shared" ref="O1213:O1218" si="158">N1213*M1213</f>
        <v>0</v>
      </c>
      <c r="P1213" s="131"/>
      <c r="Q1213" s="131"/>
      <c r="R1213" s="134" t="s">
        <v>1008</v>
      </c>
      <c r="S1213" s="149">
        <v>0.65138888888888768</v>
      </c>
      <c r="T1213" s="149">
        <v>0.32569444444444384</v>
      </c>
      <c r="U1213" s="150">
        <v>44595</v>
      </c>
      <c r="V1213" s="149">
        <v>-5.4724999999999984</v>
      </c>
      <c r="W1213" s="130">
        <v>0.25</v>
      </c>
      <c r="X1213" s="135">
        <v>120</v>
      </c>
      <c r="Y1213" s="130" t="str">
        <f t="shared" si="155"/>
        <v>CH550</v>
      </c>
      <c r="Z1213" s="130" t="str">
        <f t="shared" si="150"/>
        <v xml:space="preserve"> 1/TSB002</v>
      </c>
      <c r="AA1213" s="135">
        <f t="shared" si="154"/>
        <v>0.25</v>
      </c>
      <c r="AB1213" s="135">
        <f t="shared" si="157"/>
        <v>55.63</v>
      </c>
      <c r="AC1213" s="130">
        <f t="shared" si="153"/>
        <v>120</v>
      </c>
      <c r="AD1213" s="130" t="str">
        <f t="shared" si="152"/>
        <v>66002-972</v>
      </c>
      <c r="AE1213" s="136"/>
      <c r="AF1213" s="137"/>
      <c r="AG1213" s="1" t="s">
        <v>151</v>
      </c>
      <c r="AH1213" s="43">
        <v>66787</v>
      </c>
    </row>
    <row r="1214" spans="1:34" s="138" customFormat="1" x14ac:dyDescent="0.25">
      <c r="A1214" s="140">
        <v>44551</v>
      </c>
      <c r="B1214" s="55" t="s">
        <v>3947</v>
      </c>
      <c r="C1214" s="51" t="s">
        <v>2810</v>
      </c>
      <c r="D1214" s="51" t="s">
        <v>525</v>
      </c>
      <c r="E1214" s="54">
        <v>44203</v>
      </c>
      <c r="F1214" s="51" t="s">
        <v>3949</v>
      </c>
      <c r="G1214" s="48" t="s">
        <v>524</v>
      </c>
      <c r="H1214" s="52">
        <v>70</v>
      </c>
      <c r="I1214" s="1" t="s">
        <v>1924</v>
      </c>
      <c r="J1214" s="1">
        <v>30.2</v>
      </c>
      <c r="K1214" s="132">
        <v>940145</v>
      </c>
      <c r="L1214" s="131"/>
      <c r="M1214" s="131"/>
      <c r="N1214" s="131"/>
      <c r="O1214" s="133">
        <f t="shared" si="158"/>
        <v>0</v>
      </c>
      <c r="P1214" s="131"/>
      <c r="Q1214" s="131"/>
      <c r="R1214" s="134" t="s">
        <v>249</v>
      </c>
      <c r="S1214" s="149">
        <v>2.7466666666666657</v>
      </c>
      <c r="T1214" s="149">
        <v>3.9238095238095225E-2</v>
      </c>
      <c r="U1214" s="150">
        <v>44585</v>
      </c>
      <c r="V1214" s="149">
        <v>1.1883333333333326</v>
      </c>
      <c r="W1214" s="130">
        <v>0.08</v>
      </c>
      <c r="X1214" s="135">
        <v>58.5</v>
      </c>
      <c r="Y1214" s="130" t="str">
        <f t="shared" si="155"/>
        <v>CH178A</v>
      </c>
      <c r="Z1214" s="130" t="str">
        <f t="shared" si="150"/>
        <v>1/TSB002PCB</v>
      </c>
      <c r="AA1214" s="135">
        <f t="shared" si="154"/>
        <v>0.08</v>
      </c>
      <c r="AB1214" s="135">
        <v>0</v>
      </c>
      <c r="AC1214" s="130">
        <f t="shared" si="153"/>
        <v>58.5</v>
      </c>
      <c r="AD1214" s="130" t="str">
        <f t="shared" si="152"/>
        <v>66000-087</v>
      </c>
      <c r="AE1214" s="136"/>
      <c r="AF1214" s="137"/>
      <c r="AG1214" s="1" t="s">
        <v>153</v>
      </c>
      <c r="AH1214" s="43" t="s">
        <v>1046</v>
      </c>
    </row>
    <row r="1215" spans="1:34" x14ac:dyDescent="0.25">
      <c r="A1215" s="140">
        <v>44635</v>
      </c>
      <c r="B1215" s="55" t="s">
        <v>4582</v>
      </c>
      <c r="C1215" s="51"/>
      <c r="D1215" s="51" t="s">
        <v>145</v>
      </c>
      <c r="E1215" s="54">
        <v>44636</v>
      </c>
      <c r="F1215" s="51" t="s">
        <v>139</v>
      </c>
      <c r="G1215" s="48" t="s">
        <v>144</v>
      </c>
      <c r="H1215" s="52">
        <v>1</v>
      </c>
      <c r="I1215" s="51" t="s">
        <v>4583</v>
      </c>
      <c r="J1215" s="1">
        <v>1.4</v>
      </c>
      <c r="K1215" s="132">
        <v>948827</v>
      </c>
      <c r="L1215" s="131"/>
      <c r="M1215" s="131"/>
      <c r="N1215" s="131"/>
      <c r="O1215" s="133">
        <f t="shared" si="158"/>
        <v>0</v>
      </c>
      <c r="P1215" s="131"/>
      <c r="Q1215" s="131"/>
      <c r="R1215" s="134" t="s">
        <v>278</v>
      </c>
      <c r="S1215" s="149">
        <v>0.25000000000000044</v>
      </c>
      <c r="T1215" s="149">
        <v>0.25000000000000044</v>
      </c>
      <c r="U1215" s="150">
        <v>44635</v>
      </c>
      <c r="V1215" s="149">
        <v>3.5277777777777075E-2</v>
      </c>
      <c r="W1215" s="198">
        <v>0.32</v>
      </c>
      <c r="X1215" s="135">
        <v>10</v>
      </c>
      <c r="Y1215" s="130" t="str">
        <f t="shared" si="155"/>
        <v>CA67</v>
      </c>
      <c r="Z1215" s="130">
        <f t="shared" si="150"/>
        <v>0</v>
      </c>
      <c r="AA1215" s="135">
        <f t="shared" si="154"/>
        <v>0.32</v>
      </c>
      <c r="AB1215" s="135">
        <f t="shared" ref="AB1215:AB1246" si="159">J1215</f>
        <v>1.4</v>
      </c>
      <c r="AC1215" s="130">
        <f t="shared" si="153"/>
        <v>10</v>
      </c>
      <c r="AD1215" s="130" t="str">
        <f t="shared" si="152"/>
        <v>66000-714</v>
      </c>
      <c r="AE1215" s="136"/>
      <c r="AF1215" s="137"/>
      <c r="AG1215" s="1" t="s">
        <v>151</v>
      </c>
      <c r="AH1215" s="43">
        <v>66824</v>
      </c>
    </row>
    <row r="1216" spans="1:34" x14ac:dyDescent="0.25">
      <c r="A1216" s="139">
        <v>44620</v>
      </c>
      <c r="B1216" s="83" t="s">
        <v>4458</v>
      </c>
      <c r="C1216" s="69" t="s">
        <v>2931</v>
      </c>
      <c r="D1216" s="69" t="s">
        <v>269</v>
      </c>
      <c r="E1216" s="73">
        <v>44638</v>
      </c>
      <c r="F1216" s="69" t="s">
        <v>267</v>
      </c>
      <c r="G1216" s="70" t="s">
        <v>268</v>
      </c>
      <c r="H1216" s="71">
        <v>2</v>
      </c>
      <c r="I1216" s="69" t="s">
        <v>102</v>
      </c>
      <c r="J1216" s="72">
        <v>35.86</v>
      </c>
      <c r="K1216" s="132">
        <v>947340</v>
      </c>
      <c r="L1216" s="131"/>
      <c r="M1216" s="131"/>
      <c r="N1216" s="131"/>
      <c r="O1216" s="133">
        <f t="shared" si="158"/>
        <v>0</v>
      </c>
      <c r="P1216" s="131"/>
      <c r="Q1216" s="131"/>
      <c r="R1216" s="134"/>
      <c r="S1216" s="149">
        <v>0</v>
      </c>
      <c r="T1216" s="149">
        <v>0</v>
      </c>
      <c r="U1216" s="150">
        <v>44634</v>
      </c>
      <c r="V1216" s="149">
        <v>0.12527777777777649</v>
      </c>
      <c r="W1216" s="130">
        <v>0.24</v>
      </c>
      <c r="X1216" s="135">
        <v>80</v>
      </c>
      <c r="Y1216" s="130" t="str">
        <f t="shared" si="155"/>
        <v>CH211</v>
      </c>
      <c r="Z1216" s="130" t="str">
        <f t="shared" si="150"/>
        <v>1/TSB002</v>
      </c>
      <c r="AA1216" s="135">
        <f t="shared" si="154"/>
        <v>0.24</v>
      </c>
      <c r="AB1216" s="135">
        <f t="shared" si="159"/>
        <v>35.86</v>
      </c>
      <c r="AC1216" s="130">
        <f t="shared" si="153"/>
        <v>80</v>
      </c>
      <c r="AD1216" s="130" t="str">
        <f t="shared" si="152"/>
        <v>66000-118</v>
      </c>
      <c r="AE1216" s="136"/>
      <c r="AF1216" s="137"/>
      <c r="AG1216" s="1" t="s">
        <v>153</v>
      </c>
      <c r="AH1216" s="43">
        <v>66116</v>
      </c>
    </row>
    <row r="1217" spans="1:34" x14ac:dyDescent="0.25">
      <c r="A1217" s="140">
        <v>44607</v>
      </c>
      <c r="B1217" s="55" t="s">
        <v>4345</v>
      </c>
      <c r="C1217" s="51" t="s">
        <v>532</v>
      </c>
      <c r="D1217" s="51" t="s">
        <v>2615</v>
      </c>
      <c r="E1217" s="54">
        <v>44624</v>
      </c>
      <c r="F1217" s="51" t="s">
        <v>2613</v>
      </c>
      <c r="G1217" s="48" t="s">
        <v>2614</v>
      </c>
      <c r="H1217" s="52">
        <v>10</v>
      </c>
      <c r="I1217" s="51" t="s">
        <v>364</v>
      </c>
      <c r="J1217" s="1">
        <v>19.059999999999999</v>
      </c>
      <c r="K1217" s="132">
        <v>945740</v>
      </c>
      <c r="L1217" s="131"/>
      <c r="M1217" s="131">
        <v>11.1</v>
      </c>
      <c r="N1217" s="131">
        <v>2.6</v>
      </c>
      <c r="O1217" s="133">
        <f t="shared" si="158"/>
        <v>28.86</v>
      </c>
      <c r="P1217" s="131" t="s">
        <v>3486</v>
      </c>
      <c r="Q1217" s="131" t="s">
        <v>577</v>
      </c>
      <c r="R1217" s="134" t="s">
        <v>2172</v>
      </c>
      <c r="S1217" s="149">
        <v>18.050833333333337</v>
      </c>
      <c r="T1217" s="149">
        <v>1.8050833333333336</v>
      </c>
      <c r="U1217" s="150">
        <v>44635</v>
      </c>
      <c r="V1217" s="149">
        <v>0.33527777777777867</v>
      </c>
      <c r="W1217" s="130">
        <v>75</v>
      </c>
      <c r="X1217" s="135">
        <v>75</v>
      </c>
      <c r="Y1217" s="130" t="str">
        <f t="shared" si="155"/>
        <v>RL144</v>
      </c>
      <c r="Z1217" s="130" t="str">
        <f t="shared" si="150"/>
        <v>3/UR18650ZY</v>
      </c>
      <c r="AA1217" s="135">
        <f t="shared" si="154"/>
        <v>75</v>
      </c>
      <c r="AB1217" s="135">
        <f t="shared" si="159"/>
        <v>19.059999999999999</v>
      </c>
      <c r="AC1217" s="130">
        <f t="shared" si="153"/>
        <v>75</v>
      </c>
      <c r="AD1217" s="130" t="str">
        <f t="shared" si="152"/>
        <v>66000-459</v>
      </c>
      <c r="AE1217" s="136"/>
      <c r="AF1217" s="137"/>
      <c r="AG1217" s="1" t="s">
        <v>13</v>
      </c>
      <c r="AH1217" s="43">
        <v>66148</v>
      </c>
    </row>
    <row r="1218" spans="1:34" x14ac:dyDescent="0.25">
      <c r="A1218" s="144">
        <v>44622</v>
      </c>
      <c r="B1218" s="56" t="s">
        <v>4465</v>
      </c>
      <c r="C1218" s="51" t="s">
        <v>642</v>
      </c>
      <c r="D1218" s="51" t="s">
        <v>690</v>
      </c>
      <c r="E1218" s="54">
        <v>44621</v>
      </c>
      <c r="F1218" s="51" t="s">
        <v>688</v>
      </c>
      <c r="G1218" s="48" t="s">
        <v>689</v>
      </c>
      <c r="H1218" s="52">
        <v>3</v>
      </c>
      <c r="I1218" s="51" t="s">
        <v>364</v>
      </c>
      <c r="J1218" s="1">
        <v>66.89</v>
      </c>
      <c r="K1218" s="132">
        <v>947650</v>
      </c>
      <c r="L1218" s="131"/>
      <c r="M1218" s="131">
        <v>14.4</v>
      </c>
      <c r="N1218" s="131">
        <v>5.2</v>
      </c>
      <c r="O1218" s="133">
        <f t="shared" si="158"/>
        <v>74.88000000000001</v>
      </c>
      <c r="P1218" s="131" t="s">
        <v>3486</v>
      </c>
      <c r="Q1218" s="131" t="s">
        <v>92</v>
      </c>
      <c r="R1218" s="134" t="s">
        <v>248</v>
      </c>
      <c r="S1218" s="149">
        <v>5.030277777777779</v>
      </c>
      <c r="T1218" s="149">
        <v>1.6767592592592597</v>
      </c>
      <c r="U1218" s="150">
        <v>44636</v>
      </c>
      <c r="V1218" s="149">
        <v>0.3094444444444453</v>
      </c>
      <c r="W1218" s="130">
        <v>1.64</v>
      </c>
      <c r="X1218" s="135">
        <v>180</v>
      </c>
      <c r="Y1218" s="130" t="str">
        <f t="shared" si="155"/>
        <v>RL110E</v>
      </c>
      <c r="Z1218" s="130" t="str">
        <f t="shared" ref="Z1218:Z1281" si="160">C1218</f>
        <v>8/UR18650ZY</v>
      </c>
      <c r="AA1218" s="135">
        <f t="shared" si="154"/>
        <v>1.64</v>
      </c>
      <c r="AB1218" s="135">
        <f t="shared" si="159"/>
        <v>66.89</v>
      </c>
      <c r="AC1218" s="130">
        <f t="shared" si="153"/>
        <v>180</v>
      </c>
      <c r="AD1218" s="130" t="str">
        <f t="shared" ref="AD1218:AD1281" si="161">G1218</f>
        <v>66001-360</v>
      </c>
      <c r="AE1218" s="136"/>
      <c r="AF1218" s="137"/>
      <c r="AG1218" s="1" t="s">
        <v>153</v>
      </c>
      <c r="AH1218" s="43">
        <v>62142</v>
      </c>
    </row>
    <row r="1219" spans="1:34" x14ac:dyDescent="0.25">
      <c r="A1219" s="144">
        <v>44608</v>
      </c>
      <c r="B1219" s="56" t="s">
        <v>4356</v>
      </c>
      <c r="C1219" s="51" t="s">
        <v>841</v>
      </c>
      <c r="D1219" s="51" t="s">
        <v>729</v>
      </c>
      <c r="E1219" s="54">
        <v>44635</v>
      </c>
      <c r="F1219" s="51" t="s">
        <v>258</v>
      </c>
      <c r="G1219" s="48" t="s">
        <v>728</v>
      </c>
      <c r="H1219" s="52">
        <v>6</v>
      </c>
      <c r="I1219" s="51" t="s">
        <v>321</v>
      </c>
      <c r="J1219" s="1">
        <v>319.85000000000002</v>
      </c>
      <c r="K1219" s="132">
        <v>946021</v>
      </c>
      <c r="L1219" s="131"/>
      <c r="M1219" s="131" t="s">
        <v>4357</v>
      </c>
      <c r="N1219" s="131">
        <v>5.8</v>
      </c>
      <c r="O1219" s="133" t="s">
        <v>4358</v>
      </c>
      <c r="P1219" s="131" t="s">
        <v>3486</v>
      </c>
      <c r="Q1219" s="131" t="s">
        <v>4359</v>
      </c>
      <c r="R1219" s="134" t="s">
        <v>3187</v>
      </c>
      <c r="S1219" s="149">
        <v>22.57833333333333</v>
      </c>
      <c r="T1219" s="149">
        <v>3.7630555555555549</v>
      </c>
      <c r="U1219" s="150">
        <v>44636</v>
      </c>
      <c r="V1219" s="149">
        <v>0.44333333333333336</v>
      </c>
      <c r="W1219" s="130">
        <v>4.72</v>
      </c>
      <c r="X1219" s="135">
        <v>845</v>
      </c>
      <c r="Y1219" s="130" t="str">
        <f t="shared" si="155"/>
        <v>RL638B</v>
      </c>
      <c r="Z1219" s="130" t="str">
        <f t="shared" si="160"/>
        <v>24/NCR18650PF</v>
      </c>
      <c r="AA1219" s="135">
        <f t="shared" si="154"/>
        <v>4.72</v>
      </c>
      <c r="AB1219" s="135">
        <f t="shared" si="159"/>
        <v>319.85000000000002</v>
      </c>
      <c r="AC1219" s="130">
        <f t="shared" si="153"/>
        <v>845</v>
      </c>
      <c r="AD1219" s="130" t="str">
        <f t="shared" si="161"/>
        <v>66001-520</v>
      </c>
      <c r="AE1219" s="136"/>
      <c r="AF1219" s="137"/>
      <c r="AG1219" s="1" t="s">
        <v>152</v>
      </c>
      <c r="AH1219" s="43">
        <v>1167</v>
      </c>
    </row>
    <row r="1220" spans="1:34" x14ac:dyDescent="0.25">
      <c r="A1220" s="146">
        <v>44630</v>
      </c>
      <c r="B1220" s="57" t="s">
        <v>4545</v>
      </c>
      <c r="C1220" s="51" t="s">
        <v>1470</v>
      </c>
      <c r="D1220" s="51" t="s">
        <v>1471</v>
      </c>
      <c r="E1220" s="54">
        <v>44651</v>
      </c>
      <c r="F1220" s="51" t="s">
        <v>307</v>
      </c>
      <c r="G1220" s="48" t="s">
        <v>1469</v>
      </c>
      <c r="H1220" s="52">
        <v>50</v>
      </c>
      <c r="I1220" s="51" t="s">
        <v>279</v>
      </c>
      <c r="J1220" s="1">
        <v>36.799999999999997</v>
      </c>
      <c r="K1220" s="132">
        <v>948601</v>
      </c>
      <c r="L1220" s="131"/>
      <c r="M1220" s="131" t="s">
        <v>396</v>
      </c>
      <c r="N1220" s="131">
        <v>2.5499999999999998</v>
      </c>
      <c r="O1220" s="133">
        <v>42.84</v>
      </c>
      <c r="P1220" s="131" t="s">
        <v>3497</v>
      </c>
      <c r="Q1220" s="131" t="s">
        <v>4546</v>
      </c>
      <c r="R1220" s="134" t="s">
        <v>4244</v>
      </c>
      <c r="S1220" s="149">
        <v>24.828888888888898</v>
      </c>
      <c r="T1220" s="149">
        <v>0.49657777777777795</v>
      </c>
      <c r="U1220" s="150">
        <v>44636</v>
      </c>
      <c r="V1220" s="149">
        <v>1.6594444444444458</v>
      </c>
      <c r="W1220" s="130">
        <v>0.63</v>
      </c>
      <c r="X1220" s="135">
        <v>70</v>
      </c>
      <c r="Y1220" s="130" t="str">
        <f t="shared" si="155"/>
        <v>N475A</v>
      </c>
      <c r="Z1220" s="130" t="str">
        <f t="shared" si="160"/>
        <v>14/BK-3HCCE</v>
      </c>
      <c r="AA1220" s="135">
        <f t="shared" si="154"/>
        <v>0.63</v>
      </c>
      <c r="AB1220" s="135">
        <f t="shared" si="159"/>
        <v>36.799999999999997</v>
      </c>
      <c r="AC1220" s="130">
        <f t="shared" si="153"/>
        <v>70</v>
      </c>
      <c r="AD1220" s="130" t="str">
        <f t="shared" si="161"/>
        <v>66000-6121</v>
      </c>
      <c r="AE1220" s="136"/>
      <c r="AF1220" s="137"/>
      <c r="AG1220" s="1" t="s">
        <v>153</v>
      </c>
      <c r="AH1220" s="43">
        <v>81345</v>
      </c>
    </row>
    <row r="1221" spans="1:34" x14ac:dyDescent="0.25">
      <c r="A1221" s="146">
        <v>44630</v>
      </c>
      <c r="B1221" s="57" t="s">
        <v>4555</v>
      </c>
      <c r="C1221" s="51" t="s">
        <v>4557</v>
      </c>
      <c r="D1221" s="51" t="s">
        <v>4697</v>
      </c>
      <c r="E1221" s="54">
        <v>44628</v>
      </c>
      <c r="F1221" s="51" t="s">
        <v>420</v>
      </c>
      <c r="G1221" s="48" t="s">
        <v>4556</v>
      </c>
      <c r="H1221" s="52">
        <v>1</v>
      </c>
      <c r="I1221" s="51" t="s">
        <v>3385</v>
      </c>
      <c r="J1221" s="1">
        <v>4.25</v>
      </c>
      <c r="K1221" s="132">
        <v>948493</v>
      </c>
      <c r="L1221" s="131"/>
      <c r="M1221" s="131">
        <v>3.6</v>
      </c>
      <c r="N1221" s="131">
        <v>2.6</v>
      </c>
      <c r="O1221" s="133">
        <f t="shared" ref="O1221:O1236" si="162">N1221*M1221</f>
        <v>9.3600000000000012</v>
      </c>
      <c r="P1221" s="131" t="s">
        <v>3486</v>
      </c>
      <c r="Q1221" s="131" t="s">
        <v>412</v>
      </c>
      <c r="R1221" s="134" t="s">
        <v>1618</v>
      </c>
      <c r="S1221" s="149">
        <v>0.52944444444444638</v>
      </c>
      <c r="T1221" s="149">
        <v>0.52944444444444638</v>
      </c>
      <c r="U1221" s="150">
        <v>44637</v>
      </c>
      <c r="V1221" s="149">
        <v>7.4722222222221468E-2</v>
      </c>
      <c r="W1221" s="130">
        <v>1</v>
      </c>
      <c r="X1221" s="135">
        <v>30</v>
      </c>
      <c r="Y1221" s="130" t="str">
        <f t="shared" si="155"/>
        <v>PACK701</v>
      </c>
      <c r="Z1221" s="130" t="str">
        <f t="shared" si="160"/>
        <v>1/ICR18650-26JM</v>
      </c>
      <c r="AA1221" s="135">
        <f t="shared" si="154"/>
        <v>1</v>
      </c>
      <c r="AB1221" s="135">
        <f t="shared" si="159"/>
        <v>4.25</v>
      </c>
      <c r="AC1221" s="130">
        <f t="shared" si="153"/>
        <v>30</v>
      </c>
      <c r="AD1221" s="130" t="str">
        <f t="shared" si="161"/>
        <v>66002-999</v>
      </c>
      <c r="AE1221" s="136"/>
      <c r="AF1221" s="137"/>
      <c r="AG1221" s="1" t="s">
        <v>151</v>
      </c>
      <c r="AH1221" s="43">
        <v>23964</v>
      </c>
    </row>
    <row r="1222" spans="1:34" x14ac:dyDescent="0.25">
      <c r="A1222" s="146">
        <v>44630</v>
      </c>
      <c r="B1222" s="57" t="s">
        <v>4536</v>
      </c>
      <c r="C1222" s="51" t="s">
        <v>661</v>
      </c>
      <c r="D1222" s="51" t="s">
        <v>4540</v>
      </c>
      <c r="E1222" s="54">
        <v>44629</v>
      </c>
      <c r="F1222" s="51" t="s">
        <v>4537</v>
      </c>
      <c r="G1222" s="48" t="s">
        <v>4538</v>
      </c>
      <c r="H1222" s="52">
        <v>9</v>
      </c>
      <c r="I1222" s="51" t="s">
        <v>660</v>
      </c>
      <c r="J1222" s="1">
        <v>1.6</v>
      </c>
      <c r="K1222" s="132">
        <v>948045</v>
      </c>
      <c r="L1222" s="131" t="s">
        <v>4539</v>
      </c>
      <c r="M1222" s="131">
        <v>3.6</v>
      </c>
      <c r="N1222" s="131">
        <v>1.2</v>
      </c>
      <c r="O1222" s="133">
        <f t="shared" si="162"/>
        <v>4.32</v>
      </c>
      <c r="P1222" s="131" t="s">
        <v>538</v>
      </c>
      <c r="Q1222" s="131" t="s">
        <v>412</v>
      </c>
      <c r="R1222" s="134" t="s">
        <v>455</v>
      </c>
      <c r="S1222" s="149">
        <v>2.1016666666666675</v>
      </c>
      <c r="T1222" s="149">
        <v>0.2335185185185186</v>
      </c>
      <c r="U1222" s="150">
        <v>44637</v>
      </c>
      <c r="V1222" s="149">
        <v>0.26749999999999918</v>
      </c>
      <c r="W1222" s="130">
        <v>0.24</v>
      </c>
      <c r="X1222" s="135">
        <v>15.85</v>
      </c>
      <c r="Y1222" s="130" t="str">
        <f t="shared" si="155"/>
        <v>L403</v>
      </c>
      <c r="Z1222" s="130" t="str">
        <f t="shared" si="160"/>
        <v>1/ER14250H</v>
      </c>
      <c r="AA1222" s="135">
        <f t="shared" si="154"/>
        <v>0.24</v>
      </c>
      <c r="AB1222" s="135">
        <f t="shared" si="159"/>
        <v>1.6</v>
      </c>
      <c r="AC1222" s="130">
        <f t="shared" si="153"/>
        <v>15.85</v>
      </c>
      <c r="AD1222" s="130" t="str">
        <f t="shared" si="161"/>
        <v>59001-501HIR</v>
      </c>
      <c r="AE1222" s="136"/>
      <c r="AF1222" s="137"/>
      <c r="AG1222" s="1" t="s">
        <v>573</v>
      </c>
      <c r="AH1222" s="43">
        <v>60061</v>
      </c>
    </row>
    <row r="1223" spans="1:34" x14ac:dyDescent="0.25">
      <c r="A1223" s="144">
        <v>44615</v>
      </c>
      <c r="B1223" s="56" t="s">
        <v>4420</v>
      </c>
      <c r="C1223" s="51" t="s">
        <v>3493</v>
      </c>
      <c r="D1223" s="51" t="s">
        <v>3494</v>
      </c>
      <c r="E1223" s="54">
        <v>44643</v>
      </c>
      <c r="F1223" s="51" t="s">
        <v>3495</v>
      </c>
      <c r="G1223" s="48" t="s">
        <v>3496</v>
      </c>
      <c r="H1223" s="52">
        <v>250</v>
      </c>
      <c r="I1223" s="51" t="s">
        <v>4421</v>
      </c>
      <c r="J1223" s="1">
        <v>8.26</v>
      </c>
      <c r="K1223" s="132">
        <v>946857</v>
      </c>
      <c r="L1223" s="131"/>
      <c r="M1223" s="131">
        <v>4.8</v>
      </c>
      <c r="N1223" s="131">
        <v>0.8</v>
      </c>
      <c r="O1223" s="133">
        <f t="shared" si="162"/>
        <v>3.84</v>
      </c>
      <c r="P1223" s="131" t="s">
        <v>3497</v>
      </c>
      <c r="Q1223" s="131" t="s">
        <v>562</v>
      </c>
      <c r="R1223" s="134" t="s">
        <v>2453</v>
      </c>
      <c r="S1223" s="149">
        <v>43.099999999999994</v>
      </c>
      <c r="T1223" s="149">
        <v>0.17239999999999997</v>
      </c>
      <c r="U1223" s="150">
        <v>44637</v>
      </c>
      <c r="V1223" s="149">
        <v>1.1638888888888892</v>
      </c>
      <c r="W1223" s="130">
        <v>0.18</v>
      </c>
      <c r="X1223" s="135">
        <v>23.5</v>
      </c>
      <c r="Y1223" s="130" t="str">
        <f t="shared" si="155"/>
        <v>N1576</v>
      </c>
      <c r="Z1223" s="130" t="str">
        <f t="shared" si="160"/>
        <v>4/BK-4MCCE</v>
      </c>
      <c r="AA1223" s="135">
        <f t="shared" si="154"/>
        <v>0.18</v>
      </c>
      <c r="AB1223" s="135">
        <f t="shared" si="159"/>
        <v>8.26</v>
      </c>
      <c r="AC1223" s="130">
        <f t="shared" ref="AC1223:AC1286" si="163">X1223</f>
        <v>23.5</v>
      </c>
      <c r="AD1223" s="130" t="str">
        <f t="shared" si="161"/>
        <v>30006-908GSQ-22K</v>
      </c>
      <c r="AE1223" s="136"/>
      <c r="AF1223" s="137"/>
      <c r="AG1223" s="1" t="s">
        <v>573</v>
      </c>
      <c r="AH1223" s="43">
        <v>20755</v>
      </c>
    </row>
    <row r="1224" spans="1:34" x14ac:dyDescent="0.25">
      <c r="A1224" s="146">
        <v>44630</v>
      </c>
      <c r="B1224" s="57" t="s">
        <v>4554</v>
      </c>
      <c r="C1224" s="51" t="s">
        <v>1739</v>
      </c>
      <c r="D1224" s="51" t="s">
        <v>1740</v>
      </c>
      <c r="E1224" s="54">
        <v>44628</v>
      </c>
      <c r="F1224" s="51" t="s">
        <v>1737</v>
      </c>
      <c r="G1224" s="48" t="s">
        <v>1738</v>
      </c>
      <c r="H1224" s="52">
        <v>2</v>
      </c>
      <c r="I1224" s="51" t="s">
        <v>257</v>
      </c>
      <c r="J1224" s="1">
        <v>8.3800000000000008</v>
      </c>
      <c r="K1224" s="132">
        <v>948454</v>
      </c>
      <c r="L1224" s="131"/>
      <c r="M1224" s="131">
        <v>18</v>
      </c>
      <c r="N1224" s="131"/>
      <c r="O1224" s="133">
        <f t="shared" si="162"/>
        <v>0</v>
      </c>
      <c r="P1224" s="131" t="s">
        <v>3538</v>
      </c>
      <c r="Q1224" s="131" t="s">
        <v>591</v>
      </c>
      <c r="R1224" s="134" t="s">
        <v>455</v>
      </c>
      <c r="S1224" s="149">
        <v>1.5325000000000006</v>
      </c>
      <c r="T1224" s="149">
        <v>0.76625000000000032</v>
      </c>
      <c r="U1224" s="150">
        <v>44637</v>
      </c>
      <c r="V1224" s="149">
        <v>0.21138888888888951</v>
      </c>
      <c r="W1224" s="130">
        <v>0.8</v>
      </c>
      <c r="X1224" s="135">
        <v>72</v>
      </c>
      <c r="Y1224" s="130" t="str">
        <f t="shared" si="155"/>
        <v>AL49C</v>
      </c>
      <c r="Z1224" s="130" t="str">
        <f t="shared" si="160"/>
        <v>12/LR14XW</v>
      </c>
      <c r="AA1224" s="135">
        <f t="shared" si="154"/>
        <v>0.8</v>
      </c>
      <c r="AB1224" s="135">
        <f t="shared" si="159"/>
        <v>8.3800000000000008</v>
      </c>
      <c r="AC1224" s="130">
        <f t="shared" si="163"/>
        <v>72</v>
      </c>
      <c r="AD1224" s="130" t="str">
        <f t="shared" si="161"/>
        <v>66000-302</v>
      </c>
      <c r="AE1224" s="136"/>
      <c r="AF1224" s="137"/>
      <c r="AG1224" s="1" t="s">
        <v>152</v>
      </c>
      <c r="AH1224" s="43">
        <v>65512</v>
      </c>
    </row>
    <row r="1225" spans="1:34" x14ac:dyDescent="0.25">
      <c r="A1225" s="146">
        <v>44630</v>
      </c>
      <c r="B1225" s="57" t="s">
        <v>4553</v>
      </c>
      <c r="C1225" s="51" t="s">
        <v>397</v>
      </c>
      <c r="D1225" s="51" t="s">
        <v>2654</v>
      </c>
      <c r="E1225" s="54">
        <v>44628</v>
      </c>
      <c r="F1225" s="51" t="s">
        <v>1737</v>
      </c>
      <c r="G1225" s="48" t="s">
        <v>244</v>
      </c>
      <c r="H1225" s="52">
        <v>2</v>
      </c>
      <c r="I1225" s="51" t="s">
        <v>95</v>
      </c>
      <c r="J1225" s="1">
        <v>22.72</v>
      </c>
      <c r="K1225" s="132">
        <v>948454</v>
      </c>
      <c r="L1225" s="131"/>
      <c r="M1225" s="131">
        <v>42</v>
      </c>
      <c r="N1225" s="131"/>
      <c r="O1225" s="133">
        <f t="shared" si="162"/>
        <v>0</v>
      </c>
      <c r="P1225" s="131" t="s">
        <v>3538</v>
      </c>
      <c r="Q1225" s="131" t="s">
        <v>1758</v>
      </c>
      <c r="R1225" s="134" t="s">
        <v>455</v>
      </c>
      <c r="S1225" s="149">
        <v>4.4177777777777756</v>
      </c>
      <c r="T1225" s="149">
        <v>2.2088888888888878</v>
      </c>
      <c r="U1225" s="150">
        <v>44637</v>
      </c>
      <c r="V1225" s="149">
        <v>0.16611111111111221</v>
      </c>
      <c r="W1225" s="130">
        <v>1.7</v>
      </c>
      <c r="X1225" s="135">
        <v>200</v>
      </c>
      <c r="Y1225" s="130" t="str">
        <f t="shared" si="155"/>
        <v>AL285ADEG</v>
      </c>
      <c r="Z1225" s="130" t="str">
        <f t="shared" si="160"/>
        <v>28/LR20XW</v>
      </c>
      <c r="AA1225" s="135">
        <f t="shared" si="154"/>
        <v>1.7</v>
      </c>
      <c r="AB1225" s="135">
        <f t="shared" si="159"/>
        <v>22.72</v>
      </c>
      <c r="AC1225" s="130">
        <f t="shared" si="163"/>
        <v>200</v>
      </c>
      <c r="AD1225" s="130" t="str">
        <f t="shared" si="161"/>
        <v>66000-824</v>
      </c>
      <c r="AE1225" s="136"/>
      <c r="AF1225" s="137"/>
      <c r="AG1225" s="1" t="s">
        <v>152</v>
      </c>
      <c r="AH1225" s="43">
        <v>65512</v>
      </c>
    </row>
    <row r="1226" spans="1:34" x14ac:dyDescent="0.25">
      <c r="A1226" s="146">
        <v>44630</v>
      </c>
      <c r="B1226" s="57" t="s">
        <v>4558</v>
      </c>
      <c r="C1226" s="51" t="s">
        <v>2397</v>
      </c>
      <c r="D1226" s="51" t="s">
        <v>639</v>
      </c>
      <c r="E1226" s="54">
        <v>44651</v>
      </c>
      <c r="F1226" s="51" t="s">
        <v>267</v>
      </c>
      <c r="G1226" s="48" t="s">
        <v>638</v>
      </c>
      <c r="H1226" s="52">
        <v>2</v>
      </c>
      <c r="I1226" s="51" t="s">
        <v>243</v>
      </c>
      <c r="J1226" s="1">
        <v>22.42</v>
      </c>
      <c r="K1226" s="132">
        <v>948528</v>
      </c>
      <c r="L1226" s="131"/>
      <c r="M1226" s="131">
        <v>12</v>
      </c>
      <c r="N1226" s="131">
        <v>2.5499999999999998</v>
      </c>
      <c r="O1226" s="133">
        <f t="shared" si="162"/>
        <v>30.599999999999998</v>
      </c>
      <c r="P1226" s="131" t="s">
        <v>3497</v>
      </c>
      <c r="Q1226" s="131" t="s">
        <v>584</v>
      </c>
      <c r="R1226" s="134" t="s">
        <v>248</v>
      </c>
      <c r="S1226" s="149">
        <v>2.0766666666666675</v>
      </c>
      <c r="T1226" s="149">
        <v>1.0383333333333338</v>
      </c>
      <c r="U1226" s="150">
        <v>44641</v>
      </c>
      <c r="V1226" s="149">
        <v>8.1944444444443043E-2</v>
      </c>
      <c r="W1226" s="130">
        <v>0.76</v>
      </c>
      <c r="X1226" s="135">
        <v>62</v>
      </c>
      <c r="Y1226" s="130" t="str">
        <f t="shared" si="155"/>
        <v>N354</v>
      </c>
      <c r="Z1226" s="130" t="str">
        <f t="shared" si="160"/>
        <v>10/HR-3UTHB</v>
      </c>
      <c r="AA1226" s="135">
        <f t="shared" ref="AA1226:AA1289" si="164">W1226</f>
        <v>0.76</v>
      </c>
      <c r="AB1226" s="135">
        <f t="shared" si="159"/>
        <v>22.42</v>
      </c>
      <c r="AC1226" s="130">
        <f t="shared" si="163"/>
        <v>62</v>
      </c>
      <c r="AD1226" s="130" t="str">
        <f t="shared" si="161"/>
        <v>66000-354</v>
      </c>
      <c r="AE1226" s="136"/>
      <c r="AF1226" s="137"/>
      <c r="AG1226" s="1" t="s">
        <v>153</v>
      </c>
      <c r="AH1226" s="43">
        <v>66116</v>
      </c>
    </row>
    <row r="1227" spans="1:34" x14ac:dyDescent="0.25">
      <c r="A1227" s="146">
        <v>44630</v>
      </c>
      <c r="B1227" s="57" t="s">
        <v>4551</v>
      </c>
      <c r="C1227" s="51" t="s">
        <v>2397</v>
      </c>
      <c r="D1227" s="51" t="s">
        <v>639</v>
      </c>
      <c r="E1227" s="54">
        <v>44651</v>
      </c>
      <c r="F1227" s="51" t="s">
        <v>267</v>
      </c>
      <c r="G1227" s="48" t="s">
        <v>638</v>
      </c>
      <c r="H1227" s="52">
        <v>3</v>
      </c>
      <c r="I1227" s="51" t="s">
        <v>243</v>
      </c>
      <c r="J1227" s="1">
        <v>22.41</v>
      </c>
      <c r="K1227" s="132">
        <v>948653</v>
      </c>
      <c r="L1227" s="131"/>
      <c r="M1227" s="131">
        <v>12</v>
      </c>
      <c r="N1227" s="131">
        <v>2.5499999999999998</v>
      </c>
      <c r="O1227" s="133">
        <f t="shared" si="162"/>
        <v>30.599999999999998</v>
      </c>
      <c r="P1227" s="131" t="s">
        <v>3497</v>
      </c>
      <c r="Q1227" s="131" t="s">
        <v>584</v>
      </c>
      <c r="R1227" s="134" t="s">
        <v>248</v>
      </c>
      <c r="S1227" s="149">
        <v>3.5605555555555561</v>
      </c>
      <c r="T1227" s="149">
        <v>1.186851851851852</v>
      </c>
      <c r="U1227" s="150">
        <v>44641</v>
      </c>
      <c r="V1227" s="149">
        <v>0.12638888888888822</v>
      </c>
      <c r="W1227" s="130">
        <v>0.76</v>
      </c>
      <c r="X1227" s="135">
        <v>62</v>
      </c>
      <c r="Y1227" s="130" t="str">
        <f t="shared" si="155"/>
        <v>N354</v>
      </c>
      <c r="Z1227" s="130" t="str">
        <f t="shared" si="160"/>
        <v>10/HR-3UTHB</v>
      </c>
      <c r="AA1227" s="135">
        <f t="shared" si="164"/>
        <v>0.76</v>
      </c>
      <c r="AB1227" s="135">
        <f t="shared" si="159"/>
        <v>22.41</v>
      </c>
      <c r="AC1227" s="130">
        <f t="shared" si="163"/>
        <v>62</v>
      </c>
      <c r="AD1227" s="130" t="str">
        <f t="shared" si="161"/>
        <v>66000-354</v>
      </c>
      <c r="AE1227" s="136"/>
      <c r="AF1227" s="137"/>
      <c r="AG1227" s="1" t="s">
        <v>153</v>
      </c>
      <c r="AH1227" s="43">
        <v>66116</v>
      </c>
    </row>
    <row r="1228" spans="1:34" x14ac:dyDescent="0.25">
      <c r="A1228" s="146">
        <v>44637</v>
      </c>
      <c r="B1228" s="57" t="s">
        <v>4611</v>
      </c>
      <c r="C1228" s="51" t="s">
        <v>4615</v>
      </c>
      <c r="D1228" s="51" t="s">
        <v>4616</v>
      </c>
      <c r="E1228" s="54">
        <v>44636</v>
      </c>
      <c r="F1228" s="51" t="s">
        <v>4612</v>
      </c>
      <c r="G1228" s="48" t="s">
        <v>4613</v>
      </c>
      <c r="H1228" s="52">
        <v>1</v>
      </c>
      <c r="I1228" s="51" t="s">
        <v>4614</v>
      </c>
      <c r="J1228" s="1">
        <v>7.15</v>
      </c>
      <c r="K1228" s="132">
        <v>949462</v>
      </c>
      <c r="L1228" s="131"/>
      <c r="M1228" s="131"/>
      <c r="N1228" s="131"/>
      <c r="O1228" s="133">
        <f t="shared" si="162"/>
        <v>0</v>
      </c>
      <c r="P1228" s="131"/>
      <c r="Q1228" s="131"/>
      <c r="R1228" s="134" t="s">
        <v>278</v>
      </c>
      <c r="S1228" s="149">
        <v>0.16666666666666607</v>
      </c>
      <c r="T1228" s="149">
        <v>0.16666666666666607</v>
      </c>
      <c r="U1228" s="150">
        <v>44638</v>
      </c>
      <c r="V1228" s="149">
        <v>0.23777777777777676</v>
      </c>
      <c r="W1228" s="130">
        <v>0.5</v>
      </c>
      <c r="X1228" s="135">
        <v>32.85</v>
      </c>
      <c r="Y1228" s="130" t="str">
        <f t="shared" si="155"/>
        <v>CA187</v>
      </c>
      <c r="Z1228" s="130" t="str">
        <f t="shared" si="160"/>
        <v>ALTW M12 CONN</v>
      </c>
      <c r="AA1228" s="135">
        <f t="shared" si="164"/>
        <v>0.5</v>
      </c>
      <c r="AB1228" s="135">
        <f t="shared" si="159"/>
        <v>7.15</v>
      </c>
      <c r="AC1228" s="130">
        <f t="shared" si="163"/>
        <v>32.85</v>
      </c>
      <c r="AD1228" s="130" t="str">
        <f t="shared" si="161"/>
        <v>64900-567A</v>
      </c>
      <c r="AE1228" s="136"/>
      <c r="AF1228" s="137"/>
      <c r="AG1228" s="1" t="s">
        <v>151</v>
      </c>
      <c r="AH1228" s="43">
        <v>2595</v>
      </c>
    </row>
    <row r="1229" spans="1:34" x14ac:dyDescent="0.25">
      <c r="A1229" s="146">
        <v>44637</v>
      </c>
      <c r="B1229" s="57" t="s">
        <v>4600</v>
      </c>
      <c r="C1229" s="51" t="s">
        <v>3648</v>
      </c>
      <c r="D1229" s="51" t="s">
        <v>1228</v>
      </c>
      <c r="E1229" s="54">
        <v>44651</v>
      </c>
      <c r="F1229" s="51" t="s">
        <v>1225</v>
      </c>
      <c r="G1229" s="48" t="s">
        <v>1226</v>
      </c>
      <c r="H1229" s="52">
        <v>50</v>
      </c>
      <c r="I1229" s="51" t="s">
        <v>3647</v>
      </c>
      <c r="J1229" s="1">
        <v>4.55</v>
      </c>
      <c r="K1229" s="132">
        <v>949047</v>
      </c>
      <c r="L1229" s="131"/>
      <c r="M1229" s="131">
        <v>3.6</v>
      </c>
      <c r="N1229" s="131">
        <v>5.5</v>
      </c>
      <c r="O1229" s="133">
        <f t="shared" si="162"/>
        <v>19.8</v>
      </c>
      <c r="P1229" s="131" t="s">
        <v>3486</v>
      </c>
      <c r="Q1229" s="131" t="s">
        <v>412</v>
      </c>
      <c r="R1229" s="134" t="s">
        <v>4244</v>
      </c>
      <c r="S1229" s="149">
        <v>7.9813888888888886</v>
      </c>
      <c r="T1229" s="149">
        <v>0.15962777777777779</v>
      </c>
      <c r="U1229" s="150">
        <v>44641</v>
      </c>
      <c r="V1229" s="149">
        <v>0.3463888888888893</v>
      </c>
      <c r="W1229" s="130">
        <v>0.17</v>
      </c>
      <c r="X1229" s="135">
        <v>24.3</v>
      </c>
      <c r="Y1229" s="130" t="str">
        <f t="shared" si="155"/>
        <v>RL1318</v>
      </c>
      <c r="Z1229" s="130" t="str">
        <f t="shared" si="160"/>
        <v>1/INR26650-55A</v>
      </c>
      <c r="AA1229" s="135">
        <f t="shared" si="164"/>
        <v>0.17</v>
      </c>
      <c r="AB1229" s="135">
        <f t="shared" si="159"/>
        <v>4.55</v>
      </c>
      <c r="AC1229" s="130">
        <f t="shared" si="163"/>
        <v>24.3</v>
      </c>
      <c r="AD1229" s="130" t="str">
        <f t="shared" si="161"/>
        <v>66002-287</v>
      </c>
      <c r="AE1229" s="136"/>
      <c r="AF1229" s="137"/>
      <c r="AG1229" s="1" t="s">
        <v>13</v>
      </c>
      <c r="AH1229" s="43">
        <v>2164</v>
      </c>
    </row>
    <row r="1230" spans="1:34" x14ac:dyDescent="0.25">
      <c r="A1230" s="147">
        <v>44631</v>
      </c>
      <c r="B1230" s="82" t="s">
        <v>4568</v>
      </c>
      <c r="C1230" s="51" t="s">
        <v>3235</v>
      </c>
      <c r="D1230" s="51" t="s">
        <v>1063</v>
      </c>
      <c r="E1230" s="54">
        <v>44645</v>
      </c>
      <c r="F1230" s="51" t="s">
        <v>267</v>
      </c>
      <c r="G1230" s="48" t="s">
        <v>1062</v>
      </c>
      <c r="H1230" s="52">
        <v>1</v>
      </c>
      <c r="I1230" s="51" t="s">
        <v>1924</v>
      </c>
      <c r="J1230" s="1">
        <v>35.36</v>
      </c>
      <c r="K1230" s="132">
        <v>948822</v>
      </c>
      <c r="L1230" s="131"/>
      <c r="M1230" s="131"/>
      <c r="N1230" s="131"/>
      <c r="O1230" s="133">
        <f t="shared" si="162"/>
        <v>0</v>
      </c>
      <c r="P1230" s="131"/>
      <c r="Q1230" s="131"/>
      <c r="R1230" s="134" t="s">
        <v>249</v>
      </c>
      <c r="S1230" s="149">
        <v>8.3333333333333037E-2</v>
      </c>
      <c r="T1230" s="149">
        <v>8.3333333333333037E-2</v>
      </c>
      <c r="U1230" s="150">
        <v>44641</v>
      </c>
      <c r="V1230" s="149">
        <v>4.805555555555463E-2</v>
      </c>
      <c r="W1230" s="130">
        <v>0.12</v>
      </c>
      <c r="X1230" s="135">
        <v>80</v>
      </c>
      <c r="Y1230" s="130" t="str">
        <f t="shared" si="155"/>
        <v>CH211A</v>
      </c>
      <c r="Z1230" s="130" t="str">
        <f t="shared" si="160"/>
        <v>1/TSB-002PCB</v>
      </c>
      <c r="AA1230" s="135">
        <f t="shared" si="164"/>
        <v>0.12</v>
      </c>
      <c r="AB1230" s="135">
        <f t="shared" si="159"/>
        <v>35.36</v>
      </c>
      <c r="AC1230" s="130">
        <f t="shared" si="163"/>
        <v>80</v>
      </c>
      <c r="AD1230" s="130" t="str">
        <f t="shared" si="161"/>
        <v>66000-118A</v>
      </c>
      <c r="AE1230" s="136"/>
      <c r="AF1230" s="137"/>
      <c r="AG1230" s="1" t="s">
        <v>153</v>
      </c>
      <c r="AH1230" s="43">
        <v>66116</v>
      </c>
    </row>
    <row r="1231" spans="1:34" x14ac:dyDescent="0.25">
      <c r="A1231" s="146">
        <v>44630</v>
      </c>
      <c r="B1231" s="57" t="s">
        <v>4552</v>
      </c>
      <c r="C1231" s="51" t="s">
        <v>3235</v>
      </c>
      <c r="D1231" s="51" t="s">
        <v>1063</v>
      </c>
      <c r="E1231" s="54">
        <v>44651</v>
      </c>
      <c r="F1231" s="51" t="s">
        <v>267</v>
      </c>
      <c r="G1231" s="48" t="s">
        <v>1062</v>
      </c>
      <c r="H1231" s="52">
        <v>1</v>
      </c>
      <c r="I1231" s="51" t="s">
        <v>1924</v>
      </c>
      <c r="J1231" s="1">
        <v>35.36</v>
      </c>
      <c r="K1231" s="132">
        <v>948653</v>
      </c>
      <c r="L1231" s="131"/>
      <c r="M1231" s="131"/>
      <c r="N1231" s="131"/>
      <c r="O1231" s="133">
        <f t="shared" si="162"/>
        <v>0</v>
      </c>
      <c r="P1231" s="131"/>
      <c r="Q1231" s="131"/>
      <c r="R1231" s="134" t="s">
        <v>249</v>
      </c>
      <c r="S1231" s="149">
        <v>8.3333333333333037E-2</v>
      </c>
      <c r="T1231" s="149">
        <v>8.3333333333333037E-2</v>
      </c>
      <c r="U1231" s="150">
        <v>44641</v>
      </c>
      <c r="V1231" s="149">
        <v>5.2777777777777146E-2</v>
      </c>
      <c r="W1231" s="130">
        <v>0.12</v>
      </c>
      <c r="X1231" s="135">
        <v>80</v>
      </c>
      <c r="Y1231" s="130" t="str">
        <f t="shared" si="155"/>
        <v>CH211A</v>
      </c>
      <c r="Z1231" s="130" t="str">
        <f t="shared" si="160"/>
        <v>1/TSB-002PCB</v>
      </c>
      <c r="AA1231" s="135">
        <f t="shared" si="164"/>
        <v>0.12</v>
      </c>
      <c r="AB1231" s="135">
        <f t="shared" si="159"/>
        <v>35.36</v>
      </c>
      <c r="AC1231" s="130">
        <f t="shared" si="163"/>
        <v>80</v>
      </c>
      <c r="AD1231" s="130" t="str">
        <f t="shared" si="161"/>
        <v>66000-118A</v>
      </c>
      <c r="AE1231" s="136"/>
      <c r="AF1231" s="137"/>
      <c r="AG1231" s="1" t="s">
        <v>153</v>
      </c>
      <c r="AH1231" s="43">
        <v>66116</v>
      </c>
    </row>
    <row r="1232" spans="1:34" x14ac:dyDescent="0.25">
      <c r="A1232" s="146">
        <v>44630</v>
      </c>
      <c r="B1232" s="57" t="s">
        <v>4548</v>
      </c>
      <c r="C1232" s="51" t="s">
        <v>2847</v>
      </c>
      <c r="D1232" s="51" t="s">
        <v>4550</v>
      </c>
      <c r="E1232" s="54">
        <v>44651</v>
      </c>
      <c r="F1232" s="51" t="s">
        <v>267</v>
      </c>
      <c r="G1232" s="48" t="s">
        <v>4549</v>
      </c>
      <c r="H1232" s="52">
        <v>2</v>
      </c>
      <c r="I1232" s="51" t="s">
        <v>1924</v>
      </c>
      <c r="J1232" s="1">
        <v>34.44</v>
      </c>
      <c r="K1232" s="132">
        <v>948653</v>
      </c>
      <c r="L1232" s="131"/>
      <c r="M1232" s="131"/>
      <c r="N1232" s="131"/>
      <c r="O1232" s="133">
        <f t="shared" si="162"/>
        <v>0</v>
      </c>
      <c r="P1232" s="131"/>
      <c r="Q1232" s="131"/>
      <c r="R1232" s="134" t="s">
        <v>249</v>
      </c>
      <c r="S1232" s="149">
        <v>0.24999999999999911</v>
      </c>
      <c r="T1232" s="149">
        <v>0.12499999999999956</v>
      </c>
      <c r="U1232" s="150">
        <v>44641</v>
      </c>
      <c r="V1232" s="149">
        <v>7.6388888888889728E-2</v>
      </c>
      <c r="W1232" s="130">
        <v>0.16</v>
      </c>
      <c r="X1232" s="135">
        <v>80</v>
      </c>
      <c r="Y1232" s="130" t="str">
        <f t="shared" si="155"/>
        <v>CH51</v>
      </c>
      <c r="Z1232" s="130" t="str">
        <f t="shared" si="160"/>
        <v>TSB002PCB</v>
      </c>
      <c r="AA1232" s="135">
        <f t="shared" si="164"/>
        <v>0.16</v>
      </c>
      <c r="AB1232" s="135">
        <f t="shared" si="159"/>
        <v>34.44</v>
      </c>
      <c r="AC1232" s="130">
        <f t="shared" si="163"/>
        <v>80</v>
      </c>
      <c r="AD1232" s="130" t="str">
        <f t="shared" si="161"/>
        <v>66000-149</v>
      </c>
      <c r="AE1232" s="136"/>
      <c r="AF1232" s="137"/>
      <c r="AG1232" s="1" t="s">
        <v>153</v>
      </c>
      <c r="AH1232" s="43">
        <v>66116</v>
      </c>
    </row>
    <row r="1233" spans="1:34" x14ac:dyDescent="0.25">
      <c r="A1233" s="144">
        <v>44636</v>
      </c>
      <c r="B1233" s="56" t="s">
        <v>4609</v>
      </c>
      <c r="C1233" s="51" t="s">
        <v>521</v>
      </c>
      <c r="D1233" s="51" t="s">
        <v>4702</v>
      </c>
      <c r="E1233" s="54">
        <v>44645</v>
      </c>
      <c r="F1233" s="51" t="s">
        <v>282</v>
      </c>
      <c r="G1233" s="48" t="s">
        <v>4610</v>
      </c>
      <c r="H1233" s="52">
        <v>1</v>
      </c>
      <c r="I1233" s="51" t="s">
        <v>303</v>
      </c>
      <c r="J1233" s="1">
        <v>21.96</v>
      </c>
      <c r="K1233" s="132">
        <v>949094</v>
      </c>
      <c r="L1233" s="131"/>
      <c r="M1233" s="131">
        <v>7.4</v>
      </c>
      <c r="N1233" s="131">
        <v>4.8</v>
      </c>
      <c r="O1233" s="133">
        <f t="shared" si="162"/>
        <v>35.520000000000003</v>
      </c>
      <c r="P1233" s="131" t="s">
        <v>3486</v>
      </c>
      <c r="Q1233" s="131" t="s">
        <v>281</v>
      </c>
      <c r="R1233" s="134" t="s">
        <v>997</v>
      </c>
      <c r="S1233" s="149">
        <v>1.2466666666666657</v>
      </c>
      <c r="T1233" s="149">
        <v>1.2466666666666657</v>
      </c>
      <c r="U1233" s="150">
        <v>44641</v>
      </c>
      <c r="V1233" s="149">
        <v>0.11694444444444452</v>
      </c>
      <c r="W1233" s="130">
        <v>1</v>
      </c>
      <c r="X1233" s="135">
        <v>76.37</v>
      </c>
      <c r="Y1233" s="130" t="str">
        <f t="shared" si="155"/>
        <v>PACK702</v>
      </c>
      <c r="Z1233" s="130" t="str">
        <f t="shared" si="160"/>
        <v>4/UR18650FK</v>
      </c>
      <c r="AA1233" s="135">
        <f t="shared" si="164"/>
        <v>1</v>
      </c>
      <c r="AB1233" s="135">
        <f t="shared" si="159"/>
        <v>21.96</v>
      </c>
      <c r="AC1233" s="130">
        <f t="shared" si="163"/>
        <v>76.37</v>
      </c>
      <c r="AD1233" s="130" t="str">
        <f t="shared" si="161"/>
        <v>66004-038</v>
      </c>
      <c r="AE1233" s="136"/>
      <c r="AF1233" s="137"/>
      <c r="AG1233" s="1" t="s">
        <v>13</v>
      </c>
      <c r="AH1233" s="43" t="s">
        <v>283</v>
      </c>
    </row>
    <row r="1234" spans="1:34" x14ac:dyDescent="0.25">
      <c r="A1234" s="146">
        <v>44623</v>
      </c>
      <c r="B1234" s="57" t="s">
        <v>4486</v>
      </c>
      <c r="C1234" s="51" t="s">
        <v>2251</v>
      </c>
      <c r="D1234" s="51" t="s">
        <v>2252</v>
      </c>
      <c r="E1234" s="54">
        <v>44622</v>
      </c>
      <c r="F1234" s="51" t="s">
        <v>1198</v>
      </c>
      <c r="G1234" s="48" t="s">
        <v>2250</v>
      </c>
      <c r="H1234" s="52">
        <v>20</v>
      </c>
      <c r="I1234" s="51" t="s">
        <v>95</v>
      </c>
      <c r="J1234" s="1">
        <v>25.91</v>
      </c>
      <c r="K1234" s="132">
        <v>947826</v>
      </c>
      <c r="L1234" s="131"/>
      <c r="M1234" s="131">
        <v>13.5</v>
      </c>
      <c r="N1234" s="131"/>
      <c r="O1234" s="133">
        <f t="shared" si="162"/>
        <v>0</v>
      </c>
      <c r="P1234" s="131" t="s">
        <v>3538</v>
      </c>
      <c r="Q1234" s="131" t="s">
        <v>1442</v>
      </c>
      <c r="R1234" s="134" t="s">
        <v>2172</v>
      </c>
      <c r="S1234" s="149">
        <v>27.374722222222221</v>
      </c>
      <c r="T1234" s="149">
        <v>1.3687361111111112</v>
      </c>
      <c r="U1234" s="150">
        <v>44641</v>
      </c>
      <c r="V1234" s="149">
        <v>0.43638888888888872</v>
      </c>
      <c r="W1234" s="130">
        <v>0.91</v>
      </c>
      <c r="X1234" s="135">
        <v>85</v>
      </c>
      <c r="Y1234" s="130" t="str">
        <f t="shared" si="155"/>
        <v>AL251B</v>
      </c>
      <c r="Z1234" s="130" t="str">
        <f t="shared" si="160"/>
        <v>18/LR20XW</v>
      </c>
      <c r="AA1234" s="135">
        <f t="shared" si="164"/>
        <v>0.91</v>
      </c>
      <c r="AB1234" s="135">
        <f t="shared" si="159"/>
        <v>25.91</v>
      </c>
      <c r="AC1234" s="130">
        <f t="shared" si="163"/>
        <v>85</v>
      </c>
      <c r="AD1234" s="130" t="str">
        <f t="shared" si="161"/>
        <v>66000-244</v>
      </c>
      <c r="AE1234" s="136"/>
      <c r="AF1234" s="137"/>
      <c r="AG1234" s="1" t="s">
        <v>153</v>
      </c>
      <c r="AH1234" s="43">
        <v>65774</v>
      </c>
    </row>
    <row r="1235" spans="1:34" x14ac:dyDescent="0.25">
      <c r="A1235" s="146">
        <v>44637</v>
      </c>
      <c r="B1235" s="57" t="s">
        <v>4621</v>
      </c>
      <c r="C1235" s="51" t="s">
        <v>1373</v>
      </c>
      <c r="D1235" s="51" t="s">
        <v>4623</v>
      </c>
      <c r="E1235" s="54">
        <v>44636</v>
      </c>
      <c r="F1235" s="51" t="s">
        <v>3091</v>
      </c>
      <c r="G1235" s="48" t="s">
        <v>4622</v>
      </c>
      <c r="H1235" s="52">
        <v>1</v>
      </c>
      <c r="I1235" s="51" t="s">
        <v>318</v>
      </c>
      <c r="J1235" s="1">
        <v>63.31</v>
      </c>
      <c r="K1235" s="132">
        <v>949395</v>
      </c>
      <c r="L1235" s="131"/>
      <c r="M1235" s="131">
        <v>3.6</v>
      </c>
      <c r="N1235" s="131">
        <v>48.3</v>
      </c>
      <c r="O1235" s="133">
        <f t="shared" si="162"/>
        <v>173.88</v>
      </c>
      <c r="P1235" s="131" t="s">
        <v>3486</v>
      </c>
      <c r="Q1235" s="131" t="s">
        <v>1375</v>
      </c>
      <c r="R1235" s="134" t="s">
        <v>1902</v>
      </c>
      <c r="S1235" s="149">
        <v>1.9999999999999996</v>
      </c>
      <c r="T1235" s="149">
        <v>1.9999999999999996</v>
      </c>
      <c r="U1235" s="150">
        <v>44641</v>
      </c>
      <c r="V1235" s="149">
        <v>0.13388888888888806</v>
      </c>
      <c r="W1235" s="130">
        <v>0.77</v>
      </c>
      <c r="X1235" s="135">
        <v>250</v>
      </c>
      <c r="Y1235" s="130" t="str">
        <f t="shared" si="155"/>
        <v>RL1446A</v>
      </c>
      <c r="Z1235" s="130" t="str">
        <f t="shared" si="160"/>
        <v>14/NCR18650GA</v>
      </c>
      <c r="AA1235" s="135">
        <f t="shared" si="164"/>
        <v>0.77</v>
      </c>
      <c r="AB1235" s="135">
        <f t="shared" si="159"/>
        <v>63.31</v>
      </c>
      <c r="AC1235" s="130">
        <f t="shared" si="163"/>
        <v>250</v>
      </c>
      <c r="AD1235" s="130" t="str">
        <f t="shared" si="161"/>
        <v>66002-619A</v>
      </c>
      <c r="AE1235" s="136"/>
      <c r="AF1235" s="137"/>
      <c r="AG1235" s="1" t="s">
        <v>152</v>
      </c>
      <c r="AH1235" s="43">
        <v>65365</v>
      </c>
    </row>
    <row r="1236" spans="1:34" x14ac:dyDescent="0.25">
      <c r="A1236" s="140">
        <v>44628</v>
      </c>
      <c r="B1236" s="55" t="s">
        <v>4512</v>
      </c>
      <c r="C1236" s="51" t="s">
        <v>147</v>
      </c>
      <c r="D1236" s="51" t="s">
        <v>365</v>
      </c>
      <c r="E1236" s="54">
        <v>44624</v>
      </c>
      <c r="F1236" s="51" t="s">
        <v>139</v>
      </c>
      <c r="G1236" s="48" t="s">
        <v>140</v>
      </c>
      <c r="H1236" s="52">
        <v>21</v>
      </c>
      <c r="I1236" s="51" t="s">
        <v>114</v>
      </c>
      <c r="J1236" s="1">
        <v>68.98</v>
      </c>
      <c r="K1236" s="132">
        <v>948132</v>
      </c>
      <c r="L1236" s="131"/>
      <c r="M1236" s="131">
        <v>19.2</v>
      </c>
      <c r="N1236" s="131">
        <v>4.5</v>
      </c>
      <c r="O1236" s="133">
        <f t="shared" si="162"/>
        <v>86.399999999999991</v>
      </c>
      <c r="P1236" s="131" t="s">
        <v>3497</v>
      </c>
      <c r="Q1236" s="131" t="s">
        <v>1208</v>
      </c>
      <c r="R1236" s="134" t="s">
        <v>3187</v>
      </c>
      <c r="S1236" s="149">
        <v>19.856944444444448</v>
      </c>
      <c r="T1236" s="149">
        <v>0.94556878306878323</v>
      </c>
      <c r="U1236" s="150">
        <v>44641</v>
      </c>
      <c r="V1236" s="149">
        <v>0.36194444444444418</v>
      </c>
      <c r="W1236" s="130">
        <v>0.94</v>
      </c>
      <c r="X1236" s="135">
        <v>115</v>
      </c>
      <c r="Y1236" s="130" t="str">
        <f t="shared" si="155"/>
        <v>N1021</v>
      </c>
      <c r="Z1236" s="130" t="str">
        <f t="shared" si="160"/>
        <v>16/HR4/3FAU</v>
      </c>
      <c r="AA1236" s="135">
        <f t="shared" si="164"/>
        <v>0.94</v>
      </c>
      <c r="AB1236" s="135">
        <f t="shared" si="159"/>
        <v>68.98</v>
      </c>
      <c r="AC1236" s="130">
        <f t="shared" si="163"/>
        <v>115</v>
      </c>
      <c r="AD1236" s="130" t="str">
        <f t="shared" si="161"/>
        <v>66000-725</v>
      </c>
      <c r="AE1236" s="136"/>
      <c r="AF1236" s="137"/>
      <c r="AG1236" s="1" t="s">
        <v>573</v>
      </c>
      <c r="AH1236" s="43">
        <v>66824</v>
      </c>
    </row>
    <row r="1237" spans="1:34" x14ac:dyDescent="0.25">
      <c r="A1237" s="144">
        <v>44601</v>
      </c>
      <c r="B1237" s="56" t="s">
        <v>4298</v>
      </c>
      <c r="C1237" s="51" t="s">
        <v>402</v>
      </c>
      <c r="D1237" s="51" t="s">
        <v>403</v>
      </c>
      <c r="E1237" s="54">
        <v>44621</v>
      </c>
      <c r="F1237" s="51" t="s">
        <v>1753</v>
      </c>
      <c r="G1237" s="48" t="s">
        <v>401</v>
      </c>
      <c r="H1237" s="52">
        <v>30</v>
      </c>
      <c r="I1237" s="51" t="s">
        <v>95</v>
      </c>
      <c r="J1237" s="1">
        <v>56.27</v>
      </c>
      <c r="K1237" s="132">
        <v>945145</v>
      </c>
      <c r="L1237" s="131"/>
      <c r="M1237" s="131" t="s">
        <v>4299</v>
      </c>
      <c r="N1237" s="131"/>
      <c r="O1237" s="133">
        <v>0</v>
      </c>
      <c r="P1237" s="131" t="s">
        <v>3538</v>
      </c>
      <c r="Q1237" s="131" t="s">
        <v>4300</v>
      </c>
      <c r="R1237" s="134" t="s">
        <v>4703</v>
      </c>
      <c r="S1237" s="149">
        <v>22.273055555555558</v>
      </c>
      <c r="T1237" s="149">
        <v>0.74243518518518525</v>
      </c>
      <c r="U1237" s="150">
        <v>44641</v>
      </c>
      <c r="V1237" s="149">
        <v>0.39166666666666661</v>
      </c>
      <c r="W1237" s="130">
        <v>0.8</v>
      </c>
      <c r="X1237" s="135">
        <v>83.5</v>
      </c>
      <c r="Y1237" s="130" t="str">
        <f t="shared" si="155"/>
        <v>AL44</v>
      </c>
      <c r="Z1237" s="130" t="str">
        <f t="shared" si="160"/>
        <v>16/LR20XW</v>
      </c>
      <c r="AA1237" s="135">
        <f t="shared" si="164"/>
        <v>0.8</v>
      </c>
      <c r="AB1237" s="135">
        <f t="shared" si="159"/>
        <v>56.27</v>
      </c>
      <c r="AC1237" s="130">
        <f t="shared" si="163"/>
        <v>83.5</v>
      </c>
      <c r="AD1237" s="130" t="str">
        <f t="shared" si="161"/>
        <v>66000-300</v>
      </c>
      <c r="AE1237" s="136"/>
      <c r="AF1237" s="137"/>
      <c r="AG1237" s="1" t="s">
        <v>153</v>
      </c>
      <c r="AH1237" s="43">
        <v>35006</v>
      </c>
    </row>
    <row r="1238" spans="1:34" x14ac:dyDescent="0.25">
      <c r="A1238" s="144">
        <v>44636</v>
      </c>
      <c r="B1238" s="56" t="s">
        <v>4602</v>
      </c>
      <c r="C1238" s="51" t="s">
        <v>402</v>
      </c>
      <c r="D1238" s="51" t="s">
        <v>1446</v>
      </c>
      <c r="E1238" s="54">
        <v>44652</v>
      </c>
      <c r="F1238" s="51" t="s">
        <v>1444</v>
      </c>
      <c r="G1238" s="48" t="s">
        <v>1445</v>
      </c>
      <c r="H1238" s="52">
        <v>14</v>
      </c>
      <c r="I1238" s="51" t="s">
        <v>95</v>
      </c>
      <c r="J1238" s="1">
        <v>13.81</v>
      </c>
      <c r="K1238" s="132">
        <v>948949</v>
      </c>
      <c r="L1238" s="131"/>
      <c r="M1238" s="131">
        <v>24</v>
      </c>
      <c r="N1238" s="131"/>
      <c r="O1238" s="133">
        <f t="shared" ref="O1238:O1273" si="165">N1238*M1238</f>
        <v>0</v>
      </c>
      <c r="P1238" s="131" t="s">
        <v>3538</v>
      </c>
      <c r="Q1238" s="131" t="s">
        <v>1208</v>
      </c>
      <c r="R1238" s="134" t="s">
        <v>4704</v>
      </c>
      <c r="S1238" s="149">
        <v>12.435277777777772</v>
      </c>
      <c r="T1238" s="149">
        <v>0.88823412698412663</v>
      </c>
      <c r="U1238" s="150">
        <v>44641</v>
      </c>
      <c r="V1238" s="149">
        <v>0.38166666666666638</v>
      </c>
      <c r="W1238" s="130">
        <v>0.8</v>
      </c>
      <c r="X1238" s="135">
        <v>75</v>
      </c>
      <c r="Y1238" s="130" t="str">
        <f t="shared" ref="Y1238:Y1301" si="166">D1238</f>
        <v>AL545</v>
      </c>
      <c r="Z1238" s="130" t="str">
        <f t="shared" si="160"/>
        <v>16/LR20XW</v>
      </c>
      <c r="AA1238" s="135">
        <f t="shared" si="164"/>
        <v>0.8</v>
      </c>
      <c r="AB1238" s="135">
        <f t="shared" si="159"/>
        <v>13.81</v>
      </c>
      <c r="AC1238" s="130">
        <f t="shared" si="163"/>
        <v>75</v>
      </c>
      <c r="AD1238" s="130" t="str">
        <f t="shared" si="161"/>
        <v>66001-138</v>
      </c>
      <c r="AE1238" s="136"/>
      <c r="AF1238" s="137"/>
      <c r="AG1238" s="1" t="s">
        <v>13</v>
      </c>
      <c r="AH1238" s="43">
        <v>30450</v>
      </c>
    </row>
    <row r="1239" spans="1:34" s="138" customFormat="1" x14ac:dyDescent="0.25">
      <c r="A1239" s="147">
        <v>44526</v>
      </c>
      <c r="B1239" s="82" t="s">
        <v>3820</v>
      </c>
      <c r="C1239" s="1" t="s">
        <v>308</v>
      </c>
      <c r="D1239" s="51" t="s">
        <v>317</v>
      </c>
      <c r="E1239" s="54">
        <v>44523</v>
      </c>
      <c r="F1239" s="51" t="s">
        <v>90</v>
      </c>
      <c r="G1239" s="48" t="s">
        <v>316</v>
      </c>
      <c r="H1239" s="52">
        <v>5</v>
      </c>
      <c r="I1239" s="1"/>
      <c r="J1239" s="1">
        <v>77.941999999999993</v>
      </c>
      <c r="K1239" s="132"/>
      <c r="L1239" s="131"/>
      <c r="M1239" s="131"/>
      <c r="N1239" s="131"/>
      <c r="O1239" s="133">
        <f t="shared" si="165"/>
        <v>0</v>
      </c>
      <c r="P1239" s="131"/>
      <c r="Q1239" s="131"/>
      <c r="R1239" s="134" t="s">
        <v>1008</v>
      </c>
      <c r="S1239" s="149">
        <v>2.9966666666666688</v>
      </c>
      <c r="T1239" s="149">
        <v>0.59933333333333372</v>
      </c>
      <c r="U1239" s="150">
        <v>44642</v>
      </c>
      <c r="V1239" s="149">
        <v>0.1402777777777775</v>
      </c>
      <c r="W1239" s="130">
        <v>0.54</v>
      </c>
      <c r="X1239" s="135">
        <v>158.05000000000001</v>
      </c>
      <c r="Y1239" s="130" t="str">
        <f t="shared" si="166"/>
        <v>CH346</v>
      </c>
      <c r="Z1239" s="130" t="str">
        <f t="shared" si="160"/>
        <v>TSB002</v>
      </c>
      <c r="AA1239" s="135">
        <f t="shared" si="164"/>
        <v>0.54</v>
      </c>
      <c r="AB1239" s="135">
        <f t="shared" si="159"/>
        <v>77.941999999999993</v>
      </c>
      <c r="AC1239" s="130">
        <f t="shared" si="163"/>
        <v>158.05000000000001</v>
      </c>
      <c r="AD1239" s="130" t="str">
        <f t="shared" si="161"/>
        <v>66001-230</v>
      </c>
      <c r="AE1239" s="136"/>
      <c r="AF1239" s="137"/>
      <c r="AG1239" s="1" t="s">
        <v>13</v>
      </c>
      <c r="AH1239" s="43">
        <v>66116</v>
      </c>
    </row>
    <row r="1240" spans="1:34" x14ac:dyDescent="0.25">
      <c r="A1240" s="144">
        <v>44636</v>
      </c>
      <c r="B1240" s="56" t="s">
        <v>4597</v>
      </c>
      <c r="C1240" s="51" t="s">
        <v>2858</v>
      </c>
      <c r="D1240" s="51" t="s">
        <v>2859</v>
      </c>
      <c r="E1240" s="54">
        <v>44631</v>
      </c>
      <c r="F1240" s="51" t="s">
        <v>2856</v>
      </c>
      <c r="G1240" s="48" t="s">
        <v>2857</v>
      </c>
      <c r="H1240" s="52">
        <v>36</v>
      </c>
      <c r="I1240" s="51" t="s">
        <v>593</v>
      </c>
      <c r="J1240" s="1">
        <v>17.07</v>
      </c>
      <c r="K1240" s="132">
        <v>948895</v>
      </c>
      <c r="L1240" s="131"/>
      <c r="M1240" s="131">
        <v>3.6</v>
      </c>
      <c r="N1240" s="131">
        <v>60</v>
      </c>
      <c r="O1240" s="133">
        <f t="shared" si="165"/>
        <v>216</v>
      </c>
      <c r="P1240" s="131" t="s">
        <v>421</v>
      </c>
      <c r="Q1240" s="131" t="s">
        <v>124</v>
      </c>
      <c r="R1240" s="134" t="s">
        <v>4244</v>
      </c>
      <c r="S1240" s="149">
        <v>21.777222222222221</v>
      </c>
      <c r="T1240" s="149">
        <v>0.60492283950617276</v>
      </c>
      <c r="U1240" s="150">
        <v>44642</v>
      </c>
      <c r="V1240" s="149">
        <v>0.67305555555555507</v>
      </c>
      <c r="W1240" s="130">
        <v>0.55000000000000004</v>
      </c>
      <c r="X1240" s="135">
        <v>75</v>
      </c>
      <c r="Y1240" s="130" t="str">
        <f t="shared" si="166"/>
        <v>L639B</v>
      </c>
      <c r="Z1240" s="130" t="str">
        <f t="shared" si="160"/>
        <v>3/ER34615H</v>
      </c>
      <c r="AA1240" s="135">
        <f t="shared" si="164"/>
        <v>0.55000000000000004</v>
      </c>
      <c r="AB1240" s="135">
        <f t="shared" si="159"/>
        <v>17.07</v>
      </c>
      <c r="AC1240" s="130">
        <f t="shared" si="163"/>
        <v>75</v>
      </c>
      <c r="AD1240" s="130" t="str">
        <f t="shared" si="161"/>
        <v>66002-177</v>
      </c>
      <c r="AE1240" s="136"/>
      <c r="AF1240" s="137"/>
      <c r="AG1240" s="1" t="s">
        <v>151</v>
      </c>
      <c r="AH1240" s="43" t="s">
        <v>2860</v>
      </c>
    </row>
    <row r="1241" spans="1:34" x14ac:dyDescent="0.25">
      <c r="A1241" s="146">
        <v>44630</v>
      </c>
      <c r="B1241" s="57" t="s">
        <v>4559</v>
      </c>
      <c r="C1241" s="51" t="s">
        <v>4561</v>
      </c>
      <c r="D1241" s="51" t="s">
        <v>4562</v>
      </c>
      <c r="E1241" s="54">
        <v>44628</v>
      </c>
      <c r="F1241" s="51" t="s">
        <v>443</v>
      </c>
      <c r="G1241" s="48" t="s">
        <v>4560</v>
      </c>
      <c r="H1241" s="52">
        <v>2</v>
      </c>
      <c r="I1241" s="51" t="s">
        <v>300</v>
      </c>
      <c r="J1241" s="1">
        <v>7.76</v>
      </c>
      <c r="K1241" s="132">
        <v>948224</v>
      </c>
      <c r="L1241" s="131"/>
      <c r="M1241" s="131">
        <v>10.8</v>
      </c>
      <c r="N1241" s="131">
        <v>1</v>
      </c>
      <c r="O1241" s="133">
        <f t="shared" si="165"/>
        <v>10.8</v>
      </c>
      <c r="P1241" s="131" t="s">
        <v>3497</v>
      </c>
      <c r="Q1241" s="131" t="s">
        <v>1776</v>
      </c>
      <c r="R1241" s="134" t="s">
        <v>455</v>
      </c>
      <c r="S1241" s="149">
        <v>2.1863888888888905</v>
      </c>
      <c r="T1241" s="149">
        <v>1.0931944444444452</v>
      </c>
      <c r="U1241" s="150">
        <v>44642</v>
      </c>
      <c r="V1241" s="149">
        <v>0.15416666666666679</v>
      </c>
      <c r="W1241" s="130">
        <v>1</v>
      </c>
      <c r="X1241" s="135">
        <v>70</v>
      </c>
      <c r="Y1241" s="130" t="str">
        <f t="shared" si="166"/>
        <v>N1998</v>
      </c>
      <c r="Z1241" s="130" t="str">
        <f t="shared" si="160"/>
        <v>9/IMH-1000AS</v>
      </c>
      <c r="AA1241" s="135">
        <f t="shared" si="164"/>
        <v>1</v>
      </c>
      <c r="AB1241" s="135">
        <f t="shared" si="159"/>
        <v>7.76</v>
      </c>
      <c r="AC1241" s="130">
        <f t="shared" si="163"/>
        <v>70</v>
      </c>
      <c r="AD1241" s="130" t="str">
        <f t="shared" si="161"/>
        <v>66000-632</v>
      </c>
      <c r="AE1241" s="136"/>
      <c r="AF1241" s="137"/>
      <c r="AG1241" s="1" t="s">
        <v>151</v>
      </c>
      <c r="AH1241" s="43">
        <v>65381</v>
      </c>
    </row>
    <row r="1242" spans="1:34" x14ac:dyDescent="0.25">
      <c r="A1242" s="147">
        <v>44631</v>
      </c>
      <c r="B1242" s="82" t="s">
        <v>4576</v>
      </c>
      <c r="C1242" s="51" t="s">
        <v>4578</v>
      </c>
      <c r="D1242" s="51" t="s">
        <v>4579</v>
      </c>
      <c r="E1242" s="54">
        <v>44645</v>
      </c>
      <c r="F1242" s="51" t="s">
        <v>285</v>
      </c>
      <c r="G1242" s="48" t="s">
        <v>4577</v>
      </c>
      <c r="H1242" s="52">
        <v>1</v>
      </c>
      <c r="I1242" s="51" t="s">
        <v>309</v>
      </c>
      <c r="J1242" s="1">
        <v>6.21</v>
      </c>
      <c r="K1242" s="132">
        <v>948795</v>
      </c>
      <c r="L1242" s="131"/>
      <c r="M1242" s="131">
        <v>3.6</v>
      </c>
      <c r="N1242" s="131">
        <v>1.7</v>
      </c>
      <c r="O1242" s="133">
        <f t="shared" si="165"/>
        <v>6.12</v>
      </c>
      <c r="P1242" s="131" t="s">
        <v>4011</v>
      </c>
      <c r="Q1242" s="131" t="s">
        <v>577</v>
      </c>
      <c r="R1242" s="134" t="s">
        <v>997</v>
      </c>
      <c r="S1242" s="149">
        <v>1.33</v>
      </c>
      <c r="T1242" s="149">
        <v>1.33</v>
      </c>
      <c r="U1242" s="150">
        <v>44642</v>
      </c>
      <c r="V1242" s="149">
        <v>5.8888888888889657E-2</v>
      </c>
      <c r="W1242" s="130">
        <v>0.81</v>
      </c>
      <c r="X1242" s="135">
        <v>40</v>
      </c>
      <c r="Y1242" s="130" t="str">
        <f t="shared" si="166"/>
        <v>RECELL575</v>
      </c>
      <c r="Z1242" s="130" t="str">
        <f t="shared" si="160"/>
        <v>3/NC1700SCRL</v>
      </c>
      <c r="AA1242" s="135">
        <f t="shared" si="164"/>
        <v>0.81</v>
      </c>
      <c r="AB1242" s="135">
        <f t="shared" si="159"/>
        <v>6.21</v>
      </c>
      <c r="AC1242" s="130">
        <f t="shared" si="163"/>
        <v>40</v>
      </c>
      <c r="AD1242" s="130" t="str">
        <f t="shared" si="161"/>
        <v>66002-311</v>
      </c>
      <c r="AE1242" s="136"/>
      <c r="AF1242" s="137"/>
      <c r="AG1242" s="1" t="s">
        <v>151</v>
      </c>
      <c r="AH1242" s="43" t="s">
        <v>286</v>
      </c>
    </row>
    <row r="1243" spans="1:34" x14ac:dyDescent="0.25">
      <c r="A1243" s="146">
        <v>44616</v>
      </c>
      <c r="B1243" s="57" t="s">
        <v>4431</v>
      </c>
      <c r="C1243" s="51" t="s">
        <v>2312</v>
      </c>
      <c r="D1243" s="51" t="s">
        <v>4705</v>
      </c>
      <c r="E1243" s="54">
        <v>44616</v>
      </c>
      <c r="F1243" s="51" t="s">
        <v>4432</v>
      </c>
      <c r="G1243" s="48" t="s">
        <v>4433</v>
      </c>
      <c r="H1243" s="52">
        <v>1</v>
      </c>
      <c r="I1243" s="51" t="s">
        <v>2311</v>
      </c>
      <c r="J1243" s="1">
        <v>2.08</v>
      </c>
      <c r="K1243" s="132">
        <v>947131</v>
      </c>
      <c r="L1243" s="131"/>
      <c r="M1243" s="131">
        <v>3.2</v>
      </c>
      <c r="N1243" s="131">
        <v>1.5</v>
      </c>
      <c r="O1243" s="133">
        <f t="shared" si="165"/>
        <v>4.8000000000000007</v>
      </c>
      <c r="P1243" s="131" t="s">
        <v>508</v>
      </c>
      <c r="Q1243" s="131" t="s">
        <v>412</v>
      </c>
      <c r="R1243" s="134" t="s">
        <v>455</v>
      </c>
      <c r="S1243" s="149">
        <v>0.5969444444444445</v>
      </c>
      <c r="T1243" s="149">
        <v>0.5969444444444445</v>
      </c>
      <c r="U1243" s="150">
        <v>44643</v>
      </c>
      <c r="V1243" s="149">
        <v>9.6111111111111924E-2</v>
      </c>
      <c r="W1243" s="130">
        <v>0.5</v>
      </c>
      <c r="X1243" s="135">
        <v>20</v>
      </c>
      <c r="Y1243" s="130" t="str">
        <f t="shared" si="166"/>
        <v>PACK703</v>
      </c>
      <c r="Z1243" s="130" t="str">
        <f t="shared" si="160"/>
        <v>1/HTCFR18650EC</v>
      </c>
      <c r="AA1243" s="135">
        <f t="shared" si="164"/>
        <v>0.5</v>
      </c>
      <c r="AB1243" s="135">
        <f t="shared" si="159"/>
        <v>2.08</v>
      </c>
      <c r="AC1243" s="130">
        <f t="shared" si="163"/>
        <v>20</v>
      </c>
      <c r="AD1243" s="130" t="str">
        <f t="shared" si="161"/>
        <v>64004-030</v>
      </c>
      <c r="AE1243" s="136"/>
      <c r="AF1243" s="137"/>
      <c r="AG1243" s="1" t="s">
        <v>151</v>
      </c>
      <c r="AH1243" s="43">
        <v>84939</v>
      </c>
    </row>
    <row r="1244" spans="1:34" x14ac:dyDescent="0.25">
      <c r="A1244" s="144">
        <v>44636</v>
      </c>
      <c r="B1244" s="56" t="s">
        <v>4603</v>
      </c>
      <c r="C1244" s="51" t="s">
        <v>4606</v>
      </c>
      <c r="D1244" s="51" t="s">
        <v>4607</v>
      </c>
      <c r="E1244" s="54">
        <v>44631</v>
      </c>
      <c r="F1244" s="51" t="s">
        <v>4604</v>
      </c>
      <c r="G1244" s="48" t="s">
        <v>4605</v>
      </c>
      <c r="H1244" s="52">
        <v>1</v>
      </c>
      <c r="I1244" s="51" t="s">
        <v>394</v>
      </c>
      <c r="J1244" s="1">
        <v>20.010000000000002</v>
      </c>
      <c r="K1244" s="132">
        <v>948935</v>
      </c>
      <c r="L1244" s="131"/>
      <c r="M1244" s="131">
        <v>7.2</v>
      </c>
      <c r="N1244" s="131">
        <v>3</v>
      </c>
      <c r="O1244" s="133">
        <f t="shared" si="165"/>
        <v>21.6</v>
      </c>
      <c r="P1244" s="131" t="s">
        <v>3497</v>
      </c>
      <c r="Q1244" s="131" t="s">
        <v>464</v>
      </c>
      <c r="R1244" s="134" t="s">
        <v>2172</v>
      </c>
      <c r="S1244" s="149">
        <v>2.033888888888888</v>
      </c>
      <c r="T1244" s="149">
        <v>2.033888888888888</v>
      </c>
      <c r="U1244" s="150">
        <v>44643</v>
      </c>
      <c r="V1244" s="149">
        <v>6.0833333333333517E-2</v>
      </c>
      <c r="W1244" s="130">
        <v>1</v>
      </c>
      <c r="X1244" s="135">
        <v>35.229999999999997</v>
      </c>
      <c r="Y1244" s="130" t="str">
        <f t="shared" si="166"/>
        <v>N1002C</v>
      </c>
      <c r="Z1244" s="130" t="str">
        <f t="shared" si="160"/>
        <v>6/HHR-300SCP</v>
      </c>
      <c r="AA1244" s="135">
        <f t="shared" si="164"/>
        <v>1</v>
      </c>
      <c r="AB1244" s="135">
        <f t="shared" si="159"/>
        <v>20.010000000000002</v>
      </c>
      <c r="AC1244" s="130">
        <f t="shared" si="163"/>
        <v>35.229999999999997</v>
      </c>
      <c r="AD1244" s="130" t="str">
        <f t="shared" si="161"/>
        <v>66000-981VAX</v>
      </c>
      <c r="AE1244" s="136"/>
      <c r="AF1244" s="137"/>
      <c r="AG1244" s="1" t="s">
        <v>151</v>
      </c>
      <c r="AH1244" s="43" t="s">
        <v>4608</v>
      </c>
    </row>
    <row r="1245" spans="1:34" x14ac:dyDescent="0.25">
      <c r="A1245" s="146">
        <v>44637</v>
      </c>
      <c r="B1245" s="57" t="s">
        <v>4625</v>
      </c>
      <c r="C1245" s="51"/>
      <c r="D1245" s="51" t="s">
        <v>2113</v>
      </c>
      <c r="E1245" s="54">
        <v>44636</v>
      </c>
      <c r="F1245" s="51" t="s">
        <v>407</v>
      </c>
      <c r="G1245" s="48" t="s">
        <v>2112</v>
      </c>
      <c r="H1245" s="52">
        <v>16</v>
      </c>
      <c r="I1245" s="1"/>
      <c r="J1245" s="1">
        <v>28.1</v>
      </c>
      <c r="K1245" s="132">
        <v>949423</v>
      </c>
      <c r="L1245" s="131"/>
      <c r="M1245" s="131"/>
      <c r="N1245" s="131"/>
      <c r="O1245" s="133">
        <f t="shared" si="165"/>
        <v>0</v>
      </c>
      <c r="P1245" s="131"/>
      <c r="Q1245" s="131"/>
      <c r="R1245" s="134" t="s">
        <v>2172</v>
      </c>
      <c r="S1245" s="149">
        <v>9.0858333333333334</v>
      </c>
      <c r="T1245" s="149">
        <v>0.56786458333333334</v>
      </c>
      <c r="U1245" s="150">
        <v>44643</v>
      </c>
      <c r="V1245" s="149">
        <v>0.11277777777777853</v>
      </c>
      <c r="W1245" s="130">
        <v>0.37</v>
      </c>
      <c r="X1245" s="135">
        <v>32.5</v>
      </c>
      <c r="Y1245" s="130" t="str">
        <f t="shared" si="166"/>
        <v>CA180</v>
      </c>
      <c r="Z1245" s="130">
        <f t="shared" si="160"/>
        <v>0</v>
      </c>
      <c r="AA1245" s="135">
        <f t="shared" si="164"/>
        <v>0.37</v>
      </c>
      <c r="AB1245" s="135">
        <f t="shared" si="159"/>
        <v>28.1</v>
      </c>
      <c r="AC1245" s="130">
        <f t="shared" si="163"/>
        <v>32.5</v>
      </c>
      <c r="AD1245" s="130" t="str">
        <f t="shared" si="161"/>
        <v>66002-665</v>
      </c>
      <c r="AE1245" s="136"/>
      <c r="AF1245" s="137"/>
      <c r="AG1245" s="1" t="s">
        <v>153</v>
      </c>
      <c r="AH1245" s="43">
        <v>66811</v>
      </c>
    </row>
    <row r="1246" spans="1:34" x14ac:dyDescent="0.25">
      <c r="A1246" s="147">
        <v>44631</v>
      </c>
      <c r="B1246" s="82" t="s">
        <v>4574</v>
      </c>
      <c r="C1246" s="51" t="s">
        <v>1780</v>
      </c>
      <c r="D1246" s="51" t="s">
        <v>4706</v>
      </c>
      <c r="E1246" s="54">
        <v>44645</v>
      </c>
      <c r="F1246" s="51" t="s">
        <v>4570</v>
      </c>
      <c r="G1246" s="48" t="s">
        <v>4575</v>
      </c>
      <c r="H1246" s="52">
        <v>1</v>
      </c>
      <c r="I1246" s="51" t="s">
        <v>643</v>
      </c>
      <c r="J1246" s="1">
        <v>23.46</v>
      </c>
      <c r="K1246" s="132">
        <v>948777</v>
      </c>
      <c r="L1246" s="131"/>
      <c r="M1246" s="131">
        <v>18</v>
      </c>
      <c r="N1246" s="131">
        <v>2.6</v>
      </c>
      <c r="O1246" s="133">
        <f t="shared" si="165"/>
        <v>46.800000000000004</v>
      </c>
      <c r="P1246" s="131" t="s">
        <v>3486</v>
      </c>
      <c r="Q1246" s="131" t="s">
        <v>583</v>
      </c>
      <c r="R1246" s="134" t="s">
        <v>2172</v>
      </c>
      <c r="S1246" s="149">
        <v>0.98750000000000115</v>
      </c>
      <c r="T1246" s="149">
        <v>0.98750000000000115</v>
      </c>
      <c r="U1246" s="150">
        <v>44643</v>
      </c>
      <c r="V1246" s="149">
        <v>0.13388888888888939</v>
      </c>
      <c r="W1246" s="130">
        <v>1</v>
      </c>
      <c r="X1246" s="135">
        <v>130</v>
      </c>
      <c r="Y1246" s="130" t="str">
        <f t="shared" si="166"/>
        <v>RECELL763</v>
      </c>
      <c r="Z1246" s="130" t="str">
        <f t="shared" si="160"/>
        <v>5/INR18650-25R</v>
      </c>
      <c r="AA1246" s="135">
        <f t="shared" si="164"/>
        <v>1</v>
      </c>
      <c r="AB1246" s="135">
        <f t="shared" si="159"/>
        <v>23.46</v>
      </c>
      <c r="AC1246" s="130">
        <f t="shared" si="163"/>
        <v>130</v>
      </c>
      <c r="AD1246" s="130" t="str">
        <f t="shared" si="161"/>
        <v>66004-036</v>
      </c>
      <c r="AE1246" s="136"/>
      <c r="AF1246" s="137"/>
      <c r="AG1246" s="1" t="s">
        <v>13</v>
      </c>
      <c r="AH1246" s="43">
        <v>66223</v>
      </c>
    </row>
    <row r="1247" spans="1:34" x14ac:dyDescent="0.25">
      <c r="A1247" s="147">
        <v>44631</v>
      </c>
      <c r="B1247" s="82" t="s">
        <v>4573</v>
      </c>
      <c r="C1247" s="51" t="s">
        <v>580</v>
      </c>
      <c r="D1247" s="51" t="s">
        <v>4707</v>
      </c>
      <c r="E1247" s="54">
        <v>44645</v>
      </c>
      <c r="F1247" s="51" t="s">
        <v>4570</v>
      </c>
      <c r="G1247" s="48" t="s">
        <v>1384</v>
      </c>
      <c r="H1247" s="52">
        <v>1</v>
      </c>
      <c r="I1247" s="51" t="s">
        <v>364</v>
      </c>
      <c r="J1247" s="1">
        <v>7.17</v>
      </c>
      <c r="K1247" s="132">
        <v>948777</v>
      </c>
      <c r="L1247" s="131"/>
      <c r="M1247" s="131">
        <v>7.4</v>
      </c>
      <c r="N1247" s="131">
        <v>2.6</v>
      </c>
      <c r="O1247" s="133">
        <f t="shared" si="165"/>
        <v>19.240000000000002</v>
      </c>
      <c r="P1247" s="131" t="s">
        <v>3486</v>
      </c>
      <c r="Q1247" s="131" t="s">
        <v>582</v>
      </c>
      <c r="R1247" s="134" t="s">
        <v>2172</v>
      </c>
      <c r="S1247" s="149">
        <v>2.7752777777777764</v>
      </c>
      <c r="T1247" s="149">
        <v>2.7752777777777764</v>
      </c>
      <c r="U1247" s="150">
        <v>44643</v>
      </c>
      <c r="V1247" s="149">
        <v>9.3611111111111533E-2</v>
      </c>
      <c r="W1247" s="130">
        <v>1</v>
      </c>
      <c r="X1247" s="135">
        <v>117.95</v>
      </c>
      <c r="Y1247" s="130" t="str">
        <f t="shared" si="166"/>
        <v>RECELL762</v>
      </c>
      <c r="Z1247" s="130" t="str">
        <f t="shared" si="160"/>
        <v>2/UR18650ZY</v>
      </c>
      <c r="AA1247" s="135">
        <f t="shared" si="164"/>
        <v>1</v>
      </c>
      <c r="AB1247" s="135">
        <f t="shared" ref="AB1247:AB1278" si="167">J1247</f>
        <v>7.17</v>
      </c>
      <c r="AC1247" s="130">
        <f t="shared" si="163"/>
        <v>117.95</v>
      </c>
      <c r="AD1247" s="130" t="str">
        <f t="shared" si="161"/>
        <v>89000-970A</v>
      </c>
      <c r="AE1247" s="136"/>
      <c r="AF1247" s="137"/>
      <c r="AG1247" s="1" t="s">
        <v>13</v>
      </c>
      <c r="AH1247" s="43">
        <v>66223</v>
      </c>
    </row>
    <row r="1248" spans="1:34" x14ac:dyDescent="0.25">
      <c r="A1248" s="146">
        <v>44630</v>
      </c>
      <c r="B1248" s="57" t="s">
        <v>4547</v>
      </c>
      <c r="C1248" s="51" t="s">
        <v>426</v>
      </c>
      <c r="D1248" s="51" t="s">
        <v>427</v>
      </c>
      <c r="E1248" s="54">
        <v>44645</v>
      </c>
      <c r="F1248" s="51" t="s">
        <v>292</v>
      </c>
      <c r="G1248" s="48" t="s">
        <v>424</v>
      </c>
      <c r="H1248" s="52">
        <v>1</v>
      </c>
      <c r="I1248" s="51" t="s">
        <v>288</v>
      </c>
      <c r="J1248" s="1">
        <v>40.39</v>
      </c>
      <c r="K1248" s="132">
        <v>948608</v>
      </c>
      <c r="L1248" s="131" t="s">
        <v>425</v>
      </c>
      <c r="M1248" s="131">
        <v>18</v>
      </c>
      <c r="N1248" s="131">
        <v>4</v>
      </c>
      <c r="O1248" s="133">
        <f t="shared" si="165"/>
        <v>72</v>
      </c>
      <c r="P1248" s="131" t="s">
        <v>3497</v>
      </c>
      <c r="Q1248" s="131" t="s">
        <v>590</v>
      </c>
      <c r="R1248" s="134" t="s">
        <v>2172</v>
      </c>
      <c r="S1248" s="149">
        <v>1.0894444444444447</v>
      </c>
      <c r="T1248" s="149">
        <v>1.0894444444444447</v>
      </c>
      <c r="U1248" s="150">
        <v>44642</v>
      </c>
      <c r="V1248" s="149">
        <v>6.9166666666665488E-2</v>
      </c>
      <c r="W1248" s="130">
        <v>1.38</v>
      </c>
      <c r="X1248" s="135">
        <v>272.23</v>
      </c>
      <c r="Y1248" s="130" t="str">
        <f t="shared" si="166"/>
        <v>N1149</v>
      </c>
      <c r="Z1248" s="130" t="str">
        <f t="shared" si="160"/>
        <v>15/HR-4/3AU</v>
      </c>
      <c r="AA1248" s="135">
        <f t="shared" si="164"/>
        <v>1.38</v>
      </c>
      <c r="AB1248" s="135">
        <f t="shared" si="167"/>
        <v>40.39</v>
      </c>
      <c r="AC1248" s="130">
        <f t="shared" si="163"/>
        <v>272.23</v>
      </c>
      <c r="AD1248" s="130" t="str">
        <f t="shared" si="161"/>
        <v>22000-089</v>
      </c>
      <c r="AE1248" s="136"/>
      <c r="AF1248" s="137"/>
      <c r="AG1248" s="1" t="s">
        <v>13</v>
      </c>
      <c r="AH1248" s="43">
        <v>6830</v>
      </c>
    </row>
    <row r="1249" spans="1:34" x14ac:dyDescent="0.25">
      <c r="A1249" s="146">
        <v>44637</v>
      </c>
      <c r="B1249" s="57" t="s">
        <v>4626</v>
      </c>
      <c r="C1249" s="51" t="s">
        <v>4629</v>
      </c>
      <c r="D1249" s="51" t="s">
        <v>3476</v>
      </c>
      <c r="E1249" s="54">
        <v>44644</v>
      </c>
      <c r="F1249" s="51" t="s">
        <v>117</v>
      </c>
      <c r="G1249" s="48" t="s">
        <v>4627</v>
      </c>
      <c r="H1249" s="52">
        <v>10</v>
      </c>
      <c r="I1249" s="51" t="s">
        <v>4628</v>
      </c>
      <c r="J1249" s="1">
        <v>0.86</v>
      </c>
      <c r="K1249" s="132">
        <v>949467</v>
      </c>
      <c r="L1249" s="131"/>
      <c r="M1249" s="131">
        <v>3</v>
      </c>
      <c r="N1249" s="131">
        <v>0.62</v>
      </c>
      <c r="O1249" s="133">
        <f t="shared" si="165"/>
        <v>1.8599999999999999</v>
      </c>
      <c r="P1249" s="131" t="s">
        <v>411</v>
      </c>
      <c r="Q1249" s="131" t="s">
        <v>412</v>
      </c>
      <c r="R1249" s="134" t="s">
        <v>248</v>
      </c>
      <c r="S1249" s="149">
        <v>1.9855555555555551</v>
      </c>
      <c r="T1249" s="149">
        <v>0.19855555555555551</v>
      </c>
      <c r="U1249" s="150">
        <v>44642</v>
      </c>
      <c r="V1249" s="149">
        <v>9.8055555555555785E-2</v>
      </c>
      <c r="W1249" s="130">
        <v>0.5</v>
      </c>
      <c r="X1249" s="135">
        <v>5.92</v>
      </c>
      <c r="Y1249" s="130" t="str">
        <f t="shared" si="166"/>
        <v>TAG-LAB</v>
      </c>
      <c r="Z1249" s="130" t="str">
        <f t="shared" si="160"/>
        <v>1/CR2450</v>
      </c>
      <c r="AA1249" s="135">
        <f t="shared" si="164"/>
        <v>0.5</v>
      </c>
      <c r="AB1249" s="135">
        <f t="shared" si="167"/>
        <v>0.86</v>
      </c>
      <c r="AC1249" s="130">
        <f t="shared" si="163"/>
        <v>5.92</v>
      </c>
      <c r="AD1249" s="130" t="str">
        <f t="shared" si="161"/>
        <v>66004-037</v>
      </c>
      <c r="AE1249" s="136"/>
      <c r="AF1249" s="137"/>
      <c r="AG1249" s="1" t="s">
        <v>151</v>
      </c>
      <c r="AH1249" s="43">
        <v>24232</v>
      </c>
    </row>
    <row r="1250" spans="1:34" x14ac:dyDescent="0.25">
      <c r="A1250" s="146">
        <v>44637</v>
      </c>
      <c r="B1250" s="57" t="s">
        <v>4620</v>
      </c>
      <c r="C1250" s="51" t="s">
        <v>129</v>
      </c>
      <c r="D1250" s="51" t="s">
        <v>4619</v>
      </c>
      <c r="E1250" s="54">
        <v>44645</v>
      </c>
      <c r="F1250" s="51" t="s">
        <v>93</v>
      </c>
      <c r="G1250" s="48" t="s">
        <v>4618</v>
      </c>
      <c r="H1250" s="52">
        <v>1</v>
      </c>
      <c r="I1250" s="51" t="s">
        <v>128</v>
      </c>
      <c r="J1250" s="1">
        <v>2.57</v>
      </c>
      <c r="K1250" s="132">
        <v>948924</v>
      </c>
      <c r="L1250" s="131"/>
      <c r="M1250" s="131"/>
      <c r="N1250" s="131"/>
      <c r="O1250" s="133">
        <f t="shared" si="165"/>
        <v>0</v>
      </c>
      <c r="P1250" s="131"/>
      <c r="Q1250" s="131"/>
      <c r="R1250" s="134" t="s">
        <v>997</v>
      </c>
      <c r="S1250" s="149">
        <v>0.713055555555556</v>
      </c>
      <c r="T1250" s="149">
        <v>0.713055555555556</v>
      </c>
      <c r="U1250" s="150">
        <v>44642</v>
      </c>
      <c r="V1250" s="149">
        <v>7.5833333333331865E-2</v>
      </c>
      <c r="W1250" s="130">
        <v>0.5</v>
      </c>
      <c r="X1250" s="135">
        <v>60</v>
      </c>
      <c r="Y1250" s="130" t="str">
        <f t="shared" si="166"/>
        <v>L447</v>
      </c>
      <c r="Z1250" s="130" t="str">
        <f t="shared" si="160"/>
        <v>1/CR17335SE</v>
      </c>
      <c r="AA1250" s="135">
        <f t="shared" si="164"/>
        <v>0.5</v>
      </c>
      <c r="AB1250" s="135">
        <f t="shared" si="167"/>
        <v>2.57</v>
      </c>
      <c r="AC1250" s="130">
        <f t="shared" si="163"/>
        <v>60</v>
      </c>
      <c r="AD1250" s="130" t="str">
        <f t="shared" si="161"/>
        <v>66004-034</v>
      </c>
      <c r="AE1250" s="136"/>
      <c r="AF1250" s="137"/>
      <c r="AG1250" s="1" t="s">
        <v>13</v>
      </c>
      <c r="AH1250" s="43">
        <v>65959</v>
      </c>
    </row>
    <row r="1251" spans="1:34" x14ac:dyDescent="0.25">
      <c r="A1251" s="146">
        <v>44602</v>
      </c>
      <c r="B1251" s="57" t="s">
        <v>4309</v>
      </c>
      <c r="C1251" s="51"/>
      <c r="D1251" s="51" t="s">
        <v>1906</v>
      </c>
      <c r="E1251" s="54">
        <v>44622</v>
      </c>
      <c r="F1251" s="51" t="s">
        <v>139</v>
      </c>
      <c r="G1251" s="48" t="s">
        <v>1905</v>
      </c>
      <c r="H1251" s="52">
        <v>12</v>
      </c>
      <c r="I1251" s="51"/>
      <c r="J1251" s="1">
        <v>10.4</v>
      </c>
      <c r="K1251" s="132">
        <v>945441</v>
      </c>
      <c r="L1251" s="131"/>
      <c r="M1251" s="131"/>
      <c r="N1251" s="131"/>
      <c r="O1251" s="133">
        <f t="shared" si="165"/>
        <v>0</v>
      </c>
      <c r="P1251" s="131"/>
      <c r="Q1251" s="131"/>
      <c r="R1251" s="134" t="s">
        <v>320</v>
      </c>
      <c r="S1251" s="149">
        <v>16.482222222222223</v>
      </c>
      <c r="T1251" s="149">
        <v>1.3735185185185186</v>
      </c>
      <c r="U1251" s="150">
        <v>44642</v>
      </c>
      <c r="V1251" s="149">
        <v>0.25555555555555642</v>
      </c>
      <c r="W1251" s="130">
        <v>0.7</v>
      </c>
      <c r="X1251" s="135">
        <v>220</v>
      </c>
      <c r="Y1251" s="130" t="str">
        <f t="shared" si="166"/>
        <v>CH532</v>
      </c>
      <c r="Z1251" s="130">
        <f t="shared" si="160"/>
        <v>0</v>
      </c>
      <c r="AA1251" s="135">
        <f t="shared" si="164"/>
        <v>0.7</v>
      </c>
      <c r="AB1251" s="135">
        <f t="shared" si="167"/>
        <v>10.4</v>
      </c>
      <c r="AC1251" s="130">
        <f t="shared" si="163"/>
        <v>220</v>
      </c>
      <c r="AD1251" s="130" t="str">
        <f t="shared" si="161"/>
        <v>66002-658</v>
      </c>
      <c r="AE1251" s="136"/>
      <c r="AF1251" s="137"/>
      <c r="AG1251" s="1" t="s">
        <v>151</v>
      </c>
      <c r="AH1251" s="43">
        <v>66824</v>
      </c>
    </row>
    <row r="1252" spans="1:34" x14ac:dyDescent="0.25">
      <c r="A1252" s="140">
        <v>44628</v>
      </c>
      <c r="B1252" s="55" t="s">
        <v>4513</v>
      </c>
      <c r="C1252" s="51" t="s">
        <v>2931</v>
      </c>
      <c r="D1252" s="51" t="s">
        <v>366</v>
      </c>
      <c r="E1252" s="54">
        <v>44624</v>
      </c>
      <c r="F1252" s="51" t="s">
        <v>139</v>
      </c>
      <c r="G1252" s="48" t="s">
        <v>142</v>
      </c>
      <c r="H1252" s="52">
        <v>20</v>
      </c>
      <c r="I1252" s="51" t="s">
        <v>102</v>
      </c>
      <c r="J1252" s="1">
        <v>35.630000000000003</v>
      </c>
      <c r="K1252" s="132">
        <v>948132</v>
      </c>
      <c r="L1252" s="131"/>
      <c r="M1252" s="131"/>
      <c r="N1252" s="131"/>
      <c r="O1252" s="133">
        <f t="shared" si="165"/>
        <v>0</v>
      </c>
      <c r="P1252" s="131"/>
      <c r="Q1252" s="131"/>
      <c r="R1252" s="134" t="s">
        <v>249</v>
      </c>
      <c r="S1252" s="149">
        <v>4.7538888888888895</v>
      </c>
      <c r="T1252" s="149">
        <v>0.23769444444444449</v>
      </c>
      <c r="U1252" s="150">
        <v>44642</v>
      </c>
      <c r="V1252" s="149">
        <v>0.39472222222222353</v>
      </c>
      <c r="W1252" s="130">
        <v>0.26</v>
      </c>
      <c r="X1252" s="135">
        <v>90</v>
      </c>
      <c r="Y1252" s="130" t="str">
        <f t="shared" si="166"/>
        <v>CH256</v>
      </c>
      <c r="Z1252" s="130" t="str">
        <f t="shared" si="160"/>
        <v>1/TSB002</v>
      </c>
      <c r="AA1252" s="135">
        <f t="shared" si="164"/>
        <v>0.26</v>
      </c>
      <c r="AB1252" s="135">
        <f t="shared" si="167"/>
        <v>35.630000000000003</v>
      </c>
      <c r="AC1252" s="130">
        <f t="shared" si="163"/>
        <v>90</v>
      </c>
      <c r="AD1252" s="130" t="str">
        <f t="shared" si="161"/>
        <v>66000-715</v>
      </c>
      <c r="AE1252" s="136"/>
      <c r="AF1252" s="137"/>
      <c r="AG1252" s="1" t="s">
        <v>573</v>
      </c>
      <c r="AH1252" s="43">
        <v>66824</v>
      </c>
    </row>
    <row r="1253" spans="1:34" x14ac:dyDescent="0.25">
      <c r="A1253" s="147">
        <v>44638</v>
      </c>
      <c r="B1253" s="82" t="s">
        <v>4654</v>
      </c>
      <c r="C1253" s="51" t="s">
        <v>4656</v>
      </c>
      <c r="D1253" s="51" t="s">
        <v>4657</v>
      </c>
      <c r="E1253" s="54">
        <v>44657</v>
      </c>
      <c r="F1253" s="51" t="s">
        <v>2203</v>
      </c>
      <c r="G1253" s="48" t="s">
        <v>4655</v>
      </c>
      <c r="H1253" s="52">
        <v>10</v>
      </c>
      <c r="I1253" s="51" t="s">
        <v>293</v>
      </c>
      <c r="J1253" s="1">
        <v>4.41</v>
      </c>
      <c r="K1253" s="132">
        <v>949473</v>
      </c>
      <c r="L1253" s="131"/>
      <c r="M1253" s="131">
        <v>2.4</v>
      </c>
      <c r="N1253" s="131">
        <v>1.7</v>
      </c>
      <c r="O1253" s="133">
        <f t="shared" si="165"/>
        <v>4.08</v>
      </c>
      <c r="P1253" s="131" t="s">
        <v>3497</v>
      </c>
      <c r="Q1253" s="131" t="s">
        <v>582</v>
      </c>
      <c r="R1253" s="134" t="s">
        <v>4755</v>
      </c>
      <c r="S1253" s="149">
        <v>3.820555555555555</v>
      </c>
      <c r="T1253" s="149">
        <v>0.38205555555555548</v>
      </c>
      <c r="U1253" s="150">
        <v>44642</v>
      </c>
      <c r="V1253" s="149">
        <v>0.12277777777777743</v>
      </c>
      <c r="W1253" s="130">
        <v>0.32</v>
      </c>
      <c r="X1253" s="135">
        <v>26</v>
      </c>
      <c r="Y1253" s="130" t="str">
        <f t="shared" si="166"/>
        <v>PACK491</v>
      </c>
      <c r="Z1253" s="130" t="str">
        <f t="shared" si="160"/>
        <v>2/AA1700</v>
      </c>
      <c r="AA1253" s="135">
        <f t="shared" si="164"/>
        <v>0.32</v>
      </c>
      <c r="AB1253" s="135">
        <f t="shared" si="167"/>
        <v>4.41</v>
      </c>
      <c r="AC1253" s="130">
        <f t="shared" si="163"/>
        <v>26</v>
      </c>
      <c r="AD1253" s="130" t="str">
        <f t="shared" si="161"/>
        <v>66002-188</v>
      </c>
      <c r="AE1253" s="136"/>
      <c r="AF1253" s="137"/>
      <c r="AG1253" s="1" t="s">
        <v>13</v>
      </c>
      <c r="AH1253" s="43" t="s">
        <v>2206</v>
      </c>
    </row>
    <row r="1254" spans="1:34" x14ac:dyDescent="0.25">
      <c r="A1254" s="140">
        <v>44607</v>
      </c>
      <c r="B1254" s="55" t="s">
        <v>4346</v>
      </c>
      <c r="C1254" s="51" t="s">
        <v>1293</v>
      </c>
      <c r="D1254" s="51" t="s">
        <v>2618</v>
      </c>
      <c r="E1254" s="54">
        <v>44624</v>
      </c>
      <c r="F1254" s="51" t="s">
        <v>2613</v>
      </c>
      <c r="G1254" s="48" t="s">
        <v>2617</v>
      </c>
      <c r="H1254" s="52">
        <v>3</v>
      </c>
      <c r="I1254" s="51" t="s">
        <v>102</v>
      </c>
      <c r="J1254" s="1">
        <v>38.11</v>
      </c>
      <c r="K1254" s="132">
        <v>945740</v>
      </c>
      <c r="L1254" s="131"/>
      <c r="M1254" s="131"/>
      <c r="N1254" s="131"/>
      <c r="O1254" s="133">
        <f t="shared" si="165"/>
        <v>0</v>
      </c>
      <c r="P1254" s="131"/>
      <c r="Q1254" s="131"/>
      <c r="R1254" s="134" t="s">
        <v>249</v>
      </c>
      <c r="S1254" s="149">
        <v>1.33</v>
      </c>
      <c r="T1254" s="149">
        <v>0.44333333333333336</v>
      </c>
      <c r="U1254" s="150">
        <v>44642</v>
      </c>
      <c r="V1254" s="149">
        <v>0.11472222222222239</v>
      </c>
      <c r="W1254" s="130">
        <v>0.57999999999999996</v>
      </c>
      <c r="X1254" s="135">
        <v>90</v>
      </c>
      <c r="Y1254" s="130" t="str">
        <f t="shared" si="166"/>
        <v>CH90</v>
      </c>
      <c r="Z1254" s="130" t="str">
        <f t="shared" si="160"/>
        <v>1/TSB-002</v>
      </c>
      <c r="AA1254" s="135">
        <f t="shared" si="164"/>
        <v>0.57999999999999996</v>
      </c>
      <c r="AB1254" s="135">
        <f t="shared" si="167"/>
        <v>38.11</v>
      </c>
      <c r="AC1254" s="130">
        <f t="shared" si="163"/>
        <v>90</v>
      </c>
      <c r="AD1254" s="130" t="str">
        <f t="shared" si="161"/>
        <v>66000-160</v>
      </c>
      <c r="AE1254" s="136"/>
      <c r="AF1254" s="137"/>
      <c r="AG1254" s="1" t="s">
        <v>13</v>
      </c>
      <c r="AH1254" s="43">
        <v>66148</v>
      </c>
    </row>
    <row r="1255" spans="1:34" x14ac:dyDescent="0.25">
      <c r="A1255" s="146">
        <v>44630</v>
      </c>
      <c r="B1255" s="57" t="s">
        <v>4530</v>
      </c>
      <c r="C1255" s="51" t="s">
        <v>1987</v>
      </c>
      <c r="D1255" s="51" t="s">
        <v>4532</v>
      </c>
      <c r="E1255" s="54">
        <v>44641</v>
      </c>
      <c r="F1255" s="51" t="s">
        <v>4524</v>
      </c>
      <c r="G1255" s="48" t="s">
        <v>4531</v>
      </c>
      <c r="H1255" s="52">
        <v>3</v>
      </c>
      <c r="I1255" s="51" t="s">
        <v>3492</v>
      </c>
      <c r="J1255" s="1">
        <v>34.19</v>
      </c>
      <c r="K1255" s="132">
        <v>948600</v>
      </c>
      <c r="L1255" s="131"/>
      <c r="M1255" s="131"/>
      <c r="N1255" s="131"/>
      <c r="O1255" s="133">
        <f t="shared" si="165"/>
        <v>0</v>
      </c>
      <c r="P1255" s="131"/>
      <c r="Q1255" s="131"/>
      <c r="R1255" s="134" t="s">
        <v>249</v>
      </c>
      <c r="S1255" s="149">
        <v>0.16666666666666741</v>
      </c>
      <c r="T1255" s="149">
        <v>5.5555555555555802E-2</v>
      </c>
      <c r="U1255" s="150">
        <v>44644</v>
      </c>
      <c r="V1255" s="149">
        <v>9.5555555555555394E-2</v>
      </c>
      <c r="W1255" s="130">
        <v>0.3</v>
      </c>
      <c r="X1255" s="135">
        <v>96.5</v>
      </c>
      <c r="Y1255" s="130" t="str">
        <f t="shared" si="166"/>
        <v>CH578</v>
      </c>
      <c r="Z1255" s="130" t="str">
        <f t="shared" si="160"/>
        <v>1/TSB-003PCB</v>
      </c>
      <c r="AA1255" s="135">
        <f t="shared" si="164"/>
        <v>0.3</v>
      </c>
      <c r="AB1255" s="135">
        <f t="shared" si="167"/>
        <v>34.19</v>
      </c>
      <c r="AC1255" s="130">
        <f t="shared" si="163"/>
        <v>96.5</v>
      </c>
      <c r="AD1255" s="130" t="str">
        <f t="shared" si="161"/>
        <v>66003-578</v>
      </c>
      <c r="AE1255" s="136"/>
      <c r="AF1255" s="137"/>
      <c r="AG1255" s="1" t="s">
        <v>152</v>
      </c>
      <c r="AH1255" s="43">
        <v>62382</v>
      </c>
    </row>
    <row r="1256" spans="1:34" x14ac:dyDescent="0.25">
      <c r="A1256" s="146">
        <v>44630</v>
      </c>
      <c r="B1256" s="57">
        <v>321210</v>
      </c>
      <c r="C1256" s="51" t="s">
        <v>1987</v>
      </c>
      <c r="D1256" s="51" t="s">
        <v>4532</v>
      </c>
      <c r="E1256" s="54">
        <v>44641</v>
      </c>
      <c r="F1256" s="51" t="s">
        <v>4524</v>
      </c>
      <c r="G1256" s="48" t="s">
        <v>4531</v>
      </c>
      <c r="H1256" s="52">
        <v>3</v>
      </c>
      <c r="I1256" s="51" t="s">
        <v>3492</v>
      </c>
      <c r="J1256" s="1">
        <v>34.19</v>
      </c>
      <c r="K1256" s="132">
        <v>948600</v>
      </c>
      <c r="L1256" s="131"/>
      <c r="M1256" s="131"/>
      <c r="N1256" s="131"/>
      <c r="O1256" s="133">
        <f t="shared" si="165"/>
        <v>0</v>
      </c>
      <c r="P1256" s="131"/>
      <c r="Q1256" s="131"/>
      <c r="R1256" s="134" t="s">
        <v>249</v>
      </c>
      <c r="S1256" s="149">
        <v>0.16666666666666607</v>
      </c>
      <c r="T1256" s="149">
        <v>5.5555555555555358E-2</v>
      </c>
      <c r="U1256" s="150">
        <v>44644</v>
      </c>
      <c r="V1256" s="149">
        <v>0.12388888888888783</v>
      </c>
      <c r="W1256" s="130">
        <v>0.3</v>
      </c>
      <c r="X1256" s="135">
        <v>96.5</v>
      </c>
      <c r="Y1256" s="130" t="str">
        <f t="shared" si="166"/>
        <v>CH578</v>
      </c>
      <c r="Z1256" s="130" t="str">
        <f t="shared" si="160"/>
        <v>1/TSB-003PCB</v>
      </c>
      <c r="AA1256" s="135">
        <f t="shared" si="164"/>
        <v>0.3</v>
      </c>
      <c r="AB1256" s="135">
        <f t="shared" si="167"/>
        <v>34.19</v>
      </c>
      <c r="AC1256" s="130">
        <f t="shared" si="163"/>
        <v>96.5</v>
      </c>
      <c r="AD1256" s="130" t="str">
        <f t="shared" si="161"/>
        <v>66003-578</v>
      </c>
      <c r="AE1256" s="136"/>
      <c r="AF1256" s="137"/>
      <c r="AG1256" s="1" t="s">
        <v>152</v>
      </c>
      <c r="AH1256" s="43">
        <v>62382</v>
      </c>
    </row>
    <row r="1257" spans="1:34" x14ac:dyDescent="0.25">
      <c r="A1257" s="146">
        <v>44630</v>
      </c>
      <c r="B1257" s="57" t="s">
        <v>4523</v>
      </c>
      <c r="C1257" s="51" t="s">
        <v>1987</v>
      </c>
      <c r="D1257" s="51" t="s">
        <v>4526</v>
      </c>
      <c r="E1257" s="54">
        <v>44641</v>
      </c>
      <c r="F1257" s="51" t="s">
        <v>4524</v>
      </c>
      <c r="G1257" s="48" t="s">
        <v>4525</v>
      </c>
      <c r="H1257" s="52">
        <v>3</v>
      </c>
      <c r="I1257" s="51" t="s">
        <v>3492</v>
      </c>
      <c r="J1257" s="1">
        <v>34.19</v>
      </c>
      <c r="K1257" s="132">
        <v>948600</v>
      </c>
      <c r="L1257" s="131"/>
      <c r="M1257" s="131"/>
      <c r="N1257" s="131"/>
      <c r="O1257" s="133">
        <f t="shared" si="165"/>
        <v>0</v>
      </c>
      <c r="P1257" s="131"/>
      <c r="Q1257" s="131"/>
      <c r="R1257" s="134" t="s">
        <v>249</v>
      </c>
      <c r="S1257" s="149">
        <v>0.33333333333333215</v>
      </c>
      <c r="T1257" s="149">
        <v>0.11111111111111072</v>
      </c>
      <c r="U1257" s="150">
        <v>44644</v>
      </c>
      <c r="V1257" s="149">
        <v>5.361111111111061E-2</v>
      </c>
      <c r="W1257" s="130">
        <v>0.3</v>
      </c>
      <c r="X1257" s="135">
        <v>96.5</v>
      </c>
      <c r="Y1257" s="130" t="str">
        <f t="shared" si="166"/>
        <v>CH576</v>
      </c>
      <c r="Z1257" s="130" t="str">
        <f t="shared" si="160"/>
        <v>1/TSB-003PCB</v>
      </c>
      <c r="AA1257" s="135">
        <f t="shared" si="164"/>
        <v>0.3</v>
      </c>
      <c r="AB1257" s="135">
        <f t="shared" si="167"/>
        <v>34.19</v>
      </c>
      <c r="AC1257" s="130">
        <f t="shared" si="163"/>
        <v>96.5</v>
      </c>
      <c r="AD1257" s="130" t="str">
        <f t="shared" si="161"/>
        <v>66003-576</v>
      </c>
      <c r="AE1257" s="136"/>
      <c r="AF1257" s="137"/>
      <c r="AG1257" s="1" t="s">
        <v>152</v>
      </c>
      <c r="AH1257" s="43">
        <v>62382</v>
      </c>
    </row>
    <row r="1258" spans="1:34" x14ac:dyDescent="0.25">
      <c r="A1258" s="146">
        <v>44630</v>
      </c>
      <c r="B1258" s="57">
        <v>321207</v>
      </c>
      <c r="C1258" s="51" t="s">
        <v>1987</v>
      </c>
      <c r="D1258" s="51" t="s">
        <v>4526</v>
      </c>
      <c r="E1258" s="54">
        <v>44641</v>
      </c>
      <c r="F1258" s="51" t="s">
        <v>4524</v>
      </c>
      <c r="G1258" s="48" t="s">
        <v>4525</v>
      </c>
      <c r="H1258" s="52">
        <v>3</v>
      </c>
      <c r="I1258" s="51" t="s">
        <v>3492</v>
      </c>
      <c r="J1258" s="1">
        <v>34.19</v>
      </c>
      <c r="K1258" s="132">
        <v>948600</v>
      </c>
      <c r="L1258" s="131"/>
      <c r="M1258" s="131"/>
      <c r="N1258" s="131"/>
      <c r="O1258" s="133">
        <f t="shared" si="165"/>
        <v>0</v>
      </c>
      <c r="P1258" s="131"/>
      <c r="Q1258" s="131"/>
      <c r="R1258" s="134" t="s">
        <v>249</v>
      </c>
      <c r="S1258" s="149">
        <v>8.333333333333437E-2</v>
      </c>
      <c r="T1258" s="149">
        <v>2.7777777777778123E-2</v>
      </c>
      <c r="U1258" s="150">
        <v>44644</v>
      </c>
      <c r="V1258" s="149">
        <v>0.12361111111111223</v>
      </c>
      <c r="W1258" s="130">
        <v>0.3</v>
      </c>
      <c r="X1258" s="135">
        <v>96.5</v>
      </c>
      <c r="Y1258" s="130" t="str">
        <f t="shared" si="166"/>
        <v>CH576</v>
      </c>
      <c r="Z1258" s="130" t="str">
        <f t="shared" si="160"/>
        <v>1/TSB-003PCB</v>
      </c>
      <c r="AA1258" s="135">
        <f t="shared" si="164"/>
        <v>0.3</v>
      </c>
      <c r="AB1258" s="135">
        <f t="shared" si="167"/>
        <v>34.19</v>
      </c>
      <c r="AC1258" s="130">
        <f t="shared" si="163"/>
        <v>96.5</v>
      </c>
      <c r="AD1258" s="130" t="str">
        <f t="shared" si="161"/>
        <v>66003-576</v>
      </c>
      <c r="AE1258" s="136"/>
      <c r="AF1258" s="137"/>
      <c r="AG1258" s="1" t="s">
        <v>152</v>
      </c>
      <c r="AH1258" s="43">
        <v>62382</v>
      </c>
    </row>
    <row r="1259" spans="1:34" x14ac:dyDescent="0.25">
      <c r="A1259" s="144">
        <v>44636</v>
      </c>
      <c r="B1259" s="56" t="s">
        <v>4598</v>
      </c>
      <c r="C1259" s="51" t="s">
        <v>4599</v>
      </c>
      <c r="D1259" s="51" t="s">
        <v>588</v>
      </c>
      <c r="E1259" s="54">
        <v>44635</v>
      </c>
      <c r="F1259" s="51" t="s">
        <v>609</v>
      </c>
      <c r="G1259" s="48" t="s">
        <v>587</v>
      </c>
      <c r="H1259" s="52">
        <v>40</v>
      </c>
      <c r="I1259" s="51" t="s">
        <v>4430</v>
      </c>
      <c r="J1259" s="1">
        <v>14.23</v>
      </c>
      <c r="K1259" s="132">
        <v>949152</v>
      </c>
      <c r="L1259" s="131" t="s">
        <v>1054</v>
      </c>
      <c r="M1259" s="131">
        <v>7.2</v>
      </c>
      <c r="N1259" s="131">
        <v>2.7</v>
      </c>
      <c r="O1259" s="133">
        <f t="shared" si="165"/>
        <v>19.440000000000001</v>
      </c>
      <c r="P1259" s="131" t="s">
        <v>3497</v>
      </c>
      <c r="Q1259" s="131" t="s">
        <v>464</v>
      </c>
      <c r="R1259" s="134" t="s">
        <v>2172</v>
      </c>
      <c r="S1259" s="149">
        <v>6.4602777777777778</v>
      </c>
      <c r="T1259" s="149">
        <v>0.16150694444444444</v>
      </c>
      <c r="U1259" s="150">
        <v>44644</v>
      </c>
      <c r="V1259" s="149">
        <v>0.49055555555555586</v>
      </c>
      <c r="W1259" s="130">
        <v>0.23</v>
      </c>
      <c r="X1259" s="135">
        <v>92.73</v>
      </c>
      <c r="Y1259" s="130" t="str">
        <f t="shared" si="166"/>
        <v>N509</v>
      </c>
      <c r="Z1259" s="130" t="str">
        <f t="shared" si="160"/>
        <v>ALARIS ASENA</v>
      </c>
      <c r="AA1259" s="135">
        <f t="shared" si="164"/>
        <v>0.23</v>
      </c>
      <c r="AB1259" s="135">
        <f t="shared" si="167"/>
        <v>14.23</v>
      </c>
      <c r="AC1259" s="130">
        <f t="shared" si="163"/>
        <v>92.73</v>
      </c>
      <c r="AD1259" s="130" t="str">
        <f t="shared" si="161"/>
        <v>22000-006B</v>
      </c>
      <c r="AE1259" s="136"/>
      <c r="AF1259" s="137"/>
      <c r="AG1259" s="1" t="s">
        <v>151</v>
      </c>
      <c r="AH1259" s="43">
        <v>32091</v>
      </c>
    </row>
    <row r="1260" spans="1:34" x14ac:dyDescent="0.25">
      <c r="A1260" s="146">
        <v>44637</v>
      </c>
      <c r="B1260" s="57" t="s">
        <v>4634</v>
      </c>
      <c r="C1260" s="51" t="s">
        <v>1293</v>
      </c>
      <c r="D1260" s="51" t="s">
        <v>4636</v>
      </c>
      <c r="E1260" s="54">
        <v>44641</v>
      </c>
      <c r="F1260" s="51" t="s">
        <v>4442</v>
      </c>
      <c r="G1260" s="48" t="s">
        <v>4635</v>
      </c>
      <c r="H1260" s="52">
        <v>1</v>
      </c>
      <c r="I1260" s="51" t="s">
        <v>102</v>
      </c>
      <c r="J1260" s="1">
        <v>34.94</v>
      </c>
      <c r="K1260" s="132">
        <v>947127</v>
      </c>
      <c r="L1260" s="131"/>
      <c r="M1260" s="131"/>
      <c r="N1260" s="131"/>
      <c r="O1260" s="133">
        <f t="shared" si="165"/>
        <v>0</v>
      </c>
      <c r="P1260" s="131"/>
      <c r="Q1260" s="131"/>
      <c r="R1260" s="134" t="s">
        <v>249</v>
      </c>
      <c r="S1260" s="149">
        <v>0.2716666666666665</v>
      </c>
      <c r="T1260" s="149">
        <v>0.2716666666666665</v>
      </c>
      <c r="U1260" s="150">
        <v>44644</v>
      </c>
      <c r="V1260" s="149">
        <v>3.8055555555555731E-2</v>
      </c>
      <c r="W1260" s="130">
        <v>0.12</v>
      </c>
      <c r="X1260" s="135">
        <v>99</v>
      </c>
      <c r="Y1260" s="130" t="str">
        <f t="shared" si="166"/>
        <v>CH581</v>
      </c>
      <c r="Z1260" s="130" t="str">
        <f t="shared" si="160"/>
        <v>1/TSB-002</v>
      </c>
      <c r="AA1260" s="135">
        <f t="shared" si="164"/>
        <v>0.12</v>
      </c>
      <c r="AB1260" s="135">
        <f t="shared" si="167"/>
        <v>34.94</v>
      </c>
      <c r="AC1260" s="130">
        <f t="shared" si="163"/>
        <v>99</v>
      </c>
      <c r="AD1260" s="130" t="str">
        <f t="shared" si="161"/>
        <v>66003-000</v>
      </c>
      <c r="AE1260" s="136"/>
      <c r="AF1260" s="137"/>
      <c r="AG1260" s="1" t="s">
        <v>151</v>
      </c>
      <c r="AH1260" s="43">
        <v>2192</v>
      </c>
    </row>
    <row r="1261" spans="1:34" x14ac:dyDescent="0.25">
      <c r="A1261" s="146">
        <v>44637</v>
      </c>
      <c r="B1261" s="57" t="s">
        <v>4637</v>
      </c>
      <c r="C1261" s="51" t="s">
        <v>1293</v>
      </c>
      <c r="D1261" s="51" t="s">
        <v>2782</v>
      </c>
      <c r="E1261" s="54">
        <v>44635</v>
      </c>
      <c r="F1261" s="51" t="s">
        <v>387</v>
      </c>
      <c r="G1261" s="48" t="s">
        <v>2781</v>
      </c>
      <c r="H1261" s="52">
        <v>5</v>
      </c>
      <c r="I1261" s="51" t="s">
        <v>102</v>
      </c>
      <c r="J1261" s="1">
        <v>34.94</v>
      </c>
      <c r="K1261" s="132">
        <v>949261</v>
      </c>
      <c r="L1261" s="131"/>
      <c r="M1261" s="131"/>
      <c r="N1261" s="131"/>
      <c r="O1261" s="133">
        <f t="shared" si="165"/>
        <v>0</v>
      </c>
      <c r="P1261" s="131"/>
      <c r="Q1261" s="131"/>
      <c r="R1261" s="134" t="s">
        <v>249</v>
      </c>
      <c r="S1261" s="149">
        <v>0.33333333333333348</v>
      </c>
      <c r="T1261" s="149">
        <v>6.6666666666666693E-2</v>
      </c>
      <c r="U1261" s="150">
        <v>44644</v>
      </c>
      <c r="V1261" s="149">
        <v>0.22916666666666652</v>
      </c>
      <c r="W1261" s="130">
        <v>0.08</v>
      </c>
      <c r="X1261" s="135">
        <v>75</v>
      </c>
      <c r="Y1261" s="130" t="str">
        <f t="shared" si="166"/>
        <v>CH120</v>
      </c>
      <c r="Z1261" s="130" t="str">
        <f t="shared" si="160"/>
        <v>1/TSB-002</v>
      </c>
      <c r="AA1261" s="135">
        <f t="shared" si="164"/>
        <v>0.08</v>
      </c>
      <c r="AB1261" s="135">
        <f t="shared" si="167"/>
        <v>34.94</v>
      </c>
      <c r="AC1261" s="130">
        <f t="shared" si="163"/>
        <v>75</v>
      </c>
      <c r="AD1261" s="130" t="str">
        <f t="shared" si="161"/>
        <v>66000-027</v>
      </c>
      <c r="AE1261" s="136"/>
      <c r="AF1261" s="137"/>
      <c r="AG1261" s="1" t="s">
        <v>153</v>
      </c>
      <c r="AH1261" s="43">
        <v>35409</v>
      </c>
    </row>
    <row r="1262" spans="1:34" x14ac:dyDescent="0.25">
      <c r="A1262" s="147">
        <v>44631</v>
      </c>
      <c r="B1262" s="82" t="s">
        <v>4569</v>
      </c>
      <c r="C1262" s="51" t="s">
        <v>4572</v>
      </c>
      <c r="D1262" s="51" t="s">
        <v>4756</v>
      </c>
      <c r="E1262" s="54">
        <v>44645</v>
      </c>
      <c r="F1262" s="51" t="s">
        <v>4570</v>
      </c>
      <c r="G1262" s="48" t="s">
        <v>4571</v>
      </c>
      <c r="H1262" s="52">
        <v>1</v>
      </c>
      <c r="I1262" s="51" t="s">
        <v>321</v>
      </c>
      <c r="J1262" s="1">
        <v>21.5</v>
      </c>
      <c r="K1262" s="132">
        <v>948777</v>
      </c>
      <c r="L1262" s="131"/>
      <c r="M1262" s="131">
        <v>21.6</v>
      </c>
      <c r="N1262" s="131">
        <v>2.9</v>
      </c>
      <c r="O1262" s="133">
        <f t="shared" si="165"/>
        <v>62.64</v>
      </c>
      <c r="P1262" s="131" t="s">
        <v>3486</v>
      </c>
      <c r="Q1262" s="131" t="s">
        <v>464</v>
      </c>
      <c r="R1262" s="134" t="s">
        <v>2172</v>
      </c>
      <c r="S1262" s="149">
        <v>0.3861111111111093</v>
      </c>
      <c r="T1262" s="149">
        <v>0.3861111111111093</v>
      </c>
      <c r="U1262" s="150">
        <v>44644</v>
      </c>
      <c r="V1262" s="149">
        <v>0.12861111111111034</v>
      </c>
      <c r="W1262" s="130">
        <v>1</v>
      </c>
      <c r="X1262" s="135">
        <v>140</v>
      </c>
      <c r="Y1262" s="130" t="str">
        <f t="shared" si="166"/>
        <v>RECELL764</v>
      </c>
      <c r="Z1262" s="130" t="str">
        <f t="shared" si="160"/>
        <v xml:space="preserve">6/NCR18650PF </v>
      </c>
      <c r="AA1262" s="135">
        <f t="shared" si="164"/>
        <v>1</v>
      </c>
      <c r="AB1262" s="135">
        <f t="shared" si="167"/>
        <v>21.5</v>
      </c>
      <c r="AC1262" s="130">
        <f t="shared" si="163"/>
        <v>140</v>
      </c>
      <c r="AD1262" s="130" t="str">
        <f t="shared" si="161"/>
        <v>66004-035</v>
      </c>
      <c r="AE1262" s="136"/>
      <c r="AF1262" s="137"/>
      <c r="AG1262" s="1" t="s">
        <v>13</v>
      </c>
      <c r="AH1262" s="43">
        <v>66223</v>
      </c>
    </row>
    <row r="1263" spans="1:34" x14ac:dyDescent="0.25">
      <c r="A1263" s="140">
        <v>44628</v>
      </c>
      <c r="B1263" s="55" t="s">
        <v>4514</v>
      </c>
      <c r="C1263" s="51"/>
      <c r="D1263" s="51" t="s">
        <v>145</v>
      </c>
      <c r="E1263" s="54">
        <v>44624</v>
      </c>
      <c r="F1263" s="51" t="s">
        <v>139</v>
      </c>
      <c r="G1263" s="48" t="s">
        <v>144</v>
      </c>
      <c r="H1263" s="52">
        <v>20</v>
      </c>
      <c r="I1263" s="1"/>
      <c r="J1263" s="1">
        <v>1.8</v>
      </c>
      <c r="K1263" s="132">
        <v>948132</v>
      </c>
      <c r="L1263" s="131"/>
      <c r="M1263" s="131"/>
      <c r="N1263" s="131"/>
      <c r="O1263" s="133">
        <f t="shared" si="165"/>
        <v>0</v>
      </c>
      <c r="P1263" s="131"/>
      <c r="Q1263" s="131"/>
      <c r="R1263" s="134" t="s">
        <v>297</v>
      </c>
      <c r="S1263" s="149">
        <v>6.0166666666666693</v>
      </c>
      <c r="T1263" s="149">
        <v>0.30083333333333345</v>
      </c>
      <c r="U1263" s="150">
        <v>44644</v>
      </c>
      <c r="V1263" s="149">
        <v>0.2255555555555544</v>
      </c>
      <c r="W1263" s="130">
        <v>0.32</v>
      </c>
      <c r="X1263" s="135">
        <v>12</v>
      </c>
      <c r="Y1263" s="130" t="str">
        <f t="shared" si="166"/>
        <v>CA67</v>
      </c>
      <c r="Z1263" s="130">
        <f t="shared" si="160"/>
        <v>0</v>
      </c>
      <c r="AA1263" s="135">
        <f t="shared" si="164"/>
        <v>0.32</v>
      </c>
      <c r="AB1263" s="135">
        <f t="shared" si="167"/>
        <v>1.8</v>
      </c>
      <c r="AC1263" s="130">
        <f t="shared" si="163"/>
        <v>12</v>
      </c>
      <c r="AD1263" s="130" t="str">
        <f t="shared" si="161"/>
        <v>66000-714</v>
      </c>
      <c r="AE1263" s="136"/>
      <c r="AF1263" s="137"/>
      <c r="AG1263" s="1" t="s">
        <v>573</v>
      </c>
      <c r="AH1263" s="43">
        <v>66824</v>
      </c>
    </row>
    <row r="1264" spans="1:34" x14ac:dyDescent="0.25">
      <c r="A1264" s="140">
        <v>44642</v>
      </c>
      <c r="B1264" s="55" t="s">
        <v>4684</v>
      </c>
      <c r="C1264" s="51"/>
      <c r="D1264" s="51" t="s">
        <v>2113</v>
      </c>
      <c r="E1264" s="54">
        <v>44641</v>
      </c>
      <c r="F1264" s="51" t="s">
        <v>407</v>
      </c>
      <c r="G1264" s="48" t="s">
        <v>2112</v>
      </c>
      <c r="H1264" s="52">
        <v>8</v>
      </c>
      <c r="I1264" s="1"/>
      <c r="J1264" s="1">
        <v>28.1</v>
      </c>
      <c r="K1264" s="132">
        <v>949874</v>
      </c>
      <c r="L1264" s="131"/>
      <c r="M1264" s="131"/>
      <c r="N1264" s="131"/>
      <c r="O1264" s="133">
        <f t="shared" si="165"/>
        <v>0</v>
      </c>
      <c r="P1264" s="131"/>
      <c r="Q1264" s="131"/>
      <c r="R1264" s="134" t="s">
        <v>2172</v>
      </c>
      <c r="S1264" s="149">
        <v>3.6816666666666675</v>
      </c>
      <c r="T1264" s="149">
        <v>0.46020833333333344</v>
      </c>
      <c r="U1264" s="150">
        <v>44645</v>
      </c>
      <c r="V1264" s="149">
        <v>0.19805555555555543</v>
      </c>
      <c r="W1264" s="130">
        <v>0.37</v>
      </c>
      <c r="X1264" s="135">
        <v>32.5</v>
      </c>
      <c r="Y1264" s="130" t="str">
        <f t="shared" si="166"/>
        <v>CA180</v>
      </c>
      <c r="Z1264" s="130">
        <f t="shared" si="160"/>
        <v>0</v>
      </c>
      <c r="AA1264" s="135">
        <f t="shared" si="164"/>
        <v>0.37</v>
      </c>
      <c r="AB1264" s="135">
        <f t="shared" si="167"/>
        <v>28.1</v>
      </c>
      <c r="AC1264" s="130">
        <f t="shared" si="163"/>
        <v>32.5</v>
      </c>
      <c r="AD1264" s="130" t="str">
        <f t="shared" si="161"/>
        <v>66002-665</v>
      </c>
      <c r="AE1264" s="136"/>
      <c r="AF1264" s="137"/>
      <c r="AG1264" s="1" t="s">
        <v>153</v>
      </c>
      <c r="AH1264" s="43">
        <v>66811</v>
      </c>
    </row>
    <row r="1265" spans="1:34" x14ac:dyDescent="0.25">
      <c r="A1265" s="144">
        <v>44636</v>
      </c>
      <c r="B1265" s="56" t="s">
        <v>4601</v>
      </c>
      <c r="C1265" s="51" t="s">
        <v>1813</v>
      </c>
      <c r="D1265" s="51" t="s">
        <v>3112</v>
      </c>
      <c r="E1265" s="54">
        <v>44645</v>
      </c>
      <c r="F1265" s="51" t="s">
        <v>1225</v>
      </c>
      <c r="G1265" s="48" t="s">
        <v>3111</v>
      </c>
      <c r="H1265" s="52">
        <v>50</v>
      </c>
      <c r="I1265" s="51" t="s">
        <v>318</v>
      </c>
      <c r="J1265" s="1">
        <v>4.88</v>
      </c>
      <c r="K1265" s="132">
        <v>949047</v>
      </c>
      <c r="L1265" s="131"/>
      <c r="M1265" s="131">
        <v>3.6</v>
      </c>
      <c r="N1265" s="131">
        <v>3.45</v>
      </c>
      <c r="O1265" s="133">
        <f t="shared" si="165"/>
        <v>12.420000000000002</v>
      </c>
      <c r="P1265" s="131" t="s">
        <v>3486</v>
      </c>
      <c r="Q1265" s="131" t="s">
        <v>412</v>
      </c>
      <c r="R1265" s="134" t="s">
        <v>4244</v>
      </c>
      <c r="S1265" s="149">
        <v>14.922499999999998</v>
      </c>
      <c r="T1265" s="149">
        <v>0.29844999999999994</v>
      </c>
      <c r="U1265" s="150">
        <v>44648</v>
      </c>
      <c r="V1265" s="149">
        <v>0.35555555555555607</v>
      </c>
      <c r="W1265" s="130">
        <v>0.27</v>
      </c>
      <c r="X1265" s="135">
        <v>22.5</v>
      </c>
      <c r="Y1265" s="130" t="str">
        <f t="shared" si="166"/>
        <v>RL1287</v>
      </c>
      <c r="Z1265" s="130" t="str">
        <f t="shared" si="160"/>
        <v>1/NCR18650GA</v>
      </c>
      <c r="AA1265" s="135">
        <f t="shared" si="164"/>
        <v>0.27</v>
      </c>
      <c r="AB1265" s="135">
        <f t="shared" si="167"/>
        <v>4.88</v>
      </c>
      <c r="AC1265" s="130">
        <f t="shared" si="163"/>
        <v>22.5</v>
      </c>
      <c r="AD1265" s="130" t="str">
        <f t="shared" si="161"/>
        <v>66002-206</v>
      </c>
      <c r="AE1265" s="136"/>
      <c r="AF1265" s="137"/>
      <c r="AG1265" s="1" t="s">
        <v>13</v>
      </c>
      <c r="AH1265" s="43">
        <v>2164</v>
      </c>
    </row>
    <row r="1266" spans="1:34" x14ac:dyDescent="0.25">
      <c r="A1266" s="144">
        <v>44643</v>
      </c>
      <c r="B1266" s="56" t="s">
        <v>4690</v>
      </c>
      <c r="C1266" s="51" t="s">
        <v>308</v>
      </c>
      <c r="D1266" s="51" t="s">
        <v>458</v>
      </c>
      <c r="E1266" s="54">
        <v>44642</v>
      </c>
      <c r="F1266" s="51" t="s">
        <v>387</v>
      </c>
      <c r="G1266" s="48" t="s">
        <v>457</v>
      </c>
      <c r="H1266" s="52">
        <v>5</v>
      </c>
      <c r="I1266" s="51" t="s">
        <v>102</v>
      </c>
      <c r="J1266" s="1">
        <v>34.94</v>
      </c>
      <c r="K1266" s="132">
        <v>950088</v>
      </c>
      <c r="L1266" s="131"/>
      <c r="M1266" s="131"/>
      <c r="N1266" s="131"/>
      <c r="O1266" s="133">
        <f t="shared" si="165"/>
        <v>0</v>
      </c>
      <c r="P1266" s="131"/>
      <c r="Q1266" s="131"/>
      <c r="R1266" s="134" t="s">
        <v>249</v>
      </c>
      <c r="S1266" s="149">
        <v>0.25000000000000044</v>
      </c>
      <c r="T1266" s="149">
        <v>5.0000000000000086E-2</v>
      </c>
      <c r="U1266" s="150">
        <v>44648</v>
      </c>
      <c r="V1266" s="149">
        <v>0.11361111111110933</v>
      </c>
      <c r="W1266" s="130">
        <v>0.09</v>
      </c>
      <c r="X1266" s="135">
        <v>75</v>
      </c>
      <c r="Y1266" s="130" t="str">
        <f t="shared" si="166"/>
        <v>CH105</v>
      </c>
      <c r="Z1266" s="130" t="str">
        <f t="shared" si="160"/>
        <v>TSB002</v>
      </c>
      <c r="AA1266" s="135">
        <f t="shared" si="164"/>
        <v>0.09</v>
      </c>
      <c r="AB1266" s="135">
        <f t="shared" si="167"/>
        <v>34.94</v>
      </c>
      <c r="AC1266" s="130">
        <f t="shared" si="163"/>
        <v>75</v>
      </c>
      <c r="AD1266" s="130" t="str">
        <f t="shared" si="161"/>
        <v>66000-015</v>
      </c>
      <c r="AE1266" s="136"/>
      <c r="AF1266" s="137"/>
      <c r="AG1266" s="1" t="s">
        <v>573</v>
      </c>
      <c r="AH1266" s="43">
        <v>35409</v>
      </c>
    </row>
    <row r="1267" spans="1:34" x14ac:dyDescent="0.25">
      <c r="A1267" s="147">
        <v>44645</v>
      </c>
      <c r="B1267" s="82" t="s">
        <v>4710</v>
      </c>
      <c r="C1267" s="51" t="s">
        <v>1293</v>
      </c>
      <c r="D1267" s="51" t="s">
        <v>4636</v>
      </c>
      <c r="E1267" s="54">
        <v>44644</v>
      </c>
      <c r="F1267" s="51" t="s">
        <v>4442</v>
      </c>
      <c r="G1267" s="48" t="s">
        <v>4635</v>
      </c>
      <c r="H1267" s="52">
        <v>2</v>
      </c>
      <c r="I1267" s="51" t="s">
        <v>102</v>
      </c>
      <c r="J1267" s="1">
        <v>34.94</v>
      </c>
      <c r="K1267" s="132">
        <v>947127</v>
      </c>
      <c r="L1267" s="131"/>
      <c r="M1267" s="131"/>
      <c r="N1267" s="131"/>
      <c r="O1267" s="133">
        <f t="shared" si="165"/>
        <v>0</v>
      </c>
      <c r="P1267" s="131"/>
      <c r="Q1267" s="131"/>
      <c r="R1267" s="134" t="s">
        <v>249</v>
      </c>
      <c r="S1267" s="149">
        <v>0.21305555555555644</v>
      </c>
      <c r="T1267" s="149">
        <v>0.10652777777777822</v>
      </c>
      <c r="U1267" s="150">
        <v>44648</v>
      </c>
      <c r="V1267" s="149">
        <v>6.6388888888889497E-2</v>
      </c>
      <c r="W1267" s="130">
        <v>0.5</v>
      </c>
      <c r="X1267" s="135">
        <v>99</v>
      </c>
      <c r="Y1267" s="130" t="str">
        <f t="shared" si="166"/>
        <v>CH581</v>
      </c>
      <c r="Z1267" s="130" t="str">
        <f t="shared" si="160"/>
        <v>1/TSB-002</v>
      </c>
      <c r="AA1267" s="135">
        <f t="shared" si="164"/>
        <v>0.5</v>
      </c>
      <c r="AB1267" s="135">
        <f t="shared" si="167"/>
        <v>34.94</v>
      </c>
      <c r="AC1267" s="130">
        <f t="shared" si="163"/>
        <v>99</v>
      </c>
      <c r="AD1267" s="130" t="str">
        <f t="shared" si="161"/>
        <v>66003-000</v>
      </c>
      <c r="AE1267" s="136"/>
      <c r="AF1267" s="137"/>
      <c r="AG1267" s="1" t="s">
        <v>151</v>
      </c>
      <c r="AH1267" s="43">
        <v>2192</v>
      </c>
    </row>
    <row r="1268" spans="1:34" x14ac:dyDescent="0.25">
      <c r="A1268" s="140">
        <v>44642</v>
      </c>
      <c r="B1268" s="55" t="s">
        <v>4688</v>
      </c>
      <c r="C1268" s="51" t="s">
        <v>3610</v>
      </c>
      <c r="D1268" s="51" t="s">
        <v>184</v>
      </c>
      <c r="E1268" s="54">
        <v>44641</v>
      </c>
      <c r="F1268" s="51" t="s">
        <v>3607</v>
      </c>
      <c r="G1268" s="48" t="s">
        <v>3608</v>
      </c>
      <c r="H1268" s="52">
        <v>30</v>
      </c>
      <c r="I1268" s="51" t="s">
        <v>3609</v>
      </c>
      <c r="J1268" s="1">
        <v>40.659999999999997</v>
      </c>
      <c r="K1268" s="132">
        <v>950000</v>
      </c>
      <c r="L1268" s="131"/>
      <c r="M1268" s="131">
        <v>3.9</v>
      </c>
      <c r="N1268" s="131">
        <v>2</v>
      </c>
      <c r="O1268" s="133">
        <f t="shared" si="165"/>
        <v>7.8</v>
      </c>
      <c r="P1268" s="131" t="s">
        <v>3945</v>
      </c>
      <c r="Q1268" s="131" t="s">
        <v>412</v>
      </c>
      <c r="R1268" s="134" t="s">
        <v>248</v>
      </c>
      <c r="S1268" s="149">
        <v>0.97166666666666535</v>
      </c>
      <c r="T1268" s="149">
        <v>3.2388888888888842E-2</v>
      </c>
      <c r="U1268" s="150">
        <v>44648</v>
      </c>
      <c r="V1268" s="149">
        <v>0.15444444444444372</v>
      </c>
      <c r="W1268" s="130">
        <v>0.02</v>
      </c>
      <c r="X1268" s="135">
        <v>45</v>
      </c>
      <c r="Y1268" s="130" t="str">
        <f t="shared" si="166"/>
        <v>TAG4</v>
      </c>
      <c r="Z1268" s="130" t="str">
        <f t="shared" si="160"/>
        <v>1/3B0024-FF</v>
      </c>
      <c r="AA1268" s="135">
        <f t="shared" si="164"/>
        <v>0.02</v>
      </c>
      <c r="AB1268" s="135">
        <f t="shared" si="167"/>
        <v>40.659999999999997</v>
      </c>
      <c r="AC1268" s="130">
        <f t="shared" si="163"/>
        <v>45</v>
      </c>
      <c r="AD1268" s="130" t="str">
        <f t="shared" si="161"/>
        <v>67001-196</v>
      </c>
      <c r="AE1268" s="136"/>
      <c r="AF1268" s="137"/>
      <c r="AG1268" s="1" t="s">
        <v>153</v>
      </c>
      <c r="AH1268" s="43" t="s">
        <v>3611</v>
      </c>
    </row>
    <row r="1269" spans="1:34" x14ac:dyDescent="0.25">
      <c r="A1269" s="139">
        <v>44641</v>
      </c>
      <c r="B1269" s="58" t="s">
        <v>4671</v>
      </c>
      <c r="C1269" s="51" t="s">
        <v>4674</v>
      </c>
      <c r="D1269" s="51" t="s">
        <v>4675</v>
      </c>
      <c r="E1269" s="54">
        <v>44638</v>
      </c>
      <c r="F1269" s="51" t="s">
        <v>4672</v>
      </c>
      <c r="G1269" s="48" t="s">
        <v>4673</v>
      </c>
      <c r="H1269" s="52">
        <v>4</v>
      </c>
      <c r="I1269" s="51" t="s">
        <v>291</v>
      </c>
      <c r="J1269" s="1">
        <v>16.04</v>
      </c>
      <c r="K1269" s="132">
        <v>949793</v>
      </c>
      <c r="L1269" s="131"/>
      <c r="M1269" s="131">
        <v>9.6</v>
      </c>
      <c r="N1269" s="131">
        <v>2</v>
      </c>
      <c r="O1269" s="133">
        <f t="shared" si="165"/>
        <v>19.2</v>
      </c>
      <c r="P1269" s="131" t="s">
        <v>3497</v>
      </c>
      <c r="Q1269" s="131" t="s">
        <v>632</v>
      </c>
      <c r="R1269" s="134" t="s">
        <v>4755</v>
      </c>
      <c r="S1269" s="149">
        <v>2.8908333333333336</v>
      </c>
      <c r="T1269" s="149">
        <v>0.7227083333333334</v>
      </c>
      <c r="U1269" s="150">
        <v>44648</v>
      </c>
      <c r="V1269" s="149">
        <v>0.11027777777777814</v>
      </c>
      <c r="W1269" s="130">
        <v>0.27</v>
      </c>
      <c r="X1269" s="135">
        <v>39.44</v>
      </c>
      <c r="Y1269" s="130" t="str">
        <f t="shared" si="166"/>
        <v>N1615</v>
      </c>
      <c r="Z1269" s="130" t="str">
        <f t="shared" si="160"/>
        <v>8/BK-3MCCE</v>
      </c>
      <c r="AA1269" s="135">
        <f t="shared" si="164"/>
        <v>0.27</v>
      </c>
      <c r="AB1269" s="135">
        <f t="shared" si="167"/>
        <v>16.04</v>
      </c>
      <c r="AC1269" s="130">
        <f t="shared" si="163"/>
        <v>39.44</v>
      </c>
      <c r="AD1269" s="130" t="str">
        <f t="shared" si="161"/>
        <v>67001-457</v>
      </c>
      <c r="AE1269" s="136"/>
      <c r="AF1269" s="137"/>
      <c r="AG1269" s="1" t="s">
        <v>153</v>
      </c>
      <c r="AH1269" s="43">
        <v>65012</v>
      </c>
    </row>
    <row r="1270" spans="1:34" x14ac:dyDescent="0.25">
      <c r="A1270" s="146">
        <v>44637</v>
      </c>
      <c r="B1270" s="57" t="s">
        <v>4633</v>
      </c>
      <c r="C1270" s="51" t="s">
        <v>2810</v>
      </c>
      <c r="D1270" s="51" t="s">
        <v>1063</v>
      </c>
      <c r="E1270" s="54">
        <v>44636</v>
      </c>
      <c r="F1270" s="51" t="s">
        <v>267</v>
      </c>
      <c r="G1270" s="48" t="s">
        <v>1062</v>
      </c>
      <c r="H1270" s="52">
        <v>1</v>
      </c>
      <c r="I1270" s="51" t="s">
        <v>1924</v>
      </c>
      <c r="J1270" s="1">
        <v>35.36</v>
      </c>
      <c r="K1270" s="132">
        <v>949466</v>
      </c>
      <c r="L1270" s="131"/>
      <c r="M1270" s="131"/>
      <c r="N1270" s="131"/>
      <c r="O1270" s="133">
        <f t="shared" si="165"/>
        <v>0</v>
      </c>
      <c r="P1270" s="131"/>
      <c r="Q1270" s="131"/>
      <c r="R1270" s="134" t="s">
        <v>249</v>
      </c>
      <c r="S1270" s="149">
        <v>0.11277777777777853</v>
      </c>
      <c r="T1270" s="149">
        <v>0.11277777777777853</v>
      </c>
      <c r="U1270" s="150">
        <v>44648</v>
      </c>
      <c r="V1270" s="149">
        <v>0.16111111111111143</v>
      </c>
      <c r="W1270" s="130">
        <v>0.12</v>
      </c>
      <c r="X1270" s="135">
        <v>80</v>
      </c>
      <c r="Y1270" s="130" t="str">
        <f t="shared" si="166"/>
        <v>CH211A</v>
      </c>
      <c r="Z1270" s="130" t="str">
        <f t="shared" si="160"/>
        <v>1/TSB002PCB</v>
      </c>
      <c r="AA1270" s="135">
        <f t="shared" si="164"/>
        <v>0.12</v>
      </c>
      <c r="AB1270" s="135">
        <f t="shared" si="167"/>
        <v>35.36</v>
      </c>
      <c r="AC1270" s="130">
        <f t="shared" si="163"/>
        <v>80</v>
      </c>
      <c r="AD1270" s="130" t="str">
        <f t="shared" si="161"/>
        <v>66000-118A</v>
      </c>
      <c r="AE1270" s="136"/>
      <c r="AF1270" s="137"/>
      <c r="AG1270" s="1" t="s">
        <v>153</v>
      </c>
      <c r="AH1270" s="43">
        <v>66116</v>
      </c>
    </row>
    <row r="1271" spans="1:34" x14ac:dyDescent="0.25">
      <c r="A1271" s="146">
        <v>44644</v>
      </c>
      <c r="B1271" s="57" t="s">
        <v>4698</v>
      </c>
      <c r="C1271" s="51" t="s">
        <v>717</v>
      </c>
      <c r="D1271" s="51" t="s">
        <v>639</v>
      </c>
      <c r="E1271" s="54">
        <v>44643</v>
      </c>
      <c r="F1271" s="51" t="s">
        <v>267</v>
      </c>
      <c r="G1271" s="48" t="s">
        <v>638</v>
      </c>
      <c r="H1271" s="52">
        <v>2</v>
      </c>
      <c r="I1271" s="51" t="s">
        <v>243</v>
      </c>
      <c r="J1271" s="1">
        <v>22.42</v>
      </c>
      <c r="K1271" s="132">
        <v>950287</v>
      </c>
      <c r="L1271" s="131"/>
      <c r="M1271" s="131">
        <v>12</v>
      </c>
      <c r="N1271" s="131">
        <v>2.4</v>
      </c>
      <c r="O1271" s="133">
        <f t="shared" si="165"/>
        <v>28.799999999999997</v>
      </c>
      <c r="P1271" s="131" t="s">
        <v>3497</v>
      </c>
      <c r="Q1271" s="131" t="s">
        <v>584</v>
      </c>
      <c r="R1271" s="134" t="s">
        <v>248</v>
      </c>
      <c r="S1271" s="149">
        <v>2.9866666666666659</v>
      </c>
      <c r="T1271" s="149">
        <v>1.493333333333333</v>
      </c>
      <c r="U1271" s="150">
        <v>44648</v>
      </c>
      <c r="V1271" s="149">
        <v>0.15333333333333332</v>
      </c>
      <c r="W1271" s="130">
        <v>0.76</v>
      </c>
      <c r="X1271" s="135">
        <v>62</v>
      </c>
      <c r="Y1271" s="130" t="str">
        <f t="shared" si="166"/>
        <v>N354</v>
      </c>
      <c r="Z1271" s="130" t="str">
        <f t="shared" si="160"/>
        <v>10/HR-3UTHC</v>
      </c>
      <c r="AA1271" s="135">
        <f t="shared" si="164"/>
        <v>0.76</v>
      </c>
      <c r="AB1271" s="135">
        <f t="shared" si="167"/>
        <v>22.42</v>
      </c>
      <c r="AC1271" s="130">
        <f t="shared" si="163"/>
        <v>62</v>
      </c>
      <c r="AD1271" s="130" t="str">
        <f t="shared" si="161"/>
        <v>66000-354</v>
      </c>
      <c r="AE1271" s="136"/>
      <c r="AF1271" s="137"/>
      <c r="AG1271" s="1" t="s">
        <v>153</v>
      </c>
      <c r="AH1271" s="43">
        <v>66116</v>
      </c>
    </row>
    <row r="1272" spans="1:34" x14ac:dyDescent="0.25">
      <c r="A1272" s="146">
        <v>44637</v>
      </c>
      <c r="B1272" s="57" t="s">
        <v>4624</v>
      </c>
      <c r="C1272" s="51" t="s">
        <v>597</v>
      </c>
      <c r="D1272" s="51" t="s">
        <v>2205</v>
      </c>
      <c r="E1272" s="54">
        <v>44645</v>
      </c>
      <c r="F1272" s="51" t="s">
        <v>2203</v>
      </c>
      <c r="G1272" s="48" t="s">
        <v>2204</v>
      </c>
      <c r="H1272" s="52">
        <v>4</v>
      </c>
      <c r="I1272" s="51" t="s">
        <v>270</v>
      </c>
      <c r="J1272" s="1">
        <v>4.6500000000000004</v>
      </c>
      <c r="K1272" s="132">
        <v>948897</v>
      </c>
      <c r="L1272" s="131"/>
      <c r="M1272" s="131">
        <v>3.6</v>
      </c>
      <c r="N1272" s="131">
        <v>2.6</v>
      </c>
      <c r="O1272" s="133">
        <f t="shared" si="165"/>
        <v>9.3600000000000012</v>
      </c>
      <c r="P1272" s="131" t="s">
        <v>538</v>
      </c>
      <c r="Q1272" s="131" t="s">
        <v>412</v>
      </c>
      <c r="R1272" s="134" t="s">
        <v>997</v>
      </c>
      <c r="S1272" s="149">
        <v>1.3963888888888909</v>
      </c>
      <c r="T1272" s="149">
        <v>0.34909722222222273</v>
      </c>
      <c r="U1272" s="150">
        <v>44642</v>
      </c>
      <c r="V1272" s="149">
        <v>8.8055555555555554E-2</v>
      </c>
      <c r="W1272" s="130">
        <v>0.52</v>
      </c>
      <c r="X1272" s="135">
        <v>22.5</v>
      </c>
      <c r="Y1272" s="130" t="str">
        <f t="shared" si="166"/>
        <v>L866</v>
      </c>
      <c r="Z1272" s="130" t="str">
        <f t="shared" si="160"/>
        <v>1/LS14500</v>
      </c>
      <c r="AA1272" s="135">
        <f t="shared" si="164"/>
        <v>0.52</v>
      </c>
      <c r="AB1272" s="135">
        <f t="shared" si="167"/>
        <v>4.6500000000000004</v>
      </c>
      <c r="AC1272" s="130">
        <f t="shared" si="163"/>
        <v>22.5</v>
      </c>
      <c r="AD1272" s="130" t="str">
        <f t="shared" si="161"/>
        <v>66002-668</v>
      </c>
      <c r="AE1272" s="136"/>
      <c r="AF1272" s="137"/>
      <c r="AG1272" s="1" t="s">
        <v>573</v>
      </c>
      <c r="AH1272" s="43" t="s">
        <v>2206</v>
      </c>
    </row>
    <row r="1273" spans="1:34" x14ac:dyDescent="0.25">
      <c r="A1273" s="144">
        <v>44643</v>
      </c>
      <c r="B1273" s="56" t="s">
        <v>4695</v>
      </c>
      <c r="C1273" s="51" t="s">
        <v>4696</v>
      </c>
      <c r="D1273" s="51" t="s">
        <v>1740</v>
      </c>
      <c r="E1273" s="54">
        <v>44642</v>
      </c>
      <c r="F1273" s="51" t="s">
        <v>1737</v>
      </c>
      <c r="G1273" s="48" t="s">
        <v>1738</v>
      </c>
      <c r="H1273" s="52">
        <v>1</v>
      </c>
      <c r="I1273" s="51" t="s">
        <v>257</v>
      </c>
      <c r="J1273" s="1">
        <v>8.3800000000000008</v>
      </c>
      <c r="K1273" s="132">
        <v>950116</v>
      </c>
      <c r="L1273" s="131"/>
      <c r="M1273" s="131">
        <v>18</v>
      </c>
      <c r="N1273" s="131"/>
      <c r="O1273" s="133">
        <f t="shared" si="165"/>
        <v>0</v>
      </c>
      <c r="P1273" s="131" t="s">
        <v>3538</v>
      </c>
      <c r="Q1273" s="131" t="s">
        <v>591</v>
      </c>
      <c r="R1273" s="134" t="s">
        <v>248</v>
      </c>
      <c r="S1273" s="149">
        <v>2.7172222222222224</v>
      </c>
      <c r="T1273" s="149">
        <v>2.7172222222222224</v>
      </c>
      <c r="U1273" s="150">
        <v>44649</v>
      </c>
      <c r="V1273" s="149">
        <v>0.17083333333333339</v>
      </c>
      <c r="W1273" s="130">
        <v>0.8</v>
      </c>
      <c r="X1273" s="135">
        <v>72</v>
      </c>
      <c r="Y1273" s="130" t="str">
        <f t="shared" si="166"/>
        <v>AL49C</v>
      </c>
      <c r="Z1273" s="130" t="str">
        <f t="shared" si="160"/>
        <v>12/LR14T</v>
      </c>
      <c r="AA1273" s="135">
        <f t="shared" si="164"/>
        <v>0.8</v>
      </c>
      <c r="AB1273" s="135">
        <f t="shared" si="167"/>
        <v>8.3800000000000008</v>
      </c>
      <c r="AC1273" s="130">
        <f t="shared" si="163"/>
        <v>72</v>
      </c>
      <c r="AD1273" s="130" t="str">
        <f t="shared" si="161"/>
        <v>66000-302</v>
      </c>
      <c r="AE1273" s="136"/>
      <c r="AF1273" s="137"/>
      <c r="AG1273" s="1" t="s">
        <v>152</v>
      </c>
      <c r="AH1273" s="43">
        <v>65512</v>
      </c>
    </row>
    <row r="1274" spans="1:34" x14ac:dyDescent="0.25">
      <c r="A1274" s="146">
        <v>44602</v>
      </c>
      <c r="B1274" s="57" t="s">
        <v>4311</v>
      </c>
      <c r="C1274" s="51" t="s">
        <v>4312</v>
      </c>
      <c r="D1274" s="51" t="s">
        <v>3003</v>
      </c>
      <c r="E1274" s="54">
        <v>44601</v>
      </c>
      <c r="F1274" s="51" t="s">
        <v>319</v>
      </c>
      <c r="G1274" s="48" t="s">
        <v>2892</v>
      </c>
      <c r="H1274" s="52">
        <v>4</v>
      </c>
      <c r="I1274" s="51" t="s">
        <v>3850</v>
      </c>
      <c r="J1274" s="1">
        <v>101.04</v>
      </c>
      <c r="K1274" s="132">
        <v>945413</v>
      </c>
      <c r="L1274" s="131"/>
      <c r="M1274" s="131">
        <v>9</v>
      </c>
      <c r="N1274" s="131">
        <v>3</v>
      </c>
      <c r="O1274" s="133">
        <v>243</v>
      </c>
      <c r="P1274" s="131" t="s">
        <v>2893</v>
      </c>
      <c r="Q1274" s="131" t="s">
        <v>4313</v>
      </c>
      <c r="R1274" s="134" t="s">
        <v>1618</v>
      </c>
      <c r="S1274" s="149">
        <v>10.250277777777779</v>
      </c>
      <c r="T1274" s="149">
        <v>2.5625694444444447</v>
      </c>
      <c r="U1274" s="150">
        <v>44649</v>
      </c>
      <c r="V1274" s="149">
        <v>0.13750000000000018</v>
      </c>
      <c r="W1274" s="130">
        <v>2.1</v>
      </c>
      <c r="X1274" s="135">
        <v>351</v>
      </c>
      <c r="Y1274" s="130" t="str">
        <f t="shared" si="166"/>
        <v>L258L</v>
      </c>
      <c r="Z1274" s="130" t="str">
        <f t="shared" si="160"/>
        <v xml:space="preserve">54/L91 </v>
      </c>
      <c r="AA1274" s="135">
        <f t="shared" si="164"/>
        <v>2.1</v>
      </c>
      <c r="AB1274" s="135">
        <f t="shared" si="167"/>
        <v>101.04</v>
      </c>
      <c r="AC1274" s="130">
        <f t="shared" si="163"/>
        <v>351</v>
      </c>
      <c r="AD1274" s="130" t="str">
        <f t="shared" si="161"/>
        <v>66000-249L</v>
      </c>
      <c r="AE1274" s="136"/>
      <c r="AF1274" s="137"/>
      <c r="AG1274" s="1" t="s">
        <v>152</v>
      </c>
      <c r="AH1274" s="43">
        <v>60570</v>
      </c>
    </row>
    <row r="1275" spans="1:34" x14ac:dyDescent="0.25">
      <c r="A1275" s="146">
        <v>44630</v>
      </c>
      <c r="B1275" s="57" t="s">
        <v>4541</v>
      </c>
      <c r="C1275" s="51" t="s">
        <v>4543</v>
      </c>
      <c r="D1275" s="51" t="s">
        <v>4795</v>
      </c>
      <c r="E1275" s="54">
        <v>44637</v>
      </c>
      <c r="F1275" s="51" t="s">
        <v>105</v>
      </c>
      <c r="G1275" s="48" t="s">
        <v>4542</v>
      </c>
      <c r="H1275" s="52">
        <v>1</v>
      </c>
      <c r="I1275" s="51" t="s">
        <v>324</v>
      </c>
      <c r="J1275" s="1">
        <v>5.65</v>
      </c>
      <c r="K1275" s="132">
        <v>948642</v>
      </c>
      <c r="L1275" s="131"/>
      <c r="M1275" s="131">
        <v>3.6</v>
      </c>
      <c r="N1275" s="131">
        <v>1.7</v>
      </c>
      <c r="O1275" s="133">
        <f t="shared" ref="O1275:O1281" si="168">N1275*M1275</f>
        <v>6.12</v>
      </c>
      <c r="P1275" s="131" t="s">
        <v>4544</v>
      </c>
      <c r="Q1275" s="131" t="s">
        <v>577</v>
      </c>
      <c r="R1275" s="134" t="s">
        <v>455</v>
      </c>
      <c r="S1275" s="149">
        <v>0.48249999999999948</v>
      </c>
      <c r="T1275" s="149">
        <v>0.48249999999999948</v>
      </c>
      <c r="U1275" s="150">
        <v>44649</v>
      </c>
      <c r="V1275" s="149">
        <v>4.0833333333333055E-2</v>
      </c>
      <c r="W1275" s="130">
        <v>1</v>
      </c>
      <c r="X1275" s="135">
        <v>42</v>
      </c>
      <c r="Y1275" s="130" t="str">
        <f t="shared" si="166"/>
        <v>PACK706</v>
      </c>
      <c r="Z1275" s="130" t="str">
        <f t="shared" si="160"/>
        <v>3/N1700SCR</v>
      </c>
      <c r="AA1275" s="135">
        <f t="shared" si="164"/>
        <v>1</v>
      </c>
      <c r="AB1275" s="135">
        <f t="shared" si="167"/>
        <v>5.65</v>
      </c>
      <c r="AC1275" s="130">
        <f t="shared" si="163"/>
        <v>42</v>
      </c>
      <c r="AD1275" s="130" t="str">
        <f t="shared" si="161"/>
        <v>30003-473BUN</v>
      </c>
      <c r="AE1275" s="136"/>
      <c r="AF1275" s="137"/>
      <c r="AG1275" s="1" t="s">
        <v>13</v>
      </c>
      <c r="AH1275" s="43" t="s">
        <v>294</v>
      </c>
    </row>
    <row r="1276" spans="1:34" x14ac:dyDescent="0.25">
      <c r="A1276" s="146">
        <v>44637</v>
      </c>
      <c r="B1276" s="57" t="s">
        <v>4646</v>
      </c>
      <c r="C1276" s="51" t="s">
        <v>4648</v>
      </c>
      <c r="D1276" s="51" t="s">
        <v>4794</v>
      </c>
      <c r="E1276" s="54">
        <v>44651</v>
      </c>
      <c r="F1276" s="51" t="s">
        <v>282</v>
      </c>
      <c r="G1276" s="48" t="s">
        <v>4647</v>
      </c>
      <c r="H1276" s="52">
        <v>1</v>
      </c>
      <c r="I1276" s="51" t="s">
        <v>368</v>
      </c>
      <c r="J1276" s="1">
        <v>4.79</v>
      </c>
      <c r="K1276" s="132">
        <v>949419</v>
      </c>
      <c r="L1276" s="131"/>
      <c r="M1276" s="131">
        <v>2.4</v>
      </c>
      <c r="N1276" s="131">
        <v>2.7</v>
      </c>
      <c r="O1276" s="133">
        <f t="shared" si="168"/>
        <v>6.48</v>
      </c>
      <c r="P1276" s="131" t="s">
        <v>3497</v>
      </c>
      <c r="Q1276" s="131" t="s">
        <v>582</v>
      </c>
      <c r="R1276" s="134" t="s">
        <v>248</v>
      </c>
      <c r="S1276" s="149">
        <v>1.1372222222222224</v>
      </c>
      <c r="T1276" s="149">
        <v>1.1372222222222224</v>
      </c>
      <c r="U1276" s="150">
        <v>44649</v>
      </c>
      <c r="V1276" s="149">
        <v>8.3055555555554772E-2</v>
      </c>
      <c r="W1276" s="130">
        <v>0.5</v>
      </c>
      <c r="X1276" s="135">
        <v>55</v>
      </c>
      <c r="Y1276" s="130" t="str">
        <f t="shared" si="166"/>
        <v>PACK705</v>
      </c>
      <c r="Z1276" s="130" t="str">
        <f t="shared" si="160"/>
        <v>2/HR-AU</v>
      </c>
      <c r="AA1276" s="135">
        <f t="shared" si="164"/>
        <v>0.5</v>
      </c>
      <c r="AB1276" s="135">
        <f t="shared" si="167"/>
        <v>4.79</v>
      </c>
      <c r="AC1276" s="130">
        <f t="shared" si="163"/>
        <v>55</v>
      </c>
      <c r="AD1276" s="130" t="str">
        <f t="shared" si="161"/>
        <v>66004-040</v>
      </c>
      <c r="AE1276" s="136"/>
      <c r="AF1276" s="137"/>
      <c r="AG1276" s="1" t="s">
        <v>13</v>
      </c>
      <c r="AH1276" s="43" t="s">
        <v>283</v>
      </c>
    </row>
    <row r="1277" spans="1:34" x14ac:dyDescent="0.25">
      <c r="A1277" s="140">
        <v>44572</v>
      </c>
      <c r="B1277" s="55" t="s">
        <v>4045</v>
      </c>
      <c r="C1277" s="51" t="s">
        <v>308</v>
      </c>
      <c r="D1277" s="51" t="s">
        <v>1235</v>
      </c>
      <c r="E1277" s="54">
        <v>44592</v>
      </c>
      <c r="F1277" s="51" t="s">
        <v>267</v>
      </c>
      <c r="G1277" s="48" t="s">
        <v>1234</v>
      </c>
      <c r="H1277" s="52">
        <v>10</v>
      </c>
      <c r="I1277" s="51" t="s">
        <v>102</v>
      </c>
      <c r="J1277" s="1">
        <v>75.73</v>
      </c>
      <c r="K1277" s="132">
        <v>941641</v>
      </c>
      <c r="L1277" s="131"/>
      <c r="M1277" s="131"/>
      <c r="N1277" s="131"/>
      <c r="O1277" s="133">
        <f t="shared" si="168"/>
        <v>0</v>
      </c>
      <c r="P1277" s="131"/>
      <c r="Q1277" s="131"/>
      <c r="R1277" s="134" t="s">
        <v>118</v>
      </c>
      <c r="S1277" s="149">
        <v>4.3447222222222228</v>
      </c>
      <c r="T1277" s="149">
        <v>0.43447222222222226</v>
      </c>
      <c r="U1277" s="150">
        <v>44651</v>
      </c>
      <c r="V1277" s="149">
        <v>0.42555555555555635</v>
      </c>
      <c r="W1277" s="130">
        <v>0.34</v>
      </c>
      <c r="X1277" s="135">
        <v>111.1</v>
      </c>
      <c r="Y1277" s="130" t="str">
        <f t="shared" si="166"/>
        <v>CH108</v>
      </c>
      <c r="Z1277" s="130" t="str">
        <f t="shared" si="160"/>
        <v>TSB002</v>
      </c>
      <c r="AA1277" s="135">
        <f t="shared" si="164"/>
        <v>0.34</v>
      </c>
      <c r="AB1277" s="135">
        <f t="shared" si="167"/>
        <v>75.73</v>
      </c>
      <c r="AC1277" s="130">
        <f t="shared" si="163"/>
        <v>111.1</v>
      </c>
      <c r="AD1277" s="130" t="str">
        <f t="shared" si="161"/>
        <v>66000-018</v>
      </c>
      <c r="AE1277" s="136"/>
      <c r="AF1277" s="137"/>
      <c r="AG1277" s="1" t="s">
        <v>153</v>
      </c>
      <c r="AH1277" s="43">
        <v>66116</v>
      </c>
    </row>
    <row r="1278" spans="1:34" x14ac:dyDescent="0.25">
      <c r="A1278" s="146">
        <v>44623</v>
      </c>
      <c r="B1278" s="57" t="s">
        <v>4491</v>
      </c>
      <c r="C1278" s="51" t="s">
        <v>658</v>
      </c>
      <c r="D1278" s="51" t="s">
        <v>4493</v>
      </c>
      <c r="E1278" s="54">
        <v>44643</v>
      </c>
      <c r="F1278" s="51" t="s">
        <v>3091</v>
      </c>
      <c r="G1278" s="48" t="s">
        <v>4492</v>
      </c>
      <c r="H1278" s="52">
        <v>20</v>
      </c>
      <c r="I1278" s="51" t="s">
        <v>318</v>
      </c>
      <c r="J1278" s="1">
        <v>17.149999999999999</v>
      </c>
      <c r="K1278" s="132">
        <v>947824</v>
      </c>
      <c r="L1278" s="131"/>
      <c r="M1278" s="131">
        <v>3.6</v>
      </c>
      <c r="N1278" s="131">
        <v>13.8</v>
      </c>
      <c r="O1278" s="133">
        <f t="shared" si="168"/>
        <v>49.680000000000007</v>
      </c>
      <c r="P1278" s="131" t="s">
        <v>3486</v>
      </c>
      <c r="Q1278" s="131" t="s">
        <v>254</v>
      </c>
      <c r="R1278" s="134" t="s">
        <v>4792</v>
      </c>
      <c r="S1278" s="149">
        <v>12.40388888888889</v>
      </c>
      <c r="T1278" s="149">
        <v>0.62019444444444449</v>
      </c>
      <c r="U1278" s="150">
        <v>44655</v>
      </c>
      <c r="V1278" s="149">
        <v>0.23499999999999943</v>
      </c>
      <c r="W1278" s="130">
        <v>0.43</v>
      </c>
      <c r="X1278" s="135">
        <v>65</v>
      </c>
      <c r="Y1278" s="130" t="str">
        <f t="shared" si="166"/>
        <v>RL1140A</v>
      </c>
      <c r="Z1278" s="130" t="str">
        <f t="shared" si="160"/>
        <v>4/NCR18650GA</v>
      </c>
      <c r="AA1278" s="135">
        <f t="shared" si="164"/>
        <v>0.43</v>
      </c>
      <c r="AB1278" s="135">
        <f t="shared" si="167"/>
        <v>17.149999999999999</v>
      </c>
      <c r="AC1278" s="130">
        <f t="shared" si="163"/>
        <v>65</v>
      </c>
      <c r="AD1278" s="130" t="str">
        <f t="shared" si="161"/>
        <v>66001-793A</v>
      </c>
      <c r="AE1278" s="136"/>
      <c r="AF1278" s="137"/>
      <c r="AG1278" s="1" t="s">
        <v>151</v>
      </c>
      <c r="AH1278" s="43">
        <v>65365</v>
      </c>
    </row>
    <row r="1279" spans="1:34" x14ac:dyDescent="0.25">
      <c r="A1279" s="147">
        <v>44638</v>
      </c>
      <c r="B1279" s="82" t="s">
        <v>4649</v>
      </c>
      <c r="C1279" s="51" t="s">
        <v>4652</v>
      </c>
      <c r="D1279" s="51" t="s">
        <v>4653</v>
      </c>
      <c r="E1279" s="54">
        <v>44651</v>
      </c>
      <c r="F1279" s="51" t="s">
        <v>4570</v>
      </c>
      <c r="G1279" s="48" t="s">
        <v>4650</v>
      </c>
      <c r="H1279" s="52">
        <v>12</v>
      </c>
      <c r="I1279" s="51" t="s">
        <v>4651</v>
      </c>
      <c r="J1279" s="1">
        <v>15.75</v>
      </c>
      <c r="K1279" s="132">
        <v>949557</v>
      </c>
      <c r="L1279" s="131"/>
      <c r="M1279" s="131">
        <v>7.2</v>
      </c>
      <c r="N1279" s="131">
        <v>2.5499999999999998</v>
      </c>
      <c r="O1279" s="133">
        <f t="shared" si="168"/>
        <v>18.36</v>
      </c>
      <c r="P1279" s="131" t="s">
        <v>3497</v>
      </c>
      <c r="Q1279" s="131" t="s">
        <v>464</v>
      </c>
      <c r="R1279" s="134" t="s">
        <v>4244</v>
      </c>
      <c r="S1279" s="149">
        <v>5.3955555555555579</v>
      </c>
      <c r="T1279" s="149">
        <v>0.44962962962962982</v>
      </c>
      <c r="U1279" s="150">
        <v>44655</v>
      </c>
      <c r="V1279" s="149">
        <v>0.12416666666666742</v>
      </c>
      <c r="W1279" s="130">
        <v>0.51</v>
      </c>
      <c r="X1279" s="135">
        <v>47.5</v>
      </c>
      <c r="Y1279" s="130" t="str">
        <f t="shared" si="166"/>
        <v>N398</v>
      </c>
      <c r="Z1279" s="130" t="str">
        <f t="shared" si="160"/>
        <v>6/BK-3HCCE</v>
      </c>
      <c r="AA1279" s="135">
        <f t="shared" si="164"/>
        <v>0.51</v>
      </c>
      <c r="AB1279" s="135">
        <f t="shared" ref="AB1279:AB1310" si="169">J1279</f>
        <v>15.75</v>
      </c>
      <c r="AC1279" s="130">
        <f t="shared" si="163"/>
        <v>47.5</v>
      </c>
      <c r="AD1279" s="130" t="str">
        <f t="shared" si="161"/>
        <v>66000-375</v>
      </c>
      <c r="AE1279" s="136"/>
      <c r="AF1279" s="137"/>
      <c r="AG1279" s="1" t="s">
        <v>151</v>
      </c>
      <c r="AH1279" s="43">
        <v>66223</v>
      </c>
    </row>
    <row r="1280" spans="1:34" x14ac:dyDescent="0.25">
      <c r="A1280" s="146">
        <v>44637</v>
      </c>
      <c r="B1280" s="57" t="s">
        <v>4630</v>
      </c>
      <c r="C1280" s="51" t="s">
        <v>1813</v>
      </c>
      <c r="D1280" s="51" t="s">
        <v>4793</v>
      </c>
      <c r="E1280" s="54">
        <v>44644</v>
      </c>
      <c r="F1280" s="51" t="s">
        <v>4631</v>
      </c>
      <c r="G1280" s="48" t="s">
        <v>4632</v>
      </c>
      <c r="H1280" s="52">
        <v>1</v>
      </c>
      <c r="I1280" s="51" t="s">
        <v>318</v>
      </c>
      <c r="J1280" s="1">
        <v>4.3099999999999996</v>
      </c>
      <c r="K1280" s="132">
        <v>949380</v>
      </c>
      <c r="L1280" s="131"/>
      <c r="M1280" s="131">
        <v>3.6</v>
      </c>
      <c r="N1280" s="131">
        <v>3.45</v>
      </c>
      <c r="O1280" s="133">
        <f t="shared" si="168"/>
        <v>12.420000000000002</v>
      </c>
      <c r="P1280" s="131" t="s">
        <v>3486</v>
      </c>
      <c r="Q1280" s="131" t="s">
        <v>412</v>
      </c>
      <c r="R1280" s="134" t="s">
        <v>248</v>
      </c>
      <c r="S1280" s="149">
        <v>0.81055555555555792</v>
      </c>
      <c r="T1280" s="149">
        <v>0.81055555555555792</v>
      </c>
      <c r="U1280" s="150">
        <v>44649</v>
      </c>
      <c r="V1280" s="149">
        <v>0.12194444444444397</v>
      </c>
      <c r="W1280" s="130">
        <v>0.5</v>
      </c>
      <c r="X1280" s="135">
        <v>46</v>
      </c>
      <c r="Y1280" s="130" t="str">
        <f t="shared" si="166"/>
        <v>RECELL765</v>
      </c>
      <c r="Z1280" s="130" t="str">
        <f t="shared" si="160"/>
        <v>1/NCR18650GA</v>
      </c>
      <c r="AA1280" s="135">
        <f t="shared" si="164"/>
        <v>0.5</v>
      </c>
      <c r="AB1280" s="135">
        <f t="shared" si="169"/>
        <v>4.3099999999999996</v>
      </c>
      <c r="AC1280" s="130">
        <f t="shared" si="163"/>
        <v>46</v>
      </c>
      <c r="AD1280" s="130" t="str">
        <f t="shared" si="161"/>
        <v>66004-039</v>
      </c>
      <c r="AE1280" s="136"/>
      <c r="AF1280" s="137"/>
      <c r="AG1280" s="1" t="s">
        <v>13</v>
      </c>
      <c r="AH1280" s="43">
        <v>2029</v>
      </c>
    </row>
    <row r="1281" spans="1:34" x14ac:dyDescent="0.25">
      <c r="A1281" s="146">
        <v>44637</v>
      </c>
      <c r="B1281" s="57" t="s">
        <v>4643</v>
      </c>
      <c r="C1281" s="51" t="s">
        <v>547</v>
      </c>
      <c r="D1281" s="51" t="s">
        <v>4645</v>
      </c>
      <c r="E1281" s="54">
        <v>44651</v>
      </c>
      <c r="F1281" s="51" t="s">
        <v>339</v>
      </c>
      <c r="G1281" s="48" t="s">
        <v>4644</v>
      </c>
      <c r="H1281" s="52">
        <v>1</v>
      </c>
      <c r="I1281" s="51" t="s">
        <v>321</v>
      </c>
      <c r="J1281" s="1">
        <v>4.4800000000000004</v>
      </c>
      <c r="K1281" s="132">
        <v>949414</v>
      </c>
      <c r="L1281" s="131"/>
      <c r="M1281" s="131">
        <v>3.6</v>
      </c>
      <c r="N1281" s="131">
        <v>2.9</v>
      </c>
      <c r="O1281" s="133">
        <f t="shared" si="168"/>
        <v>10.44</v>
      </c>
      <c r="P1281" s="131" t="s">
        <v>3486</v>
      </c>
      <c r="Q1281" s="131" t="s">
        <v>412</v>
      </c>
      <c r="R1281" s="134" t="s">
        <v>248</v>
      </c>
      <c r="S1281" s="149">
        <v>0.97222222222222321</v>
      </c>
      <c r="T1281" s="149">
        <v>0.97222222222222321</v>
      </c>
      <c r="U1281" s="150">
        <v>44649</v>
      </c>
      <c r="V1281" s="149">
        <v>0.13333333333333286</v>
      </c>
      <c r="W1281" s="130">
        <v>1</v>
      </c>
      <c r="X1281" s="135">
        <v>39</v>
      </c>
      <c r="Y1281" s="130" t="str">
        <f t="shared" si="166"/>
        <v>RL1464</v>
      </c>
      <c r="Z1281" s="130" t="str">
        <f t="shared" si="160"/>
        <v>1/NCR18650PF</v>
      </c>
      <c r="AA1281" s="135">
        <f t="shared" si="164"/>
        <v>1</v>
      </c>
      <c r="AB1281" s="135">
        <f t="shared" si="169"/>
        <v>4.4800000000000004</v>
      </c>
      <c r="AC1281" s="130">
        <f t="shared" si="163"/>
        <v>39</v>
      </c>
      <c r="AD1281" s="130" t="str">
        <f t="shared" si="161"/>
        <v>30008-102NT</v>
      </c>
      <c r="AE1281" s="136"/>
      <c r="AF1281" s="137"/>
      <c r="AG1281" s="1" t="s">
        <v>13</v>
      </c>
      <c r="AH1281" s="43" t="s">
        <v>340</v>
      </c>
    </row>
    <row r="1282" spans="1:34" x14ac:dyDescent="0.25">
      <c r="A1282" s="140">
        <v>44642</v>
      </c>
      <c r="B1282" s="55" t="s">
        <v>4685</v>
      </c>
      <c r="C1282" s="51" t="s">
        <v>547</v>
      </c>
      <c r="D1282" s="51" t="s">
        <v>5398</v>
      </c>
      <c r="E1282" s="54">
        <v>44659</v>
      </c>
      <c r="F1282" s="51" t="s">
        <v>339</v>
      </c>
      <c r="G1282" s="48" t="s">
        <v>4686</v>
      </c>
      <c r="H1282" s="52">
        <v>1</v>
      </c>
      <c r="I1282" s="51" t="s">
        <v>321</v>
      </c>
      <c r="J1282" s="1">
        <v>3.58</v>
      </c>
      <c r="K1282" s="132">
        <v>949922</v>
      </c>
      <c r="L1282" s="131"/>
      <c r="M1282" s="131">
        <v>3.6</v>
      </c>
      <c r="N1282" s="131">
        <v>2.9</v>
      </c>
      <c r="O1282" s="133">
        <f>M1282*N1282</f>
        <v>10.44</v>
      </c>
      <c r="P1282" s="131" t="s">
        <v>3486</v>
      </c>
      <c r="Q1282" s="131" t="s">
        <v>412</v>
      </c>
      <c r="R1282" s="134" t="s">
        <v>248</v>
      </c>
      <c r="S1282" s="149">
        <v>0.6897222222222229</v>
      </c>
      <c r="T1282" s="149">
        <v>0.6897222222222229</v>
      </c>
      <c r="U1282" s="150">
        <v>44649</v>
      </c>
      <c r="V1282" s="149">
        <v>9.4444444444444997E-2</v>
      </c>
      <c r="W1282" s="130">
        <v>1</v>
      </c>
      <c r="X1282" s="135">
        <v>39</v>
      </c>
      <c r="Y1282" s="130" t="str">
        <f t="shared" si="166"/>
        <v>PACK704</v>
      </c>
      <c r="Z1282" s="130" t="str">
        <f t="shared" ref="Z1282:Z1345" si="170">C1282</f>
        <v>1/NCR18650PF</v>
      </c>
      <c r="AA1282" s="135">
        <f t="shared" si="164"/>
        <v>1</v>
      </c>
      <c r="AB1282" s="135">
        <f t="shared" si="169"/>
        <v>3.58</v>
      </c>
      <c r="AC1282" s="130">
        <f t="shared" si="163"/>
        <v>39</v>
      </c>
      <c r="AD1282" s="130" t="str">
        <f t="shared" ref="AD1282:AD1345" si="171">G1282</f>
        <v>66004-041</v>
      </c>
      <c r="AE1282" s="136"/>
      <c r="AF1282" s="137"/>
      <c r="AG1282" s="1" t="s">
        <v>13</v>
      </c>
      <c r="AH1282" s="43" t="s">
        <v>340</v>
      </c>
    </row>
    <row r="1283" spans="1:34" x14ac:dyDescent="0.25">
      <c r="A1283" s="139">
        <v>44648</v>
      </c>
      <c r="B1283" s="58" t="s">
        <v>4729</v>
      </c>
      <c r="C1283" s="51" t="s">
        <v>4731</v>
      </c>
      <c r="D1283" s="51" t="s">
        <v>4732</v>
      </c>
      <c r="E1283" s="54">
        <v>44659</v>
      </c>
      <c r="F1283" s="51" t="s">
        <v>3635</v>
      </c>
      <c r="G1283" s="48" t="s">
        <v>4730</v>
      </c>
      <c r="H1283" s="52">
        <v>1</v>
      </c>
      <c r="I1283" s="51" t="s">
        <v>3221</v>
      </c>
      <c r="J1283" s="1">
        <v>216.38</v>
      </c>
      <c r="K1283" s="132">
        <v>950607</v>
      </c>
      <c r="L1283" s="131"/>
      <c r="M1283" s="131">
        <v>25.6</v>
      </c>
      <c r="N1283" s="131">
        <v>19.8</v>
      </c>
      <c r="O1283" s="133">
        <f t="shared" ref="O1283:O1314" si="172">N1283*M1283</f>
        <v>506.88000000000005</v>
      </c>
      <c r="P1283" s="131" t="s">
        <v>508</v>
      </c>
      <c r="Q1283" s="131" t="s">
        <v>4733</v>
      </c>
      <c r="R1283" s="134" t="s">
        <v>1618</v>
      </c>
      <c r="S1283" s="149">
        <v>6.0161111111111119</v>
      </c>
      <c r="T1283" s="149">
        <v>6.0161111111111119</v>
      </c>
      <c r="U1283" s="150">
        <v>44650</v>
      </c>
      <c r="V1283" s="149">
        <v>0.16555555555555701</v>
      </c>
      <c r="W1283" s="130">
        <v>3</v>
      </c>
      <c r="X1283" s="135">
        <v>760</v>
      </c>
      <c r="Y1283" s="130" t="str">
        <f t="shared" si="166"/>
        <v>RL1572</v>
      </c>
      <c r="Z1283" s="130" t="str">
        <f t="shared" si="170"/>
        <v>48/IFR26650-33A</v>
      </c>
      <c r="AA1283" s="135">
        <f t="shared" si="164"/>
        <v>3</v>
      </c>
      <c r="AB1283" s="135">
        <f t="shared" si="169"/>
        <v>216.38</v>
      </c>
      <c r="AC1283" s="130">
        <f t="shared" si="163"/>
        <v>760</v>
      </c>
      <c r="AD1283" s="130" t="str">
        <f t="shared" si="171"/>
        <v>66003-027</v>
      </c>
      <c r="AE1283" s="136"/>
      <c r="AF1283" s="137"/>
      <c r="AG1283" s="1" t="s">
        <v>151</v>
      </c>
      <c r="AH1283" s="43">
        <v>65701</v>
      </c>
    </row>
    <row r="1284" spans="1:34" x14ac:dyDescent="0.25">
      <c r="A1284" s="140">
        <v>44642</v>
      </c>
      <c r="B1284" s="55" t="s">
        <v>4687</v>
      </c>
      <c r="C1284" s="51" t="s">
        <v>817</v>
      </c>
      <c r="D1284" s="51" t="s">
        <v>1634</v>
      </c>
      <c r="E1284" s="54">
        <v>44641</v>
      </c>
      <c r="F1284" s="51" t="s">
        <v>117</v>
      </c>
      <c r="G1284" s="48" t="s">
        <v>1631</v>
      </c>
      <c r="H1284" s="52">
        <v>2</v>
      </c>
      <c r="I1284" s="51" t="s">
        <v>978</v>
      </c>
      <c r="J1284" s="1">
        <v>1.18</v>
      </c>
      <c r="K1284" s="132">
        <v>949978</v>
      </c>
      <c r="L1284" s="131"/>
      <c r="M1284" s="131">
        <v>3</v>
      </c>
      <c r="N1284" s="131">
        <v>0.22</v>
      </c>
      <c r="O1284" s="133">
        <f t="shared" si="172"/>
        <v>0.66</v>
      </c>
      <c r="P1284" s="131" t="s">
        <v>411</v>
      </c>
      <c r="Q1284" s="131" t="s">
        <v>412</v>
      </c>
      <c r="R1284" s="134" t="s">
        <v>248</v>
      </c>
      <c r="S1284" s="149">
        <v>0.93527777777777643</v>
      </c>
      <c r="T1284" s="149">
        <v>0.46763888888888822</v>
      </c>
      <c r="U1284" s="150">
        <v>44650</v>
      </c>
      <c r="V1284" s="149">
        <v>9.0277777777777679E-2</v>
      </c>
      <c r="W1284" s="130">
        <v>0.49</v>
      </c>
      <c r="X1284" s="135">
        <v>10</v>
      </c>
      <c r="Y1284" s="130" t="str">
        <f t="shared" si="166"/>
        <v>PACK503</v>
      </c>
      <c r="Z1284" s="130" t="str">
        <f t="shared" si="170"/>
        <v>1/CR2032</v>
      </c>
      <c r="AA1284" s="135">
        <f t="shared" si="164"/>
        <v>0.49</v>
      </c>
      <c r="AB1284" s="135">
        <f t="shared" si="169"/>
        <v>1.18</v>
      </c>
      <c r="AC1284" s="130">
        <f t="shared" si="163"/>
        <v>10</v>
      </c>
      <c r="AD1284" s="130" t="str">
        <f t="shared" si="171"/>
        <v>66002-097</v>
      </c>
      <c r="AE1284" s="136"/>
      <c r="AF1284" s="137"/>
      <c r="AG1284" s="1" t="s">
        <v>573</v>
      </c>
      <c r="AH1284" s="43">
        <v>24232</v>
      </c>
    </row>
    <row r="1285" spans="1:34" x14ac:dyDescent="0.25">
      <c r="A1285" s="139">
        <v>44648</v>
      </c>
      <c r="B1285" s="58" t="s">
        <v>4723</v>
      </c>
      <c r="C1285" s="51" t="s">
        <v>3175</v>
      </c>
      <c r="D1285" s="51" t="s">
        <v>1786</v>
      </c>
      <c r="E1285" s="54">
        <v>44673</v>
      </c>
      <c r="F1285" s="51" t="s">
        <v>260</v>
      </c>
      <c r="G1285" s="48" t="s">
        <v>1785</v>
      </c>
      <c r="H1285" s="52">
        <v>20</v>
      </c>
      <c r="I1285" s="51" t="s">
        <v>261</v>
      </c>
      <c r="J1285" s="1">
        <v>22.74</v>
      </c>
      <c r="K1285" s="132">
        <v>950583</v>
      </c>
      <c r="L1285" s="131"/>
      <c r="M1285" s="131">
        <v>12</v>
      </c>
      <c r="N1285" s="131">
        <v>1.9</v>
      </c>
      <c r="O1285" s="133">
        <f t="shared" si="172"/>
        <v>22.799999999999997</v>
      </c>
      <c r="P1285" s="131" t="s">
        <v>4011</v>
      </c>
      <c r="Q1285" s="131" t="s">
        <v>584</v>
      </c>
      <c r="R1285" s="134" t="s">
        <v>455</v>
      </c>
      <c r="S1285" s="149">
        <v>5.1125000000000007</v>
      </c>
      <c r="T1285" s="149">
        <v>0.25562500000000005</v>
      </c>
      <c r="U1285" s="150">
        <v>44649</v>
      </c>
      <c r="V1285" s="149">
        <v>0.25694444444444375</v>
      </c>
      <c r="W1285" s="130">
        <v>0.26</v>
      </c>
      <c r="X1285" s="135">
        <v>75</v>
      </c>
      <c r="Y1285" s="130" t="str">
        <f t="shared" si="166"/>
        <v>N393</v>
      </c>
      <c r="Z1285" s="130" t="str">
        <f t="shared" si="170"/>
        <v>10/NC-1900SCR</v>
      </c>
      <c r="AA1285" s="135">
        <f t="shared" si="164"/>
        <v>0.26</v>
      </c>
      <c r="AB1285" s="135">
        <f t="shared" si="169"/>
        <v>22.74</v>
      </c>
      <c r="AC1285" s="130">
        <f t="shared" si="163"/>
        <v>75</v>
      </c>
      <c r="AD1285" s="130" t="str">
        <f t="shared" si="171"/>
        <v>66000-372</v>
      </c>
      <c r="AE1285" s="136"/>
      <c r="AF1285" s="137"/>
      <c r="AG1285" s="1" t="s">
        <v>573</v>
      </c>
      <c r="AH1285" s="43">
        <v>20171</v>
      </c>
    </row>
    <row r="1286" spans="1:34" x14ac:dyDescent="0.25">
      <c r="A1286" s="140">
        <v>44649</v>
      </c>
      <c r="B1286" s="55" t="s">
        <v>4739</v>
      </c>
      <c r="C1286" s="51" t="s">
        <v>717</v>
      </c>
      <c r="D1286" s="51" t="s">
        <v>639</v>
      </c>
      <c r="E1286" s="54">
        <v>44662</v>
      </c>
      <c r="F1286" s="51" t="s">
        <v>267</v>
      </c>
      <c r="G1286" s="48" t="s">
        <v>638</v>
      </c>
      <c r="H1286" s="52">
        <v>2</v>
      </c>
      <c r="I1286" s="51" t="s">
        <v>243</v>
      </c>
      <c r="J1286" s="1">
        <v>22.42</v>
      </c>
      <c r="K1286" s="132">
        <v>950754</v>
      </c>
      <c r="L1286" s="131"/>
      <c r="M1286" s="131">
        <v>12</v>
      </c>
      <c r="N1286" s="131">
        <v>2.5499999999999998</v>
      </c>
      <c r="O1286" s="133">
        <f t="shared" si="172"/>
        <v>30.599999999999998</v>
      </c>
      <c r="P1286" s="131" t="s">
        <v>3497</v>
      </c>
      <c r="Q1286" s="131" t="s">
        <v>584</v>
      </c>
      <c r="R1286" s="134" t="s">
        <v>248</v>
      </c>
      <c r="S1286" s="149">
        <v>1.8877777777777789</v>
      </c>
      <c r="T1286" s="149">
        <v>0.94388888888888944</v>
      </c>
      <c r="U1286" s="150">
        <v>44650</v>
      </c>
      <c r="V1286" s="149">
        <v>6.3333333333332575E-2</v>
      </c>
      <c r="W1286" s="130">
        <v>0.77</v>
      </c>
      <c r="X1286" s="135">
        <v>62</v>
      </c>
      <c r="Y1286" s="130" t="str">
        <f t="shared" si="166"/>
        <v>N354</v>
      </c>
      <c r="Z1286" s="130" t="str">
        <f t="shared" si="170"/>
        <v>10/HR-3UTHC</v>
      </c>
      <c r="AA1286" s="135">
        <f t="shared" si="164"/>
        <v>0.77</v>
      </c>
      <c r="AB1286" s="135">
        <f t="shared" si="169"/>
        <v>22.42</v>
      </c>
      <c r="AC1286" s="130">
        <f t="shared" si="163"/>
        <v>62</v>
      </c>
      <c r="AD1286" s="130" t="str">
        <f t="shared" si="171"/>
        <v>66000-354</v>
      </c>
      <c r="AE1286" s="136"/>
      <c r="AF1286" s="137"/>
      <c r="AG1286" s="1" t="s">
        <v>153</v>
      </c>
      <c r="AH1286" s="43">
        <v>66116</v>
      </c>
    </row>
    <row r="1287" spans="1:34" x14ac:dyDescent="0.25">
      <c r="A1287" s="140">
        <v>44614</v>
      </c>
      <c r="B1287" s="55" t="s">
        <v>4413</v>
      </c>
      <c r="C1287" s="51" t="s">
        <v>532</v>
      </c>
      <c r="D1287" s="51" t="s">
        <v>4415</v>
      </c>
      <c r="E1287" s="54">
        <v>44631</v>
      </c>
      <c r="F1287" s="51" t="s">
        <v>255</v>
      </c>
      <c r="G1287" s="48" t="s">
        <v>4414</v>
      </c>
      <c r="H1287" s="52">
        <v>1</v>
      </c>
      <c r="I1287" s="51" t="s">
        <v>364</v>
      </c>
      <c r="J1287" s="1">
        <v>13.8</v>
      </c>
      <c r="K1287" s="132">
        <v>946673</v>
      </c>
      <c r="L1287" s="131"/>
      <c r="M1287" s="131">
        <v>11.1</v>
      </c>
      <c r="N1287" s="131">
        <v>2.6</v>
      </c>
      <c r="O1287" s="133">
        <f t="shared" si="172"/>
        <v>28.86</v>
      </c>
      <c r="P1287" s="131" t="s">
        <v>3486</v>
      </c>
      <c r="Q1287" s="131" t="s">
        <v>577</v>
      </c>
      <c r="R1287" s="134" t="s">
        <v>455</v>
      </c>
      <c r="S1287" s="149">
        <v>1.2094444444444448</v>
      </c>
      <c r="T1287" s="149">
        <v>1.2094444444444448</v>
      </c>
      <c r="U1287" s="150">
        <v>44648</v>
      </c>
      <c r="V1287" s="149">
        <v>0.18000000000000149</v>
      </c>
      <c r="W1287" s="130">
        <v>1.2</v>
      </c>
      <c r="X1287" s="135">
        <v>65</v>
      </c>
      <c r="Y1287" s="130" t="str">
        <f t="shared" si="166"/>
        <v>RECELL595</v>
      </c>
      <c r="Z1287" s="130" t="str">
        <f t="shared" si="170"/>
        <v>3/UR18650ZY</v>
      </c>
      <c r="AA1287" s="135">
        <f t="shared" si="164"/>
        <v>1.2</v>
      </c>
      <c r="AB1287" s="135">
        <f t="shared" si="169"/>
        <v>13.8</v>
      </c>
      <c r="AC1287" s="130">
        <f t="shared" ref="AC1287:AC1350" si="173">X1287</f>
        <v>65</v>
      </c>
      <c r="AD1287" s="130" t="str">
        <f t="shared" si="171"/>
        <v>66002-343</v>
      </c>
      <c r="AE1287" s="136"/>
      <c r="AF1287" s="137"/>
      <c r="AG1287" s="1" t="s">
        <v>13</v>
      </c>
      <c r="AH1287" s="43" t="s">
        <v>277</v>
      </c>
    </row>
    <row r="1288" spans="1:34" x14ac:dyDescent="0.25">
      <c r="A1288" s="144">
        <v>44643</v>
      </c>
      <c r="B1288" s="56" t="s">
        <v>4691</v>
      </c>
      <c r="C1288" s="51" t="s">
        <v>4693</v>
      </c>
      <c r="D1288" s="51" t="s">
        <v>4694</v>
      </c>
      <c r="E1288" s="54">
        <v>44663</v>
      </c>
      <c r="F1288" s="51" t="s">
        <v>314</v>
      </c>
      <c r="G1288" s="48" t="s">
        <v>4692</v>
      </c>
      <c r="H1288" s="52">
        <v>1</v>
      </c>
      <c r="I1288" s="51" t="s">
        <v>2311</v>
      </c>
      <c r="J1288" s="1">
        <v>35.15</v>
      </c>
      <c r="K1288" s="132">
        <v>950147</v>
      </c>
      <c r="L1288" s="131"/>
      <c r="M1288" s="131">
        <v>12.8</v>
      </c>
      <c r="N1288" s="131">
        <v>6</v>
      </c>
      <c r="O1288" s="133">
        <f t="shared" si="172"/>
        <v>76.800000000000011</v>
      </c>
      <c r="P1288" s="131" t="s">
        <v>508</v>
      </c>
      <c r="Q1288" s="131" t="s">
        <v>88</v>
      </c>
      <c r="R1288" s="134" t="s">
        <v>1618</v>
      </c>
      <c r="S1288" s="149">
        <v>1.1794444444444481</v>
      </c>
      <c r="T1288" s="149">
        <v>1.1794444444444481</v>
      </c>
      <c r="U1288" s="150">
        <v>44655</v>
      </c>
      <c r="V1288" s="149">
        <v>0.1974999999999989</v>
      </c>
      <c r="W1288" s="130">
        <v>1</v>
      </c>
      <c r="X1288" s="135">
        <v>195</v>
      </c>
      <c r="Y1288" s="130" t="str">
        <f t="shared" si="166"/>
        <v>RL1421</v>
      </c>
      <c r="Z1288" s="130" t="str">
        <f t="shared" si="170"/>
        <v>16/HTCFR18650EC</v>
      </c>
      <c r="AA1288" s="135">
        <f t="shared" si="164"/>
        <v>1</v>
      </c>
      <c r="AB1288" s="135">
        <f t="shared" si="169"/>
        <v>35.15</v>
      </c>
      <c r="AC1288" s="130">
        <f t="shared" si="173"/>
        <v>195</v>
      </c>
      <c r="AD1288" s="130" t="str">
        <f t="shared" si="171"/>
        <v>66002-558</v>
      </c>
      <c r="AE1288" s="136"/>
      <c r="AF1288" s="137"/>
      <c r="AG1288" s="1" t="s">
        <v>151</v>
      </c>
      <c r="AH1288" s="43">
        <v>23955</v>
      </c>
    </row>
    <row r="1289" spans="1:34" x14ac:dyDescent="0.25">
      <c r="A1289" s="147">
        <v>44631</v>
      </c>
      <c r="B1289" s="82" t="s">
        <v>4567</v>
      </c>
      <c r="C1289" s="51" t="s">
        <v>397</v>
      </c>
      <c r="D1289" s="51" t="s">
        <v>2654</v>
      </c>
      <c r="E1289" s="54">
        <v>44630</v>
      </c>
      <c r="F1289" s="51" t="s">
        <v>3553</v>
      </c>
      <c r="G1289" s="48" t="s">
        <v>244</v>
      </c>
      <c r="H1289" s="52">
        <v>2</v>
      </c>
      <c r="I1289" s="51" t="s">
        <v>95</v>
      </c>
      <c r="J1289" s="1">
        <v>22.72</v>
      </c>
      <c r="K1289" s="132">
        <v>948817</v>
      </c>
      <c r="L1289" s="131"/>
      <c r="M1289" s="131">
        <v>42</v>
      </c>
      <c r="N1289" s="131"/>
      <c r="O1289" s="133">
        <f t="shared" si="172"/>
        <v>0</v>
      </c>
      <c r="P1289" s="131" t="s">
        <v>3538</v>
      </c>
      <c r="Q1289" s="131" t="s">
        <v>1758</v>
      </c>
      <c r="R1289" s="134" t="s">
        <v>4796</v>
      </c>
      <c r="S1289" s="149">
        <v>4.4641666666666664</v>
      </c>
      <c r="T1289" s="149">
        <v>2.2320833333333332</v>
      </c>
      <c r="U1289" s="150">
        <v>44655</v>
      </c>
      <c r="V1289" s="149">
        <v>0.15027777777777773</v>
      </c>
      <c r="W1289" s="130">
        <v>1.7</v>
      </c>
      <c r="X1289" s="135">
        <v>200</v>
      </c>
      <c r="Y1289" s="130" t="str">
        <f t="shared" si="166"/>
        <v>AL285ADEG</v>
      </c>
      <c r="Z1289" s="130" t="str">
        <f t="shared" si="170"/>
        <v>28/LR20XW</v>
      </c>
      <c r="AA1289" s="135">
        <f t="shared" si="164"/>
        <v>1.7</v>
      </c>
      <c r="AB1289" s="135">
        <f t="shared" si="169"/>
        <v>22.72</v>
      </c>
      <c r="AC1289" s="130">
        <f t="shared" si="173"/>
        <v>200</v>
      </c>
      <c r="AD1289" s="130" t="str">
        <f t="shared" si="171"/>
        <v>66000-824</v>
      </c>
      <c r="AE1289" s="136"/>
      <c r="AF1289" s="137"/>
      <c r="AG1289" s="1" t="s">
        <v>13</v>
      </c>
      <c r="AH1289" s="43">
        <v>65383</v>
      </c>
    </row>
    <row r="1290" spans="1:34" x14ac:dyDescent="0.25">
      <c r="A1290" s="139">
        <v>44655</v>
      </c>
      <c r="B1290" s="58" t="s">
        <v>4775</v>
      </c>
      <c r="C1290" s="51" t="s">
        <v>530</v>
      </c>
      <c r="D1290" s="51" t="s">
        <v>3449</v>
      </c>
      <c r="E1290" s="54">
        <v>44652</v>
      </c>
      <c r="F1290" s="51" t="s">
        <v>282</v>
      </c>
      <c r="G1290" s="48" t="s">
        <v>3448</v>
      </c>
      <c r="H1290" s="52">
        <v>1</v>
      </c>
      <c r="I1290" s="51" t="s">
        <v>293</v>
      </c>
      <c r="J1290" s="1">
        <v>10.77</v>
      </c>
      <c r="K1290" s="132">
        <v>948890</v>
      </c>
      <c r="L1290" s="131"/>
      <c r="M1290" s="131">
        <v>7.2</v>
      </c>
      <c r="N1290" s="131">
        <v>1.7</v>
      </c>
      <c r="O1290" s="133">
        <f t="shared" si="172"/>
        <v>12.24</v>
      </c>
      <c r="P1290" s="131" t="s">
        <v>3497</v>
      </c>
      <c r="Q1290" s="131" t="s">
        <v>464</v>
      </c>
      <c r="R1290" s="134" t="s">
        <v>1618</v>
      </c>
      <c r="S1290" s="149">
        <v>0.64361111111111047</v>
      </c>
      <c r="T1290" s="149">
        <v>0.64361111111111047</v>
      </c>
      <c r="U1290" s="150">
        <v>44655</v>
      </c>
      <c r="V1290" s="149">
        <v>9.2777777777776738E-2</v>
      </c>
      <c r="W1290" s="130">
        <v>1.18</v>
      </c>
      <c r="X1290" s="135">
        <v>59.57</v>
      </c>
      <c r="Y1290" s="130" t="str">
        <f t="shared" si="166"/>
        <v>RECELL65</v>
      </c>
      <c r="Z1290" s="130" t="str">
        <f t="shared" si="170"/>
        <v>6/AA1700</v>
      </c>
      <c r="AA1290" s="135">
        <f t="shared" ref="AA1290:AA1353" si="174">W1290</f>
        <v>1.18</v>
      </c>
      <c r="AB1290" s="135">
        <f t="shared" si="169"/>
        <v>10.77</v>
      </c>
      <c r="AC1290" s="130">
        <f t="shared" si="173"/>
        <v>59.57</v>
      </c>
      <c r="AD1290" s="130" t="str">
        <f t="shared" si="171"/>
        <v>67001-261</v>
      </c>
      <c r="AE1290" s="136"/>
      <c r="AF1290" s="137"/>
      <c r="AG1290" s="1" t="s">
        <v>13</v>
      </c>
      <c r="AH1290" s="43" t="s">
        <v>283</v>
      </c>
    </row>
    <row r="1291" spans="1:34" x14ac:dyDescent="0.25">
      <c r="A1291" s="147">
        <v>44645</v>
      </c>
      <c r="B1291" s="82" t="s">
        <v>4711</v>
      </c>
      <c r="C1291" s="51" t="s">
        <v>521</v>
      </c>
      <c r="D1291" s="51" t="s">
        <v>3908</v>
      </c>
      <c r="E1291" s="54">
        <v>44659</v>
      </c>
      <c r="F1291" s="51" t="s">
        <v>537</v>
      </c>
      <c r="G1291" s="48" t="s">
        <v>3907</v>
      </c>
      <c r="H1291" s="52">
        <v>8</v>
      </c>
      <c r="I1291" s="51" t="s">
        <v>2246</v>
      </c>
      <c r="J1291" s="1">
        <v>17.32</v>
      </c>
      <c r="K1291" s="132">
        <v>950420</v>
      </c>
      <c r="L1291" s="131"/>
      <c r="M1291" s="131">
        <v>7.4</v>
      </c>
      <c r="N1291" s="131">
        <v>3.4</v>
      </c>
      <c r="O1291" s="133">
        <f t="shared" si="172"/>
        <v>25.16</v>
      </c>
      <c r="P1291" s="131" t="s">
        <v>3486</v>
      </c>
      <c r="Q1291" s="131" t="s">
        <v>281</v>
      </c>
      <c r="R1291" s="134" t="s">
        <v>455</v>
      </c>
      <c r="S1291" s="149">
        <v>5.2080555555555526</v>
      </c>
      <c r="T1291" s="149">
        <v>0.65100694444444407</v>
      </c>
      <c r="U1291" s="150">
        <v>44655</v>
      </c>
      <c r="V1291" s="149">
        <v>0.21722222222222243</v>
      </c>
      <c r="W1291" s="130">
        <v>0.73</v>
      </c>
      <c r="X1291" s="135">
        <v>76.94</v>
      </c>
      <c r="Y1291" s="130" t="str">
        <f t="shared" si="166"/>
        <v>RL513</v>
      </c>
      <c r="Z1291" s="130" t="str">
        <f t="shared" si="170"/>
        <v>4/UR18650FK</v>
      </c>
      <c r="AA1291" s="135">
        <f t="shared" si="174"/>
        <v>0.73</v>
      </c>
      <c r="AB1291" s="135">
        <f t="shared" si="169"/>
        <v>17.32</v>
      </c>
      <c r="AC1291" s="130">
        <f t="shared" si="173"/>
        <v>76.94</v>
      </c>
      <c r="AD1291" s="130" t="str">
        <f t="shared" si="171"/>
        <v>22000-392</v>
      </c>
      <c r="AE1291" s="136"/>
      <c r="AF1291" s="137"/>
      <c r="AG1291" s="1" t="s">
        <v>13</v>
      </c>
      <c r="AH1291" s="43" t="s">
        <v>539</v>
      </c>
    </row>
    <row r="1292" spans="1:34" x14ac:dyDescent="0.25">
      <c r="A1292" s="146">
        <v>44623</v>
      </c>
      <c r="B1292" s="57" t="s">
        <v>4487</v>
      </c>
      <c r="C1292" s="51" t="s">
        <v>642</v>
      </c>
      <c r="D1292" s="51" t="s">
        <v>4490</v>
      </c>
      <c r="E1292" s="54">
        <v>44650</v>
      </c>
      <c r="F1292" s="51" t="s">
        <v>4488</v>
      </c>
      <c r="G1292" s="48" t="s">
        <v>4489</v>
      </c>
      <c r="H1292" s="52">
        <v>10</v>
      </c>
      <c r="I1292" s="51" t="s">
        <v>364</v>
      </c>
      <c r="J1292" s="1">
        <v>30.26</v>
      </c>
      <c r="K1292" s="132">
        <v>947828</v>
      </c>
      <c r="L1292" s="131"/>
      <c r="M1292" s="131">
        <v>7.4</v>
      </c>
      <c r="N1292" s="131">
        <v>10.4</v>
      </c>
      <c r="O1292" s="133">
        <f t="shared" si="172"/>
        <v>76.960000000000008</v>
      </c>
      <c r="P1292" s="131" t="s">
        <v>3486</v>
      </c>
      <c r="Q1292" s="131" t="s">
        <v>158</v>
      </c>
      <c r="R1292" s="134" t="s">
        <v>4244</v>
      </c>
      <c r="S1292" s="149">
        <v>7.2013888888888875</v>
      </c>
      <c r="T1292" s="149">
        <v>0.72013888888888877</v>
      </c>
      <c r="U1292" s="150">
        <v>44655</v>
      </c>
      <c r="V1292" s="149">
        <v>0.22472222222222094</v>
      </c>
      <c r="W1292" s="130">
        <v>0.65</v>
      </c>
      <c r="X1292" s="135">
        <v>97.65</v>
      </c>
      <c r="Y1292" s="130" t="str">
        <f t="shared" si="166"/>
        <v>RL1206</v>
      </c>
      <c r="Z1292" s="130" t="str">
        <f t="shared" si="170"/>
        <v>8/UR18650ZY</v>
      </c>
      <c r="AA1292" s="135">
        <f t="shared" si="174"/>
        <v>0.65</v>
      </c>
      <c r="AB1292" s="135">
        <f t="shared" si="169"/>
        <v>30.26</v>
      </c>
      <c r="AC1292" s="130">
        <f t="shared" si="173"/>
        <v>97.65</v>
      </c>
      <c r="AD1292" s="130" t="str">
        <f t="shared" si="171"/>
        <v>66001-978</v>
      </c>
      <c r="AE1292" s="136"/>
      <c r="AF1292" s="137"/>
      <c r="AG1292" s="1" t="s">
        <v>152</v>
      </c>
      <c r="AH1292" s="43">
        <v>65013</v>
      </c>
    </row>
    <row r="1293" spans="1:34" x14ac:dyDescent="0.25">
      <c r="A1293" s="146">
        <v>44644</v>
      </c>
      <c r="B1293" s="57" t="s">
        <v>4699</v>
      </c>
      <c r="C1293" s="51" t="s">
        <v>2326</v>
      </c>
      <c r="D1293" s="51" t="s">
        <v>4797</v>
      </c>
      <c r="E1293" s="54">
        <v>44652</v>
      </c>
      <c r="F1293" s="51" t="s">
        <v>4700</v>
      </c>
      <c r="G1293" s="48" t="s">
        <v>4701</v>
      </c>
      <c r="H1293" s="52">
        <v>1</v>
      </c>
      <c r="I1293" s="51" t="s">
        <v>113</v>
      </c>
      <c r="J1293" s="1">
        <v>5.5</v>
      </c>
      <c r="K1293" s="132">
        <v>950329</v>
      </c>
      <c r="L1293" s="131"/>
      <c r="M1293" s="131">
        <v>3.6</v>
      </c>
      <c r="N1293" s="131">
        <v>3.35</v>
      </c>
      <c r="O1293" s="133">
        <f t="shared" si="172"/>
        <v>12.06</v>
      </c>
      <c r="P1293" s="131" t="s">
        <v>3486</v>
      </c>
      <c r="Q1293" s="131" t="s">
        <v>412</v>
      </c>
      <c r="R1293" s="134" t="s">
        <v>455</v>
      </c>
      <c r="S1293" s="149">
        <v>1.846388888888888</v>
      </c>
      <c r="T1293" s="149">
        <v>1.846388888888888</v>
      </c>
      <c r="U1293" s="150">
        <v>44655</v>
      </c>
      <c r="V1293" s="149">
        <v>0.19611111111111157</v>
      </c>
      <c r="W1293" s="130">
        <v>1</v>
      </c>
      <c r="X1293" s="135">
        <v>45</v>
      </c>
      <c r="Y1293" s="130" t="str">
        <f t="shared" si="166"/>
        <v>PACK707</v>
      </c>
      <c r="Z1293" s="130" t="str">
        <f t="shared" si="170"/>
        <v>1/NCR18650BF</v>
      </c>
      <c r="AA1293" s="135">
        <f t="shared" si="174"/>
        <v>1</v>
      </c>
      <c r="AB1293" s="135">
        <f t="shared" si="169"/>
        <v>5.5</v>
      </c>
      <c r="AC1293" s="130">
        <f t="shared" si="173"/>
        <v>45</v>
      </c>
      <c r="AD1293" s="130" t="str">
        <f t="shared" si="171"/>
        <v>66003-026</v>
      </c>
      <c r="AE1293" s="136"/>
      <c r="AF1293" s="137"/>
      <c r="AG1293" s="1" t="s">
        <v>151</v>
      </c>
      <c r="AH1293" s="43">
        <v>66610</v>
      </c>
    </row>
    <row r="1294" spans="1:34" x14ac:dyDescent="0.25">
      <c r="A1294" s="147">
        <v>44638</v>
      </c>
      <c r="B1294" s="82" t="s">
        <v>4668</v>
      </c>
      <c r="C1294" s="51"/>
      <c r="D1294" s="51" t="s">
        <v>3383</v>
      </c>
      <c r="E1294" s="54">
        <v>44655</v>
      </c>
      <c r="F1294" s="51" t="s">
        <v>704</v>
      </c>
      <c r="G1294" s="48" t="s">
        <v>3382</v>
      </c>
      <c r="H1294" s="52">
        <v>94</v>
      </c>
      <c r="I1294" s="51">
        <v>0</v>
      </c>
      <c r="J1294" s="1">
        <v>12.53</v>
      </c>
      <c r="K1294" s="132">
        <v>949097</v>
      </c>
      <c r="L1294" s="131"/>
      <c r="M1294" s="131"/>
      <c r="N1294" s="131"/>
      <c r="O1294" s="133">
        <f t="shared" si="172"/>
        <v>0</v>
      </c>
      <c r="P1294" s="131"/>
      <c r="Q1294" s="131"/>
      <c r="R1294" s="134" t="s">
        <v>259</v>
      </c>
      <c r="S1294" s="149">
        <v>25.526388888888892</v>
      </c>
      <c r="T1294" s="149">
        <v>0.27155732860520099</v>
      </c>
      <c r="U1294" s="150">
        <v>44655</v>
      </c>
      <c r="V1294" s="149">
        <v>0.99777777777777832</v>
      </c>
      <c r="W1294" s="130">
        <v>0.15</v>
      </c>
      <c r="X1294" s="135">
        <v>22.63</v>
      </c>
      <c r="Y1294" s="130" t="str">
        <f t="shared" si="166"/>
        <v>CH409</v>
      </c>
      <c r="Z1294" s="130">
        <f t="shared" si="170"/>
        <v>0</v>
      </c>
      <c r="AA1294" s="135">
        <f t="shared" si="174"/>
        <v>0.15</v>
      </c>
      <c r="AB1294" s="135">
        <f t="shared" si="169"/>
        <v>12.53</v>
      </c>
      <c r="AC1294" s="130">
        <f t="shared" si="173"/>
        <v>22.63</v>
      </c>
      <c r="AD1294" s="130" t="str">
        <f t="shared" si="171"/>
        <v>65000-537</v>
      </c>
      <c r="AE1294" s="136"/>
      <c r="AF1294" s="137"/>
      <c r="AG1294" s="1" t="s">
        <v>153</v>
      </c>
      <c r="AH1294" s="43">
        <v>1796</v>
      </c>
    </row>
    <row r="1295" spans="1:34" x14ac:dyDescent="0.25">
      <c r="A1295" s="147">
        <v>44652</v>
      </c>
      <c r="B1295" s="82" t="s">
        <v>4764</v>
      </c>
      <c r="C1295" s="51" t="s">
        <v>4767</v>
      </c>
      <c r="D1295" s="51" t="s">
        <v>4768</v>
      </c>
      <c r="E1295" s="54">
        <v>44652</v>
      </c>
      <c r="F1295" s="51" t="s">
        <v>1737</v>
      </c>
      <c r="G1295" s="48" t="s">
        <v>4765</v>
      </c>
      <c r="H1295" s="52">
        <v>2</v>
      </c>
      <c r="I1295" s="51" t="s">
        <v>4766</v>
      </c>
      <c r="J1295" s="1">
        <v>60.35</v>
      </c>
      <c r="K1295" s="132">
        <v>951289</v>
      </c>
      <c r="L1295" s="131"/>
      <c r="M1295" s="131">
        <v>12</v>
      </c>
      <c r="N1295" s="131">
        <v>42</v>
      </c>
      <c r="O1295" s="133">
        <f t="shared" si="172"/>
        <v>504</v>
      </c>
      <c r="P1295" s="131" t="s">
        <v>115</v>
      </c>
      <c r="Q1295" s="131" t="s">
        <v>124</v>
      </c>
      <c r="R1295" s="134" t="s">
        <v>3000</v>
      </c>
      <c r="S1295" s="149">
        <v>4.9138888888888896</v>
      </c>
      <c r="T1295" s="149">
        <v>2.4569444444444448</v>
      </c>
      <c r="U1295" s="150">
        <v>44655</v>
      </c>
      <c r="V1295" s="149">
        <v>0.14277777777777789</v>
      </c>
      <c r="W1295" s="130">
        <v>2</v>
      </c>
      <c r="X1295" s="135">
        <v>200</v>
      </c>
      <c r="Y1295" s="130" t="str">
        <f t="shared" si="166"/>
        <v>S130</v>
      </c>
      <c r="Z1295" s="130" t="str">
        <f t="shared" si="170"/>
        <v>3/12SB14C-F2</v>
      </c>
      <c r="AA1295" s="135">
        <f t="shared" si="174"/>
        <v>2</v>
      </c>
      <c r="AB1295" s="135">
        <f t="shared" si="169"/>
        <v>60.35</v>
      </c>
      <c r="AC1295" s="130">
        <f t="shared" si="173"/>
        <v>200</v>
      </c>
      <c r="AD1295" s="130" t="str">
        <f t="shared" si="171"/>
        <v>66003-130</v>
      </c>
      <c r="AE1295" s="136"/>
      <c r="AF1295" s="137"/>
      <c r="AG1295" s="1" t="s">
        <v>152</v>
      </c>
      <c r="AH1295" s="43">
        <v>65512</v>
      </c>
    </row>
    <row r="1296" spans="1:34" x14ac:dyDescent="0.25">
      <c r="A1296" s="146">
        <v>44651</v>
      </c>
      <c r="B1296" s="57" t="s">
        <v>4757</v>
      </c>
      <c r="C1296" s="51" t="s">
        <v>4760</v>
      </c>
      <c r="D1296" s="51" t="s">
        <v>4761</v>
      </c>
      <c r="E1296" s="54">
        <v>44649</v>
      </c>
      <c r="F1296" s="51" t="s">
        <v>292</v>
      </c>
      <c r="G1296" s="48" t="s">
        <v>4758</v>
      </c>
      <c r="H1296" s="52">
        <v>20</v>
      </c>
      <c r="I1296" s="51" t="s">
        <v>1162</v>
      </c>
      <c r="J1296" s="1">
        <v>21.29</v>
      </c>
      <c r="K1296" s="132">
        <v>950576</v>
      </c>
      <c r="L1296" s="131" t="s">
        <v>4759</v>
      </c>
      <c r="M1296" s="131">
        <v>9.6</v>
      </c>
      <c r="N1296" s="131">
        <v>2.15</v>
      </c>
      <c r="O1296" s="133">
        <f t="shared" si="172"/>
        <v>20.639999999999997</v>
      </c>
      <c r="P1296" s="131" t="s">
        <v>3497</v>
      </c>
      <c r="Q1296" s="131" t="s">
        <v>632</v>
      </c>
      <c r="R1296" s="134" t="s">
        <v>248</v>
      </c>
      <c r="S1296" s="149">
        <v>6.9550000000000001</v>
      </c>
      <c r="T1296" s="149">
        <v>0.34775</v>
      </c>
      <c r="U1296" s="150">
        <v>44656</v>
      </c>
      <c r="V1296" s="149">
        <v>5.2500000000000213E-2</v>
      </c>
      <c r="W1296" s="130">
        <v>0.33</v>
      </c>
      <c r="X1296" s="135">
        <v>107.19</v>
      </c>
      <c r="Y1296" s="130" t="str">
        <f t="shared" si="166"/>
        <v>N514</v>
      </c>
      <c r="Z1296" s="130" t="str">
        <f t="shared" si="170"/>
        <v>8/HR-4/5AU</v>
      </c>
      <c r="AA1296" s="135">
        <f t="shared" si="174"/>
        <v>0.33</v>
      </c>
      <c r="AB1296" s="135">
        <f t="shared" si="169"/>
        <v>21.29</v>
      </c>
      <c r="AC1296" s="130">
        <f t="shared" si="173"/>
        <v>107.19</v>
      </c>
      <c r="AD1296" s="130" t="str">
        <f t="shared" si="171"/>
        <v>22000-057</v>
      </c>
      <c r="AE1296" s="136"/>
      <c r="AF1296" s="137"/>
      <c r="AG1296" s="1" t="s">
        <v>13</v>
      </c>
      <c r="AH1296" s="43">
        <v>6830</v>
      </c>
    </row>
    <row r="1297" spans="1:34" x14ac:dyDescent="0.25">
      <c r="A1297" s="146">
        <v>44630</v>
      </c>
      <c r="B1297" s="57" t="s">
        <v>4533</v>
      </c>
      <c r="C1297" s="51" t="s">
        <v>1987</v>
      </c>
      <c r="D1297" s="51" t="s">
        <v>4532</v>
      </c>
      <c r="E1297" s="54">
        <v>44641</v>
      </c>
      <c r="F1297" s="51" t="s">
        <v>4524</v>
      </c>
      <c r="G1297" s="48" t="s">
        <v>4534</v>
      </c>
      <c r="H1297" s="52">
        <v>3</v>
      </c>
      <c r="I1297" s="51" t="s">
        <v>4531</v>
      </c>
      <c r="J1297" s="1">
        <v>56.14</v>
      </c>
      <c r="K1297" s="132">
        <v>948600</v>
      </c>
      <c r="L1297" s="131"/>
      <c r="M1297" s="131"/>
      <c r="N1297" s="131"/>
      <c r="O1297" s="133">
        <f t="shared" si="172"/>
        <v>0</v>
      </c>
      <c r="P1297" s="131"/>
      <c r="Q1297" s="131"/>
      <c r="R1297" s="134" t="s">
        <v>259</v>
      </c>
      <c r="S1297" s="149">
        <v>4.3636111111111111</v>
      </c>
      <c r="T1297" s="149">
        <v>1.454537037037037</v>
      </c>
      <c r="U1297" s="150">
        <v>44650</v>
      </c>
      <c r="V1297" s="149">
        <v>0.11583333333333279</v>
      </c>
      <c r="W1297" s="130">
        <v>1</v>
      </c>
      <c r="X1297" s="135">
        <v>290</v>
      </c>
      <c r="Y1297" s="130" t="str">
        <f t="shared" si="166"/>
        <v>CH578</v>
      </c>
      <c r="Z1297" s="130" t="str">
        <f t="shared" si="170"/>
        <v>1/TSB-003PCB</v>
      </c>
      <c r="AA1297" s="135">
        <f t="shared" si="174"/>
        <v>1</v>
      </c>
      <c r="AB1297" s="135">
        <f t="shared" si="169"/>
        <v>56.14</v>
      </c>
      <c r="AC1297" s="130">
        <f t="shared" si="173"/>
        <v>290</v>
      </c>
      <c r="AD1297" s="130" t="str">
        <f t="shared" si="171"/>
        <v>66003-579</v>
      </c>
      <c r="AE1297" s="136"/>
      <c r="AF1297" s="137"/>
      <c r="AG1297" s="1" t="s">
        <v>152</v>
      </c>
      <c r="AH1297" s="43">
        <v>62382</v>
      </c>
    </row>
    <row r="1298" spans="1:34" x14ac:dyDescent="0.25">
      <c r="A1298" s="146">
        <v>44630</v>
      </c>
      <c r="B1298" s="57" t="s">
        <v>4527</v>
      </c>
      <c r="C1298" s="51" t="s">
        <v>1987</v>
      </c>
      <c r="D1298" s="51" t="s">
        <v>4529</v>
      </c>
      <c r="E1298" s="54">
        <v>44641</v>
      </c>
      <c r="F1298" s="51" t="s">
        <v>4524</v>
      </c>
      <c r="G1298" s="48" t="s">
        <v>4528</v>
      </c>
      <c r="H1298" s="52">
        <v>3</v>
      </c>
      <c r="I1298" s="51" t="s">
        <v>4525</v>
      </c>
      <c r="J1298" s="1">
        <v>56.14</v>
      </c>
      <c r="K1298" s="132">
        <v>948600</v>
      </c>
      <c r="L1298" s="131"/>
      <c r="M1298" s="131"/>
      <c r="N1298" s="131"/>
      <c r="O1298" s="133">
        <f t="shared" si="172"/>
        <v>0</v>
      </c>
      <c r="P1298" s="131"/>
      <c r="Q1298" s="131"/>
      <c r="R1298" s="134" t="s">
        <v>259</v>
      </c>
      <c r="S1298" s="149">
        <v>4.316944444444446</v>
      </c>
      <c r="T1298" s="149">
        <v>1.4389814814814821</v>
      </c>
      <c r="U1298" s="150">
        <v>44650</v>
      </c>
      <c r="V1298" s="149">
        <v>0.17722222222222417</v>
      </c>
      <c r="W1298" s="130">
        <v>1</v>
      </c>
      <c r="X1298" s="135">
        <v>290</v>
      </c>
      <c r="Y1298" s="130" t="str">
        <f t="shared" si="166"/>
        <v>CH577</v>
      </c>
      <c r="Z1298" s="130" t="str">
        <f t="shared" si="170"/>
        <v>1/TSB-003PCB</v>
      </c>
      <c r="AA1298" s="135">
        <f t="shared" si="174"/>
        <v>1</v>
      </c>
      <c r="AB1298" s="135">
        <f t="shared" si="169"/>
        <v>56.14</v>
      </c>
      <c r="AC1298" s="130">
        <f t="shared" si="173"/>
        <v>290</v>
      </c>
      <c r="AD1298" s="130" t="str">
        <f t="shared" si="171"/>
        <v>66003-577</v>
      </c>
      <c r="AE1298" s="136"/>
      <c r="AF1298" s="137"/>
      <c r="AG1298" s="1" t="s">
        <v>152</v>
      </c>
      <c r="AH1298" s="43">
        <v>62382</v>
      </c>
    </row>
    <row r="1299" spans="1:34" x14ac:dyDescent="0.25">
      <c r="A1299" s="140">
        <v>44649</v>
      </c>
      <c r="B1299" s="55" t="s">
        <v>4741</v>
      </c>
      <c r="C1299" s="51" t="s">
        <v>817</v>
      </c>
      <c r="D1299" s="51" t="s">
        <v>4744</v>
      </c>
      <c r="E1299" s="54">
        <v>44669</v>
      </c>
      <c r="F1299" s="51" t="s">
        <v>4742</v>
      </c>
      <c r="G1299" s="48" t="s">
        <v>4743</v>
      </c>
      <c r="H1299" s="52">
        <v>8</v>
      </c>
      <c r="I1299" s="51" t="s">
        <v>1632</v>
      </c>
      <c r="J1299" s="1">
        <v>0.27</v>
      </c>
      <c r="K1299" s="132">
        <v>950605</v>
      </c>
      <c r="L1299" s="131"/>
      <c r="M1299" s="131">
        <v>3</v>
      </c>
      <c r="N1299" s="131">
        <v>0.22</v>
      </c>
      <c r="O1299" s="133">
        <f t="shared" si="172"/>
        <v>0.66</v>
      </c>
      <c r="P1299" s="131" t="s">
        <v>3945</v>
      </c>
      <c r="Q1299" s="131" t="s">
        <v>412</v>
      </c>
      <c r="R1299" s="134" t="s">
        <v>248</v>
      </c>
      <c r="S1299" s="149">
        <v>3.08</v>
      </c>
      <c r="T1299" s="149">
        <v>0.38500000000000001</v>
      </c>
      <c r="U1299" s="150">
        <v>44656</v>
      </c>
      <c r="V1299" s="149">
        <v>0.11611111111111105</v>
      </c>
      <c r="W1299" s="130">
        <v>0.2</v>
      </c>
      <c r="X1299" s="135">
        <v>16.12</v>
      </c>
      <c r="Y1299" s="130" t="str">
        <f t="shared" si="166"/>
        <v>L579</v>
      </c>
      <c r="Z1299" s="130" t="str">
        <f t="shared" si="170"/>
        <v>1/CR2032</v>
      </c>
      <c r="AA1299" s="135">
        <f t="shared" si="174"/>
        <v>0.2</v>
      </c>
      <c r="AB1299" s="135">
        <f t="shared" si="169"/>
        <v>0.27</v>
      </c>
      <c r="AC1299" s="130">
        <f t="shared" si="173"/>
        <v>16.12</v>
      </c>
      <c r="AD1299" s="130" t="str">
        <f t="shared" si="171"/>
        <v>85000-205MBU</v>
      </c>
      <c r="AE1299" s="136"/>
      <c r="AF1299" s="137"/>
      <c r="AG1299" s="1" t="s">
        <v>573</v>
      </c>
      <c r="AH1299" s="43">
        <v>33231</v>
      </c>
    </row>
    <row r="1300" spans="1:34" x14ac:dyDescent="0.25">
      <c r="A1300" s="139">
        <v>44655</v>
      </c>
      <c r="B1300" s="58" t="s">
        <v>4787</v>
      </c>
      <c r="C1300" s="51" t="s">
        <v>580</v>
      </c>
      <c r="D1300" s="51" t="s">
        <v>3466</v>
      </c>
      <c r="E1300" s="54">
        <v>44680</v>
      </c>
      <c r="F1300" s="51" t="s">
        <v>267</v>
      </c>
      <c r="G1300" s="48" t="s">
        <v>3464</v>
      </c>
      <c r="H1300" s="52">
        <v>1</v>
      </c>
      <c r="I1300" s="51" t="s">
        <v>364</v>
      </c>
      <c r="J1300" s="1">
        <v>8.14</v>
      </c>
      <c r="K1300" s="132">
        <v>951377</v>
      </c>
      <c r="L1300" s="131"/>
      <c r="M1300" s="131">
        <v>3.7</v>
      </c>
      <c r="N1300" s="131">
        <v>5.2</v>
      </c>
      <c r="O1300" s="133">
        <f t="shared" si="172"/>
        <v>19.240000000000002</v>
      </c>
      <c r="P1300" s="131" t="s">
        <v>3486</v>
      </c>
      <c r="Q1300" s="131" t="s">
        <v>550</v>
      </c>
      <c r="R1300" s="134" t="s">
        <v>248</v>
      </c>
      <c r="S1300" s="149">
        <v>1.0930555555555594</v>
      </c>
      <c r="T1300" s="149">
        <v>1.0930555555555594</v>
      </c>
      <c r="U1300" s="150">
        <v>44656</v>
      </c>
      <c r="V1300" s="149">
        <v>0.15277777777777812</v>
      </c>
      <c r="W1300" s="130">
        <v>0.55000000000000004</v>
      </c>
      <c r="X1300" s="135">
        <v>40</v>
      </c>
      <c r="Y1300" s="130" t="str">
        <f t="shared" si="166"/>
        <v>RL261A</v>
      </c>
      <c r="Z1300" s="130" t="str">
        <f t="shared" si="170"/>
        <v>2/UR18650ZY</v>
      </c>
      <c r="AA1300" s="135">
        <f t="shared" si="174"/>
        <v>0.55000000000000004</v>
      </c>
      <c r="AB1300" s="135">
        <f t="shared" si="169"/>
        <v>8.14</v>
      </c>
      <c r="AC1300" s="130">
        <f t="shared" si="173"/>
        <v>40</v>
      </c>
      <c r="AD1300" s="130" t="str">
        <f t="shared" si="171"/>
        <v>66000-493</v>
      </c>
      <c r="AE1300" s="136"/>
      <c r="AF1300" s="137"/>
      <c r="AG1300" s="1" t="s">
        <v>153</v>
      </c>
      <c r="AH1300" s="43">
        <v>66116</v>
      </c>
    </row>
    <row r="1301" spans="1:34" x14ac:dyDescent="0.25">
      <c r="A1301" s="146">
        <v>44637</v>
      </c>
      <c r="B1301" s="57" t="s">
        <v>4617</v>
      </c>
      <c r="C1301" s="51" t="s">
        <v>129</v>
      </c>
      <c r="D1301" s="51" t="s">
        <v>4619</v>
      </c>
      <c r="E1301" s="54">
        <v>44645</v>
      </c>
      <c r="F1301" s="51" t="s">
        <v>93</v>
      </c>
      <c r="G1301" s="48" t="s">
        <v>4618</v>
      </c>
      <c r="H1301" s="52">
        <v>10</v>
      </c>
      <c r="I1301" s="51" t="s">
        <v>128</v>
      </c>
      <c r="J1301" s="1">
        <v>5.04</v>
      </c>
      <c r="K1301" s="132">
        <v>948924</v>
      </c>
      <c r="L1301" s="131"/>
      <c r="M1301" s="131">
        <v>3</v>
      </c>
      <c r="N1301" s="131">
        <v>1.8</v>
      </c>
      <c r="O1301" s="133">
        <f t="shared" si="172"/>
        <v>5.4</v>
      </c>
      <c r="P1301" s="131" t="s">
        <v>411</v>
      </c>
      <c r="Q1301" s="131" t="s">
        <v>412</v>
      </c>
      <c r="R1301" s="134" t="s">
        <v>997</v>
      </c>
      <c r="S1301" s="149">
        <v>3.1349999999999998</v>
      </c>
      <c r="T1301" s="149">
        <v>0.3135</v>
      </c>
      <c r="U1301" s="150">
        <v>44655</v>
      </c>
      <c r="V1301" s="149">
        <v>0.24444444444444446</v>
      </c>
      <c r="W1301" s="130">
        <v>0.5</v>
      </c>
      <c r="X1301" s="135">
        <v>67</v>
      </c>
      <c r="Y1301" s="130" t="str">
        <f t="shared" si="166"/>
        <v>L447</v>
      </c>
      <c r="Z1301" s="130" t="str">
        <f t="shared" si="170"/>
        <v>1/CR17335SE</v>
      </c>
      <c r="AA1301" s="135">
        <f t="shared" si="174"/>
        <v>0.5</v>
      </c>
      <c r="AB1301" s="135">
        <f t="shared" si="169"/>
        <v>5.04</v>
      </c>
      <c r="AC1301" s="130">
        <f t="shared" si="173"/>
        <v>67</v>
      </c>
      <c r="AD1301" s="130" t="str">
        <f t="shared" si="171"/>
        <v>66004-034</v>
      </c>
      <c r="AE1301" s="136"/>
      <c r="AF1301" s="137"/>
      <c r="AG1301" s="1" t="s">
        <v>13</v>
      </c>
      <c r="AH1301" s="43">
        <v>65959</v>
      </c>
    </row>
    <row r="1302" spans="1:34" x14ac:dyDescent="0.25">
      <c r="A1302" s="139">
        <v>44641</v>
      </c>
      <c r="B1302" s="58" t="s">
        <v>4669</v>
      </c>
      <c r="C1302" s="51" t="s">
        <v>1535</v>
      </c>
      <c r="D1302" s="51" t="s">
        <v>2518</v>
      </c>
      <c r="E1302" s="54">
        <v>44659</v>
      </c>
      <c r="F1302" s="51" t="s">
        <v>4670</v>
      </c>
      <c r="G1302" s="48" t="s">
        <v>2517</v>
      </c>
      <c r="H1302" s="52">
        <v>15</v>
      </c>
      <c r="I1302" s="51" t="s">
        <v>624</v>
      </c>
      <c r="J1302" s="1">
        <v>6.95</v>
      </c>
      <c r="K1302" s="132">
        <v>949757</v>
      </c>
      <c r="L1302" s="131"/>
      <c r="M1302" s="131">
        <v>6</v>
      </c>
      <c r="N1302" s="131">
        <v>3.1</v>
      </c>
      <c r="O1302" s="133">
        <f t="shared" si="172"/>
        <v>18.600000000000001</v>
      </c>
      <c r="P1302" s="131" t="s">
        <v>3945</v>
      </c>
      <c r="Q1302" s="131" t="s">
        <v>281</v>
      </c>
      <c r="R1302" s="134" t="s">
        <v>248</v>
      </c>
      <c r="S1302" s="149">
        <v>8.2838888888888889</v>
      </c>
      <c r="T1302" s="149">
        <v>0.55225925925925923</v>
      </c>
      <c r="U1302" s="150">
        <v>44655</v>
      </c>
      <c r="V1302" s="149">
        <v>0.18249999999999922</v>
      </c>
      <c r="W1302" s="130">
        <v>0.41</v>
      </c>
      <c r="X1302" s="135">
        <v>63</v>
      </c>
      <c r="Y1302" s="130" t="str">
        <f t="shared" ref="Y1302:Y1365" si="175">D1302</f>
        <v>L891</v>
      </c>
      <c r="Z1302" s="130" t="str">
        <f t="shared" si="170"/>
        <v>4/CR123A</v>
      </c>
      <c r="AA1302" s="135">
        <f t="shared" si="174"/>
        <v>0.41</v>
      </c>
      <c r="AB1302" s="135">
        <f t="shared" si="169"/>
        <v>6.95</v>
      </c>
      <c r="AC1302" s="130">
        <f t="shared" si="173"/>
        <v>63</v>
      </c>
      <c r="AD1302" s="130" t="str">
        <f t="shared" si="171"/>
        <v>66002-962</v>
      </c>
      <c r="AE1302" s="136"/>
      <c r="AF1302" s="137"/>
      <c r="AG1302" s="1" t="s">
        <v>13</v>
      </c>
      <c r="AH1302" s="43">
        <v>2462</v>
      </c>
    </row>
    <row r="1303" spans="1:34" x14ac:dyDescent="0.25">
      <c r="A1303" s="146">
        <v>44658</v>
      </c>
      <c r="B1303" s="57" t="s">
        <v>4823</v>
      </c>
      <c r="C1303" s="51" t="s">
        <v>390</v>
      </c>
      <c r="D1303" s="51" t="s">
        <v>4826</v>
      </c>
      <c r="E1303" s="54">
        <v>44658</v>
      </c>
      <c r="F1303" s="51" t="s">
        <v>4824</v>
      </c>
      <c r="G1303" s="48" t="s">
        <v>4825</v>
      </c>
      <c r="H1303" s="52">
        <v>41</v>
      </c>
      <c r="I1303" s="51" t="s">
        <v>313</v>
      </c>
      <c r="J1303" s="1">
        <v>45.53</v>
      </c>
      <c r="K1303" s="132">
        <v>951907</v>
      </c>
      <c r="L1303" s="131"/>
      <c r="M1303" s="131">
        <v>3.9</v>
      </c>
      <c r="N1303" s="131">
        <v>1.6</v>
      </c>
      <c r="O1303" s="133">
        <f t="shared" si="172"/>
        <v>6.24</v>
      </c>
      <c r="P1303" s="131" t="s">
        <v>3945</v>
      </c>
      <c r="Q1303" s="131" t="s">
        <v>412</v>
      </c>
      <c r="R1303" s="134" t="s">
        <v>1618</v>
      </c>
      <c r="S1303" s="149">
        <v>1.2041666666666644</v>
      </c>
      <c r="T1303" s="149">
        <v>2.9369918699186936E-2</v>
      </c>
      <c r="U1303" s="150">
        <v>44663</v>
      </c>
      <c r="V1303" s="149">
        <v>0.281944444444445</v>
      </c>
      <c r="W1303" s="130">
        <v>0.04</v>
      </c>
      <c r="X1303" s="135">
        <v>81.5</v>
      </c>
      <c r="Y1303" s="130" t="str">
        <f t="shared" si="175"/>
        <v>TAG3</v>
      </c>
      <c r="Z1303" s="130" t="str">
        <f t="shared" si="170"/>
        <v>1/3B1065-FF</v>
      </c>
      <c r="AA1303" s="135">
        <f t="shared" si="174"/>
        <v>0.04</v>
      </c>
      <c r="AB1303" s="135">
        <f t="shared" si="169"/>
        <v>45.53</v>
      </c>
      <c r="AC1303" s="130">
        <f t="shared" si="173"/>
        <v>81.5</v>
      </c>
      <c r="AD1303" s="130" t="str">
        <f t="shared" si="171"/>
        <v>67001-174</v>
      </c>
      <c r="AE1303" s="136"/>
      <c r="AF1303" s="137"/>
      <c r="AG1303" s="1" t="s">
        <v>151</v>
      </c>
      <c r="AH1303" s="43">
        <v>66857</v>
      </c>
    </row>
    <row r="1304" spans="1:34" x14ac:dyDescent="0.25">
      <c r="A1304" s="144">
        <v>44657</v>
      </c>
      <c r="B1304" s="217" t="s">
        <v>4816</v>
      </c>
      <c r="C1304" s="22" t="s">
        <v>2621</v>
      </c>
      <c r="D1304" s="22" t="s">
        <v>4819</v>
      </c>
      <c r="E1304" s="216">
        <v>44670</v>
      </c>
      <c r="F1304" s="22" t="s">
        <v>2137</v>
      </c>
      <c r="G1304" s="153" t="s">
        <v>4817</v>
      </c>
      <c r="H1304" s="23">
        <v>4</v>
      </c>
      <c r="I1304" s="22" t="s">
        <v>315</v>
      </c>
      <c r="J1304" s="215">
        <v>17.489999999999998</v>
      </c>
      <c r="K1304" s="132">
        <v>951800</v>
      </c>
      <c r="L1304" s="131" t="s">
        <v>4818</v>
      </c>
      <c r="M1304" s="131">
        <v>12</v>
      </c>
      <c r="N1304" s="131">
        <v>1.65</v>
      </c>
      <c r="O1304" s="133">
        <f t="shared" si="172"/>
        <v>19.799999999999997</v>
      </c>
      <c r="P1304" s="131" t="s">
        <v>3497</v>
      </c>
      <c r="Q1304" s="131" t="s">
        <v>584</v>
      </c>
      <c r="R1304" s="134" t="s">
        <v>2172</v>
      </c>
      <c r="S1304" s="149">
        <v>2.23</v>
      </c>
      <c r="T1304" s="149">
        <v>0.5575</v>
      </c>
      <c r="U1304" s="150">
        <v>44663</v>
      </c>
      <c r="V1304" s="149">
        <v>0.13777777777777978</v>
      </c>
      <c r="W1304" s="130">
        <v>0.7</v>
      </c>
      <c r="X1304" s="135">
        <v>113.58</v>
      </c>
      <c r="Y1304" s="130" t="str">
        <f t="shared" si="175"/>
        <v>N1644</v>
      </c>
      <c r="Z1304" s="130" t="str">
        <f t="shared" si="170"/>
        <v>10/HR-AAU</v>
      </c>
      <c r="AA1304" s="135">
        <f t="shared" si="174"/>
        <v>0.7</v>
      </c>
      <c r="AB1304" s="135">
        <f t="shared" si="169"/>
        <v>17.489999999999998</v>
      </c>
      <c r="AC1304" s="130">
        <f t="shared" si="173"/>
        <v>113.58</v>
      </c>
      <c r="AD1304" s="130" t="str">
        <f t="shared" si="171"/>
        <v>22000-170AC</v>
      </c>
      <c r="AE1304" s="136"/>
      <c r="AF1304" s="137"/>
      <c r="AG1304" s="1" t="s">
        <v>13</v>
      </c>
      <c r="AH1304" s="43">
        <v>2394</v>
      </c>
    </row>
    <row r="1305" spans="1:34" x14ac:dyDescent="0.25">
      <c r="A1305" s="140">
        <v>44642</v>
      </c>
      <c r="B1305" s="55" t="s">
        <v>4680</v>
      </c>
      <c r="C1305" s="51" t="s">
        <v>1373</v>
      </c>
      <c r="D1305" s="51" t="s">
        <v>4683</v>
      </c>
      <c r="E1305" s="54">
        <v>44669</v>
      </c>
      <c r="F1305" s="51" t="s">
        <v>4681</v>
      </c>
      <c r="G1305" s="48" t="s">
        <v>4682</v>
      </c>
      <c r="H1305" s="52">
        <v>1</v>
      </c>
      <c r="I1305" s="51" t="s">
        <v>318</v>
      </c>
      <c r="J1305" s="1">
        <v>77.92</v>
      </c>
      <c r="K1305" s="132">
        <v>949880</v>
      </c>
      <c r="L1305" s="131"/>
      <c r="M1305" s="131">
        <v>25.9</v>
      </c>
      <c r="N1305" s="131">
        <v>6.9</v>
      </c>
      <c r="O1305" s="133">
        <f t="shared" si="172"/>
        <v>178.71</v>
      </c>
      <c r="P1305" s="131" t="s">
        <v>3486</v>
      </c>
      <c r="Q1305" s="131" t="s">
        <v>1188</v>
      </c>
      <c r="R1305" s="134" t="s">
        <v>1618</v>
      </c>
      <c r="S1305" s="149">
        <v>2.3416666666666672</v>
      </c>
      <c r="T1305" s="149">
        <v>2.3416666666666672</v>
      </c>
      <c r="U1305" s="150">
        <v>44662</v>
      </c>
      <c r="V1305" s="149">
        <v>0.14361111111110869</v>
      </c>
      <c r="W1305" s="130">
        <v>1.67</v>
      </c>
      <c r="X1305" s="135">
        <v>354</v>
      </c>
      <c r="Y1305" s="130" t="str">
        <f t="shared" si="175"/>
        <v>RL1029</v>
      </c>
      <c r="Z1305" s="130" t="str">
        <f t="shared" si="170"/>
        <v>14/NCR18650GA</v>
      </c>
      <c r="AA1305" s="135">
        <f t="shared" si="174"/>
        <v>1.67</v>
      </c>
      <c r="AB1305" s="135">
        <f t="shared" si="169"/>
        <v>77.92</v>
      </c>
      <c r="AC1305" s="130">
        <f t="shared" si="173"/>
        <v>354</v>
      </c>
      <c r="AD1305" s="130" t="str">
        <f t="shared" si="171"/>
        <v>66001-536</v>
      </c>
      <c r="AE1305" s="136"/>
      <c r="AF1305" s="137"/>
      <c r="AG1305" s="1" t="s">
        <v>152</v>
      </c>
      <c r="AH1305" s="43">
        <v>67184</v>
      </c>
    </row>
    <row r="1306" spans="1:34" x14ac:dyDescent="0.25">
      <c r="A1306" s="139">
        <v>44648</v>
      </c>
      <c r="B1306" s="58" t="s">
        <v>4719</v>
      </c>
      <c r="C1306" s="51"/>
      <c r="D1306" s="51" t="s">
        <v>4721</v>
      </c>
      <c r="E1306" s="54">
        <v>44648</v>
      </c>
      <c r="F1306" s="51" t="s">
        <v>90</v>
      </c>
      <c r="G1306" s="48" t="s">
        <v>4720</v>
      </c>
      <c r="H1306" s="52">
        <v>5</v>
      </c>
      <c r="I1306" s="1">
        <v>0</v>
      </c>
      <c r="J1306" s="1">
        <v>11.23</v>
      </c>
      <c r="K1306" s="132"/>
      <c r="L1306" s="131"/>
      <c r="M1306" s="131"/>
      <c r="N1306" s="131"/>
      <c r="O1306" s="133">
        <f t="shared" si="172"/>
        <v>0</v>
      </c>
      <c r="P1306" s="131"/>
      <c r="Q1306" s="131"/>
      <c r="R1306" s="134" t="s">
        <v>2172</v>
      </c>
      <c r="S1306" s="149">
        <v>0.86222222222222333</v>
      </c>
      <c r="T1306" s="149">
        <v>0.17244444444444468</v>
      </c>
      <c r="U1306" s="150">
        <v>44656</v>
      </c>
      <c r="V1306" s="149">
        <v>0.11888888888888971</v>
      </c>
      <c r="W1306" s="130">
        <v>0.5</v>
      </c>
      <c r="X1306" s="135">
        <v>37</v>
      </c>
      <c r="Y1306" s="130" t="str">
        <f t="shared" si="175"/>
        <v>CA187B</v>
      </c>
      <c r="Z1306" s="130">
        <f t="shared" si="170"/>
        <v>0</v>
      </c>
      <c r="AA1306" s="135">
        <f t="shared" si="174"/>
        <v>0.5</v>
      </c>
      <c r="AB1306" s="135">
        <f t="shared" si="169"/>
        <v>11.23</v>
      </c>
      <c r="AC1306" s="130">
        <f t="shared" si="173"/>
        <v>37</v>
      </c>
      <c r="AD1306" s="130" t="str">
        <f t="shared" si="171"/>
        <v>64900-567B</v>
      </c>
      <c r="AE1306" s="136"/>
      <c r="AF1306" s="137"/>
      <c r="AG1306" s="1"/>
      <c r="AH1306" s="43"/>
    </row>
    <row r="1307" spans="1:34" x14ac:dyDescent="0.25">
      <c r="A1307" s="139">
        <v>44648</v>
      </c>
      <c r="B1307" s="58" t="s">
        <v>4718</v>
      </c>
      <c r="C1307" s="51"/>
      <c r="D1307" s="51" t="s">
        <v>4616</v>
      </c>
      <c r="E1307" s="54">
        <v>44648</v>
      </c>
      <c r="F1307" s="51" t="s">
        <v>90</v>
      </c>
      <c r="G1307" s="48" t="s">
        <v>4613</v>
      </c>
      <c r="H1307" s="52">
        <v>5</v>
      </c>
      <c r="I1307" s="1">
        <v>0</v>
      </c>
      <c r="J1307" s="1">
        <v>7.15</v>
      </c>
      <c r="K1307" s="132"/>
      <c r="L1307" s="131"/>
      <c r="M1307" s="131"/>
      <c r="N1307" s="131"/>
      <c r="O1307" s="133">
        <f t="shared" si="172"/>
        <v>0</v>
      </c>
      <c r="P1307" s="131"/>
      <c r="Q1307" s="131"/>
      <c r="R1307" s="134" t="s">
        <v>2172</v>
      </c>
      <c r="S1307" s="149">
        <v>1.7091666666666647</v>
      </c>
      <c r="T1307" s="149">
        <v>0.34183333333333293</v>
      </c>
      <c r="U1307" s="150">
        <v>44656</v>
      </c>
      <c r="V1307" s="149">
        <v>0.17694444444444457</v>
      </c>
      <c r="W1307" s="130">
        <v>0.17</v>
      </c>
      <c r="X1307" s="135">
        <v>31</v>
      </c>
      <c r="Y1307" s="130" t="str">
        <f t="shared" si="175"/>
        <v>CA187</v>
      </c>
      <c r="Z1307" s="130">
        <f t="shared" si="170"/>
        <v>0</v>
      </c>
      <c r="AA1307" s="135">
        <f t="shared" si="174"/>
        <v>0.17</v>
      </c>
      <c r="AB1307" s="135">
        <f t="shared" si="169"/>
        <v>7.15</v>
      </c>
      <c r="AC1307" s="130">
        <f t="shared" si="173"/>
        <v>31</v>
      </c>
      <c r="AD1307" s="130" t="str">
        <f t="shared" si="171"/>
        <v>64900-567A</v>
      </c>
      <c r="AE1307" s="136"/>
      <c r="AF1307" s="137"/>
      <c r="AG1307" s="1"/>
      <c r="AH1307" s="43"/>
    </row>
    <row r="1308" spans="1:34" x14ac:dyDescent="0.25">
      <c r="A1308" s="144">
        <v>44657</v>
      </c>
      <c r="B1308" s="56" t="s">
        <v>4807</v>
      </c>
      <c r="C1308" s="51" t="s">
        <v>3121</v>
      </c>
      <c r="D1308" s="51" t="s">
        <v>3122</v>
      </c>
      <c r="E1308" s="54">
        <v>44672</v>
      </c>
      <c r="F1308" s="51" t="s">
        <v>333</v>
      </c>
      <c r="G1308" s="48" t="s">
        <v>3120</v>
      </c>
      <c r="H1308" s="52">
        <v>1</v>
      </c>
      <c r="I1308" s="51" t="s">
        <v>299</v>
      </c>
      <c r="J1308" s="1">
        <v>31.46</v>
      </c>
      <c r="K1308" s="132">
        <v>951765</v>
      </c>
      <c r="L1308" s="131"/>
      <c r="M1308" s="131">
        <v>14.4</v>
      </c>
      <c r="N1308" s="131">
        <v>4.0999999999999996</v>
      </c>
      <c r="O1308" s="133">
        <f t="shared" si="172"/>
        <v>59.04</v>
      </c>
      <c r="P1308" s="131" t="s">
        <v>3486</v>
      </c>
      <c r="Q1308" s="131" t="s">
        <v>92</v>
      </c>
      <c r="R1308" s="134" t="s">
        <v>1618</v>
      </c>
      <c r="S1308" s="149">
        <v>1.1780555555555554</v>
      </c>
      <c r="T1308" s="149">
        <v>1.1780555555555554</v>
      </c>
      <c r="U1308" s="150">
        <v>44662</v>
      </c>
      <c r="V1308" s="149">
        <v>0.11638888888888799</v>
      </c>
      <c r="W1308" s="130">
        <v>1.43</v>
      </c>
      <c r="X1308" s="135">
        <v>104</v>
      </c>
      <c r="Y1308" s="130" t="str">
        <f t="shared" si="175"/>
        <v>RECELL323</v>
      </c>
      <c r="Z1308" s="130" t="str">
        <f t="shared" si="170"/>
        <v>8/UR18650RX</v>
      </c>
      <c r="AA1308" s="135">
        <f t="shared" si="174"/>
        <v>1.43</v>
      </c>
      <c r="AB1308" s="135">
        <f t="shared" si="169"/>
        <v>31.46</v>
      </c>
      <c r="AC1308" s="130">
        <f t="shared" si="173"/>
        <v>104</v>
      </c>
      <c r="AD1308" s="130" t="str">
        <f t="shared" si="171"/>
        <v>30008-108ROTHEN</v>
      </c>
      <c r="AE1308" s="136"/>
      <c r="AF1308" s="137"/>
      <c r="AG1308" s="1" t="s">
        <v>152</v>
      </c>
      <c r="AH1308" s="43" t="s">
        <v>334</v>
      </c>
    </row>
    <row r="1309" spans="1:34" x14ac:dyDescent="0.25">
      <c r="A1309" s="144">
        <v>44657</v>
      </c>
      <c r="B1309" s="56" t="s">
        <v>4798</v>
      </c>
      <c r="C1309" s="51" t="s">
        <v>2561</v>
      </c>
      <c r="D1309" s="51" t="s">
        <v>2562</v>
      </c>
      <c r="E1309" s="54">
        <v>44657</v>
      </c>
      <c r="F1309" s="51" t="s">
        <v>255</v>
      </c>
      <c r="G1309" s="48" t="s">
        <v>2560</v>
      </c>
      <c r="H1309" s="52">
        <v>4</v>
      </c>
      <c r="I1309" s="51" t="s">
        <v>315</v>
      </c>
      <c r="J1309" s="1">
        <v>5.2</v>
      </c>
      <c r="K1309" s="132">
        <v>951898</v>
      </c>
      <c r="L1309" s="131"/>
      <c r="M1309" s="131">
        <v>3.6</v>
      </c>
      <c r="N1309" s="131">
        <v>1.65</v>
      </c>
      <c r="O1309" s="133">
        <f t="shared" si="172"/>
        <v>5.9399999999999995</v>
      </c>
      <c r="P1309" s="131" t="s">
        <v>3497</v>
      </c>
      <c r="Q1309" s="131" t="s">
        <v>577</v>
      </c>
      <c r="R1309" s="134" t="s">
        <v>1618</v>
      </c>
      <c r="S1309" s="149">
        <v>1.4475000000000007</v>
      </c>
      <c r="T1309" s="149">
        <v>0.36187500000000017</v>
      </c>
      <c r="U1309" s="150">
        <v>44658</v>
      </c>
      <c r="V1309" s="149">
        <v>0.16277777777777835</v>
      </c>
      <c r="W1309" s="130">
        <v>0.6</v>
      </c>
      <c r="X1309" s="135">
        <v>22.5</v>
      </c>
      <c r="Y1309" s="130" t="str">
        <f t="shared" si="175"/>
        <v>N1400</v>
      </c>
      <c r="Z1309" s="130" t="str">
        <f t="shared" si="170"/>
        <v>3/HR-AAU</v>
      </c>
      <c r="AA1309" s="135">
        <f t="shared" si="174"/>
        <v>0.6</v>
      </c>
      <c r="AB1309" s="135">
        <f t="shared" si="169"/>
        <v>5.2</v>
      </c>
      <c r="AC1309" s="130">
        <f t="shared" si="173"/>
        <v>22.5</v>
      </c>
      <c r="AD1309" s="130" t="str">
        <f t="shared" si="171"/>
        <v>30006-233FLT-R</v>
      </c>
      <c r="AE1309" s="136"/>
      <c r="AF1309" s="137"/>
      <c r="AG1309" s="1" t="s">
        <v>152</v>
      </c>
      <c r="AH1309" s="43" t="s">
        <v>277</v>
      </c>
    </row>
    <row r="1310" spans="1:34" x14ac:dyDescent="0.25">
      <c r="A1310" s="144">
        <v>44657</v>
      </c>
      <c r="B1310" s="56" t="s">
        <v>4799</v>
      </c>
      <c r="C1310" s="51" t="s">
        <v>289</v>
      </c>
      <c r="D1310" s="51" t="s">
        <v>823</v>
      </c>
      <c r="E1310" s="54">
        <v>44657</v>
      </c>
      <c r="F1310" s="51" t="s">
        <v>255</v>
      </c>
      <c r="G1310" s="48" t="s">
        <v>821</v>
      </c>
      <c r="H1310" s="52">
        <v>14</v>
      </c>
      <c r="I1310" s="51" t="s">
        <v>288</v>
      </c>
      <c r="J1310" s="1">
        <v>16.510000000000002</v>
      </c>
      <c r="K1310" s="132">
        <v>951898</v>
      </c>
      <c r="L1310" s="131" t="s">
        <v>822</v>
      </c>
      <c r="M1310" s="131">
        <v>3.6</v>
      </c>
      <c r="N1310" s="131">
        <v>8</v>
      </c>
      <c r="O1310" s="133">
        <f t="shared" si="172"/>
        <v>28.8</v>
      </c>
      <c r="P1310" s="131" t="s">
        <v>3497</v>
      </c>
      <c r="Q1310" s="131" t="s">
        <v>372</v>
      </c>
      <c r="R1310" s="134" t="s">
        <v>1618</v>
      </c>
      <c r="S1310" s="149">
        <v>6.3677777777777784</v>
      </c>
      <c r="T1310" s="149">
        <v>0.45484126984126988</v>
      </c>
      <c r="U1310" s="150">
        <v>44658</v>
      </c>
      <c r="V1310" s="149">
        <v>0.30722222222222317</v>
      </c>
      <c r="W1310" s="130">
        <v>0.44</v>
      </c>
      <c r="X1310" s="135">
        <v>51.95</v>
      </c>
      <c r="Y1310" s="130" t="str">
        <f t="shared" si="175"/>
        <v>N964</v>
      </c>
      <c r="Z1310" s="130" t="str">
        <f t="shared" si="170"/>
        <v>6/HR-4/3AU</v>
      </c>
      <c r="AA1310" s="135">
        <f t="shared" si="174"/>
        <v>0.44</v>
      </c>
      <c r="AB1310" s="135">
        <f t="shared" si="169"/>
        <v>16.510000000000002</v>
      </c>
      <c r="AC1310" s="130">
        <f t="shared" si="173"/>
        <v>51.95</v>
      </c>
      <c r="AD1310" s="130" t="str">
        <f t="shared" si="171"/>
        <v>30006-9723S2P</v>
      </c>
      <c r="AE1310" s="136"/>
      <c r="AF1310" s="137"/>
      <c r="AG1310" s="1" t="s">
        <v>152</v>
      </c>
      <c r="AH1310" s="43" t="s">
        <v>277</v>
      </c>
    </row>
    <row r="1311" spans="1:34" x14ac:dyDescent="0.25">
      <c r="A1311" s="147">
        <v>44631</v>
      </c>
      <c r="B1311" s="82" t="s">
        <v>4563</v>
      </c>
      <c r="C1311" s="51" t="s">
        <v>330</v>
      </c>
      <c r="D1311" s="51" t="s">
        <v>3927</v>
      </c>
      <c r="E1311" s="54">
        <v>44630</v>
      </c>
      <c r="F1311" s="51" t="s">
        <v>3553</v>
      </c>
      <c r="G1311" s="48" t="s">
        <v>3926</v>
      </c>
      <c r="H1311" s="52">
        <v>4</v>
      </c>
      <c r="I1311" s="51" t="s">
        <v>95</v>
      </c>
      <c r="J1311" s="1">
        <v>29.68</v>
      </c>
      <c r="K1311" s="132">
        <v>948817</v>
      </c>
      <c r="L1311" s="131"/>
      <c r="M1311" s="131">
        <v>18</v>
      </c>
      <c r="N1311" s="131"/>
      <c r="O1311" s="133">
        <f t="shared" si="172"/>
        <v>0</v>
      </c>
      <c r="P1311" s="131" t="s">
        <v>3538</v>
      </c>
      <c r="Q1311" s="131" t="s">
        <v>592</v>
      </c>
      <c r="R1311" s="134" t="s">
        <v>1618</v>
      </c>
      <c r="S1311" s="149">
        <v>10.928333333333331</v>
      </c>
      <c r="T1311" s="149">
        <v>2.7320833333333328</v>
      </c>
      <c r="U1311" s="150">
        <v>44658</v>
      </c>
      <c r="V1311" s="149">
        <v>0.24666666666666526</v>
      </c>
      <c r="W1311" s="130">
        <v>2.98</v>
      </c>
      <c r="X1311" s="135">
        <v>163</v>
      </c>
      <c r="Y1311" s="130" t="str">
        <f t="shared" si="175"/>
        <v>AL123F</v>
      </c>
      <c r="Z1311" s="130" t="str">
        <f t="shared" si="170"/>
        <v>36/LR20XW</v>
      </c>
      <c r="AA1311" s="135">
        <f t="shared" si="174"/>
        <v>2.98</v>
      </c>
      <c r="AB1311" s="135">
        <f t="shared" ref="AB1311:AB1346" si="176">J1311</f>
        <v>29.68</v>
      </c>
      <c r="AC1311" s="130">
        <f t="shared" si="173"/>
        <v>163</v>
      </c>
      <c r="AD1311" s="130" t="str">
        <f t="shared" si="171"/>
        <v>66004-002</v>
      </c>
      <c r="AE1311" s="136"/>
      <c r="AF1311" s="137"/>
      <c r="AG1311" s="1" t="s">
        <v>13</v>
      </c>
      <c r="AH1311" s="43">
        <v>65383</v>
      </c>
    </row>
    <row r="1312" spans="1:34" x14ac:dyDescent="0.25">
      <c r="A1312" s="147">
        <v>44638</v>
      </c>
      <c r="B1312" s="82" t="s">
        <v>4658</v>
      </c>
      <c r="C1312" s="51"/>
      <c r="D1312" s="51" t="s">
        <v>1342</v>
      </c>
      <c r="E1312" s="54">
        <v>44652</v>
      </c>
      <c r="F1312" s="51" t="s">
        <v>4659</v>
      </c>
      <c r="G1312" s="48" t="s">
        <v>1341</v>
      </c>
      <c r="H1312" s="52">
        <v>1</v>
      </c>
      <c r="I1312" s="51"/>
      <c r="J1312" s="1">
        <v>14.81</v>
      </c>
      <c r="K1312" s="132">
        <v>949079</v>
      </c>
      <c r="L1312" s="131"/>
      <c r="M1312" s="131"/>
      <c r="N1312" s="131"/>
      <c r="O1312" s="133">
        <f t="shared" si="172"/>
        <v>0</v>
      </c>
      <c r="P1312" s="131"/>
      <c r="Q1312" s="131"/>
      <c r="R1312" s="134" t="s">
        <v>259</v>
      </c>
      <c r="S1312" s="149">
        <v>1.7683333333333326</v>
      </c>
      <c r="T1312" s="149">
        <v>1.7683333333333326</v>
      </c>
      <c r="U1312" s="150">
        <v>44659</v>
      </c>
      <c r="V1312" s="149">
        <v>0.45555555555555571</v>
      </c>
      <c r="W1312" s="130">
        <v>1.58</v>
      </c>
      <c r="X1312" s="135">
        <v>200</v>
      </c>
      <c r="Y1312" s="130" t="str">
        <f t="shared" si="175"/>
        <v>CH529</v>
      </c>
      <c r="Z1312" s="130">
        <f t="shared" si="170"/>
        <v>0</v>
      </c>
      <c r="AA1312" s="135">
        <f t="shared" si="174"/>
        <v>1.58</v>
      </c>
      <c r="AB1312" s="135">
        <f t="shared" si="176"/>
        <v>14.81</v>
      </c>
      <c r="AC1312" s="130">
        <f t="shared" si="173"/>
        <v>200</v>
      </c>
      <c r="AD1312" s="130" t="str">
        <f t="shared" si="171"/>
        <v>66002-614</v>
      </c>
      <c r="AE1312" s="136"/>
      <c r="AF1312" s="137"/>
      <c r="AG1312" s="1" t="s">
        <v>152</v>
      </c>
      <c r="AH1312" s="43">
        <v>1722</v>
      </c>
    </row>
    <row r="1313" spans="1:34" x14ac:dyDescent="0.25">
      <c r="A1313" s="146">
        <v>44630</v>
      </c>
      <c r="B1313" s="57" t="s">
        <v>4535</v>
      </c>
      <c r="C1313" s="51" t="s">
        <v>483</v>
      </c>
      <c r="D1313" s="51" t="s">
        <v>484</v>
      </c>
      <c r="E1313" s="54">
        <v>44645</v>
      </c>
      <c r="F1313" s="51" t="s">
        <v>481</v>
      </c>
      <c r="G1313" s="48" t="s">
        <v>482</v>
      </c>
      <c r="H1313" s="52">
        <v>28</v>
      </c>
      <c r="I1313" s="51" t="s">
        <v>318</v>
      </c>
      <c r="J1313" s="1">
        <v>39.409999999999997</v>
      </c>
      <c r="K1313" s="132">
        <v>948641</v>
      </c>
      <c r="L1313" s="131"/>
      <c r="M1313" s="131">
        <v>14.4</v>
      </c>
      <c r="N1313" s="131">
        <v>6.9</v>
      </c>
      <c r="O1313" s="133">
        <f t="shared" si="172"/>
        <v>99.360000000000014</v>
      </c>
      <c r="P1313" s="131" t="s">
        <v>3486</v>
      </c>
      <c r="Q1313" s="131" t="s">
        <v>92</v>
      </c>
      <c r="R1313" s="134" t="s">
        <v>455</v>
      </c>
      <c r="S1313" s="149">
        <v>17.317777777777778</v>
      </c>
      <c r="T1313" s="149">
        <v>0.61849206349206354</v>
      </c>
      <c r="U1313" s="150">
        <v>44659</v>
      </c>
      <c r="V1313" s="149">
        <v>0.37722222222222079</v>
      </c>
      <c r="W1313" s="130">
        <v>0.83</v>
      </c>
      <c r="X1313" s="135">
        <v>112</v>
      </c>
      <c r="Y1313" s="130" t="str">
        <f t="shared" si="175"/>
        <v>RL977</v>
      </c>
      <c r="Z1313" s="130" t="str">
        <f t="shared" si="170"/>
        <v>8/NCR18650GA</v>
      </c>
      <c r="AA1313" s="135">
        <f t="shared" si="174"/>
        <v>0.83</v>
      </c>
      <c r="AB1313" s="135">
        <f t="shared" si="176"/>
        <v>39.409999999999997</v>
      </c>
      <c r="AC1313" s="130">
        <f t="shared" si="173"/>
        <v>112</v>
      </c>
      <c r="AD1313" s="130" t="str">
        <f t="shared" si="171"/>
        <v>67001-566</v>
      </c>
      <c r="AE1313" s="136"/>
      <c r="AF1313" s="137"/>
      <c r="AG1313" s="1" t="s">
        <v>151</v>
      </c>
      <c r="AH1313" s="43">
        <v>1710</v>
      </c>
    </row>
    <row r="1314" spans="1:34" x14ac:dyDescent="0.25">
      <c r="A1314" s="144">
        <v>44580</v>
      </c>
      <c r="B1314" s="56" t="s">
        <v>4122</v>
      </c>
      <c r="C1314" s="51" t="s">
        <v>1152</v>
      </c>
      <c r="D1314" s="51" t="s">
        <v>1153</v>
      </c>
      <c r="E1314" s="54">
        <v>44600</v>
      </c>
      <c r="F1314" s="51" t="s">
        <v>1149</v>
      </c>
      <c r="G1314" s="48" t="s">
        <v>1150</v>
      </c>
      <c r="H1314" s="52">
        <v>2</v>
      </c>
      <c r="I1314" s="51" t="s">
        <v>1151</v>
      </c>
      <c r="J1314" s="1">
        <v>37.72</v>
      </c>
      <c r="K1314" s="132">
        <v>942974</v>
      </c>
      <c r="L1314" s="131"/>
      <c r="M1314" s="131">
        <v>36</v>
      </c>
      <c r="N1314" s="131">
        <v>2</v>
      </c>
      <c r="O1314" s="133">
        <f t="shared" si="172"/>
        <v>72</v>
      </c>
      <c r="P1314" s="131" t="s">
        <v>115</v>
      </c>
      <c r="Q1314" s="131" t="s">
        <v>577</v>
      </c>
      <c r="R1314" s="134" t="s">
        <v>997</v>
      </c>
      <c r="S1314" s="149">
        <v>2.0763888888888893</v>
      </c>
      <c r="T1314" s="149">
        <v>1.0381944444444446</v>
      </c>
      <c r="U1314" s="150">
        <v>44662</v>
      </c>
      <c r="V1314" s="149">
        <v>0.10027777777777791</v>
      </c>
      <c r="W1314" s="130">
        <v>0.92</v>
      </c>
      <c r="X1314" s="135">
        <v>115.95</v>
      </c>
      <c r="Y1314" s="130" t="str">
        <f t="shared" si="175"/>
        <v>S122</v>
      </c>
      <c r="Z1314" s="130" t="str">
        <f t="shared" si="170"/>
        <v>3/LB-VWVBM10</v>
      </c>
      <c r="AA1314" s="135">
        <f t="shared" si="174"/>
        <v>0.92</v>
      </c>
      <c r="AB1314" s="135">
        <f t="shared" si="176"/>
        <v>37.72</v>
      </c>
      <c r="AC1314" s="130">
        <f t="shared" si="173"/>
        <v>115.95</v>
      </c>
      <c r="AD1314" s="130" t="str">
        <f t="shared" si="171"/>
        <v>66002-606</v>
      </c>
      <c r="AE1314" s="136"/>
      <c r="AF1314" s="137"/>
      <c r="AG1314" s="1" t="s">
        <v>573</v>
      </c>
      <c r="AH1314" s="43">
        <v>34566</v>
      </c>
    </row>
    <row r="1315" spans="1:34" x14ac:dyDescent="0.25">
      <c r="A1315" s="139">
        <v>44655</v>
      </c>
      <c r="B1315" s="58" t="s">
        <v>4791</v>
      </c>
      <c r="C1315" s="51" t="s">
        <v>597</v>
      </c>
      <c r="D1315" s="51" t="s">
        <v>4518</v>
      </c>
      <c r="E1315" s="54">
        <v>44651</v>
      </c>
      <c r="F1315" s="51" t="s">
        <v>322</v>
      </c>
      <c r="G1315" s="48" t="s">
        <v>4257</v>
      </c>
      <c r="H1315" s="52">
        <v>2</v>
      </c>
      <c r="I1315" s="51" t="s">
        <v>270</v>
      </c>
      <c r="J1315" s="1">
        <v>4.4000000000000004</v>
      </c>
      <c r="K1315" s="132">
        <v>951205</v>
      </c>
      <c r="L1315" s="131"/>
      <c r="M1315" s="131">
        <v>3.6</v>
      </c>
      <c r="N1315" s="131">
        <v>2.6</v>
      </c>
      <c r="O1315" s="133">
        <f t="shared" ref="O1315:O1346" si="177">N1315*M1315</f>
        <v>9.3600000000000012</v>
      </c>
      <c r="P1315" s="131" t="s">
        <v>3945</v>
      </c>
      <c r="Q1315" s="131" t="s">
        <v>412</v>
      </c>
      <c r="R1315" s="134" t="s">
        <v>1618</v>
      </c>
      <c r="S1315" s="149">
        <v>0.23222222222222344</v>
      </c>
      <c r="T1315" s="149">
        <v>0.11611111111111172</v>
      </c>
      <c r="U1315" s="150">
        <v>44662</v>
      </c>
      <c r="V1315" s="149">
        <v>0.14333333333333176</v>
      </c>
      <c r="W1315" s="130">
        <v>0.15</v>
      </c>
      <c r="X1315" s="135">
        <v>12</v>
      </c>
      <c r="Y1315" s="130" t="str">
        <f t="shared" si="175"/>
        <v>PACK692</v>
      </c>
      <c r="Z1315" s="130" t="str">
        <f t="shared" si="170"/>
        <v>1/LS14500</v>
      </c>
      <c r="AA1315" s="135">
        <f t="shared" si="174"/>
        <v>0.15</v>
      </c>
      <c r="AB1315" s="135">
        <f t="shared" si="176"/>
        <v>4.4000000000000004</v>
      </c>
      <c r="AC1315" s="130">
        <f t="shared" si="173"/>
        <v>12</v>
      </c>
      <c r="AD1315" s="130" t="str">
        <f t="shared" si="171"/>
        <v>33003-049PINS</v>
      </c>
      <c r="AE1315" s="136"/>
      <c r="AF1315" s="137"/>
      <c r="AG1315" s="1" t="s">
        <v>573</v>
      </c>
      <c r="AH1315" s="43" t="s">
        <v>323</v>
      </c>
    </row>
    <row r="1316" spans="1:34" x14ac:dyDescent="0.25">
      <c r="A1316" s="140">
        <v>44649</v>
      </c>
      <c r="B1316" s="55" t="s">
        <v>4749</v>
      </c>
      <c r="C1316" s="51" t="s">
        <v>4751</v>
      </c>
      <c r="D1316" s="51" t="s">
        <v>4863</v>
      </c>
      <c r="E1316" s="54">
        <v>44659</v>
      </c>
      <c r="F1316" s="51" t="s">
        <v>322</v>
      </c>
      <c r="G1316" s="48" t="s">
        <v>4750</v>
      </c>
      <c r="H1316" s="52">
        <v>1</v>
      </c>
      <c r="I1316" s="51" t="s">
        <v>3500</v>
      </c>
      <c r="J1316" s="1">
        <v>7.55</v>
      </c>
      <c r="K1316" s="132">
        <v>950794</v>
      </c>
      <c r="L1316" s="131"/>
      <c r="M1316" s="131">
        <v>8.4</v>
      </c>
      <c r="N1316" s="131">
        <v>0.73</v>
      </c>
      <c r="O1316" s="133">
        <f t="shared" si="177"/>
        <v>6.1319999999999997</v>
      </c>
      <c r="P1316" s="131" t="s">
        <v>3497</v>
      </c>
      <c r="Q1316" s="131" t="s">
        <v>589</v>
      </c>
      <c r="R1316" s="134" t="s">
        <v>1618</v>
      </c>
      <c r="S1316" s="149">
        <v>1.2269444444444462</v>
      </c>
      <c r="T1316" s="149">
        <v>1.2269444444444462</v>
      </c>
      <c r="U1316" s="150">
        <v>44662</v>
      </c>
      <c r="V1316" s="149">
        <v>8.7500000000000355E-2</v>
      </c>
      <c r="W1316" s="130">
        <v>1</v>
      </c>
      <c r="X1316" s="135">
        <v>46.26</v>
      </c>
      <c r="Y1316" s="130" t="str">
        <f t="shared" si="175"/>
        <v>PACK709</v>
      </c>
      <c r="Z1316" s="130" t="str">
        <f t="shared" si="170"/>
        <v>7/ HR-AAAU</v>
      </c>
      <c r="AA1316" s="135">
        <f t="shared" si="174"/>
        <v>1</v>
      </c>
      <c r="AB1316" s="135">
        <f t="shared" si="176"/>
        <v>7.55</v>
      </c>
      <c r="AC1316" s="130">
        <f t="shared" si="173"/>
        <v>46.26</v>
      </c>
      <c r="AD1316" s="130" t="str">
        <f t="shared" si="171"/>
        <v>66004-043</v>
      </c>
      <c r="AE1316" s="136"/>
      <c r="AF1316" s="137"/>
      <c r="AG1316" s="1" t="s">
        <v>13</v>
      </c>
      <c r="AH1316" s="43" t="s">
        <v>323</v>
      </c>
    </row>
    <row r="1317" spans="1:34" x14ac:dyDescent="0.25">
      <c r="A1317" s="144">
        <v>44601</v>
      </c>
      <c r="B1317" s="56">
        <v>320633</v>
      </c>
      <c r="C1317" s="51" t="s">
        <v>574</v>
      </c>
      <c r="D1317" s="51" t="s">
        <v>197</v>
      </c>
      <c r="E1317" s="54">
        <v>44651</v>
      </c>
      <c r="F1317" s="51" t="s">
        <v>108</v>
      </c>
      <c r="G1317" s="48" t="s">
        <v>679</v>
      </c>
      <c r="H1317" s="52">
        <v>500</v>
      </c>
      <c r="I1317" s="51" t="s">
        <v>109</v>
      </c>
      <c r="J1317" s="1">
        <v>10.28</v>
      </c>
      <c r="K1317" s="132">
        <v>945197</v>
      </c>
      <c r="L1317" s="131"/>
      <c r="M1317" s="131">
        <v>3.6</v>
      </c>
      <c r="N1317" s="131">
        <v>3.6</v>
      </c>
      <c r="O1317" s="133">
        <f t="shared" si="177"/>
        <v>12.96</v>
      </c>
      <c r="P1317" s="131" t="s">
        <v>538</v>
      </c>
      <c r="Q1317" s="131" t="s">
        <v>124</v>
      </c>
      <c r="R1317" s="134" t="s">
        <v>4864</v>
      </c>
      <c r="S1317" s="149">
        <v>198.21916666666667</v>
      </c>
      <c r="T1317" s="149">
        <v>0.39643833333333334</v>
      </c>
      <c r="U1317" s="150">
        <v>44662</v>
      </c>
      <c r="V1317" s="149">
        <v>2.8333333333333339</v>
      </c>
      <c r="W1317" s="130">
        <v>0.35</v>
      </c>
      <c r="X1317" s="135">
        <v>26.5</v>
      </c>
      <c r="Y1317" s="130" t="str">
        <f t="shared" si="175"/>
        <v>L304A</v>
      </c>
      <c r="Z1317" s="130" t="str">
        <f t="shared" si="170"/>
        <v>3/LS14250</v>
      </c>
      <c r="AA1317" s="135">
        <f t="shared" si="174"/>
        <v>0.35</v>
      </c>
      <c r="AB1317" s="135">
        <f t="shared" si="176"/>
        <v>10.28</v>
      </c>
      <c r="AC1317" s="130">
        <f t="shared" si="173"/>
        <v>26.5</v>
      </c>
      <c r="AD1317" s="130" t="str">
        <f t="shared" si="171"/>
        <v>66000-294A</v>
      </c>
      <c r="AE1317" s="136"/>
      <c r="AF1317" s="137"/>
      <c r="AG1317" s="1" t="s">
        <v>151</v>
      </c>
      <c r="AH1317" s="43">
        <v>65551</v>
      </c>
    </row>
    <row r="1318" spans="1:34" x14ac:dyDescent="0.25">
      <c r="A1318" s="139">
        <v>44648</v>
      </c>
      <c r="B1318" s="58" t="s">
        <v>4713</v>
      </c>
      <c r="C1318" s="51" t="s">
        <v>1121</v>
      </c>
      <c r="D1318" s="51" t="s">
        <v>4716</v>
      </c>
      <c r="E1318" s="54">
        <v>44653</v>
      </c>
      <c r="F1318" s="51" t="s">
        <v>4714</v>
      </c>
      <c r="G1318" s="48" t="s">
        <v>4715</v>
      </c>
      <c r="H1318" s="52">
        <v>1</v>
      </c>
      <c r="I1318" s="51" t="s">
        <v>732</v>
      </c>
      <c r="J1318" s="1">
        <v>218.16</v>
      </c>
      <c r="K1318" s="132">
        <v>950592</v>
      </c>
      <c r="L1318" s="131"/>
      <c r="M1318" s="131">
        <v>10.8</v>
      </c>
      <c r="N1318" s="131">
        <v>41.4</v>
      </c>
      <c r="O1318" s="133">
        <f t="shared" si="177"/>
        <v>447.12</v>
      </c>
      <c r="P1318" s="131" t="s">
        <v>3486</v>
      </c>
      <c r="Q1318" s="131" t="s">
        <v>4717</v>
      </c>
      <c r="R1318" s="134" t="s">
        <v>1618</v>
      </c>
      <c r="S1318" s="149">
        <v>5.1424999999999974</v>
      </c>
      <c r="T1318" s="149">
        <v>5.1424999999999974</v>
      </c>
      <c r="U1318" s="150">
        <v>44663</v>
      </c>
      <c r="V1318" s="149">
        <v>0.14277777777777656</v>
      </c>
      <c r="W1318" s="130">
        <v>3</v>
      </c>
      <c r="X1318" s="135">
        <v>382</v>
      </c>
      <c r="Y1318" s="130" t="str">
        <f t="shared" si="175"/>
        <v>RL1570</v>
      </c>
      <c r="Z1318" s="130" t="str">
        <f t="shared" si="170"/>
        <v>36/INR18650-35E</v>
      </c>
      <c r="AA1318" s="135">
        <f t="shared" si="174"/>
        <v>3</v>
      </c>
      <c r="AB1318" s="135">
        <f t="shared" si="176"/>
        <v>218.16</v>
      </c>
      <c r="AC1318" s="130">
        <f t="shared" si="173"/>
        <v>382</v>
      </c>
      <c r="AD1318" s="130" t="str">
        <f t="shared" si="171"/>
        <v>66003-157</v>
      </c>
      <c r="AE1318" s="136"/>
      <c r="AF1318" s="137"/>
      <c r="AG1318" s="1" t="s">
        <v>152</v>
      </c>
      <c r="AH1318" s="43">
        <v>2441</v>
      </c>
    </row>
    <row r="1319" spans="1:34" x14ac:dyDescent="0.25">
      <c r="A1319" s="139">
        <v>44613</v>
      </c>
      <c r="B1319" s="58" t="s">
        <v>4390</v>
      </c>
      <c r="C1319" s="51" t="s">
        <v>530</v>
      </c>
      <c r="D1319" s="51" t="s">
        <v>4865</v>
      </c>
      <c r="E1319" s="54">
        <v>44609</v>
      </c>
      <c r="F1319" s="51" t="s">
        <v>322</v>
      </c>
      <c r="G1319" s="48" t="s">
        <v>4391</v>
      </c>
      <c r="H1319" s="52">
        <v>1</v>
      </c>
      <c r="I1319" s="51" t="s">
        <v>293</v>
      </c>
      <c r="J1319" s="1">
        <v>10.83</v>
      </c>
      <c r="K1319" s="132">
        <v>946409</v>
      </c>
      <c r="L1319" s="131"/>
      <c r="M1319" s="131">
        <v>7.2</v>
      </c>
      <c r="N1319" s="131">
        <v>1.7</v>
      </c>
      <c r="O1319" s="133">
        <f t="shared" si="177"/>
        <v>12.24</v>
      </c>
      <c r="P1319" s="131" t="s">
        <v>3497</v>
      </c>
      <c r="Q1319" s="131" t="s">
        <v>464</v>
      </c>
      <c r="R1319" s="134" t="s">
        <v>1618</v>
      </c>
      <c r="S1319" s="149">
        <v>0.44416666666666771</v>
      </c>
      <c r="T1319" s="149">
        <v>0.44416666666666771</v>
      </c>
      <c r="U1319" s="150">
        <v>44662</v>
      </c>
      <c r="V1319" s="149">
        <v>8.5833333333333428E-2</v>
      </c>
      <c r="W1319" s="130">
        <v>1</v>
      </c>
      <c r="X1319" s="135">
        <v>70</v>
      </c>
      <c r="Y1319" s="130" t="str">
        <f t="shared" si="175"/>
        <v>RECELL767</v>
      </c>
      <c r="Z1319" s="130" t="str">
        <f t="shared" si="170"/>
        <v>6/AA1700</v>
      </c>
      <c r="AA1319" s="135">
        <f t="shared" si="174"/>
        <v>1</v>
      </c>
      <c r="AB1319" s="135">
        <f t="shared" si="176"/>
        <v>10.83</v>
      </c>
      <c r="AC1319" s="130">
        <f t="shared" si="173"/>
        <v>70</v>
      </c>
      <c r="AD1319" s="130" t="str">
        <f t="shared" si="171"/>
        <v>22000-634COB</v>
      </c>
      <c r="AE1319" s="136"/>
      <c r="AF1319" s="137"/>
      <c r="AG1319" s="1" t="s">
        <v>13</v>
      </c>
      <c r="AH1319" s="43" t="s">
        <v>323</v>
      </c>
    </row>
    <row r="1320" spans="1:34" x14ac:dyDescent="0.25">
      <c r="A1320" s="140" t="s">
        <v>2560</v>
      </c>
      <c r="B1320" s="55" t="s">
        <v>4676</v>
      </c>
      <c r="C1320" s="51" t="s">
        <v>658</v>
      </c>
      <c r="D1320" s="51" t="s">
        <v>4866</v>
      </c>
      <c r="E1320" s="54">
        <v>44659</v>
      </c>
      <c r="F1320" s="51" t="s">
        <v>105</v>
      </c>
      <c r="G1320" s="48" t="s">
        <v>4677</v>
      </c>
      <c r="H1320" s="52">
        <v>1</v>
      </c>
      <c r="I1320" s="51" t="s">
        <v>318</v>
      </c>
      <c r="J1320" s="1">
        <v>17.22</v>
      </c>
      <c r="K1320" s="132">
        <v>949979</v>
      </c>
      <c r="L1320" s="131"/>
      <c r="M1320" s="131">
        <v>14.4</v>
      </c>
      <c r="N1320" s="131">
        <v>3.45</v>
      </c>
      <c r="O1320" s="133">
        <f t="shared" si="177"/>
        <v>49.680000000000007</v>
      </c>
      <c r="P1320" s="131" t="s">
        <v>3486</v>
      </c>
      <c r="Q1320" s="131" t="s">
        <v>4667</v>
      </c>
      <c r="R1320" s="134" t="s">
        <v>1618</v>
      </c>
      <c r="S1320" s="149">
        <v>1.6536111111111129</v>
      </c>
      <c r="T1320" s="149">
        <v>1.6536111111111129</v>
      </c>
      <c r="U1320" s="150">
        <v>44664</v>
      </c>
      <c r="V1320" s="149">
        <v>8.2777777777776507E-2</v>
      </c>
      <c r="W1320" s="130">
        <v>1</v>
      </c>
      <c r="X1320" s="135">
        <v>75</v>
      </c>
      <c r="Y1320" s="130" t="str">
        <f t="shared" si="175"/>
        <v>RECELL766</v>
      </c>
      <c r="Z1320" s="130" t="str">
        <f t="shared" si="170"/>
        <v>4/NCR18650GA</v>
      </c>
      <c r="AA1320" s="135">
        <f t="shared" si="174"/>
        <v>1</v>
      </c>
      <c r="AB1320" s="135">
        <f t="shared" si="176"/>
        <v>17.22</v>
      </c>
      <c r="AC1320" s="130">
        <f t="shared" si="173"/>
        <v>75</v>
      </c>
      <c r="AD1320" s="130" t="str">
        <f t="shared" si="171"/>
        <v>66004-042</v>
      </c>
      <c r="AE1320" s="136"/>
      <c r="AF1320" s="137"/>
      <c r="AG1320" s="1" t="s">
        <v>13</v>
      </c>
      <c r="AH1320" s="43" t="s">
        <v>294</v>
      </c>
    </row>
    <row r="1321" spans="1:34" x14ac:dyDescent="0.25">
      <c r="A1321" s="139">
        <v>44578</v>
      </c>
      <c r="B1321" s="58" t="s">
        <v>4111</v>
      </c>
      <c r="C1321" s="51" t="s">
        <v>472</v>
      </c>
      <c r="D1321" s="51" t="s">
        <v>471</v>
      </c>
      <c r="E1321" s="54">
        <v>44742</v>
      </c>
      <c r="F1321" s="51" t="s">
        <v>319</v>
      </c>
      <c r="G1321" s="48" t="s">
        <v>470</v>
      </c>
      <c r="H1321" s="52">
        <v>2</v>
      </c>
      <c r="I1321" s="51" t="s">
        <v>95</v>
      </c>
      <c r="J1321" s="1">
        <v>93.54</v>
      </c>
      <c r="K1321" s="132">
        <v>942534</v>
      </c>
      <c r="L1321" s="131"/>
      <c r="M1321" s="131">
        <v>45</v>
      </c>
      <c r="N1321" s="131"/>
      <c r="O1321" s="133">
        <f t="shared" si="177"/>
        <v>0</v>
      </c>
      <c r="P1321" s="131" t="s">
        <v>3538</v>
      </c>
      <c r="Q1321" s="131" t="s">
        <v>473</v>
      </c>
      <c r="R1321" s="134" t="s">
        <v>3203</v>
      </c>
      <c r="S1321" s="149">
        <v>9.0530555555555541</v>
      </c>
      <c r="T1321" s="149">
        <v>4.526527777777777</v>
      </c>
      <c r="U1321" s="150">
        <v>44656</v>
      </c>
      <c r="V1321" s="149">
        <v>0.21138888888888818</v>
      </c>
      <c r="W1321" s="130">
        <v>3.99</v>
      </c>
      <c r="X1321" s="135">
        <v>780</v>
      </c>
      <c r="Y1321" s="130" t="str">
        <f t="shared" si="175"/>
        <v>AL259</v>
      </c>
      <c r="Z1321" s="130" t="str">
        <f t="shared" si="170"/>
        <v>120/LR20XW</v>
      </c>
      <c r="AA1321" s="135">
        <f t="shared" si="174"/>
        <v>3.99</v>
      </c>
      <c r="AB1321" s="135">
        <f t="shared" si="176"/>
        <v>93.54</v>
      </c>
      <c r="AC1321" s="130">
        <f t="shared" si="173"/>
        <v>780</v>
      </c>
      <c r="AD1321" s="130" t="str">
        <f t="shared" si="171"/>
        <v>66000-250</v>
      </c>
      <c r="AE1321" s="136"/>
      <c r="AF1321" s="137"/>
      <c r="AG1321" s="1" t="s">
        <v>152</v>
      </c>
      <c r="AH1321" s="43">
        <v>60570</v>
      </c>
    </row>
    <row r="1322" spans="1:34" x14ac:dyDescent="0.25">
      <c r="A1322" s="139">
        <v>44578</v>
      </c>
      <c r="B1322" s="58" t="s">
        <v>4112</v>
      </c>
      <c r="C1322" s="51" t="s">
        <v>2150</v>
      </c>
      <c r="D1322" s="51" t="s">
        <v>2887</v>
      </c>
      <c r="E1322" s="54">
        <v>44742</v>
      </c>
      <c r="F1322" s="51" t="s">
        <v>319</v>
      </c>
      <c r="G1322" s="48" t="s">
        <v>2886</v>
      </c>
      <c r="H1322" s="52">
        <v>4</v>
      </c>
      <c r="I1322" s="51" t="s">
        <v>95</v>
      </c>
      <c r="J1322" s="1">
        <v>56.125</v>
      </c>
      <c r="K1322" s="132">
        <v>942534</v>
      </c>
      <c r="L1322" s="131"/>
      <c r="M1322" s="131">
        <v>27</v>
      </c>
      <c r="N1322" s="131"/>
      <c r="O1322" s="133">
        <f t="shared" si="177"/>
        <v>0</v>
      </c>
      <c r="P1322" s="131" t="s">
        <v>3538</v>
      </c>
      <c r="Q1322" s="131" t="s">
        <v>2888</v>
      </c>
      <c r="R1322" s="134" t="s">
        <v>4867</v>
      </c>
      <c r="S1322" s="149">
        <v>15.80833333333333</v>
      </c>
      <c r="T1322" s="149">
        <v>3.9520833333333325</v>
      </c>
      <c r="U1322" s="150">
        <v>44656</v>
      </c>
      <c r="V1322" s="149">
        <v>0.24611111111111139</v>
      </c>
      <c r="W1322" s="130">
        <v>3.05</v>
      </c>
      <c r="X1322" s="135">
        <v>468</v>
      </c>
      <c r="Y1322" s="130" t="str">
        <f t="shared" si="175"/>
        <v>AL259B</v>
      </c>
      <c r="Z1322" s="130" t="str">
        <f t="shared" si="170"/>
        <v>72/LR20XW</v>
      </c>
      <c r="AA1322" s="135">
        <f t="shared" si="174"/>
        <v>3.05</v>
      </c>
      <c r="AB1322" s="135">
        <f t="shared" si="176"/>
        <v>56.125</v>
      </c>
      <c r="AC1322" s="130">
        <f t="shared" si="173"/>
        <v>468</v>
      </c>
      <c r="AD1322" s="130" t="str">
        <f t="shared" si="171"/>
        <v>66000-250B</v>
      </c>
      <c r="AE1322" s="136"/>
      <c r="AF1322" s="137"/>
      <c r="AG1322" s="1" t="s">
        <v>152</v>
      </c>
      <c r="AH1322" s="43">
        <v>60570</v>
      </c>
    </row>
    <row r="1323" spans="1:34" x14ac:dyDescent="0.25">
      <c r="A1323" s="139">
        <v>44578</v>
      </c>
      <c r="B1323" s="58" t="s">
        <v>4110</v>
      </c>
      <c r="C1323" s="51" t="s">
        <v>2883</v>
      </c>
      <c r="D1323" s="51" t="s">
        <v>475</v>
      </c>
      <c r="E1323" s="54">
        <v>44742</v>
      </c>
      <c r="F1323" s="51" t="s">
        <v>319</v>
      </c>
      <c r="G1323" s="48" t="s">
        <v>474</v>
      </c>
      <c r="H1323" s="52">
        <v>6</v>
      </c>
      <c r="I1323" s="51" t="s">
        <v>95</v>
      </c>
      <c r="J1323" s="1">
        <v>87.3</v>
      </c>
      <c r="K1323" s="132">
        <v>942534</v>
      </c>
      <c r="L1323" s="131"/>
      <c r="M1323" s="131">
        <v>10.5</v>
      </c>
      <c r="N1323" s="131"/>
      <c r="O1323" s="133">
        <f t="shared" si="177"/>
        <v>0</v>
      </c>
      <c r="P1323" s="131" t="s">
        <v>3538</v>
      </c>
      <c r="Q1323" s="131" t="s">
        <v>476</v>
      </c>
      <c r="R1323" s="134" t="s">
        <v>2172</v>
      </c>
      <c r="S1323" s="149">
        <v>9.4038888888888881</v>
      </c>
      <c r="T1323" s="149">
        <v>1.5673148148148146</v>
      </c>
      <c r="U1323" s="150">
        <v>44664</v>
      </c>
      <c r="V1323" s="149">
        <v>0.2908333333333335</v>
      </c>
      <c r="W1323" s="130">
        <v>4.8600000000000003</v>
      </c>
      <c r="X1323" s="135">
        <v>728</v>
      </c>
      <c r="Y1323" s="130" t="str">
        <f t="shared" si="175"/>
        <v>AL260</v>
      </c>
      <c r="Z1323" s="130" t="str">
        <f t="shared" si="170"/>
        <v>112/LR20XW</v>
      </c>
      <c r="AA1323" s="135">
        <f t="shared" si="174"/>
        <v>4.8600000000000003</v>
      </c>
      <c r="AB1323" s="135">
        <f t="shared" si="176"/>
        <v>87.3</v>
      </c>
      <c r="AC1323" s="130">
        <f t="shared" si="173"/>
        <v>728</v>
      </c>
      <c r="AD1323" s="130" t="str">
        <f t="shared" si="171"/>
        <v>66000-251</v>
      </c>
      <c r="AE1323" s="136"/>
      <c r="AF1323" s="137"/>
      <c r="AG1323" s="1" t="s">
        <v>152</v>
      </c>
      <c r="AH1323" s="43">
        <v>60570</v>
      </c>
    </row>
    <row r="1324" spans="1:34" x14ac:dyDescent="0.25">
      <c r="A1324" s="139">
        <v>44578</v>
      </c>
      <c r="B1324" s="58">
        <v>319991</v>
      </c>
      <c r="C1324" s="51" t="s">
        <v>2883</v>
      </c>
      <c r="D1324" s="51" t="s">
        <v>475</v>
      </c>
      <c r="E1324" s="54">
        <v>44742</v>
      </c>
      <c r="F1324" s="51" t="s">
        <v>319</v>
      </c>
      <c r="G1324" s="48" t="s">
        <v>474</v>
      </c>
      <c r="H1324" s="52">
        <v>12</v>
      </c>
      <c r="I1324" s="51" t="s">
        <v>95</v>
      </c>
      <c r="J1324" s="1">
        <v>87.3</v>
      </c>
      <c r="K1324" s="132">
        <v>942534</v>
      </c>
      <c r="L1324" s="131"/>
      <c r="M1324" s="131">
        <v>10.5</v>
      </c>
      <c r="N1324" s="131"/>
      <c r="O1324" s="133">
        <f t="shared" si="177"/>
        <v>0</v>
      </c>
      <c r="P1324" s="131" t="s">
        <v>3538</v>
      </c>
      <c r="Q1324" s="131" t="s">
        <v>476</v>
      </c>
      <c r="R1324" s="134" t="s">
        <v>560</v>
      </c>
      <c r="S1324" s="149">
        <v>63.662222222222219</v>
      </c>
      <c r="T1324" s="149">
        <v>5.3051851851851852</v>
      </c>
      <c r="U1324" s="150">
        <v>44665</v>
      </c>
      <c r="V1324" s="149">
        <v>0.46305555555555555</v>
      </c>
      <c r="W1324" s="130">
        <v>4.8600000000000003</v>
      </c>
      <c r="X1324" s="135">
        <v>728</v>
      </c>
      <c r="Y1324" s="130" t="str">
        <f t="shared" si="175"/>
        <v>AL260</v>
      </c>
      <c r="Z1324" s="130" t="str">
        <f t="shared" si="170"/>
        <v>112/LR20XW</v>
      </c>
      <c r="AA1324" s="135">
        <f t="shared" si="174"/>
        <v>4.8600000000000003</v>
      </c>
      <c r="AB1324" s="135">
        <f t="shared" si="176"/>
        <v>87.3</v>
      </c>
      <c r="AC1324" s="130">
        <f t="shared" si="173"/>
        <v>728</v>
      </c>
      <c r="AD1324" s="130" t="str">
        <f t="shared" si="171"/>
        <v>66000-251</v>
      </c>
      <c r="AE1324" s="136"/>
      <c r="AF1324" s="137"/>
      <c r="AG1324" s="1" t="s">
        <v>152</v>
      </c>
      <c r="AH1324" s="43">
        <v>60570</v>
      </c>
    </row>
    <row r="1325" spans="1:34" x14ac:dyDescent="0.25">
      <c r="A1325" s="139">
        <v>44578</v>
      </c>
      <c r="B1325" s="58" t="s">
        <v>4102</v>
      </c>
      <c r="C1325" s="51" t="s">
        <v>4104</v>
      </c>
      <c r="D1325" s="51" t="s">
        <v>4105</v>
      </c>
      <c r="E1325" s="54">
        <v>44742</v>
      </c>
      <c r="F1325" s="51" t="s">
        <v>319</v>
      </c>
      <c r="G1325" s="48" t="s">
        <v>4103</v>
      </c>
      <c r="H1325" s="52">
        <v>2</v>
      </c>
      <c r="I1325" s="51" t="s">
        <v>2123</v>
      </c>
      <c r="J1325" s="1">
        <v>1854.81</v>
      </c>
      <c r="K1325" s="132">
        <v>942534</v>
      </c>
      <c r="L1325" s="131"/>
      <c r="M1325" s="131">
        <v>11.7</v>
      </c>
      <c r="N1325" s="131">
        <v>288</v>
      </c>
      <c r="O1325" s="133">
        <f t="shared" si="177"/>
        <v>3369.6</v>
      </c>
      <c r="P1325" s="131" t="s">
        <v>421</v>
      </c>
      <c r="Q1325" s="131" t="s">
        <v>601</v>
      </c>
      <c r="R1325" s="134" t="s">
        <v>2679</v>
      </c>
      <c r="S1325" s="149">
        <v>10.870555555555555</v>
      </c>
      <c r="T1325" s="149">
        <v>5.4352777777777774</v>
      </c>
      <c r="U1325" s="150">
        <v>44664</v>
      </c>
      <c r="V1325" s="149">
        <v>8.361111111110997E-2</v>
      </c>
      <c r="W1325" s="130">
        <v>10</v>
      </c>
      <c r="X1325" s="135">
        <v>3240</v>
      </c>
      <c r="Y1325" s="130" t="str">
        <f t="shared" si="175"/>
        <v>L764A</v>
      </c>
      <c r="Z1325" s="130" t="str">
        <f t="shared" si="170"/>
        <v>27/LXRDD-5-1-SC-BC</v>
      </c>
      <c r="AA1325" s="135">
        <f t="shared" si="174"/>
        <v>10</v>
      </c>
      <c r="AB1325" s="135">
        <f t="shared" si="176"/>
        <v>1854.81</v>
      </c>
      <c r="AC1325" s="130">
        <f t="shared" si="173"/>
        <v>3240</v>
      </c>
      <c r="AD1325" s="130" t="str">
        <f t="shared" si="171"/>
        <v>66001-929A</v>
      </c>
      <c r="AE1325" s="136"/>
      <c r="AF1325" s="137"/>
      <c r="AG1325" s="1" t="s">
        <v>152</v>
      </c>
      <c r="AH1325" s="43">
        <v>60570</v>
      </c>
    </row>
    <row r="1326" spans="1:34" x14ac:dyDescent="0.25">
      <c r="A1326" s="139">
        <v>44662</v>
      </c>
      <c r="B1326" s="58" t="s">
        <v>4830</v>
      </c>
      <c r="C1326" s="51"/>
      <c r="D1326" s="51" t="s">
        <v>1124</v>
      </c>
      <c r="E1326" s="54">
        <v>44676</v>
      </c>
      <c r="F1326" s="51" t="s">
        <v>4831</v>
      </c>
      <c r="G1326" s="48" t="s">
        <v>1126</v>
      </c>
      <c r="H1326" s="52">
        <v>26</v>
      </c>
      <c r="I1326" s="1"/>
      <c r="J1326" s="1">
        <v>0.14000000000000001</v>
      </c>
      <c r="K1326" s="132">
        <v>952222</v>
      </c>
      <c r="L1326" s="131"/>
      <c r="M1326" s="131">
        <v>3.6</v>
      </c>
      <c r="N1326" s="131">
        <v>2.4500000000000002</v>
      </c>
      <c r="O1326" s="133">
        <f t="shared" si="177"/>
        <v>8.82</v>
      </c>
      <c r="P1326" s="131" t="s">
        <v>3497</v>
      </c>
      <c r="Q1326" s="131" t="s">
        <v>577</v>
      </c>
      <c r="R1326" s="134" t="s">
        <v>2172</v>
      </c>
      <c r="S1326" s="149">
        <v>7.4727777777777771</v>
      </c>
      <c r="T1326" s="149">
        <v>0.28741452991452987</v>
      </c>
      <c r="U1326" s="150">
        <v>44664</v>
      </c>
      <c r="V1326" s="149">
        <v>0.2730555555555565</v>
      </c>
      <c r="W1326" s="130">
        <v>0.28000000000000003</v>
      </c>
      <c r="X1326" s="135">
        <v>12</v>
      </c>
      <c r="Y1326" s="130" t="str">
        <f t="shared" si="175"/>
        <v>N1922</v>
      </c>
      <c r="Z1326" s="130">
        <f t="shared" si="170"/>
        <v>0</v>
      </c>
      <c r="AA1326" s="135">
        <f t="shared" si="174"/>
        <v>0.28000000000000003</v>
      </c>
      <c r="AB1326" s="135">
        <f t="shared" si="176"/>
        <v>0.14000000000000001</v>
      </c>
      <c r="AC1326" s="130">
        <f t="shared" si="173"/>
        <v>12</v>
      </c>
      <c r="AD1326" s="130" t="str">
        <f t="shared" si="171"/>
        <v>67001-795</v>
      </c>
      <c r="AE1326" s="136"/>
      <c r="AF1326" s="137"/>
      <c r="AG1326" s="1" t="s">
        <v>151</v>
      </c>
      <c r="AH1326" s="43">
        <v>2052</v>
      </c>
    </row>
    <row r="1327" spans="1:34" x14ac:dyDescent="0.25">
      <c r="A1327" s="144">
        <v>44594</v>
      </c>
      <c r="B1327" s="56" t="s">
        <v>4241</v>
      </c>
      <c r="C1327" s="51" t="s">
        <v>4242</v>
      </c>
      <c r="D1327" s="51" t="s">
        <v>2125</v>
      </c>
      <c r="E1327" s="54">
        <v>44620</v>
      </c>
      <c r="F1327" s="51" t="s">
        <v>1622</v>
      </c>
      <c r="G1327" s="48" t="s">
        <v>2122</v>
      </c>
      <c r="H1327" s="52">
        <v>365</v>
      </c>
      <c r="I1327" s="51" t="s">
        <v>2123</v>
      </c>
      <c r="J1327" s="1">
        <v>72.02</v>
      </c>
      <c r="K1327" s="132">
        <v>938493</v>
      </c>
      <c r="L1327" s="131"/>
      <c r="M1327" s="131">
        <v>3.93</v>
      </c>
      <c r="N1327" s="131">
        <v>32</v>
      </c>
      <c r="O1327" s="133">
        <f t="shared" si="177"/>
        <v>125.76</v>
      </c>
      <c r="P1327" s="131" t="s">
        <v>3945</v>
      </c>
      <c r="Q1327" s="131" t="s">
        <v>412</v>
      </c>
      <c r="R1327" s="134" t="s">
        <v>248</v>
      </c>
      <c r="S1327" s="149">
        <v>16.819166666666668</v>
      </c>
      <c r="T1327" s="149">
        <v>4.6079908675799093E-2</v>
      </c>
      <c r="U1327" s="150">
        <v>44665</v>
      </c>
      <c r="V1327" s="149">
        <v>2.0977777777777771</v>
      </c>
      <c r="W1327" s="130">
        <v>0.2</v>
      </c>
      <c r="X1327" s="135">
        <v>112.5</v>
      </c>
      <c r="Y1327" s="130" t="str">
        <f t="shared" si="175"/>
        <v>L865</v>
      </c>
      <c r="Z1327" s="130" t="str">
        <f t="shared" si="170"/>
        <v>LXRDD-5-1-SC-BC</v>
      </c>
      <c r="AA1327" s="135">
        <f t="shared" si="174"/>
        <v>0.2</v>
      </c>
      <c r="AB1327" s="135">
        <f t="shared" si="176"/>
        <v>72.02</v>
      </c>
      <c r="AC1327" s="130">
        <f t="shared" si="173"/>
        <v>112.5</v>
      </c>
      <c r="AD1327" s="130" t="str">
        <f t="shared" si="171"/>
        <v>67001-3486L865</v>
      </c>
      <c r="AE1327" s="136"/>
      <c r="AF1327" s="137"/>
      <c r="AG1327" s="1" t="s">
        <v>153</v>
      </c>
      <c r="AH1327" s="43">
        <v>1926</v>
      </c>
    </row>
    <row r="1328" spans="1:34" x14ac:dyDescent="0.25">
      <c r="A1328" s="146">
        <v>44623</v>
      </c>
      <c r="B1328" s="57" t="s">
        <v>4506</v>
      </c>
      <c r="C1328" s="51" t="s">
        <v>4508</v>
      </c>
      <c r="D1328" s="51" t="s">
        <v>4509</v>
      </c>
      <c r="E1328" s="54">
        <v>44642</v>
      </c>
      <c r="F1328" s="51" t="s">
        <v>515</v>
      </c>
      <c r="G1328" s="48" t="s">
        <v>4507</v>
      </c>
      <c r="H1328" s="52">
        <v>20</v>
      </c>
      <c r="I1328" s="51" t="s">
        <v>2990</v>
      </c>
      <c r="J1328" s="1">
        <v>3.19</v>
      </c>
      <c r="K1328" s="132">
        <v>947809</v>
      </c>
      <c r="L1328" s="131"/>
      <c r="M1328" s="131">
        <v>3</v>
      </c>
      <c r="N1328" s="131"/>
      <c r="O1328" s="133">
        <f t="shared" si="177"/>
        <v>0</v>
      </c>
      <c r="P1328" s="131" t="s">
        <v>3538</v>
      </c>
      <c r="Q1328" s="131" t="s">
        <v>281</v>
      </c>
      <c r="R1328" s="134" t="s">
        <v>3039</v>
      </c>
      <c r="S1328" s="149">
        <v>12.976111111111116</v>
      </c>
      <c r="T1328" s="149">
        <v>0.64880555555555586</v>
      </c>
      <c r="U1328" s="150">
        <v>44665</v>
      </c>
      <c r="V1328" s="149">
        <v>0.37583333333333213</v>
      </c>
      <c r="W1328" s="130">
        <v>1</v>
      </c>
      <c r="X1328" s="135">
        <v>20</v>
      </c>
      <c r="Y1328" s="130" t="str">
        <f t="shared" si="175"/>
        <v>AL606</v>
      </c>
      <c r="Z1328" s="130" t="str">
        <f t="shared" si="170"/>
        <v>4/EN91</v>
      </c>
      <c r="AA1328" s="135">
        <f t="shared" si="174"/>
        <v>1</v>
      </c>
      <c r="AB1328" s="135">
        <f t="shared" si="176"/>
        <v>3.19</v>
      </c>
      <c r="AC1328" s="130">
        <f t="shared" si="173"/>
        <v>20</v>
      </c>
      <c r="AD1328" s="130" t="str">
        <f t="shared" si="171"/>
        <v>67001-6361</v>
      </c>
      <c r="AE1328" s="136"/>
      <c r="AF1328" s="137"/>
      <c r="AG1328" s="1" t="s">
        <v>153</v>
      </c>
      <c r="AH1328" s="43">
        <v>1725</v>
      </c>
    </row>
    <row r="1329" spans="1:34" x14ac:dyDescent="0.25">
      <c r="A1329" s="140">
        <v>44663</v>
      </c>
      <c r="B1329" s="55" t="s">
        <v>4832</v>
      </c>
      <c r="C1329" s="51" t="s">
        <v>1944</v>
      </c>
      <c r="D1329" s="51" t="s">
        <v>1945</v>
      </c>
      <c r="E1329" s="54">
        <v>44670</v>
      </c>
      <c r="F1329" s="51" t="s">
        <v>4833</v>
      </c>
      <c r="G1329" s="48" t="s">
        <v>1942</v>
      </c>
      <c r="H1329" s="52">
        <v>1</v>
      </c>
      <c r="I1329" s="51" t="s">
        <v>1943</v>
      </c>
      <c r="J1329" s="1">
        <v>46.59</v>
      </c>
      <c r="K1329" s="132">
        <v>952469</v>
      </c>
      <c r="L1329" s="131"/>
      <c r="M1329" s="131">
        <v>6</v>
      </c>
      <c r="N1329" s="131">
        <v>7</v>
      </c>
      <c r="O1329" s="133">
        <f t="shared" si="177"/>
        <v>42</v>
      </c>
      <c r="P1329" s="131" t="s">
        <v>4011</v>
      </c>
      <c r="Q1329" s="131" t="s">
        <v>583</v>
      </c>
      <c r="R1329" s="134" t="s">
        <v>2172</v>
      </c>
      <c r="S1329" s="149">
        <v>1.7</v>
      </c>
      <c r="T1329" s="149">
        <v>1.7</v>
      </c>
      <c r="U1329" s="150">
        <v>44665</v>
      </c>
      <c r="V1329" s="149">
        <v>0.17999999999999883</v>
      </c>
      <c r="W1329" s="130">
        <v>0.68</v>
      </c>
      <c r="X1329" s="135">
        <v>140</v>
      </c>
      <c r="Y1329" s="130" t="str">
        <f t="shared" si="175"/>
        <v>N1833</v>
      </c>
      <c r="Z1329" s="130" t="str">
        <f t="shared" si="170"/>
        <v>5/KR7000F</v>
      </c>
      <c r="AA1329" s="135">
        <f t="shared" si="174"/>
        <v>0.68</v>
      </c>
      <c r="AB1329" s="135">
        <f t="shared" si="176"/>
        <v>46.59</v>
      </c>
      <c r="AC1329" s="130">
        <f t="shared" si="173"/>
        <v>140</v>
      </c>
      <c r="AD1329" s="130" t="str">
        <f t="shared" si="171"/>
        <v>66001-947</v>
      </c>
      <c r="AE1329" s="136"/>
      <c r="AF1329" s="137"/>
      <c r="AG1329" s="1" t="s">
        <v>151</v>
      </c>
      <c r="AH1329" s="43">
        <v>1337</v>
      </c>
    </row>
    <row r="1330" spans="1:34" x14ac:dyDescent="0.25">
      <c r="A1330" s="140">
        <v>44642</v>
      </c>
      <c r="B1330" s="55" t="s">
        <v>4689</v>
      </c>
      <c r="C1330" s="51" t="s">
        <v>2496</v>
      </c>
      <c r="D1330" s="51" t="s">
        <v>2497</v>
      </c>
      <c r="E1330" s="54">
        <v>44645</v>
      </c>
      <c r="F1330" s="51" t="s">
        <v>4679</v>
      </c>
      <c r="G1330" s="48" t="s">
        <v>2495</v>
      </c>
      <c r="H1330" s="52">
        <v>16</v>
      </c>
      <c r="I1330" s="51" t="s">
        <v>318</v>
      </c>
      <c r="J1330" s="1">
        <v>206.12</v>
      </c>
      <c r="K1330" s="132">
        <v>949882</v>
      </c>
      <c r="L1330" s="131"/>
      <c r="M1330" s="131">
        <v>25.2</v>
      </c>
      <c r="N1330" s="131">
        <v>20.7</v>
      </c>
      <c r="O1330" s="133">
        <f t="shared" si="177"/>
        <v>521.64</v>
      </c>
      <c r="P1330" s="131" t="s">
        <v>3486</v>
      </c>
      <c r="Q1330" s="131" t="s">
        <v>2498</v>
      </c>
      <c r="R1330" s="134" t="s">
        <v>4879</v>
      </c>
      <c r="S1330" s="149">
        <v>57.986388888888897</v>
      </c>
      <c r="T1330" s="149">
        <v>3.624149305555556</v>
      </c>
      <c r="U1330" s="150">
        <v>44658</v>
      </c>
      <c r="V1330" s="149">
        <v>0.36638888888888976</v>
      </c>
      <c r="W1330" s="130">
        <v>3.57</v>
      </c>
      <c r="X1330" s="135">
        <v>600</v>
      </c>
      <c r="Y1330" s="130" t="str">
        <f t="shared" si="175"/>
        <v>RL1483</v>
      </c>
      <c r="Z1330" s="130" t="str">
        <f t="shared" si="170"/>
        <v>42/NCR18650GA</v>
      </c>
      <c r="AA1330" s="135">
        <f t="shared" si="174"/>
        <v>3.57</v>
      </c>
      <c r="AB1330" s="135">
        <f t="shared" si="176"/>
        <v>206.12</v>
      </c>
      <c r="AC1330" s="130">
        <f t="shared" si="173"/>
        <v>600</v>
      </c>
      <c r="AD1330" s="130" t="str">
        <f t="shared" si="171"/>
        <v>66002-674</v>
      </c>
      <c r="AE1330" s="136"/>
      <c r="AF1330" s="137"/>
      <c r="AG1330" s="1" t="s">
        <v>152</v>
      </c>
      <c r="AH1330" s="43">
        <v>65303</v>
      </c>
    </row>
    <row r="1331" spans="1:34" x14ac:dyDescent="0.25">
      <c r="A1331" s="140">
        <v>44642</v>
      </c>
      <c r="B1331" s="55" t="s">
        <v>4678</v>
      </c>
      <c r="C1331" s="51" t="s">
        <v>1807</v>
      </c>
      <c r="D1331" s="51" t="s">
        <v>3735</v>
      </c>
      <c r="E1331" s="54">
        <v>44661</v>
      </c>
      <c r="F1331" s="51" t="s">
        <v>4679</v>
      </c>
      <c r="G1331" s="48" t="s">
        <v>3734</v>
      </c>
      <c r="H1331" s="52">
        <v>32</v>
      </c>
      <c r="I1331" s="51" t="s">
        <v>318</v>
      </c>
      <c r="J1331" s="1">
        <v>144.71</v>
      </c>
      <c r="K1331" s="132">
        <v>949881</v>
      </c>
      <c r="L1331" s="131"/>
      <c r="M1331" s="131">
        <v>25.2</v>
      </c>
      <c r="N1331" s="131">
        <v>13.8</v>
      </c>
      <c r="O1331" s="133">
        <f t="shared" si="177"/>
        <v>347.76</v>
      </c>
      <c r="P1331" s="131" t="s">
        <v>3486</v>
      </c>
      <c r="Q1331" s="131" t="s">
        <v>1809</v>
      </c>
      <c r="R1331" s="134" t="s">
        <v>4880</v>
      </c>
      <c r="S1331" s="149">
        <v>78.973611111111097</v>
      </c>
      <c r="T1331" s="149">
        <v>2.4679253472222218</v>
      </c>
      <c r="U1331" s="150">
        <v>44658</v>
      </c>
      <c r="V1331" s="149">
        <v>0.38500000000000023</v>
      </c>
      <c r="W1331" s="130">
        <v>2.92</v>
      </c>
      <c r="X1331" s="135">
        <v>435</v>
      </c>
      <c r="Y1331" s="130" t="str">
        <f t="shared" si="175"/>
        <v>RL1531</v>
      </c>
      <c r="Z1331" s="130" t="str">
        <f t="shared" si="170"/>
        <v>28/NCR18650GA</v>
      </c>
      <c r="AA1331" s="135">
        <f t="shared" si="174"/>
        <v>2.92</v>
      </c>
      <c r="AB1331" s="135">
        <f t="shared" si="176"/>
        <v>144.71</v>
      </c>
      <c r="AC1331" s="130">
        <f t="shared" si="173"/>
        <v>435</v>
      </c>
      <c r="AD1331" s="130" t="str">
        <f t="shared" si="171"/>
        <v>66002-674A</v>
      </c>
      <c r="AE1331" s="136"/>
      <c r="AF1331" s="137"/>
      <c r="AG1331" s="1" t="s">
        <v>152</v>
      </c>
      <c r="AH1331" s="43">
        <v>65303</v>
      </c>
    </row>
    <row r="1332" spans="1:34" x14ac:dyDescent="0.25">
      <c r="A1332" s="146">
        <v>44637</v>
      </c>
      <c r="B1332" s="57" t="s">
        <v>4638</v>
      </c>
      <c r="C1332" s="51" t="s">
        <v>4641</v>
      </c>
      <c r="D1332" s="51" t="s">
        <v>4642</v>
      </c>
      <c r="E1332" s="54">
        <v>44648</v>
      </c>
      <c r="F1332" s="51" t="s">
        <v>1002</v>
      </c>
      <c r="G1332" s="48" t="s">
        <v>4639</v>
      </c>
      <c r="H1332" s="52">
        <v>1</v>
      </c>
      <c r="I1332" s="51" t="s">
        <v>2817</v>
      </c>
      <c r="J1332" s="1">
        <v>4.32</v>
      </c>
      <c r="K1332" s="132">
        <v>949012</v>
      </c>
      <c r="L1332" s="131" t="s">
        <v>4640</v>
      </c>
      <c r="M1332" s="131">
        <v>3.7</v>
      </c>
      <c r="N1332" s="131">
        <v>0.8</v>
      </c>
      <c r="O1332" s="133">
        <f t="shared" si="177"/>
        <v>2.9600000000000004</v>
      </c>
      <c r="P1332" s="131" t="s">
        <v>3486</v>
      </c>
      <c r="Q1332" s="131" t="s">
        <v>412</v>
      </c>
      <c r="R1332" s="134" t="s">
        <v>118</v>
      </c>
      <c r="S1332" s="149">
        <v>1.163333333333334</v>
      </c>
      <c r="T1332" s="149">
        <v>1.163333333333334</v>
      </c>
      <c r="U1332" s="150">
        <v>44657</v>
      </c>
      <c r="V1332" s="149">
        <v>7.3333333333332806E-2</v>
      </c>
      <c r="W1332" s="130">
        <v>0.57999999999999996</v>
      </c>
      <c r="X1332" s="135">
        <v>18.649999999999999</v>
      </c>
      <c r="Y1332" s="130" t="str">
        <f t="shared" si="175"/>
        <v>PACK558</v>
      </c>
      <c r="Z1332" s="130" t="str">
        <f t="shared" si="170"/>
        <v>1/UR14500AC</v>
      </c>
      <c r="AA1332" s="135">
        <f t="shared" si="174"/>
        <v>0.57999999999999996</v>
      </c>
      <c r="AB1332" s="135">
        <f t="shared" si="176"/>
        <v>4.32</v>
      </c>
      <c r="AC1332" s="130">
        <f t="shared" si="173"/>
        <v>18.649999999999999</v>
      </c>
      <c r="AD1332" s="130" t="str">
        <f t="shared" si="171"/>
        <v>30007-090BRN</v>
      </c>
      <c r="AE1332" s="136"/>
      <c r="AF1332" s="137"/>
      <c r="AG1332" s="1" t="s">
        <v>13</v>
      </c>
      <c r="AH1332" s="43">
        <v>23977</v>
      </c>
    </row>
    <row r="1333" spans="1:34" x14ac:dyDescent="0.25">
      <c r="A1333" s="140">
        <v>44579</v>
      </c>
      <c r="B1333" s="55" t="s">
        <v>4113</v>
      </c>
      <c r="C1333" s="51" t="s">
        <v>4114</v>
      </c>
      <c r="D1333" s="51" t="s">
        <v>3723</v>
      </c>
      <c r="E1333" s="54">
        <v>44599</v>
      </c>
      <c r="F1333" s="51" t="s">
        <v>3033</v>
      </c>
      <c r="G1333" s="48" t="s">
        <v>3722</v>
      </c>
      <c r="H1333" s="52">
        <v>8</v>
      </c>
      <c r="I1333" s="51" t="s">
        <v>3492</v>
      </c>
      <c r="J1333" s="1">
        <v>103.12</v>
      </c>
      <c r="K1333" s="132">
        <v>942787</v>
      </c>
      <c r="L1333" s="131"/>
      <c r="M1333" s="131"/>
      <c r="N1333" s="131"/>
      <c r="O1333" s="133">
        <f t="shared" si="177"/>
        <v>0</v>
      </c>
      <c r="P1333" s="131"/>
      <c r="Q1333" s="131"/>
      <c r="R1333" s="134" t="s">
        <v>259</v>
      </c>
      <c r="S1333" s="149">
        <v>10.516388888888887</v>
      </c>
      <c r="T1333" s="149">
        <v>1.3145486111111109</v>
      </c>
      <c r="U1333" s="150">
        <v>44636</v>
      </c>
      <c r="V1333" s="149">
        <v>0.15361111111111159</v>
      </c>
      <c r="W1333" s="130">
        <v>1.37</v>
      </c>
      <c r="X1333" s="135">
        <v>250</v>
      </c>
      <c r="Y1333" s="130" t="str">
        <f t="shared" si="175"/>
        <v>CH563</v>
      </c>
      <c r="Z1333" s="130" t="str">
        <f t="shared" si="170"/>
        <v>TSB003PCB</v>
      </c>
      <c r="AA1333" s="135">
        <f t="shared" si="174"/>
        <v>1.37</v>
      </c>
      <c r="AB1333" s="135">
        <f t="shared" si="176"/>
        <v>103.12</v>
      </c>
      <c r="AC1333" s="130">
        <f t="shared" si="173"/>
        <v>250</v>
      </c>
      <c r="AD1333" s="130" t="str">
        <f t="shared" si="171"/>
        <v>67001-877</v>
      </c>
      <c r="AE1333" s="136"/>
      <c r="AF1333" s="137"/>
      <c r="AG1333" s="1" t="s">
        <v>153</v>
      </c>
      <c r="AH1333" s="43">
        <v>2486</v>
      </c>
    </row>
    <row r="1334" spans="1:34" x14ac:dyDescent="0.25">
      <c r="A1334" s="144">
        <v>44657</v>
      </c>
      <c r="B1334" s="56" t="s">
        <v>4815</v>
      </c>
      <c r="C1334" s="51" t="s">
        <v>661</v>
      </c>
      <c r="D1334" s="51" t="s">
        <v>406</v>
      </c>
      <c r="E1334" s="54">
        <v>44656</v>
      </c>
      <c r="F1334" s="51" t="s">
        <v>292</v>
      </c>
      <c r="G1334" s="48" t="s">
        <v>405</v>
      </c>
      <c r="H1334" s="52">
        <v>100</v>
      </c>
      <c r="I1334" s="51" t="s">
        <v>660</v>
      </c>
      <c r="J1334" s="1">
        <v>1.47</v>
      </c>
      <c r="K1334" s="132">
        <v>951665</v>
      </c>
      <c r="L1334" s="131"/>
      <c r="M1334" s="131">
        <v>3.6</v>
      </c>
      <c r="N1334" s="131">
        <v>1.2</v>
      </c>
      <c r="O1334" s="133">
        <f t="shared" si="177"/>
        <v>4.32</v>
      </c>
      <c r="P1334" s="214" t="s">
        <v>3945</v>
      </c>
      <c r="Q1334" s="131" t="s">
        <v>412</v>
      </c>
      <c r="R1334" s="134" t="s">
        <v>2172</v>
      </c>
      <c r="S1334" s="149">
        <v>9.3916666666666693</v>
      </c>
      <c r="T1334" s="149">
        <v>9.391666666666669E-2</v>
      </c>
      <c r="U1334" s="150">
        <v>44662</v>
      </c>
      <c r="V1334" s="149">
        <v>0.99638888888888832</v>
      </c>
      <c r="W1334" s="130">
        <v>0.08</v>
      </c>
      <c r="X1334" s="135">
        <v>8.5</v>
      </c>
      <c r="Y1334" s="130" t="str">
        <f t="shared" si="175"/>
        <v>L503</v>
      </c>
      <c r="Z1334" s="130" t="str">
        <f t="shared" si="170"/>
        <v>1/ER14250H</v>
      </c>
      <c r="AA1334" s="135">
        <f t="shared" si="174"/>
        <v>0.08</v>
      </c>
      <c r="AB1334" s="135">
        <f t="shared" si="176"/>
        <v>1.47</v>
      </c>
      <c r="AC1334" s="130">
        <f t="shared" si="173"/>
        <v>8.5</v>
      </c>
      <c r="AD1334" s="130" t="str">
        <f t="shared" si="171"/>
        <v>66000-691</v>
      </c>
      <c r="AE1334" s="136"/>
      <c r="AF1334" s="137"/>
      <c r="AG1334" s="1" t="s">
        <v>151</v>
      </c>
      <c r="AH1334" s="43">
        <v>6830</v>
      </c>
    </row>
    <row r="1335" spans="1:34" x14ac:dyDescent="0.25">
      <c r="A1335" s="144">
        <v>44664</v>
      </c>
      <c r="B1335" s="56" t="s">
        <v>4842</v>
      </c>
      <c r="C1335" s="51" t="s">
        <v>1042</v>
      </c>
      <c r="D1335" s="51" t="s">
        <v>3002</v>
      </c>
      <c r="E1335" s="54">
        <v>44672</v>
      </c>
      <c r="F1335" s="51" t="s">
        <v>339</v>
      </c>
      <c r="G1335" s="48" t="s">
        <v>2921</v>
      </c>
      <c r="H1335" s="52">
        <v>1</v>
      </c>
      <c r="I1335" s="51" t="s">
        <v>364</v>
      </c>
      <c r="J1335" s="1">
        <v>14.88</v>
      </c>
      <c r="K1335" s="132">
        <v>952636</v>
      </c>
      <c r="L1335" s="131"/>
      <c r="M1335" s="131">
        <v>14.4</v>
      </c>
      <c r="N1335" s="131">
        <v>2.6</v>
      </c>
      <c r="O1335" s="133">
        <f t="shared" si="177"/>
        <v>37.440000000000005</v>
      </c>
      <c r="P1335" s="131" t="s">
        <v>3486</v>
      </c>
      <c r="Q1335" s="131" t="s">
        <v>4667</v>
      </c>
      <c r="R1335" s="134" t="s">
        <v>1618</v>
      </c>
      <c r="S1335" s="149">
        <v>0.87472222222222262</v>
      </c>
      <c r="T1335" s="149">
        <v>0.87472222222222262</v>
      </c>
      <c r="U1335" s="150">
        <v>44670</v>
      </c>
      <c r="V1335" s="149">
        <v>9.5555555555556726E-2</v>
      </c>
      <c r="W1335" s="130">
        <v>0.96</v>
      </c>
      <c r="X1335" s="135">
        <v>63.36</v>
      </c>
      <c r="Y1335" s="130" t="str">
        <f t="shared" si="175"/>
        <v>PACK667</v>
      </c>
      <c r="Z1335" s="130" t="str">
        <f t="shared" si="170"/>
        <v>4/UR18650ZY</v>
      </c>
      <c r="AA1335" s="135">
        <f t="shared" si="174"/>
        <v>0.96</v>
      </c>
      <c r="AB1335" s="135">
        <f t="shared" si="176"/>
        <v>14.88</v>
      </c>
      <c r="AC1335" s="130">
        <f t="shared" si="173"/>
        <v>63.36</v>
      </c>
      <c r="AD1335" s="130" t="str">
        <f t="shared" si="171"/>
        <v>66002-731</v>
      </c>
      <c r="AE1335" s="136"/>
      <c r="AF1335" s="137"/>
      <c r="AG1335" s="1" t="s">
        <v>13</v>
      </c>
      <c r="AH1335" s="43" t="s">
        <v>340</v>
      </c>
    </row>
    <row r="1336" spans="1:34" x14ac:dyDescent="0.25">
      <c r="A1336" s="144">
        <v>44657</v>
      </c>
      <c r="B1336" s="56" t="s">
        <v>4812</v>
      </c>
      <c r="C1336" s="51" t="s">
        <v>580</v>
      </c>
      <c r="D1336" s="51" t="s">
        <v>3466</v>
      </c>
      <c r="E1336" s="54">
        <v>44680</v>
      </c>
      <c r="F1336" s="51" t="s">
        <v>267</v>
      </c>
      <c r="G1336" s="48" t="s">
        <v>3464</v>
      </c>
      <c r="H1336" s="52">
        <v>1</v>
      </c>
      <c r="I1336" s="51" t="s">
        <v>4813</v>
      </c>
      <c r="J1336" s="1">
        <v>8.14</v>
      </c>
      <c r="K1336" s="132">
        <v>951778</v>
      </c>
      <c r="L1336" s="131"/>
      <c r="M1336" s="131">
        <v>3.7</v>
      </c>
      <c r="N1336" s="131">
        <v>5.2</v>
      </c>
      <c r="O1336" s="133">
        <f t="shared" si="177"/>
        <v>19.240000000000002</v>
      </c>
      <c r="P1336" s="213" t="s">
        <v>3486</v>
      </c>
      <c r="Q1336" s="131" t="s">
        <v>550</v>
      </c>
      <c r="R1336" s="134" t="s">
        <v>2172</v>
      </c>
      <c r="S1336" s="149">
        <v>0.40083333333333204</v>
      </c>
      <c r="T1336" s="149">
        <v>0.40083333333333204</v>
      </c>
      <c r="U1336" s="150">
        <v>44670</v>
      </c>
      <c r="V1336" s="149">
        <v>7.3055555555555873E-2</v>
      </c>
      <c r="W1336" s="130">
        <v>0.55000000000000004</v>
      </c>
      <c r="X1336" s="135">
        <v>40</v>
      </c>
      <c r="Y1336" s="130" t="str">
        <f t="shared" si="175"/>
        <v>RL261A</v>
      </c>
      <c r="Z1336" s="130" t="str">
        <f t="shared" si="170"/>
        <v>2/UR18650ZY</v>
      </c>
      <c r="AA1336" s="135">
        <f t="shared" si="174"/>
        <v>0.55000000000000004</v>
      </c>
      <c r="AB1336" s="135">
        <f t="shared" si="176"/>
        <v>8.14</v>
      </c>
      <c r="AC1336" s="130">
        <f t="shared" si="173"/>
        <v>40</v>
      </c>
      <c r="AD1336" s="130" t="str">
        <f t="shared" si="171"/>
        <v>66000-493</v>
      </c>
      <c r="AE1336" s="136"/>
      <c r="AF1336" s="137"/>
      <c r="AG1336" s="1" t="s">
        <v>153</v>
      </c>
      <c r="AH1336" s="43">
        <v>66116</v>
      </c>
    </row>
    <row r="1337" spans="1:34" x14ac:dyDescent="0.25">
      <c r="A1337" s="139">
        <v>44662</v>
      </c>
      <c r="B1337" s="58" t="s">
        <v>4829</v>
      </c>
      <c r="C1337" s="51" t="s">
        <v>3465</v>
      </c>
      <c r="D1337" s="51" t="s">
        <v>3466</v>
      </c>
      <c r="E1337" s="54">
        <v>44665</v>
      </c>
      <c r="F1337" s="51" t="s">
        <v>267</v>
      </c>
      <c r="G1337" s="48" t="s">
        <v>3464</v>
      </c>
      <c r="H1337" s="52">
        <v>1</v>
      </c>
      <c r="I1337" s="51" t="s">
        <v>364</v>
      </c>
      <c r="J1337" s="1">
        <v>8.41</v>
      </c>
      <c r="K1337" s="132">
        <v>952242</v>
      </c>
      <c r="L1337" s="131"/>
      <c r="M1337" s="131">
        <v>3.7</v>
      </c>
      <c r="N1337" s="131">
        <v>4.8</v>
      </c>
      <c r="O1337" s="133">
        <f t="shared" si="177"/>
        <v>17.760000000000002</v>
      </c>
      <c r="P1337" s="131" t="s">
        <v>3486</v>
      </c>
      <c r="Q1337" s="131" t="s">
        <v>550</v>
      </c>
      <c r="R1337" s="134" t="s">
        <v>2172</v>
      </c>
      <c r="S1337" s="149">
        <v>0.42944444444444407</v>
      </c>
      <c r="T1337" s="149">
        <v>0.42944444444444407</v>
      </c>
      <c r="U1337" s="150">
        <v>44670</v>
      </c>
      <c r="V1337" s="149">
        <v>0.10472222222222349</v>
      </c>
      <c r="W1337" s="130">
        <v>0.55000000000000004</v>
      </c>
      <c r="X1337" s="135">
        <v>40</v>
      </c>
      <c r="Y1337" s="130" t="str">
        <f t="shared" si="175"/>
        <v>RL261A</v>
      </c>
      <c r="Z1337" s="130" t="str">
        <f t="shared" si="170"/>
        <v>2/UR18650F</v>
      </c>
      <c r="AA1337" s="135">
        <f t="shared" si="174"/>
        <v>0.55000000000000004</v>
      </c>
      <c r="AB1337" s="135">
        <f t="shared" si="176"/>
        <v>8.41</v>
      </c>
      <c r="AC1337" s="130">
        <f t="shared" si="173"/>
        <v>40</v>
      </c>
      <c r="AD1337" s="130" t="str">
        <f t="shared" si="171"/>
        <v>66000-493</v>
      </c>
      <c r="AE1337" s="136"/>
      <c r="AF1337" s="137"/>
      <c r="AG1337" s="1" t="s">
        <v>153</v>
      </c>
      <c r="AH1337" s="43">
        <v>66116</v>
      </c>
    </row>
    <row r="1338" spans="1:34" x14ac:dyDescent="0.25">
      <c r="A1338" s="144">
        <v>44657</v>
      </c>
      <c r="B1338" s="56" t="s">
        <v>4803</v>
      </c>
      <c r="C1338" s="51" t="s">
        <v>4805</v>
      </c>
      <c r="D1338" s="51" t="s">
        <v>4806</v>
      </c>
      <c r="E1338" s="54">
        <v>44670</v>
      </c>
      <c r="F1338" s="51" t="s">
        <v>255</v>
      </c>
      <c r="G1338" s="48" t="s">
        <v>4804</v>
      </c>
      <c r="H1338" s="52">
        <v>2</v>
      </c>
      <c r="I1338" s="51" t="s">
        <v>261</v>
      </c>
      <c r="J1338" s="1">
        <v>18.190000000000001</v>
      </c>
      <c r="K1338" s="132">
        <v>951792</v>
      </c>
      <c r="L1338" s="131"/>
      <c r="M1338" s="131">
        <v>9.6</v>
      </c>
      <c r="N1338" s="131">
        <v>1.7</v>
      </c>
      <c r="O1338" s="133">
        <f t="shared" si="177"/>
        <v>16.32</v>
      </c>
      <c r="P1338" s="131" t="s">
        <v>4011</v>
      </c>
      <c r="Q1338" s="131" t="s">
        <v>632</v>
      </c>
      <c r="R1338" s="134" t="s">
        <v>1618</v>
      </c>
      <c r="S1338" s="149">
        <v>1.7994444444444451</v>
      </c>
      <c r="T1338" s="149">
        <v>0.89972222222222253</v>
      </c>
      <c r="U1338" s="150">
        <v>44662</v>
      </c>
      <c r="V1338" s="149">
        <v>8.5833333333333428E-2</v>
      </c>
      <c r="W1338" s="130">
        <v>1.33</v>
      </c>
      <c r="X1338" s="135">
        <v>60</v>
      </c>
      <c r="Y1338" s="130" t="str">
        <f t="shared" si="175"/>
        <v>RECELL70</v>
      </c>
      <c r="Z1338" s="130" t="str">
        <f t="shared" si="170"/>
        <v>8/NC1900SCRL</v>
      </c>
      <c r="AA1338" s="135">
        <f t="shared" si="174"/>
        <v>1.33</v>
      </c>
      <c r="AB1338" s="135">
        <f t="shared" si="176"/>
        <v>18.190000000000001</v>
      </c>
      <c r="AC1338" s="130">
        <f t="shared" si="173"/>
        <v>60</v>
      </c>
      <c r="AD1338" s="130" t="str">
        <f t="shared" si="171"/>
        <v>67001-265</v>
      </c>
      <c r="AE1338" s="136"/>
      <c r="AF1338" s="137"/>
      <c r="AG1338" s="1" t="s">
        <v>151</v>
      </c>
      <c r="AH1338" s="43" t="s">
        <v>277</v>
      </c>
    </row>
    <row r="1339" spans="1:34" x14ac:dyDescent="0.25">
      <c r="A1339" s="144">
        <v>44650</v>
      </c>
      <c r="B1339" s="56" t="s">
        <v>4753</v>
      </c>
      <c r="C1339" s="51" t="s">
        <v>1293</v>
      </c>
      <c r="D1339" s="51" t="s">
        <v>692</v>
      </c>
      <c r="E1339" s="54">
        <v>44670</v>
      </c>
      <c r="F1339" s="51" t="s">
        <v>688</v>
      </c>
      <c r="G1339" s="48" t="s">
        <v>691</v>
      </c>
      <c r="H1339" s="52">
        <v>3</v>
      </c>
      <c r="I1339" s="51" t="s">
        <v>102</v>
      </c>
      <c r="J1339" s="1">
        <v>45.7</v>
      </c>
      <c r="K1339" s="132">
        <v>950897</v>
      </c>
      <c r="L1339" s="131"/>
      <c r="M1339" s="131"/>
      <c r="N1339" s="131"/>
      <c r="O1339" s="133">
        <f t="shared" si="177"/>
        <v>0</v>
      </c>
      <c r="P1339" s="131"/>
      <c r="Q1339" s="131"/>
      <c r="R1339" s="134" t="s">
        <v>249</v>
      </c>
      <c r="S1339" s="149">
        <v>0.83333333333333304</v>
      </c>
      <c r="T1339" s="149">
        <v>0.27777777777777768</v>
      </c>
      <c r="U1339" s="150">
        <v>44671</v>
      </c>
      <c r="V1339" s="149">
        <v>0.14666666666666694</v>
      </c>
      <c r="W1339" s="130">
        <v>0.32</v>
      </c>
      <c r="X1339" s="135">
        <v>110</v>
      </c>
      <c r="Y1339" s="130" t="str">
        <f t="shared" si="175"/>
        <v>CH365</v>
      </c>
      <c r="Z1339" s="130" t="str">
        <f t="shared" si="170"/>
        <v>1/TSB-002</v>
      </c>
      <c r="AA1339" s="135">
        <f t="shared" si="174"/>
        <v>0.32</v>
      </c>
      <c r="AB1339" s="135">
        <f t="shared" si="176"/>
        <v>45.7</v>
      </c>
      <c r="AC1339" s="130">
        <f t="shared" si="173"/>
        <v>110</v>
      </c>
      <c r="AD1339" s="130" t="str">
        <f t="shared" si="171"/>
        <v>66001-359</v>
      </c>
      <c r="AE1339" s="136"/>
      <c r="AF1339" s="137"/>
      <c r="AG1339" s="1" t="s">
        <v>153</v>
      </c>
      <c r="AH1339" s="43">
        <v>62142</v>
      </c>
    </row>
    <row r="1340" spans="1:34" x14ac:dyDescent="0.25">
      <c r="A1340" s="146">
        <v>44609</v>
      </c>
      <c r="B1340" s="57" t="s">
        <v>4361</v>
      </c>
      <c r="C1340" s="51" t="s">
        <v>530</v>
      </c>
      <c r="D1340" s="51" t="s">
        <v>4363</v>
      </c>
      <c r="E1340" s="54">
        <v>44624</v>
      </c>
      <c r="F1340" s="51" t="s">
        <v>302</v>
      </c>
      <c r="G1340" s="48" t="s">
        <v>4362</v>
      </c>
      <c r="H1340" s="52">
        <v>1</v>
      </c>
      <c r="I1340" s="51" t="s">
        <v>293</v>
      </c>
      <c r="J1340" s="1">
        <v>10.68</v>
      </c>
      <c r="K1340" s="132">
        <v>946161</v>
      </c>
      <c r="L1340" s="131"/>
      <c r="M1340" s="131">
        <v>7.2</v>
      </c>
      <c r="N1340" s="131">
        <v>1.7</v>
      </c>
      <c r="O1340" s="133">
        <f t="shared" si="177"/>
        <v>12.24</v>
      </c>
      <c r="P1340" s="131" t="s">
        <v>3497</v>
      </c>
      <c r="Q1340" s="131" t="s">
        <v>464</v>
      </c>
      <c r="R1340" s="134" t="s">
        <v>1618</v>
      </c>
      <c r="S1340" s="149">
        <v>0.9563888888888874</v>
      </c>
      <c r="T1340" s="149">
        <v>0.9563888888888874</v>
      </c>
      <c r="U1340" s="150">
        <v>44662</v>
      </c>
      <c r="V1340" s="149">
        <v>5.6666666666666199E-2</v>
      </c>
      <c r="W1340" s="130">
        <v>1.1399999999999999</v>
      </c>
      <c r="X1340" s="135">
        <v>54.3</v>
      </c>
      <c r="Y1340" s="130" t="str">
        <f t="shared" si="175"/>
        <v>RECELL552</v>
      </c>
      <c r="Z1340" s="130" t="str">
        <f t="shared" si="170"/>
        <v>6/AA1700</v>
      </c>
      <c r="AA1340" s="135">
        <f t="shared" si="174"/>
        <v>1.1399999999999999</v>
      </c>
      <c r="AB1340" s="135">
        <f t="shared" si="176"/>
        <v>10.68</v>
      </c>
      <c r="AC1340" s="130">
        <f t="shared" si="173"/>
        <v>54.3</v>
      </c>
      <c r="AD1340" s="130" t="str">
        <f t="shared" si="171"/>
        <v>66002-204</v>
      </c>
      <c r="AE1340" s="136"/>
      <c r="AF1340" s="137"/>
      <c r="AG1340" s="1" t="s">
        <v>13</v>
      </c>
      <c r="AH1340" s="43" t="s">
        <v>513</v>
      </c>
    </row>
    <row r="1341" spans="1:34" x14ac:dyDescent="0.25">
      <c r="A1341" s="139">
        <v>44655</v>
      </c>
      <c r="B1341" s="58" t="s">
        <v>4786</v>
      </c>
      <c r="C1341" s="51" t="s">
        <v>3805</v>
      </c>
      <c r="D1341" s="51" t="s">
        <v>3806</v>
      </c>
      <c r="E1341" s="54">
        <v>44673</v>
      </c>
      <c r="F1341" s="51" t="s">
        <v>571</v>
      </c>
      <c r="G1341" s="48" t="s">
        <v>3803</v>
      </c>
      <c r="H1341" s="52">
        <v>40</v>
      </c>
      <c r="I1341" s="51" t="s">
        <v>3804</v>
      </c>
      <c r="J1341" s="1">
        <v>5.44</v>
      </c>
      <c r="K1341" s="132">
        <v>951293</v>
      </c>
      <c r="L1341" s="131"/>
      <c r="M1341" s="131">
        <v>9</v>
      </c>
      <c r="N1341" s="131">
        <v>1.55</v>
      </c>
      <c r="O1341" s="133">
        <f t="shared" si="177"/>
        <v>13.950000000000001</v>
      </c>
      <c r="P1341" s="131" t="s">
        <v>411</v>
      </c>
      <c r="Q1341" s="131" t="s">
        <v>577</v>
      </c>
      <c r="R1341" s="134" t="s">
        <v>287</v>
      </c>
      <c r="S1341" s="149">
        <v>8.9880555555555546</v>
      </c>
      <c r="T1341" s="149">
        <v>0.22470138888888885</v>
      </c>
      <c r="U1341" s="150">
        <v>44670</v>
      </c>
      <c r="V1341" s="149">
        <v>0.67611111111111066</v>
      </c>
      <c r="W1341" s="130">
        <v>0.24</v>
      </c>
      <c r="X1341" s="135">
        <v>21</v>
      </c>
      <c r="Y1341" s="130" t="str">
        <f t="shared" si="175"/>
        <v>L241A</v>
      </c>
      <c r="Z1341" s="130" t="str">
        <f t="shared" si="170"/>
        <v>3/CR123A-BP1</v>
      </c>
      <c r="AA1341" s="135">
        <f t="shared" si="174"/>
        <v>0.24</v>
      </c>
      <c r="AB1341" s="135">
        <f t="shared" si="176"/>
        <v>5.44</v>
      </c>
      <c r="AC1341" s="130">
        <f t="shared" si="173"/>
        <v>21</v>
      </c>
      <c r="AD1341" s="130" t="str">
        <f t="shared" si="171"/>
        <v>66000-235</v>
      </c>
      <c r="AE1341" s="136"/>
      <c r="AF1341" s="137"/>
      <c r="AG1341" s="1" t="s">
        <v>153</v>
      </c>
      <c r="AH1341" s="43">
        <v>65616</v>
      </c>
    </row>
    <row r="1342" spans="1:34" x14ac:dyDescent="0.25">
      <c r="A1342" s="147">
        <v>44652</v>
      </c>
      <c r="B1342" s="82" t="s">
        <v>4763</v>
      </c>
      <c r="C1342" s="51" t="s">
        <v>2150</v>
      </c>
      <c r="D1342" s="51" t="s">
        <v>381</v>
      </c>
      <c r="E1342" s="54">
        <v>44672</v>
      </c>
      <c r="F1342" s="51" t="s">
        <v>3910</v>
      </c>
      <c r="G1342" s="48" t="s">
        <v>380</v>
      </c>
      <c r="H1342" s="52">
        <v>5</v>
      </c>
      <c r="I1342" s="51" t="s">
        <v>95</v>
      </c>
      <c r="J1342" s="1">
        <v>57.79</v>
      </c>
      <c r="K1342" s="132">
        <v>951191</v>
      </c>
      <c r="L1342" s="131"/>
      <c r="M1342" s="131">
        <v>13.5</v>
      </c>
      <c r="N1342" s="131"/>
      <c r="O1342" s="133">
        <f t="shared" si="177"/>
        <v>0</v>
      </c>
      <c r="P1342" s="131" t="s">
        <v>3538</v>
      </c>
      <c r="Q1342" s="131" t="s">
        <v>382</v>
      </c>
      <c r="R1342" s="134" t="s">
        <v>4948</v>
      </c>
      <c r="S1342" s="149">
        <v>12.30388888888889</v>
      </c>
      <c r="T1342" s="149">
        <v>2.460777777777778</v>
      </c>
      <c r="U1342" s="150">
        <v>44670</v>
      </c>
      <c r="V1342" s="149">
        <v>0.12166666666666703</v>
      </c>
      <c r="W1342" s="130">
        <v>2.31</v>
      </c>
      <c r="X1342" s="135">
        <v>360</v>
      </c>
      <c r="Y1342" s="130" t="str">
        <f t="shared" si="175"/>
        <v>AL123D</v>
      </c>
      <c r="Z1342" s="130" t="str">
        <f t="shared" si="170"/>
        <v>72/LR20XW</v>
      </c>
      <c r="AA1342" s="135">
        <f t="shared" si="174"/>
        <v>2.31</v>
      </c>
      <c r="AB1342" s="135">
        <f t="shared" si="176"/>
        <v>57.79</v>
      </c>
      <c r="AC1342" s="130">
        <f t="shared" si="173"/>
        <v>360</v>
      </c>
      <c r="AD1342" s="130" t="str">
        <f t="shared" si="171"/>
        <v>66000-182</v>
      </c>
      <c r="AE1342" s="136"/>
      <c r="AF1342" s="137"/>
      <c r="AG1342" s="1" t="s">
        <v>151</v>
      </c>
      <c r="AH1342" s="43">
        <v>1853</v>
      </c>
    </row>
    <row r="1343" spans="1:34" x14ac:dyDescent="0.25">
      <c r="A1343" s="140">
        <v>44649</v>
      </c>
      <c r="B1343" s="55" t="s">
        <v>4740</v>
      </c>
      <c r="C1343" s="51" t="s">
        <v>2150</v>
      </c>
      <c r="D1343" s="51" t="s">
        <v>381</v>
      </c>
      <c r="E1343" s="54">
        <v>44669</v>
      </c>
      <c r="F1343" s="51" t="s">
        <v>443</v>
      </c>
      <c r="G1343" s="48" t="s">
        <v>380</v>
      </c>
      <c r="H1343" s="52">
        <v>12</v>
      </c>
      <c r="I1343" s="51" t="s">
        <v>95</v>
      </c>
      <c r="J1343" s="1">
        <v>57.79</v>
      </c>
      <c r="K1343" s="132">
        <v>950770</v>
      </c>
      <c r="L1343" s="131"/>
      <c r="M1343" s="131">
        <v>13.5</v>
      </c>
      <c r="N1343" s="131"/>
      <c r="O1343" s="133">
        <f t="shared" si="177"/>
        <v>0</v>
      </c>
      <c r="P1343" s="131" t="s">
        <v>3538</v>
      </c>
      <c r="Q1343" s="131" t="s">
        <v>382</v>
      </c>
      <c r="R1343" s="134" t="s">
        <v>4948</v>
      </c>
      <c r="S1343" s="149">
        <v>32.421666666666667</v>
      </c>
      <c r="T1343" s="149">
        <v>2.7018055555555556</v>
      </c>
      <c r="U1343" s="150">
        <v>44670</v>
      </c>
      <c r="V1343" s="149">
        <v>0.17361111111111072</v>
      </c>
      <c r="W1343" s="130">
        <v>2.31</v>
      </c>
      <c r="X1343" s="135">
        <v>306</v>
      </c>
      <c r="Y1343" s="130" t="str">
        <f t="shared" si="175"/>
        <v>AL123D</v>
      </c>
      <c r="Z1343" s="130" t="str">
        <f t="shared" si="170"/>
        <v>72/LR20XW</v>
      </c>
      <c r="AA1343" s="135">
        <f t="shared" si="174"/>
        <v>2.31</v>
      </c>
      <c r="AB1343" s="135">
        <f t="shared" si="176"/>
        <v>57.79</v>
      </c>
      <c r="AC1343" s="130">
        <f t="shared" si="173"/>
        <v>306</v>
      </c>
      <c r="AD1343" s="130" t="str">
        <f t="shared" si="171"/>
        <v>66000-182</v>
      </c>
      <c r="AE1343" s="136"/>
      <c r="AF1343" s="137"/>
      <c r="AG1343" s="1" t="s">
        <v>573</v>
      </c>
      <c r="AH1343" s="43">
        <v>65381</v>
      </c>
    </row>
    <row r="1344" spans="1:34" x14ac:dyDescent="0.25">
      <c r="A1344" s="144">
        <v>44664</v>
      </c>
      <c r="B1344" s="56" t="s">
        <v>4846</v>
      </c>
      <c r="C1344" s="51" t="s">
        <v>274</v>
      </c>
      <c r="D1344" s="51" t="s">
        <v>1063</v>
      </c>
      <c r="E1344" s="54">
        <v>44680</v>
      </c>
      <c r="F1344" s="51" t="s">
        <v>267</v>
      </c>
      <c r="G1344" s="48" t="s">
        <v>1062</v>
      </c>
      <c r="H1344" s="52">
        <v>1</v>
      </c>
      <c r="I1344" s="51" t="s">
        <v>1924</v>
      </c>
      <c r="J1344" s="1">
        <v>35.36</v>
      </c>
      <c r="K1344" s="132">
        <v>952641</v>
      </c>
      <c r="L1344" s="131"/>
      <c r="M1344" s="131"/>
      <c r="N1344" s="131"/>
      <c r="O1344" s="133">
        <f t="shared" si="177"/>
        <v>0</v>
      </c>
      <c r="P1344" s="131"/>
      <c r="Q1344" s="131"/>
      <c r="R1344" s="134" t="s">
        <v>249</v>
      </c>
      <c r="S1344" s="149">
        <v>0.16666666666666607</v>
      </c>
      <c r="T1344" s="149">
        <v>0.16666666666666607</v>
      </c>
      <c r="U1344" s="150">
        <v>44670</v>
      </c>
      <c r="V1344" s="149">
        <v>7.1111111111110681E-2</v>
      </c>
      <c r="W1344" s="130">
        <v>0.12</v>
      </c>
      <c r="X1344" s="135">
        <v>80</v>
      </c>
      <c r="Y1344" s="130" t="str">
        <f t="shared" si="175"/>
        <v>CH211A</v>
      </c>
      <c r="Z1344" s="130" t="str">
        <f t="shared" si="170"/>
        <v>TSB-002PCB</v>
      </c>
      <c r="AA1344" s="135">
        <f t="shared" si="174"/>
        <v>0.12</v>
      </c>
      <c r="AB1344" s="135">
        <f t="shared" si="176"/>
        <v>35.36</v>
      </c>
      <c r="AC1344" s="130">
        <f t="shared" si="173"/>
        <v>80</v>
      </c>
      <c r="AD1344" s="130" t="str">
        <f t="shared" si="171"/>
        <v>66000-118A</v>
      </c>
      <c r="AE1344" s="136"/>
      <c r="AF1344" s="137"/>
      <c r="AG1344" s="1" t="s">
        <v>153</v>
      </c>
      <c r="AH1344" s="43">
        <v>66116</v>
      </c>
    </row>
    <row r="1345" spans="1:34" x14ac:dyDescent="0.25">
      <c r="A1345" s="139">
        <v>44655</v>
      </c>
      <c r="B1345" s="58" t="s">
        <v>4788</v>
      </c>
      <c r="C1345" s="51" t="s">
        <v>4789</v>
      </c>
      <c r="D1345" s="51" t="s">
        <v>1063</v>
      </c>
      <c r="E1345" s="54">
        <v>44680</v>
      </c>
      <c r="F1345" s="51" t="s">
        <v>267</v>
      </c>
      <c r="G1345" s="48" t="s">
        <v>1062</v>
      </c>
      <c r="H1345" s="52">
        <v>1</v>
      </c>
      <c r="I1345" s="51" t="s">
        <v>1924</v>
      </c>
      <c r="J1345" s="1">
        <v>35.36</v>
      </c>
      <c r="K1345" s="132">
        <v>951377</v>
      </c>
      <c r="L1345" s="131"/>
      <c r="M1345" s="131"/>
      <c r="N1345" s="131"/>
      <c r="O1345" s="133">
        <f t="shared" si="177"/>
        <v>0</v>
      </c>
      <c r="P1345" s="131"/>
      <c r="Q1345" s="131"/>
      <c r="R1345" s="134" t="s">
        <v>249</v>
      </c>
      <c r="S1345" s="149">
        <v>0.16666666666666607</v>
      </c>
      <c r="T1345" s="149">
        <v>0.16666666666666607</v>
      </c>
      <c r="U1345" s="150">
        <v>44670</v>
      </c>
      <c r="V1345" s="149">
        <v>8.2499999999999574E-2</v>
      </c>
      <c r="W1345" s="130">
        <v>0.12</v>
      </c>
      <c r="X1345" s="135">
        <v>80</v>
      </c>
      <c r="Y1345" s="130" t="str">
        <f t="shared" si="175"/>
        <v>CH211A</v>
      </c>
      <c r="Z1345" s="130" t="str">
        <f t="shared" si="170"/>
        <v>1/CH-TSB002PCB</v>
      </c>
      <c r="AA1345" s="135">
        <f t="shared" si="174"/>
        <v>0.12</v>
      </c>
      <c r="AB1345" s="135">
        <f t="shared" si="176"/>
        <v>35.36</v>
      </c>
      <c r="AC1345" s="130">
        <f t="shared" si="173"/>
        <v>80</v>
      </c>
      <c r="AD1345" s="130" t="str">
        <f t="shared" si="171"/>
        <v>66000-118A</v>
      </c>
      <c r="AE1345" s="136"/>
      <c r="AF1345" s="137"/>
      <c r="AG1345" s="1" t="s">
        <v>153</v>
      </c>
      <c r="AH1345" s="43">
        <v>66116</v>
      </c>
    </row>
    <row r="1346" spans="1:34" x14ac:dyDescent="0.25">
      <c r="A1346" s="139">
        <v>44648</v>
      </c>
      <c r="B1346" s="58" t="s">
        <v>4724</v>
      </c>
      <c r="C1346" s="51" t="s">
        <v>4727</v>
      </c>
      <c r="D1346" s="51" t="s">
        <v>4728</v>
      </c>
      <c r="E1346" s="54">
        <v>44659</v>
      </c>
      <c r="F1346" s="51" t="s">
        <v>571</v>
      </c>
      <c r="G1346" s="48" t="s">
        <v>4725</v>
      </c>
      <c r="H1346" s="52">
        <v>5</v>
      </c>
      <c r="I1346" s="51" t="s">
        <v>4726</v>
      </c>
      <c r="J1346" s="1">
        <v>3.59</v>
      </c>
      <c r="K1346" s="132">
        <v>950606</v>
      </c>
      <c r="L1346" s="131"/>
      <c r="M1346" s="131">
        <v>3.7</v>
      </c>
      <c r="N1346" s="131">
        <v>7.4999999999999997E-2</v>
      </c>
      <c r="O1346" s="133">
        <f t="shared" si="177"/>
        <v>0.27750000000000002</v>
      </c>
      <c r="P1346" s="131" t="s">
        <v>3486</v>
      </c>
      <c r="Q1346" s="131" t="s">
        <v>412</v>
      </c>
      <c r="R1346" s="134" t="s">
        <v>361</v>
      </c>
      <c r="S1346" s="149">
        <v>1.5844444444444434</v>
      </c>
      <c r="T1346" s="149">
        <v>0.31688888888888866</v>
      </c>
      <c r="U1346" s="150">
        <v>44670</v>
      </c>
      <c r="V1346" s="149">
        <v>0.12166666666666703</v>
      </c>
      <c r="W1346" s="130">
        <v>0.5</v>
      </c>
      <c r="X1346" s="135">
        <v>19.25</v>
      </c>
      <c r="Y1346" s="130" t="str">
        <f t="shared" si="175"/>
        <v>RL1569</v>
      </c>
      <c r="Z1346" s="130" t="str">
        <f t="shared" ref="Z1346:Z1409" si="178">C1346</f>
        <v>1/PD2032</v>
      </c>
      <c r="AA1346" s="135">
        <f t="shared" si="174"/>
        <v>0.5</v>
      </c>
      <c r="AB1346" s="135">
        <f t="shared" si="176"/>
        <v>3.59</v>
      </c>
      <c r="AC1346" s="130">
        <f t="shared" si="173"/>
        <v>19.25</v>
      </c>
      <c r="AD1346" s="130" t="str">
        <f t="shared" ref="AD1346:AD1409" si="179">G1346</f>
        <v>66003-025</v>
      </c>
      <c r="AE1346" s="136"/>
      <c r="AF1346" s="137"/>
      <c r="AG1346" s="1" t="s">
        <v>151</v>
      </c>
      <c r="AH1346" s="43">
        <v>65616</v>
      </c>
    </row>
    <row r="1347" spans="1:34" x14ac:dyDescent="0.25">
      <c r="A1347" s="139">
        <v>44578</v>
      </c>
      <c r="B1347" s="58" t="s">
        <v>4106</v>
      </c>
      <c r="C1347" s="51" t="s">
        <v>4108</v>
      </c>
      <c r="D1347" s="51" t="s">
        <v>4109</v>
      </c>
      <c r="E1347" s="54">
        <v>44742</v>
      </c>
      <c r="F1347" s="51" t="s">
        <v>319</v>
      </c>
      <c r="G1347" s="48" t="s">
        <v>4107</v>
      </c>
      <c r="H1347" s="52">
        <v>2</v>
      </c>
      <c r="I1347" s="51" t="s">
        <v>2123</v>
      </c>
      <c r="J1347" s="1">
        <v>1925.57</v>
      </c>
      <c r="K1347" s="132">
        <v>942534</v>
      </c>
      <c r="L1347" s="131"/>
      <c r="M1347" s="131">
        <v>27.3</v>
      </c>
      <c r="N1347" s="131">
        <v>128</v>
      </c>
      <c r="O1347" s="133">
        <f t="shared" ref="O1347:O1378" si="180">N1347*M1347</f>
        <v>3494.4</v>
      </c>
      <c r="P1347" s="131" t="s">
        <v>421</v>
      </c>
      <c r="Q1347" s="131" t="s">
        <v>1809</v>
      </c>
      <c r="R1347" s="134" t="s">
        <v>2679</v>
      </c>
      <c r="S1347" s="149">
        <v>16.386666666666667</v>
      </c>
      <c r="T1347" s="149">
        <v>8.1933333333333334</v>
      </c>
      <c r="U1347" s="150">
        <v>44665</v>
      </c>
      <c r="V1347" s="149">
        <v>0.23083333333333478</v>
      </c>
      <c r="W1347" s="130">
        <v>10</v>
      </c>
      <c r="X1347" s="135">
        <v>3360</v>
      </c>
      <c r="Y1347" s="130" t="str">
        <f t="shared" si="175"/>
        <v>L763A</v>
      </c>
      <c r="Z1347" s="130" t="str">
        <f t="shared" si="178"/>
        <v>28/LXRDD-5-1-SC-BC</v>
      </c>
      <c r="AA1347" s="135">
        <f t="shared" si="174"/>
        <v>10</v>
      </c>
      <c r="AB1347" s="135" t="e">
        <f>#REF!</f>
        <v>#REF!</v>
      </c>
      <c r="AC1347" s="130">
        <f t="shared" si="173"/>
        <v>3360</v>
      </c>
      <c r="AD1347" s="130" t="str">
        <f t="shared" si="179"/>
        <v>66001-928A</v>
      </c>
      <c r="AE1347" s="136"/>
      <c r="AF1347" s="137"/>
      <c r="AG1347" s="1" t="s">
        <v>152</v>
      </c>
      <c r="AH1347" s="43">
        <v>60570</v>
      </c>
    </row>
    <row r="1348" spans="1:34" x14ac:dyDescent="0.25">
      <c r="A1348" s="146">
        <v>44665</v>
      </c>
      <c r="B1348" s="57" t="s">
        <v>4848</v>
      </c>
      <c r="C1348" s="51" t="s">
        <v>1293</v>
      </c>
      <c r="D1348" s="51" t="s">
        <v>700</v>
      </c>
      <c r="E1348" s="54">
        <v>44663</v>
      </c>
      <c r="F1348" s="51" t="s">
        <v>3091</v>
      </c>
      <c r="G1348" s="48" t="s">
        <v>699</v>
      </c>
      <c r="H1348" s="52">
        <v>2</v>
      </c>
      <c r="I1348" s="51" t="s">
        <v>102</v>
      </c>
      <c r="J1348" s="1">
        <v>35.22</v>
      </c>
      <c r="K1348" s="132">
        <v>952592</v>
      </c>
      <c r="L1348" s="131"/>
      <c r="M1348" s="131"/>
      <c r="N1348" s="131"/>
      <c r="O1348" s="133">
        <f t="shared" si="180"/>
        <v>0</v>
      </c>
      <c r="P1348" s="131"/>
      <c r="Q1348" s="131"/>
      <c r="R1348" s="134" t="s">
        <v>278</v>
      </c>
      <c r="S1348" s="149">
        <v>0.16666666666666607</v>
      </c>
      <c r="T1348" s="149">
        <v>8.3333333333333037E-2</v>
      </c>
      <c r="U1348" s="150">
        <v>44665</v>
      </c>
      <c r="V1348" s="149">
        <v>0.10027777777777658</v>
      </c>
      <c r="W1348" s="130">
        <v>0.19</v>
      </c>
      <c r="X1348" s="135">
        <v>100</v>
      </c>
      <c r="Y1348" s="130" t="str">
        <f t="shared" si="175"/>
        <v>CH472</v>
      </c>
      <c r="Z1348" s="130" t="str">
        <f t="shared" si="178"/>
        <v>1/TSB-002</v>
      </c>
      <c r="AA1348" s="135">
        <f t="shared" si="174"/>
        <v>0.19</v>
      </c>
      <c r="AB1348" s="135">
        <f t="shared" ref="AB1348:AB1379" si="181">J1348</f>
        <v>35.22</v>
      </c>
      <c r="AC1348" s="130">
        <f t="shared" si="173"/>
        <v>100</v>
      </c>
      <c r="AD1348" s="130" t="str">
        <f t="shared" si="179"/>
        <v>66002-191</v>
      </c>
      <c r="AE1348" s="136"/>
      <c r="AF1348" s="137"/>
      <c r="AG1348" s="1" t="s">
        <v>151</v>
      </c>
      <c r="AH1348" s="43">
        <v>65365</v>
      </c>
    </row>
    <row r="1349" spans="1:34" x14ac:dyDescent="0.25">
      <c r="A1349" s="211">
        <v>44656</v>
      </c>
      <c r="B1349" s="212" t="s">
        <v>4754</v>
      </c>
      <c r="C1349" s="51" t="s">
        <v>2824</v>
      </c>
      <c r="D1349" s="51" t="s">
        <v>2825</v>
      </c>
      <c r="E1349" s="54">
        <v>44656</v>
      </c>
      <c r="F1349" s="51" t="s">
        <v>1149</v>
      </c>
      <c r="G1349" s="48" t="s">
        <v>2822</v>
      </c>
      <c r="H1349" s="52">
        <v>4</v>
      </c>
      <c r="I1349" s="51" t="s">
        <v>394</v>
      </c>
      <c r="J1349" s="1">
        <v>77.73</v>
      </c>
      <c r="K1349" s="132">
        <v>950856</v>
      </c>
      <c r="L1349" s="131" t="s">
        <v>2823</v>
      </c>
      <c r="M1349" s="131">
        <v>26.4</v>
      </c>
      <c r="N1349" s="131">
        <v>2.8</v>
      </c>
      <c r="O1349" s="133">
        <f t="shared" si="180"/>
        <v>73.919999999999987</v>
      </c>
      <c r="P1349" s="131" t="s">
        <v>3497</v>
      </c>
      <c r="Q1349" s="131" t="s">
        <v>2826</v>
      </c>
      <c r="R1349" s="134" t="s">
        <v>1618</v>
      </c>
      <c r="S1349" s="149">
        <v>4.6172222222222246</v>
      </c>
      <c r="T1349" s="149">
        <v>1.1543055555555561</v>
      </c>
      <c r="U1349" s="150">
        <v>44662</v>
      </c>
      <c r="V1349" s="149">
        <v>0.20916666666666606</v>
      </c>
      <c r="W1349" s="130">
        <v>1.3</v>
      </c>
      <c r="X1349" s="135">
        <v>241.42</v>
      </c>
      <c r="Y1349" s="130" t="str">
        <f t="shared" si="175"/>
        <v>N1302</v>
      </c>
      <c r="Z1349" s="130" t="str">
        <f t="shared" si="178"/>
        <v>22/HHR-300SCP</v>
      </c>
      <c r="AA1349" s="135">
        <f t="shared" si="174"/>
        <v>1.3</v>
      </c>
      <c r="AB1349" s="135">
        <f t="shared" si="181"/>
        <v>77.73</v>
      </c>
      <c r="AC1349" s="130">
        <f t="shared" si="173"/>
        <v>241.42</v>
      </c>
      <c r="AD1349" s="130" t="str">
        <f t="shared" si="179"/>
        <v>22000-090D</v>
      </c>
      <c r="AE1349" s="136"/>
      <c r="AF1349" s="137"/>
      <c r="AG1349" s="1" t="s">
        <v>13</v>
      </c>
      <c r="AH1349" s="43">
        <v>34566</v>
      </c>
    </row>
    <row r="1350" spans="1:34" x14ac:dyDescent="0.25">
      <c r="A1350" s="146">
        <v>44672</v>
      </c>
      <c r="B1350" s="57" t="s">
        <v>4868</v>
      </c>
      <c r="C1350" s="51" t="s">
        <v>1802</v>
      </c>
      <c r="D1350" s="51" t="s">
        <v>1803</v>
      </c>
      <c r="E1350" s="54">
        <v>44671</v>
      </c>
      <c r="F1350" s="51" t="s">
        <v>3279</v>
      </c>
      <c r="G1350" s="48" t="s">
        <v>1801</v>
      </c>
      <c r="H1350" s="52">
        <v>1</v>
      </c>
      <c r="I1350" s="51" t="s">
        <v>3647</v>
      </c>
      <c r="J1350" s="1">
        <v>17.239999999999998</v>
      </c>
      <c r="K1350" s="132">
        <v>953334</v>
      </c>
      <c r="L1350" s="131"/>
      <c r="M1350" s="131">
        <v>7.2</v>
      </c>
      <c r="N1350" s="131">
        <v>11</v>
      </c>
      <c r="O1350" s="133">
        <f t="shared" si="180"/>
        <v>79.2</v>
      </c>
      <c r="P1350" s="131" t="s">
        <v>3486</v>
      </c>
      <c r="Q1350" s="131" t="s">
        <v>281</v>
      </c>
      <c r="R1350" s="134" t="s">
        <v>1618</v>
      </c>
      <c r="S1350" s="149">
        <v>1.8988888888888869</v>
      </c>
      <c r="T1350" s="149">
        <v>1.8988888888888869</v>
      </c>
      <c r="U1350" s="150">
        <v>44677</v>
      </c>
      <c r="V1350" s="149">
        <v>0.18055555555555536</v>
      </c>
      <c r="W1350" s="130">
        <v>1.44</v>
      </c>
      <c r="X1350" s="135">
        <v>118</v>
      </c>
      <c r="Y1350" s="130" t="str">
        <f t="shared" si="175"/>
        <v>RL1461</v>
      </c>
      <c r="Z1350" s="130" t="str">
        <f t="shared" si="178"/>
        <v>4/INR26650-50A</v>
      </c>
      <c r="AA1350" s="135">
        <f t="shared" si="174"/>
        <v>1.44</v>
      </c>
      <c r="AB1350" s="135">
        <f t="shared" si="181"/>
        <v>17.239999999999998</v>
      </c>
      <c r="AC1350" s="130">
        <f t="shared" si="173"/>
        <v>118</v>
      </c>
      <c r="AD1350" s="130" t="str">
        <f t="shared" si="179"/>
        <v>66002-656</v>
      </c>
      <c r="AE1350" s="136"/>
      <c r="AF1350" s="137"/>
      <c r="AG1350" s="1" t="s">
        <v>13</v>
      </c>
      <c r="AH1350" s="43">
        <v>65658</v>
      </c>
    </row>
    <row r="1351" spans="1:34" x14ac:dyDescent="0.25">
      <c r="A1351" s="147">
        <v>44673</v>
      </c>
      <c r="B1351" s="82" t="s">
        <v>4881</v>
      </c>
      <c r="C1351" s="51"/>
      <c r="D1351" s="51" t="s">
        <v>4884</v>
      </c>
      <c r="E1351" s="54">
        <v>44672</v>
      </c>
      <c r="F1351" s="51" t="s">
        <v>4882</v>
      </c>
      <c r="G1351" s="48" t="s">
        <v>4883</v>
      </c>
      <c r="H1351" s="52">
        <v>2</v>
      </c>
      <c r="I1351" s="1">
        <v>0</v>
      </c>
      <c r="J1351" s="1">
        <v>76.48</v>
      </c>
      <c r="K1351" s="132">
        <v>953519</v>
      </c>
      <c r="L1351" s="131"/>
      <c r="M1351" s="131"/>
      <c r="N1351" s="131"/>
      <c r="O1351" s="133">
        <f t="shared" si="180"/>
        <v>0</v>
      </c>
      <c r="P1351" s="131"/>
      <c r="Q1351" s="131"/>
      <c r="R1351" s="134" t="s">
        <v>249</v>
      </c>
      <c r="S1351" s="149">
        <v>0.49055555555555586</v>
      </c>
      <c r="T1351" s="149">
        <v>0.24527777777777793</v>
      </c>
      <c r="U1351" s="150">
        <v>44677</v>
      </c>
      <c r="V1351" s="149">
        <v>0.17666666666666497</v>
      </c>
      <c r="W1351" s="130">
        <v>1</v>
      </c>
      <c r="X1351" s="135">
        <v>70</v>
      </c>
      <c r="Y1351" s="130" t="str">
        <f t="shared" si="175"/>
        <v>CA195</v>
      </c>
      <c r="Z1351" s="130">
        <f t="shared" si="178"/>
        <v>0</v>
      </c>
      <c r="AA1351" s="135">
        <f t="shared" si="174"/>
        <v>1</v>
      </c>
      <c r="AB1351" s="135">
        <f t="shared" si="181"/>
        <v>76.48</v>
      </c>
      <c r="AC1351" s="130">
        <f t="shared" ref="AC1351:AC1414" si="182">X1351</f>
        <v>70</v>
      </c>
      <c r="AD1351" s="130" t="str">
        <f t="shared" si="179"/>
        <v>66003-040</v>
      </c>
      <c r="AE1351" s="136"/>
      <c r="AF1351" s="137"/>
      <c r="AG1351" s="1" t="s">
        <v>151</v>
      </c>
      <c r="AH1351" s="43">
        <v>2485</v>
      </c>
    </row>
    <row r="1352" spans="1:34" x14ac:dyDescent="0.25">
      <c r="A1352" s="144">
        <v>44657</v>
      </c>
      <c r="B1352" s="56" t="s">
        <v>4808</v>
      </c>
      <c r="C1352" s="51" t="s">
        <v>1611</v>
      </c>
      <c r="D1352" s="51" t="s">
        <v>4811</v>
      </c>
      <c r="E1352" s="54">
        <v>44656</v>
      </c>
      <c r="F1352" s="51" t="s">
        <v>4809</v>
      </c>
      <c r="G1352" s="48" t="s">
        <v>4810</v>
      </c>
      <c r="H1352" s="52">
        <v>4</v>
      </c>
      <c r="I1352" s="51" t="s">
        <v>1417</v>
      </c>
      <c r="J1352" s="1">
        <v>12.84</v>
      </c>
      <c r="K1352" s="132">
        <v>951791</v>
      </c>
      <c r="L1352" s="131"/>
      <c r="M1352" s="131">
        <v>3.6</v>
      </c>
      <c r="N1352" s="131">
        <v>28</v>
      </c>
      <c r="O1352" s="133">
        <f t="shared" si="180"/>
        <v>100.8</v>
      </c>
      <c r="P1352" s="131" t="s">
        <v>538</v>
      </c>
      <c r="Q1352" s="131" t="s">
        <v>550</v>
      </c>
      <c r="R1352" s="134" t="s">
        <v>997</v>
      </c>
      <c r="S1352" s="149">
        <v>2.2497222222222213</v>
      </c>
      <c r="T1352" s="149">
        <v>0.56243055555555532</v>
      </c>
      <c r="U1352" s="150">
        <v>44662</v>
      </c>
      <c r="V1352" s="149">
        <v>0.1866666666666652</v>
      </c>
      <c r="W1352" s="130">
        <v>1</v>
      </c>
      <c r="X1352" s="135">
        <v>70</v>
      </c>
      <c r="Y1352" s="130" t="str">
        <f t="shared" si="175"/>
        <v>L901</v>
      </c>
      <c r="Z1352" s="130" t="str">
        <f t="shared" si="178"/>
        <v>2/ER34615M</v>
      </c>
      <c r="AA1352" s="135">
        <f t="shared" si="174"/>
        <v>1</v>
      </c>
      <c r="AB1352" s="135">
        <f t="shared" si="181"/>
        <v>12.84</v>
      </c>
      <c r="AC1352" s="130">
        <f t="shared" si="182"/>
        <v>70</v>
      </c>
      <c r="AD1352" s="130" t="str">
        <f t="shared" si="179"/>
        <v>66003-034</v>
      </c>
      <c r="AE1352" s="136"/>
      <c r="AF1352" s="137"/>
      <c r="AG1352" s="1" t="s">
        <v>151</v>
      </c>
      <c r="AH1352" s="43">
        <v>1778</v>
      </c>
    </row>
    <row r="1353" spans="1:34" x14ac:dyDescent="0.25">
      <c r="A1353" s="139">
        <v>44648</v>
      </c>
      <c r="B1353" s="58" t="s">
        <v>4712</v>
      </c>
      <c r="C1353" s="51" t="s">
        <v>868</v>
      </c>
      <c r="D1353" s="51" t="s">
        <v>869</v>
      </c>
      <c r="E1353" s="54">
        <v>44750</v>
      </c>
      <c r="F1353" s="51" t="s">
        <v>571</v>
      </c>
      <c r="G1353" s="48" t="s">
        <v>866</v>
      </c>
      <c r="H1353" s="52">
        <v>400</v>
      </c>
      <c r="I1353" s="51" t="s">
        <v>867</v>
      </c>
      <c r="J1353" s="1">
        <v>10.66</v>
      </c>
      <c r="K1353" s="132">
        <v>950596</v>
      </c>
      <c r="L1353" s="131"/>
      <c r="M1353" s="131">
        <v>9</v>
      </c>
      <c r="N1353" s="131">
        <v>2</v>
      </c>
      <c r="O1353" s="133">
        <f t="shared" si="180"/>
        <v>18</v>
      </c>
      <c r="P1353" s="131" t="s">
        <v>411</v>
      </c>
      <c r="Q1353" s="131" t="s">
        <v>577</v>
      </c>
      <c r="R1353" s="134" t="s">
        <v>4950</v>
      </c>
      <c r="S1353" s="149">
        <v>111.84083333333334</v>
      </c>
      <c r="T1353" s="149">
        <v>0.27960208333333336</v>
      </c>
      <c r="U1353" s="150">
        <v>44677</v>
      </c>
      <c r="V1353" s="149">
        <v>2.6924999999999999</v>
      </c>
      <c r="W1353" s="130">
        <v>0.23</v>
      </c>
      <c r="X1353" s="135">
        <v>33</v>
      </c>
      <c r="Y1353" s="130" t="str">
        <f t="shared" si="175"/>
        <v>L242</v>
      </c>
      <c r="Z1353" s="130" t="str">
        <f t="shared" si="178"/>
        <v>3/CRAA</v>
      </c>
      <c r="AA1353" s="135">
        <f t="shared" si="174"/>
        <v>0.23</v>
      </c>
      <c r="AB1353" s="135">
        <f t="shared" si="181"/>
        <v>10.66</v>
      </c>
      <c r="AC1353" s="130">
        <f t="shared" si="182"/>
        <v>33</v>
      </c>
      <c r="AD1353" s="130" t="str">
        <f t="shared" si="179"/>
        <v>66000-236</v>
      </c>
      <c r="AE1353" s="136"/>
      <c r="AF1353" s="137"/>
      <c r="AG1353" s="1" t="s">
        <v>153</v>
      </c>
      <c r="AH1353" s="43">
        <v>65616</v>
      </c>
    </row>
    <row r="1354" spans="1:34" x14ac:dyDescent="0.25">
      <c r="A1354" s="144">
        <v>44664</v>
      </c>
      <c r="B1354" s="56" t="s">
        <v>4837</v>
      </c>
      <c r="C1354" s="51" t="s">
        <v>4840</v>
      </c>
      <c r="D1354" s="51" t="s">
        <v>4841</v>
      </c>
      <c r="E1354" s="54">
        <v>44680</v>
      </c>
      <c r="F1354" s="51" t="s">
        <v>1149</v>
      </c>
      <c r="G1354" s="48" t="s">
        <v>4838</v>
      </c>
      <c r="H1354" s="52">
        <v>1</v>
      </c>
      <c r="I1354" s="51" t="s">
        <v>4839</v>
      </c>
      <c r="J1354" s="1">
        <v>75.83</v>
      </c>
      <c r="K1354" s="132">
        <v>952630</v>
      </c>
      <c r="L1354" s="131"/>
      <c r="M1354" s="131">
        <v>25.9</v>
      </c>
      <c r="N1354" s="131">
        <v>2.6</v>
      </c>
      <c r="O1354" s="133">
        <f t="shared" si="180"/>
        <v>67.34</v>
      </c>
      <c r="P1354" s="131" t="s">
        <v>3486</v>
      </c>
      <c r="Q1354" s="131" t="s">
        <v>589</v>
      </c>
      <c r="R1354" s="134" t="s">
        <v>1618</v>
      </c>
      <c r="S1354" s="149">
        <v>0.75833333333333197</v>
      </c>
      <c r="T1354" s="149">
        <v>0.75833333333333197</v>
      </c>
      <c r="U1354" s="150">
        <v>44678</v>
      </c>
      <c r="V1354" s="149">
        <v>0.1405555555555571</v>
      </c>
      <c r="W1354" s="130">
        <v>1</v>
      </c>
      <c r="X1354" s="135">
        <v>154.74</v>
      </c>
      <c r="Y1354" s="130" t="str">
        <f t="shared" si="175"/>
        <v>RL448B</v>
      </c>
      <c r="Z1354" s="130" t="str">
        <f t="shared" si="178"/>
        <v>7/UR18650FM</v>
      </c>
      <c r="AA1354" s="135">
        <f t="shared" ref="AA1354:AA1417" si="183">W1354</f>
        <v>1</v>
      </c>
      <c r="AB1354" s="135">
        <f t="shared" si="181"/>
        <v>75.83</v>
      </c>
      <c r="AC1354" s="130">
        <f t="shared" si="182"/>
        <v>154.74</v>
      </c>
      <c r="AD1354" s="130" t="str">
        <f t="shared" si="179"/>
        <v>66004-004</v>
      </c>
      <c r="AE1354" s="136"/>
      <c r="AF1354" s="137"/>
      <c r="AG1354" s="1" t="s">
        <v>13</v>
      </c>
      <c r="AH1354" s="43">
        <v>34566</v>
      </c>
    </row>
    <row r="1355" spans="1:34" x14ac:dyDescent="0.25">
      <c r="A1355" s="146">
        <v>44672</v>
      </c>
      <c r="B1355" s="57" t="s">
        <v>4875</v>
      </c>
      <c r="C1355" s="51" t="s">
        <v>4877</v>
      </c>
      <c r="D1355" s="51" t="s">
        <v>4878</v>
      </c>
      <c r="E1355" s="54">
        <v>44680</v>
      </c>
      <c r="F1355" s="51" t="s">
        <v>531</v>
      </c>
      <c r="G1355" s="48" t="s">
        <v>4876</v>
      </c>
      <c r="H1355" s="52">
        <v>1</v>
      </c>
      <c r="I1355" s="51" t="s">
        <v>116</v>
      </c>
      <c r="J1355" s="1">
        <v>47.67</v>
      </c>
      <c r="K1355" s="132">
        <v>953348</v>
      </c>
      <c r="L1355" s="131"/>
      <c r="M1355" s="131">
        <v>7.4</v>
      </c>
      <c r="N1355" s="131">
        <v>8</v>
      </c>
      <c r="O1355" s="133">
        <f t="shared" si="180"/>
        <v>59.2</v>
      </c>
      <c r="P1355" s="131" t="s">
        <v>3486</v>
      </c>
      <c r="Q1355" s="131" t="s">
        <v>158</v>
      </c>
      <c r="R1355" s="134" t="s">
        <v>1618</v>
      </c>
      <c r="S1355" s="149">
        <v>2.3416666666666659</v>
      </c>
      <c r="T1355" s="149">
        <v>2.3416666666666659</v>
      </c>
      <c r="U1355" s="150">
        <v>44678</v>
      </c>
      <c r="V1355" s="149">
        <v>0.10305555555555523</v>
      </c>
      <c r="W1355" s="130">
        <v>2.2999999999999998</v>
      </c>
      <c r="X1355" s="135">
        <v>248</v>
      </c>
      <c r="Y1355" s="130" t="str">
        <f t="shared" si="175"/>
        <v>PACK64</v>
      </c>
      <c r="Z1355" s="130" t="str">
        <f t="shared" si="178"/>
        <v>8/UF103450P</v>
      </c>
      <c r="AA1355" s="135">
        <f t="shared" si="183"/>
        <v>2.2999999999999998</v>
      </c>
      <c r="AB1355" s="135">
        <f t="shared" si="181"/>
        <v>47.67</v>
      </c>
      <c r="AC1355" s="130">
        <f t="shared" si="182"/>
        <v>248</v>
      </c>
      <c r="AD1355" s="130" t="str">
        <f t="shared" si="179"/>
        <v>67001-289</v>
      </c>
      <c r="AE1355" s="136"/>
      <c r="AF1355" s="137"/>
      <c r="AG1355" s="1" t="s">
        <v>13</v>
      </c>
      <c r="AH1355" s="43">
        <v>60789</v>
      </c>
    </row>
    <row r="1356" spans="1:34" x14ac:dyDescent="0.25">
      <c r="A1356" s="144">
        <v>44657</v>
      </c>
      <c r="B1356" s="56" t="s">
        <v>4814</v>
      </c>
      <c r="C1356" s="51" t="s">
        <v>2150</v>
      </c>
      <c r="D1356" s="51" t="s">
        <v>381</v>
      </c>
      <c r="E1356" s="54">
        <v>44673</v>
      </c>
      <c r="F1356" s="51" t="s">
        <v>1863</v>
      </c>
      <c r="G1356" s="48" t="s">
        <v>380</v>
      </c>
      <c r="H1356" s="52">
        <v>2</v>
      </c>
      <c r="I1356" s="51" t="s">
        <v>95</v>
      </c>
      <c r="J1356" s="1">
        <v>57.8</v>
      </c>
      <c r="K1356" s="132">
        <v>951700</v>
      </c>
      <c r="L1356" s="131"/>
      <c r="M1356" s="131">
        <v>13.5</v>
      </c>
      <c r="N1356" s="131"/>
      <c r="O1356" s="133">
        <f t="shared" si="180"/>
        <v>0</v>
      </c>
      <c r="P1356" s="131" t="s">
        <v>3538</v>
      </c>
      <c r="Q1356" s="131" t="s">
        <v>382</v>
      </c>
      <c r="R1356" s="134" t="s">
        <v>4951</v>
      </c>
      <c r="S1356" s="149">
        <v>5.413055555555558</v>
      </c>
      <c r="T1356" s="149">
        <v>2.706527777777779</v>
      </c>
      <c r="U1356" s="150">
        <v>44678</v>
      </c>
      <c r="V1356" s="149">
        <v>0.16777777777777647</v>
      </c>
      <c r="W1356" s="130">
        <v>2.31</v>
      </c>
      <c r="X1356" s="135">
        <v>360</v>
      </c>
      <c r="Y1356" s="130" t="str">
        <f t="shared" si="175"/>
        <v>AL123D</v>
      </c>
      <c r="Z1356" s="130" t="str">
        <f t="shared" si="178"/>
        <v>72/LR20XW</v>
      </c>
      <c r="AA1356" s="135">
        <f t="shared" si="183"/>
        <v>2.31</v>
      </c>
      <c r="AB1356" s="135">
        <f t="shared" si="181"/>
        <v>57.8</v>
      </c>
      <c r="AC1356" s="130">
        <f t="shared" si="182"/>
        <v>360</v>
      </c>
      <c r="AD1356" s="130" t="str">
        <f t="shared" si="179"/>
        <v>66000-182</v>
      </c>
      <c r="AE1356" s="136"/>
      <c r="AF1356" s="137"/>
      <c r="AG1356" s="1" t="s">
        <v>151</v>
      </c>
      <c r="AH1356" s="43">
        <v>1895</v>
      </c>
    </row>
    <row r="1357" spans="1:34" x14ac:dyDescent="0.25">
      <c r="A1357" s="146">
        <v>44665</v>
      </c>
      <c r="B1357" s="57" t="s">
        <v>4847</v>
      </c>
      <c r="C1357" s="51" t="s">
        <v>837</v>
      </c>
      <c r="D1357" s="51" t="s">
        <v>838</v>
      </c>
      <c r="E1357" s="54">
        <v>44663</v>
      </c>
      <c r="F1357" s="51" t="s">
        <v>3091</v>
      </c>
      <c r="G1357" s="48" t="s">
        <v>836</v>
      </c>
      <c r="H1357" s="52">
        <v>1</v>
      </c>
      <c r="I1357" s="51" t="s">
        <v>318</v>
      </c>
      <c r="J1357" s="1">
        <v>100.5</v>
      </c>
      <c r="K1357" s="132">
        <v>952592</v>
      </c>
      <c r="L1357" s="131"/>
      <c r="M1357" s="131">
        <v>3.6</v>
      </c>
      <c r="N1357" s="131">
        <v>69</v>
      </c>
      <c r="O1357" s="133">
        <f t="shared" si="180"/>
        <v>248.4</v>
      </c>
      <c r="P1357" s="131" t="s">
        <v>3486</v>
      </c>
      <c r="Q1357" s="131" t="s">
        <v>839</v>
      </c>
      <c r="R1357" s="134" t="s">
        <v>1618</v>
      </c>
      <c r="S1357" s="149">
        <v>2.7319444444444443</v>
      </c>
      <c r="T1357" s="149">
        <v>2.7319444444444443</v>
      </c>
      <c r="U1357" s="150">
        <v>44677</v>
      </c>
      <c r="V1357" s="149">
        <v>0.12722222222222301</v>
      </c>
      <c r="W1357" s="130">
        <v>2.37</v>
      </c>
      <c r="X1357" s="135">
        <v>320</v>
      </c>
      <c r="Y1357" s="130" t="str">
        <f t="shared" si="175"/>
        <v>RL1129A</v>
      </c>
      <c r="Z1357" s="130" t="str">
        <f t="shared" si="178"/>
        <v>20/NCR18650GA</v>
      </c>
      <c r="AA1357" s="135">
        <f t="shared" si="183"/>
        <v>2.37</v>
      </c>
      <c r="AB1357" s="135">
        <f t="shared" si="181"/>
        <v>100.5</v>
      </c>
      <c r="AC1357" s="130">
        <f t="shared" si="182"/>
        <v>320</v>
      </c>
      <c r="AD1357" s="130" t="str">
        <f t="shared" si="179"/>
        <v>66001-728A</v>
      </c>
      <c r="AE1357" s="136"/>
      <c r="AF1357" s="137"/>
      <c r="AG1357" s="1" t="s">
        <v>151</v>
      </c>
      <c r="AH1357" s="43">
        <v>65365</v>
      </c>
    </row>
    <row r="1358" spans="1:34" x14ac:dyDescent="0.25">
      <c r="A1358" s="147">
        <v>44680</v>
      </c>
      <c r="B1358" s="82" t="s">
        <v>4924</v>
      </c>
      <c r="C1358" s="51" t="s">
        <v>4928</v>
      </c>
      <c r="D1358" s="51" t="s">
        <v>4929</v>
      </c>
      <c r="E1358" s="54">
        <v>44677</v>
      </c>
      <c r="F1358" s="51" t="s">
        <v>4925</v>
      </c>
      <c r="G1358" s="48" t="s">
        <v>4926</v>
      </c>
      <c r="H1358" s="52">
        <v>2</v>
      </c>
      <c r="I1358" s="51" t="s">
        <v>2319</v>
      </c>
      <c r="J1358" s="1">
        <v>6.34</v>
      </c>
      <c r="K1358" s="132">
        <v>953594</v>
      </c>
      <c r="L1358" s="131" t="s">
        <v>4927</v>
      </c>
      <c r="M1358" s="131">
        <v>7.2</v>
      </c>
      <c r="N1358" s="131">
        <v>1.6</v>
      </c>
      <c r="O1358" s="133">
        <f t="shared" si="180"/>
        <v>11.520000000000001</v>
      </c>
      <c r="P1358" s="131" t="s">
        <v>4011</v>
      </c>
      <c r="Q1358" s="131" t="s">
        <v>464</v>
      </c>
      <c r="R1358" s="134" t="s">
        <v>259</v>
      </c>
      <c r="S1358" s="149">
        <v>2.3877777777777784</v>
      </c>
      <c r="T1358" s="149">
        <v>1.1938888888888892</v>
      </c>
      <c r="U1358" s="150">
        <v>44684</v>
      </c>
      <c r="V1358" s="149">
        <v>0.10527777777778002</v>
      </c>
      <c r="W1358" s="130">
        <v>1</v>
      </c>
      <c r="X1358" s="135">
        <v>37.29</v>
      </c>
      <c r="Y1358" s="130" t="str">
        <f t="shared" si="175"/>
        <v>N1255</v>
      </c>
      <c r="Z1358" s="130" t="str">
        <f t="shared" si="178"/>
        <v>6/IT1600CS</v>
      </c>
      <c r="AA1358" s="135">
        <f t="shared" si="183"/>
        <v>1</v>
      </c>
      <c r="AB1358" s="135">
        <f t="shared" si="181"/>
        <v>6.34</v>
      </c>
      <c r="AC1358" s="130">
        <f t="shared" si="182"/>
        <v>37.29</v>
      </c>
      <c r="AD1358" s="130" t="str">
        <f t="shared" si="179"/>
        <v>35008-005FCOL-L</v>
      </c>
      <c r="AE1358" s="136"/>
      <c r="AF1358" s="137"/>
      <c r="AG1358" s="1" t="s">
        <v>151</v>
      </c>
      <c r="AH1358" s="43">
        <v>66801</v>
      </c>
    </row>
    <row r="1359" spans="1:34" x14ac:dyDescent="0.25">
      <c r="A1359" s="144">
        <v>44601</v>
      </c>
      <c r="B1359" s="56" t="s">
        <v>4288</v>
      </c>
      <c r="C1359" s="51" t="s">
        <v>574</v>
      </c>
      <c r="D1359" s="51" t="s">
        <v>197</v>
      </c>
      <c r="E1359" s="54">
        <v>44681</v>
      </c>
      <c r="F1359" s="51" t="s">
        <v>108</v>
      </c>
      <c r="G1359" s="48" t="s">
        <v>679</v>
      </c>
      <c r="H1359" s="52">
        <v>500</v>
      </c>
      <c r="I1359" s="51" t="s">
        <v>109</v>
      </c>
      <c r="J1359" s="1">
        <v>10.28</v>
      </c>
      <c r="K1359" s="132">
        <v>945198</v>
      </c>
      <c r="L1359" s="131"/>
      <c r="M1359" s="131">
        <v>3.6</v>
      </c>
      <c r="N1359" s="131">
        <v>3.6</v>
      </c>
      <c r="O1359" s="133">
        <f t="shared" si="180"/>
        <v>12.96</v>
      </c>
      <c r="P1359" s="131" t="s">
        <v>538</v>
      </c>
      <c r="Q1359" s="131" t="s">
        <v>124</v>
      </c>
      <c r="R1359" s="134" t="s">
        <v>4956</v>
      </c>
      <c r="S1359" s="149">
        <v>200.07555555555555</v>
      </c>
      <c r="T1359" s="149">
        <v>0.40015111111111112</v>
      </c>
      <c r="U1359" s="150">
        <v>44684</v>
      </c>
      <c r="V1359" s="149">
        <v>4.0466666666666669</v>
      </c>
      <c r="W1359" s="130">
        <v>0.35</v>
      </c>
      <c r="X1359" s="135">
        <v>26.5</v>
      </c>
      <c r="Y1359" s="130" t="str">
        <f t="shared" si="175"/>
        <v>L304A</v>
      </c>
      <c r="Z1359" s="130" t="str">
        <f t="shared" si="178"/>
        <v>3/LS14250</v>
      </c>
      <c r="AA1359" s="135">
        <f t="shared" si="183"/>
        <v>0.35</v>
      </c>
      <c r="AB1359" s="135">
        <f t="shared" si="181"/>
        <v>10.28</v>
      </c>
      <c r="AC1359" s="130">
        <f t="shared" si="182"/>
        <v>26.5</v>
      </c>
      <c r="AD1359" s="130" t="str">
        <f t="shared" si="179"/>
        <v>66000-294A</v>
      </c>
      <c r="AE1359" s="136"/>
      <c r="AF1359" s="137"/>
      <c r="AG1359" s="1" t="s">
        <v>151</v>
      </c>
      <c r="AH1359" s="43">
        <v>65551</v>
      </c>
    </row>
    <row r="1360" spans="1:34" x14ac:dyDescent="0.25">
      <c r="A1360" s="140">
        <v>44684</v>
      </c>
      <c r="B1360" s="55" t="s">
        <v>4942</v>
      </c>
      <c r="C1360" s="51" t="s">
        <v>3336</v>
      </c>
      <c r="D1360" s="51" t="s">
        <v>4957</v>
      </c>
      <c r="E1360" s="54">
        <v>44683</v>
      </c>
      <c r="F1360" s="51" t="s">
        <v>4943</v>
      </c>
      <c r="G1360" s="48" t="s">
        <v>4944</v>
      </c>
      <c r="H1360" s="52">
        <v>1</v>
      </c>
      <c r="I1360" s="51" t="s">
        <v>374</v>
      </c>
      <c r="J1360" s="1">
        <v>66.790000000000006</v>
      </c>
      <c r="K1360" s="132">
        <v>954538</v>
      </c>
      <c r="L1360" s="131"/>
      <c r="M1360" s="131">
        <v>24</v>
      </c>
      <c r="N1360" s="131">
        <v>3</v>
      </c>
      <c r="O1360" s="133">
        <f t="shared" si="180"/>
        <v>72</v>
      </c>
      <c r="P1360" s="131" t="s">
        <v>3497</v>
      </c>
      <c r="Q1360" s="131" t="s">
        <v>594</v>
      </c>
      <c r="R1360" s="134" t="s">
        <v>455</v>
      </c>
      <c r="S1360" s="149">
        <v>1.63</v>
      </c>
      <c r="T1360" s="149">
        <v>1.63</v>
      </c>
      <c r="U1360" s="150">
        <v>44685</v>
      </c>
      <c r="V1360" s="149">
        <v>0.16611111111111088</v>
      </c>
      <c r="W1360" s="130">
        <v>2</v>
      </c>
      <c r="X1360" s="135">
        <v>220</v>
      </c>
      <c r="Y1360" s="130" t="str">
        <f t="shared" si="175"/>
        <v>PACK710</v>
      </c>
      <c r="Z1360" s="130" t="str">
        <f t="shared" si="178"/>
        <v>20/HHR-300SCP</v>
      </c>
      <c r="AA1360" s="135">
        <f t="shared" si="183"/>
        <v>2</v>
      </c>
      <c r="AB1360" s="135">
        <f t="shared" si="181"/>
        <v>66.790000000000006</v>
      </c>
      <c r="AC1360" s="130">
        <f t="shared" si="182"/>
        <v>220</v>
      </c>
      <c r="AD1360" s="130" t="str">
        <f t="shared" si="179"/>
        <v>66004-051</v>
      </c>
      <c r="AE1360" s="136"/>
      <c r="AF1360" s="137"/>
      <c r="AG1360" s="1" t="s">
        <v>151</v>
      </c>
      <c r="AH1360" s="43">
        <v>67243</v>
      </c>
    </row>
    <row r="1361" spans="1:34" x14ac:dyDescent="0.25">
      <c r="A1361" s="144">
        <v>44657</v>
      </c>
      <c r="B1361" s="56" t="s">
        <v>4800</v>
      </c>
      <c r="C1361" s="51" t="s">
        <v>2336</v>
      </c>
      <c r="D1361" s="51" t="s">
        <v>3473</v>
      </c>
      <c r="E1361" s="54">
        <v>44670</v>
      </c>
      <c r="F1361" s="51" t="s">
        <v>255</v>
      </c>
      <c r="G1361" s="48" t="s">
        <v>3432</v>
      </c>
      <c r="H1361" s="52">
        <v>1</v>
      </c>
      <c r="I1361" s="51" t="s">
        <v>4801</v>
      </c>
      <c r="J1361" s="1">
        <v>5.54</v>
      </c>
      <c r="K1361" s="132">
        <v>951798</v>
      </c>
      <c r="L1361" s="131" t="s">
        <v>4802</v>
      </c>
      <c r="M1361" s="131">
        <v>3.6</v>
      </c>
      <c r="N1361" s="131">
        <v>1.8</v>
      </c>
      <c r="O1361" s="133">
        <f t="shared" si="180"/>
        <v>6.48</v>
      </c>
      <c r="P1361" s="131" t="s">
        <v>3486</v>
      </c>
      <c r="Q1361" s="131" t="s">
        <v>412</v>
      </c>
      <c r="R1361" s="134" t="s">
        <v>1618</v>
      </c>
      <c r="S1361" s="149">
        <v>1.3691666666666675</v>
      </c>
      <c r="T1361" s="149">
        <v>1.3691666666666675</v>
      </c>
      <c r="U1361" s="150">
        <v>44679</v>
      </c>
      <c r="V1361" s="149">
        <v>8.8888888888887685E-2</v>
      </c>
      <c r="W1361" s="130">
        <v>1.1000000000000001</v>
      </c>
      <c r="X1361" s="135">
        <v>49.65</v>
      </c>
      <c r="Y1361" s="130" t="str">
        <f t="shared" si="175"/>
        <v>RECELL737</v>
      </c>
      <c r="Z1361" s="130" t="str">
        <f t="shared" si="178"/>
        <v>1/NCA653864SA</v>
      </c>
      <c r="AA1361" s="135">
        <f t="shared" si="183"/>
        <v>1.1000000000000001</v>
      </c>
      <c r="AB1361" s="135">
        <f t="shared" si="181"/>
        <v>5.54</v>
      </c>
      <c r="AC1361" s="130">
        <f t="shared" si="182"/>
        <v>49.65</v>
      </c>
      <c r="AD1361" s="130" t="str">
        <f t="shared" si="179"/>
        <v>66002-489</v>
      </c>
      <c r="AE1361" s="136"/>
      <c r="AF1361" s="137"/>
      <c r="AG1361" s="1" t="s">
        <v>13</v>
      </c>
      <c r="AH1361" s="43" t="s">
        <v>277</v>
      </c>
    </row>
    <row r="1362" spans="1:34" x14ac:dyDescent="0.25">
      <c r="A1362" s="146">
        <v>44672</v>
      </c>
      <c r="B1362" s="57" t="s">
        <v>4872</v>
      </c>
      <c r="C1362" s="51" t="s">
        <v>2839</v>
      </c>
      <c r="D1362" s="51" t="s">
        <v>4958</v>
      </c>
      <c r="E1362" s="54">
        <v>44680</v>
      </c>
      <c r="F1362" s="51" t="s">
        <v>282</v>
      </c>
      <c r="G1362" s="48" t="s">
        <v>4873</v>
      </c>
      <c r="H1362" s="52">
        <v>1</v>
      </c>
      <c r="I1362" s="51" t="s">
        <v>719</v>
      </c>
      <c r="J1362" s="1">
        <v>9.61</v>
      </c>
      <c r="K1362" s="132">
        <v>953351</v>
      </c>
      <c r="L1362" s="131"/>
      <c r="M1362" s="131">
        <v>10.8</v>
      </c>
      <c r="N1362" s="131">
        <v>3</v>
      </c>
      <c r="O1362" s="133">
        <f t="shared" si="180"/>
        <v>32.400000000000006</v>
      </c>
      <c r="P1362" s="131" t="s">
        <v>3486</v>
      </c>
      <c r="Q1362" s="131" t="s">
        <v>577</v>
      </c>
      <c r="R1362" s="134" t="s">
        <v>1618</v>
      </c>
      <c r="S1362" s="149">
        <v>0.86277777777777853</v>
      </c>
      <c r="T1362" s="149">
        <v>0.86277777777777853</v>
      </c>
      <c r="U1362" s="150">
        <v>44677</v>
      </c>
      <c r="V1362" s="149">
        <v>8.6111111111110361E-2</v>
      </c>
      <c r="W1362" s="130">
        <v>1</v>
      </c>
      <c r="X1362" s="135">
        <v>76.37</v>
      </c>
      <c r="Y1362" s="130" t="str">
        <f t="shared" si="175"/>
        <v>RECELL768</v>
      </c>
      <c r="Z1362" s="130" t="str">
        <f t="shared" si="178"/>
        <v>3/INR18650-30Q</v>
      </c>
      <c r="AA1362" s="135">
        <f t="shared" si="183"/>
        <v>1</v>
      </c>
      <c r="AB1362" s="135">
        <f t="shared" si="181"/>
        <v>9.61</v>
      </c>
      <c r="AC1362" s="130">
        <f t="shared" si="182"/>
        <v>76.37</v>
      </c>
      <c r="AD1362" s="130" t="str">
        <f t="shared" si="179"/>
        <v>66004-045</v>
      </c>
      <c r="AE1362" s="136"/>
      <c r="AF1362" s="137"/>
      <c r="AG1362" s="1" t="s">
        <v>152</v>
      </c>
      <c r="AH1362" s="43" t="s">
        <v>283</v>
      </c>
    </row>
    <row r="1363" spans="1:34" x14ac:dyDescent="0.25">
      <c r="A1363" s="147">
        <v>44638</v>
      </c>
      <c r="B1363" s="82" t="s">
        <v>4662</v>
      </c>
      <c r="C1363" s="51" t="s">
        <v>1780</v>
      </c>
      <c r="D1363" s="51" t="s">
        <v>4959</v>
      </c>
      <c r="E1363" s="54">
        <v>44652</v>
      </c>
      <c r="F1363" s="51" t="s">
        <v>255</v>
      </c>
      <c r="G1363" s="48" t="s">
        <v>4575</v>
      </c>
      <c r="H1363" s="52">
        <v>1</v>
      </c>
      <c r="I1363" s="51" t="s">
        <v>643</v>
      </c>
      <c r="J1363" s="1">
        <v>23.46</v>
      </c>
      <c r="K1363" s="132">
        <v>948944</v>
      </c>
      <c r="L1363" s="131"/>
      <c r="M1363" s="131">
        <v>18</v>
      </c>
      <c r="N1363" s="131">
        <v>2.6</v>
      </c>
      <c r="O1363" s="133">
        <f t="shared" si="180"/>
        <v>46.800000000000004</v>
      </c>
      <c r="P1363" s="131" t="s">
        <v>3486</v>
      </c>
      <c r="Q1363" s="131" t="s">
        <v>583</v>
      </c>
      <c r="R1363" s="134" t="s">
        <v>455</v>
      </c>
      <c r="S1363" s="149">
        <v>1.7594444444444441</v>
      </c>
      <c r="T1363" s="149">
        <v>1.7594444444444441</v>
      </c>
      <c r="U1363" s="150">
        <v>44677</v>
      </c>
      <c r="V1363" s="149">
        <v>7.1666666666667211E-2</v>
      </c>
      <c r="W1363" s="130">
        <v>1</v>
      </c>
      <c r="X1363" s="135">
        <v>128</v>
      </c>
      <c r="Y1363" s="130" t="str">
        <f t="shared" si="175"/>
        <v>RECELL769</v>
      </c>
      <c r="Z1363" s="130" t="str">
        <f t="shared" si="178"/>
        <v>5/INR18650-25R</v>
      </c>
      <c r="AA1363" s="135">
        <f t="shared" si="183"/>
        <v>1</v>
      </c>
      <c r="AB1363" s="135">
        <f t="shared" si="181"/>
        <v>23.46</v>
      </c>
      <c r="AC1363" s="130">
        <f t="shared" si="182"/>
        <v>128</v>
      </c>
      <c r="AD1363" s="130" t="str">
        <f t="shared" si="179"/>
        <v>66004-036</v>
      </c>
      <c r="AE1363" s="136"/>
      <c r="AF1363" s="137"/>
      <c r="AG1363" s="1" t="s">
        <v>13</v>
      </c>
      <c r="AH1363" s="43" t="s">
        <v>277</v>
      </c>
    </row>
    <row r="1364" spans="1:34" x14ac:dyDescent="0.25">
      <c r="A1364" s="144">
        <v>44664</v>
      </c>
      <c r="B1364" s="56" t="s">
        <v>4845</v>
      </c>
      <c r="C1364" s="51" t="s">
        <v>3549</v>
      </c>
      <c r="D1364" s="51" t="s">
        <v>3550</v>
      </c>
      <c r="E1364" s="54">
        <v>44677</v>
      </c>
      <c r="F1364" s="51" t="s">
        <v>255</v>
      </c>
      <c r="G1364" s="48" t="s">
        <v>3548</v>
      </c>
      <c r="H1364" s="52">
        <v>1</v>
      </c>
      <c r="I1364" s="51" t="s">
        <v>299</v>
      </c>
      <c r="J1364" s="1">
        <v>19.66</v>
      </c>
      <c r="K1364" s="132">
        <v>952623</v>
      </c>
      <c r="L1364" s="131"/>
      <c r="M1364" s="131">
        <v>18.5</v>
      </c>
      <c r="N1364" s="131">
        <v>2</v>
      </c>
      <c r="O1364" s="133">
        <f t="shared" si="180"/>
        <v>37</v>
      </c>
      <c r="P1364" s="131" t="s">
        <v>3486</v>
      </c>
      <c r="Q1364" s="131" t="s">
        <v>583</v>
      </c>
      <c r="R1364" s="134" t="s">
        <v>455</v>
      </c>
      <c r="S1364" s="149">
        <v>1.2038888888888888</v>
      </c>
      <c r="T1364" s="149">
        <v>1.2038888888888888</v>
      </c>
      <c r="U1364" s="150">
        <v>44677</v>
      </c>
      <c r="V1364" s="149">
        <v>8.2777777777777839E-2</v>
      </c>
      <c r="W1364" s="130">
        <v>1.46</v>
      </c>
      <c r="X1364" s="135">
        <v>98</v>
      </c>
      <c r="Y1364" s="130" t="str">
        <f t="shared" si="175"/>
        <v>RECELL231</v>
      </c>
      <c r="Z1364" s="130" t="str">
        <f t="shared" si="178"/>
        <v>5/UR18650RX</v>
      </c>
      <c r="AA1364" s="135">
        <f t="shared" si="183"/>
        <v>1.46</v>
      </c>
      <c r="AB1364" s="135">
        <f t="shared" si="181"/>
        <v>19.66</v>
      </c>
      <c r="AC1364" s="130">
        <f t="shared" si="182"/>
        <v>98</v>
      </c>
      <c r="AD1364" s="130" t="str">
        <f t="shared" si="179"/>
        <v>66001-247</v>
      </c>
      <c r="AE1364" s="136"/>
      <c r="AF1364" s="137"/>
      <c r="AG1364" s="1" t="s">
        <v>13</v>
      </c>
      <c r="AH1364" s="43" t="s">
        <v>277</v>
      </c>
    </row>
    <row r="1365" spans="1:34" x14ac:dyDescent="0.25">
      <c r="A1365" s="146">
        <v>44672</v>
      </c>
      <c r="B1365" s="57" t="s">
        <v>4874</v>
      </c>
      <c r="C1365" s="51" t="s">
        <v>426</v>
      </c>
      <c r="D1365" s="51" t="s">
        <v>427</v>
      </c>
      <c r="E1365" s="54">
        <v>44680</v>
      </c>
      <c r="F1365" s="51" t="s">
        <v>292</v>
      </c>
      <c r="G1365" s="48" t="s">
        <v>424</v>
      </c>
      <c r="H1365" s="52">
        <v>1</v>
      </c>
      <c r="I1365" s="51" t="s">
        <v>288</v>
      </c>
      <c r="J1365" s="1">
        <v>40.5</v>
      </c>
      <c r="K1365" s="132">
        <v>953349</v>
      </c>
      <c r="L1365" s="131" t="s">
        <v>425</v>
      </c>
      <c r="M1365" s="131">
        <v>18</v>
      </c>
      <c r="N1365" s="131">
        <v>4</v>
      </c>
      <c r="O1365" s="133">
        <f t="shared" si="180"/>
        <v>72</v>
      </c>
      <c r="P1365" s="131" t="s">
        <v>3497</v>
      </c>
      <c r="Q1365" s="131" t="s">
        <v>590</v>
      </c>
      <c r="R1365" s="134" t="s">
        <v>1618</v>
      </c>
      <c r="S1365" s="149">
        <v>1.0422222222222208</v>
      </c>
      <c r="T1365" s="149">
        <v>1.0422222222222208</v>
      </c>
      <c r="U1365" s="150">
        <v>44677</v>
      </c>
      <c r="V1365" s="149">
        <v>7.8333333333333588E-2</v>
      </c>
      <c r="W1365" s="130">
        <v>1.37</v>
      </c>
      <c r="X1365" s="135">
        <v>283.58999999999997</v>
      </c>
      <c r="Y1365" s="130" t="str">
        <f t="shared" si="175"/>
        <v>N1149</v>
      </c>
      <c r="Z1365" s="130" t="str">
        <f t="shared" si="178"/>
        <v>15/HR-4/3AU</v>
      </c>
      <c r="AA1365" s="135">
        <f t="shared" si="183"/>
        <v>1.37</v>
      </c>
      <c r="AB1365" s="135">
        <f t="shared" si="181"/>
        <v>40.5</v>
      </c>
      <c r="AC1365" s="130">
        <f t="shared" si="182"/>
        <v>283.58999999999997</v>
      </c>
      <c r="AD1365" s="130" t="str">
        <f t="shared" si="179"/>
        <v>22000-089</v>
      </c>
      <c r="AE1365" s="136"/>
      <c r="AF1365" s="137"/>
      <c r="AG1365" s="1" t="s">
        <v>13</v>
      </c>
      <c r="AH1365" s="43">
        <v>6830</v>
      </c>
    </row>
    <row r="1366" spans="1:34" x14ac:dyDescent="0.25">
      <c r="A1366" s="140">
        <v>44649</v>
      </c>
      <c r="B1366" s="55">
        <v>321890</v>
      </c>
      <c r="C1366" s="130"/>
      <c r="D1366" s="51" t="s">
        <v>4737</v>
      </c>
      <c r="E1366" s="54">
        <v>44648</v>
      </c>
      <c r="F1366" s="51" t="s">
        <v>4735</v>
      </c>
      <c r="G1366" s="48" t="s">
        <v>4736</v>
      </c>
      <c r="H1366" s="52">
        <v>1</v>
      </c>
      <c r="I1366" s="1">
        <v>0</v>
      </c>
      <c r="J1366" s="1">
        <v>9.11</v>
      </c>
      <c r="K1366" s="132">
        <v>950764</v>
      </c>
      <c r="L1366" s="131"/>
      <c r="M1366" s="131"/>
      <c r="N1366" s="131"/>
      <c r="O1366" s="133">
        <f t="shared" si="180"/>
        <v>0</v>
      </c>
      <c r="P1366" s="131"/>
      <c r="Q1366" s="131"/>
      <c r="R1366" s="134" t="s">
        <v>259</v>
      </c>
      <c r="S1366" s="149">
        <v>0.5</v>
      </c>
      <c r="T1366" s="149">
        <v>0.5</v>
      </c>
      <c r="U1366" s="150">
        <v>44677</v>
      </c>
      <c r="V1366" s="149">
        <v>6.6388888888889497E-2</v>
      </c>
      <c r="W1366" s="130">
        <v>0.5</v>
      </c>
      <c r="X1366" s="135">
        <v>300</v>
      </c>
      <c r="Y1366" s="130" t="str">
        <f t="shared" ref="Y1366:Y1429" si="184">D1366</f>
        <v>CH586</v>
      </c>
      <c r="Z1366" s="130">
        <f t="shared" si="178"/>
        <v>0</v>
      </c>
      <c r="AA1366" s="135">
        <f t="shared" si="183"/>
        <v>0.5</v>
      </c>
      <c r="AB1366" s="135">
        <f t="shared" si="181"/>
        <v>9.11</v>
      </c>
      <c r="AC1366" s="130">
        <f t="shared" si="182"/>
        <v>300</v>
      </c>
      <c r="AD1366" s="130" t="str">
        <f t="shared" si="179"/>
        <v>66003-028</v>
      </c>
      <c r="AE1366" s="136"/>
      <c r="AF1366" s="137"/>
      <c r="AG1366" s="1" t="s">
        <v>151</v>
      </c>
      <c r="AH1366" s="43">
        <v>2656</v>
      </c>
    </row>
    <row r="1367" spans="1:34" x14ac:dyDescent="0.25">
      <c r="A1367" s="146">
        <v>44679</v>
      </c>
      <c r="B1367" s="57" t="s">
        <v>4906</v>
      </c>
      <c r="C1367" s="51" t="s">
        <v>717</v>
      </c>
      <c r="D1367" s="51" t="s">
        <v>639</v>
      </c>
      <c r="E1367" s="54">
        <v>44678</v>
      </c>
      <c r="F1367" s="51" t="s">
        <v>267</v>
      </c>
      <c r="G1367" s="48" t="s">
        <v>638</v>
      </c>
      <c r="H1367" s="52">
        <v>2</v>
      </c>
      <c r="I1367" s="51" t="s">
        <v>243</v>
      </c>
      <c r="J1367" s="1">
        <v>22.42</v>
      </c>
      <c r="K1367" s="132">
        <v>954008</v>
      </c>
      <c r="L1367" s="131"/>
      <c r="M1367" s="131">
        <v>12</v>
      </c>
      <c r="N1367" s="131">
        <v>2.4</v>
      </c>
      <c r="O1367" s="133">
        <f t="shared" si="180"/>
        <v>28.799999999999997</v>
      </c>
      <c r="P1367" s="131" t="s">
        <v>3497</v>
      </c>
      <c r="Q1367" s="131" t="s">
        <v>584</v>
      </c>
      <c r="R1367" s="134" t="s">
        <v>248</v>
      </c>
      <c r="S1367" s="149">
        <v>2.3383333333333352</v>
      </c>
      <c r="T1367" s="149">
        <v>1.1691666666666676</v>
      </c>
      <c r="U1367" s="150">
        <v>44683</v>
      </c>
      <c r="V1367" s="149">
        <v>0.1969444444444437</v>
      </c>
      <c r="W1367" s="130">
        <v>0.77</v>
      </c>
      <c r="X1367" s="135">
        <v>62</v>
      </c>
      <c r="Y1367" s="130" t="str">
        <f t="shared" si="184"/>
        <v>N354</v>
      </c>
      <c r="Z1367" s="130" t="str">
        <f t="shared" si="178"/>
        <v>10/HR-3UTHC</v>
      </c>
      <c r="AA1367" s="135">
        <f t="shared" si="183"/>
        <v>0.77</v>
      </c>
      <c r="AB1367" s="135">
        <f t="shared" si="181"/>
        <v>22.42</v>
      </c>
      <c r="AC1367" s="130">
        <f t="shared" si="182"/>
        <v>62</v>
      </c>
      <c r="AD1367" s="130" t="str">
        <f t="shared" si="179"/>
        <v>66000-354</v>
      </c>
      <c r="AE1367" s="136"/>
      <c r="AF1367" s="137"/>
      <c r="AG1367" s="1" t="s">
        <v>153</v>
      </c>
      <c r="AH1367" s="43">
        <v>66116</v>
      </c>
    </row>
    <row r="1368" spans="1:34" x14ac:dyDescent="0.25">
      <c r="A1368" s="140">
        <v>44670</v>
      </c>
      <c r="B1368" s="55" t="s">
        <v>4851</v>
      </c>
      <c r="C1368" s="51" t="s">
        <v>1637</v>
      </c>
      <c r="D1368" s="51" t="s">
        <v>4853</v>
      </c>
      <c r="E1368" s="54">
        <v>44665</v>
      </c>
      <c r="F1368" s="51" t="s">
        <v>407</v>
      </c>
      <c r="G1368" s="48" t="s">
        <v>4852</v>
      </c>
      <c r="H1368" s="52">
        <v>25</v>
      </c>
      <c r="I1368" s="218" t="s">
        <v>388</v>
      </c>
      <c r="J1368" s="1">
        <v>31.64</v>
      </c>
      <c r="K1368" s="132">
        <v>952221</v>
      </c>
      <c r="L1368" s="131"/>
      <c r="M1368" s="131">
        <v>3.6</v>
      </c>
      <c r="N1368" s="131">
        <v>34</v>
      </c>
      <c r="O1368" s="133">
        <f t="shared" si="180"/>
        <v>122.4</v>
      </c>
      <c r="P1368" s="131" t="s">
        <v>3945</v>
      </c>
      <c r="Q1368" s="131" t="s">
        <v>550</v>
      </c>
      <c r="R1368" s="134" t="s">
        <v>455</v>
      </c>
      <c r="S1368" s="149">
        <v>7.2930555555555561</v>
      </c>
      <c r="T1368" s="149">
        <v>0.29172222222222222</v>
      </c>
      <c r="U1368" s="150">
        <v>44683</v>
      </c>
      <c r="V1368" s="149">
        <v>0.40944444444444494</v>
      </c>
      <c r="W1368" s="130">
        <v>1</v>
      </c>
      <c r="X1368" s="135">
        <v>75</v>
      </c>
      <c r="Y1368" s="130" t="str">
        <f t="shared" si="184"/>
        <v>L897</v>
      </c>
      <c r="Z1368" s="130" t="str">
        <f t="shared" si="178"/>
        <v>2/LS33600</v>
      </c>
      <c r="AA1368" s="135">
        <f t="shared" si="183"/>
        <v>1</v>
      </c>
      <c r="AB1368" s="135">
        <f t="shared" si="181"/>
        <v>31.64</v>
      </c>
      <c r="AC1368" s="130">
        <f t="shared" si="182"/>
        <v>75</v>
      </c>
      <c r="AD1368" s="130" t="str">
        <f t="shared" si="179"/>
        <v>66002-795</v>
      </c>
      <c r="AE1368" s="136"/>
      <c r="AF1368" s="137"/>
      <c r="AG1368" s="1" t="s">
        <v>151</v>
      </c>
      <c r="AH1368" s="43">
        <v>66811</v>
      </c>
    </row>
    <row r="1369" spans="1:34" x14ac:dyDescent="0.25">
      <c r="A1369" s="144">
        <v>44678</v>
      </c>
      <c r="B1369" s="56" t="s">
        <v>4893</v>
      </c>
      <c r="C1369" s="51" t="s">
        <v>397</v>
      </c>
      <c r="D1369" s="51" t="s">
        <v>4895</v>
      </c>
      <c r="E1369" s="54">
        <v>44677</v>
      </c>
      <c r="F1369" s="51" t="s">
        <v>1437</v>
      </c>
      <c r="G1369" s="48" t="s">
        <v>4894</v>
      </c>
      <c r="H1369" s="52">
        <v>2</v>
      </c>
      <c r="I1369" s="51" t="s">
        <v>95</v>
      </c>
      <c r="J1369" s="1">
        <v>22.72</v>
      </c>
      <c r="K1369" s="132">
        <v>953652</v>
      </c>
      <c r="L1369" s="131"/>
      <c r="M1369" s="131">
        <v>42</v>
      </c>
      <c r="N1369" s="131"/>
      <c r="O1369" s="133">
        <f t="shared" si="180"/>
        <v>0</v>
      </c>
      <c r="P1369" s="131" t="s">
        <v>3538</v>
      </c>
      <c r="Q1369" s="131" t="s">
        <v>246</v>
      </c>
      <c r="R1369" s="134" t="s">
        <v>1618</v>
      </c>
      <c r="S1369" s="149">
        <v>3.6288888888888891</v>
      </c>
      <c r="T1369" s="149">
        <v>1.8144444444444445</v>
      </c>
      <c r="U1369" s="150">
        <v>44683</v>
      </c>
      <c r="V1369" s="149">
        <v>0.2530555555555547</v>
      </c>
      <c r="W1369" s="130">
        <v>1.37</v>
      </c>
      <c r="X1369" s="135">
        <v>150</v>
      </c>
      <c r="Y1369" s="130" t="str">
        <f t="shared" si="184"/>
        <v>AL217</v>
      </c>
      <c r="Z1369" s="130" t="str">
        <f t="shared" si="178"/>
        <v>28/LR20XW</v>
      </c>
      <c r="AA1369" s="135">
        <f t="shared" si="183"/>
        <v>1.37</v>
      </c>
      <c r="AB1369" s="135">
        <f t="shared" si="181"/>
        <v>22.72</v>
      </c>
      <c r="AC1369" s="130">
        <f t="shared" si="182"/>
        <v>150</v>
      </c>
      <c r="AD1369" s="130" t="str">
        <f t="shared" si="179"/>
        <v>66000-212</v>
      </c>
      <c r="AE1369" s="136"/>
      <c r="AF1369" s="137"/>
      <c r="AG1369" s="1" t="s">
        <v>152</v>
      </c>
      <c r="AH1369" s="43">
        <v>66552</v>
      </c>
    </row>
    <row r="1370" spans="1:34" x14ac:dyDescent="0.25">
      <c r="A1370" s="140">
        <v>44677</v>
      </c>
      <c r="B1370" s="55" t="s">
        <v>4886</v>
      </c>
      <c r="C1370" s="51" t="s">
        <v>1500</v>
      </c>
      <c r="D1370" s="51" t="s">
        <v>1501</v>
      </c>
      <c r="E1370" s="54">
        <v>44673</v>
      </c>
      <c r="F1370" s="51" t="s">
        <v>311</v>
      </c>
      <c r="G1370" s="48" t="s">
        <v>1498</v>
      </c>
      <c r="H1370" s="52">
        <v>40</v>
      </c>
      <c r="I1370" s="51" t="s">
        <v>1499</v>
      </c>
      <c r="J1370" s="1">
        <v>4.5599999999999996</v>
      </c>
      <c r="K1370" s="132">
        <v>953612</v>
      </c>
      <c r="L1370" s="131"/>
      <c r="M1370" s="131">
        <v>3</v>
      </c>
      <c r="N1370" s="131">
        <v>1.5</v>
      </c>
      <c r="O1370" s="133">
        <f t="shared" si="180"/>
        <v>4.5</v>
      </c>
      <c r="P1370" s="131" t="s">
        <v>3945</v>
      </c>
      <c r="Q1370" s="131" t="s">
        <v>412</v>
      </c>
      <c r="R1370" s="134" t="s">
        <v>248</v>
      </c>
      <c r="S1370" s="149">
        <v>7.7424999999999979</v>
      </c>
      <c r="T1370" s="149">
        <v>0.19356249999999994</v>
      </c>
      <c r="U1370" s="150">
        <v>44683</v>
      </c>
      <c r="V1370" s="149">
        <v>0.44694444444444414</v>
      </c>
      <c r="W1370" s="130">
        <v>0.21</v>
      </c>
      <c r="X1370" s="135">
        <v>14.9</v>
      </c>
      <c r="Y1370" s="130" t="str">
        <f t="shared" si="184"/>
        <v>L820</v>
      </c>
      <c r="Z1370" s="130" t="str">
        <f t="shared" si="178"/>
        <v>1/CR12600SE</v>
      </c>
      <c r="AA1370" s="135">
        <f t="shared" si="183"/>
        <v>0.21</v>
      </c>
      <c r="AB1370" s="135">
        <f t="shared" si="181"/>
        <v>4.5599999999999996</v>
      </c>
      <c r="AC1370" s="130">
        <f t="shared" si="182"/>
        <v>14.9</v>
      </c>
      <c r="AD1370" s="130" t="str">
        <f t="shared" si="179"/>
        <v>67001-803</v>
      </c>
      <c r="AE1370" s="136"/>
      <c r="AF1370" s="137"/>
      <c r="AG1370" s="1" t="s">
        <v>153</v>
      </c>
      <c r="AH1370" s="43">
        <v>65813</v>
      </c>
    </row>
    <row r="1371" spans="1:34" x14ac:dyDescent="0.25">
      <c r="A1371" s="146">
        <v>44679</v>
      </c>
      <c r="B1371" s="57" t="s">
        <v>4902</v>
      </c>
      <c r="C1371" s="51"/>
      <c r="D1371" s="51" t="s">
        <v>145</v>
      </c>
      <c r="E1371" s="54">
        <v>44678</v>
      </c>
      <c r="F1371" s="51" t="s">
        <v>139</v>
      </c>
      <c r="G1371" s="48" t="s">
        <v>144</v>
      </c>
      <c r="H1371" s="52">
        <v>10</v>
      </c>
      <c r="I1371" s="1">
        <v>0</v>
      </c>
      <c r="J1371" s="1">
        <v>1.39</v>
      </c>
      <c r="K1371" s="132">
        <v>953939</v>
      </c>
      <c r="L1371" s="131"/>
      <c r="M1371" s="131"/>
      <c r="N1371" s="131"/>
      <c r="O1371" s="133">
        <f t="shared" si="180"/>
        <v>0</v>
      </c>
      <c r="P1371" s="131"/>
      <c r="Q1371" s="131"/>
      <c r="R1371" s="134" t="s">
        <v>259</v>
      </c>
      <c r="S1371" s="149">
        <v>2.9202777777777791</v>
      </c>
      <c r="T1371" s="149">
        <v>0.29202777777777789</v>
      </c>
      <c r="U1371" s="150">
        <v>44683</v>
      </c>
      <c r="V1371" s="149">
        <v>0.30361111111111239</v>
      </c>
      <c r="W1371" s="130">
        <v>0.32</v>
      </c>
      <c r="X1371" s="135">
        <v>12</v>
      </c>
      <c r="Y1371" s="130" t="str">
        <f t="shared" si="184"/>
        <v>CA67</v>
      </c>
      <c r="Z1371" s="130">
        <f t="shared" si="178"/>
        <v>0</v>
      </c>
      <c r="AA1371" s="135">
        <f t="shared" si="183"/>
        <v>0.32</v>
      </c>
      <c r="AB1371" s="135">
        <f t="shared" si="181"/>
        <v>1.39</v>
      </c>
      <c r="AC1371" s="130">
        <f t="shared" si="182"/>
        <v>12</v>
      </c>
      <c r="AD1371" s="130" t="str">
        <f t="shared" si="179"/>
        <v>66000-714</v>
      </c>
      <c r="AE1371" s="136"/>
      <c r="AF1371" s="137"/>
      <c r="AG1371" s="1" t="s">
        <v>573</v>
      </c>
      <c r="AH1371" s="43">
        <v>66824</v>
      </c>
    </row>
    <row r="1372" spans="1:34" x14ac:dyDescent="0.25">
      <c r="A1372" s="147">
        <v>44680</v>
      </c>
      <c r="B1372" s="82" t="s">
        <v>4930</v>
      </c>
      <c r="C1372" s="51" t="s">
        <v>445</v>
      </c>
      <c r="D1372" s="51" t="s">
        <v>4932</v>
      </c>
      <c r="E1372" s="54">
        <v>44700</v>
      </c>
      <c r="F1372" s="51" t="s">
        <v>499</v>
      </c>
      <c r="G1372" s="48" t="s">
        <v>4931</v>
      </c>
      <c r="H1372" s="52">
        <v>10</v>
      </c>
      <c r="I1372" s="51" t="s">
        <v>364</v>
      </c>
      <c r="J1372" s="1">
        <v>23.67</v>
      </c>
      <c r="K1372" s="132">
        <v>954182</v>
      </c>
      <c r="L1372" s="131"/>
      <c r="M1372" s="131">
        <v>3.7</v>
      </c>
      <c r="N1372" s="131">
        <v>15.6</v>
      </c>
      <c r="O1372" s="133">
        <f t="shared" si="180"/>
        <v>57.72</v>
      </c>
      <c r="P1372" s="131" t="s">
        <v>3486</v>
      </c>
      <c r="Q1372" s="131" t="s">
        <v>4933</v>
      </c>
      <c r="R1372" s="134" t="s">
        <v>455</v>
      </c>
      <c r="S1372" s="149">
        <v>5.5047222222222221</v>
      </c>
      <c r="T1372" s="149">
        <v>0.55047222222222225</v>
      </c>
      <c r="U1372" s="150">
        <v>44684</v>
      </c>
      <c r="V1372" s="149">
        <v>0.31777777777777594</v>
      </c>
      <c r="W1372" s="130">
        <v>2</v>
      </c>
      <c r="X1372" s="135">
        <v>150</v>
      </c>
      <c r="Y1372" s="130" t="str">
        <f t="shared" si="184"/>
        <v>RL978A</v>
      </c>
      <c r="Z1372" s="130" t="str">
        <f t="shared" si="178"/>
        <v>6/UR18650ZY</v>
      </c>
      <c r="AA1372" s="135">
        <f t="shared" si="183"/>
        <v>2</v>
      </c>
      <c r="AB1372" s="135">
        <f t="shared" si="181"/>
        <v>23.67</v>
      </c>
      <c r="AC1372" s="130">
        <f t="shared" si="182"/>
        <v>150</v>
      </c>
      <c r="AD1372" s="130" t="str">
        <f t="shared" si="179"/>
        <v>66001-462A</v>
      </c>
      <c r="AE1372" s="136"/>
      <c r="AF1372" s="137"/>
      <c r="AG1372" s="1" t="s">
        <v>152</v>
      </c>
      <c r="AH1372" s="43">
        <v>66818</v>
      </c>
    </row>
    <row r="1373" spans="1:34" x14ac:dyDescent="0.25">
      <c r="A1373" s="146">
        <v>44679</v>
      </c>
      <c r="B1373" s="57" t="s">
        <v>4903</v>
      </c>
      <c r="C1373" s="51" t="s">
        <v>4905</v>
      </c>
      <c r="D1373" s="51" t="s">
        <v>5400</v>
      </c>
      <c r="E1373" s="54">
        <v>44678</v>
      </c>
      <c r="F1373" s="51" t="s">
        <v>105</v>
      </c>
      <c r="G1373" s="48" t="s">
        <v>4904</v>
      </c>
      <c r="H1373" s="52">
        <v>1</v>
      </c>
      <c r="I1373" s="51" t="s">
        <v>1683</v>
      </c>
      <c r="J1373" s="1">
        <v>13.86</v>
      </c>
      <c r="K1373" s="132">
        <v>954053</v>
      </c>
      <c r="L1373" s="131"/>
      <c r="M1373" s="131">
        <v>9.6</v>
      </c>
      <c r="N1373" s="131">
        <v>1.6</v>
      </c>
      <c r="O1373" s="133">
        <f t="shared" si="180"/>
        <v>15.36</v>
      </c>
      <c r="P1373" s="131" t="s">
        <v>4011</v>
      </c>
      <c r="Q1373" s="131" t="s">
        <v>632</v>
      </c>
      <c r="R1373" s="134" t="s">
        <v>1618</v>
      </c>
      <c r="S1373" s="149">
        <v>0.63999999999999879</v>
      </c>
      <c r="T1373" s="149">
        <v>0.63999999999999879</v>
      </c>
      <c r="U1373" s="150">
        <v>44683</v>
      </c>
      <c r="V1373" s="149">
        <v>0.17194444444444512</v>
      </c>
      <c r="W1373" s="130">
        <v>1</v>
      </c>
      <c r="X1373" s="135">
        <v>66</v>
      </c>
      <c r="Y1373" s="130" t="str">
        <f t="shared" si="184"/>
        <v>PACK711</v>
      </c>
      <c r="Z1373" s="130" t="str">
        <f t="shared" si="178"/>
        <v>8/N1300SCR</v>
      </c>
      <c r="AA1373" s="135">
        <f t="shared" si="183"/>
        <v>1</v>
      </c>
      <c r="AB1373" s="135">
        <f t="shared" si="181"/>
        <v>13.86</v>
      </c>
      <c r="AC1373" s="130">
        <f t="shared" si="182"/>
        <v>66</v>
      </c>
      <c r="AD1373" s="130" t="str">
        <f t="shared" si="179"/>
        <v>66004-048</v>
      </c>
      <c r="AE1373" s="136"/>
      <c r="AF1373" s="137"/>
      <c r="AG1373" s="1" t="s">
        <v>13</v>
      </c>
      <c r="AH1373" s="43" t="s">
        <v>294</v>
      </c>
    </row>
    <row r="1374" spans="1:34" s="138" customFormat="1" x14ac:dyDescent="0.25">
      <c r="A1374" s="139">
        <v>44684</v>
      </c>
      <c r="B1374" s="58" t="s">
        <v>3857</v>
      </c>
      <c r="C1374" s="1" t="s">
        <v>1700</v>
      </c>
      <c r="D1374" s="19" t="s">
        <v>1767</v>
      </c>
      <c r="E1374" s="54">
        <v>44589</v>
      </c>
      <c r="F1374" s="51" t="s">
        <v>3370</v>
      </c>
      <c r="G1374" s="48" t="s">
        <v>1699</v>
      </c>
      <c r="H1374" s="52">
        <v>6</v>
      </c>
      <c r="I1374" s="51" t="s">
        <v>1417</v>
      </c>
      <c r="J1374" s="1">
        <v>954.07</v>
      </c>
      <c r="K1374" s="132">
        <v>938026</v>
      </c>
      <c r="L1374" s="131"/>
      <c r="M1374" s="131">
        <v>14.4</v>
      </c>
      <c r="N1374" s="131">
        <v>294</v>
      </c>
      <c r="O1374" s="133">
        <f t="shared" si="180"/>
        <v>4233.6000000000004</v>
      </c>
      <c r="P1374" s="131" t="s">
        <v>538</v>
      </c>
      <c r="Q1374" s="131" t="s">
        <v>3858</v>
      </c>
      <c r="R1374" s="134" t="s">
        <v>5013</v>
      </c>
      <c r="S1374" s="149">
        <v>164.56083333333331</v>
      </c>
      <c r="T1374" s="149">
        <v>27.42680555555555</v>
      </c>
      <c r="U1374" s="150">
        <v>44684</v>
      </c>
      <c r="V1374" s="149">
        <v>0.75000000000000133</v>
      </c>
      <c r="W1374" s="130">
        <v>28.23</v>
      </c>
      <c r="X1374" s="135">
        <v>8060</v>
      </c>
      <c r="Y1374" s="130" t="str">
        <f t="shared" si="184"/>
        <v>L682A-L683A</v>
      </c>
      <c r="Z1374" s="130" t="str">
        <f t="shared" si="178"/>
        <v>84/ER34615M</v>
      </c>
      <c r="AA1374" s="135">
        <f t="shared" si="183"/>
        <v>28.23</v>
      </c>
      <c r="AB1374" s="135">
        <f t="shared" si="181"/>
        <v>954.07</v>
      </c>
      <c r="AC1374" s="130">
        <f t="shared" si="182"/>
        <v>8060</v>
      </c>
      <c r="AD1374" s="130" t="str">
        <f t="shared" si="179"/>
        <v>66001-653M</v>
      </c>
      <c r="AE1374" s="136"/>
      <c r="AF1374" s="137"/>
      <c r="AG1374" s="1" t="s">
        <v>152</v>
      </c>
      <c r="AH1374" s="43">
        <v>1948</v>
      </c>
    </row>
    <row r="1375" spans="1:34" x14ac:dyDescent="0.25">
      <c r="A1375" s="139">
        <v>44683</v>
      </c>
      <c r="B1375" s="58" t="s">
        <v>4936</v>
      </c>
      <c r="C1375" s="51" t="s">
        <v>450</v>
      </c>
      <c r="D1375" s="51" t="s">
        <v>606</v>
      </c>
      <c r="E1375" s="54">
        <v>44680</v>
      </c>
      <c r="F1375" s="51" t="s">
        <v>605</v>
      </c>
      <c r="G1375" s="48" t="s">
        <v>4937</v>
      </c>
      <c r="H1375" s="52">
        <v>60</v>
      </c>
      <c r="I1375" s="51" t="s">
        <v>295</v>
      </c>
      <c r="J1375" s="1">
        <v>3.76</v>
      </c>
      <c r="K1375" s="132">
        <v>954244</v>
      </c>
      <c r="L1375" s="131"/>
      <c r="M1375" s="131">
        <v>3.7</v>
      </c>
      <c r="N1375" s="131">
        <v>1.1499999999999999</v>
      </c>
      <c r="O1375" s="133">
        <f t="shared" si="180"/>
        <v>4.2549999999999999</v>
      </c>
      <c r="P1375" s="131" t="s">
        <v>3486</v>
      </c>
      <c r="Q1375" s="131" t="s">
        <v>412</v>
      </c>
      <c r="R1375" s="134" t="s">
        <v>248</v>
      </c>
      <c r="S1375" s="149">
        <v>2.8650000000000002</v>
      </c>
      <c r="T1375" s="149">
        <v>4.7750000000000001E-2</v>
      </c>
      <c r="U1375" s="150">
        <v>44684</v>
      </c>
      <c r="V1375" s="149">
        <v>0.9930555555555558</v>
      </c>
      <c r="W1375" s="130">
        <v>0.05</v>
      </c>
      <c r="X1375" s="135">
        <v>12.5</v>
      </c>
      <c r="Y1375" s="130" t="str">
        <f t="shared" si="184"/>
        <v>TAG63</v>
      </c>
      <c r="Z1375" s="130" t="str">
        <f t="shared" si="178"/>
        <v>1/UF553450Z</v>
      </c>
      <c r="AA1375" s="135">
        <f t="shared" si="183"/>
        <v>0.05</v>
      </c>
      <c r="AB1375" s="135">
        <f t="shared" si="181"/>
        <v>3.76</v>
      </c>
      <c r="AC1375" s="130">
        <f t="shared" si="182"/>
        <v>12.5</v>
      </c>
      <c r="AD1375" s="130" t="str">
        <f t="shared" si="179"/>
        <v>67001-199</v>
      </c>
      <c r="AE1375" s="136"/>
      <c r="AF1375" s="137"/>
      <c r="AG1375" s="1" t="s">
        <v>152</v>
      </c>
      <c r="AH1375" s="43">
        <v>66586</v>
      </c>
    </row>
    <row r="1376" spans="1:34" x14ac:dyDescent="0.25">
      <c r="A1376" s="147">
        <v>44680</v>
      </c>
      <c r="B1376" s="82" t="s">
        <v>4922</v>
      </c>
      <c r="C1376" s="51" t="s">
        <v>2055</v>
      </c>
      <c r="D1376" s="51" t="s">
        <v>2056</v>
      </c>
      <c r="E1376" s="54">
        <v>44678</v>
      </c>
      <c r="F1376" s="51" t="s">
        <v>4923</v>
      </c>
      <c r="G1376" s="48" t="s">
        <v>2053</v>
      </c>
      <c r="H1376" s="52">
        <v>10</v>
      </c>
      <c r="I1376" s="51" t="s">
        <v>256</v>
      </c>
      <c r="J1376" s="1">
        <v>0.94699999999999995</v>
      </c>
      <c r="K1376" s="132">
        <v>954036</v>
      </c>
      <c r="L1376" s="131" t="s">
        <v>2054</v>
      </c>
      <c r="M1376" s="131">
        <v>6</v>
      </c>
      <c r="N1376" s="131"/>
      <c r="O1376" s="133">
        <f t="shared" si="180"/>
        <v>0</v>
      </c>
      <c r="P1376" s="131" t="s">
        <v>3538</v>
      </c>
      <c r="Q1376" s="131" t="s">
        <v>562</v>
      </c>
      <c r="R1376" s="134" t="s">
        <v>248</v>
      </c>
      <c r="S1376" s="149">
        <v>2.1541666666666659</v>
      </c>
      <c r="T1376" s="149">
        <v>0.21541666666666659</v>
      </c>
      <c r="U1376" s="150">
        <v>44683</v>
      </c>
      <c r="V1376" s="149">
        <v>0.27972222222222154</v>
      </c>
      <c r="W1376" s="130">
        <v>0.28000000000000003</v>
      </c>
      <c r="X1376" s="135">
        <v>7.56</v>
      </c>
      <c r="Y1376" s="130" t="str">
        <f t="shared" si="184"/>
        <v>AL500</v>
      </c>
      <c r="Z1376" s="130" t="str">
        <f t="shared" si="178"/>
        <v>4/LR6XW</v>
      </c>
      <c r="AA1376" s="135">
        <f t="shared" si="183"/>
        <v>0.28000000000000003</v>
      </c>
      <c r="AB1376" s="135">
        <f t="shared" si="181"/>
        <v>0.94699999999999995</v>
      </c>
      <c r="AC1376" s="130">
        <f t="shared" si="182"/>
        <v>7.56</v>
      </c>
      <c r="AD1376" s="130" t="str">
        <f t="shared" si="179"/>
        <v>46002-464AMP</v>
      </c>
      <c r="AE1376" s="136"/>
      <c r="AF1376" s="137"/>
      <c r="AG1376" s="1" t="s">
        <v>573</v>
      </c>
      <c r="AH1376" s="43">
        <v>2154</v>
      </c>
    </row>
    <row r="1377" spans="1:34" x14ac:dyDescent="0.25">
      <c r="A1377" s="147">
        <v>44680</v>
      </c>
      <c r="B1377" s="82" t="s">
        <v>4917</v>
      </c>
      <c r="C1377" s="51" t="s">
        <v>4920</v>
      </c>
      <c r="D1377" s="51" t="s">
        <v>4921</v>
      </c>
      <c r="E1377" s="54">
        <v>44693</v>
      </c>
      <c r="F1377" s="51" t="s">
        <v>832</v>
      </c>
      <c r="G1377" s="48" t="s">
        <v>4918</v>
      </c>
      <c r="H1377" s="52">
        <v>1</v>
      </c>
      <c r="I1377" s="51" t="s">
        <v>383</v>
      </c>
      <c r="J1377" s="1">
        <v>12.93</v>
      </c>
      <c r="K1377" s="132">
        <v>954112</v>
      </c>
      <c r="L1377" s="131" t="s">
        <v>4919</v>
      </c>
      <c r="M1377" s="131">
        <v>7.4</v>
      </c>
      <c r="N1377" s="131">
        <v>2</v>
      </c>
      <c r="O1377" s="133">
        <f t="shared" si="180"/>
        <v>14.8</v>
      </c>
      <c r="P1377" s="131" t="s">
        <v>3486</v>
      </c>
      <c r="Q1377" s="131" t="s">
        <v>582</v>
      </c>
      <c r="R1377" s="134" t="s">
        <v>1618</v>
      </c>
      <c r="S1377" s="149">
        <v>1.5744444444444432</v>
      </c>
      <c r="T1377" s="149">
        <v>1.5744444444444432</v>
      </c>
      <c r="U1377" s="150">
        <v>44683</v>
      </c>
      <c r="V1377" s="149">
        <v>0.17138888888888992</v>
      </c>
      <c r="W1377" s="130">
        <v>1.71</v>
      </c>
      <c r="X1377" s="135">
        <v>70</v>
      </c>
      <c r="Y1377" s="130" t="str">
        <f t="shared" si="184"/>
        <v>RL537</v>
      </c>
      <c r="Z1377" s="130" t="str">
        <f t="shared" si="178"/>
        <v>2/NCA103450UF</v>
      </c>
      <c r="AA1377" s="135">
        <f t="shared" si="183"/>
        <v>1.71</v>
      </c>
      <c r="AB1377" s="135">
        <f t="shared" si="181"/>
        <v>12.93</v>
      </c>
      <c r="AC1377" s="130">
        <f t="shared" si="182"/>
        <v>70</v>
      </c>
      <c r="AD1377" s="130" t="str">
        <f t="shared" si="179"/>
        <v>30008-142SAT</v>
      </c>
      <c r="AE1377" s="136"/>
      <c r="AF1377" s="137"/>
      <c r="AG1377" s="1" t="s">
        <v>151</v>
      </c>
      <c r="AH1377" s="43">
        <v>64999</v>
      </c>
    </row>
    <row r="1378" spans="1:34" x14ac:dyDescent="0.25">
      <c r="A1378" s="144">
        <v>44678</v>
      </c>
      <c r="B1378" s="56" t="s">
        <v>4892</v>
      </c>
      <c r="C1378" s="51" t="s">
        <v>1440</v>
      </c>
      <c r="D1378" s="51" t="s">
        <v>1441</v>
      </c>
      <c r="E1378" s="54">
        <v>44677</v>
      </c>
      <c r="F1378" s="51" t="s">
        <v>1437</v>
      </c>
      <c r="G1378" s="48" t="s">
        <v>1439</v>
      </c>
      <c r="H1378" s="52">
        <v>2</v>
      </c>
      <c r="I1378" s="51" t="s">
        <v>256</v>
      </c>
      <c r="J1378" s="1">
        <v>4.54</v>
      </c>
      <c r="K1378" s="132">
        <v>953652</v>
      </c>
      <c r="L1378" s="131"/>
      <c r="M1378" s="131">
        <v>13.5</v>
      </c>
      <c r="N1378" s="131"/>
      <c r="O1378" s="133">
        <f t="shared" si="180"/>
        <v>0</v>
      </c>
      <c r="P1378" s="131" t="s">
        <v>3538</v>
      </c>
      <c r="Q1378" s="131" t="s">
        <v>1442</v>
      </c>
      <c r="R1378" s="134" t="s">
        <v>1618</v>
      </c>
      <c r="S1378" s="149">
        <v>1.8324999999999987</v>
      </c>
      <c r="T1378" s="149">
        <v>0.91624999999999934</v>
      </c>
      <c r="U1378" s="150">
        <v>44683</v>
      </c>
      <c r="V1378" s="149">
        <v>0.14277777777777922</v>
      </c>
      <c r="W1378" s="130">
        <v>0.8</v>
      </c>
      <c r="X1378" s="135">
        <v>67</v>
      </c>
      <c r="Y1378" s="130" t="str">
        <f t="shared" si="184"/>
        <v>AL97</v>
      </c>
      <c r="Z1378" s="130" t="str">
        <f t="shared" si="178"/>
        <v>18/LR6XW</v>
      </c>
      <c r="AA1378" s="135">
        <f t="shared" si="183"/>
        <v>0.8</v>
      </c>
      <c r="AB1378" s="135">
        <f t="shared" si="181"/>
        <v>4.54</v>
      </c>
      <c r="AC1378" s="130">
        <f t="shared" si="182"/>
        <v>67</v>
      </c>
      <c r="AD1378" s="130" t="str">
        <f t="shared" si="179"/>
        <v>66000-313</v>
      </c>
      <c r="AE1378" s="136"/>
      <c r="AF1378" s="137"/>
      <c r="AG1378" s="1" t="s">
        <v>152</v>
      </c>
      <c r="AH1378" s="43">
        <v>66552</v>
      </c>
    </row>
    <row r="1379" spans="1:34" x14ac:dyDescent="0.25">
      <c r="A1379" s="144">
        <v>44678</v>
      </c>
      <c r="B1379" s="56" t="s">
        <v>4896</v>
      </c>
      <c r="C1379" s="51" t="s">
        <v>2036</v>
      </c>
      <c r="D1379" s="51" t="s">
        <v>2037</v>
      </c>
      <c r="E1379" s="54">
        <v>44678</v>
      </c>
      <c r="F1379" s="51" t="s">
        <v>3635</v>
      </c>
      <c r="G1379" s="48" t="s">
        <v>2035</v>
      </c>
      <c r="H1379" s="52">
        <v>4</v>
      </c>
      <c r="I1379" s="51" t="s">
        <v>95</v>
      </c>
      <c r="J1379" s="1">
        <v>16.7</v>
      </c>
      <c r="K1379" s="132">
        <v>953933</v>
      </c>
      <c r="L1379" s="131"/>
      <c r="M1379" s="131" t="s">
        <v>4898</v>
      </c>
      <c r="N1379" s="131"/>
      <c r="O1379" s="133">
        <v>0</v>
      </c>
      <c r="P1379" s="131" t="s">
        <v>3538</v>
      </c>
      <c r="Q1379" s="131" t="s">
        <v>4897</v>
      </c>
      <c r="R1379" s="134" t="s">
        <v>455</v>
      </c>
      <c r="S1379" s="149">
        <v>4.4000000000000004</v>
      </c>
      <c r="T1379" s="149">
        <v>1.1000000000000001</v>
      </c>
      <c r="U1379" s="150">
        <v>44683</v>
      </c>
      <c r="V1379" s="149">
        <v>0.2249999999999992</v>
      </c>
      <c r="W1379" s="130">
        <v>1.39</v>
      </c>
      <c r="X1379" s="135">
        <v>120</v>
      </c>
      <c r="Y1379" s="130" t="str">
        <f t="shared" si="184"/>
        <v>AL600</v>
      </c>
      <c r="Z1379" s="130" t="str">
        <f t="shared" si="178"/>
        <v>20/LR20XW</v>
      </c>
      <c r="AA1379" s="135">
        <f t="shared" si="183"/>
        <v>1.39</v>
      </c>
      <c r="AB1379" s="135">
        <f t="shared" si="181"/>
        <v>16.7</v>
      </c>
      <c r="AC1379" s="130">
        <f t="shared" si="182"/>
        <v>120</v>
      </c>
      <c r="AD1379" s="130" t="str">
        <f t="shared" si="179"/>
        <v>66002-615</v>
      </c>
      <c r="AE1379" s="136"/>
      <c r="AF1379" s="137"/>
      <c r="AG1379" s="1" t="s">
        <v>151</v>
      </c>
      <c r="AH1379" s="43">
        <v>65701</v>
      </c>
    </row>
    <row r="1380" spans="1:34" x14ac:dyDescent="0.25">
      <c r="A1380" s="144">
        <v>44678</v>
      </c>
      <c r="B1380" s="56" t="s">
        <v>4899</v>
      </c>
      <c r="C1380" s="51" t="s">
        <v>2036</v>
      </c>
      <c r="D1380" s="51" t="s">
        <v>2037</v>
      </c>
      <c r="E1380" s="54">
        <v>44678</v>
      </c>
      <c r="F1380" s="51" t="s">
        <v>3635</v>
      </c>
      <c r="G1380" s="48" t="s">
        <v>2035</v>
      </c>
      <c r="H1380" s="52">
        <v>10</v>
      </c>
      <c r="I1380" s="51" t="s">
        <v>95</v>
      </c>
      <c r="J1380" s="1">
        <v>16.7</v>
      </c>
      <c r="K1380" s="132">
        <v>953933</v>
      </c>
      <c r="L1380" s="131"/>
      <c r="M1380" s="131" t="s">
        <v>4898</v>
      </c>
      <c r="N1380" s="131"/>
      <c r="O1380" s="133">
        <v>0</v>
      </c>
      <c r="P1380" s="131" t="s">
        <v>3538</v>
      </c>
      <c r="Q1380" s="131" t="s">
        <v>4897</v>
      </c>
      <c r="R1380" s="134" t="s">
        <v>455</v>
      </c>
      <c r="S1380" s="149">
        <v>12</v>
      </c>
      <c r="T1380" s="149">
        <v>1.2</v>
      </c>
      <c r="U1380" s="150">
        <v>44690</v>
      </c>
      <c r="V1380" s="149">
        <v>0.34194444444444505</v>
      </c>
      <c r="W1380" s="130">
        <v>1.39</v>
      </c>
      <c r="X1380" s="135">
        <v>120</v>
      </c>
      <c r="Y1380" s="130" t="str">
        <f t="shared" si="184"/>
        <v>AL600</v>
      </c>
      <c r="Z1380" s="130" t="str">
        <f t="shared" si="178"/>
        <v>20/LR20XW</v>
      </c>
      <c r="AA1380" s="135">
        <f t="shared" si="183"/>
        <v>1.39</v>
      </c>
      <c r="AB1380" s="135">
        <f t="shared" ref="AB1380:AB1411" si="185">J1380</f>
        <v>16.7</v>
      </c>
      <c r="AC1380" s="130">
        <f t="shared" si="182"/>
        <v>120</v>
      </c>
      <c r="AD1380" s="130" t="str">
        <f t="shared" si="179"/>
        <v>66002-615</v>
      </c>
      <c r="AE1380" s="136"/>
      <c r="AF1380" s="137"/>
      <c r="AG1380" s="1" t="s">
        <v>151</v>
      </c>
      <c r="AH1380" s="43">
        <v>65701</v>
      </c>
    </row>
    <row r="1381" spans="1:34" x14ac:dyDescent="0.25">
      <c r="A1381" s="144">
        <v>44664</v>
      </c>
      <c r="B1381" s="56" t="s">
        <v>4835</v>
      </c>
      <c r="C1381" s="51" t="s">
        <v>472</v>
      </c>
      <c r="D1381" s="51" t="s">
        <v>2672</v>
      </c>
      <c r="E1381" s="54">
        <v>44681</v>
      </c>
      <c r="F1381" s="51" t="s">
        <v>2665</v>
      </c>
      <c r="G1381" s="48" t="s">
        <v>2671</v>
      </c>
      <c r="H1381" s="52">
        <v>1</v>
      </c>
      <c r="I1381" s="51" t="s">
        <v>95</v>
      </c>
      <c r="J1381" s="1">
        <v>111.34</v>
      </c>
      <c r="K1381" s="132">
        <v>952597</v>
      </c>
      <c r="L1381" s="131"/>
      <c r="M1381" s="131">
        <v>15</v>
      </c>
      <c r="N1381" s="131"/>
      <c r="O1381" s="133">
        <f t="shared" ref="O1381:O1407" si="186">N1381*M1381</f>
        <v>0</v>
      </c>
      <c r="P1381" s="131" t="s">
        <v>3538</v>
      </c>
      <c r="Q1381" s="131" t="s">
        <v>4836</v>
      </c>
      <c r="R1381" s="134" t="s">
        <v>1618</v>
      </c>
      <c r="S1381" s="149">
        <v>8.357222222222223</v>
      </c>
      <c r="T1381" s="149">
        <v>8.357222222222223</v>
      </c>
      <c r="U1381" s="150">
        <v>44683</v>
      </c>
      <c r="V1381" s="149">
        <v>0.20444444444444487</v>
      </c>
      <c r="W1381" s="130">
        <v>7.83</v>
      </c>
      <c r="X1381" s="135">
        <v>545</v>
      </c>
      <c r="Y1381" s="130" t="str">
        <f t="shared" si="184"/>
        <v>AL586</v>
      </c>
      <c r="Z1381" s="130" t="str">
        <f t="shared" si="178"/>
        <v>120/LR20XW</v>
      </c>
      <c r="AA1381" s="135">
        <f t="shared" si="183"/>
        <v>7.83</v>
      </c>
      <c r="AB1381" s="135">
        <f t="shared" si="185"/>
        <v>111.34</v>
      </c>
      <c r="AC1381" s="130">
        <f t="shared" si="182"/>
        <v>545</v>
      </c>
      <c r="AD1381" s="130" t="str">
        <f t="shared" si="179"/>
        <v>66002-297</v>
      </c>
      <c r="AE1381" s="136"/>
      <c r="AF1381" s="137"/>
      <c r="AG1381" s="1" t="s">
        <v>152</v>
      </c>
      <c r="AH1381" s="43">
        <v>1907</v>
      </c>
    </row>
    <row r="1382" spans="1:34" x14ac:dyDescent="0.25">
      <c r="A1382" s="139">
        <v>44655</v>
      </c>
      <c r="B1382" s="58" t="s">
        <v>4790</v>
      </c>
      <c r="C1382" s="51" t="s">
        <v>737</v>
      </c>
      <c r="D1382" s="51" t="s">
        <v>1616</v>
      </c>
      <c r="E1382" s="54">
        <v>44652</v>
      </c>
      <c r="F1382" s="51" t="s">
        <v>1347</v>
      </c>
      <c r="G1382" s="48" t="s">
        <v>1615</v>
      </c>
      <c r="H1382" s="52">
        <v>20</v>
      </c>
      <c r="I1382" s="51" t="s">
        <v>719</v>
      </c>
      <c r="J1382" s="1">
        <v>25.63</v>
      </c>
      <c r="K1382" s="132">
        <v>951376</v>
      </c>
      <c r="L1382" s="131"/>
      <c r="M1382" s="131">
        <v>28.8</v>
      </c>
      <c r="N1382" s="131">
        <v>3</v>
      </c>
      <c r="O1382" s="133">
        <f t="shared" si="186"/>
        <v>86.4</v>
      </c>
      <c r="P1382" s="131" t="s">
        <v>3486</v>
      </c>
      <c r="Q1382" s="131" t="s">
        <v>632</v>
      </c>
      <c r="R1382" s="134" t="s">
        <v>455</v>
      </c>
      <c r="S1382" s="149">
        <v>14.158888888888889</v>
      </c>
      <c r="T1382" s="149">
        <v>0.70794444444444449</v>
      </c>
      <c r="U1382" s="150">
        <v>44679</v>
      </c>
      <c r="V1382" s="149">
        <v>0.46749999999999847</v>
      </c>
      <c r="W1382" s="130">
        <v>0.57999999999999996</v>
      </c>
      <c r="X1382" s="135">
        <v>112</v>
      </c>
      <c r="Y1382" s="130" t="str">
        <f t="shared" si="184"/>
        <v>RL44B</v>
      </c>
      <c r="Z1382" s="130" t="str">
        <f t="shared" si="178"/>
        <v>8/INR18650-30Q</v>
      </c>
      <c r="AA1382" s="135">
        <f t="shared" si="183"/>
        <v>0.57999999999999996</v>
      </c>
      <c r="AB1382" s="135">
        <f t="shared" si="185"/>
        <v>25.63</v>
      </c>
      <c r="AC1382" s="130">
        <f t="shared" si="182"/>
        <v>112</v>
      </c>
      <c r="AD1382" s="130" t="str">
        <f t="shared" si="179"/>
        <v>67001-771</v>
      </c>
      <c r="AE1382" s="136"/>
      <c r="AF1382" s="137"/>
      <c r="AG1382" s="1" t="s">
        <v>153</v>
      </c>
      <c r="AH1382" s="43">
        <v>65443</v>
      </c>
    </row>
    <row r="1383" spans="1:34" x14ac:dyDescent="0.25">
      <c r="A1383" s="140">
        <v>44684</v>
      </c>
      <c r="B1383" s="55" t="s">
        <v>4945</v>
      </c>
      <c r="C1383" s="51" t="s">
        <v>2931</v>
      </c>
      <c r="D1383" s="51" t="s">
        <v>4947</v>
      </c>
      <c r="E1383" s="54">
        <v>44685</v>
      </c>
      <c r="F1383" s="51" t="s">
        <v>832</v>
      </c>
      <c r="G1383" s="48" t="s">
        <v>4946</v>
      </c>
      <c r="H1383" s="52">
        <v>2</v>
      </c>
      <c r="I1383" s="51" t="s">
        <v>102</v>
      </c>
      <c r="J1383" s="1">
        <v>38.729999999999997</v>
      </c>
      <c r="K1383" s="132">
        <v>954622</v>
      </c>
      <c r="L1383" s="131"/>
      <c r="M1383" s="131"/>
      <c r="N1383" s="131"/>
      <c r="O1383" s="133">
        <f t="shared" si="186"/>
        <v>0</v>
      </c>
      <c r="P1383" s="131"/>
      <c r="Q1383" s="131"/>
      <c r="R1383" s="134" t="s">
        <v>249</v>
      </c>
      <c r="S1383" s="149">
        <v>0.48111111111111216</v>
      </c>
      <c r="T1383" s="149">
        <v>0.24055555555555608</v>
      </c>
      <c r="U1383" s="150">
        <v>44686</v>
      </c>
      <c r="V1383" s="149">
        <v>0.27083333333333304</v>
      </c>
      <c r="W1383" s="130">
        <v>1</v>
      </c>
      <c r="X1383" s="135">
        <v>106</v>
      </c>
      <c r="Y1383" s="130" t="str">
        <f t="shared" si="184"/>
        <v>CH588</v>
      </c>
      <c r="Z1383" s="130" t="str">
        <f t="shared" si="178"/>
        <v>1/TSB002</v>
      </c>
      <c r="AA1383" s="135">
        <f t="shared" si="183"/>
        <v>1</v>
      </c>
      <c r="AB1383" s="135">
        <f t="shared" si="185"/>
        <v>38.729999999999997</v>
      </c>
      <c r="AC1383" s="130">
        <f t="shared" si="182"/>
        <v>106</v>
      </c>
      <c r="AD1383" s="130" t="str">
        <f t="shared" si="179"/>
        <v>66004-050</v>
      </c>
      <c r="AE1383" s="136"/>
      <c r="AF1383" s="137"/>
      <c r="AG1383" s="1" t="s">
        <v>152</v>
      </c>
      <c r="AH1383" s="43">
        <v>64999</v>
      </c>
    </row>
    <row r="1384" spans="1:34" x14ac:dyDescent="0.25">
      <c r="A1384" s="140">
        <v>44649</v>
      </c>
      <c r="B1384" s="55" t="s">
        <v>4738</v>
      </c>
      <c r="C1384" s="51" t="s">
        <v>713</v>
      </c>
      <c r="D1384" s="51" t="s">
        <v>671</v>
      </c>
      <c r="E1384" s="54">
        <v>44676</v>
      </c>
      <c r="F1384" s="51" t="s">
        <v>282</v>
      </c>
      <c r="G1384" s="48" t="s">
        <v>669</v>
      </c>
      <c r="H1384" s="52">
        <v>8</v>
      </c>
      <c r="I1384" s="51" t="s">
        <v>670</v>
      </c>
      <c r="J1384" s="1">
        <v>101.78</v>
      </c>
      <c r="K1384" s="132">
        <v>950757</v>
      </c>
      <c r="L1384" s="131"/>
      <c r="M1384" s="131">
        <v>24</v>
      </c>
      <c r="N1384" s="131">
        <v>2.5</v>
      </c>
      <c r="O1384" s="133">
        <f t="shared" si="186"/>
        <v>60</v>
      </c>
      <c r="P1384" s="131" t="s">
        <v>115</v>
      </c>
      <c r="Q1384" s="131" t="s">
        <v>591</v>
      </c>
      <c r="R1384" s="134" t="s">
        <v>4951</v>
      </c>
      <c r="S1384" s="149">
        <v>9.2519444444444439</v>
      </c>
      <c r="T1384" s="149">
        <v>1.1564930555555555</v>
      </c>
      <c r="U1384" s="150">
        <v>44686</v>
      </c>
      <c r="V1384" s="149">
        <v>0.32833333333333403</v>
      </c>
      <c r="W1384" s="130">
        <v>1.44</v>
      </c>
      <c r="X1384" s="135">
        <v>315</v>
      </c>
      <c r="Y1384" s="130" t="str">
        <f t="shared" si="184"/>
        <v>S114</v>
      </c>
      <c r="Z1384" s="130" t="str">
        <f t="shared" si="178"/>
        <v>12/0810-0004</v>
      </c>
      <c r="AA1384" s="135">
        <f t="shared" si="183"/>
        <v>1.44</v>
      </c>
      <c r="AB1384" s="135">
        <f t="shared" si="185"/>
        <v>101.78</v>
      </c>
      <c r="AC1384" s="130">
        <f t="shared" si="182"/>
        <v>315</v>
      </c>
      <c r="AD1384" s="130" t="str">
        <f t="shared" si="179"/>
        <v>66001-966</v>
      </c>
      <c r="AE1384" s="136"/>
      <c r="AF1384" s="137"/>
      <c r="AG1384" s="1" t="s">
        <v>152</v>
      </c>
      <c r="AH1384" s="43" t="s">
        <v>283</v>
      </c>
    </row>
    <row r="1385" spans="1:34" x14ac:dyDescent="0.25">
      <c r="A1385" s="144">
        <v>44671</v>
      </c>
      <c r="B1385" s="56" t="s">
        <v>4858</v>
      </c>
      <c r="C1385" s="51" t="s">
        <v>4747</v>
      </c>
      <c r="D1385" s="51" t="s">
        <v>4861</v>
      </c>
      <c r="E1385" s="54">
        <v>44670</v>
      </c>
      <c r="F1385" s="51" t="s">
        <v>117</v>
      </c>
      <c r="G1385" s="48" t="s">
        <v>4859</v>
      </c>
      <c r="H1385" s="52">
        <v>1</v>
      </c>
      <c r="I1385" s="51" t="s">
        <v>251</v>
      </c>
      <c r="J1385" s="1">
        <v>21.77</v>
      </c>
      <c r="K1385" s="132">
        <v>952996</v>
      </c>
      <c r="L1385" s="131" t="s">
        <v>4860</v>
      </c>
      <c r="M1385" s="131">
        <v>3.6</v>
      </c>
      <c r="N1385" s="131">
        <v>13.4</v>
      </c>
      <c r="O1385" s="133">
        <f t="shared" si="186"/>
        <v>48.24</v>
      </c>
      <c r="P1385" s="131" t="s">
        <v>3486</v>
      </c>
      <c r="Q1385" s="131" t="s">
        <v>254</v>
      </c>
      <c r="R1385" s="134" t="s">
        <v>1618</v>
      </c>
      <c r="S1385" s="149">
        <v>0.96916666666666884</v>
      </c>
      <c r="T1385" s="149">
        <v>0.96916666666666884</v>
      </c>
      <c r="U1385" s="150">
        <v>44677</v>
      </c>
      <c r="V1385" s="149">
        <v>0.11111111111111027</v>
      </c>
      <c r="W1385" s="130">
        <v>1</v>
      </c>
      <c r="X1385" s="135">
        <v>52.61</v>
      </c>
      <c r="Y1385" s="130" t="str">
        <f t="shared" si="184"/>
        <v>RL808</v>
      </c>
      <c r="Z1385" s="130" t="str">
        <f t="shared" si="178"/>
        <v>4/NCR18650BF</v>
      </c>
      <c r="AA1385" s="135">
        <f t="shared" si="183"/>
        <v>1</v>
      </c>
      <c r="AB1385" s="135">
        <f t="shared" si="185"/>
        <v>21.77</v>
      </c>
      <c r="AC1385" s="130">
        <f t="shared" si="182"/>
        <v>52.61</v>
      </c>
      <c r="AD1385" s="130" t="str">
        <f t="shared" si="179"/>
        <v>88003-105</v>
      </c>
      <c r="AE1385" s="136"/>
      <c r="AF1385" s="137"/>
      <c r="AG1385" s="1" t="s">
        <v>151</v>
      </c>
      <c r="AH1385" s="43">
        <v>24232</v>
      </c>
    </row>
    <row r="1386" spans="1:34" x14ac:dyDescent="0.25">
      <c r="A1386" s="144">
        <v>44664</v>
      </c>
      <c r="B1386" s="56" t="s">
        <v>4834</v>
      </c>
      <c r="C1386" s="51" t="s">
        <v>4760</v>
      </c>
      <c r="D1386" s="51" t="s">
        <v>4761</v>
      </c>
      <c r="E1386" s="54">
        <v>44673</v>
      </c>
      <c r="F1386" s="51" t="s">
        <v>2525</v>
      </c>
      <c r="G1386" s="48" t="s">
        <v>4758</v>
      </c>
      <c r="H1386" s="52">
        <v>4</v>
      </c>
      <c r="I1386" s="51" t="s">
        <v>1162</v>
      </c>
      <c r="J1386" s="1">
        <v>21.29</v>
      </c>
      <c r="K1386" s="132">
        <v>952655</v>
      </c>
      <c r="L1386" s="131" t="s">
        <v>4759</v>
      </c>
      <c r="M1386" s="131">
        <v>9.6</v>
      </c>
      <c r="N1386" s="131">
        <v>2.15</v>
      </c>
      <c r="O1386" s="133">
        <f t="shared" si="186"/>
        <v>20.639999999999997</v>
      </c>
      <c r="P1386" s="131" t="s">
        <v>3497</v>
      </c>
      <c r="Q1386" s="131" t="s">
        <v>632</v>
      </c>
      <c r="R1386" s="134" t="s">
        <v>1618</v>
      </c>
      <c r="S1386" s="149">
        <v>1.3213888888888894</v>
      </c>
      <c r="T1386" s="149">
        <v>0.33034722222222235</v>
      </c>
      <c r="U1386" s="150">
        <v>44677</v>
      </c>
      <c r="V1386" s="149">
        <v>0.17638888888888937</v>
      </c>
      <c r="W1386" s="130">
        <v>0.34</v>
      </c>
      <c r="X1386" s="135">
        <v>107.19</v>
      </c>
      <c r="Y1386" s="130" t="str">
        <f t="shared" si="184"/>
        <v>N514</v>
      </c>
      <c r="Z1386" s="130" t="str">
        <f t="shared" si="178"/>
        <v>8/HR-4/5AU</v>
      </c>
      <c r="AA1386" s="135">
        <f t="shared" si="183"/>
        <v>0.34</v>
      </c>
      <c r="AB1386" s="135">
        <f t="shared" si="185"/>
        <v>21.29</v>
      </c>
      <c r="AC1386" s="130">
        <f t="shared" si="182"/>
        <v>107.19</v>
      </c>
      <c r="AD1386" s="130" t="str">
        <f t="shared" si="179"/>
        <v>22000-057</v>
      </c>
      <c r="AE1386" s="136"/>
      <c r="AF1386" s="137"/>
      <c r="AG1386" s="1" t="s">
        <v>13</v>
      </c>
      <c r="AH1386" s="43">
        <v>2226</v>
      </c>
    </row>
    <row r="1387" spans="1:34" x14ac:dyDescent="0.25">
      <c r="A1387" s="146">
        <v>44672</v>
      </c>
      <c r="B1387" s="57" t="s">
        <v>4869</v>
      </c>
      <c r="C1387" s="51"/>
      <c r="D1387" s="51" t="s">
        <v>4871</v>
      </c>
      <c r="E1387" s="54">
        <v>44671</v>
      </c>
      <c r="F1387" s="51" t="s">
        <v>3468</v>
      </c>
      <c r="G1387" s="48" t="s">
        <v>4870</v>
      </c>
      <c r="H1387" s="52">
        <v>4</v>
      </c>
      <c r="I1387" s="1"/>
      <c r="J1387" s="1">
        <v>0.69</v>
      </c>
      <c r="K1387" s="132">
        <v>953329</v>
      </c>
      <c r="L1387" s="131"/>
      <c r="M1387" s="131"/>
      <c r="N1387" s="131"/>
      <c r="O1387" s="133">
        <f t="shared" si="186"/>
        <v>0</v>
      </c>
      <c r="P1387" s="131"/>
      <c r="Q1387" s="131"/>
      <c r="R1387" s="134" t="s">
        <v>1618</v>
      </c>
      <c r="S1387" s="149">
        <v>1.941944444444446</v>
      </c>
      <c r="T1387" s="149">
        <v>0.48548611111111151</v>
      </c>
      <c r="U1387" s="150">
        <v>44677</v>
      </c>
      <c r="V1387" s="149">
        <v>0.15222222222222292</v>
      </c>
      <c r="W1387" s="130">
        <v>0.35</v>
      </c>
      <c r="X1387" s="135">
        <v>15</v>
      </c>
      <c r="Y1387" s="130" t="str">
        <f t="shared" si="184"/>
        <v>CA139</v>
      </c>
      <c r="Z1387" s="130">
        <f t="shared" si="178"/>
        <v>0</v>
      </c>
      <c r="AA1387" s="135">
        <f t="shared" si="183"/>
        <v>0.35</v>
      </c>
      <c r="AB1387" s="135">
        <f t="shared" si="185"/>
        <v>0.69</v>
      </c>
      <c r="AC1387" s="130">
        <f t="shared" si="182"/>
        <v>15</v>
      </c>
      <c r="AD1387" s="130" t="str">
        <f t="shared" si="179"/>
        <v>66002-050</v>
      </c>
      <c r="AE1387" s="136"/>
      <c r="AF1387" s="137"/>
      <c r="AG1387" s="1" t="s">
        <v>151</v>
      </c>
      <c r="AH1387" s="43">
        <v>66854</v>
      </c>
    </row>
    <row r="1388" spans="1:34" x14ac:dyDescent="0.25">
      <c r="A1388" s="139">
        <v>44662</v>
      </c>
      <c r="B1388" s="58" t="s">
        <v>4828</v>
      </c>
      <c r="C1388" s="51" t="s">
        <v>633</v>
      </c>
      <c r="D1388" s="51" t="s">
        <v>731</v>
      </c>
      <c r="E1388" s="54">
        <v>44678</v>
      </c>
      <c r="F1388" s="51" t="s">
        <v>282</v>
      </c>
      <c r="G1388" s="48" t="s">
        <v>703</v>
      </c>
      <c r="H1388" s="52">
        <v>8</v>
      </c>
      <c r="I1388" s="51" t="s">
        <v>364</v>
      </c>
      <c r="J1388" s="1">
        <v>3.86</v>
      </c>
      <c r="K1388" s="132">
        <v>951974</v>
      </c>
      <c r="L1388" s="131"/>
      <c r="M1388" s="131">
        <v>3.7</v>
      </c>
      <c r="N1388" s="131">
        <v>2.6</v>
      </c>
      <c r="O1388" s="133">
        <f t="shared" si="186"/>
        <v>9.620000000000001</v>
      </c>
      <c r="P1388" s="131" t="s">
        <v>3486</v>
      </c>
      <c r="Q1388" s="131" t="s">
        <v>412</v>
      </c>
      <c r="R1388" s="134" t="s">
        <v>1618</v>
      </c>
      <c r="S1388" s="149">
        <v>0.22888888888888825</v>
      </c>
      <c r="T1388" s="149">
        <v>2.8611111111111032E-2</v>
      </c>
      <c r="U1388" s="150">
        <v>44672</v>
      </c>
      <c r="V1388" s="149">
        <v>6.5555555555557365E-2</v>
      </c>
      <c r="W1388" s="130">
        <v>0.06</v>
      </c>
      <c r="X1388" s="135">
        <v>8.9600000000000009</v>
      </c>
      <c r="Y1388" s="130" t="str">
        <f t="shared" si="184"/>
        <v>HI-TOP16</v>
      </c>
      <c r="Z1388" s="130" t="str">
        <f t="shared" si="178"/>
        <v>1/UR18650ZY</v>
      </c>
      <c r="AA1388" s="135">
        <f t="shared" si="183"/>
        <v>0.06</v>
      </c>
      <c r="AB1388" s="135">
        <f t="shared" si="185"/>
        <v>3.86</v>
      </c>
      <c r="AC1388" s="130">
        <f t="shared" si="182"/>
        <v>8.9600000000000009</v>
      </c>
      <c r="AD1388" s="130" t="str">
        <f t="shared" si="179"/>
        <v>67001-595NIP</v>
      </c>
      <c r="AE1388" s="136"/>
      <c r="AF1388" s="137"/>
      <c r="AG1388" s="1" t="s">
        <v>573</v>
      </c>
      <c r="AH1388" s="43" t="s">
        <v>283</v>
      </c>
    </row>
    <row r="1389" spans="1:34" x14ac:dyDescent="0.25">
      <c r="A1389" s="144">
        <v>44671</v>
      </c>
      <c r="B1389" s="56" t="s">
        <v>4862</v>
      </c>
      <c r="C1389" s="51" t="s">
        <v>633</v>
      </c>
      <c r="D1389" s="51" t="s">
        <v>731</v>
      </c>
      <c r="E1389" s="54">
        <v>44670</v>
      </c>
      <c r="F1389" s="51" t="s">
        <v>282</v>
      </c>
      <c r="G1389" s="48" t="s">
        <v>703</v>
      </c>
      <c r="H1389" s="52">
        <v>4</v>
      </c>
      <c r="I1389" s="51" t="s">
        <v>364</v>
      </c>
      <c r="J1389" s="131">
        <v>15.4</v>
      </c>
      <c r="K1389" s="132">
        <v>953166</v>
      </c>
      <c r="L1389" s="131"/>
      <c r="M1389" s="131">
        <v>3.7</v>
      </c>
      <c r="N1389" s="131">
        <v>2.6</v>
      </c>
      <c r="O1389" s="133">
        <f t="shared" si="186"/>
        <v>9.620000000000001</v>
      </c>
      <c r="P1389" s="131" t="s">
        <v>3486</v>
      </c>
      <c r="Q1389" s="131" t="s">
        <v>412</v>
      </c>
      <c r="R1389" s="134"/>
      <c r="S1389" s="149">
        <v>0</v>
      </c>
      <c r="T1389" s="149">
        <v>0</v>
      </c>
      <c r="U1389" s="150">
        <v>44672</v>
      </c>
      <c r="V1389" s="149">
        <v>7.1944444444445477E-2</v>
      </c>
      <c r="W1389" s="130">
        <v>0.06</v>
      </c>
      <c r="X1389" s="135">
        <v>8.9600000000000009</v>
      </c>
      <c r="Y1389" s="130" t="str">
        <f t="shared" si="184"/>
        <v>HI-TOP16</v>
      </c>
      <c r="Z1389" s="130" t="str">
        <f t="shared" si="178"/>
        <v>1/UR18650ZY</v>
      </c>
      <c r="AA1389" s="135">
        <f t="shared" si="183"/>
        <v>0.06</v>
      </c>
      <c r="AB1389" s="135">
        <f t="shared" si="185"/>
        <v>15.4</v>
      </c>
      <c r="AC1389" s="130">
        <f t="shared" si="182"/>
        <v>8.9600000000000009</v>
      </c>
      <c r="AD1389" s="130" t="str">
        <f t="shared" si="179"/>
        <v>67001-595NIP</v>
      </c>
      <c r="AE1389" s="136"/>
      <c r="AF1389" s="137"/>
      <c r="AG1389" s="1" t="s">
        <v>13</v>
      </c>
      <c r="AH1389" s="43" t="s">
        <v>283</v>
      </c>
    </row>
    <row r="1390" spans="1:34" x14ac:dyDescent="0.25">
      <c r="A1390" s="144">
        <v>44671</v>
      </c>
      <c r="B1390" s="56" t="s">
        <v>4854</v>
      </c>
      <c r="C1390" s="51" t="s">
        <v>4856</v>
      </c>
      <c r="D1390" s="51" t="s">
        <v>4857</v>
      </c>
      <c r="E1390" s="54">
        <v>44680</v>
      </c>
      <c r="F1390" s="51" t="s">
        <v>322</v>
      </c>
      <c r="G1390" s="48" t="s">
        <v>4855</v>
      </c>
      <c r="H1390" s="52">
        <v>1</v>
      </c>
      <c r="I1390" s="51" t="s">
        <v>1486</v>
      </c>
      <c r="J1390" s="1">
        <v>16.149999999999999</v>
      </c>
      <c r="K1390" s="132">
        <v>953163</v>
      </c>
      <c r="L1390" s="131"/>
      <c r="M1390" s="131">
        <v>12</v>
      </c>
      <c r="N1390" s="131">
        <v>2</v>
      </c>
      <c r="O1390" s="133">
        <f t="shared" si="186"/>
        <v>24</v>
      </c>
      <c r="P1390" s="131" t="s">
        <v>3497</v>
      </c>
      <c r="Q1390" s="131" t="s">
        <v>584</v>
      </c>
      <c r="R1390" s="134" t="s">
        <v>1618</v>
      </c>
      <c r="S1390" s="149">
        <v>0.88638888888888845</v>
      </c>
      <c r="T1390" s="149">
        <v>0.88638888888888845</v>
      </c>
      <c r="U1390" s="150">
        <v>44672</v>
      </c>
      <c r="V1390" s="149">
        <v>9.0277777777779011E-2</v>
      </c>
      <c r="W1390" s="130">
        <v>1</v>
      </c>
      <c r="X1390" s="135">
        <v>60</v>
      </c>
      <c r="Y1390" s="130" t="str">
        <f t="shared" si="184"/>
        <v>N2000</v>
      </c>
      <c r="Z1390" s="130" t="str">
        <f t="shared" si="178"/>
        <v>10/HR-3UTC</v>
      </c>
      <c r="AA1390" s="135">
        <f t="shared" si="183"/>
        <v>1</v>
      </c>
      <c r="AB1390" s="135">
        <f t="shared" si="185"/>
        <v>16.149999999999999</v>
      </c>
      <c r="AC1390" s="130">
        <f t="shared" si="182"/>
        <v>60</v>
      </c>
      <c r="AD1390" s="130" t="str">
        <f t="shared" si="179"/>
        <v>66003-037</v>
      </c>
      <c r="AE1390" s="136"/>
      <c r="AF1390" s="137"/>
      <c r="AG1390" s="1" t="s">
        <v>151</v>
      </c>
      <c r="AH1390" s="43" t="s">
        <v>323</v>
      </c>
    </row>
    <row r="1391" spans="1:34" x14ac:dyDescent="0.25">
      <c r="A1391" s="144">
        <v>44657</v>
      </c>
      <c r="B1391" s="56" t="s">
        <v>4820</v>
      </c>
      <c r="C1391" s="51" t="s">
        <v>301</v>
      </c>
      <c r="D1391" s="51" t="s">
        <v>4822</v>
      </c>
      <c r="E1391" s="54">
        <v>44670</v>
      </c>
      <c r="F1391" s="51" t="s">
        <v>105</v>
      </c>
      <c r="G1391" s="48" t="s">
        <v>4821</v>
      </c>
      <c r="H1391" s="52">
        <v>1</v>
      </c>
      <c r="I1391" s="51" t="s">
        <v>300</v>
      </c>
      <c r="J1391" s="1">
        <v>5.05</v>
      </c>
      <c r="K1391" s="132">
        <v>951793</v>
      </c>
      <c r="L1391" s="131"/>
      <c r="M1391" s="131">
        <v>7.2</v>
      </c>
      <c r="N1391" s="131">
        <v>1</v>
      </c>
      <c r="O1391" s="133">
        <f t="shared" si="186"/>
        <v>7.2</v>
      </c>
      <c r="P1391" s="131" t="s">
        <v>3497</v>
      </c>
      <c r="Q1391" s="131" t="s">
        <v>464</v>
      </c>
      <c r="R1391" s="134" t="s">
        <v>1618</v>
      </c>
      <c r="S1391" s="149">
        <v>1.0008333333333352</v>
      </c>
      <c r="T1391" s="149">
        <v>1.0008333333333352</v>
      </c>
      <c r="U1391" s="150">
        <v>44672</v>
      </c>
      <c r="V1391" s="149">
        <v>8.4722222222221699E-2</v>
      </c>
      <c r="W1391" s="130">
        <v>1</v>
      </c>
      <c r="X1391" s="135">
        <v>35</v>
      </c>
      <c r="Y1391" s="130" t="str">
        <f t="shared" si="184"/>
        <v>N1999</v>
      </c>
      <c r="Z1391" s="130" t="str">
        <f t="shared" si="178"/>
        <v>6/IMH-1000AS</v>
      </c>
      <c r="AA1391" s="135">
        <f t="shared" si="183"/>
        <v>1</v>
      </c>
      <c r="AB1391" s="135">
        <f t="shared" si="185"/>
        <v>5.05</v>
      </c>
      <c r="AC1391" s="130">
        <f t="shared" si="182"/>
        <v>35</v>
      </c>
      <c r="AD1391" s="130" t="str">
        <f t="shared" si="179"/>
        <v>66003-033</v>
      </c>
      <c r="AE1391" s="136"/>
      <c r="AF1391" s="137"/>
      <c r="AG1391" s="1" t="s">
        <v>151</v>
      </c>
      <c r="AH1391" s="43" t="s">
        <v>294</v>
      </c>
    </row>
    <row r="1392" spans="1:34" x14ac:dyDescent="0.25">
      <c r="A1392" s="139">
        <v>44655</v>
      </c>
      <c r="B1392" s="58" t="s">
        <v>4777</v>
      </c>
      <c r="C1392" s="51" t="s">
        <v>4780</v>
      </c>
      <c r="D1392" s="51" t="s">
        <v>4781</v>
      </c>
      <c r="E1392" s="54">
        <v>44652</v>
      </c>
      <c r="F1392" s="51" t="s">
        <v>4778</v>
      </c>
      <c r="G1392" s="48" t="s">
        <v>4779</v>
      </c>
      <c r="H1392" s="52">
        <v>4</v>
      </c>
      <c r="I1392" s="51" t="s">
        <v>288</v>
      </c>
      <c r="J1392" s="1">
        <v>83.46</v>
      </c>
      <c r="K1392" s="132">
        <v>951380</v>
      </c>
      <c r="L1392" s="131"/>
      <c r="M1392" s="131">
        <v>12</v>
      </c>
      <c r="N1392" s="131">
        <v>12</v>
      </c>
      <c r="O1392" s="133">
        <f t="shared" si="186"/>
        <v>144</v>
      </c>
      <c r="P1392" s="131" t="s">
        <v>3497</v>
      </c>
      <c r="Q1392" s="131" t="s">
        <v>2001</v>
      </c>
      <c r="R1392" s="134" t="s">
        <v>5014</v>
      </c>
      <c r="S1392" s="149">
        <v>7.5933333333333319</v>
      </c>
      <c r="T1392" s="149">
        <v>1.898333333333333</v>
      </c>
      <c r="U1392" s="150">
        <v>44672</v>
      </c>
      <c r="V1392" s="149">
        <v>9.472222222222193E-2</v>
      </c>
      <c r="W1392" s="130">
        <v>3.04</v>
      </c>
      <c r="X1392" s="135">
        <v>300</v>
      </c>
      <c r="Y1392" s="130" t="str">
        <f t="shared" si="184"/>
        <v>N1952</v>
      </c>
      <c r="Z1392" s="130" t="str">
        <f t="shared" si="178"/>
        <v>30/HR-4/3AU</v>
      </c>
      <c r="AA1392" s="135">
        <f t="shared" si="183"/>
        <v>3.04</v>
      </c>
      <c r="AB1392" s="135">
        <f t="shared" si="185"/>
        <v>83.46</v>
      </c>
      <c r="AC1392" s="130">
        <f t="shared" si="182"/>
        <v>300</v>
      </c>
      <c r="AD1392" s="130" t="str">
        <f t="shared" si="179"/>
        <v>67001-826</v>
      </c>
      <c r="AE1392" s="136"/>
      <c r="AF1392" s="137"/>
      <c r="AG1392" s="1" t="s">
        <v>153</v>
      </c>
      <c r="AH1392" s="43">
        <v>65272</v>
      </c>
    </row>
    <row r="1393" spans="1:34" x14ac:dyDescent="0.25">
      <c r="A1393" s="139">
        <v>44655</v>
      </c>
      <c r="B1393" s="58" t="s">
        <v>4782</v>
      </c>
      <c r="C1393" s="51" t="s">
        <v>4784</v>
      </c>
      <c r="D1393" s="51" t="s">
        <v>4785</v>
      </c>
      <c r="E1393" s="54">
        <v>44652</v>
      </c>
      <c r="F1393" s="51" t="s">
        <v>4778</v>
      </c>
      <c r="G1393" s="48" t="s">
        <v>4783</v>
      </c>
      <c r="H1393" s="52">
        <v>2</v>
      </c>
      <c r="I1393" s="51" t="s">
        <v>102</v>
      </c>
      <c r="J1393" s="1">
        <v>37.97</v>
      </c>
      <c r="K1393" s="132">
        <v>951380</v>
      </c>
      <c r="L1393" s="131"/>
      <c r="M1393" s="131"/>
      <c r="N1393" s="131"/>
      <c r="O1393" s="133">
        <f t="shared" si="186"/>
        <v>0</v>
      </c>
      <c r="P1393" s="131"/>
      <c r="Q1393" s="131"/>
      <c r="R1393" s="134" t="s">
        <v>118</v>
      </c>
      <c r="S1393" s="149">
        <v>0.16666666666666696</v>
      </c>
      <c r="T1393" s="149">
        <v>8.3333333333333481E-2</v>
      </c>
      <c r="U1393" s="150">
        <v>44672</v>
      </c>
      <c r="V1393" s="149">
        <v>0.11777777777777798</v>
      </c>
      <c r="W1393" s="130">
        <v>0.17</v>
      </c>
      <c r="X1393" s="135">
        <v>100</v>
      </c>
      <c r="Y1393" s="130" t="str">
        <f t="shared" si="184"/>
        <v>CH514</v>
      </c>
      <c r="Z1393" s="130" t="str">
        <f t="shared" si="178"/>
        <v>1/CH-TSB002</v>
      </c>
      <c r="AA1393" s="135">
        <f t="shared" si="183"/>
        <v>0.17</v>
      </c>
      <c r="AB1393" s="135">
        <f t="shared" si="185"/>
        <v>37.97</v>
      </c>
      <c r="AC1393" s="130">
        <f t="shared" si="182"/>
        <v>100</v>
      </c>
      <c r="AD1393" s="130" t="str">
        <f t="shared" si="179"/>
        <v>67001-828</v>
      </c>
      <c r="AE1393" s="136"/>
      <c r="AF1393" s="137"/>
      <c r="AG1393" s="1" t="s">
        <v>153</v>
      </c>
      <c r="AH1393" s="43">
        <v>65272</v>
      </c>
    </row>
    <row r="1394" spans="1:34" x14ac:dyDescent="0.25">
      <c r="A1394" s="144">
        <v>44664</v>
      </c>
      <c r="B1394" s="56" t="s">
        <v>4844</v>
      </c>
      <c r="C1394" s="51" t="s">
        <v>3648</v>
      </c>
      <c r="D1394" s="51" t="s">
        <v>1228</v>
      </c>
      <c r="E1394" s="54">
        <v>44662</v>
      </c>
      <c r="F1394" s="51" t="s">
        <v>1225</v>
      </c>
      <c r="G1394" s="48" t="s">
        <v>1226</v>
      </c>
      <c r="H1394" s="52">
        <v>100</v>
      </c>
      <c r="I1394" s="51" t="s">
        <v>3647</v>
      </c>
      <c r="J1394" s="1">
        <v>4.6100000000000003</v>
      </c>
      <c r="K1394" s="132">
        <v>952407</v>
      </c>
      <c r="L1394" s="131"/>
      <c r="M1394" s="131">
        <v>3.6</v>
      </c>
      <c r="N1394" s="131">
        <v>5</v>
      </c>
      <c r="O1394" s="133">
        <f t="shared" si="186"/>
        <v>18</v>
      </c>
      <c r="P1394" s="131" t="s">
        <v>3486</v>
      </c>
      <c r="Q1394" s="131" t="s">
        <v>412</v>
      </c>
      <c r="R1394" s="134" t="s">
        <v>2172</v>
      </c>
      <c r="S1394" s="149">
        <v>18.902499999999996</v>
      </c>
      <c r="T1394" s="149">
        <v>0.18902499999999997</v>
      </c>
      <c r="U1394" s="150">
        <v>44671</v>
      </c>
      <c r="V1394" s="149">
        <v>1.1252777777777769</v>
      </c>
      <c r="W1394" s="130">
        <v>0.17</v>
      </c>
      <c r="X1394" s="135">
        <v>24.6</v>
      </c>
      <c r="Y1394" s="130" t="str">
        <f t="shared" si="184"/>
        <v>RL1318</v>
      </c>
      <c r="Z1394" s="130" t="str">
        <f t="shared" si="178"/>
        <v>1/INR26650-55A</v>
      </c>
      <c r="AA1394" s="135">
        <f t="shared" si="183"/>
        <v>0.17</v>
      </c>
      <c r="AB1394" s="135">
        <f t="shared" si="185"/>
        <v>4.6100000000000003</v>
      </c>
      <c r="AC1394" s="130">
        <f t="shared" si="182"/>
        <v>24.6</v>
      </c>
      <c r="AD1394" s="130" t="str">
        <f t="shared" si="179"/>
        <v>66002-287</v>
      </c>
      <c r="AE1394" s="136"/>
      <c r="AF1394" s="137"/>
      <c r="AG1394" s="1" t="s">
        <v>13</v>
      </c>
      <c r="AH1394" s="43">
        <v>2164</v>
      </c>
    </row>
    <row r="1395" spans="1:34" x14ac:dyDescent="0.25">
      <c r="A1395" s="140">
        <v>44649</v>
      </c>
      <c r="B1395" s="55" t="s">
        <v>4734</v>
      </c>
      <c r="C1395" s="51"/>
      <c r="D1395" s="51" t="s">
        <v>4737</v>
      </c>
      <c r="E1395" s="54">
        <v>44648</v>
      </c>
      <c r="F1395" s="51" t="s">
        <v>4735</v>
      </c>
      <c r="G1395" s="48" t="s">
        <v>4736</v>
      </c>
      <c r="H1395" s="52">
        <v>1</v>
      </c>
      <c r="I1395" s="1">
        <v>0</v>
      </c>
      <c r="J1395" s="1">
        <v>9.11</v>
      </c>
      <c r="K1395" s="132">
        <v>950763</v>
      </c>
      <c r="L1395" s="131"/>
      <c r="M1395" s="131"/>
      <c r="N1395" s="131"/>
      <c r="O1395" s="133">
        <f t="shared" si="186"/>
        <v>0</v>
      </c>
      <c r="P1395" s="131"/>
      <c r="Q1395" s="131"/>
      <c r="R1395" s="134"/>
      <c r="S1395" s="149">
        <v>0</v>
      </c>
      <c r="T1395" s="149">
        <v>0</v>
      </c>
      <c r="U1395" s="150">
        <v>44677</v>
      </c>
      <c r="V1395" s="149">
        <v>4.2222222222221717E-2</v>
      </c>
      <c r="W1395" s="130">
        <v>0.5</v>
      </c>
      <c r="X1395" s="135">
        <v>300</v>
      </c>
      <c r="Y1395" s="130" t="str">
        <f t="shared" si="184"/>
        <v>CH586</v>
      </c>
      <c r="Z1395" s="130">
        <f t="shared" si="178"/>
        <v>0</v>
      </c>
      <c r="AA1395" s="135">
        <f t="shared" si="183"/>
        <v>0.5</v>
      </c>
      <c r="AB1395" s="135">
        <f t="shared" si="185"/>
        <v>9.11</v>
      </c>
      <c r="AC1395" s="130">
        <f t="shared" si="182"/>
        <v>300</v>
      </c>
      <c r="AD1395" s="130" t="str">
        <f t="shared" si="179"/>
        <v>66003-028</v>
      </c>
      <c r="AE1395" s="136"/>
      <c r="AF1395" s="137"/>
      <c r="AG1395" s="1" t="s">
        <v>151</v>
      </c>
      <c r="AH1395" s="43">
        <v>2656</v>
      </c>
    </row>
    <row r="1396" spans="1:34" x14ac:dyDescent="0.25">
      <c r="A1396" s="147">
        <v>44603</v>
      </c>
      <c r="B1396" s="82" t="s">
        <v>4319</v>
      </c>
      <c r="C1396" s="51" t="s">
        <v>274</v>
      </c>
      <c r="D1396" s="51" t="s">
        <v>4321</v>
      </c>
      <c r="E1396" s="54">
        <v>44621</v>
      </c>
      <c r="F1396" s="51" t="s">
        <v>2628</v>
      </c>
      <c r="G1396" s="48" t="s">
        <v>4320</v>
      </c>
      <c r="H1396" s="52">
        <v>4</v>
      </c>
      <c r="I1396" s="51" t="s">
        <v>1924</v>
      </c>
      <c r="J1396" s="1">
        <v>52.82</v>
      </c>
      <c r="K1396" s="132">
        <v>945161</v>
      </c>
      <c r="L1396" s="131"/>
      <c r="M1396" s="131"/>
      <c r="N1396" s="131"/>
      <c r="O1396" s="133">
        <f t="shared" si="186"/>
        <v>0</v>
      </c>
      <c r="P1396" s="131"/>
      <c r="Q1396" s="131"/>
      <c r="R1396" s="134" t="s">
        <v>259</v>
      </c>
      <c r="S1396" s="149">
        <v>16.978055555555553</v>
      </c>
      <c r="T1396" s="149">
        <v>4.2445138888888883</v>
      </c>
      <c r="U1396" s="150">
        <v>44690</v>
      </c>
      <c r="V1396" s="149">
        <v>0.17555555555555724</v>
      </c>
      <c r="W1396" s="130">
        <v>1</v>
      </c>
      <c r="X1396" s="135">
        <v>225</v>
      </c>
      <c r="Y1396" s="130" t="str">
        <f t="shared" si="184"/>
        <v>CH522</v>
      </c>
      <c r="Z1396" s="130" t="str">
        <f t="shared" si="178"/>
        <v>TSB-002PCB</v>
      </c>
      <c r="AA1396" s="135">
        <f t="shared" si="183"/>
        <v>1</v>
      </c>
      <c r="AB1396" s="135">
        <f t="shared" si="185"/>
        <v>52.82</v>
      </c>
      <c r="AC1396" s="130">
        <f t="shared" si="182"/>
        <v>225</v>
      </c>
      <c r="AD1396" s="130" t="str">
        <f t="shared" si="179"/>
        <v>66002-571</v>
      </c>
      <c r="AE1396" s="136"/>
      <c r="AF1396" s="137"/>
      <c r="AG1396" s="1" t="s">
        <v>573</v>
      </c>
      <c r="AH1396" s="43">
        <v>22417</v>
      </c>
    </row>
    <row r="1397" spans="1:34" x14ac:dyDescent="0.25">
      <c r="A1397" s="147">
        <v>44687</v>
      </c>
      <c r="B1397" s="82" t="s">
        <v>4985</v>
      </c>
      <c r="C1397" s="51" t="s">
        <v>3979</v>
      </c>
      <c r="D1397" s="51" t="s">
        <v>3980</v>
      </c>
      <c r="E1397" s="54">
        <v>44707</v>
      </c>
      <c r="F1397" s="51" t="s">
        <v>4681</v>
      </c>
      <c r="G1397" s="48" t="s">
        <v>3978</v>
      </c>
      <c r="H1397" s="52">
        <v>3</v>
      </c>
      <c r="I1397" s="51" t="s">
        <v>3349</v>
      </c>
      <c r="J1397" s="1">
        <v>140.25</v>
      </c>
      <c r="K1397" s="132">
        <v>955035</v>
      </c>
      <c r="L1397" s="131"/>
      <c r="M1397" s="131">
        <v>25.2</v>
      </c>
      <c r="N1397" s="131">
        <v>12.75</v>
      </c>
      <c r="O1397" s="133">
        <f t="shared" si="186"/>
        <v>321.3</v>
      </c>
      <c r="P1397" s="131" t="s">
        <v>3486</v>
      </c>
      <c r="Q1397" s="131" t="s">
        <v>567</v>
      </c>
      <c r="R1397" s="134" t="s">
        <v>2172</v>
      </c>
      <c r="S1397" s="149">
        <v>8.4391666666666669</v>
      </c>
      <c r="T1397" s="149">
        <v>2.8130555555555556</v>
      </c>
      <c r="U1397" s="150">
        <v>44690</v>
      </c>
      <c r="V1397" s="149">
        <v>0.24777777777778098</v>
      </c>
      <c r="W1397" s="130">
        <v>3.27</v>
      </c>
      <c r="X1397" s="135">
        <v>600</v>
      </c>
      <c r="Y1397" s="130" t="str">
        <f t="shared" si="184"/>
        <v>RL1142A</v>
      </c>
      <c r="Z1397" s="130" t="str">
        <f t="shared" si="178"/>
        <v>21/NCR20700B</v>
      </c>
      <c r="AA1397" s="135">
        <f t="shared" si="183"/>
        <v>3.27</v>
      </c>
      <c r="AB1397" s="135">
        <f t="shared" si="185"/>
        <v>140.25</v>
      </c>
      <c r="AC1397" s="130">
        <f t="shared" si="182"/>
        <v>600</v>
      </c>
      <c r="AD1397" s="130" t="str">
        <f t="shared" si="179"/>
        <v>66001-5360</v>
      </c>
      <c r="AE1397" s="136"/>
      <c r="AF1397" s="137"/>
      <c r="AG1397" s="1" t="s">
        <v>152</v>
      </c>
      <c r="AH1397" s="43">
        <v>67184</v>
      </c>
    </row>
    <row r="1398" spans="1:34" x14ac:dyDescent="0.25">
      <c r="A1398" s="146">
        <v>44679</v>
      </c>
      <c r="B1398" s="57" t="s">
        <v>4900</v>
      </c>
      <c r="C1398" s="51" t="s">
        <v>4901</v>
      </c>
      <c r="D1398" s="51" t="s">
        <v>4732</v>
      </c>
      <c r="E1398" s="54">
        <v>44678</v>
      </c>
      <c r="F1398" s="51" t="s">
        <v>3635</v>
      </c>
      <c r="G1398" s="48" t="s">
        <v>4730</v>
      </c>
      <c r="H1398" s="52">
        <v>7</v>
      </c>
      <c r="I1398" s="51" t="s">
        <v>3221</v>
      </c>
      <c r="J1398" s="1">
        <v>216.39</v>
      </c>
      <c r="K1398" s="132">
        <v>953932</v>
      </c>
      <c r="L1398" s="131"/>
      <c r="M1398" s="131">
        <v>25.6</v>
      </c>
      <c r="N1398" s="131">
        <v>19.8</v>
      </c>
      <c r="O1398" s="133">
        <f t="shared" si="186"/>
        <v>506.88000000000005</v>
      </c>
      <c r="P1398" s="131" t="s">
        <v>508</v>
      </c>
      <c r="Q1398" s="131" t="s">
        <v>4733</v>
      </c>
      <c r="R1398" s="134" t="s">
        <v>455</v>
      </c>
      <c r="S1398" s="149">
        <v>25.390555555555554</v>
      </c>
      <c r="T1398" s="149">
        <v>3.6272222222222221</v>
      </c>
      <c r="U1398" s="150">
        <v>44692</v>
      </c>
      <c r="V1398" s="149">
        <v>0.34638888888888797</v>
      </c>
      <c r="W1398" s="130">
        <v>6.02</v>
      </c>
      <c r="X1398" s="135">
        <v>760</v>
      </c>
      <c r="Y1398" s="130" t="str">
        <f t="shared" si="184"/>
        <v>RL1572</v>
      </c>
      <c r="Z1398" s="130" t="str">
        <f t="shared" si="178"/>
        <v>48/IFR26650-38A</v>
      </c>
      <c r="AA1398" s="135">
        <f t="shared" si="183"/>
        <v>6.02</v>
      </c>
      <c r="AB1398" s="135">
        <f t="shared" si="185"/>
        <v>216.39</v>
      </c>
      <c r="AC1398" s="130">
        <f t="shared" si="182"/>
        <v>760</v>
      </c>
      <c r="AD1398" s="130" t="str">
        <f t="shared" si="179"/>
        <v>66003-027</v>
      </c>
      <c r="AE1398" s="136"/>
      <c r="AF1398" s="137"/>
      <c r="AG1398" s="1" t="s">
        <v>151</v>
      </c>
      <c r="AH1398" s="43">
        <v>65701</v>
      </c>
    </row>
    <row r="1399" spans="1:34" x14ac:dyDescent="0.25">
      <c r="A1399" s="144">
        <v>44678</v>
      </c>
      <c r="B1399" s="56" t="s">
        <v>4891</v>
      </c>
      <c r="C1399" s="51" t="s">
        <v>330</v>
      </c>
      <c r="D1399" s="51" t="s">
        <v>331</v>
      </c>
      <c r="E1399" s="54">
        <v>44677</v>
      </c>
      <c r="F1399" s="51" t="s">
        <v>1437</v>
      </c>
      <c r="G1399" s="48" t="s">
        <v>329</v>
      </c>
      <c r="H1399" s="52">
        <v>4</v>
      </c>
      <c r="I1399" s="51" t="s">
        <v>95</v>
      </c>
      <c r="J1399" s="1">
        <v>29.68</v>
      </c>
      <c r="K1399" s="132">
        <v>953652</v>
      </c>
      <c r="L1399" s="131"/>
      <c r="M1399" s="131">
        <v>13.5</v>
      </c>
      <c r="N1399" s="131"/>
      <c r="O1399" s="133">
        <f t="shared" si="186"/>
        <v>0</v>
      </c>
      <c r="P1399" s="131" t="s">
        <v>3538</v>
      </c>
      <c r="Q1399" s="131" t="s">
        <v>332</v>
      </c>
      <c r="R1399" s="134" t="s">
        <v>455</v>
      </c>
      <c r="S1399" s="149">
        <v>4.3669444444444441</v>
      </c>
      <c r="T1399" s="149">
        <v>1.091736111111111</v>
      </c>
      <c r="U1399" s="150">
        <v>44690</v>
      </c>
      <c r="V1399" s="149">
        <v>0.42472222222222156</v>
      </c>
      <c r="W1399" s="130">
        <v>1.48</v>
      </c>
      <c r="X1399" s="135">
        <v>165</v>
      </c>
      <c r="Y1399" s="130" t="str">
        <f t="shared" si="184"/>
        <v>AL123</v>
      </c>
      <c r="Z1399" s="130" t="str">
        <f t="shared" si="178"/>
        <v>36/LR20XW</v>
      </c>
      <c r="AA1399" s="135">
        <f t="shared" si="183"/>
        <v>1.48</v>
      </c>
      <c r="AB1399" s="135">
        <f t="shared" si="185"/>
        <v>29.68</v>
      </c>
      <c r="AC1399" s="130">
        <f t="shared" si="182"/>
        <v>165</v>
      </c>
      <c r="AD1399" s="130" t="str">
        <f t="shared" si="179"/>
        <v>66000-180</v>
      </c>
      <c r="AE1399" s="136"/>
      <c r="AF1399" s="137"/>
      <c r="AG1399" s="1" t="s">
        <v>152</v>
      </c>
      <c r="AH1399" s="43">
        <v>66552</v>
      </c>
    </row>
    <row r="1400" spans="1:34" x14ac:dyDescent="0.25">
      <c r="A1400" s="147">
        <v>44680</v>
      </c>
      <c r="B1400" s="82" t="s">
        <v>4911</v>
      </c>
      <c r="C1400" s="51" t="s">
        <v>947</v>
      </c>
      <c r="D1400" s="51" t="s">
        <v>2984</v>
      </c>
      <c r="E1400" s="54">
        <v>44679</v>
      </c>
      <c r="F1400" s="51" t="s">
        <v>1421</v>
      </c>
      <c r="G1400" s="48" t="s">
        <v>1300</v>
      </c>
      <c r="H1400" s="52">
        <v>2</v>
      </c>
      <c r="I1400" s="51" t="s">
        <v>489</v>
      </c>
      <c r="J1400" s="1">
        <v>35.44</v>
      </c>
      <c r="K1400" s="132">
        <v>954118</v>
      </c>
      <c r="L1400" s="131"/>
      <c r="M1400" s="131">
        <v>18</v>
      </c>
      <c r="N1400" s="131"/>
      <c r="O1400" s="133">
        <f t="shared" si="186"/>
        <v>0</v>
      </c>
      <c r="P1400" s="131" t="s">
        <v>3538</v>
      </c>
      <c r="Q1400" s="131" t="s">
        <v>592</v>
      </c>
      <c r="R1400" s="134" t="s">
        <v>455</v>
      </c>
      <c r="S1400" s="149">
        <v>3.3138888888888904</v>
      </c>
      <c r="T1400" s="149">
        <v>1.6569444444444452</v>
      </c>
      <c r="U1400" s="150">
        <v>44690</v>
      </c>
      <c r="V1400" s="149">
        <v>0.20194444444444315</v>
      </c>
      <c r="W1400" s="130">
        <v>2.0699999999999998</v>
      </c>
      <c r="X1400" s="135">
        <v>200</v>
      </c>
      <c r="Y1400" s="130" t="str">
        <f t="shared" si="184"/>
        <v>AL308ADEG</v>
      </c>
      <c r="Z1400" s="130" t="str">
        <f t="shared" si="178"/>
        <v>36/EN95</v>
      </c>
      <c r="AA1400" s="135">
        <f t="shared" si="183"/>
        <v>2.0699999999999998</v>
      </c>
      <c r="AB1400" s="135">
        <f t="shared" si="185"/>
        <v>35.44</v>
      </c>
      <c r="AC1400" s="130">
        <f t="shared" si="182"/>
        <v>200</v>
      </c>
      <c r="AD1400" s="130" t="str">
        <f t="shared" si="179"/>
        <v>66001-056DEG</v>
      </c>
      <c r="AE1400" s="136"/>
      <c r="AF1400" s="137"/>
      <c r="AG1400" s="1" t="s">
        <v>151</v>
      </c>
      <c r="AH1400" s="43">
        <v>66560</v>
      </c>
    </row>
    <row r="1401" spans="1:34" x14ac:dyDescent="0.25">
      <c r="A1401" s="144">
        <v>44685</v>
      </c>
      <c r="B1401" s="56" t="s">
        <v>4949</v>
      </c>
      <c r="C1401" s="51" t="s">
        <v>1152</v>
      </c>
      <c r="D1401" s="51" t="s">
        <v>1153</v>
      </c>
      <c r="E1401" s="54">
        <v>44698</v>
      </c>
      <c r="F1401" s="51" t="s">
        <v>1149</v>
      </c>
      <c r="G1401" s="48" t="s">
        <v>1150</v>
      </c>
      <c r="H1401" s="52">
        <v>2</v>
      </c>
      <c r="I1401" s="51" t="s">
        <v>1151</v>
      </c>
      <c r="J1401" s="1">
        <v>35.92</v>
      </c>
      <c r="K1401" s="132">
        <v>954728</v>
      </c>
      <c r="L1401" s="131"/>
      <c r="M1401" s="131">
        <v>36</v>
      </c>
      <c r="N1401" s="131">
        <v>2</v>
      </c>
      <c r="O1401" s="133">
        <f t="shared" si="186"/>
        <v>72</v>
      </c>
      <c r="P1401" s="131" t="s">
        <v>115</v>
      </c>
      <c r="Q1401" s="131" t="s">
        <v>577</v>
      </c>
      <c r="R1401" s="134" t="s">
        <v>2172</v>
      </c>
      <c r="S1401" s="149">
        <v>2.0452777777777782</v>
      </c>
      <c r="T1401" s="149">
        <v>1.0226388888888891</v>
      </c>
      <c r="U1401" s="150">
        <v>44690</v>
      </c>
      <c r="V1401" s="149">
        <v>0.14944444444444427</v>
      </c>
      <c r="W1401" s="130">
        <v>0.98</v>
      </c>
      <c r="X1401" s="135">
        <v>115.95</v>
      </c>
      <c r="Y1401" s="130" t="str">
        <f t="shared" si="184"/>
        <v>S122</v>
      </c>
      <c r="Z1401" s="130" t="str">
        <f t="shared" si="178"/>
        <v>3/LB-VWVBM10</v>
      </c>
      <c r="AA1401" s="135">
        <f t="shared" si="183"/>
        <v>0.98</v>
      </c>
      <c r="AB1401" s="135">
        <f t="shared" si="185"/>
        <v>35.92</v>
      </c>
      <c r="AC1401" s="130">
        <f t="shared" si="182"/>
        <v>115.95</v>
      </c>
      <c r="AD1401" s="130" t="str">
        <f t="shared" si="179"/>
        <v>66002-606</v>
      </c>
      <c r="AE1401" s="136"/>
      <c r="AF1401" s="137"/>
      <c r="AG1401" s="1" t="s">
        <v>573</v>
      </c>
      <c r="AH1401" s="43">
        <v>34566</v>
      </c>
    </row>
    <row r="1402" spans="1:34" x14ac:dyDescent="0.25">
      <c r="A1402" s="146">
        <v>44686</v>
      </c>
      <c r="B1402" s="57" t="s">
        <v>4952</v>
      </c>
      <c r="C1402" s="51" t="s">
        <v>426</v>
      </c>
      <c r="D1402" s="51" t="s">
        <v>427</v>
      </c>
      <c r="E1402" s="54">
        <v>44699</v>
      </c>
      <c r="F1402" s="51" t="s">
        <v>292</v>
      </c>
      <c r="G1402" s="48" t="s">
        <v>424</v>
      </c>
      <c r="H1402" s="52">
        <v>1</v>
      </c>
      <c r="I1402" s="51" t="s">
        <v>288</v>
      </c>
      <c r="J1402" s="1">
        <v>40.5</v>
      </c>
      <c r="K1402" s="132">
        <v>954851</v>
      </c>
      <c r="L1402" s="131" t="s">
        <v>425</v>
      </c>
      <c r="M1402" s="131">
        <v>18</v>
      </c>
      <c r="N1402" s="131">
        <v>4</v>
      </c>
      <c r="O1402" s="133">
        <f t="shared" si="186"/>
        <v>72</v>
      </c>
      <c r="P1402" s="131" t="s">
        <v>3497</v>
      </c>
      <c r="Q1402" s="131" t="s">
        <v>590</v>
      </c>
      <c r="R1402" s="134" t="s">
        <v>2172</v>
      </c>
      <c r="S1402" s="149">
        <v>2.0411111111111095</v>
      </c>
      <c r="T1402" s="149">
        <v>2.0411111111111095</v>
      </c>
      <c r="U1402" s="150">
        <v>44690</v>
      </c>
      <c r="V1402" s="149">
        <v>0.1205555555555553</v>
      </c>
      <c r="W1402" s="130">
        <v>1.37</v>
      </c>
      <c r="X1402" s="135">
        <v>283.58999999999997</v>
      </c>
      <c r="Y1402" s="130" t="str">
        <f t="shared" si="184"/>
        <v>N1149</v>
      </c>
      <c r="Z1402" s="130" t="str">
        <f t="shared" si="178"/>
        <v>15/HR-4/3AU</v>
      </c>
      <c r="AA1402" s="135">
        <f t="shared" si="183"/>
        <v>1.37</v>
      </c>
      <c r="AB1402" s="135">
        <f t="shared" si="185"/>
        <v>40.5</v>
      </c>
      <c r="AC1402" s="130">
        <f t="shared" si="182"/>
        <v>283.58999999999997</v>
      </c>
      <c r="AD1402" s="130" t="str">
        <f t="shared" si="179"/>
        <v>22000-089</v>
      </c>
      <c r="AE1402" s="136"/>
      <c r="AF1402" s="137"/>
      <c r="AG1402" s="1" t="s">
        <v>13</v>
      </c>
      <c r="AH1402" s="43">
        <v>6830</v>
      </c>
    </row>
    <row r="1403" spans="1:34" x14ac:dyDescent="0.25">
      <c r="A1403" s="144">
        <v>44650</v>
      </c>
      <c r="B1403" s="56" t="s">
        <v>4752</v>
      </c>
      <c r="C1403" s="51"/>
      <c r="D1403" s="51" t="s">
        <v>2113</v>
      </c>
      <c r="E1403" s="54">
        <v>44649</v>
      </c>
      <c r="F1403" s="51" t="s">
        <v>407</v>
      </c>
      <c r="G1403" s="48" t="s">
        <v>2112</v>
      </c>
      <c r="H1403" s="52">
        <v>50</v>
      </c>
      <c r="I1403" s="1">
        <v>0</v>
      </c>
      <c r="J1403" s="1">
        <v>29.16</v>
      </c>
      <c r="K1403" s="132">
        <v>950921</v>
      </c>
      <c r="L1403" s="131"/>
      <c r="M1403" s="131"/>
      <c r="N1403" s="131"/>
      <c r="O1403" s="133">
        <f t="shared" si="186"/>
        <v>0</v>
      </c>
      <c r="P1403" s="131"/>
      <c r="Q1403" s="131"/>
      <c r="R1403" s="134" t="s">
        <v>2172</v>
      </c>
      <c r="S1403" s="149">
        <v>25.666111111111114</v>
      </c>
      <c r="T1403" s="149">
        <v>0.51332222222222224</v>
      </c>
      <c r="U1403" s="150">
        <v>44690</v>
      </c>
      <c r="V1403" s="149">
        <v>0.35222222222222221</v>
      </c>
      <c r="W1403" s="130">
        <v>0.4</v>
      </c>
      <c r="X1403" s="135">
        <v>32.5</v>
      </c>
      <c r="Y1403" s="130" t="str">
        <f t="shared" si="184"/>
        <v>CA180</v>
      </c>
      <c r="Z1403" s="130">
        <f t="shared" si="178"/>
        <v>0</v>
      </c>
      <c r="AA1403" s="135">
        <f t="shared" si="183"/>
        <v>0.4</v>
      </c>
      <c r="AB1403" s="135">
        <f t="shared" si="185"/>
        <v>29.16</v>
      </c>
      <c r="AC1403" s="130">
        <f t="shared" si="182"/>
        <v>32.5</v>
      </c>
      <c r="AD1403" s="130" t="str">
        <f t="shared" si="179"/>
        <v>66002-665</v>
      </c>
      <c r="AE1403" s="136"/>
      <c r="AF1403" s="137"/>
      <c r="AG1403" s="1" t="s">
        <v>151</v>
      </c>
      <c r="AH1403" s="43">
        <v>66811</v>
      </c>
    </row>
    <row r="1404" spans="1:34" x14ac:dyDescent="0.25">
      <c r="A1404" s="147">
        <v>44687</v>
      </c>
      <c r="B1404" s="82" t="s">
        <v>4971</v>
      </c>
      <c r="C1404" s="51" t="s">
        <v>1293</v>
      </c>
      <c r="D1404" s="51" t="s">
        <v>4973</v>
      </c>
      <c r="E1404" s="54">
        <v>44685</v>
      </c>
      <c r="F1404" s="51" t="s">
        <v>3468</v>
      </c>
      <c r="G1404" s="48" t="s">
        <v>4972</v>
      </c>
      <c r="H1404" s="52">
        <v>5</v>
      </c>
      <c r="I1404" s="51" t="s">
        <v>102</v>
      </c>
      <c r="J1404" s="1">
        <v>174.71</v>
      </c>
      <c r="K1404" s="132">
        <v>955008</v>
      </c>
      <c r="L1404" s="131"/>
      <c r="M1404" s="131"/>
      <c r="N1404" s="131"/>
      <c r="O1404" s="133">
        <f t="shared" si="186"/>
        <v>0</v>
      </c>
      <c r="P1404" s="131"/>
      <c r="Q1404" s="131"/>
      <c r="R1404" s="134" t="s">
        <v>249</v>
      </c>
      <c r="S1404" s="149">
        <v>0.33333333333333348</v>
      </c>
      <c r="T1404" s="149">
        <v>6.6666666666666693E-2</v>
      </c>
      <c r="U1404" s="150">
        <v>44692</v>
      </c>
      <c r="V1404" s="149">
        <v>0.15750000000000064</v>
      </c>
      <c r="W1404" s="130">
        <v>0.18</v>
      </c>
      <c r="X1404" s="135">
        <v>99</v>
      </c>
      <c r="Y1404" s="130" t="str">
        <f t="shared" si="184"/>
        <v>CH136</v>
      </c>
      <c r="Z1404" s="130" t="str">
        <f t="shared" si="178"/>
        <v>1/TSB-002</v>
      </c>
      <c r="AA1404" s="135">
        <f t="shared" si="183"/>
        <v>0.18</v>
      </c>
      <c r="AB1404" s="135">
        <f t="shared" si="185"/>
        <v>174.71</v>
      </c>
      <c r="AC1404" s="130">
        <f t="shared" si="182"/>
        <v>99</v>
      </c>
      <c r="AD1404" s="130" t="str">
        <f t="shared" si="179"/>
        <v>66000-043</v>
      </c>
      <c r="AE1404" s="136"/>
      <c r="AF1404" s="137"/>
      <c r="AG1404" s="1" t="s">
        <v>151</v>
      </c>
      <c r="AH1404" s="43">
        <v>66854</v>
      </c>
    </row>
    <row r="1405" spans="1:34" x14ac:dyDescent="0.25">
      <c r="A1405" s="147">
        <v>44687</v>
      </c>
      <c r="B1405" s="82" t="s">
        <v>4976</v>
      </c>
      <c r="C1405" s="51" t="s">
        <v>1817</v>
      </c>
      <c r="D1405" s="51" t="s">
        <v>4978</v>
      </c>
      <c r="E1405" s="54">
        <v>44700</v>
      </c>
      <c r="F1405" s="51" t="s">
        <v>420</v>
      </c>
      <c r="G1405" s="48" t="s">
        <v>4977</v>
      </c>
      <c r="H1405" s="52">
        <v>1</v>
      </c>
      <c r="I1405" s="51" t="s">
        <v>1816</v>
      </c>
      <c r="J1405" s="1">
        <v>15.17</v>
      </c>
      <c r="K1405" s="132">
        <v>955028</v>
      </c>
      <c r="L1405" s="131"/>
      <c r="M1405" s="131">
        <v>12</v>
      </c>
      <c r="N1405" s="131">
        <v>2</v>
      </c>
      <c r="O1405" s="133">
        <f t="shared" si="186"/>
        <v>24</v>
      </c>
      <c r="P1405" s="131" t="s">
        <v>4011</v>
      </c>
      <c r="Q1405" s="131" t="s">
        <v>584</v>
      </c>
      <c r="R1405" s="134" t="s">
        <v>2172</v>
      </c>
      <c r="S1405" s="149">
        <v>3.8433333333333337</v>
      </c>
      <c r="T1405" s="149">
        <v>3.8433333333333337</v>
      </c>
      <c r="U1405" s="150">
        <v>44692</v>
      </c>
      <c r="V1405" s="149">
        <v>8.1666666666663446E-2</v>
      </c>
      <c r="W1405" s="130">
        <v>1</v>
      </c>
      <c r="X1405" s="135">
        <v>68.2</v>
      </c>
      <c r="Y1405" s="130" t="str">
        <f t="shared" si="184"/>
        <v>RECELL676</v>
      </c>
      <c r="Z1405" s="130" t="str">
        <f t="shared" si="178"/>
        <v>10/IPP2000CS</v>
      </c>
      <c r="AA1405" s="135">
        <f t="shared" si="183"/>
        <v>1</v>
      </c>
      <c r="AB1405" s="135">
        <f t="shared" si="185"/>
        <v>15.17</v>
      </c>
      <c r="AC1405" s="130">
        <f t="shared" si="182"/>
        <v>68.2</v>
      </c>
      <c r="AD1405" s="130" t="str">
        <f t="shared" si="179"/>
        <v>66002-573</v>
      </c>
      <c r="AE1405" s="136"/>
      <c r="AF1405" s="137"/>
      <c r="AG1405" s="1" t="s">
        <v>152</v>
      </c>
      <c r="AH1405" s="43">
        <v>23964</v>
      </c>
    </row>
    <row r="1406" spans="1:34" x14ac:dyDescent="0.25">
      <c r="A1406" s="147">
        <v>44687</v>
      </c>
      <c r="B1406" s="82" t="s">
        <v>4974</v>
      </c>
      <c r="C1406" s="51" t="s">
        <v>791</v>
      </c>
      <c r="D1406" s="51" t="s">
        <v>5046</v>
      </c>
      <c r="E1406" s="54">
        <v>44700</v>
      </c>
      <c r="F1406" s="51" t="s">
        <v>420</v>
      </c>
      <c r="G1406" s="48" t="s">
        <v>4975</v>
      </c>
      <c r="H1406" s="52">
        <v>1</v>
      </c>
      <c r="I1406" s="51" t="s">
        <v>291</v>
      </c>
      <c r="J1406" s="1">
        <v>20.39</v>
      </c>
      <c r="K1406" s="132">
        <v>955028</v>
      </c>
      <c r="L1406" s="131"/>
      <c r="M1406" s="131">
        <v>12</v>
      </c>
      <c r="N1406" s="131">
        <v>2</v>
      </c>
      <c r="O1406" s="133">
        <f t="shared" si="186"/>
        <v>24</v>
      </c>
      <c r="P1406" s="131" t="s">
        <v>3497</v>
      </c>
      <c r="Q1406" s="131" t="s">
        <v>584</v>
      </c>
      <c r="R1406" s="134" t="s">
        <v>2172</v>
      </c>
      <c r="S1406" s="149">
        <v>1.1983333333333341</v>
      </c>
      <c r="T1406" s="149">
        <v>1.1983333333333341</v>
      </c>
      <c r="U1406" s="150">
        <v>44692</v>
      </c>
      <c r="V1406" s="149">
        <v>0.11166666666666814</v>
      </c>
      <c r="W1406" s="130">
        <v>1</v>
      </c>
      <c r="X1406" s="135">
        <v>59</v>
      </c>
      <c r="Y1406" s="130" t="str">
        <f t="shared" si="184"/>
        <v>PACK712</v>
      </c>
      <c r="Z1406" s="130" t="str">
        <f t="shared" si="178"/>
        <v>10/BK-3MCCE</v>
      </c>
      <c r="AA1406" s="135">
        <f t="shared" si="183"/>
        <v>1</v>
      </c>
      <c r="AB1406" s="135">
        <f t="shared" si="185"/>
        <v>20.39</v>
      </c>
      <c r="AC1406" s="130">
        <f t="shared" si="182"/>
        <v>59</v>
      </c>
      <c r="AD1406" s="130" t="str">
        <f t="shared" si="179"/>
        <v>66004-052</v>
      </c>
      <c r="AE1406" s="136"/>
      <c r="AF1406" s="137"/>
      <c r="AG1406" s="1" t="s">
        <v>152</v>
      </c>
      <c r="AH1406" s="43">
        <v>23964</v>
      </c>
    </row>
    <row r="1407" spans="1:34" x14ac:dyDescent="0.25">
      <c r="A1407" s="147">
        <v>44687</v>
      </c>
      <c r="B1407" s="82" t="s">
        <v>4980</v>
      </c>
      <c r="C1407" s="51" t="s">
        <v>1797</v>
      </c>
      <c r="D1407" s="51" t="s">
        <v>1920</v>
      </c>
      <c r="E1407" s="54">
        <v>44700</v>
      </c>
      <c r="F1407" s="51" t="s">
        <v>333</v>
      </c>
      <c r="G1407" s="48" t="s">
        <v>1777</v>
      </c>
      <c r="H1407" s="52">
        <v>2</v>
      </c>
      <c r="I1407" s="51" t="s">
        <v>324</v>
      </c>
      <c r="J1407" s="1">
        <v>18.84</v>
      </c>
      <c r="K1407" s="132">
        <v>955137</v>
      </c>
      <c r="L1407" s="131"/>
      <c r="M1407" s="131">
        <v>12</v>
      </c>
      <c r="N1407" s="131">
        <v>1.7</v>
      </c>
      <c r="O1407" s="133">
        <f t="shared" si="186"/>
        <v>20.399999999999999</v>
      </c>
      <c r="P1407" s="131" t="s">
        <v>4011</v>
      </c>
      <c r="Q1407" s="131" t="s">
        <v>584</v>
      </c>
      <c r="R1407" s="134" t="s">
        <v>2172</v>
      </c>
      <c r="S1407" s="149">
        <v>5.3675000000000024</v>
      </c>
      <c r="T1407" s="149">
        <v>2.6837500000000012</v>
      </c>
      <c r="U1407" s="150">
        <v>44691</v>
      </c>
      <c r="V1407" s="149">
        <v>9.1388888888889408E-2</v>
      </c>
      <c r="W1407" s="130">
        <v>2.7</v>
      </c>
      <c r="X1407" s="135">
        <v>71.5</v>
      </c>
      <c r="Y1407" s="130" t="str">
        <f t="shared" si="184"/>
        <v>RECELL691</v>
      </c>
      <c r="Z1407" s="130" t="str">
        <f t="shared" si="178"/>
        <v>10/N1700SCR</v>
      </c>
      <c r="AA1407" s="135">
        <f t="shared" si="183"/>
        <v>2.7</v>
      </c>
      <c r="AB1407" s="135">
        <f t="shared" si="185"/>
        <v>18.84</v>
      </c>
      <c r="AC1407" s="130">
        <f t="shared" si="182"/>
        <v>71.5</v>
      </c>
      <c r="AD1407" s="130" t="str">
        <f t="shared" si="179"/>
        <v>66002-882</v>
      </c>
      <c r="AE1407" s="136"/>
      <c r="AF1407" s="137"/>
      <c r="AG1407" s="1" t="s">
        <v>152</v>
      </c>
      <c r="AH1407" s="43" t="s">
        <v>334</v>
      </c>
    </row>
    <row r="1408" spans="1:34" x14ac:dyDescent="0.25">
      <c r="A1408" s="139">
        <v>44613</v>
      </c>
      <c r="B1408" s="58" t="s">
        <v>4378</v>
      </c>
      <c r="C1408" s="51" t="s">
        <v>4380</v>
      </c>
      <c r="D1408" s="51" t="s">
        <v>4381</v>
      </c>
      <c r="E1408" s="54">
        <v>44609</v>
      </c>
      <c r="F1408" s="51" t="s">
        <v>3219</v>
      </c>
      <c r="G1408" s="48" t="s">
        <v>4379</v>
      </c>
      <c r="H1408" s="52">
        <v>1</v>
      </c>
      <c r="I1408" s="51" t="s">
        <v>318</v>
      </c>
      <c r="J1408" s="1">
        <v>556.17999999999995</v>
      </c>
      <c r="K1408" s="132">
        <v>946362</v>
      </c>
      <c r="L1408" s="131"/>
      <c r="M1408" s="131">
        <v>25.2</v>
      </c>
      <c r="N1408" s="131">
        <v>31</v>
      </c>
      <c r="O1408" s="133" t="s">
        <v>4382</v>
      </c>
      <c r="P1408" s="131" t="s">
        <v>3486</v>
      </c>
      <c r="Q1408" s="131" t="s">
        <v>4383</v>
      </c>
      <c r="R1408" s="134" t="s">
        <v>5126</v>
      </c>
      <c r="S1408" s="149">
        <v>27.150833333333335</v>
      </c>
      <c r="T1408" s="149">
        <v>27.150833333333335</v>
      </c>
      <c r="U1408" s="150">
        <v>44690</v>
      </c>
      <c r="V1408" s="149">
        <v>0.28583333333333272</v>
      </c>
      <c r="W1408" s="130">
        <v>3</v>
      </c>
      <c r="X1408" s="135">
        <v>1811</v>
      </c>
      <c r="Y1408" s="130" t="str">
        <f t="shared" si="184"/>
        <v>RL1555</v>
      </c>
      <c r="Z1408" s="130" t="str">
        <f t="shared" si="178"/>
        <v>126/NCR18650GA</v>
      </c>
      <c r="AA1408" s="135">
        <f t="shared" si="183"/>
        <v>3</v>
      </c>
      <c r="AB1408" s="135">
        <f t="shared" si="185"/>
        <v>556.17999999999995</v>
      </c>
      <c r="AC1408" s="130">
        <f t="shared" si="182"/>
        <v>1811</v>
      </c>
      <c r="AD1408" s="130" t="str">
        <f t="shared" si="179"/>
        <v>67001-886</v>
      </c>
      <c r="AE1408" s="136"/>
      <c r="AF1408" s="137"/>
      <c r="AG1408" s="1" t="s">
        <v>153</v>
      </c>
      <c r="AH1408" s="43">
        <v>2499</v>
      </c>
    </row>
    <row r="1409" spans="1:34" x14ac:dyDescent="0.25">
      <c r="A1409" s="144">
        <v>44699</v>
      </c>
      <c r="B1409" s="56" t="s">
        <v>5098</v>
      </c>
      <c r="C1409" s="51" t="s">
        <v>5100</v>
      </c>
      <c r="D1409" s="51" t="s">
        <v>5101</v>
      </c>
      <c r="E1409" s="54">
        <v>44698</v>
      </c>
      <c r="F1409" s="51" t="s">
        <v>537</v>
      </c>
      <c r="G1409" s="48" t="s">
        <v>5097</v>
      </c>
      <c r="H1409" s="52">
        <v>1</v>
      </c>
      <c r="I1409" s="51" t="s">
        <v>368</v>
      </c>
      <c r="J1409" s="1">
        <v>12.42</v>
      </c>
      <c r="K1409" s="132">
        <v>956544</v>
      </c>
      <c r="L1409" s="131" t="s">
        <v>5099</v>
      </c>
      <c r="M1409" s="131">
        <v>6</v>
      </c>
      <c r="N1409" s="131">
        <v>2.7</v>
      </c>
      <c r="O1409" s="133">
        <f t="shared" ref="O1409:O1433" si="187">N1409*M1409</f>
        <v>16.200000000000003</v>
      </c>
      <c r="P1409" s="131" t="s">
        <v>3497</v>
      </c>
      <c r="Q1409" s="131" t="s">
        <v>583</v>
      </c>
      <c r="R1409" s="134" t="s">
        <v>1618</v>
      </c>
      <c r="S1409" s="149">
        <v>0.8330555555555561</v>
      </c>
      <c r="T1409" s="149">
        <v>0.8330555555555561</v>
      </c>
      <c r="U1409" s="150">
        <v>44707</v>
      </c>
      <c r="V1409" s="149">
        <v>0.14444444444444482</v>
      </c>
      <c r="W1409" s="130">
        <v>1.48</v>
      </c>
      <c r="X1409" s="135">
        <v>40.24</v>
      </c>
      <c r="Y1409" s="130" t="str">
        <f t="shared" si="184"/>
        <v>N835</v>
      </c>
      <c r="Z1409" s="130" t="str">
        <f t="shared" si="178"/>
        <v>5/HR-AU</v>
      </c>
      <c r="AA1409" s="135">
        <f t="shared" si="183"/>
        <v>1.48</v>
      </c>
      <c r="AB1409" s="135">
        <f t="shared" si="185"/>
        <v>12.42</v>
      </c>
      <c r="AC1409" s="130">
        <f t="shared" si="182"/>
        <v>40.24</v>
      </c>
      <c r="AD1409" s="130" t="str">
        <f t="shared" si="179"/>
        <v>30006-305NAT</v>
      </c>
      <c r="AE1409" s="136"/>
      <c r="AF1409" s="137"/>
      <c r="AG1409" s="1" t="s">
        <v>573</v>
      </c>
      <c r="AH1409" s="43" t="s">
        <v>539</v>
      </c>
    </row>
    <row r="1410" spans="1:34" x14ac:dyDescent="0.25">
      <c r="A1410" s="139">
        <v>44683</v>
      </c>
      <c r="B1410" s="58" t="s">
        <v>4938</v>
      </c>
      <c r="C1410" s="51" t="s">
        <v>4941</v>
      </c>
      <c r="D1410" s="51" t="s">
        <v>4940</v>
      </c>
      <c r="E1410" s="54">
        <v>44680</v>
      </c>
      <c r="F1410" s="51" t="s">
        <v>3091</v>
      </c>
      <c r="G1410" s="48" t="s">
        <v>4939</v>
      </c>
      <c r="H1410" s="52">
        <v>3</v>
      </c>
      <c r="I1410" s="51" t="s">
        <v>113</v>
      </c>
      <c r="J1410" s="1">
        <v>26.69</v>
      </c>
      <c r="K1410" s="132">
        <v>954345</v>
      </c>
      <c r="L1410" s="131"/>
      <c r="M1410" s="131">
        <v>10.8</v>
      </c>
      <c r="N1410" s="131">
        <v>3.35</v>
      </c>
      <c r="O1410" s="133">
        <f t="shared" si="187"/>
        <v>36.180000000000007</v>
      </c>
      <c r="P1410" s="131" t="s">
        <v>3486</v>
      </c>
      <c r="Q1410" s="131" t="s">
        <v>577</v>
      </c>
      <c r="R1410" s="134" t="s">
        <v>2172</v>
      </c>
      <c r="S1410" s="149">
        <v>6.7261111111111118</v>
      </c>
      <c r="T1410" s="149">
        <v>2.2420370370370373</v>
      </c>
      <c r="U1410" s="150">
        <v>44692</v>
      </c>
      <c r="V1410" s="149">
        <v>0.43194444444444446</v>
      </c>
      <c r="W1410" s="130">
        <v>2</v>
      </c>
      <c r="X1410" s="135">
        <v>100</v>
      </c>
      <c r="Y1410" s="130" t="str">
        <f t="shared" si="184"/>
        <v>RL1582</v>
      </c>
      <c r="Z1410" s="130" t="str">
        <f t="shared" ref="Z1410:Z1473" si="188">C1410</f>
        <v>3/NCR18650BF</v>
      </c>
      <c r="AA1410" s="135">
        <f t="shared" si="183"/>
        <v>2</v>
      </c>
      <c r="AB1410" s="135">
        <f t="shared" si="185"/>
        <v>26.69</v>
      </c>
      <c r="AC1410" s="130">
        <f t="shared" si="182"/>
        <v>100</v>
      </c>
      <c r="AD1410" s="130" t="str">
        <f t="shared" ref="AD1410:AD1473" si="189">G1410</f>
        <v>66003-041</v>
      </c>
      <c r="AE1410" s="136"/>
      <c r="AF1410" s="137"/>
      <c r="AG1410" s="1" t="s">
        <v>151</v>
      </c>
      <c r="AH1410" s="43">
        <v>65365</v>
      </c>
    </row>
    <row r="1411" spans="1:34" x14ac:dyDescent="0.25">
      <c r="A1411" s="147">
        <v>44687</v>
      </c>
      <c r="B1411" s="82" t="s">
        <v>4981</v>
      </c>
      <c r="C1411" s="51" t="s">
        <v>1607</v>
      </c>
      <c r="D1411" s="51" t="s">
        <v>4983</v>
      </c>
      <c r="E1411" s="54">
        <v>44700</v>
      </c>
      <c r="F1411" s="51" t="s">
        <v>314</v>
      </c>
      <c r="G1411" s="48" t="s">
        <v>4982</v>
      </c>
      <c r="H1411" s="52">
        <v>1</v>
      </c>
      <c r="I1411" s="51" t="s">
        <v>261</v>
      </c>
      <c r="J1411" s="1">
        <v>22.87</v>
      </c>
      <c r="K1411" s="132">
        <v>955135</v>
      </c>
      <c r="L1411" s="131"/>
      <c r="M1411" s="131">
        <v>12</v>
      </c>
      <c r="N1411" s="131">
        <v>1.9</v>
      </c>
      <c r="O1411" s="133">
        <f t="shared" si="187"/>
        <v>22.799999999999997</v>
      </c>
      <c r="P1411" s="131" t="s">
        <v>4011</v>
      </c>
      <c r="Q1411" s="131" t="s">
        <v>584</v>
      </c>
      <c r="R1411" s="134" t="s">
        <v>2172</v>
      </c>
      <c r="S1411" s="149">
        <v>0.44888888888888934</v>
      </c>
      <c r="T1411" s="149">
        <v>0.44888888888888934</v>
      </c>
      <c r="U1411" s="150">
        <v>44691</v>
      </c>
      <c r="V1411" s="149">
        <v>0.11833333333333318</v>
      </c>
      <c r="W1411" s="130">
        <v>1.31</v>
      </c>
      <c r="X1411" s="135">
        <v>75</v>
      </c>
      <c r="Y1411" s="130" t="str">
        <f t="shared" si="184"/>
        <v>RECELL88</v>
      </c>
      <c r="Z1411" s="130" t="str">
        <f t="shared" si="188"/>
        <v>10/NC1900SCR</v>
      </c>
      <c r="AA1411" s="135">
        <f t="shared" si="183"/>
        <v>1.31</v>
      </c>
      <c r="AB1411" s="135">
        <f t="shared" si="185"/>
        <v>22.87</v>
      </c>
      <c r="AC1411" s="130">
        <f t="shared" si="182"/>
        <v>75</v>
      </c>
      <c r="AD1411" s="130" t="str">
        <f t="shared" si="189"/>
        <v>22000-468E</v>
      </c>
      <c r="AE1411" s="136"/>
      <c r="AF1411" s="137"/>
      <c r="AG1411" s="1" t="s">
        <v>151</v>
      </c>
      <c r="AH1411" s="43">
        <v>23955</v>
      </c>
    </row>
    <row r="1412" spans="1:34" x14ac:dyDescent="0.25">
      <c r="A1412" s="146">
        <v>44679</v>
      </c>
      <c r="B1412" s="57" t="s">
        <v>4907</v>
      </c>
      <c r="C1412" s="51" t="s">
        <v>4910</v>
      </c>
      <c r="D1412" s="51" t="s">
        <v>5248</v>
      </c>
      <c r="E1412" s="54">
        <v>44678</v>
      </c>
      <c r="F1412" s="51" t="s">
        <v>4908</v>
      </c>
      <c r="G1412" s="48" t="s">
        <v>4909</v>
      </c>
      <c r="H1412" s="52">
        <v>1</v>
      </c>
      <c r="I1412" s="51" t="s">
        <v>243</v>
      </c>
      <c r="J1412" s="1">
        <v>14.99</v>
      </c>
      <c r="K1412" s="132">
        <v>954054</v>
      </c>
      <c r="L1412" s="131"/>
      <c r="M1412" s="131">
        <v>9.6</v>
      </c>
      <c r="N1412" s="131">
        <v>2.5499999999999998</v>
      </c>
      <c r="O1412" s="133">
        <f t="shared" si="187"/>
        <v>24.479999999999997</v>
      </c>
      <c r="P1412" s="131" t="s">
        <v>3497</v>
      </c>
      <c r="Q1412" s="131" t="s">
        <v>632</v>
      </c>
      <c r="R1412" s="134" t="s">
        <v>2172</v>
      </c>
      <c r="S1412" s="149">
        <v>1.2711111111111117</v>
      </c>
      <c r="T1412" s="149">
        <v>1.2711111111111117</v>
      </c>
      <c r="U1412" s="150">
        <v>44690</v>
      </c>
      <c r="V1412" s="149">
        <v>0.16388888888888742</v>
      </c>
      <c r="W1412" s="130">
        <v>1</v>
      </c>
      <c r="X1412" s="135">
        <v>55</v>
      </c>
      <c r="Y1412" s="130" t="str">
        <f t="shared" si="184"/>
        <v>PACK713</v>
      </c>
      <c r="Z1412" s="130" t="str">
        <f t="shared" si="188"/>
        <v>8/HR-3UTHC</v>
      </c>
      <c r="AA1412" s="135">
        <f t="shared" si="183"/>
        <v>1</v>
      </c>
      <c r="AB1412" s="135">
        <f t="shared" ref="AB1412:AB1443" si="190">J1412</f>
        <v>14.99</v>
      </c>
      <c r="AC1412" s="130">
        <f t="shared" si="182"/>
        <v>55</v>
      </c>
      <c r="AD1412" s="130" t="str">
        <f t="shared" si="189"/>
        <v>66004-049</v>
      </c>
      <c r="AE1412" s="136"/>
      <c r="AF1412" s="137"/>
      <c r="AG1412" s="1" t="s">
        <v>151</v>
      </c>
      <c r="AH1412" s="43">
        <v>28665</v>
      </c>
    </row>
    <row r="1413" spans="1:34" x14ac:dyDescent="0.25">
      <c r="A1413" s="140">
        <v>44677</v>
      </c>
      <c r="B1413" s="55" t="s">
        <v>4885</v>
      </c>
      <c r="C1413" s="51" t="s">
        <v>894</v>
      </c>
      <c r="D1413" s="51" t="s">
        <v>727</v>
      </c>
      <c r="E1413" s="54">
        <v>44673</v>
      </c>
      <c r="F1413" s="51" t="s">
        <v>311</v>
      </c>
      <c r="G1413" s="48" t="s">
        <v>726</v>
      </c>
      <c r="H1413" s="52">
        <v>40</v>
      </c>
      <c r="I1413" s="51" t="s">
        <v>312</v>
      </c>
      <c r="J1413" s="1">
        <v>34.21</v>
      </c>
      <c r="K1413" s="132">
        <v>953614</v>
      </c>
      <c r="L1413" s="131"/>
      <c r="M1413" s="131">
        <v>3</v>
      </c>
      <c r="N1413" s="131">
        <v>15</v>
      </c>
      <c r="O1413" s="133">
        <f t="shared" si="187"/>
        <v>45</v>
      </c>
      <c r="P1413" s="131" t="s">
        <v>435</v>
      </c>
      <c r="Q1413" s="131" t="s">
        <v>124</v>
      </c>
      <c r="R1413" s="134" t="s">
        <v>455</v>
      </c>
      <c r="S1413" s="149">
        <v>17.45611111111111</v>
      </c>
      <c r="T1413" s="149">
        <v>0.43640277777777775</v>
      </c>
      <c r="U1413" s="150">
        <v>44697</v>
      </c>
      <c r="V1413" s="149">
        <v>0.30833333333333357</v>
      </c>
      <c r="W1413" s="130">
        <v>0.5</v>
      </c>
      <c r="X1413" s="135">
        <v>74</v>
      </c>
      <c r="Y1413" s="130" t="str">
        <f t="shared" si="184"/>
        <v>L286A</v>
      </c>
      <c r="Z1413" s="130" t="str">
        <f t="shared" si="188"/>
        <v>3/BR-C</v>
      </c>
      <c r="AA1413" s="135">
        <f t="shared" si="183"/>
        <v>0.5</v>
      </c>
      <c r="AB1413" s="135">
        <f t="shared" si="190"/>
        <v>34.21</v>
      </c>
      <c r="AC1413" s="130">
        <f t="shared" si="182"/>
        <v>74</v>
      </c>
      <c r="AD1413" s="130" t="str">
        <f t="shared" si="189"/>
        <v>66000-277A</v>
      </c>
      <c r="AE1413" s="136"/>
      <c r="AF1413" s="137"/>
      <c r="AG1413" s="1" t="s">
        <v>153</v>
      </c>
      <c r="AH1413" s="43">
        <v>95813</v>
      </c>
    </row>
    <row r="1414" spans="1:34" x14ac:dyDescent="0.25">
      <c r="A1414" s="139">
        <v>44690</v>
      </c>
      <c r="B1414" s="58" t="s">
        <v>4986</v>
      </c>
      <c r="C1414" s="51" t="s">
        <v>4989</v>
      </c>
      <c r="D1414" s="51" t="s">
        <v>5249</v>
      </c>
      <c r="E1414" s="54">
        <v>44701</v>
      </c>
      <c r="F1414" s="51" t="s">
        <v>3924</v>
      </c>
      <c r="G1414" s="48" t="s">
        <v>4987</v>
      </c>
      <c r="H1414" s="52">
        <v>1</v>
      </c>
      <c r="I1414" s="51" t="s">
        <v>4988</v>
      </c>
      <c r="J1414" s="1">
        <v>5.33</v>
      </c>
      <c r="K1414" s="132">
        <v>955250</v>
      </c>
      <c r="L1414" s="131"/>
      <c r="M1414" s="131"/>
      <c r="N1414" s="131"/>
      <c r="O1414" s="133">
        <f t="shared" si="187"/>
        <v>0</v>
      </c>
      <c r="P1414" s="131"/>
      <c r="Q1414" s="131"/>
      <c r="R1414" s="134" t="s">
        <v>1618</v>
      </c>
      <c r="S1414" s="149">
        <v>0.63250000000000028</v>
      </c>
      <c r="T1414" s="149">
        <v>0.63250000000000028</v>
      </c>
      <c r="U1414" s="150">
        <v>44698</v>
      </c>
      <c r="V1414" s="149">
        <v>0.15694444444444144</v>
      </c>
      <c r="W1414" s="130">
        <v>0.5</v>
      </c>
      <c r="X1414" s="135">
        <v>21.26</v>
      </c>
      <c r="Y1414" s="130" t="str">
        <f t="shared" si="184"/>
        <v>PACK715</v>
      </c>
      <c r="Z1414" s="130" t="str">
        <f t="shared" si="188"/>
        <v>1/FY0420500</v>
      </c>
      <c r="AA1414" s="135">
        <f t="shared" si="183"/>
        <v>0.5</v>
      </c>
      <c r="AB1414" s="135">
        <f t="shared" si="190"/>
        <v>5.33</v>
      </c>
      <c r="AC1414" s="130">
        <f t="shared" si="182"/>
        <v>21.26</v>
      </c>
      <c r="AD1414" s="130" t="str">
        <f t="shared" si="189"/>
        <v>66004-054</v>
      </c>
      <c r="AE1414" s="136"/>
      <c r="AF1414" s="137"/>
      <c r="AG1414" s="1" t="s">
        <v>13</v>
      </c>
      <c r="AH1414" s="43">
        <v>23857</v>
      </c>
    </row>
    <row r="1415" spans="1:34" x14ac:dyDescent="0.25">
      <c r="A1415" s="139">
        <v>44697</v>
      </c>
      <c r="B1415" s="58" t="s">
        <v>5056</v>
      </c>
      <c r="C1415" s="51" t="s">
        <v>530</v>
      </c>
      <c r="D1415" s="51" t="s">
        <v>5250</v>
      </c>
      <c r="E1415" s="54">
        <v>44708</v>
      </c>
      <c r="F1415" s="51" t="s">
        <v>117</v>
      </c>
      <c r="G1415" s="48" t="s">
        <v>5057</v>
      </c>
      <c r="H1415" s="52">
        <v>1</v>
      </c>
      <c r="I1415" s="51" t="s">
        <v>293</v>
      </c>
      <c r="J1415" s="1">
        <v>11.32</v>
      </c>
      <c r="K1415" s="132">
        <v>956046</v>
      </c>
      <c r="L1415" s="131"/>
      <c r="M1415" s="131">
        <v>7.2</v>
      </c>
      <c r="N1415" s="131">
        <v>1.7</v>
      </c>
      <c r="O1415" s="133">
        <f t="shared" si="187"/>
        <v>12.24</v>
      </c>
      <c r="P1415" s="131" t="s">
        <v>3497</v>
      </c>
      <c r="Q1415" s="131" t="s">
        <v>464</v>
      </c>
      <c r="R1415" s="134" t="s">
        <v>248</v>
      </c>
      <c r="S1415" s="149">
        <v>0.86499999999999932</v>
      </c>
      <c r="T1415" s="149">
        <v>0.86499999999999932</v>
      </c>
      <c r="U1415" s="150">
        <v>44698</v>
      </c>
      <c r="V1415" s="149">
        <v>0.24777777777777565</v>
      </c>
      <c r="W1415" s="130">
        <v>1</v>
      </c>
      <c r="X1415" s="135">
        <v>52</v>
      </c>
      <c r="Y1415" s="130" t="str">
        <f t="shared" si="184"/>
        <v>PACK714</v>
      </c>
      <c r="Z1415" s="130" t="str">
        <f t="shared" si="188"/>
        <v>6/AA1700</v>
      </c>
      <c r="AA1415" s="135">
        <f t="shared" si="183"/>
        <v>1</v>
      </c>
      <c r="AB1415" s="135">
        <f t="shared" si="190"/>
        <v>11.32</v>
      </c>
      <c r="AC1415" s="130">
        <f t="shared" ref="AC1415:AC1478" si="191">X1415</f>
        <v>52</v>
      </c>
      <c r="AD1415" s="130" t="str">
        <f t="shared" si="189"/>
        <v>66004-056</v>
      </c>
      <c r="AE1415" s="136"/>
      <c r="AF1415" s="137"/>
      <c r="AG1415" s="1" t="s">
        <v>13</v>
      </c>
      <c r="AH1415" s="43">
        <v>24232</v>
      </c>
    </row>
    <row r="1416" spans="1:34" x14ac:dyDescent="0.25">
      <c r="A1416" s="146">
        <v>44693</v>
      </c>
      <c r="B1416" s="57" t="s">
        <v>5033</v>
      </c>
      <c r="C1416" s="51" t="s">
        <v>5035</v>
      </c>
      <c r="D1416" s="51" t="s">
        <v>5036</v>
      </c>
      <c r="E1416" s="54">
        <v>44698</v>
      </c>
      <c r="F1416" s="51" t="s">
        <v>255</v>
      </c>
      <c r="G1416" s="48" t="s">
        <v>5034</v>
      </c>
      <c r="H1416" s="52">
        <v>2</v>
      </c>
      <c r="I1416" s="51" t="s">
        <v>284</v>
      </c>
      <c r="J1416" s="1">
        <v>30.77</v>
      </c>
      <c r="K1416" s="132">
        <v>955845</v>
      </c>
      <c r="L1416" s="131"/>
      <c r="M1416" s="131">
        <v>14.4</v>
      </c>
      <c r="N1416" s="131">
        <v>2.5</v>
      </c>
      <c r="O1416" s="133">
        <f t="shared" si="187"/>
        <v>36</v>
      </c>
      <c r="P1416" s="131" t="s">
        <v>4011</v>
      </c>
      <c r="Q1416" s="131" t="s">
        <v>591</v>
      </c>
      <c r="R1416" s="134" t="s">
        <v>3941</v>
      </c>
      <c r="S1416" s="149">
        <v>3.2680555555555562</v>
      </c>
      <c r="T1416" s="149">
        <v>1.6340277777777781</v>
      </c>
      <c r="U1416" s="150">
        <v>44697</v>
      </c>
      <c r="V1416" s="149">
        <v>0.10305555555555657</v>
      </c>
      <c r="W1416" s="130">
        <v>1.23</v>
      </c>
      <c r="X1416" s="135">
        <v>117</v>
      </c>
      <c r="Y1416" s="130" t="str">
        <f t="shared" si="184"/>
        <v>N293</v>
      </c>
      <c r="Z1416" s="130" t="str">
        <f t="shared" si="188"/>
        <v>12/NC-2500SCR</v>
      </c>
      <c r="AA1416" s="135">
        <f t="shared" si="183"/>
        <v>1.23</v>
      </c>
      <c r="AB1416" s="135">
        <f t="shared" si="190"/>
        <v>30.77</v>
      </c>
      <c r="AC1416" s="130">
        <f t="shared" si="191"/>
        <v>117</v>
      </c>
      <c r="AD1416" s="130" t="str">
        <f t="shared" si="189"/>
        <v>66000-342</v>
      </c>
      <c r="AE1416" s="136"/>
      <c r="AF1416" s="137"/>
      <c r="AG1416" s="1" t="s">
        <v>152</v>
      </c>
      <c r="AH1416" s="43" t="s">
        <v>277</v>
      </c>
    </row>
    <row r="1417" spans="1:34" x14ac:dyDescent="0.25">
      <c r="A1417" s="147">
        <v>44687</v>
      </c>
      <c r="B1417" s="82" t="s">
        <v>4969</v>
      </c>
      <c r="C1417" s="51" t="s">
        <v>4223</v>
      </c>
      <c r="D1417" s="51" t="s">
        <v>5251</v>
      </c>
      <c r="E1417" s="54">
        <v>44700</v>
      </c>
      <c r="F1417" s="51" t="s">
        <v>339</v>
      </c>
      <c r="G1417" s="48" t="s">
        <v>4970</v>
      </c>
      <c r="H1417" s="52">
        <v>1</v>
      </c>
      <c r="I1417" s="51" t="s">
        <v>3385</v>
      </c>
      <c r="J1417" s="1">
        <v>13.07</v>
      </c>
      <c r="K1417" s="132">
        <v>955125</v>
      </c>
      <c r="L1417" s="131"/>
      <c r="M1417" s="131">
        <v>7.2</v>
      </c>
      <c r="N1417" s="131">
        <v>5.2</v>
      </c>
      <c r="O1417" s="133">
        <f t="shared" si="187"/>
        <v>37.440000000000005</v>
      </c>
      <c r="P1417" s="131" t="s">
        <v>3486</v>
      </c>
      <c r="Q1417" s="131" t="s">
        <v>281</v>
      </c>
      <c r="R1417" s="134" t="s">
        <v>2172</v>
      </c>
      <c r="S1417" s="149">
        <v>1.9141666666666661</v>
      </c>
      <c r="T1417" s="149">
        <v>1.9141666666666661</v>
      </c>
      <c r="U1417" s="150">
        <v>44697</v>
      </c>
      <c r="V1417" s="149">
        <v>8.6388888888888626E-2</v>
      </c>
      <c r="W1417" s="130">
        <v>1</v>
      </c>
      <c r="X1417" s="135">
        <v>52.5</v>
      </c>
      <c r="Y1417" s="130" t="str">
        <f t="shared" si="184"/>
        <v>PACK716</v>
      </c>
      <c r="Z1417" s="130" t="str">
        <f t="shared" si="188"/>
        <v>4/ICR18650-26JM</v>
      </c>
      <c r="AA1417" s="135">
        <f t="shared" si="183"/>
        <v>1</v>
      </c>
      <c r="AB1417" s="135">
        <f t="shared" si="190"/>
        <v>13.07</v>
      </c>
      <c r="AC1417" s="130">
        <f t="shared" si="191"/>
        <v>52.5</v>
      </c>
      <c r="AD1417" s="130" t="str">
        <f t="shared" si="189"/>
        <v>66004-053</v>
      </c>
      <c r="AE1417" s="136"/>
      <c r="AF1417" s="137"/>
      <c r="AG1417" s="1" t="s">
        <v>13</v>
      </c>
      <c r="AH1417" s="43">
        <v>11966</v>
      </c>
    </row>
    <row r="1418" spans="1:34" x14ac:dyDescent="0.25">
      <c r="A1418" s="224">
        <v>44687</v>
      </c>
      <c r="B1418" s="82" t="s">
        <v>4967</v>
      </c>
      <c r="C1418" s="51" t="s">
        <v>4140</v>
      </c>
      <c r="D1418" s="51" t="s">
        <v>4141</v>
      </c>
      <c r="E1418" s="54">
        <v>44686</v>
      </c>
      <c r="F1418" s="51" t="s">
        <v>1753</v>
      </c>
      <c r="G1418" s="48" t="s">
        <v>4139</v>
      </c>
      <c r="H1418" s="52">
        <v>15</v>
      </c>
      <c r="I1418" s="51" t="s">
        <v>256</v>
      </c>
      <c r="J1418" s="1">
        <v>2.36</v>
      </c>
      <c r="K1418" s="132">
        <v>955112</v>
      </c>
      <c r="L1418" s="131"/>
      <c r="M1418" s="131">
        <v>12</v>
      </c>
      <c r="N1418" s="131"/>
      <c r="O1418" s="133">
        <f t="shared" si="187"/>
        <v>0</v>
      </c>
      <c r="P1418" s="131" t="s">
        <v>3538</v>
      </c>
      <c r="Q1418" s="131" t="s">
        <v>632</v>
      </c>
      <c r="R1418" s="134" t="s">
        <v>455</v>
      </c>
      <c r="S1418" s="149">
        <v>6.6449999999999987</v>
      </c>
      <c r="T1418" s="149">
        <v>0.44299999999999989</v>
      </c>
      <c r="U1418" s="150">
        <v>44700</v>
      </c>
      <c r="V1418" s="149">
        <v>0.12500000000000089</v>
      </c>
      <c r="W1418" s="164">
        <v>0.39</v>
      </c>
      <c r="X1418" s="169">
        <v>36</v>
      </c>
      <c r="Y1418" s="164" t="str">
        <f t="shared" si="184"/>
        <v>AL141</v>
      </c>
      <c r="Z1418" s="164" t="str">
        <f t="shared" si="188"/>
        <v>8/LR6XW</v>
      </c>
      <c r="AA1418" s="169">
        <f t="shared" ref="AA1418:AA1481" si="192">W1418</f>
        <v>0.39</v>
      </c>
      <c r="AB1418" s="169">
        <f t="shared" si="190"/>
        <v>2.36</v>
      </c>
      <c r="AC1418" s="164">
        <f t="shared" si="191"/>
        <v>36</v>
      </c>
      <c r="AD1418" s="164" t="str">
        <f t="shared" si="189"/>
        <v>66000-186</v>
      </c>
      <c r="AE1418" s="170"/>
      <c r="AF1418" s="171"/>
      <c r="AG1418" s="1" t="s">
        <v>153</v>
      </c>
      <c r="AH1418" s="43">
        <v>35006</v>
      </c>
    </row>
    <row r="1419" spans="1:34" x14ac:dyDescent="0.25">
      <c r="A1419" s="146">
        <v>44693</v>
      </c>
      <c r="B1419" s="57" t="s">
        <v>5045</v>
      </c>
      <c r="C1419" s="51" t="s">
        <v>1293</v>
      </c>
      <c r="D1419" s="51" t="s">
        <v>2782</v>
      </c>
      <c r="E1419" s="54">
        <v>44720</v>
      </c>
      <c r="F1419" s="51" t="s">
        <v>387</v>
      </c>
      <c r="G1419" s="48" t="s">
        <v>2781</v>
      </c>
      <c r="H1419" s="52">
        <v>20</v>
      </c>
      <c r="I1419" s="51" t="s">
        <v>102</v>
      </c>
      <c r="J1419" s="1">
        <v>34.94</v>
      </c>
      <c r="K1419" s="132">
        <v>955779</v>
      </c>
      <c r="L1419" s="131"/>
      <c r="M1419" s="131"/>
      <c r="N1419" s="131"/>
      <c r="O1419" s="133">
        <f t="shared" si="187"/>
        <v>0</v>
      </c>
      <c r="P1419" s="131"/>
      <c r="Q1419" s="131"/>
      <c r="R1419" s="134" t="s">
        <v>249</v>
      </c>
      <c r="S1419" s="149">
        <v>1.6294444444444425</v>
      </c>
      <c r="T1419" s="149">
        <v>8.1472222222222127E-2</v>
      </c>
      <c r="U1419" s="150">
        <v>44697</v>
      </c>
      <c r="V1419" s="149">
        <v>0.28749999999999964</v>
      </c>
      <c r="W1419" s="130">
        <v>0.08</v>
      </c>
      <c r="X1419" s="135">
        <v>75</v>
      </c>
      <c r="Y1419" s="130" t="str">
        <f t="shared" si="184"/>
        <v>CH120</v>
      </c>
      <c r="Z1419" s="130" t="str">
        <f t="shared" si="188"/>
        <v>1/TSB-002</v>
      </c>
      <c r="AA1419" s="135">
        <f t="shared" si="192"/>
        <v>0.08</v>
      </c>
      <c r="AB1419" s="135">
        <f t="shared" si="190"/>
        <v>34.94</v>
      </c>
      <c r="AC1419" s="130">
        <f t="shared" si="191"/>
        <v>75</v>
      </c>
      <c r="AD1419" s="130" t="str">
        <f t="shared" si="189"/>
        <v>66000-027</v>
      </c>
      <c r="AE1419" s="136"/>
      <c r="AF1419" s="137"/>
      <c r="AG1419" s="1" t="s">
        <v>153</v>
      </c>
      <c r="AH1419" s="43">
        <v>35409</v>
      </c>
    </row>
    <row r="1420" spans="1:34" x14ac:dyDescent="0.25">
      <c r="A1420" s="139">
        <v>44683</v>
      </c>
      <c r="B1420" s="223" t="s">
        <v>4935</v>
      </c>
      <c r="C1420" s="219" t="s">
        <v>2534</v>
      </c>
      <c r="D1420" s="219" t="s">
        <v>1775</v>
      </c>
      <c r="E1420" s="222">
        <v>44680</v>
      </c>
      <c r="F1420" s="219" t="s">
        <v>1772</v>
      </c>
      <c r="G1420" s="220" t="s">
        <v>1773</v>
      </c>
      <c r="H1420" s="221">
        <v>18</v>
      </c>
      <c r="I1420" s="219" t="s">
        <v>256</v>
      </c>
      <c r="J1420">
        <v>2.5099999999999998</v>
      </c>
      <c r="K1420" s="132">
        <v>954318</v>
      </c>
      <c r="L1420" s="131"/>
      <c r="M1420" s="131">
        <v>13.5</v>
      </c>
      <c r="N1420" s="131"/>
      <c r="O1420" s="133">
        <f t="shared" si="187"/>
        <v>0</v>
      </c>
      <c r="P1420" s="131" t="s">
        <v>3538</v>
      </c>
      <c r="Q1420" s="131" t="s">
        <v>1776</v>
      </c>
      <c r="R1420" s="134" t="s">
        <v>1618</v>
      </c>
      <c r="S1420" s="149">
        <v>8.630833333333328</v>
      </c>
      <c r="T1420" s="149">
        <v>0.47949074074074044</v>
      </c>
      <c r="U1420" s="150">
        <v>44697</v>
      </c>
      <c r="V1420" s="149">
        <v>0.33472222222222214</v>
      </c>
      <c r="W1420" s="130">
        <v>0.72</v>
      </c>
      <c r="X1420" s="135">
        <v>29</v>
      </c>
      <c r="Y1420" s="130" t="str">
        <f t="shared" si="184"/>
        <v>AL91A</v>
      </c>
      <c r="Z1420" s="130" t="str">
        <f t="shared" si="188"/>
        <v>9/LR6XW</v>
      </c>
      <c r="AA1420" s="135">
        <f t="shared" si="192"/>
        <v>0.72</v>
      </c>
      <c r="AB1420" s="135">
        <f t="shared" si="190"/>
        <v>2.5099999999999998</v>
      </c>
      <c r="AC1420" s="130">
        <f t="shared" si="191"/>
        <v>29</v>
      </c>
      <c r="AD1420" s="130" t="str">
        <f t="shared" si="189"/>
        <v>66002-949</v>
      </c>
      <c r="AE1420" s="136"/>
      <c r="AF1420" s="137"/>
      <c r="AG1420" s="1" t="s">
        <v>152</v>
      </c>
      <c r="AH1420" s="43">
        <v>65346</v>
      </c>
    </row>
    <row r="1421" spans="1:34" x14ac:dyDescent="0.25">
      <c r="A1421" s="140">
        <v>44691</v>
      </c>
      <c r="B1421" s="55" t="s">
        <v>5002</v>
      </c>
      <c r="C1421" s="51" t="s">
        <v>5005</v>
      </c>
      <c r="D1421" s="51" t="s">
        <v>5006</v>
      </c>
      <c r="E1421" s="54">
        <v>44690</v>
      </c>
      <c r="F1421" s="51" t="s">
        <v>2862</v>
      </c>
      <c r="G1421" s="48" t="s">
        <v>5003</v>
      </c>
      <c r="H1421" s="52">
        <v>1</v>
      </c>
      <c r="I1421" s="51" t="s">
        <v>324</v>
      </c>
      <c r="J1421" s="1">
        <v>3.77</v>
      </c>
      <c r="K1421" s="132">
        <v>955362</v>
      </c>
      <c r="L1421" s="131" t="s">
        <v>5004</v>
      </c>
      <c r="M1421" s="131">
        <v>2.4</v>
      </c>
      <c r="N1421" s="131">
        <v>1.7</v>
      </c>
      <c r="O1421" s="133">
        <f t="shared" si="187"/>
        <v>4.08</v>
      </c>
      <c r="P1421" s="131" t="s">
        <v>4011</v>
      </c>
      <c r="Q1421" s="131" t="s">
        <v>582</v>
      </c>
      <c r="R1421" s="134" t="s">
        <v>248</v>
      </c>
      <c r="S1421" s="149">
        <v>1.56</v>
      </c>
      <c r="T1421" s="149">
        <v>1.56</v>
      </c>
      <c r="U1421" s="150">
        <v>44698</v>
      </c>
      <c r="V1421" s="149">
        <v>0.16222222222222182</v>
      </c>
      <c r="W1421" s="130">
        <v>0.5</v>
      </c>
      <c r="X1421" s="135">
        <v>16.47</v>
      </c>
      <c r="Y1421" s="130" t="str">
        <f t="shared" si="184"/>
        <v>N1130</v>
      </c>
      <c r="Z1421" s="130" t="str">
        <f t="shared" si="188"/>
        <v>2/N1700SCR</v>
      </c>
      <c r="AA1421" s="135">
        <f t="shared" si="192"/>
        <v>0.5</v>
      </c>
      <c r="AB1421" s="135">
        <f t="shared" si="190"/>
        <v>3.77</v>
      </c>
      <c r="AC1421" s="130">
        <f t="shared" si="191"/>
        <v>16.47</v>
      </c>
      <c r="AD1421" s="130" t="str">
        <f t="shared" si="189"/>
        <v>30003-472BD</v>
      </c>
      <c r="AE1421" s="136"/>
      <c r="AF1421" s="137"/>
      <c r="AG1421" s="1" t="s">
        <v>151</v>
      </c>
      <c r="AH1421" s="43">
        <v>35767</v>
      </c>
    </row>
    <row r="1422" spans="1:34" x14ac:dyDescent="0.25">
      <c r="A1422" s="146">
        <v>44693</v>
      </c>
      <c r="B1422" s="57" t="s">
        <v>5040</v>
      </c>
      <c r="C1422" s="51" t="s">
        <v>642</v>
      </c>
      <c r="D1422" s="51" t="s">
        <v>5044</v>
      </c>
      <c r="E1422" s="54">
        <v>44700</v>
      </c>
      <c r="F1422" s="51" t="s">
        <v>5041</v>
      </c>
      <c r="G1422" s="48" t="s">
        <v>5042</v>
      </c>
      <c r="H1422" s="52">
        <v>1</v>
      </c>
      <c r="I1422" s="51" t="s">
        <v>364</v>
      </c>
      <c r="J1422" s="1">
        <v>32.840000000000003</v>
      </c>
      <c r="K1422" s="132">
        <v>955035</v>
      </c>
      <c r="L1422" s="131" t="s">
        <v>5043</v>
      </c>
      <c r="M1422" s="131">
        <v>7.4</v>
      </c>
      <c r="N1422" s="131">
        <v>10.4</v>
      </c>
      <c r="O1422" s="133">
        <f t="shared" si="187"/>
        <v>76.960000000000008</v>
      </c>
      <c r="P1422" s="131" t="s">
        <v>3486</v>
      </c>
      <c r="Q1422" s="131" t="s">
        <v>158</v>
      </c>
      <c r="R1422" s="134" t="s">
        <v>248</v>
      </c>
      <c r="S1422" s="149">
        <v>2.4158333333333339</v>
      </c>
      <c r="T1422" s="149">
        <v>2.4158333333333339</v>
      </c>
      <c r="U1422" s="150">
        <v>44697</v>
      </c>
      <c r="V1422" s="149">
        <v>0.18166666666666842</v>
      </c>
      <c r="W1422" s="130">
        <v>2.64</v>
      </c>
      <c r="X1422" s="135">
        <v>180</v>
      </c>
      <c r="Y1422" s="130" t="str">
        <f t="shared" si="184"/>
        <v>RL408</v>
      </c>
      <c r="Z1422" s="130" t="str">
        <f t="shared" si="188"/>
        <v>8/UR18650ZY</v>
      </c>
      <c r="AA1422" s="135">
        <f t="shared" si="192"/>
        <v>2.64</v>
      </c>
      <c r="AB1422" s="135">
        <f t="shared" si="190"/>
        <v>32.840000000000003</v>
      </c>
      <c r="AC1422" s="130">
        <f t="shared" si="191"/>
        <v>180</v>
      </c>
      <c r="AD1422" s="130" t="str">
        <f t="shared" si="189"/>
        <v>30008-108BWB</v>
      </c>
      <c r="AE1422" s="136"/>
      <c r="AF1422" s="137"/>
      <c r="AG1422" s="1" t="s">
        <v>152</v>
      </c>
      <c r="AH1422" s="43">
        <v>2675</v>
      </c>
    </row>
    <row r="1423" spans="1:34" x14ac:dyDescent="0.25">
      <c r="A1423" s="144">
        <v>44692</v>
      </c>
      <c r="B1423" s="56" t="s">
        <v>5020</v>
      </c>
      <c r="C1423" s="51" t="s">
        <v>3197</v>
      </c>
      <c r="D1423" s="51" t="s">
        <v>3712</v>
      </c>
      <c r="E1423" s="54">
        <v>44691</v>
      </c>
      <c r="F1423" s="51" t="s">
        <v>307</v>
      </c>
      <c r="G1423" s="48" t="s">
        <v>3711</v>
      </c>
      <c r="H1423" s="52">
        <v>30</v>
      </c>
      <c r="I1423" s="51" t="s">
        <v>114</v>
      </c>
      <c r="J1423" s="1">
        <v>28.36</v>
      </c>
      <c r="K1423" s="132">
        <v>955614</v>
      </c>
      <c r="L1423" s="131"/>
      <c r="M1423" s="131">
        <v>12</v>
      </c>
      <c r="N1423" s="131">
        <v>4.5</v>
      </c>
      <c r="O1423" s="133">
        <f t="shared" si="187"/>
        <v>54</v>
      </c>
      <c r="P1423" s="131" t="s">
        <v>3497</v>
      </c>
      <c r="Q1423" s="131" t="s">
        <v>584</v>
      </c>
      <c r="R1423" s="134" t="s">
        <v>287</v>
      </c>
      <c r="S1423" s="149">
        <v>10.322777777777778</v>
      </c>
      <c r="T1423" s="149">
        <v>0.34409259259259262</v>
      </c>
      <c r="U1423" s="150">
        <v>44698</v>
      </c>
      <c r="V1423" s="149">
        <v>0.6838888888888901</v>
      </c>
      <c r="W1423" s="130">
        <v>0.43</v>
      </c>
      <c r="X1423" s="135">
        <v>69</v>
      </c>
      <c r="Y1423" s="130" t="str">
        <f t="shared" si="184"/>
        <v>N381</v>
      </c>
      <c r="Z1423" s="130" t="str">
        <f t="shared" si="188"/>
        <v>10/HR-4/3FAU</v>
      </c>
      <c r="AA1423" s="135">
        <f t="shared" si="192"/>
        <v>0.43</v>
      </c>
      <c r="AB1423" s="135">
        <f t="shared" si="190"/>
        <v>28.36</v>
      </c>
      <c r="AC1423" s="130">
        <f t="shared" si="191"/>
        <v>69</v>
      </c>
      <c r="AD1423" s="130" t="str">
        <f t="shared" si="189"/>
        <v>66000-361</v>
      </c>
      <c r="AE1423" s="136"/>
      <c r="AF1423" s="137"/>
      <c r="AG1423" s="1" t="s">
        <v>153</v>
      </c>
      <c r="AH1423" s="43">
        <v>81345</v>
      </c>
    </row>
    <row r="1424" spans="1:34" x14ac:dyDescent="0.25">
      <c r="A1424" s="139">
        <v>44690</v>
      </c>
      <c r="B1424" s="58" t="s">
        <v>4990</v>
      </c>
      <c r="C1424" s="51" t="s">
        <v>3393</v>
      </c>
      <c r="D1424" s="51" t="s">
        <v>4992</v>
      </c>
      <c r="E1424" s="54">
        <v>44697</v>
      </c>
      <c r="F1424" s="51" t="s">
        <v>531</v>
      </c>
      <c r="G1424" s="48" t="s">
        <v>4991</v>
      </c>
      <c r="H1424" s="52">
        <v>2</v>
      </c>
      <c r="I1424" s="51" t="s">
        <v>99</v>
      </c>
      <c r="J1424" s="1">
        <v>12.81</v>
      </c>
      <c r="K1424" s="132">
        <v>955227</v>
      </c>
      <c r="L1424" s="131"/>
      <c r="M1424" s="131">
        <v>11.1</v>
      </c>
      <c r="N1424" s="131">
        <v>2.6</v>
      </c>
      <c r="O1424" s="133">
        <f t="shared" si="187"/>
        <v>28.86</v>
      </c>
      <c r="P1424" s="131" t="s">
        <v>3486</v>
      </c>
      <c r="Q1424" s="131" t="s">
        <v>577</v>
      </c>
      <c r="R1424" s="134" t="s">
        <v>248</v>
      </c>
      <c r="S1424" s="149">
        <v>0.68361111111111039</v>
      </c>
      <c r="T1424" s="149">
        <v>0.3418055555555552</v>
      </c>
      <c r="U1424" s="150">
        <v>44697</v>
      </c>
      <c r="V1424" s="149">
        <v>0.13055555555555554</v>
      </c>
      <c r="W1424" s="130">
        <v>0.23</v>
      </c>
      <c r="X1424" s="135">
        <v>47.5</v>
      </c>
      <c r="Y1424" s="130" t="str">
        <f t="shared" si="184"/>
        <v>RL707</v>
      </c>
      <c r="Z1424" s="130" t="str">
        <f t="shared" si="188"/>
        <v>3/UR18650FM</v>
      </c>
      <c r="AA1424" s="135">
        <f t="shared" si="192"/>
        <v>0.23</v>
      </c>
      <c r="AB1424" s="135">
        <f t="shared" si="190"/>
        <v>12.81</v>
      </c>
      <c r="AC1424" s="130">
        <f t="shared" si="191"/>
        <v>47.5</v>
      </c>
      <c r="AD1424" s="130" t="str">
        <f t="shared" si="189"/>
        <v>66000-961</v>
      </c>
      <c r="AE1424" s="136"/>
      <c r="AF1424" s="137"/>
      <c r="AG1424" s="1" t="s">
        <v>151</v>
      </c>
      <c r="AH1424" s="43">
        <v>60789</v>
      </c>
    </row>
    <row r="1425" spans="1:34" x14ac:dyDescent="0.25">
      <c r="A1425" s="139">
        <v>44697</v>
      </c>
      <c r="B1425" s="58" t="s">
        <v>5058</v>
      </c>
      <c r="C1425" s="51" t="s">
        <v>2824</v>
      </c>
      <c r="D1425" s="51" t="s">
        <v>2825</v>
      </c>
      <c r="E1425" s="54">
        <v>44708</v>
      </c>
      <c r="F1425" s="51" t="s">
        <v>117</v>
      </c>
      <c r="G1425" s="48" t="s">
        <v>2822</v>
      </c>
      <c r="H1425" s="52">
        <v>1</v>
      </c>
      <c r="I1425" s="51" t="s">
        <v>394</v>
      </c>
      <c r="J1425" s="1">
        <v>77.73</v>
      </c>
      <c r="K1425" s="132">
        <v>956061</v>
      </c>
      <c r="L1425" s="131" t="s">
        <v>2823</v>
      </c>
      <c r="M1425" s="131">
        <v>26.4</v>
      </c>
      <c r="N1425" s="131">
        <v>2.8</v>
      </c>
      <c r="O1425" s="133">
        <f t="shared" si="187"/>
        <v>73.919999999999987</v>
      </c>
      <c r="P1425" s="131" t="s">
        <v>3497</v>
      </c>
      <c r="Q1425" s="131" t="s">
        <v>2826</v>
      </c>
      <c r="R1425" s="134" t="s">
        <v>248</v>
      </c>
      <c r="S1425" s="149">
        <v>2.72</v>
      </c>
      <c r="T1425" s="149">
        <v>2.72</v>
      </c>
      <c r="U1425" s="150">
        <v>44698</v>
      </c>
      <c r="V1425" s="149">
        <v>0.21861111111110976</v>
      </c>
      <c r="W1425" s="130">
        <v>1.28</v>
      </c>
      <c r="X1425" s="135">
        <v>213.65</v>
      </c>
      <c r="Y1425" s="130" t="str">
        <f t="shared" si="184"/>
        <v>N1302</v>
      </c>
      <c r="Z1425" s="130" t="str">
        <f t="shared" si="188"/>
        <v>22/HHR-300SCP</v>
      </c>
      <c r="AA1425" s="135">
        <f t="shared" si="192"/>
        <v>1.28</v>
      </c>
      <c r="AB1425" s="135">
        <f t="shared" si="190"/>
        <v>77.73</v>
      </c>
      <c r="AC1425" s="130">
        <f t="shared" si="191"/>
        <v>213.65</v>
      </c>
      <c r="AD1425" s="130" t="str">
        <f t="shared" si="189"/>
        <v>22000-090D</v>
      </c>
      <c r="AE1425" s="136"/>
      <c r="AF1425" s="137"/>
      <c r="AG1425" s="1" t="s">
        <v>13</v>
      </c>
      <c r="AH1425" s="43">
        <v>24232</v>
      </c>
    </row>
    <row r="1426" spans="1:34" x14ac:dyDescent="0.25">
      <c r="A1426" s="139">
        <v>44690</v>
      </c>
      <c r="B1426" s="58" t="s">
        <v>4993</v>
      </c>
      <c r="C1426" s="51" t="s">
        <v>398</v>
      </c>
      <c r="D1426" s="51" t="s">
        <v>4995</v>
      </c>
      <c r="E1426" s="54">
        <v>44701</v>
      </c>
      <c r="F1426" s="51" t="s">
        <v>3924</v>
      </c>
      <c r="G1426" s="48" t="s">
        <v>4994</v>
      </c>
      <c r="H1426" s="52">
        <v>1</v>
      </c>
      <c r="I1426" s="51" t="s">
        <v>383</v>
      </c>
      <c r="J1426" s="1">
        <v>6.82</v>
      </c>
      <c r="K1426" s="132">
        <v>955242</v>
      </c>
      <c r="L1426" s="131"/>
      <c r="M1426" s="131">
        <v>3.6</v>
      </c>
      <c r="N1426" s="131">
        <v>2.35</v>
      </c>
      <c r="O1426" s="133">
        <f t="shared" si="187"/>
        <v>8.4600000000000009</v>
      </c>
      <c r="P1426" s="131" t="s">
        <v>3486</v>
      </c>
      <c r="Q1426" s="131" t="s">
        <v>412</v>
      </c>
      <c r="R1426" s="134" t="s">
        <v>1618</v>
      </c>
      <c r="S1426" s="149">
        <v>1.2033333333333349</v>
      </c>
      <c r="T1426" s="149">
        <v>1.2033333333333349</v>
      </c>
      <c r="U1426" s="150">
        <v>44698</v>
      </c>
      <c r="V1426" s="149">
        <v>0.13750000000000284</v>
      </c>
      <c r="W1426" s="130">
        <v>1</v>
      </c>
      <c r="X1426" s="135">
        <v>27.5</v>
      </c>
      <c r="Y1426" s="130" t="str">
        <f t="shared" si="184"/>
        <v>RL1587</v>
      </c>
      <c r="Z1426" s="130" t="str">
        <f t="shared" si="188"/>
        <v>1/NCA103450</v>
      </c>
      <c r="AA1426" s="135">
        <f t="shared" si="192"/>
        <v>1</v>
      </c>
      <c r="AB1426" s="135">
        <f t="shared" si="190"/>
        <v>6.82</v>
      </c>
      <c r="AC1426" s="130">
        <f t="shared" si="191"/>
        <v>27.5</v>
      </c>
      <c r="AD1426" s="130" t="str">
        <f t="shared" si="189"/>
        <v>66003-045</v>
      </c>
      <c r="AE1426" s="136"/>
      <c r="AF1426" s="137"/>
      <c r="AG1426" s="1" t="s">
        <v>151</v>
      </c>
      <c r="AH1426" s="43">
        <v>23857</v>
      </c>
    </row>
    <row r="1427" spans="1:34" x14ac:dyDescent="0.25">
      <c r="A1427" s="140">
        <v>44670</v>
      </c>
      <c r="B1427" s="55" t="s">
        <v>4849</v>
      </c>
      <c r="C1427" s="51" t="s">
        <v>3493</v>
      </c>
      <c r="D1427" s="51" t="s">
        <v>3494</v>
      </c>
      <c r="E1427" s="54">
        <v>44687</v>
      </c>
      <c r="F1427" s="51" t="s">
        <v>3495</v>
      </c>
      <c r="G1427" s="48" t="s">
        <v>3496</v>
      </c>
      <c r="H1427" s="52">
        <v>200</v>
      </c>
      <c r="I1427" s="51" t="s">
        <v>4850</v>
      </c>
      <c r="J1427" s="1">
        <v>8.23</v>
      </c>
      <c r="K1427" s="132">
        <v>952948</v>
      </c>
      <c r="L1427" s="131"/>
      <c r="M1427" s="131">
        <v>4.8</v>
      </c>
      <c r="N1427" s="131">
        <v>0.8</v>
      </c>
      <c r="O1427" s="133">
        <f t="shared" si="187"/>
        <v>3.84</v>
      </c>
      <c r="P1427" s="131" t="s">
        <v>3497</v>
      </c>
      <c r="Q1427" s="131" t="s">
        <v>562</v>
      </c>
      <c r="R1427" s="134" t="s">
        <v>5252</v>
      </c>
      <c r="S1427" s="149">
        <v>48.083333333333329</v>
      </c>
      <c r="T1427" s="149">
        <v>0.24041666666666664</v>
      </c>
      <c r="U1427" s="150">
        <v>44697</v>
      </c>
      <c r="V1427" s="149">
        <v>2.3849999999999998</v>
      </c>
      <c r="W1427" s="130">
        <v>0.18</v>
      </c>
      <c r="X1427" s="135">
        <v>23.5</v>
      </c>
      <c r="Y1427" s="130" t="str">
        <f t="shared" si="184"/>
        <v>N1576</v>
      </c>
      <c r="Z1427" s="130" t="str">
        <f t="shared" si="188"/>
        <v>4/BK-4MCCE</v>
      </c>
      <c r="AA1427" s="135">
        <f t="shared" si="192"/>
        <v>0.18</v>
      </c>
      <c r="AB1427" s="135">
        <f t="shared" si="190"/>
        <v>8.23</v>
      </c>
      <c r="AC1427" s="130">
        <f t="shared" si="191"/>
        <v>23.5</v>
      </c>
      <c r="AD1427" s="130" t="str">
        <f t="shared" si="189"/>
        <v>30006-908GSQ-22K</v>
      </c>
      <c r="AE1427" s="136"/>
      <c r="AF1427" s="137"/>
      <c r="AG1427" s="1" t="s">
        <v>13</v>
      </c>
      <c r="AH1427" s="43">
        <v>20755</v>
      </c>
    </row>
    <row r="1428" spans="1:34" s="1" customFormat="1" x14ac:dyDescent="0.25">
      <c r="A1428" s="147">
        <v>44687</v>
      </c>
      <c r="B1428" s="82" t="s">
        <v>4962</v>
      </c>
      <c r="C1428" s="51" t="s">
        <v>4965</v>
      </c>
      <c r="D1428" s="51" t="s">
        <v>4966</v>
      </c>
      <c r="E1428" s="54">
        <v>44686</v>
      </c>
      <c r="F1428" s="51" t="s">
        <v>1753</v>
      </c>
      <c r="G1428" s="48" t="s">
        <v>4963</v>
      </c>
      <c r="H1428" s="52">
        <v>15</v>
      </c>
      <c r="I1428" s="51" t="s">
        <v>4964</v>
      </c>
      <c r="J1428" s="1">
        <v>9.4700000000000006</v>
      </c>
      <c r="K1428" s="132">
        <v>955112</v>
      </c>
      <c r="L1428" s="131"/>
      <c r="M1428" s="131">
        <v>18</v>
      </c>
      <c r="N1428" s="131"/>
      <c r="O1428" s="133">
        <f t="shared" si="187"/>
        <v>0</v>
      </c>
      <c r="P1428" s="131" t="s">
        <v>3538</v>
      </c>
      <c r="Q1428" s="131" t="s">
        <v>591</v>
      </c>
      <c r="R1428" s="134" t="s">
        <v>455</v>
      </c>
      <c r="S1428" s="149">
        <v>10.235277777777775</v>
      </c>
      <c r="T1428" s="149">
        <v>0.68235185185185165</v>
      </c>
      <c r="U1428" s="150">
        <v>44698</v>
      </c>
      <c r="V1428" s="149">
        <v>0.47555555555555618</v>
      </c>
      <c r="W1428" s="130">
        <v>0.86</v>
      </c>
      <c r="X1428" s="135">
        <v>78</v>
      </c>
      <c r="Y1428" s="130" t="str">
        <f t="shared" si="184"/>
        <v>AL49</v>
      </c>
      <c r="Z1428" s="130" t="str">
        <f t="shared" si="188"/>
        <v>12/EN93</v>
      </c>
      <c r="AA1428" s="135">
        <f t="shared" si="192"/>
        <v>0.86</v>
      </c>
      <c r="AB1428" s="135">
        <f t="shared" si="190"/>
        <v>9.4700000000000006</v>
      </c>
      <c r="AC1428" s="130">
        <f t="shared" si="191"/>
        <v>78</v>
      </c>
      <c r="AD1428" s="130" t="str">
        <f t="shared" si="189"/>
        <v>66000-301</v>
      </c>
      <c r="AE1428" s="136"/>
      <c r="AF1428" s="137"/>
      <c r="AG1428" s="1" t="s">
        <v>153</v>
      </c>
      <c r="AH1428" s="43">
        <v>35006</v>
      </c>
    </row>
    <row r="1429" spans="1:34" x14ac:dyDescent="0.25">
      <c r="A1429" s="147">
        <v>44687</v>
      </c>
      <c r="B1429" s="82" t="s">
        <v>4968</v>
      </c>
      <c r="C1429" s="51" t="s">
        <v>4136</v>
      </c>
      <c r="D1429" s="51" t="s">
        <v>4137</v>
      </c>
      <c r="E1429" s="54">
        <v>44686</v>
      </c>
      <c r="F1429" s="51" t="s">
        <v>1753</v>
      </c>
      <c r="G1429" s="48" t="s">
        <v>4135</v>
      </c>
      <c r="H1429" s="52">
        <v>5</v>
      </c>
      <c r="I1429" s="51" t="s">
        <v>148</v>
      </c>
      <c r="J1429" s="1">
        <v>46.89</v>
      </c>
      <c r="K1429" s="132">
        <v>955112</v>
      </c>
      <c r="L1429" s="131"/>
      <c r="M1429" s="131">
        <v>10.8</v>
      </c>
      <c r="N1429" s="131">
        <v>13</v>
      </c>
      <c r="O1429" s="133">
        <f t="shared" si="187"/>
        <v>140.4</v>
      </c>
      <c r="P1429" s="131" t="s">
        <v>538</v>
      </c>
      <c r="Q1429" s="131" t="s">
        <v>577</v>
      </c>
      <c r="R1429" s="134" t="s">
        <v>455</v>
      </c>
      <c r="S1429" s="149">
        <v>5.1269444444444456</v>
      </c>
      <c r="T1429" s="149">
        <v>1.0253888888888891</v>
      </c>
      <c r="U1429" s="150">
        <v>44699</v>
      </c>
      <c r="V1429" s="149">
        <v>0.17666666666666497</v>
      </c>
      <c r="W1429" s="130">
        <v>1.21</v>
      </c>
      <c r="X1429" s="135">
        <v>108</v>
      </c>
      <c r="Y1429" s="130" t="str">
        <f t="shared" si="184"/>
        <v>L269</v>
      </c>
      <c r="Z1429" s="130" t="str">
        <f t="shared" si="188"/>
        <v>3/LSH20</v>
      </c>
      <c r="AA1429" s="135">
        <f t="shared" si="192"/>
        <v>1.21</v>
      </c>
      <c r="AB1429" s="135">
        <f t="shared" si="190"/>
        <v>46.89</v>
      </c>
      <c r="AC1429" s="130">
        <f t="shared" si="191"/>
        <v>108</v>
      </c>
      <c r="AD1429" s="130" t="str">
        <f t="shared" si="189"/>
        <v>66000-260</v>
      </c>
      <c r="AE1429" s="136"/>
      <c r="AF1429" s="137"/>
      <c r="AG1429" s="1" t="s">
        <v>153</v>
      </c>
      <c r="AH1429" s="43">
        <v>35006</v>
      </c>
    </row>
    <row r="1430" spans="1:34" x14ac:dyDescent="0.25">
      <c r="A1430" s="147">
        <v>44645</v>
      </c>
      <c r="B1430" s="82" t="s">
        <v>4708</v>
      </c>
      <c r="C1430" s="51" t="s">
        <v>4709</v>
      </c>
      <c r="D1430" s="51" t="s">
        <v>199</v>
      </c>
      <c r="E1430" s="54">
        <v>44610</v>
      </c>
      <c r="F1430" s="51" t="s">
        <v>693</v>
      </c>
      <c r="G1430" s="48" t="s">
        <v>1135</v>
      </c>
      <c r="H1430" s="52">
        <v>20</v>
      </c>
      <c r="I1430" s="51" t="s">
        <v>4048</v>
      </c>
      <c r="J1430" s="1">
        <v>268.20999999999998</v>
      </c>
      <c r="K1430" s="132">
        <v>946486</v>
      </c>
      <c r="L1430" s="131" t="s">
        <v>1323</v>
      </c>
      <c r="M1430" s="131">
        <v>19.5</v>
      </c>
      <c r="N1430" s="131">
        <v>6.8</v>
      </c>
      <c r="O1430" s="133">
        <f t="shared" si="187"/>
        <v>132.6</v>
      </c>
      <c r="P1430" s="131" t="s">
        <v>3945</v>
      </c>
      <c r="Q1430" s="131" t="s">
        <v>583</v>
      </c>
      <c r="R1430" s="134" t="s">
        <v>320</v>
      </c>
      <c r="S1430" s="149">
        <v>56.205833333333338</v>
      </c>
      <c r="T1430" s="149">
        <v>2.8102916666666671</v>
      </c>
      <c r="U1430" s="150">
        <v>44699</v>
      </c>
      <c r="V1430" s="149">
        <v>0.21000000000000085</v>
      </c>
      <c r="W1430" s="130">
        <v>2.77</v>
      </c>
      <c r="X1430" s="135">
        <v>430</v>
      </c>
      <c r="Y1430" s="130" t="str">
        <f t="shared" ref="Y1430:Y1493" si="193">D1430</f>
        <v>DH33</v>
      </c>
      <c r="Z1430" s="130" t="str">
        <f t="shared" si="188"/>
        <v>5/LXRC-165HT-SC-BC</v>
      </c>
      <c r="AA1430" s="135">
        <f t="shared" si="192"/>
        <v>2.77</v>
      </c>
      <c r="AB1430" s="135">
        <f t="shared" si="190"/>
        <v>268.20999999999998</v>
      </c>
      <c r="AC1430" s="130">
        <f t="shared" si="191"/>
        <v>430</v>
      </c>
      <c r="AD1430" s="130" t="str">
        <f t="shared" si="189"/>
        <v>66000-798</v>
      </c>
      <c r="AE1430" s="136"/>
      <c r="AF1430" s="137"/>
      <c r="AG1430" s="1" t="s">
        <v>153</v>
      </c>
      <c r="AH1430" s="43">
        <v>65578</v>
      </c>
    </row>
    <row r="1431" spans="1:34" x14ac:dyDescent="0.25">
      <c r="A1431" s="139">
        <v>44613</v>
      </c>
      <c r="B1431" s="58" t="s">
        <v>4376</v>
      </c>
      <c r="C1431" s="51"/>
      <c r="D1431" s="51" t="s">
        <v>1906</v>
      </c>
      <c r="E1431" s="54">
        <v>44631</v>
      </c>
      <c r="F1431" s="51" t="s">
        <v>139</v>
      </c>
      <c r="G1431" s="48" t="s">
        <v>1905</v>
      </c>
      <c r="H1431" s="52">
        <v>10</v>
      </c>
      <c r="I1431" s="51" t="s">
        <v>4377</v>
      </c>
      <c r="J1431" s="1">
        <v>10.42</v>
      </c>
      <c r="K1431" s="132">
        <v>946548</v>
      </c>
      <c r="L1431" s="131"/>
      <c r="M1431" s="131"/>
      <c r="N1431" s="131"/>
      <c r="O1431" s="133">
        <f t="shared" si="187"/>
        <v>0</v>
      </c>
      <c r="P1431" s="131"/>
      <c r="Q1431" s="131"/>
      <c r="R1431" s="134" t="s">
        <v>259</v>
      </c>
      <c r="S1431" s="149">
        <v>10.927500000000004</v>
      </c>
      <c r="T1431" s="149">
        <v>1.0927500000000003</v>
      </c>
      <c r="U1431" s="150">
        <v>44699</v>
      </c>
      <c r="V1431" s="149">
        <v>0.3466666666666649</v>
      </c>
      <c r="W1431" s="130">
        <v>0.7</v>
      </c>
      <c r="X1431" s="135">
        <v>220</v>
      </c>
      <c r="Y1431" s="130" t="str">
        <f t="shared" si="193"/>
        <v>CH532</v>
      </c>
      <c r="Z1431" s="130">
        <f t="shared" si="188"/>
        <v>0</v>
      </c>
      <c r="AA1431" s="135">
        <f t="shared" si="192"/>
        <v>0.7</v>
      </c>
      <c r="AB1431" s="135">
        <f t="shared" si="190"/>
        <v>10.42</v>
      </c>
      <c r="AC1431" s="130">
        <f t="shared" si="191"/>
        <v>220</v>
      </c>
      <c r="AD1431" s="130" t="str">
        <f t="shared" si="189"/>
        <v>66002-658</v>
      </c>
      <c r="AE1431" s="136"/>
      <c r="AF1431" s="137"/>
      <c r="AG1431" s="1" t="s">
        <v>573</v>
      </c>
      <c r="AH1431" s="43">
        <v>66824</v>
      </c>
    </row>
    <row r="1432" spans="1:34" x14ac:dyDescent="0.25">
      <c r="A1432" s="139">
        <v>44648</v>
      </c>
      <c r="B1432" s="58" t="s">
        <v>4722</v>
      </c>
      <c r="C1432" s="51" t="s">
        <v>1136</v>
      </c>
      <c r="D1432" s="51" t="s">
        <v>199</v>
      </c>
      <c r="E1432" s="54">
        <v>44656</v>
      </c>
      <c r="F1432" s="51" t="s">
        <v>1727</v>
      </c>
      <c r="G1432" s="48" t="s">
        <v>1135</v>
      </c>
      <c r="H1432" s="52">
        <v>5</v>
      </c>
      <c r="I1432" s="51" t="s">
        <v>694</v>
      </c>
      <c r="J1432" s="1">
        <v>340.84</v>
      </c>
      <c r="K1432" s="132">
        <v>950559</v>
      </c>
      <c r="L1432" s="131" t="s">
        <v>1323</v>
      </c>
      <c r="M1432" s="131">
        <v>19.5</v>
      </c>
      <c r="N1432" s="131">
        <v>6.2</v>
      </c>
      <c r="O1432" s="133">
        <f t="shared" si="187"/>
        <v>120.9</v>
      </c>
      <c r="P1432" s="131" t="s">
        <v>3945</v>
      </c>
      <c r="Q1432" s="131" t="s">
        <v>583</v>
      </c>
      <c r="R1432" s="134" t="s">
        <v>456</v>
      </c>
      <c r="S1432" s="149">
        <v>10.247777777777783</v>
      </c>
      <c r="T1432" s="149">
        <v>2.0495555555555565</v>
      </c>
      <c r="U1432" s="150">
        <v>44704</v>
      </c>
      <c r="V1432" s="149">
        <v>0.14333333333333309</v>
      </c>
      <c r="W1432" s="130">
        <v>2.77</v>
      </c>
      <c r="X1432" s="135">
        <v>495</v>
      </c>
      <c r="Y1432" s="130" t="str">
        <f t="shared" si="193"/>
        <v>DH33</v>
      </c>
      <c r="Z1432" s="130" t="str">
        <f t="shared" si="188"/>
        <v>5/3B5100</v>
      </c>
      <c r="AA1432" s="135">
        <f t="shared" si="192"/>
        <v>2.77</v>
      </c>
      <c r="AB1432" s="135">
        <f t="shared" si="190"/>
        <v>340.84</v>
      </c>
      <c r="AC1432" s="130">
        <f t="shared" si="191"/>
        <v>495</v>
      </c>
      <c r="AD1432" s="130" t="str">
        <f t="shared" si="189"/>
        <v>66000-798</v>
      </c>
      <c r="AE1432" s="136"/>
      <c r="AF1432" s="137"/>
      <c r="AG1432" s="1" t="s">
        <v>152</v>
      </c>
      <c r="AH1432" s="43">
        <v>66479</v>
      </c>
    </row>
    <row r="1433" spans="1:34" x14ac:dyDescent="0.25">
      <c r="A1433" s="146">
        <v>44700</v>
      </c>
      <c r="B1433" s="57">
        <v>323019</v>
      </c>
      <c r="C1433" s="51" t="s">
        <v>5103</v>
      </c>
      <c r="D1433" s="51" t="s">
        <v>5104</v>
      </c>
      <c r="E1433" s="54">
        <v>44699</v>
      </c>
      <c r="F1433" s="51" t="s">
        <v>255</v>
      </c>
      <c r="G1433" s="48"/>
      <c r="H1433" s="52">
        <v>1</v>
      </c>
      <c r="I1433" s="51" t="s">
        <v>5105</v>
      </c>
      <c r="J1433" s="1">
        <v>0</v>
      </c>
      <c r="K1433" s="132">
        <v>956691</v>
      </c>
      <c r="L1433" s="131"/>
      <c r="M1433" s="131"/>
      <c r="N1433" s="131"/>
      <c r="O1433" s="133">
        <f t="shared" si="187"/>
        <v>0</v>
      </c>
      <c r="P1433" s="131"/>
      <c r="Q1433" s="131"/>
      <c r="R1433" s="134" t="s">
        <v>2172</v>
      </c>
      <c r="S1433" s="149">
        <v>0.84638888888888753</v>
      </c>
      <c r="T1433" s="149">
        <v>0.84638888888888753</v>
      </c>
      <c r="U1433" s="150">
        <v>44705</v>
      </c>
      <c r="V1433" s="149">
        <v>0.15833333333333144</v>
      </c>
      <c r="W1433" s="130">
        <v>1</v>
      </c>
      <c r="X1433" s="135">
        <v>12.7</v>
      </c>
      <c r="Y1433" s="130" t="str">
        <f t="shared" si="193"/>
        <v>LAB-CONN</v>
      </c>
      <c r="Z1433" s="130" t="str">
        <f t="shared" si="188"/>
        <v>CTB104-BP1</v>
      </c>
      <c r="AA1433" s="135">
        <f t="shared" si="192"/>
        <v>1</v>
      </c>
      <c r="AB1433" s="135">
        <f t="shared" si="190"/>
        <v>0</v>
      </c>
      <c r="AC1433" s="130">
        <f t="shared" si="191"/>
        <v>12.7</v>
      </c>
      <c r="AD1433" s="130">
        <f t="shared" si="189"/>
        <v>0</v>
      </c>
      <c r="AE1433" s="136"/>
      <c r="AF1433" s="137"/>
      <c r="AG1433" s="1" t="s">
        <v>151</v>
      </c>
      <c r="AH1433" s="43" t="s">
        <v>277</v>
      </c>
    </row>
    <row r="1434" spans="1:34" x14ac:dyDescent="0.25">
      <c r="A1434" s="146">
        <v>44602</v>
      </c>
      <c r="B1434" s="57" t="s">
        <v>4314</v>
      </c>
      <c r="C1434" s="51" t="s">
        <v>4316</v>
      </c>
      <c r="D1434" s="51" t="s">
        <v>4317</v>
      </c>
      <c r="E1434" s="54">
        <v>44659</v>
      </c>
      <c r="F1434" s="51" t="s">
        <v>571</v>
      </c>
      <c r="G1434" s="48" t="s">
        <v>4315</v>
      </c>
      <c r="H1434" s="52">
        <v>5</v>
      </c>
      <c r="I1434" s="51" t="s">
        <v>313</v>
      </c>
      <c r="J1434" s="1">
        <v>183.59</v>
      </c>
      <c r="K1434" s="132">
        <v>945439</v>
      </c>
      <c r="L1434" s="131"/>
      <c r="M1434" s="131">
        <v>7.8</v>
      </c>
      <c r="N1434" s="131">
        <v>1.6</v>
      </c>
      <c r="O1434" s="133">
        <v>24.96</v>
      </c>
      <c r="P1434" s="131" t="s">
        <v>538</v>
      </c>
      <c r="Q1434" s="131" t="s">
        <v>4318</v>
      </c>
      <c r="R1434" s="134" t="s">
        <v>3039</v>
      </c>
      <c r="S1434" s="149">
        <v>3.8594444444444433</v>
      </c>
      <c r="T1434" s="149">
        <v>0.77188888888888862</v>
      </c>
      <c r="U1434" s="150">
        <v>44704</v>
      </c>
      <c r="V1434" s="149">
        <v>0.25611111111111029</v>
      </c>
      <c r="W1434" s="130">
        <v>0.89</v>
      </c>
      <c r="X1434" s="135">
        <v>300</v>
      </c>
      <c r="Y1434" s="130" t="str">
        <f t="shared" si="193"/>
        <v>L302</v>
      </c>
      <c r="Z1434" s="130" t="str">
        <f t="shared" si="188"/>
        <v>4/3B1065-FF</v>
      </c>
      <c r="AA1434" s="135">
        <f t="shared" si="192"/>
        <v>0.89</v>
      </c>
      <c r="AB1434" s="135">
        <f t="shared" si="190"/>
        <v>183.59</v>
      </c>
      <c r="AC1434" s="130">
        <f t="shared" si="191"/>
        <v>300</v>
      </c>
      <c r="AD1434" s="130" t="str">
        <f t="shared" si="189"/>
        <v>66000-292</v>
      </c>
      <c r="AE1434" s="136"/>
      <c r="AF1434" s="137"/>
      <c r="AG1434" s="1" t="s">
        <v>153</v>
      </c>
      <c r="AH1434" s="43">
        <v>65616</v>
      </c>
    </row>
    <row r="1435" spans="1:34" x14ac:dyDescent="0.25">
      <c r="A1435" s="140">
        <v>44698</v>
      </c>
      <c r="B1435" s="55" t="s">
        <v>5084</v>
      </c>
      <c r="C1435" s="51" t="s">
        <v>3823</v>
      </c>
      <c r="D1435" s="51" t="s">
        <v>5087</v>
      </c>
      <c r="E1435" s="54">
        <v>44718</v>
      </c>
      <c r="F1435" s="51" t="s">
        <v>5085</v>
      </c>
      <c r="G1435" s="48" t="s">
        <v>5086</v>
      </c>
      <c r="H1435" s="52">
        <v>4</v>
      </c>
      <c r="I1435" s="51" t="s">
        <v>251</v>
      </c>
      <c r="J1435" s="1">
        <v>22.75</v>
      </c>
      <c r="K1435" s="132">
        <v>956337</v>
      </c>
      <c r="L1435" s="131"/>
      <c r="M1435" s="131">
        <v>3.6</v>
      </c>
      <c r="N1435" s="131">
        <v>13.4</v>
      </c>
      <c r="O1435" s="133">
        <f t="shared" ref="O1435:O1459" si="194">N1435*M1435</f>
        <v>48.24</v>
      </c>
      <c r="P1435" s="131" t="s">
        <v>3486</v>
      </c>
      <c r="Q1435" s="131" t="s">
        <v>254</v>
      </c>
      <c r="R1435" s="134" t="s">
        <v>2172</v>
      </c>
      <c r="S1435" s="149">
        <v>6.3194444444444464</v>
      </c>
      <c r="T1435" s="149">
        <v>1.5798611111111116</v>
      </c>
      <c r="U1435" s="150">
        <v>44706</v>
      </c>
      <c r="V1435" s="149">
        <v>0.28638888888888925</v>
      </c>
      <c r="W1435" s="130">
        <v>2</v>
      </c>
      <c r="X1435" s="135">
        <v>125</v>
      </c>
      <c r="Y1435" s="130" t="str">
        <f t="shared" si="193"/>
        <v>RL1592</v>
      </c>
      <c r="Z1435" s="130" t="str">
        <f t="shared" si="188"/>
        <v>4/NCR18650B</v>
      </c>
      <c r="AA1435" s="135">
        <f t="shared" si="192"/>
        <v>2</v>
      </c>
      <c r="AB1435" s="135">
        <f t="shared" si="190"/>
        <v>22.75</v>
      </c>
      <c r="AC1435" s="130">
        <f t="shared" si="191"/>
        <v>125</v>
      </c>
      <c r="AD1435" s="130" t="str">
        <f t="shared" si="189"/>
        <v>66002-805</v>
      </c>
      <c r="AE1435" s="136"/>
      <c r="AF1435" s="137"/>
      <c r="AG1435" s="1" t="s">
        <v>151</v>
      </c>
      <c r="AH1435" s="43">
        <v>65061</v>
      </c>
    </row>
    <row r="1436" spans="1:34" x14ac:dyDescent="0.25">
      <c r="A1436" s="147">
        <v>44701</v>
      </c>
      <c r="B1436" s="82" t="s">
        <v>5110</v>
      </c>
      <c r="C1436" s="51" t="s">
        <v>530</v>
      </c>
      <c r="D1436" s="51" t="s">
        <v>5113</v>
      </c>
      <c r="E1436" s="54">
        <v>44706</v>
      </c>
      <c r="F1436" s="51" t="s">
        <v>5111</v>
      </c>
      <c r="G1436" s="48" t="s">
        <v>5112</v>
      </c>
      <c r="H1436" s="52">
        <v>9</v>
      </c>
      <c r="I1436" s="51" t="s">
        <v>293</v>
      </c>
      <c r="J1436" s="1">
        <v>10.53</v>
      </c>
      <c r="K1436" s="132">
        <v>956743</v>
      </c>
      <c r="L1436" s="131"/>
      <c r="M1436" s="131">
        <v>7.2</v>
      </c>
      <c r="N1436" s="131">
        <v>1.7</v>
      </c>
      <c r="O1436" s="133">
        <f t="shared" si="194"/>
        <v>12.24</v>
      </c>
      <c r="P1436" s="131" t="s">
        <v>3497</v>
      </c>
      <c r="Q1436" s="131" t="s">
        <v>464</v>
      </c>
      <c r="R1436" s="134" t="s">
        <v>455</v>
      </c>
      <c r="S1436" s="149">
        <v>5.4969444444444457</v>
      </c>
      <c r="T1436" s="149">
        <v>0.61077160493827176</v>
      </c>
      <c r="U1436" s="150">
        <v>44706</v>
      </c>
      <c r="V1436" s="149">
        <v>0.14416666666666522</v>
      </c>
      <c r="W1436" s="130">
        <v>0.96</v>
      </c>
      <c r="X1436" s="135">
        <v>60</v>
      </c>
      <c r="Y1436" s="130" t="str">
        <f t="shared" si="193"/>
        <v>RECELL57</v>
      </c>
      <c r="Z1436" s="130" t="str">
        <f t="shared" si="188"/>
        <v>6/AA1700</v>
      </c>
      <c r="AA1436" s="135">
        <f t="shared" si="192"/>
        <v>0.96</v>
      </c>
      <c r="AB1436" s="135">
        <f t="shared" si="190"/>
        <v>10.53</v>
      </c>
      <c r="AC1436" s="130">
        <f t="shared" si="191"/>
        <v>60</v>
      </c>
      <c r="AD1436" s="130" t="str">
        <f t="shared" si="189"/>
        <v>22000-579</v>
      </c>
      <c r="AE1436" s="136"/>
      <c r="AF1436" s="137"/>
      <c r="AG1436" s="1" t="s">
        <v>151</v>
      </c>
      <c r="AH1436" s="43">
        <v>61349</v>
      </c>
    </row>
    <row r="1437" spans="1:34" x14ac:dyDescent="0.25">
      <c r="A1437" s="146">
        <v>44700</v>
      </c>
      <c r="B1437" s="57" t="s">
        <v>5106</v>
      </c>
      <c r="C1437" s="51" t="s">
        <v>717</v>
      </c>
      <c r="D1437" s="51" t="s">
        <v>639</v>
      </c>
      <c r="E1437" s="54">
        <v>44712</v>
      </c>
      <c r="F1437" s="51" t="s">
        <v>267</v>
      </c>
      <c r="G1437" s="48" t="s">
        <v>638</v>
      </c>
      <c r="H1437" s="52">
        <v>2</v>
      </c>
      <c r="I1437" s="51" t="s">
        <v>243</v>
      </c>
      <c r="J1437" s="1">
        <v>22.39</v>
      </c>
      <c r="K1437" s="132">
        <v>956694</v>
      </c>
      <c r="L1437" s="131"/>
      <c r="M1437" s="131">
        <v>12</v>
      </c>
      <c r="N1437" s="131">
        <v>2.4</v>
      </c>
      <c r="O1437" s="133">
        <f t="shared" si="194"/>
        <v>28.799999999999997</v>
      </c>
      <c r="P1437" s="131" t="s">
        <v>3497</v>
      </c>
      <c r="Q1437" s="131" t="s">
        <v>584</v>
      </c>
      <c r="R1437" s="134" t="s">
        <v>248</v>
      </c>
      <c r="S1437" s="149">
        <v>2.3772222222222217</v>
      </c>
      <c r="T1437" s="149">
        <v>1.1886111111111108</v>
      </c>
      <c r="U1437" s="150">
        <v>44704</v>
      </c>
      <c r="V1437" s="149">
        <v>0.1416666666666675</v>
      </c>
      <c r="W1437" s="130">
        <v>0.77</v>
      </c>
      <c r="X1437" s="135">
        <v>62</v>
      </c>
      <c r="Y1437" s="130" t="str">
        <f t="shared" si="193"/>
        <v>N354</v>
      </c>
      <c r="Z1437" s="130" t="str">
        <f t="shared" si="188"/>
        <v>10/HR-3UTHC</v>
      </c>
      <c r="AA1437" s="135">
        <f t="shared" si="192"/>
        <v>0.77</v>
      </c>
      <c r="AB1437" s="135">
        <f t="shared" si="190"/>
        <v>22.39</v>
      </c>
      <c r="AC1437" s="130">
        <f t="shared" si="191"/>
        <v>62</v>
      </c>
      <c r="AD1437" s="130" t="str">
        <f t="shared" si="189"/>
        <v>66000-354</v>
      </c>
      <c r="AE1437" s="136"/>
      <c r="AF1437" s="137"/>
      <c r="AG1437" s="1" t="s">
        <v>153</v>
      </c>
      <c r="AH1437" s="43">
        <v>66116</v>
      </c>
    </row>
    <row r="1438" spans="1:34" x14ac:dyDescent="0.25">
      <c r="A1438" s="146">
        <v>44693</v>
      </c>
      <c r="B1438" s="57" t="s">
        <v>5028</v>
      </c>
      <c r="C1438" s="51" t="s">
        <v>5031</v>
      </c>
      <c r="D1438" s="51" t="s">
        <v>5032</v>
      </c>
      <c r="E1438" s="54">
        <v>44711</v>
      </c>
      <c r="F1438" s="51" t="s">
        <v>117</v>
      </c>
      <c r="G1438" s="48" t="s">
        <v>5029</v>
      </c>
      <c r="H1438" s="52">
        <v>12</v>
      </c>
      <c r="I1438" s="51" t="s">
        <v>3132</v>
      </c>
      <c r="J1438" s="1">
        <v>8.61</v>
      </c>
      <c r="K1438" s="132">
        <v>955827</v>
      </c>
      <c r="L1438" s="131" t="s">
        <v>5030</v>
      </c>
      <c r="M1438" s="131">
        <v>3.6</v>
      </c>
      <c r="N1438" s="131">
        <v>4</v>
      </c>
      <c r="O1438" s="133">
        <f t="shared" si="194"/>
        <v>14.4</v>
      </c>
      <c r="P1438" s="131" t="s">
        <v>4011</v>
      </c>
      <c r="Q1438" s="131" t="s">
        <v>577</v>
      </c>
      <c r="R1438" s="134" t="s">
        <v>287</v>
      </c>
      <c r="S1438" s="149">
        <v>2.2147222222222203</v>
      </c>
      <c r="T1438" s="149">
        <v>0.18456018518518502</v>
      </c>
      <c r="U1438" s="150">
        <v>44704</v>
      </c>
      <c r="V1438" s="149">
        <v>0.280555555555555</v>
      </c>
      <c r="W1438" s="130">
        <v>0.5</v>
      </c>
      <c r="X1438" s="135">
        <v>18.93</v>
      </c>
      <c r="Y1438" s="130" t="str">
        <f t="shared" si="193"/>
        <v>N1323</v>
      </c>
      <c r="Z1438" s="130" t="str">
        <f t="shared" si="188"/>
        <v>3/ITL4000D</v>
      </c>
      <c r="AA1438" s="135">
        <f t="shared" si="192"/>
        <v>0.5</v>
      </c>
      <c r="AB1438" s="135">
        <f t="shared" si="190"/>
        <v>8.61</v>
      </c>
      <c r="AC1438" s="130">
        <f t="shared" si="191"/>
        <v>18.93</v>
      </c>
      <c r="AD1438" s="130" t="str">
        <f t="shared" si="189"/>
        <v>30004-353BWT</v>
      </c>
      <c r="AE1438" s="136"/>
      <c r="AF1438" s="137"/>
      <c r="AG1438" s="1" t="s">
        <v>573</v>
      </c>
      <c r="AH1438" s="43">
        <v>24232</v>
      </c>
    </row>
    <row r="1439" spans="1:34" x14ac:dyDescent="0.25">
      <c r="A1439" s="144">
        <v>44692</v>
      </c>
      <c r="B1439" s="56" t="s">
        <v>5016</v>
      </c>
      <c r="C1439" s="51" t="s">
        <v>4263</v>
      </c>
      <c r="D1439" s="51" t="s">
        <v>4264</v>
      </c>
      <c r="E1439" s="54">
        <v>44691</v>
      </c>
      <c r="F1439" s="51" t="s">
        <v>4260</v>
      </c>
      <c r="G1439" s="48" t="s">
        <v>4261</v>
      </c>
      <c r="H1439" s="52">
        <v>14</v>
      </c>
      <c r="I1439" s="51" t="s">
        <v>4262</v>
      </c>
      <c r="J1439" s="1">
        <v>15.15</v>
      </c>
      <c r="K1439" s="132">
        <v>955544</v>
      </c>
      <c r="L1439" s="131"/>
      <c r="M1439" s="131">
        <v>24</v>
      </c>
      <c r="N1439" s="131">
        <v>2.2999999999999998</v>
      </c>
      <c r="O1439" s="133">
        <f t="shared" si="194"/>
        <v>55.199999999999996</v>
      </c>
      <c r="P1439" s="131" t="s">
        <v>115</v>
      </c>
      <c r="Q1439" s="131" t="s">
        <v>582</v>
      </c>
      <c r="R1439" s="134" t="s">
        <v>455</v>
      </c>
      <c r="S1439" s="149">
        <v>7.0911111111111111</v>
      </c>
      <c r="T1439" s="149">
        <v>0.50650793650793646</v>
      </c>
      <c r="U1439" s="150">
        <v>44706</v>
      </c>
      <c r="V1439" s="149">
        <v>0.22638888888888786</v>
      </c>
      <c r="W1439" s="130">
        <v>0.7</v>
      </c>
      <c r="X1439" s="135">
        <v>42</v>
      </c>
      <c r="Y1439" s="130" t="str">
        <f t="shared" si="193"/>
        <v>S129</v>
      </c>
      <c r="Z1439" s="130" t="str">
        <f t="shared" si="188"/>
        <v>2/12SB2.3P</v>
      </c>
      <c r="AA1439" s="135">
        <f t="shared" si="192"/>
        <v>0.7</v>
      </c>
      <c r="AB1439" s="135">
        <f t="shared" si="190"/>
        <v>15.15</v>
      </c>
      <c r="AC1439" s="130">
        <f t="shared" si="191"/>
        <v>42</v>
      </c>
      <c r="AD1439" s="130" t="str">
        <f t="shared" si="189"/>
        <v>67001-883</v>
      </c>
      <c r="AE1439" s="136"/>
      <c r="AF1439" s="137"/>
      <c r="AG1439" s="1" t="s">
        <v>153</v>
      </c>
      <c r="AH1439" s="43">
        <v>2628</v>
      </c>
    </row>
    <row r="1440" spans="1:34" x14ac:dyDescent="0.25">
      <c r="A1440" s="146">
        <v>44700</v>
      </c>
      <c r="B1440" s="57" t="s">
        <v>5107</v>
      </c>
      <c r="C1440" s="51" t="s">
        <v>3235</v>
      </c>
      <c r="D1440" s="51" t="s">
        <v>1063</v>
      </c>
      <c r="E1440" s="54">
        <v>44712</v>
      </c>
      <c r="F1440" s="51" t="s">
        <v>267</v>
      </c>
      <c r="G1440" s="48" t="s">
        <v>1062</v>
      </c>
      <c r="H1440" s="52">
        <v>1</v>
      </c>
      <c r="I1440" s="51" t="s">
        <v>1924</v>
      </c>
      <c r="J1440" s="1">
        <v>35.49</v>
      </c>
      <c r="K1440" s="132">
        <v>956694</v>
      </c>
      <c r="L1440" s="131"/>
      <c r="M1440" s="131"/>
      <c r="N1440" s="131"/>
      <c r="O1440" s="133">
        <f t="shared" si="194"/>
        <v>0</v>
      </c>
      <c r="P1440" s="131"/>
      <c r="Q1440" s="131"/>
      <c r="R1440" s="134" t="s">
        <v>249</v>
      </c>
      <c r="S1440" s="149">
        <v>0.13611111111111152</v>
      </c>
      <c r="T1440" s="149">
        <v>0.13611111111111152</v>
      </c>
      <c r="U1440" s="150">
        <v>44706</v>
      </c>
      <c r="V1440" s="149">
        <v>9.0833333333331545E-2</v>
      </c>
      <c r="W1440" s="130">
        <v>0.12</v>
      </c>
      <c r="X1440" s="135">
        <v>80</v>
      </c>
      <c r="Y1440" s="130" t="str">
        <f t="shared" si="193"/>
        <v>CH211A</v>
      </c>
      <c r="Z1440" s="130" t="str">
        <f t="shared" si="188"/>
        <v>1/TSB-002PCB</v>
      </c>
      <c r="AA1440" s="135">
        <f t="shared" si="192"/>
        <v>0.12</v>
      </c>
      <c r="AB1440" s="135">
        <f t="shared" si="190"/>
        <v>35.49</v>
      </c>
      <c r="AC1440" s="130">
        <f t="shared" si="191"/>
        <v>80</v>
      </c>
      <c r="AD1440" s="130" t="str">
        <f t="shared" si="189"/>
        <v>66000-118A</v>
      </c>
      <c r="AE1440" s="136"/>
      <c r="AF1440" s="137"/>
      <c r="AG1440" s="1" t="s">
        <v>153</v>
      </c>
      <c r="AH1440" s="43">
        <v>66116</v>
      </c>
    </row>
    <row r="1441" spans="1:34" x14ac:dyDescent="0.25">
      <c r="A1441" s="147">
        <v>44694</v>
      </c>
      <c r="B1441" s="82" t="s">
        <v>5052</v>
      </c>
      <c r="C1441" s="51" t="s">
        <v>2251</v>
      </c>
      <c r="D1441" s="51" t="s">
        <v>2252</v>
      </c>
      <c r="E1441" s="54">
        <v>44693</v>
      </c>
      <c r="F1441" s="51" t="s">
        <v>1198</v>
      </c>
      <c r="G1441" s="48" t="s">
        <v>2250</v>
      </c>
      <c r="H1441" s="52">
        <v>20</v>
      </c>
      <c r="I1441" s="51" t="s">
        <v>95</v>
      </c>
      <c r="J1441" s="1">
        <v>24.091000000000001</v>
      </c>
      <c r="K1441" s="132">
        <v>955967</v>
      </c>
      <c r="L1441" s="131"/>
      <c r="M1441" s="131">
        <v>13.5</v>
      </c>
      <c r="N1441" s="131"/>
      <c r="O1441" s="133">
        <f t="shared" si="194"/>
        <v>0</v>
      </c>
      <c r="P1441" s="131" t="s">
        <v>3538</v>
      </c>
      <c r="Q1441" s="131" t="s">
        <v>1442</v>
      </c>
      <c r="R1441" s="134" t="s">
        <v>455</v>
      </c>
      <c r="S1441" s="149">
        <v>17.268055555555559</v>
      </c>
      <c r="T1441" s="149">
        <v>0.86340277777777796</v>
      </c>
      <c r="U1441" s="150">
        <v>44706</v>
      </c>
      <c r="V1441" s="149">
        <v>0.37833333333333119</v>
      </c>
      <c r="W1441" s="130">
        <v>0.93</v>
      </c>
      <c r="X1441" s="135">
        <v>85</v>
      </c>
      <c r="Y1441" s="130" t="str">
        <f t="shared" si="193"/>
        <v>AL251B</v>
      </c>
      <c r="Z1441" s="130" t="str">
        <f t="shared" si="188"/>
        <v>18/LR20XW</v>
      </c>
      <c r="AA1441" s="135">
        <f t="shared" si="192"/>
        <v>0.93</v>
      </c>
      <c r="AB1441" s="135">
        <f t="shared" si="190"/>
        <v>24.091000000000001</v>
      </c>
      <c r="AC1441" s="130">
        <f t="shared" si="191"/>
        <v>85</v>
      </c>
      <c r="AD1441" s="130" t="str">
        <f t="shared" si="189"/>
        <v>66000-244</v>
      </c>
      <c r="AE1441" s="136"/>
      <c r="AF1441" s="137"/>
      <c r="AG1441" s="1" t="s">
        <v>153</v>
      </c>
      <c r="AH1441" s="43">
        <v>65774</v>
      </c>
    </row>
    <row r="1442" spans="1:34" x14ac:dyDescent="0.25">
      <c r="A1442" s="140">
        <v>44698</v>
      </c>
      <c r="B1442" s="55" t="s">
        <v>5083</v>
      </c>
      <c r="C1442" s="51" t="s">
        <v>426</v>
      </c>
      <c r="D1442" s="51" t="s">
        <v>427</v>
      </c>
      <c r="E1442" s="54">
        <v>44697</v>
      </c>
      <c r="F1442" s="51" t="s">
        <v>292</v>
      </c>
      <c r="G1442" s="48" t="s">
        <v>424</v>
      </c>
      <c r="H1442" s="52">
        <v>1</v>
      </c>
      <c r="I1442" s="51" t="s">
        <v>288</v>
      </c>
      <c r="J1442" s="1">
        <v>40.5</v>
      </c>
      <c r="K1442" s="132">
        <v>956268</v>
      </c>
      <c r="L1442" s="131" t="s">
        <v>425</v>
      </c>
      <c r="M1442" s="131">
        <v>18</v>
      </c>
      <c r="N1442" s="131">
        <v>4</v>
      </c>
      <c r="O1442" s="133">
        <f t="shared" si="194"/>
        <v>72</v>
      </c>
      <c r="P1442" s="131" t="s">
        <v>3497</v>
      </c>
      <c r="Q1442" s="131" t="s">
        <v>590</v>
      </c>
      <c r="R1442" s="134" t="s">
        <v>2172</v>
      </c>
      <c r="S1442" s="149">
        <v>3.4986111111111122</v>
      </c>
      <c r="T1442" s="149">
        <v>3.4986111111111122</v>
      </c>
      <c r="U1442" s="150">
        <v>44706</v>
      </c>
      <c r="V1442" s="149">
        <v>9.3055555555555003E-2</v>
      </c>
      <c r="W1442" s="130">
        <v>1.38</v>
      </c>
      <c r="X1442" s="135">
        <v>283.58999999999997</v>
      </c>
      <c r="Y1442" s="130" t="str">
        <f t="shared" si="193"/>
        <v>N1149</v>
      </c>
      <c r="Z1442" s="130" t="str">
        <f t="shared" si="188"/>
        <v>15/HR-4/3AU</v>
      </c>
      <c r="AA1442" s="135">
        <f t="shared" si="192"/>
        <v>1.38</v>
      </c>
      <c r="AB1442" s="135">
        <f t="shared" si="190"/>
        <v>40.5</v>
      </c>
      <c r="AC1442" s="130">
        <f t="shared" si="191"/>
        <v>283.58999999999997</v>
      </c>
      <c r="AD1442" s="130" t="str">
        <f t="shared" si="189"/>
        <v>22000-089</v>
      </c>
      <c r="AE1442" s="136"/>
      <c r="AF1442" s="137"/>
      <c r="AG1442" s="1" t="s">
        <v>13</v>
      </c>
      <c r="AH1442" s="43">
        <v>6830</v>
      </c>
    </row>
    <row r="1443" spans="1:34" x14ac:dyDescent="0.25">
      <c r="A1443" s="146">
        <v>44686</v>
      </c>
      <c r="B1443" s="57" t="s">
        <v>4953</v>
      </c>
      <c r="C1443" s="51" t="s">
        <v>4955</v>
      </c>
      <c r="D1443" s="51" t="s">
        <v>5253</v>
      </c>
      <c r="E1443" s="54">
        <v>44706</v>
      </c>
      <c r="F1443" s="51" t="s">
        <v>3780</v>
      </c>
      <c r="G1443" s="48" t="s">
        <v>4954</v>
      </c>
      <c r="H1443" s="52">
        <v>1</v>
      </c>
      <c r="I1443" s="51" t="s">
        <v>364</v>
      </c>
      <c r="J1443" s="1">
        <v>130.19999999999999</v>
      </c>
      <c r="K1443" s="132">
        <v>954207</v>
      </c>
      <c r="L1443" s="131"/>
      <c r="M1443" s="131">
        <v>25.9</v>
      </c>
      <c r="N1443" s="131">
        <v>13</v>
      </c>
      <c r="O1443" s="133">
        <f t="shared" si="194"/>
        <v>336.7</v>
      </c>
      <c r="P1443" s="131" t="s">
        <v>3486</v>
      </c>
      <c r="Q1443" s="131" t="s">
        <v>460</v>
      </c>
      <c r="R1443" s="134" t="s">
        <v>2172</v>
      </c>
      <c r="S1443" s="149">
        <v>6.6963888888888885</v>
      </c>
      <c r="T1443" s="149">
        <v>6.6963888888888885</v>
      </c>
      <c r="U1443" s="150">
        <v>44693</v>
      </c>
      <c r="V1443" s="149">
        <v>0.16222222222222449</v>
      </c>
      <c r="W1443" s="130">
        <v>3</v>
      </c>
      <c r="X1443" s="135">
        <v>620</v>
      </c>
      <c r="Y1443" s="130" t="str">
        <f t="shared" si="193"/>
        <v>RECELL770</v>
      </c>
      <c r="Z1443" s="130" t="str">
        <f t="shared" si="188"/>
        <v>35/UR18650ZY</v>
      </c>
      <c r="AA1443" s="135">
        <f t="shared" si="192"/>
        <v>3</v>
      </c>
      <c r="AB1443" s="135">
        <f t="shared" si="190"/>
        <v>130.19999999999999</v>
      </c>
      <c r="AC1443" s="130">
        <f t="shared" si="191"/>
        <v>620</v>
      </c>
      <c r="AD1443" s="130" t="str">
        <f t="shared" si="189"/>
        <v>67001-778</v>
      </c>
      <c r="AE1443" s="136"/>
      <c r="AF1443" s="137"/>
      <c r="AG1443" s="1" t="s">
        <v>152</v>
      </c>
      <c r="AH1443" s="43">
        <v>2240</v>
      </c>
    </row>
    <row r="1444" spans="1:34" x14ac:dyDescent="0.25">
      <c r="A1444" s="139">
        <v>44683</v>
      </c>
      <c r="B1444" s="58" t="s">
        <v>4934</v>
      </c>
      <c r="C1444" s="51" t="s">
        <v>3235</v>
      </c>
      <c r="D1444" s="51" t="s">
        <v>1063</v>
      </c>
      <c r="E1444" s="54">
        <v>44694</v>
      </c>
      <c r="F1444" s="51" t="s">
        <v>267</v>
      </c>
      <c r="G1444" s="48" t="s">
        <v>1062</v>
      </c>
      <c r="H1444" s="52">
        <v>1</v>
      </c>
      <c r="I1444" s="51" t="s">
        <v>1924</v>
      </c>
      <c r="J1444" s="1">
        <v>35.46</v>
      </c>
      <c r="K1444" s="132">
        <v>954326</v>
      </c>
      <c r="L1444" s="131"/>
      <c r="M1444" s="131"/>
      <c r="N1444" s="131"/>
      <c r="O1444" s="133">
        <f t="shared" si="194"/>
        <v>0</v>
      </c>
      <c r="P1444" s="131"/>
      <c r="Q1444" s="131"/>
      <c r="R1444" s="134" t="s">
        <v>249</v>
      </c>
      <c r="S1444" s="149">
        <v>0.16666666666666607</v>
      </c>
      <c r="T1444" s="149">
        <v>0.16666666666666607</v>
      </c>
      <c r="U1444" s="150">
        <v>44693</v>
      </c>
      <c r="V1444" s="149">
        <v>7.3611111111111072E-2</v>
      </c>
      <c r="W1444" s="130">
        <v>0.12</v>
      </c>
      <c r="X1444" s="135">
        <v>80</v>
      </c>
      <c r="Y1444" s="130" t="str">
        <f t="shared" si="193"/>
        <v>CH211A</v>
      </c>
      <c r="Z1444" s="130" t="str">
        <f t="shared" si="188"/>
        <v>1/TSB-002PCB</v>
      </c>
      <c r="AA1444" s="135">
        <f t="shared" si="192"/>
        <v>0.12</v>
      </c>
      <c r="AB1444" s="135">
        <f t="shared" ref="AB1444:AB1473" si="195">J1444</f>
        <v>35.46</v>
      </c>
      <c r="AC1444" s="130">
        <f t="shared" si="191"/>
        <v>80</v>
      </c>
      <c r="AD1444" s="130" t="str">
        <f t="shared" si="189"/>
        <v>66000-118A</v>
      </c>
      <c r="AE1444" s="136"/>
      <c r="AF1444" s="137"/>
      <c r="AG1444" s="1" t="s">
        <v>153</v>
      </c>
      <c r="AH1444" s="43">
        <v>66116</v>
      </c>
    </row>
    <row r="1445" spans="1:34" x14ac:dyDescent="0.25">
      <c r="A1445" s="144">
        <v>44692</v>
      </c>
      <c r="B1445" s="56" t="s">
        <v>5015</v>
      </c>
      <c r="C1445" s="51" t="s">
        <v>3235</v>
      </c>
      <c r="D1445" s="51" t="s">
        <v>1063</v>
      </c>
      <c r="E1445" s="54">
        <v>44712</v>
      </c>
      <c r="F1445" s="51" t="s">
        <v>267</v>
      </c>
      <c r="G1445" s="48" t="s">
        <v>1062</v>
      </c>
      <c r="H1445" s="52">
        <v>1</v>
      </c>
      <c r="I1445" s="51" t="s">
        <v>1924</v>
      </c>
      <c r="J1445" s="1">
        <v>35.46</v>
      </c>
      <c r="K1445" s="132">
        <v>955656</v>
      </c>
      <c r="L1445" s="131"/>
      <c r="M1445" s="131"/>
      <c r="N1445" s="131"/>
      <c r="O1445" s="133">
        <f t="shared" si="194"/>
        <v>0</v>
      </c>
      <c r="P1445" s="131"/>
      <c r="Q1445" s="131"/>
      <c r="R1445" s="134" t="s">
        <v>249</v>
      </c>
      <c r="S1445" s="149">
        <v>0.16583333333333394</v>
      </c>
      <c r="T1445" s="149">
        <v>0.16583333333333394</v>
      </c>
      <c r="U1445" s="150">
        <v>44693</v>
      </c>
      <c r="V1445" s="149">
        <v>5.6944444444444464E-2</v>
      </c>
      <c r="W1445" s="130">
        <v>0.12</v>
      </c>
      <c r="X1445" s="135">
        <v>88</v>
      </c>
      <c r="Y1445" s="130" t="str">
        <f t="shared" si="193"/>
        <v>CH211A</v>
      </c>
      <c r="Z1445" s="130" t="str">
        <f t="shared" si="188"/>
        <v>1/TSB-002PCB</v>
      </c>
      <c r="AA1445" s="135">
        <f t="shared" si="192"/>
        <v>0.12</v>
      </c>
      <c r="AB1445" s="135">
        <f t="shared" si="195"/>
        <v>35.46</v>
      </c>
      <c r="AC1445" s="130">
        <f t="shared" si="191"/>
        <v>88</v>
      </c>
      <c r="AD1445" s="130" t="str">
        <f t="shared" si="189"/>
        <v>66000-118A</v>
      </c>
      <c r="AE1445" s="136"/>
      <c r="AF1445" s="137"/>
      <c r="AG1445" s="1" t="s">
        <v>153</v>
      </c>
      <c r="AH1445" s="43">
        <v>66116</v>
      </c>
    </row>
    <row r="1446" spans="1:34" x14ac:dyDescent="0.25">
      <c r="A1446" s="146">
        <v>44693</v>
      </c>
      <c r="B1446" s="57" t="s">
        <v>5021</v>
      </c>
      <c r="C1446" s="51" t="s">
        <v>3235</v>
      </c>
      <c r="D1446" s="51" t="s">
        <v>1063</v>
      </c>
      <c r="E1446" s="54">
        <v>44704</v>
      </c>
      <c r="F1446" s="51" t="s">
        <v>267</v>
      </c>
      <c r="G1446" s="48" t="s">
        <v>1062</v>
      </c>
      <c r="H1446" s="52">
        <v>1</v>
      </c>
      <c r="I1446" s="51" t="s">
        <v>1924</v>
      </c>
      <c r="J1446" s="1">
        <v>35.479999999999997</v>
      </c>
      <c r="K1446" s="132">
        <v>955783</v>
      </c>
      <c r="L1446" s="131"/>
      <c r="M1446" s="131"/>
      <c r="N1446" s="131"/>
      <c r="O1446" s="133">
        <f t="shared" si="194"/>
        <v>0</v>
      </c>
      <c r="P1446" s="131"/>
      <c r="Q1446" s="131"/>
      <c r="R1446" s="134" t="s">
        <v>249</v>
      </c>
      <c r="S1446" s="149">
        <v>8.333333333333437E-2</v>
      </c>
      <c r="T1446" s="149">
        <v>8.333333333333437E-2</v>
      </c>
      <c r="U1446" s="150">
        <v>44693</v>
      </c>
      <c r="V1446" s="149">
        <v>4.9722222222220225E-2</v>
      </c>
      <c r="W1446" s="130">
        <v>0.12</v>
      </c>
      <c r="X1446" s="135">
        <v>80</v>
      </c>
      <c r="Y1446" s="130" t="str">
        <f t="shared" si="193"/>
        <v>CH211A</v>
      </c>
      <c r="Z1446" s="130" t="str">
        <f t="shared" si="188"/>
        <v>1/TSB-002PCB</v>
      </c>
      <c r="AA1446" s="135">
        <f t="shared" si="192"/>
        <v>0.12</v>
      </c>
      <c r="AB1446" s="135">
        <f t="shared" si="195"/>
        <v>35.479999999999997</v>
      </c>
      <c r="AC1446" s="130">
        <f t="shared" si="191"/>
        <v>80</v>
      </c>
      <c r="AD1446" s="130" t="str">
        <f t="shared" si="189"/>
        <v>66000-118A</v>
      </c>
      <c r="AE1446" s="136"/>
      <c r="AF1446" s="137"/>
      <c r="AG1446" s="1" t="s">
        <v>153</v>
      </c>
      <c r="AH1446" s="43">
        <v>66116</v>
      </c>
    </row>
    <row r="1447" spans="1:34" x14ac:dyDescent="0.25">
      <c r="A1447" s="140">
        <v>44691</v>
      </c>
      <c r="B1447" s="55" t="s">
        <v>5009</v>
      </c>
      <c r="C1447" s="51" t="s">
        <v>1293</v>
      </c>
      <c r="D1447" s="51" t="s">
        <v>2782</v>
      </c>
      <c r="E1447" s="54">
        <v>44704</v>
      </c>
      <c r="F1447" s="51" t="s">
        <v>387</v>
      </c>
      <c r="G1447" s="48" t="s">
        <v>2781</v>
      </c>
      <c r="H1447" s="52">
        <v>6</v>
      </c>
      <c r="I1447" s="51" t="s">
        <v>102</v>
      </c>
      <c r="J1447" s="1">
        <v>34.94</v>
      </c>
      <c r="K1447" s="132">
        <v>955442</v>
      </c>
      <c r="L1447" s="131"/>
      <c r="M1447" s="131"/>
      <c r="N1447" s="131"/>
      <c r="O1447" s="133">
        <f t="shared" si="194"/>
        <v>0</v>
      </c>
      <c r="P1447" s="131"/>
      <c r="Q1447" s="131"/>
      <c r="R1447" s="134" t="s">
        <v>249</v>
      </c>
      <c r="S1447" s="149">
        <v>0.22305555555555667</v>
      </c>
      <c r="T1447" s="149">
        <v>3.7175925925926112E-2</v>
      </c>
      <c r="U1447" s="150">
        <v>44693</v>
      </c>
      <c r="V1447" s="149">
        <v>0.37972222222222118</v>
      </c>
      <c r="W1447" s="130">
        <v>0.08</v>
      </c>
      <c r="X1447" s="135">
        <v>75</v>
      </c>
      <c r="Y1447" s="130" t="str">
        <f t="shared" si="193"/>
        <v>CH120</v>
      </c>
      <c r="Z1447" s="130" t="str">
        <f t="shared" si="188"/>
        <v>1/TSB-002</v>
      </c>
      <c r="AA1447" s="135">
        <f t="shared" si="192"/>
        <v>0.08</v>
      </c>
      <c r="AB1447" s="135">
        <f t="shared" si="195"/>
        <v>34.94</v>
      </c>
      <c r="AC1447" s="130">
        <f t="shared" si="191"/>
        <v>75</v>
      </c>
      <c r="AD1447" s="130" t="str">
        <f t="shared" si="189"/>
        <v>66000-027</v>
      </c>
      <c r="AE1447" s="136"/>
      <c r="AF1447" s="137"/>
      <c r="AG1447" s="1" t="s">
        <v>153</v>
      </c>
      <c r="AH1447" s="43">
        <v>35409</v>
      </c>
    </row>
    <row r="1448" spans="1:34" x14ac:dyDescent="0.25">
      <c r="A1448" s="144">
        <v>44713</v>
      </c>
      <c r="B1448" s="56" t="s">
        <v>5151</v>
      </c>
      <c r="C1448" s="51" t="s">
        <v>398</v>
      </c>
      <c r="D1448" s="51" t="s">
        <v>881</v>
      </c>
      <c r="E1448" s="54">
        <v>44711</v>
      </c>
      <c r="F1448" s="51" t="s">
        <v>4423</v>
      </c>
      <c r="G1448" s="48" t="s">
        <v>880</v>
      </c>
      <c r="H1448" s="52">
        <v>500</v>
      </c>
      <c r="I1448" s="51" t="s">
        <v>383</v>
      </c>
      <c r="J1448" s="1">
        <v>5.8014999999999999</v>
      </c>
      <c r="K1448" s="132">
        <v>957954</v>
      </c>
      <c r="L1448" s="131"/>
      <c r="M1448" s="131">
        <v>3.6</v>
      </c>
      <c r="N1448" s="131">
        <v>2.2999999999999998</v>
      </c>
      <c r="O1448" s="133">
        <f t="shared" si="194"/>
        <v>8.2799999999999994</v>
      </c>
      <c r="P1448" s="131" t="s">
        <v>5138</v>
      </c>
      <c r="Q1448" s="131" t="s">
        <v>412</v>
      </c>
      <c r="R1448" s="134" t="s">
        <v>287</v>
      </c>
      <c r="S1448" s="149">
        <v>16.113888888888891</v>
      </c>
      <c r="T1448" s="149">
        <v>3.2227777777777779E-2</v>
      </c>
      <c r="U1448" s="150">
        <v>44719</v>
      </c>
      <c r="V1448" s="149">
        <v>5.3036111111111115</v>
      </c>
      <c r="W1448" s="130">
        <v>0.03</v>
      </c>
      <c r="X1448" s="135">
        <v>12.05</v>
      </c>
      <c r="Y1448" s="130" t="str">
        <f t="shared" si="193"/>
        <v>RL1208B2</v>
      </c>
      <c r="Z1448" s="130" t="str">
        <f t="shared" si="188"/>
        <v>1/NCA103450</v>
      </c>
      <c r="AA1448" s="135">
        <f t="shared" si="192"/>
        <v>0.03</v>
      </c>
      <c r="AB1448" s="135">
        <f t="shared" si="195"/>
        <v>5.8014999999999999</v>
      </c>
      <c r="AC1448" s="130">
        <f t="shared" si="191"/>
        <v>12.05</v>
      </c>
      <c r="AD1448" s="130" t="str">
        <f t="shared" si="189"/>
        <v>67001-699B2</v>
      </c>
      <c r="AE1448" s="136"/>
      <c r="AF1448" s="137"/>
      <c r="AG1448" s="1" t="s">
        <v>152</v>
      </c>
      <c r="AH1448" s="43">
        <v>66872</v>
      </c>
    </row>
    <row r="1449" spans="1:34" x14ac:dyDescent="0.25">
      <c r="A1449" s="146">
        <v>44693</v>
      </c>
      <c r="B1449" s="57" t="s">
        <v>5037</v>
      </c>
      <c r="C1449" s="51" t="s">
        <v>5039</v>
      </c>
      <c r="D1449" s="51" t="s">
        <v>5293</v>
      </c>
      <c r="E1449" s="54">
        <v>44692</v>
      </c>
      <c r="F1449" s="51" t="s">
        <v>2137</v>
      </c>
      <c r="G1449" s="48" t="s">
        <v>5038</v>
      </c>
      <c r="H1449" s="52">
        <v>1</v>
      </c>
      <c r="I1449" s="51" t="s">
        <v>251</v>
      </c>
      <c r="J1449" s="1">
        <v>35.22</v>
      </c>
      <c r="K1449" s="132">
        <v>955474</v>
      </c>
      <c r="L1449" s="131"/>
      <c r="M1449" s="131">
        <v>25.1</v>
      </c>
      <c r="N1449" s="131">
        <v>3.35</v>
      </c>
      <c r="O1449" s="133">
        <f t="shared" si="194"/>
        <v>84.085000000000008</v>
      </c>
      <c r="P1449" s="131" t="s">
        <v>3486</v>
      </c>
      <c r="Q1449" s="131" t="s">
        <v>589</v>
      </c>
      <c r="R1449" s="134" t="s">
        <v>455</v>
      </c>
      <c r="S1449" s="149">
        <v>0.46166666666666556</v>
      </c>
      <c r="T1449" s="149">
        <v>0.46166666666666556</v>
      </c>
      <c r="U1449" s="150">
        <v>44693</v>
      </c>
      <c r="V1449" s="149">
        <v>5.5833333333334068E-2</v>
      </c>
      <c r="W1449" s="130">
        <v>2</v>
      </c>
      <c r="X1449" s="135">
        <v>145</v>
      </c>
      <c r="Y1449" s="130" t="str">
        <f t="shared" si="193"/>
        <v>RECELL771</v>
      </c>
      <c r="Z1449" s="130" t="str">
        <f t="shared" si="188"/>
        <v>7/NCR18650B</v>
      </c>
      <c r="AA1449" s="135">
        <f t="shared" si="192"/>
        <v>2</v>
      </c>
      <c r="AB1449" s="135">
        <f t="shared" si="195"/>
        <v>35.22</v>
      </c>
      <c r="AC1449" s="130">
        <f t="shared" si="191"/>
        <v>145</v>
      </c>
      <c r="AD1449" s="130" t="str">
        <f t="shared" si="189"/>
        <v>66002-804</v>
      </c>
      <c r="AE1449" s="136"/>
      <c r="AF1449" s="137"/>
      <c r="AG1449" s="1" t="s">
        <v>151</v>
      </c>
      <c r="AH1449" s="43">
        <v>2394</v>
      </c>
    </row>
    <row r="1450" spans="1:34" x14ac:dyDescent="0.25">
      <c r="A1450" s="140">
        <v>44712</v>
      </c>
      <c r="B1450" s="55" t="s">
        <v>5136</v>
      </c>
      <c r="C1450" s="51" t="s">
        <v>673</v>
      </c>
      <c r="D1450" s="51" t="s">
        <v>809</v>
      </c>
      <c r="E1450" s="54">
        <v>44778</v>
      </c>
      <c r="F1450" s="51" t="s">
        <v>571</v>
      </c>
      <c r="G1450" s="48" t="s">
        <v>808</v>
      </c>
      <c r="H1450" s="52">
        <v>20</v>
      </c>
      <c r="I1450" s="51" t="s">
        <v>270</v>
      </c>
      <c r="J1450" s="1">
        <v>10.4175</v>
      </c>
      <c r="K1450" s="132">
        <v>957345</v>
      </c>
      <c r="L1450" s="131"/>
      <c r="M1450" s="131">
        <v>3.6</v>
      </c>
      <c r="N1450" s="131">
        <v>2.6</v>
      </c>
      <c r="O1450" s="133">
        <f t="shared" si="194"/>
        <v>9.3600000000000012</v>
      </c>
      <c r="P1450" s="131" t="s">
        <v>20</v>
      </c>
      <c r="Q1450" s="131" t="s">
        <v>412</v>
      </c>
      <c r="R1450" s="134" t="s">
        <v>287</v>
      </c>
      <c r="S1450" s="149">
        <v>4.6905555555555551</v>
      </c>
      <c r="T1450" s="149">
        <v>0.23452777777777775</v>
      </c>
      <c r="U1450" s="150">
        <v>44712</v>
      </c>
      <c r="V1450" s="149">
        <v>0.33722222222222253</v>
      </c>
      <c r="W1450" s="130">
        <v>0.34</v>
      </c>
      <c r="X1450" s="135">
        <v>40</v>
      </c>
      <c r="Y1450" s="130" t="str">
        <f t="shared" si="193"/>
        <v>L238A</v>
      </c>
      <c r="Z1450" s="130" t="str">
        <f t="shared" si="188"/>
        <v>2/LS14500</v>
      </c>
      <c r="AA1450" s="135">
        <f t="shared" si="192"/>
        <v>0.34</v>
      </c>
      <c r="AB1450" s="135">
        <f t="shared" si="195"/>
        <v>10.4175</v>
      </c>
      <c r="AC1450" s="130">
        <f t="shared" si="191"/>
        <v>40</v>
      </c>
      <c r="AD1450" s="130" t="str">
        <f t="shared" si="189"/>
        <v>66000-231A</v>
      </c>
      <c r="AE1450" s="136"/>
      <c r="AF1450" s="137"/>
      <c r="AG1450" s="1" t="s">
        <v>153</v>
      </c>
      <c r="AH1450" s="43">
        <v>65616</v>
      </c>
    </row>
    <row r="1451" spans="1:34" x14ac:dyDescent="0.25">
      <c r="A1451" s="139">
        <v>44704</v>
      </c>
      <c r="B1451" s="58" t="s">
        <v>5119</v>
      </c>
      <c r="C1451" s="51" t="s">
        <v>4606</v>
      </c>
      <c r="D1451" s="51" t="s">
        <v>5294</v>
      </c>
      <c r="E1451" s="54">
        <v>44715</v>
      </c>
      <c r="F1451" s="51" t="s">
        <v>314</v>
      </c>
      <c r="G1451" s="48" t="s">
        <v>5120</v>
      </c>
      <c r="H1451" s="52">
        <v>1</v>
      </c>
      <c r="I1451" s="51" t="s">
        <v>394</v>
      </c>
      <c r="J1451" s="1">
        <v>19.97</v>
      </c>
      <c r="K1451" s="132">
        <v>956744</v>
      </c>
      <c r="L1451" s="131"/>
      <c r="M1451" s="131">
        <v>7.2</v>
      </c>
      <c r="N1451" s="131">
        <v>3</v>
      </c>
      <c r="O1451" s="133">
        <f t="shared" si="194"/>
        <v>21.6</v>
      </c>
      <c r="P1451" s="131" t="s">
        <v>3497</v>
      </c>
      <c r="Q1451" s="131" t="s">
        <v>464</v>
      </c>
      <c r="R1451" s="134" t="s">
        <v>1618</v>
      </c>
      <c r="S1451" s="149">
        <v>1.3286111111111101</v>
      </c>
      <c r="T1451" s="149">
        <v>1.3286111111111101</v>
      </c>
      <c r="U1451" s="150">
        <v>44712</v>
      </c>
      <c r="V1451" s="149">
        <v>0.10111111111111004</v>
      </c>
      <c r="W1451" s="130">
        <v>1</v>
      </c>
      <c r="X1451" s="135">
        <v>70</v>
      </c>
      <c r="Y1451" s="130" t="str">
        <f t="shared" si="193"/>
        <v>RECELL772</v>
      </c>
      <c r="Z1451" s="130" t="str">
        <f t="shared" si="188"/>
        <v>6/HHR-300SCP</v>
      </c>
      <c r="AA1451" s="135">
        <f t="shared" si="192"/>
        <v>1</v>
      </c>
      <c r="AB1451" s="135">
        <f t="shared" si="195"/>
        <v>19.97</v>
      </c>
      <c r="AC1451" s="130">
        <f t="shared" si="191"/>
        <v>70</v>
      </c>
      <c r="AD1451" s="130" t="str">
        <f t="shared" si="189"/>
        <v>66004-057</v>
      </c>
      <c r="AE1451" s="136"/>
      <c r="AF1451" s="137"/>
      <c r="AG1451" s="1" t="s">
        <v>151</v>
      </c>
      <c r="AH1451" s="43">
        <v>23955</v>
      </c>
    </row>
    <row r="1452" spans="1:34" x14ac:dyDescent="0.25">
      <c r="A1452" s="140">
        <v>44698</v>
      </c>
      <c r="B1452" s="55" t="s">
        <v>5068</v>
      </c>
      <c r="C1452" s="51" t="s">
        <v>1140</v>
      </c>
      <c r="D1452" s="51" t="s">
        <v>1141</v>
      </c>
      <c r="E1452" s="54">
        <v>44711</v>
      </c>
      <c r="F1452" s="51" t="s">
        <v>5069</v>
      </c>
      <c r="G1452" s="48" t="s">
        <v>1138</v>
      </c>
      <c r="H1452" s="52">
        <v>40</v>
      </c>
      <c r="I1452" s="51" t="s">
        <v>736</v>
      </c>
      <c r="J1452" s="1">
        <v>2.38</v>
      </c>
      <c r="K1452" s="132">
        <v>956141</v>
      </c>
      <c r="L1452" s="131" t="s">
        <v>1139</v>
      </c>
      <c r="M1452" s="131">
        <v>3</v>
      </c>
      <c r="N1452" s="131">
        <v>1.2</v>
      </c>
      <c r="O1452" s="133">
        <f t="shared" si="194"/>
        <v>3.5999999999999996</v>
      </c>
      <c r="P1452" s="131" t="s">
        <v>3945</v>
      </c>
      <c r="Q1452" s="131" t="s">
        <v>412</v>
      </c>
      <c r="R1452" s="134" t="s">
        <v>2172</v>
      </c>
      <c r="S1452" s="149">
        <v>5.8980555555555565</v>
      </c>
      <c r="T1452" s="149">
        <v>0.14745138888888892</v>
      </c>
      <c r="U1452" s="150">
        <v>44711</v>
      </c>
      <c r="V1452" s="149">
        <v>0.35055555555555529</v>
      </c>
      <c r="W1452" s="130">
        <v>0.17</v>
      </c>
      <c r="X1452" s="135">
        <v>10.88</v>
      </c>
      <c r="Y1452" s="130" t="str">
        <f t="shared" si="193"/>
        <v>L355</v>
      </c>
      <c r="Z1452" s="130" t="str">
        <f t="shared" si="188"/>
        <v>1/BR2/3A</v>
      </c>
      <c r="AA1452" s="135">
        <f t="shared" si="192"/>
        <v>0.17</v>
      </c>
      <c r="AB1452" s="135">
        <f t="shared" si="195"/>
        <v>2.38</v>
      </c>
      <c r="AC1452" s="130">
        <f t="shared" si="191"/>
        <v>10.88</v>
      </c>
      <c r="AD1452" s="130" t="str">
        <f t="shared" si="189"/>
        <v>46003-301</v>
      </c>
      <c r="AE1452" s="136"/>
      <c r="AF1452" s="137"/>
      <c r="AG1452" s="1" t="s">
        <v>151</v>
      </c>
      <c r="AH1452" s="43" t="s">
        <v>5070</v>
      </c>
    </row>
    <row r="1453" spans="1:34" x14ac:dyDescent="0.25">
      <c r="A1453" s="139">
        <v>44704</v>
      </c>
      <c r="B1453" s="58" t="s">
        <v>5121</v>
      </c>
      <c r="C1453" s="51" t="s">
        <v>5124</v>
      </c>
      <c r="D1453" s="51" t="s">
        <v>5125</v>
      </c>
      <c r="E1453" s="54">
        <v>44701</v>
      </c>
      <c r="F1453" s="51" t="s">
        <v>4672</v>
      </c>
      <c r="G1453" s="48" t="s">
        <v>5122</v>
      </c>
      <c r="H1453" s="52">
        <v>100</v>
      </c>
      <c r="I1453" s="51" t="s">
        <v>5123</v>
      </c>
      <c r="J1453" s="1">
        <v>0.61</v>
      </c>
      <c r="K1453" s="132">
        <v>957031</v>
      </c>
      <c r="L1453" s="131"/>
      <c r="M1453" s="131">
        <v>3</v>
      </c>
      <c r="N1453" s="131">
        <v>0.22</v>
      </c>
      <c r="O1453" s="133">
        <f t="shared" si="194"/>
        <v>0.66</v>
      </c>
      <c r="P1453" s="131" t="s">
        <v>411</v>
      </c>
      <c r="Q1453" s="131" t="s">
        <v>412</v>
      </c>
      <c r="R1453" s="134" t="s">
        <v>2172</v>
      </c>
      <c r="S1453" s="149">
        <v>2.9722222222222241</v>
      </c>
      <c r="T1453" s="149">
        <v>2.972222222222224E-2</v>
      </c>
      <c r="U1453" s="150">
        <v>44711</v>
      </c>
      <c r="V1453" s="149">
        <v>0.40555555555555722</v>
      </c>
      <c r="W1453" s="130">
        <v>0.03</v>
      </c>
      <c r="X1453" s="135">
        <v>2.0499999999999998</v>
      </c>
      <c r="Y1453" s="130" t="str">
        <f t="shared" si="193"/>
        <v>L169</v>
      </c>
      <c r="Z1453" s="130" t="str">
        <f t="shared" si="188"/>
        <v>1/CR2032-1GVF</v>
      </c>
      <c r="AA1453" s="135">
        <f t="shared" si="192"/>
        <v>0.03</v>
      </c>
      <c r="AB1453" s="135">
        <f t="shared" si="195"/>
        <v>0.61</v>
      </c>
      <c r="AC1453" s="130">
        <f t="shared" si="191"/>
        <v>2.0499999999999998</v>
      </c>
      <c r="AD1453" s="130" t="str">
        <f t="shared" si="189"/>
        <v>66000-197</v>
      </c>
      <c r="AE1453" s="136"/>
      <c r="AF1453" s="137"/>
      <c r="AG1453" s="1" t="s">
        <v>153</v>
      </c>
      <c r="AH1453" s="43">
        <v>65012</v>
      </c>
    </row>
    <row r="1454" spans="1:34" x14ac:dyDescent="0.25">
      <c r="A1454" s="139">
        <v>44704</v>
      </c>
      <c r="B1454" s="58" t="s">
        <v>5117</v>
      </c>
      <c r="C1454" s="51" t="s">
        <v>580</v>
      </c>
      <c r="D1454" s="51" t="s">
        <v>3466</v>
      </c>
      <c r="E1454" s="54">
        <v>44712</v>
      </c>
      <c r="F1454" s="51" t="s">
        <v>267</v>
      </c>
      <c r="G1454" s="48" t="s">
        <v>3464</v>
      </c>
      <c r="H1454" s="52">
        <v>1</v>
      </c>
      <c r="I1454" s="51" t="s">
        <v>364</v>
      </c>
      <c r="J1454" s="1">
        <v>8.48</v>
      </c>
      <c r="K1454" s="132">
        <v>957024</v>
      </c>
      <c r="L1454" s="131"/>
      <c r="M1454" s="131">
        <v>3.7</v>
      </c>
      <c r="N1454" s="131">
        <v>5.2</v>
      </c>
      <c r="O1454" s="133">
        <f t="shared" si="194"/>
        <v>19.240000000000002</v>
      </c>
      <c r="P1454" s="131" t="s">
        <v>3486</v>
      </c>
      <c r="Q1454" s="131" t="s">
        <v>550</v>
      </c>
      <c r="R1454" s="134" t="s">
        <v>248</v>
      </c>
      <c r="S1454" s="149">
        <v>0.82666666666666933</v>
      </c>
      <c r="T1454" s="149">
        <v>0.82666666666666933</v>
      </c>
      <c r="U1454" s="150">
        <v>44711</v>
      </c>
      <c r="V1454" s="149">
        <v>0.16611111111111088</v>
      </c>
      <c r="W1454" s="130">
        <v>0.55000000000000004</v>
      </c>
      <c r="X1454" s="135">
        <v>40</v>
      </c>
      <c r="Y1454" s="130" t="str">
        <f t="shared" si="193"/>
        <v>RL261A</v>
      </c>
      <c r="Z1454" s="130" t="str">
        <f t="shared" si="188"/>
        <v>2/UR18650ZY</v>
      </c>
      <c r="AA1454" s="135">
        <f t="shared" si="192"/>
        <v>0.55000000000000004</v>
      </c>
      <c r="AB1454" s="135">
        <f t="shared" si="195"/>
        <v>8.48</v>
      </c>
      <c r="AC1454" s="130">
        <f t="shared" si="191"/>
        <v>40</v>
      </c>
      <c r="AD1454" s="130" t="str">
        <f t="shared" si="189"/>
        <v>66000-493</v>
      </c>
      <c r="AE1454" s="136"/>
      <c r="AF1454" s="137"/>
      <c r="AG1454" s="1" t="s">
        <v>13</v>
      </c>
      <c r="AH1454" s="43">
        <v>66116</v>
      </c>
    </row>
    <row r="1455" spans="1:34" x14ac:dyDescent="0.25">
      <c r="A1455" s="139">
        <v>44711</v>
      </c>
      <c r="B1455" s="58" t="s">
        <v>5127</v>
      </c>
      <c r="C1455" s="1" t="s">
        <v>5128</v>
      </c>
      <c r="D1455" s="51" t="s">
        <v>3452</v>
      </c>
      <c r="E1455" s="54">
        <v>44705</v>
      </c>
      <c r="F1455" s="51" t="s">
        <v>832</v>
      </c>
      <c r="G1455" s="48" t="s">
        <v>3451</v>
      </c>
      <c r="H1455" s="52">
        <v>1</v>
      </c>
      <c r="I1455" s="51" t="s">
        <v>364</v>
      </c>
      <c r="J1455" s="1">
        <v>30.04</v>
      </c>
      <c r="K1455" s="132">
        <v>957405</v>
      </c>
      <c r="L1455" s="131"/>
      <c r="M1455" s="131">
        <v>7.4</v>
      </c>
      <c r="N1455" s="131">
        <v>10.4</v>
      </c>
      <c r="O1455" s="133">
        <f t="shared" si="194"/>
        <v>76.960000000000008</v>
      </c>
      <c r="P1455" s="131" t="s">
        <v>3486</v>
      </c>
      <c r="Q1455" s="131" t="s">
        <v>158</v>
      </c>
      <c r="R1455" s="134" t="s">
        <v>455</v>
      </c>
      <c r="S1455" s="149">
        <v>0.86444444444444535</v>
      </c>
      <c r="T1455" s="149">
        <v>0.86444444444444535</v>
      </c>
      <c r="U1455" s="150">
        <v>44711</v>
      </c>
      <c r="V1455" s="149">
        <v>6.666666666666643E-2</v>
      </c>
      <c r="W1455" s="130">
        <v>1.06</v>
      </c>
      <c r="X1455" s="135">
        <v>125</v>
      </c>
      <c r="Y1455" s="130" t="str">
        <f t="shared" si="193"/>
        <v>RECELL278</v>
      </c>
      <c r="Z1455" s="130" t="str">
        <f t="shared" si="188"/>
        <v>8/UR18650FK</v>
      </c>
      <c r="AA1455" s="135">
        <f t="shared" si="192"/>
        <v>1.06</v>
      </c>
      <c r="AB1455" s="135">
        <f t="shared" si="195"/>
        <v>30.04</v>
      </c>
      <c r="AC1455" s="130">
        <f t="shared" si="191"/>
        <v>125</v>
      </c>
      <c r="AD1455" s="130" t="str">
        <f t="shared" si="189"/>
        <v>22000-700A</v>
      </c>
      <c r="AE1455" s="136"/>
      <c r="AF1455" s="137"/>
      <c r="AG1455" s="1" t="s">
        <v>151</v>
      </c>
      <c r="AH1455" s="43">
        <v>64999</v>
      </c>
    </row>
    <row r="1456" spans="1:34" x14ac:dyDescent="0.25">
      <c r="A1456" s="144">
        <v>44699</v>
      </c>
      <c r="B1456" s="56" t="s">
        <v>5102</v>
      </c>
      <c r="C1456" s="51" t="s">
        <v>1350</v>
      </c>
      <c r="D1456" s="51" t="s">
        <v>1351</v>
      </c>
      <c r="E1456" s="54">
        <v>44698</v>
      </c>
      <c r="F1456" s="51" t="s">
        <v>1347</v>
      </c>
      <c r="G1456" s="48" t="s">
        <v>1348</v>
      </c>
      <c r="H1456" s="52">
        <v>20</v>
      </c>
      <c r="I1456" s="51" t="s">
        <v>1349</v>
      </c>
      <c r="J1456" s="1">
        <v>27.68</v>
      </c>
      <c r="K1456" s="132">
        <v>956563</v>
      </c>
      <c r="L1456" s="131"/>
      <c r="M1456" s="131">
        <v>14.4</v>
      </c>
      <c r="N1456" s="131">
        <v>2.4</v>
      </c>
      <c r="O1456" s="133">
        <f t="shared" si="194"/>
        <v>34.56</v>
      </c>
      <c r="P1456" s="131" t="s">
        <v>3486</v>
      </c>
      <c r="Q1456" s="131" t="s">
        <v>562</v>
      </c>
      <c r="R1456" s="134" t="s">
        <v>455</v>
      </c>
      <c r="S1456" s="149">
        <v>7.5013888888888891</v>
      </c>
      <c r="T1456" s="149">
        <v>0.37506944444444446</v>
      </c>
      <c r="U1456" s="150">
        <v>44711</v>
      </c>
      <c r="V1456" s="149">
        <v>0.15388888888888985</v>
      </c>
      <c r="W1456" s="130">
        <v>0.22</v>
      </c>
      <c r="X1456" s="135">
        <v>80</v>
      </c>
      <c r="Y1456" s="130" t="str">
        <f t="shared" si="193"/>
        <v>RL44A</v>
      </c>
      <c r="Z1456" s="130" t="str">
        <f t="shared" si="188"/>
        <v>4/ICR18650J</v>
      </c>
      <c r="AA1456" s="135">
        <f t="shared" si="192"/>
        <v>0.22</v>
      </c>
      <c r="AB1456" s="135">
        <f t="shared" si="195"/>
        <v>27.68</v>
      </c>
      <c r="AC1456" s="130">
        <f t="shared" si="191"/>
        <v>80</v>
      </c>
      <c r="AD1456" s="130" t="str">
        <f t="shared" si="189"/>
        <v>66000-590</v>
      </c>
      <c r="AE1456" s="136"/>
      <c r="AF1456" s="137"/>
      <c r="AG1456" s="1" t="s">
        <v>153</v>
      </c>
      <c r="AH1456" s="43">
        <v>65443</v>
      </c>
    </row>
    <row r="1457" spans="1:34" x14ac:dyDescent="0.25">
      <c r="A1457" s="147">
        <v>44694</v>
      </c>
      <c r="B1457" s="82" t="s">
        <v>5053</v>
      </c>
      <c r="C1457" s="51" t="s">
        <v>565</v>
      </c>
      <c r="D1457" s="51" t="s">
        <v>566</v>
      </c>
      <c r="E1457" s="54">
        <v>44700</v>
      </c>
      <c r="F1457" s="51" t="s">
        <v>563</v>
      </c>
      <c r="G1457" s="48" t="s">
        <v>564</v>
      </c>
      <c r="H1457" s="52">
        <v>3</v>
      </c>
      <c r="I1457" s="51" t="s">
        <v>318</v>
      </c>
      <c r="J1457" s="1">
        <v>382.7</v>
      </c>
      <c r="K1457" s="132">
        <v>955977</v>
      </c>
      <c r="L1457" s="131"/>
      <c r="M1457" s="131">
        <v>25.2</v>
      </c>
      <c r="N1457" s="131">
        <v>10.35</v>
      </c>
      <c r="O1457" s="133">
        <f t="shared" si="194"/>
        <v>260.82</v>
      </c>
      <c r="P1457" s="131" t="s">
        <v>3486</v>
      </c>
      <c r="Q1457" s="131" t="s">
        <v>567</v>
      </c>
      <c r="R1457" s="134" t="s">
        <v>259</v>
      </c>
      <c r="S1457" s="149">
        <v>18.601666666666667</v>
      </c>
      <c r="T1457" s="149">
        <v>6.2005555555555558</v>
      </c>
      <c r="U1457" s="150">
        <v>44712</v>
      </c>
      <c r="V1457" s="149">
        <v>0.23833333333333329</v>
      </c>
      <c r="W1457" s="130">
        <v>5.63</v>
      </c>
      <c r="X1457" s="135">
        <v>784</v>
      </c>
      <c r="Y1457" s="130" t="str">
        <f t="shared" si="193"/>
        <v>RL991</v>
      </c>
      <c r="Z1457" s="130" t="str">
        <f t="shared" si="188"/>
        <v>21/NCR18650GA</v>
      </c>
      <c r="AA1457" s="135">
        <f t="shared" si="192"/>
        <v>5.63</v>
      </c>
      <c r="AB1457" s="135">
        <f t="shared" si="195"/>
        <v>382.7</v>
      </c>
      <c r="AC1457" s="130">
        <f t="shared" si="191"/>
        <v>784</v>
      </c>
      <c r="AD1457" s="130" t="str">
        <f t="shared" si="189"/>
        <v>66001-496</v>
      </c>
      <c r="AE1457" s="136"/>
      <c r="AF1457" s="137"/>
      <c r="AG1457" s="1" t="s">
        <v>152</v>
      </c>
      <c r="AH1457" s="43">
        <v>1749</v>
      </c>
    </row>
    <row r="1458" spans="1:34" x14ac:dyDescent="0.25">
      <c r="A1458" s="140">
        <v>44712</v>
      </c>
      <c r="B1458" s="55" t="s">
        <v>5139</v>
      </c>
      <c r="C1458" s="51" t="s">
        <v>5141</v>
      </c>
      <c r="D1458" s="51" t="s">
        <v>5142</v>
      </c>
      <c r="E1458" s="54">
        <v>44705</v>
      </c>
      <c r="F1458" s="51" t="s">
        <v>302</v>
      </c>
      <c r="G1458" s="48" t="s">
        <v>5140</v>
      </c>
      <c r="H1458" s="52">
        <v>1</v>
      </c>
      <c r="I1458" s="51" t="s">
        <v>116</v>
      </c>
      <c r="J1458" s="1">
        <v>6.68</v>
      </c>
      <c r="K1458" s="132">
        <v>957250</v>
      </c>
      <c r="L1458" s="131"/>
      <c r="M1458" s="131">
        <v>3.7</v>
      </c>
      <c r="N1458" s="131">
        <v>2</v>
      </c>
      <c r="O1458" s="133">
        <f t="shared" si="194"/>
        <v>7.4</v>
      </c>
      <c r="P1458" s="131" t="s">
        <v>5138</v>
      </c>
      <c r="Q1458" s="131" t="s">
        <v>412</v>
      </c>
      <c r="R1458" s="134" t="s">
        <v>2172</v>
      </c>
      <c r="S1458" s="149">
        <v>1.8333333333333335</v>
      </c>
      <c r="T1458" s="149">
        <v>1.8333333333333335</v>
      </c>
      <c r="U1458" s="150">
        <v>44712</v>
      </c>
      <c r="V1458" s="149">
        <v>0.11277777777777587</v>
      </c>
      <c r="W1458" s="130">
        <v>1</v>
      </c>
      <c r="X1458" s="135">
        <v>45</v>
      </c>
      <c r="Y1458" s="130" t="str">
        <f t="shared" si="193"/>
        <v>RL784</v>
      </c>
      <c r="Z1458" s="130" t="str">
        <f t="shared" si="188"/>
        <v>1/UF103450P</v>
      </c>
      <c r="AA1458" s="135">
        <f t="shared" si="192"/>
        <v>1</v>
      </c>
      <c r="AB1458" s="135">
        <f t="shared" si="195"/>
        <v>6.68</v>
      </c>
      <c r="AC1458" s="130">
        <f t="shared" si="191"/>
        <v>45</v>
      </c>
      <c r="AD1458" s="130" t="str">
        <f t="shared" si="189"/>
        <v>30008-140CLRNX</v>
      </c>
      <c r="AE1458" s="136"/>
      <c r="AF1458" s="137"/>
      <c r="AG1458" s="1" t="s">
        <v>151</v>
      </c>
      <c r="AH1458" s="43" t="s">
        <v>513</v>
      </c>
    </row>
    <row r="1459" spans="1:34" x14ac:dyDescent="0.25">
      <c r="A1459" s="140">
        <v>44691</v>
      </c>
      <c r="B1459" s="55" t="s">
        <v>5010</v>
      </c>
      <c r="C1459" s="51" t="s">
        <v>5012</v>
      </c>
      <c r="D1459" s="51" t="s">
        <v>5295</v>
      </c>
      <c r="E1459" s="54">
        <v>44704</v>
      </c>
      <c r="F1459" s="51" t="s">
        <v>1289</v>
      </c>
      <c r="G1459" s="48" t="s">
        <v>5011</v>
      </c>
      <c r="H1459" s="52">
        <v>1</v>
      </c>
      <c r="I1459" s="51" t="s">
        <v>4036</v>
      </c>
      <c r="J1459" s="1">
        <v>12.71</v>
      </c>
      <c r="K1459" s="132">
        <v>955475</v>
      </c>
      <c r="L1459" s="131"/>
      <c r="M1459" s="131">
        <v>3.7</v>
      </c>
      <c r="N1459" s="131">
        <v>2.25</v>
      </c>
      <c r="O1459" s="133">
        <f t="shared" si="194"/>
        <v>8.3250000000000011</v>
      </c>
      <c r="P1459" s="131" t="s">
        <v>3486</v>
      </c>
      <c r="Q1459" s="131" t="s">
        <v>124</v>
      </c>
      <c r="R1459" s="134" t="s">
        <v>1618</v>
      </c>
      <c r="S1459" s="149">
        <v>1.96</v>
      </c>
      <c r="T1459" s="149">
        <v>1.96</v>
      </c>
      <c r="U1459" s="150">
        <v>44704</v>
      </c>
      <c r="V1459" s="149">
        <v>9.4444444444443665E-2</v>
      </c>
      <c r="W1459" s="130">
        <v>1</v>
      </c>
      <c r="X1459" s="135">
        <v>68</v>
      </c>
      <c r="Y1459" s="130" t="str">
        <f t="shared" si="193"/>
        <v>PACK717</v>
      </c>
      <c r="Z1459" s="130" t="str">
        <f t="shared" si="188"/>
        <v>3/UF463048F</v>
      </c>
      <c r="AA1459" s="135">
        <f t="shared" si="192"/>
        <v>1</v>
      </c>
      <c r="AB1459" s="135">
        <f t="shared" si="195"/>
        <v>12.71</v>
      </c>
      <c r="AC1459" s="130">
        <f t="shared" si="191"/>
        <v>68</v>
      </c>
      <c r="AD1459" s="130" t="str">
        <f t="shared" si="189"/>
        <v>66003-875</v>
      </c>
      <c r="AE1459" s="136"/>
      <c r="AF1459" s="137"/>
      <c r="AG1459" s="1" t="s">
        <v>152</v>
      </c>
      <c r="AH1459" s="43">
        <v>23948</v>
      </c>
    </row>
    <row r="1460" spans="1:34" x14ac:dyDescent="0.25">
      <c r="A1460" s="144">
        <v>44692</v>
      </c>
      <c r="B1460" s="56" t="s">
        <v>5019</v>
      </c>
      <c r="C1460" s="51" t="s">
        <v>1470</v>
      </c>
      <c r="D1460" s="51" t="s">
        <v>1471</v>
      </c>
      <c r="E1460" s="54">
        <v>44691</v>
      </c>
      <c r="F1460" s="51" t="s">
        <v>307</v>
      </c>
      <c r="G1460" s="48" t="s">
        <v>1469</v>
      </c>
      <c r="H1460" s="52">
        <v>50</v>
      </c>
      <c r="I1460" s="51" t="s">
        <v>279</v>
      </c>
      <c r="J1460" s="1">
        <v>37.08</v>
      </c>
      <c r="K1460" s="132">
        <v>955614</v>
      </c>
      <c r="L1460" s="131"/>
      <c r="M1460" s="131">
        <v>8.4</v>
      </c>
      <c r="N1460" s="131">
        <v>2.5499999999999998</v>
      </c>
      <c r="O1460" s="133">
        <f>2*N1460*M1460</f>
        <v>42.839999999999996</v>
      </c>
      <c r="P1460" s="131" t="s">
        <v>3497</v>
      </c>
      <c r="Q1460" s="131" t="s">
        <v>5018</v>
      </c>
      <c r="R1460" s="134"/>
      <c r="S1460" s="149">
        <v>24.479166666666671</v>
      </c>
      <c r="T1460" s="149">
        <v>0.48958333333333343</v>
      </c>
      <c r="U1460" s="150">
        <v>44712</v>
      </c>
      <c r="V1460" s="149">
        <v>0</v>
      </c>
      <c r="W1460" s="130">
        <v>0.59</v>
      </c>
      <c r="X1460" s="135">
        <v>70</v>
      </c>
      <c r="Y1460" s="130" t="str">
        <f t="shared" si="193"/>
        <v>N475A</v>
      </c>
      <c r="Z1460" s="130" t="str">
        <f t="shared" si="188"/>
        <v>14/BK-3HCCE</v>
      </c>
      <c r="AA1460" s="135">
        <f t="shared" si="192"/>
        <v>0.59</v>
      </c>
      <c r="AB1460" s="135">
        <f t="shared" si="195"/>
        <v>37.08</v>
      </c>
      <c r="AC1460" s="130">
        <f t="shared" si="191"/>
        <v>70</v>
      </c>
      <c r="AD1460" s="130" t="str">
        <f t="shared" si="189"/>
        <v>66000-6121</v>
      </c>
      <c r="AE1460" s="136"/>
      <c r="AF1460" s="137"/>
      <c r="AG1460" s="1" t="s">
        <v>153</v>
      </c>
      <c r="AH1460" s="43">
        <v>81345</v>
      </c>
    </row>
    <row r="1461" spans="1:34" x14ac:dyDescent="0.25">
      <c r="A1461" s="144">
        <v>44692</v>
      </c>
      <c r="B1461" s="56" t="s">
        <v>5017</v>
      </c>
      <c r="C1461" s="51" t="s">
        <v>1470</v>
      </c>
      <c r="D1461" s="51" t="s">
        <v>1471</v>
      </c>
      <c r="E1461" s="54">
        <v>44743</v>
      </c>
      <c r="F1461" s="51" t="s">
        <v>307</v>
      </c>
      <c r="G1461" s="48" t="s">
        <v>1469</v>
      </c>
      <c r="H1461" s="52">
        <v>50</v>
      </c>
      <c r="I1461" s="51" t="s">
        <v>279</v>
      </c>
      <c r="J1461" s="1">
        <v>37.08</v>
      </c>
      <c r="K1461" s="132">
        <v>955615</v>
      </c>
      <c r="L1461" s="131"/>
      <c r="M1461" s="131">
        <v>8.4</v>
      </c>
      <c r="N1461" s="131">
        <v>2.5499999999999998</v>
      </c>
      <c r="O1461" s="133">
        <f>2*N1461*M1461</f>
        <v>42.839999999999996</v>
      </c>
      <c r="P1461" s="131" t="s">
        <v>3497</v>
      </c>
      <c r="Q1461" s="131" t="s">
        <v>5018</v>
      </c>
      <c r="R1461" s="134" t="s">
        <v>4950</v>
      </c>
      <c r="S1461" s="149">
        <v>27.039722222222224</v>
      </c>
      <c r="T1461" s="149">
        <v>1.0815888888888889</v>
      </c>
      <c r="U1461" s="150">
        <v>44713</v>
      </c>
      <c r="V1461" s="149">
        <v>2.7074999999999996</v>
      </c>
      <c r="W1461" s="130">
        <v>0.59</v>
      </c>
      <c r="X1461" s="135">
        <v>70</v>
      </c>
      <c r="Y1461" s="130" t="str">
        <f t="shared" si="193"/>
        <v>N475A</v>
      </c>
      <c r="Z1461" s="130" t="str">
        <f t="shared" si="188"/>
        <v>14/BK-3HCCE</v>
      </c>
      <c r="AA1461" s="135">
        <f t="shared" si="192"/>
        <v>0.59</v>
      </c>
      <c r="AB1461" s="135">
        <f t="shared" si="195"/>
        <v>37.08</v>
      </c>
      <c r="AC1461" s="130">
        <f t="shared" si="191"/>
        <v>70</v>
      </c>
      <c r="AD1461" s="130" t="str">
        <f t="shared" si="189"/>
        <v>66000-6121</v>
      </c>
      <c r="AE1461" s="136"/>
      <c r="AF1461" s="137"/>
      <c r="AG1461" s="1" t="s">
        <v>153</v>
      </c>
      <c r="AH1461" s="43">
        <v>81345</v>
      </c>
    </row>
    <row r="1462" spans="1:34" x14ac:dyDescent="0.25">
      <c r="A1462" s="144">
        <v>44713</v>
      </c>
      <c r="B1462" s="56" t="s">
        <v>5153</v>
      </c>
      <c r="C1462" s="51" t="s">
        <v>580</v>
      </c>
      <c r="D1462" s="51" t="s">
        <v>5155</v>
      </c>
      <c r="E1462" s="54">
        <v>44697</v>
      </c>
      <c r="F1462" s="51" t="s">
        <v>255</v>
      </c>
      <c r="G1462" s="48" t="s">
        <v>5154</v>
      </c>
      <c r="H1462" s="52">
        <v>1</v>
      </c>
      <c r="I1462" s="51" t="s">
        <v>364</v>
      </c>
      <c r="J1462" s="1">
        <v>9.43</v>
      </c>
      <c r="K1462" s="132">
        <v>956352</v>
      </c>
      <c r="L1462" s="131"/>
      <c r="M1462" s="131">
        <v>7.4</v>
      </c>
      <c r="N1462" s="131">
        <v>2.6</v>
      </c>
      <c r="O1462" s="133">
        <f t="shared" ref="O1462:O1470" si="196">N1462*M1462</f>
        <v>19.240000000000002</v>
      </c>
      <c r="P1462" s="131" t="s">
        <v>5138</v>
      </c>
      <c r="Q1462" s="131" t="s">
        <v>582</v>
      </c>
      <c r="R1462" s="134" t="s">
        <v>2172</v>
      </c>
      <c r="S1462" s="149">
        <v>1.0233333333333334</v>
      </c>
      <c r="T1462" s="149">
        <v>1.0233333333333334</v>
      </c>
      <c r="U1462" s="150">
        <v>44714</v>
      </c>
      <c r="V1462" s="149">
        <v>8.7777777777777288E-2</v>
      </c>
      <c r="W1462" s="130">
        <v>0.75</v>
      </c>
      <c r="X1462" s="135">
        <v>14.27</v>
      </c>
      <c r="Y1462" s="130" t="str">
        <f t="shared" si="193"/>
        <v>RL453</v>
      </c>
      <c r="Z1462" s="130" t="str">
        <f t="shared" si="188"/>
        <v>2/UR18650ZY</v>
      </c>
      <c r="AA1462" s="135">
        <f t="shared" si="192"/>
        <v>0.75</v>
      </c>
      <c r="AB1462" s="135">
        <f t="shared" si="195"/>
        <v>9.43</v>
      </c>
      <c r="AC1462" s="130">
        <f t="shared" si="191"/>
        <v>14.27</v>
      </c>
      <c r="AD1462" s="130" t="str">
        <f t="shared" si="189"/>
        <v>30008-102TLX</v>
      </c>
      <c r="AE1462" s="136"/>
      <c r="AF1462" s="137"/>
      <c r="AG1462" s="1" t="s">
        <v>573</v>
      </c>
      <c r="AH1462" s="43" t="s">
        <v>277</v>
      </c>
    </row>
    <row r="1463" spans="1:34" x14ac:dyDescent="0.25">
      <c r="A1463" s="140">
        <v>44712</v>
      </c>
      <c r="B1463" s="55" t="s">
        <v>5147</v>
      </c>
      <c r="C1463" s="51" t="s">
        <v>4674</v>
      </c>
      <c r="D1463" s="51" t="s">
        <v>4675</v>
      </c>
      <c r="E1463" s="54">
        <v>44722</v>
      </c>
      <c r="F1463" s="51" t="s">
        <v>4672</v>
      </c>
      <c r="G1463" s="48" t="s">
        <v>4673</v>
      </c>
      <c r="H1463" s="52">
        <v>12</v>
      </c>
      <c r="I1463" s="51" t="s">
        <v>291</v>
      </c>
      <c r="J1463" s="1">
        <v>16.031669999999998</v>
      </c>
      <c r="K1463" s="132">
        <v>958228</v>
      </c>
      <c r="L1463" s="131"/>
      <c r="M1463" s="131">
        <v>9.6</v>
      </c>
      <c r="N1463" s="131">
        <v>2</v>
      </c>
      <c r="O1463" s="133">
        <f t="shared" si="196"/>
        <v>19.2</v>
      </c>
      <c r="P1463" s="131" t="s">
        <v>91</v>
      </c>
      <c r="Q1463" s="131" t="s">
        <v>632</v>
      </c>
      <c r="R1463" s="134" t="s">
        <v>287</v>
      </c>
      <c r="S1463" s="149">
        <v>4.7855555555555576</v>
      </c>
      <c r="T1463" s="149">
        <v>0.39879629629629648</v>
      </c>
      <c r="U1463" s="150">
        <v>44714</v>
      </c>
      <c r="V1463" s="149">
        <v>0.21861111111111109</v>
      </c>
      <c r="W1463" s="130">
        <v>0.3</v>
      </c>
      <c r="X1463" s="135">
        <v>39.44</v>
      </c>
      <c r="Y1463" s="130" t="str">
        <f t="shared" si="193"/>
        <v>N1615</v>
      </c>
      <c r="Z1463" s="130" t="str">
        <f t="shared" si="188"/>
        <v>8/BK-3MCCE</v>
      </c>
      <c r="AA1463" s="135">
        <f t="shared" si="192"/>
        <v>0.3</v>
      </c>
      <c r="AB1463" s="135">
        <f t="shared" si="195"/>
        <v>16.031669999999998</v>
      </c>
      <c r="AC1463" s="130">
        <f t="shared" si="191"/>
        <v>39.44</v>
      </c>
      <c r="AD1463" s="130" t="str">
        <f t="shared" si="189"/>
        <v>67001-457</v>
      </c>
      <c r="AE1463" s="136"/>
      <c r="AF1463" s="137"/>
      <c r="AG1463" s="1" t="s">
        <v>153</v>
      </c>
      <c r="AH1463" s="43">
        <v>65012</v>
      </c>
    </row>
    <row r="1464" spans="1:34" x14ac:dyDescent="0.25">
      <c r="A1464" s="140">
        <v>44712</v>
      </c>
      <c r="B1464" s="55" t="s">
        <v>5143</v>
      </c>
      <c r="C1464" s="51" t="s">
        <v>5146</v>
      </c>
      <c r="D1464" s="51" t="s">
        <v>5296</v>
      </c>
      <c r="E1464" s="54">
        <v>44707</v>
      </c>
      <c r="F1464" s="51" t="s">
        <v>5144</v>
      </c>
      <c r="G1464" s="48" t="s">
        <v>5145</v>
      </c>
      <c r="H1464" s="52">
        <v>1</v>
      </c>
      <c r="I1464" s="51" t="s">
        <v>1762</v>
      </c>
      <c r="J1464" s="1">
        <v>135.94</v>
      </c>
      <c r="K1464" s="132">
        <v>957746</v>
      </c>
      <c r="L1464" s="131"/>
      <c r="M1464" s="131">
        <v>192</v>
      </c>
      <c r="N1464" s="131">
        <v>5</v>
      </c>
      <c r="O1464" s="133">
        <f t="shared" si="196"/>
        <v>960</v>
      </c>
      <c r="P1464" s="131" t="s">
        <v>115</v>
      </c>
      <c r="Q1464" s="131" t="s">
        <v>1208</v>
      </c>
      <c r="R1464" s="134" t="s">
        <v>455</v>
      </c>
      <c r="S1464" s="149">
        <v>1.3666666666666671</v>
      </c>
      <c r="T1464" s="149">
        <v>1.3666666666666671</v>
      </c>
      <c r="U1464" s="150">
        <v>44713</v>
      </c>
      <c r="V1464" s="149">
        <v>8.5555555555555163E-2</v>
      </c>
      <c r="W1464" s="130">
        <v>10</v>
      </c>
      <c r="X1464" s="135">
        <v>400</v>
      </c>
      <c r="Y1464" s="130" t="str">
        <f t="shared" si="193"/>
        <v>RECELL773</v>
      </c>
      <c r="Z1464" s="130" t="str">
        <f t="shared" si="188"/>
        <v>16/12SB25WHR</v>
      </c>
      <c r="AA1464" s="135">
        <f t="shared" si="192"/>
        <v>10</v>
      </c>
      <c r="AB1464" s="135">
        <f t="shared" si="195"/>
        <v>135.94</v>
      </c>
      <c r="AC1464" s="130">
        <f t="shared" si="191"/>
        <v>400</v>
      </c>
      <c r="AD1464" s="130" t="str">
        <f t="shared" si="189"/>
        <v>66002-809</v>
      </c>
      <c r="AE1464" s="136"/>
      <c r="AF1464" s="137"/>
      <c r="AG1464" s="1" t="s">
        <v>151</v>
      </c>
      <c r="AH1464" s="43">
        <v>1454</v>
      </c>
    </row>
    <row r="1465" spans="1:34" x14ac:dyDescent="0.25">
      <c r="A1465" s="144">
        <v>44720</v>
      </c>
      <c r="B1465" s="56" t="s">
        <v>5245</v>
      </c>
      <c r="C1465" s="51" t="s">
        <v>5146</v>
      </c>
      <c r="D1465" s="51" t="s">
        <v>5296</v>
      </c>
      <c r="E1465" s="54">
        <v>44720</v>
      </c>
      <c r="F1465" s="51" t="s">
        <v>5144</v>
      </c>
      <c r="G1465" s="48" t="s">
        <v>5145</v>
      </c>
      <c r="H1465" s="52">
        <v>4</v>
      </c>
      <c r="I1465" s="51" t="s">
        <v>1762</v>
      </c>
      <c r="J1465" s="1">
        <v>160.26</v>
      </c>
      <c r="K1465" s="132">
        <v>959252</v>
      </c>
      <c r="L1465" s="131"/>
      <c r="M1465" s="131">
        <v>192</v>
      </c>
      <c r="N1465" s="131">
        <v>5</v>
      </c>
      <c r="O1465" s="133">
        <f t="shared" si="196"/>
        <v>960</v>
      </c>
      <c r="P1465" s="131" t="s">
        <v>115</v>
      </c>
      <c r="Q1465" s="131" t="s">
        <v>1208</v>
      </c>
      <c r="R1465" s="134" t="s">
        <v>249</v>
      </c>
      <c r="S1465" s="149">
        <v>2.6300000000000008</v>
      </c>
      <c r="T1465" s="149">
        <v>0.6575000000000002</v>
      </c>
      <c r="U1465" s="150">
        <v>44720</v>
      </c>
      <c r="V1465" s="149">
        <v>7.5555555555554932E-2</v>
      </c>
      <c r="W1465" s="130">
        <v>10</v>
      </c>
      <c r="X1465" s="135">
        <v>350</v>
      </c>
      <c r="Y1465" s="130" t="str">
        <f t="shared" si="193"/>
        <v>RECELL773</v>
      </c>
      <c r="Z1465" s="130" t="str">
        <f t="shared" si="188"/>
        <v>16/12SB25WHR</v>
      </c>
      <c r="AA1465" s="135">
        <f t="shared" si="192"/>
        <v>10</v>
      </c>
      <c r="AB1465" s="135">
        <f t="shared" si="195"/>
        <v>160.26</v>
      </c>
      <c r="AC1465" s="130">
        <f t="shared" si="191"/>
        <v>350</v>
      </c>
      <c r="AD1465" s="130" t="str">
        <f t="shared" si="189"/>
        <v>66002-809</v>
      </c>
      <c r="AE1465" s="136"/>
      <c r="AF1465" s="137"/>
      <c r="AG1465" s="1" t="s">
        <v>151</v>
      </c>
      <c r="AH1465" s="43">
        <v>1454</v>
      </c>
    </row>
    <row r="1466" spans="1:34" x14ac:dyDescent="0.25">
      <c r="A1466" s="140">
        <v>44719</v>
      </c>
      <c r="B1466" s="55" t="s">
        <v>5238</v>
      </c>
      <c r="C1466" s="51" t="s">
        <v>5146</v>
      </c>
      <c r="D1466" s="51" t="s">
        <v>5296</v>
      </c>
      <c r="E1466" s="54">
        <v>44719</v>
      </c>
      <c r="F1466" s="51" t="s">
        <v>5144</v>
      </c>
      <c r="G1466" s="48" t="s">
        <v>5145</v>
      </c>
      <c r="H1466" s="52">
        <v>4</v>
      </c>
      <c r="I1466" s="51" t="s">
        <v>1762</v>
      </c>
      <c r="J1466" s="1">
        <v>160.26</v>
      </c>
      <c r="K1466" s="132">
        <v>959253</v>
      </c>
      <c r="L1466" s="131"/>
      <c r="M1466" s="131">
        <v>192</v>
      </c>
      <c r="N1466" s="131">
        <v>5</v>
      </c>
      <c r="O1466" s="133">
        <f t="shared" si="196"/>
        <v>960</v>
      </c>
      <c r="P1466" s="131" t="s">
        <v>115</v>
      </c>
      <c r="Q1466" s="131" t="s">
        <v>1208</v>
      </c>
      <c r="R1466" s="134" t="s">
        <v>455</v>
      </c>
      <c r="S1466" s="149">
        <v>0.99305555555555436</v>
      </c>
      <c r="T1466" s="149">
        <v>0.24826388888888859</v>
      </c>
      <c r="U1466" s="150">
        <v>44719</v>
      </c>
      <c r="V1466" s="149">
        <v>0.1044444444444439</v>
      </c>
      <c r="W1466" s="130">
        <v>5</v>
      </c>
      <c r="X1466" s="135">
        <v>350</v>
      </c>
      <c r="Y1466" s="130" t="str">
        <f t="shared" si="193"/>
        <v>RECELL773</v>
      </c>
      <c r="Z1466" s="130" t="str">
        <f t="shared" si="188"/>
        <v>16/12SB25WHR</v>
      </c>
      <c r="AA1466" s="135">
        <f t="shared" si="192"/>
        <v>5</v>
      </c>
      <c r="AB1466" s="135">
        <f t="shared" si="195"/>
        <v>160.26</v>
      </c>
      <c r="AC1466" s="130">
        <f t="shared" si="191"/>
        <v>350</v>
      </c>
      <c r="AD1466" s="130" t="str">
        <f t="shared" si="189"/>
        <v>66002-809</v>
      </c>
      <c r="AE1466" s="136"/>
      <c r="AF1466" s="137"/>
      <c r="AG1466" s="1" t="s">
        <v>151</v>
      </c>
      <c r="AH1466" s="43">
        <v>1454</v>
      </c>
    </row>
    <row r="1467" spans="1:34" x14ac:dyDescent="0.25">
      <c r="A1467" s="147">
        <v>44715</v>
      </c>
      <c r="B1467" s="82" t="s">
        <v>5210</v>
      </c>
      <c r="C1467" s="51" t="s">
        <v>1891</v>
      </c>
      <c r="D1467" s="51" t="s">
        <v>2371</v>
      </c>
      <c r="E1467" s="54">
        <v>44725</v>
      </c>
      <c r="F1467" s="51" t="s">
        <v>322</v>
      </c>
      <c r="G1467" s="48" t="s">
        <v>2370</v>
      </c>
      <c r="H1467" s="52">
        <v>50</v>
      </c>
      <c r="I1467" s="51" t="s">
        <v>1890</v>
      </c>
      <c r="J1467" s="1">
        <v>8.8000000000000007</v>
      </c>
      <c r="K1467" s="132">
        <v>958649</v>
      </c>
      <c r="L1467" s="131"/>
      <c r="M1467" s="131">
        <v>3.6</v>
      </c>
      <c r="N1467" s="131">
        <v>3.6</v>
      </c>
      <c r="O1467" s="133">
        <f t="shared" si="196"/>
        <v>12.96</v>
      </c>
      <c r="P1467" s="131" t="s">
        <v>3945</v>
      </c>
      <c r="Q1467" s="131" t="s">
        <v>412</v>
      </c>
      <c r="R1467" s="134" t="s">
        <v>248</v>
      </c>
      <c r="S1467" s="149">
        <v>4.257777777777779</v>
      </c>
      <c r="T1467" s="149">
        <v>8.5155555555555582E-2</v>
      </c>
      <c r="U1467" s="150">
        <v>44721</v>
      </c>
      <c r="V1467" s="149">
        <v>0.24222222222222234</v>
      </c>
      <c r="W1467" s="130">
        <v>0.04</v>
      </c>
      <c r="X1467" s="135">
        <v>16.71</v>
      </c>
      <c r="Y1467" s="130" t="str">
        <f t="shared" si="193"/>
        <v>TAG67</v>
      </c>
      <c r="Z1467" s="130" t="str">
        <f t="shared" si="188"/>
        <v>1/LS17500</v>
      </c>
      <c r="AA1467" s="135">
        <f t="shared" si="192"/>
        <v>0.04</v>
      </c>
      <c r="AB1467" s="135">
        <f t="shared" si="195"/>
        <v>8.8000000000000007</v>
      </c>
      <c r="AC1467" s="130">
        <f t="shared" si="191"/>
        <v>16.71</v>
      </c>
      <c r="AD1467" s="130" t="str">
        <f t="shared" si="189"/>
        <v>66002-512</v>
      </c>
      <c r="AE1467" s="136"/>
      <c r="AF1467" s="137"/>
      <c r="AG1467" s="1" t="s">
        <v>151</v>
      </c>
      <c r="AH1467" s="43" t="s">
        <v>323</v>
      </c>
    </row>
    <row r="1468" spans="1:34" x14ac:dyDescent="0.25">
      <c r="A1468" s="147">
        <v>44715</v>
      </c>
      <c r="B1468" s="82" t="s">
        <v>5181</v>
      </c>
      <c r="C1468" s="51" t="s">
        <v>3689</v>
      </c>
      <c r="D1468" s="51" t="s">
        <v>727</v>
      </c>
      <c r="E1468" s="54">
        <v>44712</v>
      </c>
      <c r="F1468" s="51" t="s">
        <v>311</v>
      </c>
      <c r="G1468" s="48" t="s">
        <v>726</v>
      </c>
      <c r="H1468" s="52">
        <v>20</v>
      </c>
      <c r="I1468" s="51" t="s">
        <v>312</v>
      </c>
      <c r="J1468" s="1">
        <v>33.31</v>
      </c>
      <c r="K1468" s="132">
        <v>958226</v>
      </c>
      <c r="L1468" s="131"/>
      <c r="M1468" s="131">
        <v>3</v>
      </c>
      <c r="N1468" s="131">
        <v>15</v>
      </c>
      <c r="O1468" s="133">
        <f t="shared" si="196"/>
        <v>45</v>
      </c>
      <c r="P1468" s="131" t="s">
        <v>435</v>
      </c>
      <c r="Q1468" s="131" t="s">
        <v>124</v>
      </c>
      <c r="R1468" s="134" t="s">
        <v>3203</v>
      </c>
      <c r="S1468" s="149">
        <v>8.7097222222222221</v>
      </c>
      <c r="T1468" s="149">
        <v>0.43548611111111113</v>
      </c>
      <c r="U1468" s="150">
        <v>44721</v>
      </c>
      <c r="V1468" s="149">
        <v>0.2347222222222225</v>
      </c>
      <c r="W1468" s="130">
        <v>0.5</v>
      </c>
      <c r="X1468" s="135">
        <v>51.8</v>
      </c>
      <c r="Y1468" s="130" t="str">
        <f t="shared" si="193"/>
        <v>L286A</v>
      </c>
      <c r="Z1468" s="130" t="str">
        <f t="shared" si="188"/>
        <v>3/BR-CE</v>
      </c>
      <c r="AA1468" s="135">
        <f t="shared" si="192"/>
        <v>0.5</v>
      </c>
      <c r="AB1468" s="135">
        <f t="shared" si="195"/>
        <v>33.31</v>
      </c>
      <c r="AC1468" s="130">
        <f t="shared" si="191"/>
        <v>51.8</v>
      </c>
      <c r="AD1468" s="130" t="str">
        <f t="shared" si="189"/>
        <v>66000-277A</v>
      </c>
      <c r="AE1468" s="136"/>
      <c r="AF1468" s="137"/>
      <c r="AG1468" s="1" t="s">
        <v>153</v>
      </c>
      <c r="AH1468" s="43">
        <v>65813</v>
      </c>
    </row>
    <row r="1469" spans="1:34" x14ac:dyDescent="0.25">
      <c r="A1469" s="147">
        <v>44715</v>
      </c>
      <c r="B1469" s="82" t="s">
        <v>5197</v>
      </c>
      <c r="C1469" s="51" t="s">
        <v>2639</v>
      </c>
      <c r="D1469" s="51" t="s">
        <v>2000</v>
      </c>
      <c r="E1469" s="54">
        <v>44706</v>
      </c>
      <c r="F1469" s="51" t="s">
        <v>1437</v>
      </c>
      <c r="G1469" s="48" t="s">
        <v>1998</v>
      </c>
      <c r="H1469" s="52">
        <v>6</v>
      </c>
      <c r="I1469" s="51" t="s">
        <v>256</v>
      </c>
      <c r="J1469" s="1">
        <v>7.86</v>
      </c>
      <c r="K1469" s="132">
        <v>957632</v>
      </c>
      <c r="L1469" s="131"/>
      <c r="M1469" s="131">
        <v>15</v>
      </c>
      <c r="N1469" s="131"/>
      <c r="O1469" s="133">
        <f t="shared" si="196"/>
        <v>0</v>
      </c>
      <c r="P1469" s="131" t="s">
        <v>3538</v>
      </c>
      <c r="Q1469" s="131" t="s">
        <v>2001</v>
      </c>
      <c r="R1469" s="134" t="s">
        <v>287</v>
      </c>
      <c r="S1469" s="149">
        <v>8.6716666666666686</v>
      </c>
      <c r="T1469" s="149">
        <v>1.4452777777777781</v>
      </c>
      <c r="U1469" s="150">
        <v>44721</v>
      </c>
      <c r="V1469" s="149">
        <v>0.28916666666666657</v>
      </c>
      <c r="W1469" s="130">
        <v>2.09</v>
      </c>
      <c r="X1469" s="135">
        <v>105</v>
      </c>
      <c r="Y1469" s="130" t="str">
        <f t="shared" si="193"/>
        <v>AL561</v>
      </c>
      <c r="Z1469" s="130" t="str">
        <f t="shared" si="188"/>
        <v>30/LR6XW</v>
      </c>
      <c r="AA1469" s="135">
        <f t="shared" si="192"/>
        <v>2.09</v>
      </c>
      <c r="AB1469" s="135">
        <f t="shared" si="195"/>
        <v>7.86</v>
      </c>
      <c r="AC1469" s="130">
        <f t="shared" si="191"/>
        <v>105</v>
      </c>
      <c r="AD1469" s="130" t="str">
        <f t="shared" si="189"/>
        <v>66001-488</v>
      </c>
      <c r="AE1469" s="136"/>
      <c r="AF1469" s="137"/>
      <c r="AG1469" s="1" t="s">
        <v>152</v>
      </c>
      <c r="AH1469" s="43">
        <v>66552</v>
      </c>
    </row>
    <row r="1470" spans="1:34" x14ac:dyDescent="0.25">
      <c r="A1470" s="140">
        <v>44712</v>
      </c>
      <c r="B1470" s="55" t="s">
        <v>5137</v>
      </c>
      <c r="C1470" s="51" t="s">
        <v>774</v>
      </c>
      <c r="D1470" s="51" t="s">
        <v>746</v>
      </c>
      <c r="E1470" s="54">
        <v>44707</v>
      </c>
      <c r="F1470" s="51" t="s">
        <v>744</v>
      </c>
      <c r="G1470" s="48" t="s">
        <v>745</v>
      </c>
      <c r="H1470" s="52">
        <v>1</v>
      </c>
      <c r="I1470" s="51" t="s">
        <v>251</v>
      </c>
      <c r="J1470" s="1">
        <v>278.31</v>
      </c>
      <c r="K1470" s="132">
        <v>957750</v>
      </c>
      <c r="L1470" s="131"/>
      <c r="M1470" s="131">
        <v>36</v>
      </c>
      <c r="N1470" s="131">
        <v>16.75</v>
      </c>
      <c r="O1470" s="133">
        <f t="shared" si="196"/>
        <v>603</v>
      </c>
      <c r="P1470" s="131" t="s">
        <v>5138</v>
      </c>
      <c r="Q1470" s="131" t="s">
        <v>747</v>
      </c>
      <c r="R1470" s="134" t="s">
        <v>455</v>
      </c>
      <c r="S1470" s="149">
        <v>3.4727777777777789</v>
      </c>
      <c r="T1470" s="149">
        <v>3.4727777777777789</v>
      </c>
      <c r="U1470" s="150">
        <v>44719</v>
      </c>
      <c r="V1470" s="149">
        <v>8.7222222222220758E-2</v>
      </c>
      <c r="W1470" s="130">
        <v>3.19</v>
      </c>
      <c r="X1470" s="135">
        <v>650</v>
      </c>
      <c r="Y1470" s="130" t="str">
        <f t="shared" si="193"/>
        <v>RL1228</v>
      </c>
      <c r="Z1470" s="130" t="str">
        <f t="shared" si="188"/>
        <v>50/NCR18650B</v>
      </c>
      <c r="AA1470" s="135">
        <f t="shared" si="192"/>
        <v>3.19</v>
      </c>
      <c r="AB1470" s="135">
        <f t="shared" si="195"/>
        <v>278.31</v>
      </c>
      <c r="AC1470" s="130">
        <f t="shared" si="191"/>
        <v>650</v>
      </c>
      <c r="AD1470" s="130" t="str">
        <f t="shared" si="189"/>
        <v>66002-027</v>
      </c>
      <c r="AE1470" s="136"/>
      <c r="AF1470" s="137"/>
      <c r="AG1470" s="1" t="s">
        <v>151</v>
      </c>
      <c r="AH1470" s="43">
        <v>2102</v>
      </c>
    </row>
    <row r="1471" spans="1:34" x14ac:dyDescent="0.25">
      <c r="A1471" s="139">
        <v>44613</v>
      </c>
      <c r="B1471" s="58" t="s">
        <v>4384</v>
      </c>
      <c r="C1471" s="51" t="s">
        <v>4386</v>
      </c>
      <c r="D1471" s="51" t="s">
        <v>4387</v>
      </c>
      <c r="E1471" s="54">
        <v>44609</v>
      </c>
      <c r="F1471" s="51" t="s">
        <v>3219</v>
      </c>
      <c r="G1471" s="48" t="s">
        <v>4385</v>
      </c>
      <c r="H1471" s="52">
        <v>2</v>
      </c>
      <c r="I1471" s="51" t="s">
        <v>318</v>
      </c>
      <c r="J1471" s="1">
        <v>1179.2</v>
      </c>
      <c r="K1471" s="132">
        <v>946362</v>
      </c>
      <c r="L1471" s="131"/>
      <c r="M1471" s="131">
        <v>25.2</v>
      </c>
      <c r="N1471" s="131">
        <v>69</v>
      </c>
      <c r="O1471" s="133" t="s">
        <v>4388</v>
      </c>
      <c r="P1471" s="131" t="s">
        <v>3486</v>
      </c>
      <c r="Q1471" s="131" t="s">
        <v>4389</v>
      </c>
      <c r="R1471" s="134" t="s">
        <v>5297</v>
      </c>
      <c r="S1471" s="149">
        <v>43.106111111111112</v>
      </c>
      <c r="T1471" s="149">
        <v>43.106111111111112</v>
      </c>
      <c r="U1471" s="150">
        <v>44711</v>
      </c>
      <c r="V1471" s="149">
        <v>7.3611111111111072E-2</v>
      </c>
      <c r="W1471" s="130">
        <v>5</v>
      </c>
      <c r="X1471" s="135">
        <v>3890</v>
      </c>
      <c r="Y1471" s="130" t="str">
        <f t="shared" si="193"/>
        <v>RL1554</v>
      </c>
      <c r="Z1471" s="130" t="str">
        <f t="shared" si="188"/>
        <v>280/NCR18650GA</v>
      </c>
      <c r="AA1471" s="135">
        <f t="shared" si="192"/>
        <v>5</v>
      </c>
      <c r="AB1471" s="135">
        <f t="shared" si="195"/>
        <v>1179.2</v>
      </c>
      <c r="AC1471" s="130">
        <f t="shared" si="191"/>
        <v>3890</v>
      </c>
      <c r="AD1471" s="130" t="str">
        <f t="shared" si="189"/>
        <v>67001-885</v>
      </c>
      <c r="AE1471" s="136"/>
      <c r="AF1471" s="137"/>
      <c r="AG1471" s="1" t="s">
        <v>153</v>
      </c>
      <c r="AH1471" s="43">
        <v>2499</v>
      </c>
    </row>
    <row r="1472" spans="1:34" x14ac:dyDescent="0.25">
      <c r="A1472" s="147">
        <v>44687</v>
      </c>
      <c r="B1472" s="82" t="s">
        <v>4984</v>
      </c>
      <c r="C1472" s="51" t="s">
        <v>532</v>
      </c>
      <c r="D1472" s="51" t="s">
        <v>415</v>
      </c>
      <c r="E1472" s="54">
        <v>44700</v>
      </c>
      <c r="F1472" s="51" t="s">
        <v>1060</v>
      </c>
      <c r="G1472" s="48" t="s">
        <v>413</v>
      </c>
      <c r="H1472" s="52">
        <v>52</v>
      </c>
      <c r="I1472" s="51" t="s">
        <v>364</v>
      </c>
      <c r="J1472" s="1">
        <v>48.22</v>
      </c>
      <c r="K1472" s="132">
        <v>955006</v>
      </c>
      <c r="L1472" s="131"/>
      <c r="M1472" s="131">
        <v>11.1</v>
      </c>
      <c r="N1472" s="131">
        <v>2.6</v>
      </c>
      <c r="O1472" s="133">
        <f t="shared" ref="O1472:O1490" si="197">N1472*M1472</f>
        <v>28.86</v>
      </c>
      <c r="P1472" s="131" t="s">
        <v>3486</v>
      </c>
      <c r="Q1472" s="131" t="s">
        <v>577</v>
      </c>
      <c r="R1472" s="134" t="s">
        <v>5333</v>
      </c>
      <c r="S1472" s="149">
        <v>59.523611111111116</v>
      </c>
      <c r="T1472" s="149">
        <v>1.144684829059829</v>
      </c>
      <c r="U1472" s="150">
        <v>44721</v>
      </c>
      <c r="V1472" s="149">
        <v>0.88361111111111112</v>
      </c>
      <c r="W1472" s="130">
        <v>1.1000000000000001</v>
      </c>
      <c r="X1472" s="135">
        <v>193</v>
      </c>
      <c r="Y1472" s="130" t="str">
        <f t="shared" si="193"/>
        <v>RL215</v>
      </c>
      <c r="Z1472" s="130" t="str">
        <f t="shared" si="188"/>
        <v>3/UR18650ZY</v>
      </c>
      <c r="AA1472" s="135">
        <f t="shared" si="192"/>
        <v>1.1000000000000001</v>
      </c>
      <c r="AB1472" s="135">
        <f t="shared" si="195"/>
        <v>48.22</v>
      </c>
      <c r="AC1472" s="130">
        <f t="shared" si="191"/>
        <v>193</v>
      </c>
      <c r="AD1472" s="130" t="str">
        <f t="shared" si="189"/>
        <v>66000-479</v>
      </c>
      <c r="AE1472" s="136"/>
      <c r="AF1472" s="137"/>
      <c r="AG1472" s="1" t="s">
        <v>152</v>
      </c>
      <c r="AH1472" s="43">
        <v>67018</v>
      </c>
    </row>
    <row r="1473" spans="1:34" x14ac:dyDescent="0.25">
      <c r="A1473" s="144">
        <v>44720</v>
      </c>
      <c r="B1473" s="56" t="s">
        <v>5244</v>
      </c>
      <c r="C1473" s="51" t="s">
        <v>1500</v>
      </c>
      <c r="D1473" s="51" t="s">
        <v>1501</v>
      </c>
      <c r="E1473" s="54">
        <v>44719</v>
      </c>
      <c r="F1473" s="51" t="s">
        <v>311</v>
      </c>
      <c r="G1473" s="48" t="s">
        <v>1498</v>
      </c>
      <c r="H1473" s="52">
        <v>20</v>
      </c>
      <c r="I1473" s="51" t="s">
        <v>1499</v>
      </c>
      <c r="J1473" s="1">
        <v>4.57</v>
      </c>
      <c r="K1473" s="132">
        <v>959233</v>
      </c>
      <c r="L1473" s="131"/>
      <c r="M1473" s="131">
        <v>3</v>
      </c>
      <c r="N1473" s="131">
        <v>1.5</v>
      </c>
      <c r="O1473" s="133">
        <f t="shared" si="197"/>
        <v>4.5</v>
      </c>
      <c r="P1473" s="131" t="s">
        <v>3945</v>
      </c>
      <c r="Q1473" s="131" t="s">
        <v>412</v>
      </c>
      <c r="R1473" s="134" t="s">
        <v>248</v>
      </c>
      <c r="S1473" s="149">
        <v>4.4888888888888907</v>
      </c>
      <c r="T1473" s="149">
        <v>0.22444444444444453</v>
      </c>
      <c r="U1473" s="150">
        <v>44725</v>
      </c>
      <c r="V1473" s="149">
        <v>0.19972222222222236</v>
      </c>
      <c r="W1473" s="130">
        <v>0.21</v>
      </c>
      <c r="X1473" s="135">
        <v>14.9</v>
      </c>
      <c r="Y1473" s="130" t="str">
        <f t="shared" si="193"/>
        <v>L820</v>
      </c>
      <c r="Z1473" s="130" t="str">
        <f t="shared" si="188"/>
        <v>1/CR12600SE</v>
      </c>
      <c r="AA1473" s="135">
        <f t="shared" si="192"/>
        <v>0.21</v>
      </c>
      <c r="AB1473" s="135">
        <f t="shared" si="195"/>
        <v>4.57</v>
      </c>
      <c r="AC1473" s="130">
        <f t="shared" si="191"/>
        <v>14.9</v>
      </c>
      <c r="AD1473" s="130" t="str">
        <f t="shared" si="189"/>
        <v>67001-803</v>
      </c>
      <c r="AE1473" s="136"/>
      <c r="AF1473" s="137"/>
      <c r="AG1473" s="1" t="s">
        <v>153</v>
      </c>
      <c r="AH1473" s="43">
        <v>65813</v>
      </c>
    </row>
    <row r="1474" spans="1:34" x14ac:dyDescent="0.25">
      <c r="A1474" s="144">
        <v>44699</v>
      </c>
      <c r="B1474" s="206" t="s">
        <v>5088</v>
      </c>
      <c r="C1474" s="175" t="s">
        <v>1500</v>
      </c>
      <c r="D1474" s="175" t="s">
        <v>1501</v>
      </c>
      <c r="E1474" s="187">
        <v>44698</v>
      </c>
      <c r="F1474" s="175" t="s">
        <v>311</v>
      </c>
      <c r="G1474" s="176" t="s">
        <v>1498</v>
      </c>
      <c r="H1474" s="177">
        <v>60</v>
      </c>
      <c r="I1474" s="219" t="s">
        <v>1499</v>
      </c>
      <c r="J1474" s="178">
        <v>4.5599999999999996</v>
      </c>
      <c r="K1474" s="132">
        <v>956530</v>
      </c>
      <c r="L1474" s="131"/>
      <c r="M1474" s="131">
        <v>3</v>
      </c>
      <c r="N1474" s="131">
        <v>1.5</v>
      </c>
      <c r="O1474" s="133">
        <f t="shared" si="197"/>
        <v>4.5</v>
      </c>
      <c r="P1474" s="131" t="s">
        <v>3945</v>
      </c>
      <c r="Q1474" s="131" t="s">
        <v>412</v>
      </c>
      <c r="R1474" s="134" t="s">
        <v>248</v>
      </c>
      <c r="S1474" s="149">
        <v>13.095555555555556</v>
      </c>
      <c r="T1474" s="149">
        <v>0.21825925925925926</v>
      </c>
      <c r="U1474" s="150">
        <v>44725</v>
      </c>
      <c r="V1474" s="149">
        <v>0.50555555555555554</v>
      </c>
      <c r="W1474" s="130">
        <v>0.21</v>
      </c>
      <c r="X1474" s="135">
        <v>14.9</v>
      </c>
      <c r="Y1474" s="130" t="str">
        <f t="shared" si="193"/>
        <v>L820</v>
      </c>
      <c r="Z1474" s="130" t="str">
        <f t="shared" ref="Z1474:Z1537" si="198">C1474</f>
        <v>1/CR12600SE</v>
      </c>
      <c r="AA1474" s="135">
        <f t="shared" si="192"/>
        <v>0.21</v>
      </c>
      <c r="AB1474" s="135" t="e">
        <f>#REF!</f>
        <v>#REF!</v>
      </c>
      <c r="AC1474" s="130">
        <f t="shared" si="191"/>
        <v>14.9</v>
      </c>
      <c r="AD1474" s="130" t="str">
        <f t="shared" ref="AD1474:AD1537" si="199">G1474</f>
        <v>67001-803</v>
      </c>
      <c r="AE1474" s="136"/>
      <c r="AF1474" s="137"/>
      <c r="AG1474" s="1" t="s">
        <v>153</v>
      </c>
      <c r="AH1474" s="43">
        <v>65813</v>
      </c>
    </row>
    <row r="1475" spans="1:34" x14ac:dyDescent="0.25">
      <c r="A1475" s="147">
        <v>44715</v>
      </c>
      <c r="B1475" s="82" t="s">
        <v>5209</v>
      </c>
      <c r="C1475" s="51" t="s">
        <v>2091</v>
      </c>
      <c r="D1475" s="51" t="s">
        <v>2092</v>
      </c>
      <c r="E1475" s="54">
        <v>44714</v>
      </c>
      <c r="F1475" s="51" t="s">
        <v>311</v>
      </c>
      <c r="G1475" s="48" t="s">
        <v>2089</v>
      </c>
      <c r="H1475" s="52">
        <v>20</v>
      </c>
      <c r="I1475" s="51" t="s">
        <v>2090</v>
      </c>
      <c r="J1475" s="1">
        <v>45.01</v>
      </c>
      <c r="K1475" s="132">
        <v>958589</v>
      </c>
      <c r="L1475" s="131"/>
      <c r="M1475" s="131">
        <v>3</v>
      </c>
      <c r="N1475" s="131">
        <v>2.5499999999999998</v>
      </c>
      <c r="O1475" s="133">
        <f t="shared" si="197"/>
        <v>7.6499999999999995</v>
      </c>
      <c r="P1475" s="131" t="s">
        <v>3945</v>
      </c>
      <c r="Q1475" s="131" t="s">
        <v>412</v>
      </c>
      <c r="R1475" s="134" t="s">
        <v>248</v>
      </c>
      <c r="S1475" s="149">
        <v>1.3697222222222214</v>
      </c>
      <c r="T1475" s="149">
        <v>6.8486111111111067E-2</v>
      </c>
      <c r="U1475" s="150">
        <v>44725</v>
      </c>
      <c r="V1475" s="149">
        <v>0.15194444444444333</v>
      </c>
      <c r="W1475" s="130">
        <v>0.05</v>
      </c>
      <c r="X1475" s="135">
        <v>7.9</v>
      </c>
      <c r="Y1475" s="130" t="str">
        <f t="shared" si="193"/>
        <v>L531</v>
      </c>
      <c r="Z1475" s="130" t="str">
        <f t="shared" si="198"/>
        <v>1/CR14250SE</v>
      </c>
      <c r="AA1475" s="135">
        <f t="shared" si="192"/>
        <v>0.05</v>
      </c>
      <c r="AB1475" s="135">
        <f t="shared" ref="AB1475:AB1506" si="200">J1475</f>
        <v>45.01</v>
      </c>
      <c r="AC1475" s="130">
        <f t="shared" si="191"/>
        <v>7.9</v>
      </c>
      <c r="AD1475" s="130" t="str">
        <f t="shared" si="199"/>
        <v>66000-752</v>
      </c>
      <c r="AE1475" s="136"/>
      <c r="AF1475" s="137"/>
      <c r="AG1475" s="1" t="s">
        <v>153</v>
      </c>
      <c r="AH1475" s="43">
        <v>65813</v>
      </c>
    </row>
    <row r="1476" spans="1:34" x14ac:dyDescent="0.25">
      <c r="A1476" s="140">
        <v>44698</v>
      </c>
      <c r="B1476" s="55" t="s">
        <v>5078</v>
      </c>
      <c r="C1476" s="51" t="s">
        <v>2743</v>
      </c>
      <c r="D1476" s="51" t="s">
        <v>5081</v>
      </c>
      <c r="E1476" s="54">
        <v>44697</v>
      </c>
      <c r="F1476" s="51" t="s">
        <v>5079</v>
      </c>
      <c r="G1476" s="48" t="s">
        <v>5080</v>
      </c>
      <c r="H1476" s="52">
        <v>15</v>
      </c>
      <c r="I1476" s="51" t="s">
        <v>2741</v>
      </c>
      <c r="J1476" s="1">
        <v>1.03</v>
      </c>
      <c r="K1476" s="132">
        <v>956256</v>
      </c>
      <c r="L1476" s="131"/>
      <c r="M1476" s="131">
        <v>3</v>
      </c>
      <c r="N1476" s="131">
        <v>0.62</v>
      </c>
      <c r="O1476" s="133">
        <f t="shared" si="197"/>
        <v>1.8599999999999999</v>
      </c>
      <c r="P1476" s="131" t="s">
        <v>411</v>
      </c>
      <c r="Q1476" s="131" t="s">
        <v>412</v>
      </c>
      <c r="R1476" s="134" t="s">
        <v>248</v>
      </c>
      <c r="S1476" s="149">
        <v>3.6311111111111112</v>
      </c>
      <c r="T1476" s="149">
        <v>0.24207407407407408</v>
      </c>
      <c r="U1476" s="150">
        <v>44725</v>
      </c>
      <c r="V1476" s="149">
        <v>0.15444444444444638</v>
      </c>
      <c r="W1476" s="130">
        <v>0.5</v>
      </c>
      <c r="X1476" s="135">
        <v>15</v>
      </c>
      <c r="Y1476" s="130" t="str">
        <f t="shared" si="193"/>
        <v>L882</v>
      </c>
      <c r="Z1476" s="130" t="str">
        <f t="shared" si="198"/>
        <v>1/CR2450/VAN</v>
      </c>
      <c r="AA1476" s="135">
        <f t="shared" si="192"/>
        <v>0.5</v>
      </c>
      <c r="AB1476" s="135">
        <f t="shared" si="200"/>
        <v>1.03</v>
      </c>
      <c r="AC1476" s="130">
        <f t="shared" si="191"/>
        <v>15</v>
      </c>
      <c r="AD1476" s="130" t="str">
        <f t="shared" si="199"/>
        <v>66002-806</v>
      </c>
      <c r="AE1476" s="136"/>
      <c r="AF1476" s="137"/>
      <c r="AG1476" s="1" t="s">
        <v>151</v>
      </c>
      <c r="AH1476" s="43" t="s">
        <v>5082</v>
      </c>
    </row>
    <row r="1477" spans="1:34" x14ac:dyDescent="0.25">
      <c r="A1477" s="227">
        <v>44721</v>
      </c>
      <c r="B1477" s="228" t="s">
        <v>5256</v>
      </c>
      <c r="C1477" s="51" t="s">
        <v>717</v>
      </c>
      <c r="D1477" s="51" t="s">
        <v>639</v>
      </c>
      <c r="E1477" s="54">
        <v>44729</v>
      </c>
      <c r="F1477" s="51" t="s">
        <v>267</v>
      </c>
      <c r="G1477" s="48" t="s">
        <v>638</v>
      </c>
      <c r="H1477" s="52">
        <v>2</v>
      </c>
      <c r="I1477" s="51" t="s">
        <v>243</v>
      </c>
      <c r="J1477" s="1">
        <v>22.39</v>
      </c>
      <c r="K1477" s="132">
        <v>959482</v>
      </c>
      <c r="L1477" s="131"/>
      <c r="M1477" s="131">
        <v>12</v>
      </c>
      <c r="N1477" s="131">
        <v>2.5499999999999998</v>
      </c>
      <c r="O1477" s="133">
        <f t="shared" si="197"/>
        <v>30.599999999999998</v>
      </c>
      <c r="P1477" s="131" t="s">
        <v>3497</v>
      </c>
      <c r="Q1477" s="131" t="s">
        <v>584</v>
      </c>
      <c r="R1477" s="134" t="s">
        <v>248</v>
      </c>
      <c r="S1477" s="149">
        <v>2.2999999999999998</v>
      </c>
      <c r="T1477" s="149">
        <v>1.1499999999999999</v>
      </c>
      <c r="U1477" s="150">
        <v>44725</v>
      </c>
      <c r="V1477" s="149">
        <v>6.3888888888889106E-2</v>
      </c>
      <c r="W1477" s="130">
        <v>0.78</v>
      </c>
      <c r="X1477" s="135">
        <v>62</v>
      </c>
      <c r="Y1477" s="130" t="str">
        <f t="shared" si="193"/>
        <v>N354</v>
      </c>
      <c r="Z1477" s="130" t="str">
        <f t="shared" si="198"/>
        <v>10/HR-3UTHC</v>
      </c>
      <c r="AA1477" s="135">
        <f t="shared" si="192"/>
        <v>0.78</v>
      </c>
      <c r="AB1477" s="135">
        <f t="shared" si="200"/>
        <v>22.39</v>
      </c>
      <c r="AC1477" s="130">
        <f t="shared" si="191"/>
        <v>62</v>
      </c>
      <c r="AD1477" s="130" t="str">
        <f t="shared" si="199"/>
        <v>66000-354</v>
      </c>
      <c r="AE1477" s="136"/>
      <c r="AF1477" s="137"/>
      <c r="AG1477" s="1" t="s">
        <v>153</v>
      </c>
      <c r="AH1477" s="43">
        <v>66116</v>
      </c>
    </row>
    <row r="1478" spans="1:34" x14ac:dyDescent="0.25">
      <c r="A1478" s="147">
        <v>44715</v>
      </c>
      <c r="B1478" s="82" t="s">
        <v>5168</v>
      </c>
      <c r="C1478" s="51" t="s">
        <v>5000</v>
      </c>
      <c r="D1478" s="51" t="s">
        <v>5001</v>
      </c>
      <c r="E1478" s="54">
        <v>44718</v>
      </c>
      <c r="F1478" s="51" t="s">
        <v>4998</v>
      </c>
      <c r="G1478" s="48" t="s">
        <v>4999</v>
      </c>
      <c r="H1478" s="52">
        <v>1</v>
      </c>
      <c r="I1478" s="51" t="s">
        <v>3221</v>
      </c>
      <c r="J1478" s="1">
        <v>5.7</v>
      </c>
      <c r="K1478" s="132">
        <v>958146</v>
      </c>
      <c r="L1478" s="131"/>
      <c r="M1478" s="131">
        <v>6.4</v>
      </c>
      <c r="N1478" s="131">
        <v>3.3</v>
      </c>
      <c r="O1478" s="133">
        <f t="shared" si="197"/>
        <v>21.12</v>
      </c>
      <c r="P1478" s="131" t="s">
        <v>508</v>
      </c>
      <c r="Q1478" s="131" t="s">
        <v>582</v>
      </c>
      <c r="R1478" s="134" t="s">
        <v>249</v>
      </c>
      <c r="S1478" s="149">
        <v>1.3400000000000003</v>
      </c>
      <c r="T1478" s="149">
        <v>1.3400000000000003</v>
      </c>
      <c r="U1478" s="150">
        <v>44726</v>
      </c>
      <c r="V1478" s="149">
        <v>0.1127777777777772</v>
      </c>
      <c r="W1478" s="130">
        <v>1</v>
      </c>
      <c r="X1478" s="135">
        <v>30</v>
      </c>
      <c r="Y1478" s="130" t="str">
        <f t="shared" si="193"/>
        <v>RL1588</v>
      </c>
      <c r="Z1478" s="130" t="str">
        <f t="shared" si="198"/>
        <v>2/IFR26650-33A</v>
      </c>
      <c r="AA1478" s="135">
        <f t="shared" si="192"/>
        <v>1</v>
      </c>
      <c r="AB1478" s="135">
        <f t="shared" si="200"/>
        <v>5.7</v>
      </c>
      <c r="AC1478" s="130">
        <f t="shared" si="191"/>
        <v>30</v>
      </c>
      <c r="AD1478" s="130" t="str">
        <f t="shared" si="199"/>
        <v>67001-903</v>
      </c>
      <c r="AE1478" s="136"/>
      <c r="AF1478" s="137"/>
      <c r="AG1478" s="1" t="s">
        <v>153</v>
      </c>
      <c r="AH1478" s="43">
        <v>65814</v>
      </c>
    </row>
    <row r="1479" spans="1:34" x14ac:dyDescent="0.25">
      <c r="A1479" s="140">
        <v>44698</v>
      </c>
      <c r="B1479" s="55" t="s">
        <v>5071</v>
      </c>
      <c r="C1479" s="51" t="s">
        <v>5072</v>
      </c>
      <c r="D1479" s="51" t="s">
        <v>4732</v>
      </c>
      <c r="E1479" s="54">
        <v>44697</v>
      </c>
      <c r="F1479" s="51" t="s">
        <v>3635</v>
      </c>
      <c r="G1479" s="48" t="s">
        <v>4730</v>
      </c>
      <c r="H1479" s="52">
        <v>7</v>
      </c>
      <c r="I1479" s="51" t="s">
        <v>1066</v>
      </c>
      <c r="J1479" s="1">
        <v>254.2</v>
      </c>
      <c r="K1479" s="132">
        <v>956361</v>
      </c>
      <c r="L1479" s="131"/>
      <c r="M1479" s="131">
        <v>25.6</v>
      </c>
      <c r="N1479" s="131">
        <v>22.8</v>
      </c>
      <c r="O1479" s="133">
        <f t="shared" si="197"/>
        <v>583.68000000000006</v>
      </c>
      <c r="P1479" s="131" t="s">
        <v>508</v>
      </c>
      <c r="Q1479" s="131" t="s">
        <v>4733</v>
      </c>
      <c r="R1479" s="134" t="s">
        <v>455</v>
      </c>
      <c r="S1479" s="149">
        <v>21.385833333333331</v>
      </c>
      <c r="T1479" s="149">
        <v>3.0551190476190473</v>
      </c>
      <c r="U1479" s="150">
        <v>44726</v>
      </c>
      <c r="V1479" s="149">
        <v>0.47111111111111192</v>
      </c>
      <c r="W1479" s="130">
        <v>6.02</v>
      </c>
      <c r="X1479" s="135">
        <v>800</v>
      </c>
      <c r="Y1479" s="130" t="str">
        <f t="shared" si="193"/>
        <v>RL1572</v>
      </c>
      <c r="Z1479" s="130" t="str">
        <f t="shared" si="198"/>
        <v xml:space="preserve">48/IFR26650-38A </v>
      </c>
      <c r="AA1479" s="135">
        <f t="shared" si="192"/>
        <v>6.02</v>
      </c>
      <c r="AB1479" s="135">
        <f t="shared" si="200"/>
        <v>254.2</v>
      </c>
      <c r="AC1479" s="130">
        <f t="shared" ref="AC1479:AC1542" si="201">X1479</f>
        <v>800</v>
      </c>
      <c r="AD1479" s="130" t="str">
        <f t="shared" si="199"/>
        <v>66003-027</v>
      </c>
      <c r="AE1479" s="136"/>
      <c r="AF1479" s="137"/>
      <c r="AG1479" s="1" t="s">
        <v>151</v>
      </c>
      <c r="AH1479" s="43">
        <v>65701</v>
      </c>
    </row>
    <row r="1480" spans="1:34" x14ac:dyDescent="0.25">
      <c r="A1480" s="147">
        <v>44715</v>
      </c>
      <c r="B1480" s="82" t="s">
        <v>5199</v>
      </c>
      <c r="C1480" s="51" t="s">
        <v>1440</v>
      </c>
      <c r="D1480" s="51" t="s">
        <v>1441</v>
      </c>
      <c r="E1480" s="54">
        <v>44706</v>
      </c>
      <c r="F1480" s="51" t="s">
        <v>1437</v>
      </c>
      <c r="G1480" s="48" t="s">
        <v>1439</v>
      </c>
      <c r="H1480" s="52">
        <v>12</v>
      </c>
      <c r="I1480" s="51" t="s">
        <v>256</v>
      </c>
      <c r="J1480" s="1">
        <v>4.53</v>
      </c>
      <c r="K1480" s="132">
        <v>957632</v>
      </c>
      <c r="L1480" s="131"/>
      <c r="M1480" s="131">
        <v>13.5</v>
      </c>
      <c r="N1480" s="131"/>
      <c r="O1480" s="133">
        <f t="shared" si="197"/>
        <v>0</v>
      </c>
      <c r="P1480" s="131" t="s">
        <v>3538</v>
      </c>
      <c r="Q1480" s="131" t="s">
        <v>1442</v>
      </c>
      <c r="R1480" s="134" t="s">
        <v>287</v>
      </c>
      <c r="S1480" s="149">
        <v>7.0722222222222175</v>
      </c>
      <c r="T1480" s="149">
        <v>0.58935185185185146</v>
      </c>
      <c r="U1480" s="150">
        <v>44725</v>
      </c>
      <c r="V1480" s="149">
        <v>0.45083333333333453</v>
      </c>
      <c r="W1480" s="130">
        <v>0.8</v>
      </c>
      <c r="X1480" s="135">
        <v>67</v>
      </c>
      <c r="Y1480" s="130" t="str">
        <f t="shared" si="193"/>
        <v>AL97</v>
      </c>
      <c r="Z1480" s="130" t="str">
        <f t="shared" si="198"/>
        <v>18/LR6XW</v>
      </c>
      <c r="AA1480" s="135">
        <f t="shared" si="192"/>
        <v>0.8</v>
      </c>
      <c r="AB1480" s="135">
        <f t="shared" si="200"/>
        <v>4.53</v>
      </c>
      <c r="AC1480" s="130">
        <f t="shared" si="201"/>
        <v>67</v>
      </c>
      <c r="AD1480" s="130" t="str">
        <f t="shared" si="199"/>
        <v>66000-313</v>
      </c>
      <c r="AE1480" s="136"/>
      <c r="AF1480" s="137"/>
      <c r="AG1480" s="1" t="s">
        <v>152</v>
      </c>
      <c r="AH1480" s="43">
        <v>66552</v>
      </c>
    </row>
    <row r="1481" spans="1:34" x14ac:dyDescent="0.25">
      <c r="A1481" s="147">
        <v>44715</v>
      </c>
      <c r="B1481" s="82" t="s">
        <v>5192</v>
      </c>
      <c r="C1481" s="51" t="s">
        <v>5194</v>
      </c>
      <c r="D1481" s="51" t="s">
        <v>5195</v>
      </c>
      <c r="E1481" s="54">
        <v>44722</v>
      </c>
      <c r="F1481" s="51" t="s">
        <v>322</v>
      </c>
      <c r="G1481" s="48" t="s">
        <v>5193</v>
      </c>
      <c r="H1481" s="52">
        <v>1</v>
      </c>
      <c r="I1481" s="51" t="s">
        <v>364</v>
      </c>
      <c r="J1481" s="1">
        <v>31.62</v>
      </c>
      <c r="K1481" s="132">
        <v>957898</v>
      </c>
      <c r="L1481" s="131"/>
      <c r="M1481" s="131">
        <v>7.4</v>
      </c>
      <c r="N1481" s="131">
        <v>10.4</v>
      </c>
      <c r="O1481" s="133">
        <f t="shared" si="197"/>
        <v>76.960000000000008</v>
      </c>
      <c r="P1481" s="131" t="s">
        <v>3486</v>
      </c>
      <c r="Q1481" s="131" t="s">
        <v>158</v>
      </c>
      <c r="R1481" s="134" t="s">
        <v>997</v>
      </c>
      <c r="S1481" s="149">
        <v>1.569444444444446</v>
      </c>
      <c r="T1481" s="149">
        <v>1.569444444444446</v>
      </c>
      <c r="U1481" s="150">
        <v>44726</v>
      </c>
      <c r="V1481" s="149">
        <v>5.8888888888888324E-2</v>
      </c>
      <c r="W1481" s="130">
        <v>0.97</v>
      </c>
      <c r="X1481" s="135">
        <v>100</v>
      </c>
      <c r="Y1481" s="130" t="str">
        <f t="shared" si="193"/>
        <v>PACK589</v>
      </c>
      <c r="Z1481" s="130" t="str">
        <f t="shared" si="198"/>
        <v xml:space="preserve">8/UR18650ZY </v>
      </c>
      <c r="AA1481" s="135">
        <f t="shared" si="192"/>
        <v>0.97</v>
      </c>
      <c r="AB1481" s="135">
        <f t="shared" si="200"/>
        <v>31.62</v>
      </c>
      <c r="AC1481" s="130">
        <f t="shared" si="201"/>
        <v>100</v>
      </c>
      <c r="AD1481" s="130" t="str">
        <f t="shared" si="199"/>
        <v>66002-432</v>
      </c>
      <c r="AE1481" s="136"/>
      <c r="AF1481" s="137"/>
      <c r="AG1481" s="1" t="s">
        <v>13</v>
      </c>
      <c r="AH1481" s="43" t="s">
        <v>323</v>
      </c>
    </row>
    <row r="1482" spans="1:34" x14ac:dyDescent="0.25">
      <c r="A1482" s="147">
        <v>44715</v>
      </c>
      <c r="B1482" s="82" t="s">
        <v>5205</v>
      </c>
      <c r="C1482" s="51" t="s">
        <v>5185</v>
      </c>
      <c r="D1482" s="51" t="s">
        <v>729</v>
      </c>
      <c r="E1482" s="54">
        <v>44713</v>
      </c>
      <c r="F1482" s="51" t="s">
        <v>258</v>
      </c>
      <c r="G1482" s="48" t="s">
        <v>728</v>
      </c>
      <c r="H1482" s="52">
        <v>3</v>
      </c>
      <c r="I1482" s="51" t="s">
        <v>654</v>
      </c>
      <c r="J1482" s="1">
        <v>319.37</v>
      </c>
      <c r="K1482" s="132">
        <v>958450</v>
      </c>
      <c r="L1482" s="131"/>
      <c r="M1482" s="131">
        <v>21.6</v>
      </c>
      <c r="N1482" s="131">
        <v>4.5</v>
      </c>
      <c r="O1482" s="133">
        <f t="shared" si="197"/>
        <v>97.2</v>
      </c>
      <c r="P1482" s="131" t="s">
        <v>3486</v>
      </c>
      <c r="Q1482" s="131" t="s">
        <v>4359</v>
      </c>
      <c r="R1482" s="134" t="s">
        <v>259</v>
      </c>
      <c r="S1482" s="149">
        <v>12.464444444444442</v>
      </c>
      <c r="T1482" s="149">
        <v>4.1548148148148139</v>
      </c>
      <c r="U1482" s="150">
        <v>44726</v>
      </c>
      <c r="V1482" s="149">
        <v>0.26416666666666666</v>
      </c>
      <c r="W1482" s="130">
        <v>4.28</v>
      </c>
      <c r="X1482" s="135">
        <v>845</v>
      </c>
      <c r="Y1482" s="130" t="str">
        <f t="shared" si="193"/>
        <v>RL638B</v>
      </c>
      <c r="Z1482" s="130" t="str">
        <f t="shared" si="198"/>
        <v>24/UR18650A</v>
      </c>
      <c r="AA1482" s="135">
        <f t="shared" ref="AA1482:AA1545" si="202">W1482</f>
        <v>4.28</v>
      </c>
      <c r="AB1482" s="135">
        <f t="shared" si="200"/>
        <v>319.37</v>
      </c>
      <c r="AC1482" s="130">
        <f t="shared" si="201"/>
        <v>845</v>
      </c>
      <c r="AD1482" s="130" t="str">
        <f t="shared" si="199"/>
        <v>66001-520</v>
      </c>
      <c r="AE1482" s="136"/>
      <c r="AF1482" s="137"/>
      <c r="AG1482" s="1" t="s">
        <v>152</v>
      </c>
      <c r="AH1482" s="43">
        <v>1167</v>
      </c>
    </row>
    <row r="1483" spans="1:34" x14ac:dyDescent="0.25">
      <c r="A1483" s="147">
        <v>44715</v>
      </c>
      <c r="B1483" s="82" t="s">
        <v>5184</v>
      </c>
      <c r="C1483" s="51" t="s">
        <v>5185</v>
      </c>
      <c r="D1483" s="51" t="s">
        <v>729</v>
      </c>
      <c r="E1483" s="54">
        <v>44701</v>
      </c>
      <c r="F1483" s="51" t="s">
        <v>258</v>
      </c>
      <c r="G1483" s="48" t="s">
        <v>728</v>
      </c>
      <c r="H1483" s="52">
        <v>2</v>
      </c>
      <c r="I1483" s="51" t="s">
        <v>654</v>
      </c>
      <c r="J1483" s="1">
        <v>319.38</v>
      </c>
      <c r="K1483" s="132">
        <v>956992</v>
      </c>
      <c r="L1483" s="131"/>
      <c r="M1483" s="131">
        <v>21.6</v>
      </c>
      <c r="N1483" s="131">
        <v>4.5</v>
      </c>
      <c r="O1483" s="133">
        <f t="shared" si="197"/>
        <v>97.2</v>
      </c>
      <c r="P1483" s="131" t="s">
        <v>3486</v>
      </c>
      <c r="Q1483" s="131" t="s">
        <v>4359</v>
      </c>
      <c r="R1483" s="134"/>
      <c r="S1483" s="149">
        <v>10.268333333333334</v>
      </c>
      <c r="T1483" s="149">
        <v>5.1341666666666672</v>
      </c>
      <c r="U1483" s="150">
        <v>44726</v>
      </c>
      <c r="V1483" s="149">
        <v>0</v>
      </c>
      <c r="W1483" s="130">
        <v>4.28</v>
      </c>
      <c r="X1483" s="135">
        <v>845</v>
      </c>
      <c r="Y1483" s="130" t="str">
        <f t="shared" si="193"/>
        <v>RL638B</v>
      </c>
      <c r="Z1483" s="130" t="str">
        <f t="shared" si="198"/>
        <v>24/UR18650A</v>
      </c>
      <c r="AA1483" s="135">
        <f t="shared" si="202"/>
        <v>4.28</v>
      </c>
      <c r="AB1483" s="135">
        <f t="shared" si="200"/>
        <v>319.38</v>
      </c>
      <c r="AC1483" s="130">
        <f t="shared" si="201"/>
        <v>845</v>
      </c>
      <c r="AD1483" s="130" t="str">
        <f t="shared" si="199"/>
        <v>66001-520</v>
      </c>
      <c r="AE1483" s="136"/>
      <c r="AF1483" s="137"/>
      <c r="AG1483" s="1" t="s">
        <v>152</v>
      </c>
      <c r="AH1483" s="43">
        <v>1167</v>
      </c>
    </row>
    <row r="1484" spans="1:34" x14ac:dyDescent="0.25">
      <c r="A1484" s="147">
        <v>44715</v>
      </c>
      <c r="B1484" s="82" t="s">
        <v>5173</v>
      </c>
      <c r="C1484" s="51" t="s">
        <v>5175</v>
      </c>
      <c r="D1484" s="51" t="s">
        <v>5334</v>
      </c>
      <c r="E1484" s="54">
        <v>44718</v>
      </c>
      <c r="F1484" s="51" t="s">
        <v>417</v>
      </c>
      <c r="G1484" s="48" t="s">
        <v>5174</v>
      </c>
      <c r="H1484" s="52">
        <v>1</v>
      </c>
      <c r="I1484" s="51" t="s">
        <v>315</v>
      </c>
      <c r="J1484" s="1">
        <v>3.27</v>
      </c>
      <c r="K1484" s="132">
        <v>958078</v>
      </c>
      <c r="L1484" s="131"/>
      <c r="M1484" s="131">
        <v>2.4</v>
      </c>
      <c r="N1484" s="131">
        <v>1.65</v>
      </c>
      <c r="O1484" s="133">
        <f t="shared" si="197"/>
        <v>3.9599999999999995</v>
      </c>
      <c r="P1484" s="131" t="s">
        <v>3497</v>
      </c>
      <c r="Q1484" s="131" t="s">
        <v>582</v>
      </c>
      <c r="R1484" s="134" t="s">
        <v>997</v>
      </c>
      <c r="S1484" s="149">
        <v>0.92500000000000071</v>
      </c>
      <c r="T1484" s="149">
        <v>0.92500000000000071</v>
      </c>
      <c r="U1484" s="150">
        <v>44726</v>
      </c>
      <c r="V1484" s="149">
        <v>8.1111111111112244E-2</v>
      </c>
      <c r="W1484" s="130">
        <v>0.5</v>
      </c>
      <c r="X1484" s="135">
        <v>22</v>
      </c>
      <c r="Y1484" s="130" t="str">
        <f t="shared" si="193"/>
        <v>RECELL775</v>
      </c>
      <c r="Z1484" s="130" t="str">
        <f t="shared" si="198"/>
        <v>2/HR-AAU</v>
      </c>
      <c r="AA1484" s="135">
        <f t="shared" si="202"/>
        <v>0.5</v>
      </c>
      <c r="AB1484" s="135">
        <f t="shared" si="200"/>
        <v>3.27</v>
      </c>
      <c r="AC1484" s="130">
        <f t="shared" si="201"/>
        <v>22</v>
      </c>
      <c r="AD1484" s="130" t="str">
        <f t="shared" si="199"/>
        <v>66003-052</v>
      </c>
      <c r="AE1484" s="136"/>
      <c r="AF1484" s="137"/>
      <c r="AG1484" s="1" t="s">
        <v>151</v>
      </c>
      <c r="AH1484" s="43">
        <v>35572</v>
      </c>
    </row>
    <row r="1485" spans="1:34" x14ac:dyDescent="0.25">
      <c r="A1485" s="147">
        <v>44715</v>
      </c>
      <c r="B1485" s="82" t="s">
        <v>5176</v>
      </c>
      <c r="C1485" s="51" t="s">
        <v>5179</v>
      </c>
      <c r="D1485" s="51" t="s">
        <v>3856</v>
      </c>
      <c r="E1485" s="54">
        <v>44726</v>
      </c>
      <c r="F1485" s="51" t="s">
        <v>5177</v>
      </c>
      <c r="G1485" s="48" t="s">
        <v>3853</v>
      </c>
      <c r="H1485" s="52">
        <v>1</v>
      </c>
      <c r="I1485" s="51" t="s">
        <v>3854</v>
      </c>
      <c r="J1485" s="1">
        <v>6.05</v>
      </c>
      <c r="K1485" s="132">
        <v>958230</v>
      </c>
      <c r="L1485" s="131" t="s">
        <v>5178</v>
      </c>
      <c r="M1485" s="131">
        <v>7.4</v>
      </c>
      <c r="N1485" s="131">
        <v>0.96</v>
      </c>
      <c r="O1485" s="133">
        <f t="shared" si="197"/>
        <v>7.1040000000000001</v>
      </c>
      <c r="P1485" s="131" t="s">
        <v>3486</v>
      </c>
      <c r="Q1485" s="131" t="s">
        <v>582</v>
      </c>
      <c r="R1485" s="134" t="s">
        <v>997</v>
      </c>
      <c r="S1485" s="149">
        <v>1.4961111111111123</v>
      </c>
      <c r="T1485" s="149">
        <v>1.4961111111111123</v>
      </c>
      <c r="U1485" s="150">
        <v>44726</v>
      </c>
      <c r="V1485" s="149">
        <v>0.10083333333333178</v>
      </c>
      <c r="W1485" s="130">
        <v>1.44</v>
      </c>
      <c r="X1485" s="135">
        <v>57</v>
      </c>
      <c r="Y1485" s="130" t="str">
        <f t="shared" si="193"/>
        <v>RL1218</v>
      </c>
      <c r="Z1485" s="130" t="str">
        <f t="shared" si="198"/>
        <v>2/UF463450F</v>
      </c>
      <c r="AA1485" s="135">
        <f t="shared" si="202"/>
        <v>1.44</v>
      </c>
      <c r="AB1485" s="135">
        <f t="shared" si="200"/>
        <v>6.05</v>
      </c>
      <c r="AC1485" s="130">
        <f t="shared" si="201"/>
        <v>57</v>
      </c>
      <c r="AD1485" s="130" t="str">
        <f t="shared" si="199"/>
        <v>22000-681L</v>
      </c>
      <c r="AE1485" s="136"/>
      <c r="AF1485" s="137"/>
      <c r="AG1485" s="1" t="s">
        <v>151</v>
      </c>
      <c r="AH1485" s="43">
        <v>1901</v>
      </c>
    </row>
    <row r="1486" spans="1:34" x14ac:dyDescent="0.25">
      <c r="A1486" s="147">
        <v>44715</v>
      </c>
      <c r="B1486" s="82" t="s">
        <v>5187</v>
      </c>
      <c r="C1486" s="51" t="s">
        <v>5190</v>
      </c>
      <c r="D1486" s="51" t="s">
        <v>5191</v>
      </c>
      <c r="E1486" s="54">
        <v>44720</v>
      </c>
      <c r="F1486" s="51" t="s">
        <v>1626</v>
      </c>
      <c r="G1486" s="48" t="s">
        <v>5188</v>
      </c>
      <c r="H1486" s="52">
        <v>2</v>
      </c>
      <c r="I1486" s="51" t="s">
        <v>5189</v>
      </c>
      <c r="J1486" s="1">
        <v>12.23</v>
      </c>
      <c r="K1486" s="132">
        <v>957619</v>
      </c>
      <c r="L1486" s="131"/>
      <c r="M1486" s="131">
        <v>4.8</v>
      </c>
      <c r="N1486" s="131">
        <v>5</v>
      </c>
      <c r="O1486" s="133">
        <f t="shared" si="197"/>
        <v>24</v>
      </c>
      <c r="P1486" s="131" t="s">
        <v>3497</v>
      </c>
      <c r="Q1486" s="131" t="s">
        <v>562</v>
      </c>
      <c r="R1486" s="134" t="s">
        <v>997</v>
      </c>
      <c r="S1486" s="149">
        <v>0.93305555555555442</v>
      </c>
      <c r="T1486" s="149">
        <v>0.46652777777777721</v>
      </c>
      <c r="U1486" s="150">
        <v>44726</v>
      </c>
      <c r="V1486" s="149">
        <v>5.0833333333333286E-2</v>
      </c>
      <c r="W1486" s="130">
        <v>0.67</v>
      </c>
      <c r="X1486" s="135">
        <v>80</v>
      </c>
      <c r="Y1486" s="130" t="str">
        <f t="shared" si="193"/>
        <v>RECELL348</v>
      </c>
      <c r="Z1486" s="130" t="str">
        <f t="shared" si="198"/>
        <v>4/KH-CJ5000</v>
      </c>
      <c r="AA1486" s="135">
        <f t="shared" si="202"/>
        <v>0.67</v>
      </c>
      <c r="AB1486" s="135">
        <f t="shared" si="200"/>
        <v>12.23</v>
      </c>
      <c r="AC1486" s="130">
        <f t="shared" si="201"/>
        <v>80</v>
      </c>
      <c r="AD1486" s="130" t="str">
        <f t="shared" si="199"/>
        <v>66001-541</v>
      </c>
      <c r="AE1486" s="136"/>
      <c r="AF1486" s="137"/>
      <c r="AG1486" s="1" t="s">
        <v>13</v>
      </c>
      <c r="AH1486" s="43">
        <v>65526</v>
      </c>
    </row>
    <row r="1487" spans="1:34" x14ac:dyDescent="0.25">
      <c r="A1487" s="140">
        <v>44726</v>
      </c>
      <c r="B1487" s="55" t="s">
        <v>5273</v>
      </c>
      <c r="C1487" s="51" t="s">
        <v>5275</v>
      </c>
      <c r="D1487" s="51" t="s">
        <v>5336</v>
      </c>
      <c r="E1487" s="54">
        <v>44739</v>
      </c>
      <c r="F1487" s="51" t="s">
        <v>322</v>
      </c>
      <c r="G1487" s="48" t="s">
        <v>5274</v>
      </c>
      <c r="H1487" s="52">
        <v>1</v>
      </c>
      <c r="I1487" s="51" t="s">
        <v>122</v>
      </c>
      <c r="J1487" s="1">
        <v>4.6100000000000003</v>
      </c>
      <c r="K1487" s="132">
        <v>959853</v>
      </c>
      <c r="L1487" s="131"/>
      <c r="M1487" s="131">
        <v>6</v>
      </c>
      <c r="N1487" s="131">
        <v>0.7</v>
      </c>
      <c r="O1487" s="133">
        <f t="shared" si="197"/>
        <v>4.1999999999999993</v>
      </c>
      <c r="P1487" s="131" t="s">
        <v>4011</v>
      </c>
      <c r="Q1487" s="131" t="s">
        <v>583</v>
      </c>
      <c r="R1487" s="134" t="s">
        <v>455</v>
      </c>
      <c r="S1487" s="149">
        <v>0.51416666666666444</v>
      </c>
      <c r="T1487" s="149">
        <v>0.51416666666666444</v>
      </c>
      <c r="U1487" s="150">
        <v>44727</v>
      </c>
      <c r="V1487" s="149">
        <v>0.11194444444444374</v>
      </c>
      <c r="W1487" s="130">
        <v>1</v>
      </c>
      <c r="X1487" s="135">
        <v>30</v>
      </c>
      <c r="Y1487" s="130" t="str">
        <f t="shared" si="193"/>
        <v>PACK718</v>
      </c>
      <c r="Z1487" s="130" t="str">
        <f t="shared" si="198"/>
        <v>5/N700AACL</v>
      </c>
      <c r="AA1487" s="135">
        <f t="shared" si="202"/>
        <v>1</v>
      </c>
      <c r="AB1487" s="135">
        <f t="shared" si="200"/>
        <v>4.6100000000000003</v>
      </c>
      <c r="AC1487" s="130">
        <f t="shared" si="201"/>
        <v>30</v>
      </c>
      <c r="AD1487" s="130" t="str">
        <f t="shared" si="199"/>
        <v>66004-060</v>
      </c>
      <c r="AE1487" s="136"/>
      <c r="AF1487" s="137"/>
      <c r="AG1487" s="1" t="s">
        <v>151</v>
      </c>
      <c r="AH1487" s="43" t="s">
        <v>323</v>
      </c>
    </row>
    <row r="1488" spans="1:34" x14ac:dyDescent="0.25">
      <c r="A1488" s="147">
        <v>44715</v>
      </c>
      <c r="B1488" s="226">
        <v>323439</v>
      </c>
      <c r="C1488" s="130"/>
      <c r="D1488" s="51" t="s">
        <v>5158</v>
      </c>
      <c r="E1488" s="54">
        <v>44718</v>
      </c>
      <c r="F1488" s="51" t="s">
        <v>2137</v>
      </c>
      <c r="G1488" s="48"/>
      <c r="H1488" s="52">
        <v>1</v>
      </c>
      <c r="I1488" s="51"/>
      <c r="J1488" s="1"/>
      <c r="K1488" s="132">
        <v>958160</v>
      </c>
      <c r="L1488" s="131"/>
      <c r="M1488" s="131"/>
      <c r="N1488" s="131"/>
      <c r="O1488" s="133">
        <f t="shared" si="197"/>
        <v>0</v>
      </c>
      <c r="P1488" s="131"/>
      <c r="Q1488" s="131"/>
      <c r="R1488" s="134" t="s">
        <v>249</v>
      </c>
      <c r="S1488" s="149">
        <v>0.49999999999999956</v>
      </c>
      <c r="T1488" s="149">
        <v>0.49999999999999956</v>
      </c>
      <c r="U1488" s="150">
        <v>44726</v>
      </c>
      <c r="V1488" s="149">
        <v>0.23194444444444384</v>
      </c>
      <c r="W1488" s="130">
        <v>1</v>
      </c>
      <c r="X1488" s="135">
        <v>0</v>
      </c>
      <c r="Y1488" s="130" t="str">
        <f t="shared" si="193"/>
        <v>LAB-FIT IN UNIT</v>
      </c>
      <c r="Z1488" s="130">
        <f t="shared" si="198"/>
        <v>0</v>
      </c>
      <c r="AA1488" s="135">
        <f t="shared" si="202"/>
        <v>1</v>
      </c>
      <c r="AB1488" s="135">
        <f t="shared" si="200"/>
        <v>0</v>
      </c>
      <c r="AC1488" s="130">
        <f t="shared" si="201"/>
        <v>0</v>
      </c>
      <c r="AD1488" s="130">
        <f t="shared" si="199"/>
        <v>0</v>
      </c>
      <c r="AE1488" s="136"/>
      <c r="AF1488" s="137"/>
      <c r="AG1488" s="1" t="s">
        <v>151</v>
      </c>
      <c r="AH1488" s="43">
        <v>2394</v>
      </c>
    </row>
    <row r="1489" spans="1:34" x14ac:dyDescent="0.25">
      <c r="A1489" s="147">
        <v>44694</v>
      </c>
      <c r="B1489" s="82">
        <v>322580</v>
      </c>
      <c r="C1489" s="51" t="s">
        <v>5047</v>
      </c>
      <c r="D1489" s="51" t="s">
        <v>5048</v>
      </c>
      <c r="E1489" s="54">
        <v>44704</v>
      </c>
      <c r="F1489" s="51" t="s">
        <v>5049</v>
      </c>
      <c r="G1489" s="48" t="s">
        <v>5050</v>
      </c>
      <c r="H1489" s="52">
        <v>1</v>
      </c>
      <c r="I1489" s="51" t="s">
        <v>5051</v>
      </c>
      <c r="J1489" s="1">
        <v>32.15</v>
      </c>
      <c r="K1489" s="132">
        <v>955421</v>
      </c>
      <c r="L1489" s="131"/>
      <c r="M1489" s="131"/>
      <c r="N1489" s="131"/>
      <c r="O1489" s="133">
        <f t="shared" si="197"/>
        <v>0</v>
      </c>
      <c r="P1489" s="131"/>
      <c r="Q1489" s="131"/>
      <c r="R1489" s="134" t="s">
        <v>259</v>
      </c>
      <c r="S1489" s="149">
        <v>0.91555555555555423</v>
      </c>
      <c r="T1489" s="149">
        <v>0.91555555555555423</v>
      </c>
      <c r="U1489" s="150">
        <v>44726</v>
      </c>
      <c r="V1489" s="149">
        <v>0.12249999999999783</v>
      </c>
      <c r="W1489" s="130">
        <v>2</v>
      </c>
      <c r="X1489" s="135">
        <v>150</v>
      </c>
      <c r="Y1489" s="130" t="str">
        <f t="shared" si="193"/>
        <v>CH584</v>
      </c>
      <c r="Z1489" s="130" t="str">
        <f t="shared" si="198"/>
        <v>CH1-6692</v>
      </c>
      <c r="AA1489" s="135">
        <f t="shared" si="202"/>
        <v>2</v>
      </c>
      <c r="AB1489" s="135">
        <f t="shared" si="200"/>
        <v>32.15</v>
      </c>
      <c r="AC1489" s="130">
        <f t="shared" si="201"/>
        <v>150</v>
      </c>
      <c r="AD1489" s="130" t="str">
        <f t="shared" si="199"/>
        <v>20006-473MH0707</v>
      </c>
      <c r="AE1489" s="136"/>
      <c r="AF1489" s="137"/>
      <c r="AG1489" s="1" t="s">
        <v>152</v>
      </c>
      <c r="AH1489" s="43">
        <v>2360</v>
      </c>
    </row>
    <row r="1490" spans="1:34" x14ac:dyDescent="0.25">
      <c r="A1490" s="147">
        <v>44715</v>
      </c>
      <c r="B1490" s="82" t="s">
        <v>5165</v>
      </c>
      <c r="C1490" s="51" t="s">
        <v>5167</v>
      </c>
      <c r="D1490" s="51" t="s">
        <v>5335</v>
      </c>
      <c r="E1490" s="54">
        <v>44725</v>
      </c>
      <c r="F1490" s="51" t="s">
        <v>339</v>
      </c>
      <c r="G1490" s="48" t="s">
        <v>5166</v>
      </c>
      <c r="H1490" s="52">
        <v>1</v>
      </c>
      <c r="I1490" s="51" t="s">
        <v>3758</v>
      </c>
      <c r="J1490" s="1">
        <v>4.63</v>
      </c>
      <c r="K1490" s="132">
        <v>958073</v>
      </c>
      <c r="L1490" s="131"/>
      <c r="M1490" s="131">
        <v>3.6</v>
      </c>
      <c r="N1490" s="131">
        <v>1</v>
      </c>
      <c r="O1490" s="133">
        <f t="shared" si="197"/>
        <v>3.6</v>
      </c>
      <c r="P1490" s="131" t="s">
        <v>3486</v>
      </c>
      <c r="Q1490" s="131" t="s">
        <v>412</v>
      </c>
      <c r="R1490" s="134" t="s">
        <v>997</v>
      </c>
      <c r="S1490" s="149">
        <v>0.84527777777777713</v>
      </c>
      <c r="T1490" s="149">
        <v>0.84527777777777713</v>
      </c>
      <c r="U1490" s="150">
        <v>44727</v>
      </c>
      <c r="V1490" s="149">
        <v>1.6666666666666607E-2</v>
      </c>
      <c r="W1490" s="130">
        <v>0.5</v>
      </c>
      <c r="X1490" s="135">
        <v>45</v>
      </c>
      <c r="Y1490" s="130" t="str">
        <f t="shared" si="193"/>
        <v>RECELL774</v>
      </c>
      <c r="Z1490" s="130" t="str">
        <f t="shared" si="198"/>
        <v>1/NCA573536</v>
      </c>
      <c r="AA1490" s="135">
        <f t="shared" si="202"/>
        <v>0.5</v>
      </c>
      <c r="AB1490" s="135">
        <f t="shared" si="200"/>
        <v>4.63</v>
      </c>
      <c r="AC1490" s="130">
        <f t="shared" si="201"/>
        <v>45</v>
      </c>
      <c r="AD1490" s="130" t="str">
        <f t="shared" si="199"/>
        <v>66004-058</v>
      </c>
      <c r="AE1490" s="136"/>
      <c r="AF1490" s="137"/>
      <c r="AG1490" s="1" t="s">
        <v>13</v>
      </c>
      <c r="AH1490" s="43" t="s">
        <v>340</v>
      </c>
    </row>
    <row r="1491" spans="1:34" x14ac:dyDescent="0.25">
      <c r="A1491" s="140">
        <v>44649</v>
      </c>
      <c r="B1491" s="55" t="s">
        <v>4745</v>
      </c>
      <c r="C1491" s="51" t="s">
        <v>4747</v>
      </c>
      <c r="D1491" s="51" t="s">
        <v>4748</v>
      </c>
      <c r="E1491" s="54">
        <v>44648</v>
      </c>
      <c r="F1491" s="51" t="s">
        <v>667</v>
      </c>
      <c r="G1491" s="48" t="s">
        <v>4746</v>
      </c>
      <c r="H1491" s="52">
        <v>10</v>
      </c>
      <c r="I1491" s="51" t="s">
        <v>113</v>
      </c>
      <c r="J1491" s="1">
        <v>33</v>
      </c>
      <c r="K1491" s="132">
        <v>950676</v>
      </c>
      <c r="L1491" s="131"/>
      <c r="M1491" s="131">
        <v>14.4</v>
      </c>
      <c r="N1491" s="131">
        <v>3.35</v>
      </c>
      <c r="O1491" s="133">
        <v>48.24</v>
      </c>
      <c r="P1491" s="131" t="s">
        <v>3486</v>
      </c>
      <c r="Q1491" s="131" t="s">
        <v>4667</v>
      </c>
      <c r="R1491" s="134" t="s">
        <v>2172</v>
      </c>
      <c r="S1491" s="149">
        <v>14.021944444444445</v>
      </c>
      <c r="T1491" s="149">
        <v>1.4021944444444445</v>
      </c>
      <c r="U1491" s="150">
        <v>44662</v>
      </c>
      <c r="V1491" s="149">
        <v>0.32694444444444404</v>
      </c>
      <c r="W1491" s="130">
        <v>1</v>
      </c>
      <c r="X1491" s="135">
        <v>80</v>
      </c>
      <c r="Y1491" s="130" t="str">
        <f t="shared" si="193"/>
        <v>RL1571</v>
      </c>
      <c r="Z1491" s="130" t="str">
        <f t="shared" si="198"/>
        <v>4/NCR18650BF</v>
      </c>
      <c r="AA1491" s="135">
        <f t="shared" si="202"/>
        <v>1</v>
      </c>
      <c r="AB1491" s="135">
        <f t="shared" si="200"/>
        <v>33</v>
      </c>
      <c r="AC1491" s="130">
        <f t="shared" si="201"/>
        <v>80</v>
      </c>
      <c r="AD1491" s="130" t="str">
        <f t="shared" si="199"/>
        <v>67001-897</v>
      </c>
      <c r="AE1491" s="136"/>
      <c r="AF1491" s="137"/>
      <c r="AG1491" s="1" t="s">
        <v>153</v>
      </c>
      <c r="AH1491" s="43">
        <v>22404</v>
      </c>
    </row>
    <row r="1492" spans="1:34" x14ac:dyDescent="0.25">
      <c r="A1492" s="147">
        <v>44715</v>
      </c>
      <c r="B1492" s="82" t="s">
        <v>5169</v>
      </c>
      <c r="C1492" s="51" t="s">
        <v>3648</v>
      </c>
      <c r="D1492" s="51" t="s">
        <v>1228</v>
      </c>
      <c r="E1492" s="54">
        <v>44707</v>
      </c>
      <c r="F1492" s="51" t="s">
        <v>1225</v>
      </c>
      <c r="G1492" s="48" t="s">
        <v>1226</v>
      </c>
      <c r="H1492" s="52">
        <v>50</v>
      </c>
      <c r="I1492" s="51" t="s">
        <v>3647</v>
      </c>
      <c r="J1492" s="1">
        <v>4.5999999999999996</v>
      </c>
      <c r="K1492" s="132">
        <v>957781</v>
      </c>
      <c r="L1492" s="131"/>
      <c r="M1492" s="131">
        <v>3.6</v>
      </c>
      <c r="N1492" s="131">
        <v>5.5</v>
      </c>
      <c r="O1492" s="133">
        <f t="shared" ref="O1492:O1523" si="203">N1492*M1492</f>
        <v>19.8</v>
      </c>
      <c r="P1492" s="131" t="s">
        <v>3486</v>
      </c>
      <c r="Q1492" s="131" t="s">
        <v>412</v>
      </c>
      <c r="R1492" s="134" t="s">
        <v>248</v>
      </c>
      <c r="S1492" s="149">
        <v>13.82138888888889</v>
      </c>
      <c r="T1492" s="149">
        <v>0.27642777777777783</v>
      </c>
      <c r="U1492" s="150">
        <v>44727</v>
      </c>
      <c r="V1492" s="149">
        <v>0.8436111111111102</v>
      </c>
      <c r="W1492" s="130">
        <v>0.17</v>
      </c>
      <c r="X1492" s="135">
        <v>24.6</v>
      </c>
      <c r="Y1492" s="130" t="str">
        <f t="shared" si="193"/>
        <v>RL1318</v>
      </c>
      <c r="Z1492" s="130" t="str">
        <f t="shared" si="198"/>
        <v>1/INR26650-55A</v>
      </c>
      <c r="AA1492" s="135">
        <f t="shared" si="202"/>
        <v>0.17</v>
      </c>
      <c r="AB1492" s="135">
        <f t="shared" si="200"/>
        <v>4.5999999999999996</v>
      </c>
      <c r="AC1492" s="130">
        <f t="shared" si="201"/>
        <v>24.6</v>
      </c>
      <c r="AD1492" s="130" t="str">
        <f t="shared" si="199"/>
        <v>66002-287</v>
      </c>
      <c r="AE1492" s="136"/>
      <c r="AF1492" s="137"/>
      <c r="AG1492" s="1" t="s">
        <v>13</v>
      </c>
      <c r="AH1492" s="43">
        <v>2164</v>
      </c>
    </row>
    <row r="1493" spans="1:34" x14ac:dyDescent="0.25">
      <c r="A1493" s="144">
        <v>44720</v>
      </c>
      <c r="B1493" s="56" t="s">
        <v>5239</v>
      </c>
      <c r="C1493" s="51" t="s">
        <v>2534</v>
      </c>
      <c r="D1493" s="51" t="s">
        <v>1775</v>
      </c>
      <c r="E1493" s="54">
        <v>44728</v>
      </c>
      <c r="F1493" s="51" t="s">
        <v>1772</v>
      </c>
      <c r="G1493" s="48" t="s">
        <v>1773</v>
      </c>
      <c r="H1493" s="52">
        <v>50</v>
      </c>
      <c r="I1493" s="51" t="s">
        <v>256</v>
      </c>
      <c r="J1493" s="1">
        <v>2.5099999999999998</v>
      </c>
      <c r="K1493" s="132">
        <v>959189</v>
      </c>
      <c r="L1493" s="131"/>
      <c r="M1493" s="131">
        <v>13.5</v>
      </c>
      <c r="N1493" s="131"/>
      <c r="O1493" s="133">
        <f t="shared" si="203"/>
        <v>0</v>
      </c>
      <c r="P1493" s="131" t="s">
        <v>3538</v>
      </c>
      <c r="Q1493" s="131" t="s">
        <v>1776</v>
      </c>
      <c r="R1493" s="134" t="s">
        <v>5356</v>
      </c>
      <c r="S1493" s="149">
        <v>31.01444444444444</v>
      </c>
      <c r="T1493" s="149">
        <v>0.62028888888888878</v>
      </c>
      <c r="U1493" s="150">
        <v>44728</v>
      </c>
      <c r="V1493" s="149">
        <v>2.0322222222222224</v>
      </c>
      <c r="W1493" s="130">
        <v>0.72</v>
      </c>
      <c r="X1493" s="135">
        <v>38</v>
      </c>
      <c r="Y1493" s="130" t="str">
        <f t="shared" si="193"/>
        <v>AL91A</v>
      </c>
      <c r="Z1493" s="130" t="str">
        <f t="shared" si="198"/>
        <v>9/LR6XW</v>
      </c>
      <c r="AA1493" s="135">
        <f t="shared" si="202"/>
        <v>0.72</v>
      </c>
      <c r="AB1493" s="135">
        <f t="shared" si="200"/>
        <v>2.5099999999999998</v>
      </c>
      <c r="AC1493" s="130">
        <f t="shared" si="201"/>
        <v>38</v>
      </c>
      <c r="AD1493" s="130" t="str">
        <f t="shared" si="199"/>
        <v>66002-949</v>
      </c>
      <c r="AE1493" s="136"/>
      <c r="AF1493" s="137"/>
      <c r="AG1493" s="1" t="s">
        <v>152</v>
      </c>
      <c r="AH1493" s="43">
        <v>65346</v>
      </c>
    </row>
    <row r="1494" spans="1:34" x14ac:dyDescent="0.25">
      <c r="A1494" s="147">
        <v>44687</v>
      </c>
      <c r="B1494" s="82">
        <v>322510</v>
      </c>
      <c r="C1494" s="51"/>
      <c r="D1494" s="51" t="s">
        <v>4979</v>
      </c>
      <c r="E1494" s="54">
        <v>44687</v>
      </c>
      <c r="F1494" s="51" t="s">
        <v>282</v>
      </c>
      <c r="G1494" s="48"/>
      <c r="H1494" s="52">
        <v>1</v>
      </c>
      <c r="I1494" s="51"/>
      <c r="J1494" s="131">
        <v>0</v>
      </c>
      <c r="K1494" s="132">
        <v>955018</v>
      </c>
      <c r="L1494" s="131"/>
      <c r="M1494" s="131"/>
      <c r="N1494" s="131"/>
      <c r="O1494" s="133">
        <f t="shared" si="203"/>
        <v>0</v>
      </c>
      <c r="P1494" s="131"/>
      <c r="Q1494" s="131"/>
      <c r="R1494" s="134" t="s">
        <v>118</v>
      </c>
      <c r="S1494" s="149">
        <v>0.66666666666666829</v>
      </c>
      <c r="T1494" s="149">
        <v>0.66666666666666829</v>
      </c>
      <c r="U1494" s="150">
        <v>44719</v>
      </c>
      <c r="V1494" s="149">
        <v>1.0000000000000231E-2</v>
      </c>
      <c r="W1494" s="130">
        <v>0.5</v>
      </c>
      <c r="X1494" s="135">
        <v>10.18</v>
      </c>
      <c r="Y1494" s="130" t="str">
        <f t="shared" ref="Y1494:Y1557" si="204">D1494</f>
        <v>LAB-FIT TO BMW KEY</v>
      </c>
      <c r="Z1494" s="130">
        <f t="shared" si="198"/>
        <v>0</v>
      </c>
      <c r="AA1494" s="135">
        <f t="shared" si="202"/>
        <v>0.5</v>
      </c>
      <c r="AB1494" s="135">
        <f t="shared" si="200"/>
        <v>0</v>
      </c>
      <c r="AC1494" s="130">
        <f t="shared" si="201"/>
        <v>10.18</v>
      </c>
      <c r="AD1494" s="130">
        <f t="shared" si="199"/>
        <v>0</v>
      </c>
      <c r="AE1494" s="136"/>
      <c r="AF1494" s="137"/>
      <c r="AG1494" s="1" t="s">
        <v>13</v>
      </c>
      <c r="AH1494" s="43" t="s">
        <v>283</v>
      </c>
    </row>
    <row r="1495" spans="1:34" x14ac:dyDescent="0.25">
      <c r="A1495" s="140">
        <v>44712</v>
      </c>
      <c r="B1495" s="55" t="s">
        <v>5129</v>
      </c>
      <c r="C1495" s="78" t="s">
        <v>5100</v>
      </c>
      <c r="D1495" s="51" t="s">
        <v>5101</v>
      </c>
      <c r="E1495" s="54">
        <v>44718</v>
      </c>
      <c r="F1495" s="51" t="s">
        <v>537</v>
      </c>
      <c r="G1495" s="48" t="s">
        <v>5097</v>
      </c>
      <c r="H1495" s="52">
        <v>1</v>
      </c>
      <c r="I1495" s="51" t="s">
        <v>368</v>
      </c>
      <c r="J1495" s="1">
        <v>12.42</v>
      </c>
      <c r="K1495" s="132">
        <v>957221</v>
      </c>
      <c r="L1495" s="131"/>
      <c r="M1495" s="131">
        <v>6</v>
      </c>
      <c r="N1495" s="131">
        <v>2.7</v>
      </c>
      <c r="O1495" s="133">
        <f t="shared" si="203"/>
        <v>16.200000000000003</v>
      </c>
      <c r="P1495" s="131" t="s">
        <v>91</v>
      </c>
      <c r="Q1495" s="131" t="s">
        <v>583</v>
      </c>
      <c r="R1495" s="134" t="s">
        <v>2172</v>
      </c>
      <c r="S1495" s="149">
        <v>2.7616666666666667</v>
      </c>
      <c r="T1495" s="149">
        <v>2.7616666666666667</v>
      </c>
      <c r="U1495" s="150">
        <v>44719</v>
      </c>
      <c r="V1495" s="149">
        <v>0.10666666666666602</v>
      </c>
      <c r="W1495" s="130">
        <v>1.48</v>
      </c>
      <c r="X1495" s="135">
        <v>40.24</v>
      </c>
      <c r="Y1495" s="130" t="str">
        <f t="shared" si="204"/>
        <v>N835</v>
      </c>
      <c r="Z1495" s="130" t="str">
        <f t="shared" si="198"/>
        <v>5/HR-AU</v>
      </c>
      <c r="AA1495" s="135">
        <f t="shared" si="202"/>
        <v>1.48</v>
      </c>
      <c r="AB1495" s="135">
        <f t="shared" si="200"/>
        <v>12.42</v>
      </c>
      <c r="AC1495" s="130">
        <f t="shared" si="201"/>
        <v>40.24</v>
      </c>
      <c r="AD1495" s="130" t="str">
        <f t="shared" si="199"/>
        <v>30006-305NAT</v>
      </c>
      <c r="AE1495" s="136"/>
      <c r="AF1495" s="137"/>
      <c r="AG1495" s="1" t="s">
        <v>152</v>
      </c>
      <c r="AH1495" s="43" t="s">
        <v>539</v>
      </c>
    </row>
    <row r="1496" spans="1:34" x14ac:dyDescent="0.25">
      <c r="A1496" s="140">
        <v>44712</v>
      </c>
      <c r="B1496" s="55" t="s">
        <v>5130</v>
      </c>
      <c r="C1496" s="51" t="s">
        <v>310</v>
      </c>
      <c r="D1496" s="51" t="s">
        <v>3274</v>
      </c>
      <c r="E1496" s="54">
        <v>44704</v>
      </c>
      <c r="F1496" s="51" t="s">
        <v>105</v>
      </c>
      <c r="G1496" s="48" t="s">
        <v>3165</v>
      </c>
      <c r="H1496" s="52">
        <v>1</v>
      </c>
      <c r="I1496" s="51" t="s">
        <v>2719</v>
      </c>
      <c r="J1496" s="1">
        <v>9.56</v>
      </c>
      <c r="K1496" s="132">
        <v>957129</v>
      </c>
      <c r="L1496" s="131"/>
      <c r="M1496" s="131">
        <v>4.8</v>
      </c>
      <c r="N1496" s="131">
        <v>4</v>
      </c>
      <c r="O1496" s="133">
        <f t="shared" si="203"/>
        <v>19.2</v>
      </c>
      <c r="P1496" s="131" t="s">
        <v>96</v>
      </c>
      <c r="Q1496" s="131" t="s">
        <v>562</v>
      </c>
      <c r="R1496" s="134" t="s">
        <v>2172</v>
      </c>
      <c r="S1496" s="149">
        <v>2.4575000000000018</v>
      </c>
      <c r="T1496" s="149">
        <v>2.4575000000000018</v>
      </c>
      <c r="U1496" s="150">
        <v>44719</v>
      </c>
      <c r="V1496" s="149">
        <v>0.1599999999999997</v>
      </c>
      <c r="W1496" s="130">
        <v>1</v>
      </c>
      <c r="X1496" s="135">
        <v>54</v>
      </c>
      <c r="Y1496" s="130" t="str">
        <f t="shared" si="204"/>
        <v>PACK674</v>
      </c>
      <c r="Z1496" s="130" t="str">
        <f t="shared" si="198"/>
        <v>4/ITL4000D</v>
      </c>
      <c r="AA1496" s="135">
        <f t="shared" si="202"/>
        <v>1</v>
      </c>
      <c r="AB1496" s="135">
        <f t="shared" si="200"/>
        <v>9.56</v>
      </c>
      <c r="AC1496" s="130">
        <f t="shared" si="201"/>
        <v>54</v>
      </c>
      <c r="AD1496" s="130" t="str">
        <f t="shared" si="199"/>
        <v>66003-978</v>
      </c>
      <c r="AE1496" s="136"/>
      <c r="AF1496" s="137"/>
      <c r="AG1496" s="1" t="s">
        <v>13</v>
      </c>
      <c r="AH1496" s="43" t="s">
        <v>294</v>
      </c>
    </row>
    <row r="1497" spans="1:34" x14ac:dyDescent="0.25">
      <c r="A1497" s="140">
        <v>44719</v>
      </c>
      <c r="B1497" s="55" t="s">
        <v>5231</v>
      </c>
      <c r="C1497" s="51" t="s">
        <v>2357</v>
      </c>
      <c r="D1497" s="51" t="s">
        <v>5453</v>
      </c>
      <c r="E1497" s="54">
        <v>44729</v>
      </c>
      <c r="F1497" s="51" t="s">
        <v>2862</v>
      </c>
      <c r="G1497" s="48" t="s">
        <v>5232</v>
      </c>
      <c r="H1497" s="52">
        <v>1</v>
      </c>
      <c r="I1497" s="51" t="s">
        <v>1162</v>
      </c>
      <c r="J1497" s="1">
        <v>25.79</v>
      </c>
      <c r="K1497" s="132">
        <v>958828</v>
      </c>
      <c r="L1497" s="131"/>
      <c r="M1497" s="131">
        <v>12</v>
      </c>
      <c r="N1497" s="131">
        <v>2.15</v>
      </c>
      <c r="O1497" s="133">
        <f t="shared" si="203"/>
        <v>25.799999999999997</v>
      </c>
      <c r="P1497" s="131" t="s">
        <v>3497</v>
      </c>
      <c r="Q1497" s="131" t="s">
        <v>584</v>
      </c>
      <c r="R1497" s="134" t="s">
        <v>455</v>
      </c>
      <c r="S1497" s="149">
        <v>0.68499999999999872</v>
      </c>
      <c r="T1497" s="149">
        <v>0.68499999999999872</v>
      </c>
      <c r="U1497" s="150">
        <v>44720</v>
      </c>
      <c r="V1497" s="149">
        <v>4.4722222222222108E-2</v>
      </c>
      <c r="W1497" s="130">
        <v>1</v>
      </c>
      <c r="X1497" s="135">
        <v>90</v>
      </c>
      <c r="Y1497" s="130" t="str">
        <f t="shared" si="204"/>
        <v>RECELL776</v>
      </c>
      <c r="Z1497" s="130" t="str">
        <f t="shared" si="198"/>
        <v>10/HR-4/5AU</v>
      </c>
      <c r="AA1497" s="135">
        <f t="shared" si="202"/>
        <v>1</v>
      </c>
      <c r="AB1497" s="135">
        <f t="shared" si="200"/>
        <v>25.79</v>
      </c>
      <c r="AC1497" s="130">
        <f t="shared" si="201"/>
        <v>90</v>
      </c>
      <c r="AD1497" s="130" t="str">
        <f t="shared" si="199"/>
        <v>66003-051</v>
      </c>
      <c r="AE1497" s="136"/>
      <c r="AF1497" s="137"/>
      <c r="AG1497" s="1" t="s">
        <v>151</v>
      </c>
      <c r="AH1497" s="43">
        <v>35767</v>
      </c>
    </row>
    <row r="1498" spans="1:34" x14ac:dyDescent="0.25">
      <c r="A1498" s="140">
        <v>44712</v>
      </c>
      <c r="B1498" s="55" t="s">
        <v>5148</v>
      </c>
      <c r="C1498" s="51" t="s">
        <v>2700</v>
      </c>
      <c r="D1498" s="51" t="s">
        <v>5150</v>
      </c>
      <c r="E1498" s="54">
        <v>44720</v>
      </c>
      <c r="F1498" s="51" t="s">
        <v>105</v>
      </c>
      <c r="G1498" s="48" t="s">
        <v>5149</v>
      </c>
      <c r="H1498" s="52">
        <v>1</v>
      </c>
      <c r="I1498" s="51" t="s">
        <v>649</v>
      </c>
      <c r="J1498" s="1">
        <v>19.420000000000002</v>
      </c>
      <c r="K1498" s="132">
        <v>957161</v>
      </c>
      <c r="L1498" s="131"/>
      <c r="M1498" s="131">
        <v>4.8</v>
      </c>
      <c r="N1498" s="131">
        <v>10</v>
      </c>
      <c r="O1498" s="133">
        <f t="shared" si="203"/>
        <v>48</v>
      </c>
      <c r="P1498" s="131" t="s">
        <v>91</v>
      </c>
      <c r="Q1498" s="131" t="s">
        <v>562</v>
      </c>
      <c r="R1498" s="134" t="s">
        <v>2172</v>
      </c>
      <c r="S1498" s="149">
        <v>2.1333333333333337</v>
      </c>
      <c r="T1498" s="149">
        <v>2.1333333333333337</v>
      </c>
      <c r="U1498" s="150">
        <v>44720</v>
      </c>
      <c r="V1498" s="149">
        <v>8.7500000000000355E-2</v>
      </c>
      <c r="W1498" s="130">
        <v>1.06</v>
      </c>
      <c r="X1498" s="135">
        <v>103.59</v>
      </c>
      <c r="Y1498" s="130" t="str">
        <f t="shared" si="204"/>
        <v>RECELL66</v>
      </c>
      <c r="Z1498" s="130" t="str">
        <f t="shared" si="198"/>
        <v>4/KH-D10000</v>
      </c>
      <c r="AA1498" s="135">
        <f t="shared" si="202"/>
        <v>1.06</v>
      </c>
      <c r="AB1498" s="135">
        <f t="shared" si="200"/>
        <v>19.420000000000002</v>
      </c>
      <c r="AC1498" s="130">
        <f t="shared" si="201"/>
        <v>103.59</v>
      </c>
      <c r="AD1498" s="130" t="str">
        <f t="shared" si="199"/>
        <v>22000-449RUGB</v>
      </c>
      <c r="AE1498" s="136"/>
      <c r="AF1498" s="137"/>
      <c r="AG1498" s="1" t="s">
        <v>13</v>
      </c>
      <c r="AH1498" s="43" t="s">
        <v>294</v>
      </c>
    </row>
    <row r="1499" spans="1:34" x14ac:dyDescent="0.25">
      <c r="A1499" s="140">
        <v>44712</v>
      </c>
      <c r="B1499" s="55" t="s">
        <v>5131</v>
      </c>
      <c r="C1499" s="51" t="s">
        <v>5134</v>
      </c>
      <c r="D1499" s="51" t="s">
        <v>5135</v>
      </c>
      <c r="E1499" s="54">
        <v>44705</v>
      </c>
      <c r="F1499" s="51" t="s">
        <v>5132</v>
      </c>
      <c r="G1499" s="48" t="s">
        <v>5133</v>
      </c>
      <c r="H1499" s="52">
        <v>60</v>
      </c>
      <c r="I1499" s="51" t="s">
        <v>279</v>
      </c>
      <c r="J1499" s="1">
        <v>25.787669999999999</v>
      </c>
      <c r="K1499" s="132">
        <v>957450</v>
      </c>
      <c r="L1499" s="131"/>
      <c r="M1499" s="131">
        <v>12</v>
      </c>
      <c r="N1499" s="131">
        <v>2.5</v>
      </c>
      <c r="O1499" s="133">
        <f t="shared" si="203"/>
        <v>30</v>
      </c>
      <c r="P1499" s="131" t="s">
        <v>91</v>
      </c>
      <c r="Q1499" s="131" t="s">
        <v>584</v>
      </c>
      <c r="R1499" s="134" t="s">
        <v>248</v>
      </c>
      <c r="S1499" s="149">
        <v>27.047777777777778</v>
      </c>
      <c r="T1499" s="149">
        <v>0.45079629629629631</v>
      </c>
      <c r="U1499" s="150">
        <v>44719</v>
      </c>
      <c r="V1499" s="149">
        <v>0.8819444444444442</v>
      </c>
      <c r="W1499" s="130">
        <v>0.31</v>
      </c>
      <c r="X1499" s="135">
        <v>45</v>
      </c>
      <c r="Y1499" s="130" t="str">
        <f t="shared" si="204"/>
        <v>N1696</v>
      </c>
      <c r="Z1499" s="130" t="str">
        <f t="shared" si="198"/>
        <v>10/BK-3HCCE</v>
      </c>
      <c r="AA1499" s="135">
        <f t="shared" si="202"/>
        <v>0.31</v>
      </c>
      <c r="AB1499" s="135">
        <f t="shared" si="200"/>
        <v>25.787669999999999</v>
      </c>
      <c r="AC1499" s="130">
        <f t="shared" si="201"/>
        <v>45</v>
      </c>
      <c r="AD1499" s="130" t="str">
        <f t="shared" si="199"/>
        <v>67001-514</v>
      </c>
      <c r="AE1499" s="136"/>
      <c r="AF1499" s="137"/>
      <c r="AG1499" s="1" t="s">
        <v>153</v>
      </c>
      <c r="AH1499" s="43">
        <v>66309</v>
      </c>
    </row>
    <row r="1500" spans="1:34" x14ac:dyDescent="0.25">
      <c r="A1500" s="188">
        <v>44687</v>
      </c>
      <c r="B1500" s="189" t="s">
        <v>4960</v>
      </c>
      <c r="C1500" s="175" t="s">
        <v>555</v>
      </c>
      <c r="D1500" s="175" t="s">
        <v>164</v>
      </c>
      <c r="E1500" s="187">
        <v>44686</v>
      </c>
      <c r="F1500" s="175" t="s">
        <v>4961</v>
      </c>
      <c r="G1500" s="176" t="s">
        <v>553</v>
      </c>
      <c r="H1500" s="177">
        <v>50</v>
      </c>
      <c r="I1500" s="175" t="s">
        <v>554</v>
      </c>
      <c r="J1500" s="178">
        <v>11.74</v>
      </c>
      <c r="K1500" s="179">
        <v>955011</v>
      </c>
      <c r="L1500" s="180"/>
      <c r="M1500" s="180">
        <v>12</v>
      </c>
      <c r="N1500" s="180">
        <v>1.2</v>
      </c>
      <c r="O1500" s="181">
        <f t="shared" si="203"/>
        <v>14.399999999999999</v>
      </c>
      <c r="P1500" s="180" t="s">
        <v>115</v>
      </c>
      <c r="Q1500" s="180" t="s">
        <v>412</v>
      </c>
      <c r="R1500" s="182" t="s">
        <v>361</v>
      </c>
      <c r="S1500" s="196">
        <v>32.808055555555555</v>
      </c>
      <c r="T1500" s="196">
        <v>0.65616111111111108</v>
      </c>
      <c r="U1500" s="197">
        <v>44725</v>
      </c>
      <c r="V1500" s="196">
        <v>1.8886111111111097</v>
      </c>
      <c r="W1500" s="174">
        <v>0.56999999999999995</v>
      </c>
      <c r="X1500" s="183">
        <v>62.5</v>
      </c>
      <c r="Y1500" s="174" t="str">
        <f t="shared" si="204"/>
        <v>S19</v>
      </c>
      <c r="Z1500" s="174" t="str">
        <f t="shared" si="198"/>
        <v>1/12SB1.2P</v>
      </c>
      <c r="AA1500" s="183">
        <f t="shared" si="202"/>
        <v>0.56999999999999995</v>
      </c>
      <c r="AB1500" s="183">
        <f t="shared" si="200"/>
        <v>11.74</v>
      </c>
      <c r="AC1500" s="174">
        <f t="shared" si="201"/>
        <v>62.5</v>
      </c>
      <c r="AD1500" s="174" t="str">
        <f t="shared" si="199"/>
        <v>66000-595</v>
      </c>
      <c r="AE1500" s="184"/>
      <c r="AF1500" s="185"/>
      <c r="AG1500" s="178" t="s">
        <v>151</v>
      </c>
      <c r="AH1500" s="186">
        <v>61117</v>
      </c>
    </row>
    <row r="1501" spans="1:34" x14ac:dyDescent="0.25">
      <c r="A1501" s="146">
        <v>44693</v>
      </c>
      <c r="B1501" s="57" t="s">
        <v>5022</v>
      </c>
      <c r="C1501" s="51" t="s">
        <v>5026</v>
      </c>
      <c r="D1501" s="51" t="s">
        <v>5027</v>
      </c>
      <c r="E1501" s="54">
        <v>44692</v>
      </c>
      <c r="F1501" s="51" t="s">
        <v>3718</v>
      </c>
      <c r="G1501" s="48" t="s">
        <v>5023</v>
      </c>
      <c r="H1501" s="52">
        <v>1</v>
      </c>
      <c r="I1501" s="51" t="s">
        <v>5024</v>
      </c>
      <c r="J1501" s="1">
        <v>8.85</v>
      </c>
      <c r="K1501" s="132">
        <v>955793</v>
      </c>
      <c r="L1501" s="131" t="s">
        <v>5025</v>
      </c>
      <c r="M1501" s="131">
        <v>6</v>
      </c>
      <c r="N1501" s="131">
        <v>0.85</v>
      </c>
      <c r="O1501" s="133">
        <f t="shared" si="203"/>
        <v>5.0999999999999996</v>
      </c>
      <c r="P1501" s="131" t="s">
        <v>3497</v>
      </c>
      <c r="Q1501" s="131" t="s">
        <v>583</v>
      </c>
      <c r="R1501" s="134" t="s">
        <v>997</v>
      </c>
      <c r="S1501" s="149">
        <v>1.4772222222222209</v>
      </c>
      <c r="T1501" s="149">
        <v>1.4772222222222209</v>
      </c>
      <c r="U1501" s="150">
        <v>44726</v>
      </c>
      <c r="V1501" s="149">
        <v>0.33333333333333215</v>
      </c>
      <c r="W1501" s="130">
        <v>1.05</v>
      </c>
      <c r="X1501" s="135">
        <v>43.15</v>
      </c>
      <c r="Y1501" s="130" t="str">
        <f t="shared" si="204"/>
        <v>N1517</v>
      </c>
      <c r="Z1501" s="130" t="str">
        <f t="shared" si="198"/>
        <v>5/HR-5/4AAAU</v>
      </c>
      <c r="AA1501" s="135">
        <f t="shared" si="202"/>
        <v>1.05</v>
      </c>
      <c r="AB1501" s="135">
        <f t="shared" si="200"/>
        <v>8.85</v>
      </c>
      <c r="AC1501" s="130">
        <f t="shared" si="201"/>
        <v>43.15</v>
      </c>
      <c r="AD1501" s="130" t="str">
        <f t="shared" si="199"/>
        <v>22000-071C</v>
      </c>
      <c r="AE1501" s="136"/>
      <c r="AF1501" s="137"/>
      <c r="AG1501" s="1" t="s">
        <v>573</v>
      </c>
      <c r="AH1501" s="43">
        <v>284771</v>
      </c>
    </row>
    <row r="1502" spans="1:34" x14ac:dyDescent="0.25">
      <c r="A1502" s="144">
        <v>44727</v>
      </c>
      <c r="B1502" s="56" t="s">
        <v>5289</v>
      </c>
      <c r="C1502" s="51" t="s">
        <v>1042</v>
      </c>
      <c r="D1502" s="51" t="s">
        <v>5292</v>
      </c>
      <c r="E1502" s="54">
        <v>44719</v>
      </c>
      <c r="F1502" s="51" t="s">
        <v>302</v>
      </c>
      <c r="G1502" s="48" t="s">
        <v>5290</v>
      </c>
      <c r="H1502" s="52">
        <v>1</v>
      </c>
      <c r="I1502" s="51" t="s">
        <v>364</v>
      </c>
      <c r="J1502" s="1">
        <v>20.86</v>
      </c>
      <c r="K1502" s="132">
        <v>957446</v>
      </c>
      <c r="L1502" s="131" t="s">
        <v>5291</v>
      </c>
      <c r="M1502" s="131">
        <v>14.8</v>
      </c>
      <c r="N1502" s="131">
        <v>2.6</v>
      </c>
      <c r="O1502" s="133">
        <f t="shared" si="203"/>
        <v>38.480000000000004</v>
      </c>
      <c r="P1502" s="131" t="s">
        <v>3486</v>
      </c>
      <c r="Q1502" s="131" t="s">
        <v>562</v>
      </c>
      <c r="R1502" s="134" t="s">
        <v>1618</v>
      </c>
      <c r="S1502" s="149">
        <v>1.9361111111111127</v>
      </c>
      <c r="T1502" s="149">
        <v>1.9361111111111127</v>
      </c>
      <c r="U1502" s="150">
        <v>44732</v>
      </c>
      <c r="V1502" s="149">
        <v>9.4444444444444997E-2</v>
      </c>
      <c r="W1502" s="130">
        <v>2</v>
      </c>
      <c r="X1502" s="135">
        <v>61.1</v>
      </c>
      <c r="Y1502" s="130" t="str">
        <f t="shared" si="204"/>
        <v>RL747</v>
      </c>
      <c r="Z1502" s="130" t="str">
        <f t="shared" si="198"/>
        <v>4/UR18650ZY</v>
      </c>
      <c r="AA1502" s="135">
        <f t="shared" si="202"/>
        <v>2</v>
      </c>
      <c r="AB1502" s="135">
        <f t="shared" si="200"/>
        <v>20.86</v>
      </c>
      <c r="AC1502" s="130">
        <f t="shared" si="201"/>
        <v>61.1</v>
      </c>
      <c r="AD1502" s="130" t="str">
        <f t="shared" si="199"/>
        <v>30008-106MIP</v>
      </c>
      <c r="AE1502" s="136"/>
      <c r="AF1502" s="137"/>
      <c r="AG1502" s="1" t="s">
        <v>151</v>
      </c>
      <c r="AH1502" s="43" t="s">
        <v>513</v>
      </c>
    </row>
    <row r="1503" spans="1:34" x14ac:dyDescent="0.25">
      <c r="A1503" s="147">
        <v>44715</v>
      </c>
      <c r="B1503" s="82" t="s">
        <v>5200</v>
      </c>
      <c r="C1503" s="51" t="s">
        <v>2578</v>
      </c>
      <c r="D1503" s="51" t="s">
        <v>2579</v>
      </c>
      <c r="E1503" s="54">
        <v>44720</v>
      </c>
      <c r="F1503" s="51" t="s">
        <v>255</v>
      </c>
      <c r="G1503" s="48" t="s">
        <v>2577</v>
      </c>
      <c r="H1503" s="52">
        <v>1</v>
      </c>
      <c r="I1503" s="51" t="s">
        <v>299</v>
      </c>
      <c r="J1503" s="1">
        <v>11.8</v>
      </c>
      <c r="K1503" s="132">
        <v>957389</v>
      </c>
      <c r="L1503" s="131"/>
      <c r="M1503" s="131">
        <v>10.8</v>
      </c>
      <c r="N1503" s="131">
        <v>2.0499999999999998</v>
      </c>
      <c r="O1503" s="133">
        <f t="shared" si="203"/>
        <v>22.14</v>
      </c>
      <c r="P1503" s="131" t="s">
        <v>3486</v>
      </c>
      <c r="Q1503" s="131" t="s">
        <v>577</v>
      </c>
      <c r="R1503" s="134" t="s">
        <v>2453</v>
      </c>
      <c r="S1503" s="149">
        <v>1.1705555555555556</v>
      </c>
      <c r="T1503" s="149">
        <v>1.1705555555555556</v>
      </c>
      <c r="U1503" s="150">
        <v>44732</v>
      </c>
      <c r="V1503" s="149">
        <v>0.1127777777777772</v>
      </c>
      <c r="W1503" s="130">
        <v>1.1200000000000001</v>
      </c>
      <c r="X1503" s="135">
        <v>57</v>
      </c>
      <c r="Y1503" s="130" t="str">
        <f t="shared" si="204"/>
        <v>RECELL586</v>
      </c>
      <c r="Z1503" s="130" t="str">
        <f t="shared" si="198"/>
        <v>3/UR18650RX</v>
      </c>
      <c r="AA1503" s="135">
        <f t="shared" si="202"/>
        <v>1.1200000000000001</v>
      </c>
      <c r="AB1503" s="135">
        <f t="shared" si="200"/>
        <v>11.8</v>
      </c>
      <c r="AC1503" s="130">
        <f t="shared" si="201"/>
        <v>57</v>
      </c>
      <c r="AD1503" s="130" t="str">
        <f t="shared" si="199"/>
        <v>66002-321</v>
      </c>
      <c r="AE1503" s="136"/>
      <c r="AF1503" s="137"/>
      <c r="AG1503" s="208" t="s">
        <v>13</v>
      </c>
      <c r="AH1503" s="1" t="s">
        <v>277</v>
      </c>
    </row>
    <row r="1504" spans="1:34" x14ac:dyDescent="0.25">
      <c r="A1504" s="147">
        <v>44715</v>
      </c>
      <c r="B1504" s="82" t="s">
        <v>5170</v>
      </c>
      <c r="C1504" s="51" t="s">
        <v>289</v>
      </c>
      <c r="D1504" s="51" t="s">
        <v>5172</v>
      </c>
      <c r="E1504" s="54">
        <v>44718</v>
      </c>
      <c r="F1504" s="51" t="s">
        <v>417</v>
      </c>
      <c r="G1504" s="48" t="s">
        <v>5171</v>
      </c>
      <c r="H1504" s="52">
        <v>4</v>
      </c>
      <c r="I1504" s="51" t="s">
        <v>288</v>
      </c>
      <c r="J1504" s="1">
        <v>15.99</v>
      </c>
      <c r="K1504" s="132">
        <v>958078</v>
      </c>
      <c r="L1504" s="131"/>
      <c r="M1504" s="131">
        <v>7.2</v>
      </c>
      <c r="N1504" s="131">
        <v>4</v>
      </c>
      <c r="O1504" s="133">
        <f t="shared" si="203"/>
        <v>28.8</v>
      </c>
      <c r="P1504" s="131" t="s">
        <v>3497</v>
      </c>
      <c r="Q1504" s="131" t="s">
        <v>464</v>
      </c>
      <c r="R1504" s="134" t="s">
        <v>997</v>
      </c>
      <c r="S1504" s="149">
        <v>3.0100000000000002</v>
      </c>
      <c r="T1504" s="149">
        <v>0.75250000000000006</v>
      </c>
      <c r="U1504" s="150">
        <v>44732</v>
      </c>
      <c r="V1504" s="149">
        <v>0.16499999999999915</v>
      </c>
      <c r="W1504" s="130">
        <v>2</v>
      </c>
      <c r="X1504" s="135">
        <v>70</v>
      </c>
      <c r="Y1504" s="130" t="str">
        <f t="shared" si="204"/>
        <v>N2006</v>
      </c>
      <c r="Z1504" s="130" t="str">
        <f t="shared" si="198"/>
        <v>6/HR-4/3AU</v>
      </c>
      <c r="AA1504" s="135">
        <f t="shared" si="202"/>
        <v>2</v>
      </c>
      <c r="AB1504" s="135">
        <f t="shared" si="200"/>
        <v>15.99</v>
      </c>
      <c r="AC1504" s="130">
        <f t="shared" si="201"/>
        <v>70</v>
      </c>
      <c r="AD1504" s="130" t="str">
        <f t="shared" si="199"/>
        <v>66003-053</v>
      </c>
      <c r="AE1504" s="136"/>
      <c r="AF1504" s="137"/>
      <c r="AG1504" s="1" t="s">
        <v>151</v>
      </c>
      <c r="AH1504" s="43">
        <v>35572</v>
      </c>
    </row>
    <row r="1505" spans="1:34" x14ac:dyDescent="0.25">
      <c r="A1505" s="140">
        <v>44719</v>
      </c>
      <c r="B1505" s="55" t="s">
        <v>5226</v>
      </c>
      <c r="C1505" s="51" t="s">
        <v>1637</v>
      </c>
      <c r="D1505" s="51" t="s">
        <v>5228</v>
      </c>
      <c r="E1505" s="54">
        <v>44729</v>
      </c>
      <c r="F1505" s="51" t="s">
        <v>2003</v>
      </c>
      <c r="G1505" s="48" t="s">
        <v>5227</v>
      </c>
      <c r="H1505" s="52">
        <v>2</v>
      </c>
      <c r="I1505" s="51" t="s">
        <v>388</v>
      </c>
      <c r="J1505" s="1">
        <v>31.62</v>
      </c>
      <c r="K1505" s="132">
        <v>958815</v>
      </c>
      <c r="L1505" s="131"/>
      <c r="M1505" s="131">
        <v>3.6</v>
      </c>
      <c r="N1505" s="131">
        <v>34</v>
      </c>
      <c r="O1505" s="133">
        <f t="shared" si="203"/>
        <v>122.4</v>
      </c>
      <c r="P1505" s="131" t="s">
        <v>3945</v>
      </c>
      <c r="Q1505" s="131" t="s">
        <v>550</v>
      </c>
      <c r="R1505" s="134" t="s">
        <v>997</v>
      </c>
      <c r="S1505" s="149">
        <v>1.5008333333333348</v>
      </c>
      <c r="T1505" s="149">
        <v>0.7504166666666674</v>
      </c>
      <c r="U1505" s="150">
        <v>44732</v>
      </c>
      <c r="V1505" s="149">
        <v>0.14250000000000096</v>
      </c>
      <c r="W1505" s="130">
        <v>2</v>
      </c>
      <c r="X1505" s="135">
        <v>100</v>
      </c>
      <c r="Y1505" s="130" t="str">
        <f t="shared" si="204"/>
        <v>L872</v>
      </c>
      <c r="Z1505" s="130" t="str">
        <f t="shared" si="198"/>
        <v>2/LS33600</v>
      </c>
      <c r="AA1505" s="135">
        <f t="shared" si="202"/>
        <v>2</v>
      </c>
      <c r="AB1505" s="135">
        <f t="shared" si="200"/>
        <v>31.62</v>
      </c>
      <c r="AC1505" s="130">
        <f t="shared" si="201"/>
        <v>100</v>
      </c>
      <c r="AD1505" s="130" t="str">
        <f t="shared" si="199"/>
        <v>67001-872</v>
      </c>
      <c r="AE1505" s="136"/>
      <c r="AF1505" s="137"/>
      <c r="AG1505" s="1" t="s">
        <v>152</v>
      </c>
      <c r="AH1505" s="43">
        <v>27741</v>
      </c>
    </row>
    <row r="1506" spans="1:34" x14ac:dyDescent="0.25">
      <c r="A1506" s="147">
        <v>44715</v>
      </c>
      <c r="B1506" s="82" t="s">
        <v>5159</v>
      </c>
      <c r="C1506" s="51" t="s">
        <v>5161</v>
      </c>
      <c r="D1506" s="51" t="s">
        <v>5162</v>
      </c>
      <c r="E1506" s="54">
        <v>44725</v>
      </c>
      <c r="F1506" s="51" t="s">
        <v>105</v>
      </c>
      <c r="G1506" s="48" t="s">
        <v>5160</v>
      </c>
      <c r="H1506" s="52">
        <v>2</v>
      </c>
      <c r="I1506" s="51" t="s">
        <v>279</v>
      </c>
      <c r="J1506" s="1">
        <v>12.73</v>
      </c>
      <c r="K1506" s="132">
        <v>958094</v>
      </c>
      <c r="L1506" s="131"/>
      <c r="M1506" s="131">
        <v>6</v>
      </c>
      <c r="N1506" s="131">
        <v>2.5499999999999998</v>
      </c>
      <c r="O1506" s="133">
        <f t="shared" si="203"/>
        <v>15.299999999999999</v>
      </c>
      <c r="P1506" s="131" t="s">
        <v>3497</v>
      </c>
      <c r="Q1506" s="131" t="s">
        <v>583</v>
      </c>
      <c r="R1506" s="134" t="s">
        <v>997</v>
      </c>
      <c r="S1506" s="149">
        <v>3.8480555555555545</v>
      </c>
      <c r="T1506" s="149">
        <v>1.9240277777777772</v>
      </c>
      <c r="U1506" s="150">
        <v>44732</v>
      </c>
      <c r="V1506" s="149">
        <v>6.1388888888888715E-2</v>
      </c>
      <c r="W1506" s="130">
        <v>1.27</v>
      </c>
      <c r="X1506" s="135">
        <v>50</v>
      </c>
      <c r="Y1506" s="130" t="str">
        <f t="shared" si="204"/>
        <v>RECELL476</v>
      </c>
      <c r="Z1506" s="130" t="str">
        <f t="shared" si="198"/>
        <v>5/BK-3HCCE</v>
      </c>
      <c r="AA1506" s="135">
        <f t="shared" si="202"/>
        <v>1.27</v>
      </c>
      <c r="AB1506" s="135">
        <f t="shared" si="200"/>
        <v>12.73</v>
      </c>
      <c r="AC1506" s="130">
        <f t="shared" si="201"/>
        <v>50</v>
      </c>
      <c r="AD1506" s="130" t="str">
        <f t="shared" si="199"/>
        <v>66001-917</v>
      </c>
      <c r="AE1506" s="136"/>
      <c r="AF1506" s="137"/>
      <c r="AG1506" s="1" t="s">
        <v>151</v>
      </c>
      <c r="AH1506" s="43" t="s">
        <v>294</v>
      </c>
    </row>
    <row r="1507" spans="1:34" x14ac:dyDescent="0.25">
      <c r="A1507" s="144">
        <v>44699</v>
      </c>
      <c r="B1507" s="56" t="s">
        <v>5089</v>
      </c>
      <c r="C1507" s="51" t="s">
        <v>5091</v>
      </c>
      <c r="D1507" s="51" t="s">
        <v>5092</v>
      </c>
      <c r="E1507" s="54">
        <v>44712</v>
      </c>
      <c r="F1507" s="51" t="s">
        <v>4524</v>
      </c>
      <c r="G1507" s="48" t="s">
        <v>5090</v>
      </c>
      <c r="H1507" s="52">
        <v>5</v>
      </c>
      <c r="I1507" s="51" t="s">
        <v>3349</v>
      </c>
      <c r="J1507" s="1">
        <v>36.119999999999997</v>
      </c>
      <c r="K1507" s="132">
        <v>956565</v>
      </c>
      <c r="L1507" s="131"/>
      <c r="M1507" s="131">
        <v>21.6</v>
      </c>
      <c r="N1507" s="131">
        <v>4.25</v>
      </c>
      <c r="O1507" s="133">
        <f t="shared" si="203"/>
        <v>91.800000000000011</v>
      </c>
      <c r="P1507" s="131" t="s">
        <v>3486</v>
      </c>
      <c r="Q1507" s="131" t="s">
        <v>464</v>
      </c>
      <c r="R1507" s="134" t="s">
        <v>3039</v>
      </c>
      <c r="S1507" s="149">
        <v>6.9177777777777774</v>
      </c>
      <c r="T1507" s="149">
        <v>1.3835555555555554</v>
      </c>
      <c r="U1507" s="150">
        <v>44732</v>
      </c>
      <c r="V1507" s="149">
        <v>0.30055555555555546</v>
      </c>
      <c r="W1507" s="130">
        <v>2</v>
      </c>
      <c r="X1507" s="135">
        <v>135</v>
      </c>
      <c r="Y1507" s="130" t="str">
        <f t="shared" si="204"/>
        <v>RL1589</v>
      </c>
      <c r="Z1507" s="130" t="str">
        <f t="shared" si="198"/>
        <v>6/NCR20700B</v>
      </c>
      <c r="AA1507" s="135">
        <f t="shared" si="202"/>
        <v>2</v>
      </c>
      <c r="AB1507" s="135">
        <f t="shared" ref="AB1507:AB1538" si="205">J1507</f>
        <v>36.119999999999997</v>
      </c>
      <c r="AC1507" s="130">
        <f t="shared" si="201"/>
        <v>135</v>
      </c>
      <c r="AD1507" s="130" t="str">
        <f t="shared" si="199"/>
        <v>66003-047</v>
      </c>
      <c r="AE1507" s="136"/>
      <c r="AF1507" s="137"/>
      <c r="AG1507" s="1" t="s">
        <v>152</v>
      </c>
      <c r="AH1507" s="43">
        <v>62382</v>
      </c>
    </row>
    <row r="1508" spans="1:34" x14ac:dyDescent="0.25">
      <c r="A1508" s="144">
        <v>44699</v>
      </c>
      <c r="B1508" s="56" t="s">
        <v>5093</v>
      </c>
      <c r="C1508" s="51" t="s">
        <v>5095</v>
      </c>
      <c r="D1508" s="51" t="s">
        <v>5096</v>
      </c>
      <c r="E1508" s="54">
        <v>44712</v>
      </c>
      <c r="F1508" s="51" t="s">
        <v>4524</v>
      </c>
      <c r="G1508" s="48" t="s">
        <v>5094</v>
      </c>
      <c r="H1508" s="52">
        <v>5</v>
      </c>
      <c r="I1508" s="51" t="s">
        <v>1395</v>
      </c>
      <c r="J1508" s="1">
        <v>33.86</v>
      </c>
      <c r="K1508" s="132">
        <v>956565</v>
      </c>
      <c r="L1508" s="131"/>
      <c r="M1508" s="131">
        <v>21.6</v>
      </c>
      <c r="N1508" s="131">
        <v>5</v>
      </c>
      <c r="O1508" s="133">
        <f t="shared" si="203"/>
        <v>108</v>
      </c>
      <c r="P1508" s="131" t="s">
        <v>3486</v>
      </c>
      <c r="Q1508" s="131" t="s">
        <v>464</v>
      </c>
      <c r="R1508" s="134" t="s">
        <v>3039</v>
      </c>
      <c r="S1508" s="149">
        <v>7.355833333333333</v>
      </c>
      <c r="T1508" s="149">
        <v>1.4711666666666665</v>
      </c>
      <c r="U1508" s="150">
        <v>44732</v>
      </c>
      <c r="V1508" s="149">
        <v>0.32638888888888884</v>
      </c>
      <c r="W1508" s="130">
        <v>2</v>
      </c>
      <c r="X1508" s="135">
        <v>135</v>
      </c>
      <c r="Y1508" s="130" t="str">
        <f t="shared" si="204"/>
        <v>RL1590</v>
      </c>
      <c r="Z1508" s="130" t="str">
        <f t="shared" si="198"/>
        <v>6/INR21700-50E</v>
      </c>
      <c r="AA1508" s="135">
        <f t="shared" si="202"/>
        <v>2</v>
      </c>
      <c r="AB1508" s="135">
        <f t="shared" si="205"/>
        <v>33.86</v>
      </c>
      <c r="AC1508" s="130">
        <f t="shared" si="201"/>
        <v>135</v>
      </c>
      <c r="AD1508" s="130" t="str">
        <f t="shared" si="199"/>
        <v>66003-048</v>
      </c>
      <c r="AE1508" s="136"/>
      <c r="AF1508" s="137"/>
      <c r="AG1508" s="1" t="s">
        <v>152</v>
      </c>
      <c r="AH1508" s="43">
        <v>62382</v>
      </c>
    </row>
    <row r="1509" spans="1:34" x14ac:dyDescent="0.25">
      <c r="A1509" s="147">
        <v>44729</v>
      </c>
      <c r="B1509" s="82" t="s">
        <v>5314</v>
      </c>
      <c r="C1509" s="51" t="s">
        <v>2307</v>
      </c>
      <c r="D1509" s="51" t="s">
        <v>2601</v>
      </c>
      <c r="E1509" s="54">
        <v>44735</v>
      </c>
      <c r="F1509" s="51" t="s">
        <v>832</v>
      </c>
      <c r="G1509" s="48" t="s">
        <v>2304</v>
      </c>
      <c r="H1509" s="52">
        <v>1</v>
      </c>
      <c r="I1509" s="51" t="s">
        <v>114</v>
      </c>
      <c r="J1509" s="1">
        <v>114.08</v>
      </c>
      <c r="K1509" s="132">
        <v>960590</v>
      </c>
      <c r="L1509" s="131" t="s">
        <v>2305</v>
      </c>
      <c r="M1509" s="131">
        <v>24</v>
      </c>
      <c r="N1509" s="131">
        <v>9</v>
      </c>
      <c r="O1509" s="133">
        <f t="shared" si="203"/>
        <v>216</v>
      </c>
      <c r="P1509" s="131" t="s">
        <v>3497</v>
      </c>
      <c r="Q1509" s="131" t="s">
        <v>2306</v>
      </c>
      <c r="R1509" s="134" t="s">
        <v>997</v>
      </c>
      <c r="S1509" s="149">
        <v>3.2575000000000003</v>
      </c>
      <c r="T1509" s="149">
        <v>3.2575000000000003</v>
      </c>
      <c r="U1509" s="150">
        <v>44732</v>
      </c>
      <c r="V1509" s="149">
        <v>0.10527777777778002</v>
      </c>
      <c r="W1509" s="130">
        <v>2.17</v>
      </c>
      <c r="X1509" s="135">
        <v>380</v>
      </c>
      <c r="Y1509" s="130" t="str">
        <f t="shared" si="204"/>
        <v>RECELL714</v>
      </c>
      <c r="Z1509" s="130" t="str">
        <f t="shared" si="198"/>
        <v>40/HR-4/3FAU</v>
      </c>
      <c r="AA1509" s="135">
        <f t="shared" si="202"/>
        <v>2.17</v>
      </c>
      <c r="AB1509" s="135">
        <f t="shared" si="205"/>
        <v>114.08</v>
      </c>
      <c r="AC1509" s="130">
        <f t="shared" si="201"/>
        <v>380</v>
      </c>
      <c r="AD1509" s="130" t="str">
        <f t="shared" si="199"/>
        <v>30006-978YAM</v>
      </c>
      <c r="AE1509" s="136"/>
      <c r="AF1509" s="137"/>
      <c r="AG1509" s="1" t="s">
        <v>13</v>
      </c>
      <c r="AH1509" s="43">
        <v>64999</v>
      </c>
    </row>
    <row r="1510" spans="1:34" s="138" customFormat="1" x14ac:dyDescent="0.25">
      <c r="A1510" s="140">
        <v>44516</v>
      </c>
      <c r="B1510" s="55" t="s">
        <v>3713</v>
      </c>
      <c r="C1510" s="51" t="s">
        <v>327</v>
      </c>
      <c r="D1510" s="51" t="s">
        <v>328</v>
      </c>
      <c r="E1510" s="54">
        <v>44596</v>
      </c>
      <c r="F1510" s="51" t="s">
        <v>571</v>
      </c>
      <c r="G1510" s="48" t="s">
        <v>325</v>
      </c>
      <c r="H1510" s="52">
        <v>50</v>
      </c>
      <c r="I1510" s="51" t="s">
        <v>326</v>
      </c>
      <c r="J1510" s="1">
        <v>23.06</v>
      </c>
      <c r="K1510" s="132">
        <v>936220</v>
      </c>
      <c r="L1510" s="131"/>
      <c r="M1510" s="131">
        <v>8.4</v>
      </c>
      <c r="N1510" s="131">
        <v>4.5</v>
      </c>
      <c r="O1510" s="133">
        <f t="shared" si="203"/>
        <v>37.800000000000004</v>
      </c>
      <c r="P1510" s="131" t="s">
        <v>91</v>
      </c>
      <c r="Q1510" s="131" t="s">
        <v>589</v>
      </c>
      <c r="R1510" s="134" t="s">
        <v>2172</v>
      </c>
      <c r="S1510" s="149">
        <v>26.534166666666664</v>
      </c>
      <c r="T1510" s="149">
        <v>0.53068333333333328</v>
      </c>
      <c r="U1510" s="150">
        <v>44732</v>
      </c>
      <c r="V1510" s="149">
        <v>1.3458333333333319</v>
      </c>
      <c r="W1510" s="130">
        <v>0.82</v>
      </c>
      <c r="X1510" s="135">
        <v>75</v>
      </c>
      <c r="Y1510" s="130" t="str">
        <f t="shared" si="204"/>
        <v>N1387A</v>
      </c>
      <c r="Z1510" s="130" t="str">
        <f t="shared" si="198"/>
        <v>7/MH-C4500HT</v>
      </c>
      <c r="AA1510" s="135">
        <f t="shared" si="202"/>
        <v>0.82</v>
      </c>
      <c r="AB1510" s="135">
        <f t="shared" si="205"/>
        <v>23.06</v>
      </c>
      <c r="AC1510" s="130">
        <f t="shared" si="201"/>
        <v>75</v>
      </c>
      <c r="AD1510" s="130" t="str">
        <f t="shared" si="199"/>
        <v>67001-425</v>
      </c>
      <c r="AE1510" s="136"/>
      <c r="AF1510" s="137"/>
      <c r="AG1510" s="1" t="s">
        <v>153</v>
      </c>
      <c r="AH1510" s="43">
        <v>65616</v>
      </c>
    </row>
    <row r="1511" spans="1:34" x14ac:dyDescent="0.25">
      <c r="A1511" s="140">
        <v>44719</v>
      </c>
      <c r="B1511" s="55" t="s">
        <v>5212</v>
      </c>
      <c r="C1511" s="51" t="s">
        <v>5215</v>
      </c>
      <c r="D1511" s="51" t="s">
        <v>5216</v>
      </c>
      <c r="E1511" s="54">
        <v>44732</v>
      </c>
      <c r="F1511" s="51" t="s">
        <v>5213</v>
      </c>
      <c r="G1511" s="48" t="s">
        <v>5214</v>
      </c>
      <c r="H1511" s="52">
        <v>5</v>
      </c>
      <c r="I1511" s="51" t="s">
        <v>3221</v>
      </c>
      <c r="J1511" s="1">
        <v>71.34</v>
      </c>
      <c r="K1511" s="132">
        <v>958812</v>
      </c>
      <c r="L1511" s="131"/>
      <c r="M1511" s="131">
        <v>12.8</v>
      </c>
      <c r="N1511" s="131">
        <v>16.5</v>
      </c>
      <c r="O1511" s="133">
        <f t="shared" si="203"/>
        <v>211.20000000000002</v>
      </c>
      <c r="P1511" s="131" t="s">
        <v>508</v>
      </c>
      <c r="Q1511" s="131" t="s">
        <v>5217</v>
      </c>
      <c r="R1511" s="134" t="s">
        <v>3340</v>
      </c>
      <c r="S1511" s="149">
        <v>11.91138888888889</v>
      </c>
      <c r="T1511" s="149">
        <v>2.3822777777777779</v>
      </c>
      <c r="U1511" s="150">
        <v>44733</v>
      </c>
      <c r="V1511" s="149">
        <v>0.48638888888888854</v>
      </c>
      <c r="W1511" s="130">
        <v>5</v>
      </c>
      <c r="X1511" s="135">
        <v>270</v>
      </c>
      <c r="Y1511" s="130" t="str">
        <f t="shared" si="204"/>
        <v>RL1597</v>
      </c>
      <c r="Z1511" s="130" t="str">
        <f t="shared" si="198"/>
        <v>20/IFR26650-33A</v>
      </c>
      <c r="AA1511" s="135">
        <f t="shared" si="202"/>
        <v>5</v>
      </c>
      <c r="AB1511" s="135">
        <f t="shared" si="205"/>
        <v>71.34</v>
      </c>
      <c r="AC1511" s="130">
        <f t="shared" si="201"/>
        <v>270</v>
      </c>
      <c r="AD1511" s="130" t="str">
        <f t="shared" si="199"/>
        <v>66002-909</v>
      </c>
      <c r="AE1511" s="136"/>
      <c r="AF1511" s="137"/>
      <c r="AG1511" s="1" t="s">
        <v>151</v>
      </c>
      <c r="AH1511" s="43">
        <v>23786</v>
      </c>
    </row>
    <row r="1512" spans="1:34" x14ac:dyDescent="0.25">
      <c r="A1512" s="139">
        <v>44732</v>
      </c>
      <c r="B1512" s="58" t="s">
        <v>5331</v>
      </c>
      <c r="C1512" s="51"/>
      <c r="D1512" s="51" t="s">
        <v>4884</v>
      </c>
      <c r="E1512" s="54">
        <v>44734</v>
      </c>
      <c r="F1512" s="51" t="s">
        <v>5332</v>
      </c>
      <c r="G1512" s="48" t="s">
        <v>4883</v>
      </c>
      <c r="H1512" s="52">
        <v>3</v>
      </c>
      <c r="I1512" s="1">
        <v>0</v>
      </c>
      <c r="J1512" s="1">
        <v>75.66</v>
      </c>
      <c r="K1512" s="132">
        <v>960887</v>
      </c>
      <c r="L1512" s="131"/>
      <c r="M1512" s="131"/>
      <c r="N1512" s="131"/>
      <c r="O1512" s="133">
        <f t="shared" si="203"/>
        <v>0</v>
      </c>
      <c r="P1512" s="131"/>
      <c r="Q1512" s="131"/>
      <c r="R1512" s="134" t="s">
        <v>249</v>
      </c>
      <c r="S1512" s="149">
        <v>0.84138888888888941</v>
      </c>
      <c r="T1512" s="149">
        <v>0.28046296296296314</v>
      </c>
      <c r="U1512" s="150">
        <v>44733</v>
      </c>
      <c r="V1512" s="149">
        <v>0.27388888888888863</v>
      </c>
      <c r="W1512" s="130">
        <v>0.24</v>
      </c>
      <c r="X1512" s="135">
        <v>170</v>
      </c>
      <c r="Y1512" s="130" t="str">
        <f t="shared" si="204"/>
        <v>CA195</v>
      </c>
      <c r="Z1512" s="130">
        <f t="shared" si="198"/>
        <v>0</v>
      </c>
      <c r="AA1512" s="135">
        <f t="shared" si="202"/>
        <v>0.24</v>
      </c>
      <c r="AB1512" s="135">
        <f t="shared" si="205"/>
        <v>75.66</v>
      </c>
      <c r="AC1512" s="130">
        <f t="shared" si="201"/>
        <v>170</v>
      </c>
      <c r="AD1512" s="130" t="str">
        <f t="shared" si="199"/>
        <v>66003-040</v>
      </c>
      <c r="AE1512" s="136"/>
      <c r="AF1512" s="137"/>
      <c r="AG1512" s="1" t="s">
        <v>152</v>
      </c>
      <c r="AH1512" s="43">
        <v>2672</v>
      </c>
    </row>
    <row r="1513" spans="1:34" x14ac:dyDescent="0.25">
      <c r="A1513" s="140">
        <v>44691</v>
      </c>
      <c r="B1513" s="55" t="s">
        <v>4997</v>
      </c>
      <c r="C1513" s="51" t="s">
        <v>5000</v>
      </c>
      <c r="D1513" s="51" t="s">
        <v>5001</v>
      </c>
      <c r="E1513" s="54">
        <v>44690</v>
      </c>
      <c r="F1513" s="51" t="s">
        <v>4998</v>
      </c>
      <c r="G1513" s="48" t="s">
        <v>4999</v>
      </c>
      <c r="H1513" s="52">
        <v>2</v>
      </c>
      <c r="I1513" s="1" t="s">
        <v>3221</v>
      </c>
      <c r="J1513" s="1">
        <v>0</v>
      </c>
      <c r="K1513" s="132">
        <v>955366</v>
      </c>
      <c r="L1513" s="131"/>
      <c r="M1513" s="131">
        <v>6.4</v>
      </c>
      <c r="N1513" s="131">
        <v>3.3</v>
      </c>
      <c r="O1513" s="133">
        <f t="shared" si="203"/>
        <v>21.12</v>
      </c>
      <c r="P1513" s="131" t="s">
        <v>3486</v>
      </c>
      <c r="Q1513" s="131" t="s">
        <v>582</v>
      </c>
      <c r="R1513" s="134" t="s">
        <v>1618</v>
      </c>
      <c r="S1513" s="149">
        <v>1.3369444444444447</v>
      </c>
      <c r="T1513" s="149">
        <v>0.66847222222222236</v>
      </c>
      <c r="U1513" s="150">
        <v>44698</v>
      </c>
      <c r="V1513" s="149">
        <v>0.10472222222222216</v>
      </c>
      <c r="W1513" s="130">
        <v>1</v>
      </c>
      <c r="X1513" s="135">
        <v>30</v>
      </c>
      <c r="Y1513" s="130" t="str">
        <f t="shared" si="204"/>
        <v>RL1588</v>
      </c>
      <c r="Z1513" s="130" t="str">
        <f t="shared" si="198"/>
        <v>2/IFR26650-33A</v>
      </c>
      <c r="AA1513" s="135">
        <f t="shared" si="202"/>
        <v>1</v>
      </c>
      <c r="AB1513" s="135">
        <f t="shared" si="205"/>
        <v>0</v>
      </c>
      <c r="AC1513" s="130">
        <f t="shared" si="201"/>
        <v>30</v>
      </c>
      <c r="AD1513" s="130" t="str">
        <f t="shared" si="199"/>
        <v>67001-903</v>
      </c>
      <c r="AE1513" s="136"/>
      <c r="AF1513" s="137"/>
      <c r="AG1513" s="1" t="s">
        <v>153</v>
      </c>
      <c r="AH1513" s="43">
        <v>65814</v>
      </c>
    </row>
    <row r="1514" spans="1:34" x14ac:dyDescent="0.25">
      <c r="A1514" s="147">
        <v>44701</v>
      </c>
      <c r="B1514" s="82" t="s">
        <v>5109</v>
      </c>
      <c r="C1514" s="51" t="s">
        <v>673</v>
      </c>
      <c r="D1514" s="51" t="s">
        <v>674</v>
      </c>
      <c r="E1514" s="54">
        <v>44700</v>
      </c>
      <c r="F1514" s="51" t="s">
        <v>571</v>
      </c>
      <c r="G1514" s="48" t="s">
        <v>672</v>
      </c>
      <c r="H1514" s="52">
        <v>500</v>
      </c>
      <c r="I1514" s="51" t="s">
        <v>270</v>
      </c>
      <c r="J1514" s="1">
        <v>9.83</v>
      </c>
      <c r="K1514" s="132">
        <v>956840</v>
      </c>
      <c r="L1514" s="131"/>
      <c r="M1514" s="131">
        <v>7.2</v>
      </c>
      <c r="N1514" s="131">
        <v>2.6</v>
      </c>
      <c r="O1514" s="133">
        <f t="shared" si="203"/>
        <v>18.720000000000002</v>
      </c>
      <c r="P1514" s="131" t="s">
        <v>538</v>
      </c>
      <c r="Q1514" s="131" t="s">
        <v>582</v>
      </c>
      <c r="R1514" s="134" t="s">
        <v>4482</v>
      </c>
      <c r="S1514" s="149">
        <v>91.123888888888885</v>
      </c>
      <c r="T1514" s="149">
        <v>0.18224777777777776</v>
      </c>
      <c r="U1514" s="150">
        <v>44732</v>
      </c>
      <c r="V1514" s="149">
        <v>1.9952777777777784</v>
      </c>
      <c r="W1514" s="130">
        <v>0.22</v>
      </c>
      <c r="X1514" s="135">
        <v>30</v>
      </c>
      <c r="Y1514" s="130" t="str">
        <f t="shared" si="204"/>
        <v>L231</v>
      </c>
      <c r="Z1514" s="130" t="str">
        <f t="shared" si="198"/>
        <v>2/LS14500</v>
      </c>
      <c r="AA1514" s="135">
        <f t="shared" si="202"/>
        <v>0.22</v>
      </c>
      <c r="AB1514" s="135">
        <f t="shared" si="205"/>
        <v>9.83</v>
      </c>
      <c r="AC1514" s="130">
        <f t="shared" si="201"/>
        <v>30</v>
      </c>
      <c r="AD1514" s="130" t="str">
        <f t="shared" si="199"/>
        <v>66000-223</v>
      </c>
      <c r="AE1514" s="136"/>
      <c r="AF1514" s="137"/>
      <c r="AG1514" s="1" t="s">
        <v>153</v>
      </c>
      <c r="AH1514" s="43">
        <v>65616</v>
      </c>
    </row>
    <row r="1515" spans="1:34" x14ac:dyDescent="0.25">
      <c r="A1515" s="139">
        <v>44739</v>
      </c>
      <c r="B1515" s="58" t="s">
        <v>5370</v>
      </c>
      <c r="C1515" s="51" t="s">
        <v>5372</v>
      </c>
      <c r="D1515" s="51" t="s">
        <v>5373</v>
      </c>
      <c r="E1515" s="229">
        <v>44736</v>
      </c>
      <c r="F1515" s="51" t="s">
        <v>2094</v>
      </c>
      <c r="G1515" s="48" t="s">
        <v>5371</v>
      </c>
      <c r="H1515" s="52">
        <v>5</v>
      </c>
      <c r="I1515" s="51" t="s">
        <v>1364</v>
      </c>
      <c r="J1515" s="1">
        <v>3.88</v>
      </c>
      <c r="K1515" s="132">
        <v>961586</v>
      </c>
      <c r="L1515" s="131"/>
      <c r="M1515" s="131">
        <v>3.6</v>
      </c>
      <c r="N1515" s="131">
        <v>1.5</v>
      </c>
      <c r="O1515" s="133">
        <f t="shared" si="203"/>
        <v>5.4</v>
      </c>
      <c r="P1515" s="131" t="s">
        <v>3497</v>
      </c>
      <c r="Q1515" s="131" t="s">
        <v>577</v>
      </c>
      <c r="R1515" s="134" t="s">
        <v>248</v>
      </c>
      <c r="S1515" s="149">
        <v>1.8525000000000014</v>
      </c>
      <c r="T1515" s="149">
        <v>0.37050000000000027</v>
      </c>
      <c r="U1515" s="150">
        <v>44741</v>
      </c>
      <c r="V1515" s="149">
        <v>0.12499999999999956</v>
      </c>
      <c r="W1515" s="130">
        <v>0.21</v>
      </c>
      <c r="X1515" s="135">
        <v>22.5</v>
      </c>
      <c r="Y1515" s="130" t="str">
        <f t="shared" si="204"/>
        <v>N1925</v>
      </c>
      <c r="Z1515" s="130" t="str">
        <f t="shared" si="198"/>
        <v>3/MH-AA1500HT</v>
      </c>
      <c r="AA1515" s="135">
        <f t="shared" si="202"/>
        <v>0.21</v>
      </c>
      <c r="AB1515" s="135">
        <f t="shared" si="205"/>
        <v>3.88</v>
      </c>
      <c r="AC1515" s="130">
        <f t="shared" si="201"/>
        <v>22.5</v>
      </c>
      <c r="AD1515" s="130" t="str">
        <f t="shared" si="199"/>
        <v>66002-356</v>
      </c>
      <c r="AE1515" s="136"/>
      <c r="AF1515" s="137"/>
      <c r="AG1515" s="1" t="s">
        <v>13</v>
      </c>
      <c r="AH1515" s="43">
        <v>65175</v>
      </c>
    </row>
    <row r="1516" spans="1:34" x14ac:dyDescent="0.25">
      <c r="A1516" s="140">
        <v>44726</v>
      </c>
      <c r="B1516" s="55" t="s">
        <v>5264</v>
      </c>
      <c r="C1516" s="51" t="s">
        <v>5287</v>
      </c>
      <c r="D1516" s="51" t="s">
        <v>5266</v>
      </c>
      <c r="E1516" s="54">
        <v>44739</v>
      </c>
      <c r="F1516" s="51" t="s">
        <v>121</v>
      </c>
      <c r="G1516" s="48" t="s">
        <v>5265</v>
      </c>
      <c r="H1516" s="52">
        <v>1</v>
      </c>
      <c r="I1516" s="51" t="s">
        <v>649</v>
      </c>
      <c r="J1516" s="1">
        <v>14.46</v>
      </c>
      <c r="K1516" s="132">
        <v>959888</v>
      </c>
      <c r="L1516" s="131"/>
      <c r="M1516" s="131">
        <v>3.6</v>
      </c>
      <c r="N1516" s="131">
        <v>10</v>
      </c>
      <c r="O1516" s="133">
        <f t="shared" si="203"/>
        <v>36</v>
      </c>
      <c r="P1516" s="131" t="s">
        <v>3497</v>
      </c>
      <c r="Q1516" s="131" t="s">
        <v>577</v>
      </c>
      <c r="R1516" s="134" t="s">
        <v>997</v>
      </c>
      <c r="S1516" s="149">
        <v>1.2847222222222241</v>
      </c>
      <c r="T1516" s="149">
        <v>1.2847222222222241</v>
      </c>
      <c r="U1516" s="150">
        <v>44741</v>
      </c>
      <c r="V1516" s="149">
        <v>5.8611111111110059E-2</v>
      </c>
      <c r="W1516" s="130">
        <v>1.05</v>
      </c>
      <c r="X1516" s="135">
        <v>95</v>
      </c>
      <c r="Y1516" s="130" t="str">
        <f t="shared" si="204"/>
        <v>RECELL442</v>
      </c>
      <c r="Z1516" s="130" t="str">
        <f t="shared" si="198"/>
        <v>3/KH-D10000</v>
      </c>
      <c r="AA1516" s="135">
        <f t="shared" si="202"/>
        <v>1.05</v>
      </c>
      <c r="AB1516" s="135">
        <f t="shared" si="205"/>
        <v>14.46</v>
      </c>
      <c r="AC1516" s="130">
        <f t="shared" si="201"/>
        <v>95</v>
      </c>
      <c r="AD1516" s="130" t="str">
        <f t="shared" si="199"/>
        <v>66001-812</v>
      </c>
      <c r="AE1516" s="136"/>
      <c r="AF1516" s="137"/>
      <c r="AG1516" s="1" t="s">
        <v>152</v>
      </c>
      <c r="AH1516" s="43">
        <v>34098</v>
      </c>
    </row>
    <row r="1517" spans="1:34" x14ac:dyDescent="0.25">
      <c r="A1517" s="140">
        <v>44740</v>
      </c>
      <c r="B1517" s="55" t="s">
        <v>5379</v>
      </c>
      <c r="C1517" s="51" t="s">
        <v>530</v>
      </c>
      <c r="D1517" s="51" t="s">
        <v>5113</v>
      </c>
      <c r="E1517" s="54">
        <v>44740</v>
      </c>
      <c r="F1517" s="51" t="s">
        <v>5111</v>
      </c>
      <c r="G1517" s="48" t="s">
        <v>5112</v>
      </c>
      <c r="H1517" s="52">
        <v>2</v>
      </c>
      <c r="I1517" s="51" t="s">
        <v>293</v>
      </c>
      <c r="J1517" s="1">
        <v>10.53</v>
      </c>
      <c r="K1517" s="132">
        <v>961936</v>
      </c>
      <c r="L1517" s="131"/>
      <c r="M1517" s="131">
        <v>7.2</v>
      </c>
      <c r="N1517" s="131">
        <v>1.7</v>
      </c>
      <c r="O1517" s="133">
        <f t="shared" si="203"/>
        <v>12.24</v>
      </c>
      <c r="P1517" s="131" t="s">
        <v>3497</v>
      </c>
      <c r="Q1517" s="131" t="s">
        <v>464</v>
      </c>
      <c r="R1517" s="134" t="s">
        <v>997</v>
      </c>
      <c r="S1517" s="149">
        <v>1.1827777777777779</v>
      </c>
      <c r="T1517" s="149">
        <v>0.59138888888888896</v>
      </c>
      <c r="U1517" s="150">
        <v>44742</v>
      </c>
      <c r="V1517" s="149">
        <v>0.20277777777777661</v>
      </c>
      <c r="W1517" s="130">
        <v>0.82</v>
      </c>
      <c r="X1517" s="135">
        <v>60</v>
      </c>
      <c r="Y1517" s="130" t="str">
        <f t="shared" si="204"/>
        <v>RECELL57</v>
      </c>
      <c r="Z1517" s="130" t="str">
        <f t="shared" si="198"/>
        <v>6/AA1700</v>
      </c>
      <c r="AA1517" s="135">
        <f t="shared" si="202"/>
        <v>0.82</v>
      </c>
      <c r="AB1517" s="135">
        <f t="shared" si="205"/>
        <v>10.53</v>
      </c>
      <c r="AC1517" s="130">
        <f t="shared" si="201"/>
        <v>60</v>
      </c>
      <c r="AD1517" s="130" t="str">
        <f t="shared" si="199"/>
        <v>22000-579</v>
      </c>
      <c r="AE1517" s="136"/>
      <c r="AF1517" s="137"/>
      <c r="AG1517" s="1" t="s">
        <v>13</v>
      </c>
      <c r="AH1517" s="43">
        <v>61349</v>
      </c>
    </row>
    <row r="1518" spans="1:34" x14ac:dyDescent="0.25">
      <c r="A1518" s="140">
        <v>44740</v>
      </c>
      <c r="B1518" s="55" t="s">
        <v>5378</v>
      </c>
      <c r="C1518" s="51" t="s">
        <v>4140</v>
      </c>
      <c r="D1518" s="51" t="s">
        <v>4141</v>
      </c>
      <c r="E1518" s="54">
        <v>44740</v>
      </c>
      <c r="F1518" s="51" t="s">
        <v>1753</v>
      </c>
      <c r="G1518" s="48" t="s">
        <v>4139</v>
      </c>
      <c r="H1518" s="52">
        <v>30</v>
      </c>
      <c r="I1518" s="51" t="s">
        <v>256</v>
      </c>
      <c r="J1518" s="1">
        <v>2.36</v>
      </c>
      <c r="K1518" s="132">
        <v>960646</v>
      </c>
      <c r="L1518" s="131"/>
      <c r="M1518" s="131">
        <v>12</v>
      </c>
      <c r="N1518" s="131"/>
      <c r="O1518" s="133">
        <f t="shared" si="203"/>
        <v>0</v>
      </c>
      <c r="P1518" s="131" t="s">
        <v>3538</v>
      </c>
      <c r="Q1518" s="131" t="s">
        <v>632</v>
      </c>
      <c r="R1518" s="134" t="s">
        <v>287</v>
      </c>
      <c r="S1518" s="149">
        <v>12.434999999999997</v>
      </c>
      <c r="T1518" s="149">
        <v>0.41449999999999992</v>
      </c>
      <c r="U1518" s="150">
        <v>44742</v>
      </c>
      <c r="V1518" s="149">
        <v>0.42000000000000171</v>
      </c>
      <c r="W1518" s="130">
        <v>0.39</v>
      </c>
      <c r="X1518" s="135">
        <v>36</v>
      </c>
      <c r="Y1518" s="130" t="str">
        <f t="shared" si="204"/>
        <v>AL141</v>
      </c>
      <c r="Z1518" s="130" t="str">
        <f t="shared" si="198"/>
        <v>8/LR6XW</v>
      </c>
      <c r="AA1518" s="135">
        <f t="shared" si="202"/>
        <v>0.39</v>
      </c>
      <c r="AB1518" s="135">
        <f t="shared" si="205"/>
        <v>2.36</v>
      </c>
      <c r="AC1518" s="130">
        <f t="shared" si="201"/>
        <v>36</v>
      </c>
      <c r="AD1518" s="130" t="str">
        <f t="shared" si="199"/>
        <v>66000-186</v>
      </c>
      <c r="AE1518" s="136"/>
      <c r="AF1518" s="137"/>
      <c r="AG1518" s="1" t="s">
        <v>153</v>
      </c>
      <c r="AH1518" s="43">
        <v>35006</v>
      </c>
    </row>
    <row r="1519" spans="1:34" x14ac:dyDescent="0.25">
      <c r="A1519" s="144">
        <v>44720</v>
      </c>
      <c r="B1519" s="56">
        <v>323627</v>
      </c>
      <c r="C1519" s="51" t="s">
        <v>2534</v>
      </c>
      <c r="D1519" s="51" t="s">
        <v>1775</v>
      </c>
      <c r="E1519" s="54">
        <v>44742</v>
      </c>
      <c r="F1519" s="51" t="s">
        <v>1772</v>
      </c>
      <c r="G1519" s="48" t="s">
        <v>1773</v>
      </c>
      <c r="H1519" s="52">
        <v>50</v>
      </c>
      <c r="I1519" s="51" t="s">
        <v>256</v>
      </c>
      <c r="J1519" s="1">
        <v>2.5099999999999998</v>
      </c>
      <c r="K1519" s="132">
        <v>959189</v>
      </c>
      <c r="L1519" s="131"/>
      <c r="M1519" s="131">
        <v>13.5</v>
      </c>
      <c r="N1519" s="131"/>
      <c r="O1519" s="133">
        <f t="shared" si="203"/>
        <v>0</v>
      </c>
      <c r="P1519" s="131" t="s">
        <v>3538</v>
      </c>
      <c r="Q1519" s="131" t="s">
        <v>1776</v>
      </c>
      <c r="R1519" s="134" t="s">
        <v>560</v>
      </c>
      <c r="S1519" s="149">
        <v>47.008888888888876</v>
      </c>
      <c r="T1519" s="149">
        <v>0.94017777777777756</v>
      </c>
      <c r="U1519" s="150">
        <v>44742</v>
      </c>
      <c r="V1519" s="149">
        <v>1.7938888888888891</v>
      </c>
      <c r="W1519" s="130">
        <v>0.72</v>
      </c>
      <c r="X1519" s="135">
        <v>38</v>
      </c>
      <c r="Y1519" s="130" t="str">
        <f t="shared" si="204"/>
        <v>AL91A</v>
      </c>
      <c r="Z1519" s="130" t="str">
        <f t="shared" si="198"/>
        <v>9/LR6XW</v>
      </c>
      <c r="AA1519" s="135">
        <f t="shared" si="202"/>
        <v>0.72</v>
      </c>
      <c r="AB1519" s="135">
        <f t="shared" si="205"/>
        <v>2.5099999999999998</v>
      </c>
      <c r="AC1519" s="130">
        <f t="shared" si="201"/>
        <v>38</v>
      </c>
      <c r="AD1519" s="130" t="str">
        <f t="shared" si="199"/>
        <v>66002-949</v>
      </c>
      <c r="AE1519" s="136"/>
      <c r="AF1519" s="137"/>
      <c r="AG1519" s="1" t="s">
        <v>152</v>
      </c>
      <c r="AH1519" s="43">
        <v>65346</v>
      </c>
    </row>
    <row r="1520" spans="1:34" x14ac:dyDescent="0.25">
      <c r="A1520" s="144">
        <v>44720</v>
      </c>
      <c r="B1520" s="56">
        <v>323629</v>
      </c>
      <c r="C1520" s="51" t="s">
        <v>2534</v>
      </c>
      <c r="D1520" s="51" t="s">
        <v>1775</v>
      </c>
      <c r="E1520" s="54">
        <v>44756</v>
      </c>
      <c r="F1520" s="51" t="s">
        <v>1772</v>
      </c>
      <c r="G1520" s="48" t="s">
        <v>1773</v>
      </c>
      <c r="H1520" s="52">
        <v>50</v>
      </c>
      <c r="I1520" s="51" t="s">
        <v>256</v>
      </c>
      <c r="J1520" s="1">
        <v>2.5099999999999998</v>
      </c>
      <c r="K1520" s="132">
        <v>959189</v>
      </c>
      <c r="L1520" s="131"/>
      <c r="M1520" s="131">
        <v>13.5</v>
      </c>
      <c r="N1520" s="131"/>
      <c r="O1520" s="133">
        <f t="shared" si="203"/>
        <v>0</v>
      </c>
      <c r="P1520" s="131" t="s">
        <v>3538</v>
      </c>
      <c r="Q1520" s="131" t="s">
        <v>1776</v>
      </c>
      <c r="R1520" s="134"/>
      <c r="S1520" s="149">
        <v>0</v>
      </c>
      <c r="T1520" s="149">
        <v>0</v>
      </c>
      <c r="U1520" s="150">
        <v>44742</v>
      </c>
      <c r="V1520" s="149">
        <v>1.7838888888888889</v>
      </c>
      <c r="W1520" s="130">
        <v>0.72</v>
      </c>
      <c r="X1520" s="135">
        <v>38</v>
      </c>
      <c r="Y1520" s="130" t="str">
        <f t="shared" si="204"/>
        <v>AL91A</v>
      </c>
      <c r="Z1520" s="130" t="str">
        <f t="shared" si="198"/>
        <v>9/LR6XW</v>
      </c>
      <c r="AA1520" s="135">
        <f t="shared" si="202"/>
        <v>0.72</v>
      </c>
      <c r="AB1520" s="135">
        <f t="shared" si="205"/>
        <v>2.5099999999999998</v>
      </c>
      <c r="AC1520" s="130">
        <f t="shared" si="201"/>
        <v>38</v>
      </c>
      <c r="AD1520" s="130" t="str">
        <f t="shared" si="199"/>
        <v>66002-949</v>
      </c>
      <c r="AE1520" s="136"/>
      <c r="AF1520" s="137"/>
      <c r="AG1520" s="1" t="s">
        <v>152</v>
      </c>
      <c r="AH1520" s="43">
        <v>65346</v>
      </c>
    </row>
    <row r="1521" spans="1:34" x14ac:dyDescent="0.25">
      <c r="A1521" s="147">
        <v>44715</v>
      </c>
      <c r="B1521" s="82" t="s">
        <v>5182</v>
      </c>
      <c r="C1521" s="51" t="s">
        <v>5183</v>
      </c>
      <c r="D1521" s="51" t="s">
        <v>806</v>
      </c>
      <c r="E1521" s="54">
        <v>44711</v>
      </c>
      <c r="F1521" s="51" t="s">
        <v>339</v>
      </c>
      <c r="G1521" s="48" t="s">
        <v>805</v>
      </c>
      <c r="H1521" s="52">
        <v>1</v>
      </c>
      <c r="I1521" s="51" t="s">
        <v>1924</v>
      </c>
      <c r="J1521" s="1">
        <v>60.11</v>
      </c>
      <c r="K1521" s="132">
        <v>958104</v>
      </c>
      <c r="L1521" s="131"/>
      <c r="M1521" s="131"/>
      <c r="N1521" s="131"/>
      <c r="O1521" s="133">
        <f t="shared" si="203"/>
        <v>0</v>
      </c>
      <c r="P1521" s="131"/>
      <c r="Q1521" s="131"/>
      <c r="R1521" s="134" t="s">
        <v>259</v>
      </c>
      <c r="S1521" s="149">
        <v>2.7044444444444453</v>
      </c>
      <c r="T1521" s="149">
        <v>2.7044444444444453</v>
      </c>
      <c r="U1521" s="150">
        <v>44740</v>
      </c>
      <c r="V1521" s="149">
        <v>0.15277777777777679</v>
      </c>
      <c r="W1521" s="130">
        <v>1</v>
      </c>
      <c r="X1521" s="135">
        <v>300</v>
      </c>
      <c r="Y1521" s="130" t="str">
        <f t="shared" si="204"/>
        <v>CH512</v>
      </c>
      <c r="Z1521" s="130" t="str">
        <f t="shared" si="198"/>
        <v xml:space="preserve">1/TSB-002PCB </v>
      </c>
      <c r="AA1521" s="135">
        <f t="shared" si="202"/>
        <v>1</v>
      </c>
      <c r="AB1521" s="135">
        <f t="shared" si="205"/>
        <v>60.11</v>
      </c>
      <c r="AC1521" s="130">
        <f t="shared" si="201"/>
        <v>300</v>
      </c>
      <c r="AD1521" s="130" t="str">
        <f t="shared" si="199"/>
        <v>66003-944</v>
      </c>
      <c r="AE1521" s="136"/>
      <c r="AF1521" s="137"/>
      <c r="AG1521" s="1" t="s">
        <v>151</v>
      </c>
      <c r="AH1521" s="43" t="s">
        <v>340</v>
      </c>
    </row>
    <row r="1522" spans="1:34" x14ac:dyDescent="0.25">
      <c r="A1522" s="140">
        <v>44726</v>
      </c>
      <c r="B1522" s="55" t="s">
        <v>5276</v>
      </c>
      <c r="C1522" s="51" t="s">
        <v>3197</v>
      </c>
      <c r="D1522" s="51" t="s">
        <v>3479</v>
      </c>
      <c r="E1522" s="54">
        <v>44746</v>
      </c>
      <c r="F1522" s="51" t="s">
        <v>1347</v>
      </c>
      <c r="G1522" s="48" t="s">
        <v>3478</v>
      </c>
      <c r="H1522" s="52">
        <v>20</v>
      </c>
      <c r="I1522" s="51" t="s">
        <v>114</v>
      </c>
      <c r="J1522" s="1">
        <v>29.91</v>
      </c>
      <c r="K1522" s="132">
        <v>959869</v>
      </c>
      <c r="L1522" s="131"/>
      <c r="M1522" s="131">
        <v>12</v>
      </c>
      <c r="N1522" s="131">
        <v>4.5</v>
      </c>
      <c r="O1522" s="133">
        <f t="shared" si="203"/>
        <v>54</v>
      </c>
      <c r="P1522" s="131" t="s">
        <v>3497</v>
      </c>
      <c r="Q1522" s="131" t="s">
        <v>584</v>
      </c>
      <c r="R1522" s="134" t="s">
        <v>287</v>
      </c>
      <c r="S1522" s="149">
        <v>8.1524999999999999</v>
      </c>
      <c r="T1522" s="149">
        <v>0.40762500000000002</v>
      </c>
      <c r="U1522" s="150">
        <v>44740</v>
      </c>
      <c r="V1522" s="149">
        <v>0.62055555555555486</v>
      </c>
      <c r="W1522" s="130">
        <v>0.46</v>
      </c>
      <c r="X1522" s="135">
        <v>100</v>
      </c>
      <c r="Y1522" s="130" t="str">
        <f t="shared" si="204"/>
        <v>N338</v>
      </c>
      <c r="Z1522" s="130" t="str">
        <f t="shared" si="198"/>
        <v>10/HR-4/3FAU</v>
      </c>
      <c r="AA1522" s="135">
        <f t="shared" si="202"/>
        <v>0.46</v>
      </c>
      <c r="AB1522" s="135">
        <f t="shared" si="205"/>
        <v>29.91</v>
      </c>
      <c r="AC1522" s="130">
        <f t="shared" si="201"/>
        <v>100</v>
      </c>
      <c r="AD1522" s="130" t="str">
        <f t="shared" si="199"/>
        <v>66000-348</v>
      </c>
      <c r="AE1522" s="136"/>
      <c r="AF1522" s="137"/>
      <c r="AG1522" s="1" t="s">
        <v>151</v>
      </c>
      <c r="AH1522" s="43">
        <v>65443</v>
      </c>
    </row>
    <row r="1523" spans="1:34" x14ac:dyDescent="0.25">
      <c r="A1523" s="147">
        <v>44729</v>
      </c>
      <c r="B1523" s="82" t="s">
        <v>5315</v>
      </c>
      <c r="C1523" s="51" t="s">
        <v>5317</v>
      </c>
      <c r="D1523" s="51" t="s">
        <v>5455</v>
      </c>
      <c r="E1523" s="54">
        <v>44743</v>
      </c>
      <c r="F1523" s="51" t="s">
        <v>322</v>
      </c>
      <c r="G1523" s="48" t="s">
        <v>5316</v>
      </c>
      <c r="H1523" s="52">
        <v>1</v>
      </c>
      <c r="I1523" s="51" t="s">
        <v>315</v>
      </c>
      <c r="J1523" s="1">
        <v>15.43</v>
      </c>
      <c r="K1523" s="132">
        <v>960587</v>
      </c>
      <c r="L1523" s="131"/>
      <c r="M1523" s="131">
        <v>10.8</v>
      </c>
      <c r="N1523" s="131">
        <v>1.65</v>
      </c>
      <c r="O1523" s="133">
        <f t="shared" si="203"/>
        <v>17.82</v>
      </c>
      <c r="P1523" s="131" t="s">
        <v>3497</v>
      </c>
      <c r="Q1523" s="131" t="s">
        <v>1776</v>
      </c>
      <c r="R1523" s="134" t="s">
        <v>248</v>
      </c>
      <c r="S1523" s="149">
        <v>0.769166666666667</v>
      </c>
      <c r="T1523" s="149">
        <v>0.769166666666667</v>
      </c>
      <c r="U1523" s="150">
        <v>44739</v>
      </c>
      <c r="V1523" s="149">
        <v>9.6111111111111924E-2</v>
      </c>
      <c r="W1523" s="130">
        <v>1</v>
      </c>
      <c r="X1523" s="135">
        <v>65</v>
      </c>
      <c r="Y1523" s="130" t="str">
        <f t="shared" si="204"/>
        <v>PACK719</v>
      </c>
      <c r="Z1523" s="130" t="str">
        <f t="shared" si="198"/>
        <v>9/HR-AAU</v>
      </c>
      <c r="AA1523" s="135">
        <f t="shared" si="202"/>
        <v>1</v>
      </c>
      <c r="AB1523" s="135">
        <f t="shared" si="205"/>
        <v>15.43</v>
      </c>
      <c r="AC1523" s="130">
        <f t="shared" si="201"/>
        <v>65</v>
      </c>
      <c r="AD1523" s="130" t="str">
        <f t="shared" si="199"/>
        <v>66004-061</v>
      </c>
      <c r="AE1523" s="136"/>
      <c r="AF1523" s="137"/>
      <c r="AG1523" s="1" t="s">
        <v>151</v>
      </c>
      <c r="AH1523" s="43" t="s">
        <v>323</v>
      </c>
    </row>
    <row r="1524" spans="1:34" x14ac:dyDescent="0.25">
      <c r="A1524" s="140">
        <v>44726</v>
      </c>
      <c r="B1524" s="55" t="s">
        <v>5280</v>
      </c>
      <c r="C1524" s="51" t="s">
        <v>5283</v>
      </c>
      <c r="D1524" s="51" t="s">
        <v>5454</v>
      </c>
      <c r="E1524" s="54">
        <v>44739</v>
      </c>
      <c r="F1524" s="51" t="s">
        <v>5281</v>
      </c>
      <c r="G1524" s="48" t="s">
        <v>5282</v>
      </c>
      <c r="H1524" s="52">
        <v>2</v>
      </c>
      <c r="I1524" s="51" t="s">
        <v>1411</v>
      </c>
      <c r="J1524" s="1">
        <v>6.27</v>
      </c>
      <c r="K1524" s="132">
        <v>959854</v>
      </c>
      <c r="L1524" s="131"/>
      <c r="M1524" s="131">
        <v>13.2</v>
      </c>
      <c r="N1524" s="131">
        <v>0.6</v>
      </c>
      <c r="O1524" s="133">
        <f t="shared" ref="O1524:O1555" si="206">N1524*M1524</f>
        <v>7.919999999999999</v>
      </c>
      <c r="P1524" s="131" t="s">
        <v>4011</v>
      </c>
      <c r="Q1524" s="131" t="s">
        <v>2608</v>
      </c>
      <c r="R1524" s="134" t="s">
        <v>997</v>
      </c>
      <c r="S1524" s="149">
        <v>3.2758333333333352</v>
      </c>
      <c r="T1524" s="149">
        <v>1.6379166666666676</v>
      </c>
      <c r="U1524" s="150">
        <v>44746</v>
      </c>
      <c r="V1524" s="149">
        <v>0.14361111111111136</v>
      </c>
      <c r="W1524" s="130">
        <v>1</v>
      </c>
      <c r="X1524" s="135">
        <v>53.9</v>
      </c>
      <c r="Y1524" s="130" t="str">
        <f t="shared" si="204"/>
        <v>RECELL777</v>
      </c>
      <c r="Z1524" s="130" t="str">
        <f t="shared" si="198"/>
        <v>11/ICF600AS</v>
      </c>
      <c r="AA1524" s="135">
        <f t="shared" si="202"/>
        <v>1</v>
      </c>
      <c r="AB1524" s="135">
        <f t="shared" si="205"/>
        <v>6.27</v>
      </c>
      <c r="AC1524" s="130">
        <f t="shared" si="201"/>
        <v>53.9</v>
      </c>
      <c r="AD1524" s="130" t="str">
        <f t="shared" si="199"/>
        <v>22000-506H</v>
      </c>
      <c r="AE1524" s="136"/>
      <c r="AF1524" s="137"/>
      <c r="AG1524" s="1" t="s">
        <v>152</v>
      </c>
      <c r="AH1524" s="43">
        <v>1955</v>
      </c>
    </row>
    <row r="1525" spans="1:34" x14ac:dyDescent="0.25">
      <c r="A1525" s="140">
        <v>44719</v>
      </c>
      <c r="B1525" s="55" t="s">
        <v>5233</v>
      </c>
      <c r="C1525" s="51" t="s">
        <v>4405</v>
      </c>
      <c r="D1525" s="51" t="s">
        <v>4406</v>
      </c>
      <c r="E1525" s="54">
        <v>44736</v>
      </c>
      <c r="F1525" s="51" t="s">
        <v>5234</v>
      </c>
      <c r="G1525" s="48" t="s">
        <v>4404</v>
      </c>
      <c r="H1525" s="52">
        <v>1</v>
      </c>
      <c r="I1525" s="51" t="s">
        <v>643</v>
      </c>
      <c r="J1525" s="1">
        <v>74.98</v>
      </c>
      <c r="K1525" s="132">
        <v>958679</v>
      </c>
      <c r="L1525" s="131"/>
      <c r="M1525" s="131">
        <v>14.4</v>
      </c>
      <c r="N1525" s="131">
        <v>10</v>
      </c>
      <c r="O1525" s="133">
        <f t="shared" si="206"/>
        <v>144</v>
      </c>
      <c r="P1525" s="131" t="s">
        <v>3486</v>
      </c>
      <c r="Q1525" s="131" t="s">
        <v>88</v>
      </c>
      <c r="R1525" s="134" t="s">
        <v>5451</v>
      </c>
      <c r="S1525" s="149">
        <v>1.7474999999999987</v>
      </c>
      <c r="T1525" s="149">
        <v>1.7474999999999987</v>
      </c>
      <c r="U1525" s="150">
        <v>44741</v>
      </c>
      <c r="V1525" s="149">
        <v>9.8333333333332718E-2</v>
      </c>
      <c r="W1525" s="130">
        <v>2.74</v>
      </c>
      <c r="X1525" s="135">
        <v>220</v>
      </c>
      <c r="Y1525" s="130" t="str">
        <f t="shared" si="204"/>
        <v>PACK337</v>
      </c>
      <c r="Z1525" s="130" t="str">
        <f t="shared" si="198"/>
        <v>16/INR18650-25R</v>
      </c>
      <c r="AA1525" s="135">
        <f t="shared" si="202"/>
        <v>2.74</v>
      </c>
      <c r="AB1525" s="135">
        <f t="shared" si="205"/>
        <v>74.98</v>
      </c>
      <c r="AC1525" s="130">
        <f t="shared" si="201"/>
        <v>220</v>
      </c>
      <c r="AD1525" s="130" t="str">
        <f t="shared" si="199"/>
        <v>66001-731</v>
      </c>
      <c r="AE1525" s="136"/>
      <c r="AF1525" s="137"/>
      <c r="AG1525" s="1" t="s">
        <v>151</v>
      </c>
      <c r="AH1525" s="43">
        <v>2684</v>
      </c>
    </row>
    <row r="1526" spans="1:34" x14ac:dyDescent="0.25">
      <c r="A1526" s="139">
        <v>44732</v>
      </c>
      <c r="B1526" s="58" t="s">
        <v>5326</v>
      </c>
      <c r="C1526" s="51" t="s">
        <v>5328</v>
      </c>
      <c r="D1526" s="51" t="s">
        <v>5329</v>
      </c>
      <c r="E1526" s="54">
        <v>44732</v>
      </c>
      <c r="F1526" s="51" t="s">
        <v>3219</v>
      </c>
      <c r="G1526" s="48" t="s">
        <v>5327</v>
      </c>
      <c r="H1526" s="52">
        <v>1</v>
      </c>
      <c r="I1526" s="1" t="s">
        <v>318</v>
      </c>
      <c r="J1526" s="218">
        <v>511.92</v>
      </c>
      <c r="K1526" s="132">
        <v>946362</v>
      </c>
      <c r="L1526" s="131"/>
      <c r="M1526" s="131">
        <v>21.6</v>
      </c>
      <c r="N1526" s="131">
        <v>31</v>
      </c>
      <c r="O1526" s="133">
        <f t="shared" si="206"/>
        <v>669.6</v>
      </c>
      <c r="P1526" s="131" t="s">
        <v>3486</v>
      </c>
      <c r="Q1526" s="131" t="s">
        <v>5330</v>
      </c>
      <c r="R1526" s="134" t="s">
        <v>118</v>
      </c>
      <c r="S1526" s="149">
        <v>22.532777777777781</v>
      </c>
      <c r="T1526" s="149">
        <v>22.532777777777781</v>
      </c>
      <c r="U1526" s="150">
        <v>44746</v>
      </c>
      <c r="V1526" s="149">
        <v>5.7222222222221397E-2</v>
      </c>
      <c r="W1526" s="130">
        <v>5</v>
      </c>
      <c r="X1526" s="135">
        <v>1458</v>
      </c>
      <c r="Y1526" s="130" t="str">
        <f t="shared" si="204"/>
        <v>RL1555A</v>
      </c>
      <c r="Z1526" s="130" t="str">
        <f t="shared" si="198"/>
        <v>108/NCR18650GA</v>
      </c>
      <c r="AA1526" s="135">
        <f t="shared" si="202"/>
        <v>5</v>
      </c>
      <c r="AB1526" s="135">
        <f t="shared" si="205"/>
        <v>511.92</v>
      </c>
      <c r="AC1526" s="130">
        <f t="shared" si="201"/>
        <v>1458</v>
      </c>
      <c r="AD1526" s="130" t="str">
        <f t="shared" si="199"/>
        <v>67001-8861</v>
      </c>
      <c r="AE1526" s="136"/>
      <c r="AF1526" s="137"/>
      <c r="AG1526" s="1" t="s">
        <v>153</v>
      </c>
      <c r="AH1526" s="43">
        <v>2499</v>
      </c>
    </row>
    <row r="1527" spans="1:34" x14ac:dyDescent="0.25">
      <c r="A1527" s="140">
        <v>44733</v>
      </c>
      <c r="B1527" s="55" t="s">
        <v>5348</v>
      </c>
      <c r="C1527" s="51" t="s">
        <v>450</v>
      </c>
      <c r="D1527" s="51" t="s">
        <v>606</v>
      </c>
      <c r="E1527" s="54">
        <v>44732</v>
      </c>
      <c r="F1527" s="51" t="s">
        <v>605</v>
      </c>
      <c r="G1527" s="48" t="s">
        <v>4937</v>
      </c>
      <c r="H1527" s="52">
        <v>100</v>
      </c>
      <c r="I1527" s="51" t="s">
        <v>295</v>
      </c>
      <c r="J1527" s="1">
        <v>3.76</v>
      </c>
      <c r="K1527" s="132">
        <v>960899</v>
      </c>
      <c r="L1527" s="131"/>
      <c r="M1527" s="131">
        <v>3.7</v>
      </c>
      <c r="N1527" s="131">
        <v>1.1499999999999999</v>
      </c>
      <c r="O1527" s="133">
        <f t="shared" si="206"/>
        <v>4.2549999999999999</v>
      </c>
      <c r="P1527" s="131" t="s">
        <v>3486</v>
      </c>
      <c r="Q1527" s="131" t="s">
        <v>412</v>
      </c>
      <c r="R1527" s="134" t="s">
        <v>248</v>
      </c>
      <c r="S1527" s="149">
        <v>4.3675000000000033</v>
      </c>
      <c r="T1527" s="149">
        <v>4.3675000000000033E-2</v>
      </c>
      <c r="U1527" s="150">
        <v>44741</v>
      </c>
      <c r="V1527" s="149">
        <v>0.65999999999999925</v>
      </c>
      <c r="W1527" s="130">
        <v>0.05</v>
      </c>
      <c r="X1527" s="135">
        <v>12.5</v>
      </c>
      <c r="Y1527" s="130" t="str">
        <f t="shared" si="204"/>
        <v>TAG63</v>
      </c>
      <c r="Z1527" s="130" t="str">
        <f t="shared" si="198"/>
        <v>1/UF553450Z</v>
      </c>
      <c r="AA1527" s="135">
        <f t="shared" si="202"/>
        <v>0.05</v>
      </c>
      <c r="AB1527" s="135">
        <f t="shared" si="205"/>
        <v>3.76</v>
      </c>
      <c r="AC1527" s="130">
        <f t="shared" si="201"/>
        <v>12.5</v>
      </c>
      <c r="AD1527" s="130" t="str">
        <f t="shared" si="199"/>
        <v>67001-199</v>
      </c>
      <c r="AE1527" s="136"/>
      <c r="AF1527" s="137"/>
      <c r="AG1527" s="1" t="s">
        <v>152</v>
      </c>
      <c r="AH1527" s="43">
        <v>66586</v>
      </c>
    </row>
    <row r="1528" spans="1:34" x14ac:dyDescent="0.25">
      <c r="A1528" s="140">
        <v>44740</v>
      </c>
      <c r="B1528" s="55" t="s">
        <v>5392</v>
      </c>
      <c r="C1528" s="51" t="s">
        <v>658</v>
      </c>
      <c r="D1528" s="51" t="s">
        <v>1573</v>
      </c>
      <c r="E1528" s="54">
        <v>44750</v>
      </c>
      <c r="F1528" s="51" t="s">
        <v>267</v>
      </c>
      <c r="G1528" s="48" t="s">
        <v>1572</v>
      </c>
      <c r="H1528" s="52">
        <v>1</v>
      </c>
      <c r="I1528" s="51" t="s">
        <v>318</v>
      </c>
      <c r="J1528" s="1">
        <v>23.51</v>
      </c>
      <c r="K1528" s="132">
        <v>961848</v>
      </c>
      <c r="L1528" s="131"/>
      <c r="M1528" s="131">
        <v>7.4</v>
      </c>
      <c r="N1528" s="131">
        <v>6.8</v>
      </c>
      <c r="O1528" s="133">
        <f t="shared" si="206"/>
        <v>50.32</v>
      </c>
      <c r="P1528" s="131" t="s">
        <v>3486</v>
      </c>
      <c r="Q1528" s="131" t="s">
        <v>281</v>
      </c>
      <c r="R1528" s="134" t="s">
        <v>287</v>
      </c>
      <c r="S1528" s="149">
        <v>1.1847222222222218</v>
      </c>
      <c r="T1528" s="149">
        <v>1.1847222222222218</v>
      </c>
      <c r="U1528" s="150">
        <v>44746</v>
      </c>
      <c r="V1528" s="149">
        <v>0.2249999999999992</v>
      </c>
      <c r="W1528" s="130">
        <v>0.62</v>
      </c>
      <c r="X1528" s="135">
        <v>84</v>
      </c>
      <c r="Y1528" s="130" t="str">
        <f t="shared" si="204"/>
        <v>RL862</v>
      </c>
      <c r="Z1528" s="130" t="str">
        <f t="shared" si="198"/>
        <v>4/NCR18650GA</v>
      </c>
      <c r="AA1528" s="135">
        <f t="shared" si="202"/>
        <v>0.62</v>
      </c>
      <c r="AB1528" s="135">
        <f t="shared" si="205"/>
        <v>23.51</v>
      </c>
      <c r="AC1528" s="130">
        <f t="shared" si="201"/>
        <v>84</v>
      </c>
      <c r="AD1528" s="130" t="str">
        <f t="shared" si="199"/>
        <v>66001-229</v>
      </c>
      <c r="AE1528" s="136"/>
      <c r="AF1528" s="137"/>
      <c r="AG1528" s="1" t="s">
        <v>153</v>
      </c>
      <c r="AH1528" s="43">
        <v>66116</v>
      </c>
    </row>
    <row r="1529" spans="1:34" x14ac:dyDescent="0.25">
      <c r="A1529" s="146">
        <v>44728</v>
      </c>
      <c r="B1529" s="57" t="s">
        <v>5302</v>
      </c>
      <c r="C1529" s="51" t="s">
        <v>2066</v>
      </c>
      <c r="D1529" s="51" t="s">
        <v>2067</v>
      </c>
      <c r="E1529" s="54">
        <v>44741</v>
      </c>
      <c r="F1529" s="51" t="s">
        <v>509</v>
      </c>
      <c r="G1529" s="48" t="s">
        <v>2064</v>
      </c>
      <c r="H1529" s="52">
        <v>5</v>
      </c>
      <c r="I1529" s="51" t="s">
        <v>2065</v>
      </c>
      <c r="J1529" s="1">
        <v>4.1100000000000003</v>
      </c>
      <c r="K1529" s="132">
        <v>960299</v>
      </c>
      <c r="L1529" s="131"/>
      <c r="M1529" s="131">
        <v>3.6</v>
      </c>
      <c r="N1529" s="131">
        <v>7.2</v>
      </c>
      <c r="O1529" s="133">
        <f t="shared" si="206"/>
        <v>25.92</v>
      </c>
      <c r="P1529" s="131" t="s">
        <v>421</v>
      </c>
      <c r="Q1529" s="131" t="s">
        <v>550</v>
      </c>
      <c r="R1529" s="134" t="s">
        <v>287</v>
      </c>
      <c r="S1529" s="149">
        <v>1.735277777777779</v>
      </c>
      <c r="T1529" s="149">
        <v>0.34705555555555578</v>
      </c>
      <c r="U1529" s="150">
        <v>44746</v>
      </c>
      <c r="V1529" s="149">
        <v>0.2825000000000002</v>
      </c>
      <c r="W1529" s="130">
        <v>0.77</v>
      </c>
      <c r="X1529" s="135">
        <v>30</v>
      </c>
      <c r="Y1529" s="130" t="str">
        <f t="shared" si="204"/>
        <v>L863</v>
      </c>
      <c r="Z1529" s="130" t="str">
        <f t="shared" si="198"/>
        <v>2/ER17505</v>
      </c>
      <c r="AA1529" s="135">
        <f t="shared" si="202"/>
        <v>0.77</v>
      </c>
      <c r="AB1529" s="135">
        <f t="shared" si="205"/>
        <v>4.1100000000000003</v>
      </c>
      <c r="AC1529" s="130">
        <f t="shared" si="201"/>
        <v>30</v>
      </c>
      <c r="AD1529" s="130" t="str">
        <f t="shared" si="199"/>
        <v>66002-661</v>
      </c>
      <c r="AE1529" s="136"/>
      <c r="AF1529" s="137"/>
      <c r="AG1529" s="1" t="s">
        <v>151</v>
      </c>
      <c r="AH1529" s="43">
        <v>1273</v>
      </c>
    </row>
    <row r="1530" spans="1:34" x14ac:dyDescent="0.25">
      <c r="A1530" s="227">
        <v>44721</v>
      </c>
      <c r="B1530" s="228" t="s">
        <v>5255</v>
      </c>
      <c r="C1530" s="51" t="s">
        <v>655</v>
      </c>
      <c r="D1530" s="51" t="s">
        <v>656</v>
      </c>
      <c r="E1530" s="54">
        <v>44720</v>
      </c>
      <c r="F1530" s="51" t="s">
        <v>652</v>
      </c>
      <c r="G1530" s="48" t="s">
        <v>653</v>
      </c>
      <c r="H1530" s="52">
        <v>360</v>
      </c>
      <c r="I1530" s="51" t="s">
        <v>654</v>
      </c>
      <c r="J1530" s="1">
        <v>4.13</v>
      </c>
      <c r="K1530" s="132">
        <v>959340</v>
      </c>
      <c r="L1530" s="131"/>
      <c r="M1530" s="131">
        <v>3.6</v>
      </c>
      <c r="N1530" s="131">
        <v>2.25</v>
      </c>
      <c r="O1530" s="133">
        <f t="shared" si="206"/>
        <v>8.1</v>
      </c>
      <c r="P1530" s="131" t="s">
        <v>3486</v>
      </c>
      <c r="Q1530" s="131" t="s">
        <v>412</v>
      </c>
      <c r="R1530" s="134" t="s">
        <v>2172</v>
      </c>
      <c r="S1530" s="149">
        <v>58.412777777777784</v>
      </c>
      <c r="T1530" s="149">
        <v>0.16225771604938274</v>
      </c>
      <c r="U1530" s="150">
        <v>44739</v>
      </c>
      <c r="V1530" s="149">
        <v>6.4261111111111129</v>
      </c>
      <c r="W1530" s="130">
        <v>0.5</v>
      </c>
      <c r="X1530" s="135">
        <v>11</v>
      </c>
      <c r="Y1530" s="130" t="str">
        <f t="shared" si="204"/>
        <v>RL1232</v>
      </c>
      <c r="Z1530" s="130" t="str">
        <f t="shared" si="198"/>
        <v>1/UR18650A</v>
      </c>
      <c r="AA1530" s="135">
        <f t="shared" si="202"/>
        <v>0.5</v>
      </c>
      <c r="AB1530" s="135">
        <f t="shared" si="205"/>
        <v>4.13</v>
      </c>
      <c r="AC1530" s="130">
        <f t="shared" si="201"/>
        <v>11</v>
      </c>
      <c r="AD1530" s="130" t="str">
        <f t="shared" si="199"/>
        <v>67001-718</v>
      </c>
      <c r="AE1530" s="136"/>
      <c r="AF1530" s="137"/>
      <c r="AG1530" s="1" t="s">
        <v>153</v>
      </c>
      <c r="AH1530" s="43">
        <v>35562</v>
      </c>
    </row>
    <row r="1531" spans="1:34" x14ac:dyDescent="0.25">
      <c r="A1531" s="140">
        <v>44719</v>
      </c>
      <c r="B1531" s="55" t="s">
        <v>5211</v>
      </c>
      <c r="C1531" s="51" t="s">
        <v>1637</v>
      </c>
      <c r="D1531" s="51" t="s">
        <v>1638</v>
      </c>
      <c r="E1531" s="54">
        <v>44729</v>
      </c>
      <c r="F1531" s="51" t="s">
        <v>105</v>
      </c>
      <c r="G1531" s="48" t="s">
        <v>1636</v>
      </c>
      <c r="H1531" s="52">
        <v>10</v>
      </c>
      <c r="I1531" s="51" t="s">
        <v>388</v>
      </c>
      <c r="J1531" s="1">
        <v>32.35</v>
      </c>
      <c r="K1531" s="132">
        <v>958832</v>
      </c>
      <c r="L1531" s="131"/>
      <c r="M1531" s="131">
        <v>7.2</v>
      </c>
      <c r="N1531" s="131">
        <v>17</v>
      </c>
      <c r="O1531" s="133">
        <f t="shared" si="206"/>
        <v>122.4</v>
      </c>
      <c r="P1531" s="131" t="s">
        <v>538</v>
      </c>
      <c r="Q1531" s="131" t="s">
        <v>582</v>
      </c>
      <c r="R1531" s="134" t="s">
        <v>287</v>
      </c>
      <c r="S1531" s="149">
        <v>5.9647222222222211</v>
      </c>
      <c r="T1531" s="149">
        <v>0.59647222222222207</v>
      </c>
      <c r="U1531" s="150">
        <v>44741</v>
      </c>
      <c r="V1531" s="149">
        <v>0.21361111111111164</v>
      </c>
      <c r="W1531" s="130">
        <v>0.61</v>
      </c>
      <c r="X1531" s="135">
        <v>69.16</v>
      </c>
      <c r="Y1531" s="130" t="str">
        <f t="shared" si="204"/>
        <v>L760</v>
      </c>
      <c r="Z1531" s="130" t="str">
        <f t="shared" si="198"/>
        <v>2/LS33600</v>
      </c>
      <c r="AA1531" s="135">
        <f t="shared" si="202"/>
        <v>0.61</v>
      </c>
      <c r="AB1531" s="135">
        <f t="shared" si="205"/>
        <v>32.35</v>
      </c>
      <c r="AC1531" s="130">
        <f t="shared" si="201"/>
        <v>69.16</v>
      </c>
      <c r="AD1531" s="130" t="str">
        <f t="shared" si="199"/>
        <v>33003-087</v>
      </c>
      <c r="AE1531" s="136"/>
      <c r="AF1531" s="137"/>
      <c r="AG1531" s="1" t="s">
        <v>13</v>
      </c>
      <c r="AH1531" s="43" t="s">
        <v>294</v>
      </c>
    </row>
    <row r="1532" spans="1:34" x14ac:dyDescent="0.25">
      <c r="A1532" s="227">
        <v>44721</v>
      </c>
      <c r="B1532" s="228" t="s">
        <v>5254</v>
      </c>
      <c r="C1532" s="51" t="s">
        <v>574</v>
      </c>
      <c r="D1532" s="51" t="s">
        <v>197</v>
      </c>
      <c r="E1532" s="54">
        <v>44742</v>
      </c>
      <c r="F1532" s="51" t="s">
        <v>108</v>
      </c>
      <c r="G1532" s="48" t="s">
        <v>679</v>
      </c>
      <c r="H1532" s="52">
        <v>500</v>
      </c>
      <c r="I1532" s="51" t="s">
        <v>109</v>
      </c>
      <c r="J1532" s="1">
        <v>10.8</v>
      </c>
      <c r="K1532" s="132">
        <v>959423</v>
      </c>
      <c r="L1532" s="131"/>
      <c r="M1532" s="131">
        <v>3.6</v>
      </c>
      <c r="N1532" s="131">
        <v>3.6</v>
      </c>
      <c r="O1532" s="133">
        <f t="shared" si="206"/>
        <v>12.96</v>
      </c>
      <c r="P1532" s="131" t="s">
        <v>538</v>
      </c>
      <c r="Q1532" s="131" t="s">
        <v>124</v>
      </c>
      <c r="R1532" s="134" t="s">
        <v>5452</v>
      </c>
      <c r="S1532" s="149">
        <v>159.29527777777776</v>
      </c>
      <c r="T1532" s="149">
        <v>0.31859055555555549</v>
      </c>
      <c r="U1532" s="150">
        <v>44739</v>
      </c>
      <c r="V1532" s="149">
        <v>5.8452777777777776</v>
      </c>
      <c r="W1532" s="130">
        <v>0.35</v>
      </c>
      <c r="X1532" s="135">
        <v>28</v>
      </c>
      <c r="Y1532" s="130" t="str">
        <f t="shared" si="204"/>
        <v>L304A</v>
      </c>
      <c r="Z1532" s="130" t="str">
        <f t="shared" si="198"/>
        <v>3/LS14250</v>
      </c>
      <c r="AA1532" s="135">
        <f t="shared" si="202"/>
        <v>0.35</v>
      </c>
      <c r="AB1532" s="135">
        <f t="shared" si="205"/>
        <v>10.8</v>
      </c>
      <c r="AC1532" s="130">
        <f t="shared" si="201"/>
        <v>28</v>
      </c>
      <c r="AD1532" s="130" t="str">
        <f t="shared" si="199"/>
        <v>66000-294A</v>
      </c>
      <c r="AE1532" s="136"/>
      <c r="AF1532" s="137"/>
      <c r="AG1532" s="1" t="s">
        <v>151</v>
      </c>
      <c r="AH1532" s="43">
        <v>65551</v>
      </c>
    </row>
    <row r="1533" spans="1:34" x14ac:dyDescent="0.25">
      <c r="A1533" s="139">
        <v>44704</v>
      </c>
      <c r="B1533" s="58" t="s">
        <v>5114</v>
      </c>
      <c r="C1533" s="51" t="s">
        <v>5055</v>
      </c>
      <c r="D1533" s="51" t="s">
        <v>5116</v>
      </c>
      <c r="E1533" s="54">
        <v>44701</v>
      </c>
      <c r="F1533" s="51" t="s">
        <v>3399</v>
      </c>
      <c r="G1533" s="48" t="s">
        <v>5115</v>
      </c>
      <c r="H1533" s="52">
        <v>1</v>
      </c>
      <c r="I1533" s="51" t="s">
        <v>3492</v>
      </c>
      <c r="J1533" s="1">
        <v>56.47</v>
      </c>
      <c r="K1533" s="132">
        <v>957027</v>
      </c>
      <c r="L1533" s="131"/>
      <c r="M1533" s="131"/>
      <c r="N1533" s="131"/>
      <c r="O1533" s="133">
        <f t="shared" si="206"/>
        <v>0</v>
      </c>
      <c r="P1533" s="131"/>
      <c r="Q1533" s="131"/>
      <c r="R1533" s="134" t="s">
        <v>297</v>
      </c>
      <c r="S1533" s="149">
        <v>3.6872222222222226</v>
      </c>
      <c r="T1533" s="149">
        <v>3.6872222222222226</v>
      </c>
      <c r="U1533" s="150">
        <v>44740</v>
      </c>
      <c r="V1533" s="149">
        <v>0.16694444444444301</v>
      </c>
      <c r="W1533" s="130">
        <v>4.4400000000000004</v>
      </c>
      <c r="X1533" s="135">
        <v>330</v>
      </c>
      <c r="Y1533" s="130" t="str">
        <f t="shared" si="204"/>
        <v>CH483</v>
      </c>
      <c r="Z1533" s="130" t="str">
        <f t="shared" si="198"/>
        <v>1/TSB-003APCB</v>
      </c>
      <c r="AA1533" s="135">
        <f t="shared" si="202"/>
        <v>4.4400000000000004</v>
      </c>
      <c r="AB1533" s="135">
        <f t="shared" si="205"/>
        <v>56.47</v>
      </c>
      <c r="AC1533" s="130">
        <f t="shared" si="201"/>
        <v>330</v>
      </c>
      <c r="AD1533" s="130" t="str">
        <f t="shared" si="199"/>
        <v>66002-315</v>
      </c>
      <c r="AE1533" s="136"/>
      <c r="AF1533" s="137"/>
      <c r="AG1533" s="1" t="s">
        <v>13</v>
      </c>
      <c r="AH1533" s="43">
        <v>20965</v>
      </c>
    </row>
    <row r="1534" spans="1:34" x14ac:dyDescent="0.25">
      <c r="A1534" s="146">
        <v>44728</v>
      </c>
      <c r="B1534" s="57" t="s">
        <v>5303</v>
      </c>
      <c r="C1534" s="51" t="s">
        <v>2540</v>
      </c>
      <c r="D1534" s="51" t="s">
        <v>2541</v>
      </c>
      <c r="E1534" s="54">
        <v>44767</v>
      </c>
      <c r="F1534" s="51" t="s">
        <v>2538</v>
      </c>
      <c r="G1534" s="48" t="s">
        <v>2539</v>
      </c>
      <c r="H1534" s="52">
        <v>10</v>
      </c>
      <c r="I1534" s="51" t="s">
        <v>122</v>
      </c>
      <c r="J1534" s="1">
        <v>9.4600000000000009</v>
      </c>
      <c r="K1534" s="132">
        <v>960282</v>
      </c>
      <c r="L1534" s="131"/>
      <c r="M1534" s="131">
        <v>10.8</v>
      </c>
      <c r="N1534" s="131">
        <v>0.7</v>
      </c>
      <c r="O1534" s="133">
        <f t="shared" si="206"/>
        <v>7.56</v>
      </c>
      <c r="P1534" s="131" t="s">
        <v>4011</v>
      </c>
      <c r="Q1534" s="131" t="s">
        <v>1776</v>
      </c>
      <c r="R1534" s="134" t="s">
        <v>248</v>
      </c>
      <c r="S1534" s="149">
        <v>8.3972222222222186</v>
      </c>
      <c r="T1534" s="149">
        <v>0.83972222222222181</v>
      </c>
      <c r="U1534" s="150">
        <v>44740</v>
      </c>
      <c r="V1534" s="149">
        <v>0.64416666666666744</v>
      </c>
      <c r="W1534" s="130">
        <v>0.67</v>
      </c>
      <c r="X1534" s="135">
        <v>52.74</v>
      </c>
      <c r="Y1534" s="130" t="str">
        <f t="shared" si="204"/>
        <v>N1861</v>
      </c>
      <c r="Z1534" s="130" t="str">
        <f t="shared" si="198"/>
        <v>9/N700AACL</v>
      </c>
      <c r="AA1534" s="135">
        <f t="shared" si="202"/>
        <v>0.67</v>
      </c>
      <c r="AB1534" s="135">
        <f t="shared" si="205"/>
        <v>9.4600000000000009</v>
      </c>
      <c r="AC1534" s="130">
        <f t="shared" si="201"/>
        <v>52.74</v>
      </c>
      <c r="AD1534" s="130" t="str">
        <f t="shared" si="199"/>
        <v>66002-111</v>
      </c>
      <c r="AE1534" s="136"/>
      <c r="AF1534" s="137"/>
      <c r="AG1534" s="1" t="s">
        <v>13</v>
      </c>
      <c r="AH1534" s="43">
        <v>2116</v>
      </c>
    </row>
    <row r="1535" spans="1:34" x14ac:dyDescent="0.25">
      <c r="A1535" s="147">
        <v>44715</v>
      </c>
      <c r="B1535" s="82" t="s">
        <v>5207</v>
      </c>
      <c r="C1535" s="51" t="s">
        <v>3235</v>
      </c>
      <c r="D1535" s="51" t="s">
        <v>4321</v>
      </c>
      <c r="E1535" s="54">
        <v>44728</v>
      </c>
      <c r="F1535" s="51" t="s">
        <v>5208</v>
      </c>
      <c r="G1535" s="48" t="s">
        <v>4320</v>
      </c>
      <c r="H1535" s="52">
        <v>1</v>
      </c>
      <c r="I1535" s="51" t="s">
        <v>1924</v>
      </c>
      <c r="J1535" s="1">
        <v>53.46</v>
      </c>
      <c r="K1535" s="132">
        <v>958574</v>
      </c>
      <c r="L1535" s="131"/>
      <c r="M1535" s="131"/>
      <c r="N1535" s="131"/>
      <c r="O1535" s="133">
        <f t="shared" si="206"/>
        <v>0</v>
      </c>
      <c r="P1535" s="131"/>
      <c r="Q1535" s="131"/>
      <c r="R1535" s="134" t="s">
        <v>297</v>
      </c>
      <c r="S1535" s="149">
        <v>2.6583333333333328</v>
      </c>
      <c r="T1535" s="149">
        <v>2.6583333333333328</v>
      </c>
      <c r="U1535" s="150">
        <v>44740</v>
      </c>
      <c r="V1535" s="149">
        <v>9.1388888888888076E-2</v>
      </c>
      <c r="W1535" s="130">
        <v>4.24</v>
      </c>
      <c r="X1535" s="135">
        <v>225.65</v>
      </c>
      <c r="Y1535" s="130" t="str">
        <f t="shared" si="204"/>
        <v>CH522</v>
      </c>
      <c r="Z1535" s="130" t="str">
        <f t="shared" si="198"/>
        <v>1/TSB-002PCB</v>
      </c>
      <c r="AA1535" s="135">
        <f t="shared" si="202"/>
        <v>4.24</v>
      </c>
      <c r="AB1535" s="135">
        <f t="shared" si="205"/>
        <v>53.46</v>
      </c>
      <c r="AC1535" s="130">
        <f t="shared" si="201"/>
        <v>225.65</v>
      </c>
      <c r="AD1535" s="130" t="str">
        <f t="shared" si="199"/>
        <v>66002-571</v>
      </c>
      <c r="AE1535" s="136"/>
      <c r="AF1535" s="137"/>
      <c r="AG1535" s="1" t="s">
        <v>573</v>
      </c>
      <c r="AH1535" s="43">
        <v>333333</v>
      </c>
    </row>
    <row r="1536" spans="1:34" x14ac:dyDescent="0.25">
      <c r="A1536" s="140">
        <v>44719</v>
      </c>
      <c r="B1536" s="55" t="s">
        <v>5218</v>
      </c>
      <c r="C1536" s="51"/>
      <c r="D1536" s="51" t="s">
        <v>4737</v>
      </c>
      <c r="E1536" s="54">
        <v>44715</v>
      </c>
      <c r="F1536" s="51" t="s">
        <v>5219</v>
      </c>
      <c r="G1536" s="48" t="s">
        <v>4736</v>
      </c>
      <c r="H1536" s="52">
        <v>1</v>
      </c>
      <c r="I1536" s="1">
        <v>0</v>
      </c>
      <c r="J1536" s="1">
        <v>10.81</v>
      </c>
      <c r="K1536" s="132">
        <v>9588866</v>
      </c>
      <c r="L1536" s="131"/>
      <c r="M1536" s="131"/>
      <c r="N1536" s="131"/>
      <c r="O1536" s="133">
        <f t="shared" si="206"/>
        <v>0</v>
      </c>
      <c r="P1536" s="131"/>
      <c r="Q1536" s="131"/>
      <c r="R1536" s="134" t="s">
        <v>259</v>
      </c>
      <c r="S1536" s="149">
        <v>1.0733333333333333</v>
      </c>
      <c r="T1536" s="149">
        <v>1.0733333333333333</v>
      </c>
      <c r="U1536" s="150">
        <v>44740</v>
      </c>
      <c r="V1536" s="149">
        <v>7.9444444444443985E-2</v>
      </c>
      <c r="W1536" s="130">
        <v>0.25</v>
      </c>
      <c r="X1536" s="135">
        <v>250</v>
      </c>
      <c r="Y1536" s="130" t="str">
        <f t="shared" si="204"/>
        <v>CH586</v>
      </c>
      <c r="Z1536" s="130">
        <f t="shared" si="198"/>
        <v>0</v>
      </c>
      <c r="AA1536" s="135">
        <f t="shared" si="202"/>
        <v>0.25</v>
      </c>
      <c r="AB1536" s="135">
        <f t="shared" si="205"/>
        <v>10.81</v>
      </c>
      <c r="AC1536" s="130">
        <f t="shared" si="201"/>
        <v>250</v>
      </c>
      <c r="AD1536" s="130" t="str">
        <f t="shared" si="199"/>
        <v>66003-028</v>
      </c>
      <c r="AE1536" s="136"/>
      <c r="AF1536" s="137"/>
      <c r="AG1536" s="1" t="s">
        <v>151</v>
      </c>
      <c r="AH1536" s="43" t="s">
        <v>5220</v>
      </c>
    </row>
    <row r="1537" spans="1:34" x14ac:dyDescent="0.25">
      <c r="A1537" s="139">
        <v>44704</v>
      </c>
      <c r="B1537" s="58" t="s">
        <v>5118</v>
      </c>
      <c r="C1537" s="51"/>
      <c r="D1537" s="51" t="s">
        <v>4737</v>
      </c>
      <c r="E1537" s="54">
        <v>44722</v>
      </c>
      <c r="F1537" s="51" t="s">
        <v>322</v>
      </c>
      <c r="G1537" s="48" t="s">
        <v>4736</v>
      </c>
      <c r="H1537" s="52">
        <v>1</v>
      </c>
      <c r="I1537" s="1">
        <v>0</v>
      </c>
      <c r="J1537" s="1">
        <v>10.82</v>
      </c>
      <c r="K1537" s="132">
        <v>957029</v>
      </c>
      <c r="L1537" s="131"/>
      <c r="M1537" s="131"/>
      <c r="N1537" s="131"/>
      <c r="O1537" s="133">
        <f t="shared" si="206"/>
        <v>0</v>
      </c>
      <c r="P1537" s="131"/>
      <c r="Q1537" s="131"/>
      <c r="R1537" s="134" t="s">
        <v>259</v>
      </c>
      <c r="S1537" s="149">
        <v>0.76833333333333476</v>
      </c>
      <c r="T1537" s="149">
        <v>0.76833333333333476</v>
      </c>
      <c r="U1537" s="150">
        <v>44740</v>
      </c>
      <c r="V1537" s="149">
        <v>1.9722222222220864E-2</v>
      </c>
      <c r="W1537" s="130">
        <v>0.25</v>
      </c>
      <c r="X1537" s="135">
        <v>300</v>
      </c>
      <c r="Y1537" s="130" t="str">
        <f t="shared" si="204"/>
        <v>CH586</v>
      </c>
      <c r="Z1537" s="130">
        <f t="shared" si="198"/>
        <v>0</v>
      </c>
      <c r="AA1537" s="135">
        <f t="shared" si="202"/>
        <v>0.25</v>
      </c>
      <c r="AB1537" s="135">
        <f t="shared" si="205"/>
        <v>10.82</v>
      </c>
      <c r="AC1537" s="130">
        <f t="shared" si="201"/>
        <v>300</v>
      </c>
      <c r="AD1537" s="130" t="str">
        <f t="shared" si="199"/>
        <v>66003-028</v>
      </c>
      <c r="AE1537" s="136"/>
      <c r="AF1537" s="137"/>
      <c r="AG1537" s="1" t="s">
        <v>151</v>
      </c>
      <c r="AH1537" s="43" t="s">
        <v>323</v>
      </c>
    </row>
    <row r="1538" spans="1:34" x14ac:dyDescent="0.25">
      <c r="A1538" s="147">
        <v>44736</v>
      </c>
      <c r="B1538" s="82" t="s">
        <v>5363</v>
      </c>
      <c r="C1538" s="51" t="s">
        <v>149</v>
      </c>
      <c r="D1538" s="51" t="s">
        <v>220</v>
      </c>
      <c r="E1538" s="54">
        <v>44741</v>
      </c>
      <c r="F1538" s="51" t="s">
        <v>3091</v>
      </c>
      <c r="G1538" s="48" t="s">
        <v>219</v>
      </c>
      <c r="H1538" s="52">
        <v>20</v>
      </c>
      <c r="I1538" s="51" t="s">
        <v>148</v>
      </c>
      <c r="J1538" s="1">
        <v>14.98</v>
      </c>
      <c r="K1538" s="132">
        <v>961288</v>
      </c>
      <c r="L1538" s="131"/>
      <c r="M1538" s="131">
        <v>3.6</v>
      </c>
      <c r="N1538" s="131">
        <v>13</v>
      </c>
      <c r="O1538" s="133">
        <f t="shared" si="206"/>
        <v>46.800000000000004</v>
      </c>
      <c r="P1538" s="131" t="s">
        <v>421</v>
      </c>
      <c r="Q1538" s="131" t="s">
        <v>412</v>
      </c>
      <c r="R1538" s="134" t="s">
        <v>287</v>
      </c>
      <c r="S1538" s="149">
        <v>3.4669444444444437</v>
      </c>
      <c r="T1538" s="149">
        <v>0.17334722222222218</v>
      </c>
      <c r="U1538" s="150">
        <v>44740</v>
      </c>
      <c r="V1538" s="149">
        <v>0.23222222222222211</v>
      </c>
      <c r="W1538" s="130">
        <v>0.19</v>
      </c>
      <c r="X1538" s="135">
        <v>30</v>
      </c>
      <c r="Y1538" s="130" t="str">
        <f t="shared" si="204"/>
        <v>L204</v>
      </c>
      <c r="Z1538" s="130" t="str">
        <f t="shared" ref="Z1538:Z1601" si="207">C1538</f>
        <v>1/LSH20</v>
      </c>
      <c r="AA1538" s="135">
        <f t="shared" si="202"/>
        <v>0.19</v>
      </c>
      <c r="AB1538" s="135">
        <f t="shared" si="205"/>
        <v>14.98</v>
      </c>
      <c r="AC1538" s="130">
        <f t="shared" si="201"/>
        <v>30</v>
      </c>
      <c r="AD1538" s="130" t="str">
        <f t="shared" ref="AD1538:AD1601" si="208">G1538</f>
        <v>66000-207</v>
      </c>
      <c r="AE1538" s="136"/>
      <c r="AF1538" s="137"/>
      <c r="AG1538" s="1" t="s">
        <v>152</v>
      </c>
      <c r="AH1538" s="43">
        <v>65365</v>
      </c>
    </row>
    <row r="1539" spans="1:34" x14ac:dyDescent="0.25">
      <c r="A1539" s="140">
        <v>44733</v>
      </c>
      <c r="B1539" s="55" t="s">
        <v>5349</v>
      </c>
      <c r="C1539" s="51" t="s">
        <v>1293</v>
      </c>
      <c r="D1539" s="51" t="s">
        <v>5351</v>
      </c>
      <c r="E1539" s="54">
        <v>44733</v>
      </c>
      <c r="F1539" s="51" t="s">
        <v>4013</v>
      </c>
      <c r="G1539" s="48" t="s">
        <v>5350</v>
      </c>
      <c r="H1539" s="52">
        <v>1</v>
      </c>
      <c r="I1539" s="51" t="s">
        <v>102</v>
      </c>
      <c r="J1539" s="1">
        <v>34.94</v>
      </c>
      <c r="K1539" s="132">
        <v>959494</v>
      </c>
      <c r="L1539" s="131"/>
      <c r="M1539" s="131"/>
      <c r="N1539" s="131"/>
      <c r="O1539" s="133">
        <f t="shared" si="206"/>
        <v>0</v>
      </c>
      <c r="P1539" s="131"/>
      <c r="Q1539" s="131"/>
      <c r="R1539" s="134" t="s">
        <v>249</v>
      </c>
      <c r="S1539" s="149">
        <v>0.16666666666666607</v>
      </c>
      <c r="T1539" s="149">
        <v>0.16666666666666607</v>
      </c>
      <c r="U1539" s="150">
        <v>44739</v>
      </c>
      <c r="V1539" s="149">
        <v>6.9722222222222019E-2</v>
      </c>
      <c r="W1539" s="130">
        <v>1</v>
      </c>
      <c r="X1539" s="135">
        <v>110.98</v>
      </c>
      <c r="Y1539" s="130" t="str">
        <f t="shared" si="204"/>
        <v>CH592</v>
      </c>
      <c r="Z1539" s="130" t="str">
        <f t="shared" si="207"/>
        <v>1/TSB-002</v>
      </c>
      <c r="AA1539" s="135">
        <f t="shared" si="202"/>
        <v>1</v>
      </c>
      <c r="AB1539" s="135">
        <f t="shared" ref="AB1539:AB1564" si="209">J1539</f>
        <v>34.94</v>
      </c>
      <c r="AC1539" s="130">
        <f t="shared" si="201"/>
        <v>110.98</v>
      </c>
      <c r="AD1539" s="130" t="str">
        <f t="shared" si="208"/>
        <v>66003-592</v>
      </c>
      <c r="AE1539" s="136"/>
      <c r="AF1539" s="137"/>
      <c r="AG1539" s="1" t="s">
        <v>153</v>
      </c>
      <c r="AH1539" s="43">
        <v>66518</v>
      </c>
    </row>
    <row r="1540" spans="1:34" x14ac:dyDescent="0.25">
      <c r="A1540" s="147">
        <v>44736</v>
      </c>
      <c r="B1540" s="82" t="s">
        <v>5364</v>
      </c>
      <c r="C1540" s="51" t="s">
        <v>3577</v>
      </c>
      <c r="D1540" s="51" t="s">
        <v>5366</v>
      </c>
      <c r="E1540" s="54">
        <v>44736</v>
      </c>
      <c r="F1540" s="51" t="s">
        <v>3910</v>
      </c>
      <c r="G1540" s="48" t="s">
        <v>5365</v>
      </c>
      <c r="H1540" s="52">
        <v>1</v>
      </c>
      <c r="I1540" s="51" t="s">
        <v>243</v>
      </c>
      <c r="J1540" s="1">
        <v>6.09</v>
      </c>
      <c r="K1540" s="132">
        <v>961667</v>
      </c>
      <c r="L1540" s="131"/>
      <c r="M1540" s="131">
        <v>3.6</v>
      </c>
      <c r="N1540" s="131">
        <v>2.5499999999999998</v>
      </c>
      <c r="O1540" s="133">
        <f t="shared" si="206"/>
        <v>9.18</v>
      </c>
      <c r="P1540" s="131" t="s">
        <v>3497</v>
      </c>
      <c r="Q1540" s="131" t="s">
        <v>577</v>
      </c>
      <c r="R1540" s="134" t="s">
        <v>287</v>
      </c>
      <c r="S1540" s="149">
        <v>0.83972222222221982</v>
      </c>
      <c r="T1540" s="149">
        <v>0.83972222222221982</v>
      </c>
      <c r="U1540" s="150">
        <v>44739</v>
      </c>
      <c r="V1540" s="149">
        <v>8.2777777777779171E-2</v>
      </c>
      <c r="W1540" s="130">
        <v>0.35</v>
      </c>
      <c r="X1540" s="135">
        <v>20</v>
      </c>
      <c r="Y1540" s="130" t="str">
        <f t="shared" si="204"/>
        <v>N1888</v>
      </c>
      <c r="Z1540" s="130" t="str">
        <f t="shared" si="207"/>
        <v>3/HR-3UTHC</v>
      </c>
      <c r="AA1540" s="135">
        <f t="shared" si="202"/>
        <v>0.35</v>
      </c>
      <c r="AB1540" s="135">
        <f t="shared" si="209"/>
        <v>6.09</v>
      </c>
      <c r="AC1540" s="130">
        <f t="shared" si="201"/>
        <v>20</v>
      </c>
      <c r="AD1540" s="130" t="str">
        <f t="shared" si="208"/>
        <v>66002-210</v>
      </c>
      <c r="AE1540" s="136"/>
      <c r="AF1540" s="137"/>
      <c r="AG1540" s="1" t="s">
        <v>152</v>
      </c>
      <c r="AH1540" s="43">
        <v>1853</v>
      </c>
    </row>
    <row r="1541" spans="1:34" x14ac:dyDescent="0.25">
      <c r="A1541" s="140">
        <v>44733</v>
      </c>
      <c r="B1541" s="55" t="s">
        <v>5352</v>
      </c>
      <c r="C1541" s="51" t="s">
        <v>4308</v>
      </c>
      <c r="D1541" s="51" t="s">
        <v>5355</v>
      </c>
      <c r="E1541" s="54">
        <v>44732</v>
      </c>
      <c r="F1541" s="51" t="s">
        <v>5353</v>
      </c>
      <c r="G1541" s="48" t="s">
        <v>5354</v>
      </c>
      <c r="H1541" s="52">
        <v>1</v>
      </c>
      <c r="I1541" s="51" t="s">
        <v>593</v>
      </c>
      <c r="J1541" s="1">
        <v>5.64</v>
      </c>
      <c r="K1541" s="132">
        <v>960218</v>
      </c>
      <c r="L1541" s="131"/>
      <c r="M1541" s="131">
        <v>3.6</v>
      </c>
      <c r="N1541" s="131">
        <v>20</v>
      </c>
      <c r="O1541" s="133">
        <f t="shared" si="206"/>
        <v>72</v>
      </c>
      <c r="P1541" s="131" t="s">
        <v>421</v>
      </c>
      <c r="Q1541" s="131" t="s">
        <v>412</v>
      </c>
      <c r="R1541" s="134" t="s">
        <v>287</v>
      </c>
      <c r="S1541" s="149">
        <v>0.93972222222222201</v>
      </c>
      <c r="T1541" s="149">
        <v>0.93972222222222201</v>
      </c>
      <c r="U1541" s="150">
        <v>44739</v>
      </c>
      <c r="V1541" s="149">
        <v>8.1388888888891842E-2</v>
      </c>
      <c r="W1541" s="130">
        <v>1</v>
      </c>
      <c r="X1541" s="135">
        <v>35</v>
      </c>
      <c r="Y1541" s="130" t="str">
        <f t="shared" si="204"/>
        <v>L906</v>
      </c>
      <c r="Z1541" s="130" t="str">
        <f t="shared" si="207"/>
        <v>1/ER34615H</v>
      </c>
      <c r="AA1541" s="135">
        <f t="shared" si="202"/>
        <v>1</v>
      </c>
      <c r="AB1541" s="135">
        <f t="shared" si="209"/>
        <v>5.64</v>
      </c>
      <c r="AC1541" s="130">
        <f t="shared" si="201"/>
        <v>35</v>
      </c>
      <c r="AD1541" s="130" t="str">
        <f t="shared" si="208"/>
        <v>66002-913</v>
      </c>
      <c r="AE1541" s="136"/>
      <c r="AF1541" s="137"/>
      <c r="AG1541" s="1" t="s">
        <v>151</v>
      </c>
      <c r="AH1541" s="43">
        <v>2690</v>
      </c>
    </row>
    <row r="1542" spans="1:34" x14ac:dyDescent="0.25">
      <c r="A1542" s="140">
        <v>44726</v>
      </c>
      <c r="B1542" s="55" t="s">
        <v>5268</v>
      </c>
      <c r="C1542" s="51" t="s">
        <v>673</v>
      </c>
      <c r="D1542" s="51" t="s">
        <v>5270</v>
      </c>
      <c r="E1542" s="54">
        <v>44739</v>
      </c>
      <c r="F1542" s="51" t="s">
        <v>117</v>
      </c>
      <c r="G1542" s="48" t="s">
        <v>5269</v>
      </c>
      <c r="H1542" s="52">
        <v>1</v>
      </c>
      <c r="I1542" s="51" t="s">
        <v>270</v>
      </c>
      <c r="J1542" s="1">
        <v>9.01</v>
      </c>
      <c r="K1542" s="132">
        <v>959856</v>
      </c>
      <c r="L1542" s="131"/>
      <c r="M1542" s="131">
        <v>3.6</v>
      </c>
      <c r="N1542" s="131">
        <v>5.2</v>
      </c>
      <c r="O1542" s="133">
        <f t="shared" si="206"/>
        <v>18.720000000000002</v>
      </c>
      <c r="P1542" s="131" t="s">
        <v>538</v>
      </c>
      <c r="Q1542" s="131" t="s">
        <v>550</v>
      </c>
      <c r="R1542" s="134" t="s">
        <v>287</v>
      </c>
      <c r="S1542" s="149">
        <v>0.54444444444444473</v>
      </c>
      <c r="T1542" s="149">
        <v>0.54444444444444473</v>
      </c>
      <c r="U1542" s="150">
        <v>44739</v>
      </c>
      <c r="V1542" s="149">
        <v>9.7777777777778851E-2</v>
      </c>
      <c r="W1542" s="130">
        <v>1</v>
      </c>
      <c r="X1542" s="135">
        <v>30</v>
      </c>
      <c r="Y1542" s="130" t="str">
        <f t="shared" si="204"/>
        <v>L905</v>
      </c>
      <c r="Z1542" s="130" t="str">
        <f t="shared" si="207"/>
        <v>2/LS14500</v>
      </c>
      <c r="AA1542" s="135">
        <f t="shared" si="202"/>
        <v>1</v>
      </c>
      <c r="AB1542" s="135">
        <f t="shared" si="209"/>
        <v>9.01</v>
      </c>
      <c r="AC1542" s="130">
        <f t="shared" si="201"/>
        <v>30</v>
      </c>
      <c r="AD1542" s="130" t="str">
        <f t="shared" si="208"/>
        <v>66002-910</v>
      </c>
      <c r="AE1542" s="136"/>
      <c r="AF1542" s="137"/>
      <c r="AG1542" s="1" t="s">
        <v>151</v>
      </c>
      <c r="AH1542" s="43">
        <v>24232</v>
      </c>
    </row>
    <row r="1543" spans="1:34" x14ac:dyDescent="0.25">
      <c r="A1543" s="146">
        <v>44728</v>
      </c>
      <c r="B1543" s="57" t="s">
        <v>5313</v>
      </c>
      <c r="C1543" s="51" t="s">
        <v>2561</v>
      </c>
      <c r="D1543" s="51" t="s">
        <v>2562</v>
      </c>
      <c r="E1543" s="54">
        <v>44727</v>
      </c>
      <c r="F1543" s="51" t="s">
        <v>529</v>
      </c>
      <c r="G1543" s="48" t="s">
        <v>2560</v>
      </c>
      <c r="H1543" s="52">
        <v>2</v>
      </c>
      <c r="I1543" s="51" t="s">
        <v>315</v>
      </c>
      <c r="J1543" s="1">
        <v>5.41</v>
      </c>
      <c r="K1543" s="132">
        <v>960245</v>
      </c>
      <c r="L1543" s="131"/>
      <c r="M1543" s="131">
        <v>3.6</v>
      </c>
      <c r="N1543" s="131">
        <v>1.65</v>
      </c>
      <c r="O1543" s="133">
        <f t="shared" si="206"/>
        <v>5.9399999999999995</v>
      </c>
      <c r="P1543" s="131" t="s">
        <v>3497</v>
      </c>
      <c r="Q1543" s="131" t="s">
        <v>577</v>
      </c>
      <c r="R1543" s="134" t="s">
        <v>287</v>
      </c>
      <c r="S1543" s="149">
        <v>0.90194444444444322</v>
      </c>
      <c r="T1543" s="149">
        <v>0.45097222222222161</v>
      </c>
      <c r="U1543" s="150">
        <v>44739</v>
      </c>
      <c r="V1543" s="149">
        <v>7.8888888888888786E-2</v>
      </c>
      <c r="W1543" s="130">
        <v>0.48</v>
      </c>
      <c r="X1543" s="135">
        <v>22.5</v>
      </c>
      <c r="Y1543" s="130" t="str">
        <f t="shared" si="204"/>
        <v>N1400</v>
      </c>
      <c r="Z1543" s="130" t="str">
        <f t="shared" si="207"/>
        <v>3/HR-AAU</v>
      </c>
      <c r="AA1543" s="135">
        <f t="shared" si="202"/>
        <v>0.48</v>
      </c>
      <c r="AB1543" s="135">
        <f t="shared" si="209"/>
        <v>5.41</v>
      </c>
      <c r="AC1543" s="130">
        <f t="shared" ref="AC1543:AC1606" si="210">X1543</f>
        <v>22.5</v>
      </c>
      <c r="AD1543" s="130" t="str">
        <f t="shared" si="208"/>
        <v>30006-233FLT-R</v>
      </c>
      <c r="AE1543" s="136"/>
      <c r="AF1543" s="137"/>
      <c r="AG1543" s="1" t="s">
        <v>151</v>
      </c>
      <c r="AH1543" s="43">
        <v>24220</v>
      </c>
    </row>
    <row r="1544" spans="1:34" x14ac:dyDescent="0.25">
      <c r="A1544" s="146">
        <v>44728</v>
      </c>
      <c r="B1544" s="57" t="s">
        <v>5298</v>
      </c>
      <c r="C1544" s="51" t="s">
        <v>4656</v>
      </c>
      <c r="D1544" s="51" t="s">
        <v>4657</v>
      </c>
      <c r="E1544" s="54">
        <v>44741</v>
      </c>
      <c r="F1544" s="51" t="s">
        <v>117</v>
      </c>
      <c r="G1544" s="48" t="s">
        <v>4655</v>
      </c>
      <c r="H1544" s="52">
        <v>2</v>
      </c>
      <c r="I1544" s="51" t="s">
        <v>293</v>
      </c>
      <c r="J1544" s="1">
        <v>4.42</v>
      </c>
      <c r="K1544" s="132">
        <v>960342</v>
      </c>
      <c r="L1544" s="131"/>
      <c r="M1544" s="131">
        <v>2.4</v>
      </c>
      <c r="N1544" s="131">
        <v>1.7</v>
      </c>
      <c r="O1544" s="133">
        <f t="shared" si="206"/>
        <v>4.08</v>
      </c>
      <c r="P1544" s="131" t="s">
        <v>3497</v>
      </c>
      <c r="Q1544" s="131" t="s">
        <v>582</v>
      </c>
      <c r="R1544" s="134" t="s">
        <v>248</v>
      </c>
      <c r="S1544" s="149">
        <v>0.77249999999999952</v>
      </c>
      <c r="T1544" s="149">
        <v>0.38624999999999976</v>
      </c>
      <c r="U1544" s="150">
        <v>44739</v>
      </c>
      <c r="V1544" s="149">
        <v>6.1111111111111782E-2</v>
      </c>
      <c r="W1544" s="130">
        <v>0.37</v>
      </c>
      <c r="X1544" s="135">
        <v>26</v>
      </c>
      <c r="Y1544" s="130" t="str">
        <f t="shared" si="204"/>
        <v>PACK491</v>
      </c>
      <c r="Z1544" s="130" t="str">
        <f t="shared" si="207"/>
        <v>2/AA1700</v>
      </c>
      <c r="AA1544" s="135">
        <f t="shared" si="202"/>
        <v>0.37</v>
      </c>
      <c r="AB1544" s="135">
        <f t="shared" si="209"/>
        <v>4.42</v>
      </c>
      <c r="AC1544" s="130">
        <f t="shared" si="210"/>
        <v>26</v>
      </c>
      <c r="AD1544" s="130" t="str">
        <f t="shared" si="208"/>
        <v>66002-188</v>
      </c>
      <c r="AE1544" s="136"/>
      <c r="AF1544" s="137"/>
      <c r="AG1544" s="1" t="s">
        <v>573</v>
      </c>
      <c r="AH1544" s="43">
        <v>24232</v>
      </c>
    </row>
    <row r="1545" spans="1:34" x14ac:dyDescent="0.25">
      <c r="A1545" s="147">
        <v>44715</v>
      </c>
      <c r="B1545" s="82" t="s">
        <v>5198</v>
      </c>
      <c r="C1545" s="51" t="s">
        <v>330</v>
      </c>
      <c r="D1545" s="51" t="s">
        <v>331</v>
      </c>
      <c r="E1545" s="54">
        <v>44706</v>
      </c>
      <c r="F1545" s="51" t="s">
        <v>1437</v>
      </c>
      <c r="G1545" s="48" t="s">
        <v>329</v>
      </c>
      <c r="H1545" s="52">
        <v>28</v>
      </c>
      <c r="I1545" s="51" t="s">
        <v>95</v>
      </c>
      <c r="J1545" s="1">
        <v>30</v>
      </c>
      <c r="K1545" s="132">
        <v>957632</v>
      </c>
      <c r="L1545" s="131"/>
      <c r="M1545" s="131">
        <v>13.5</v>
      </c>
      <c r="N1545" s="131"/>
      <c r="O1545" s="133">
        <f t="shared" si="206"/>
        <v>0</v>
      </c>
      <c r="P1545" s="131" t="s">
        <v>3538</v>
      </c>
      <c r="Q1545" s="131" t="s">
        <v>332</v>
      </c>
      <c r="R1545" s="134" t="s">
        <v>560</v>
      </c>
      <c r="S1545" s="149">
        <v>32.628888888888888</v>
      </c>
      <c r="T1545" s="149">
        <v>1.1653174603174603</v>
      </c>
      <c r="U1545" s="150">
        <v>44734</v>
      </c>
      <c r="V1545" s="149">
        <v>0.43555555555555392</v>
      </c>
      <c r="W1545" s="130">
        <v>1.48</v>
      </c>
      <c r="X1545" s="135">
        <v>165</v>
      </c>
      <c r="Y1545" s="130" t="str">
        <f t="shared" si="204"/>
        <v>AL123</v>
      </c>
      <c r="Z1545" s="130" t="str">
        <f t="shared" si="207"/>
        <v>36/LR20XW</v>
      </c>
      <c r="AA1545" s="135">
        <f t="shared" si="202"/>
        <v>1.48</v>
      </c>
      <c r="AB1545" s="135">
        <f t="shared" si="209"/>
        <v>30</v>
      </c>
      <c r="AC1545" s="130">
        <f t="shared" si="210"/>
        <v>165</v>
      </c>
      <c r="AD1545" s="130" t="str">
        <f t="shared" si="208"/>
        <v>66000-180</v>
      </c>
      <c r="AE1545" s="136"/>
      <c r="AF1545" s="137"/>
      <c r="AG1545" s="1" t="s">
        <v>152</v>
      </c>
      <c r="AH1545" s="43">
        <v>66552</v>
      </c>
    </row>
    <row r="1546" spans="1:34" x14ac:dyDescent="0.25">
      <c r="A1546" s="140">
        <v>44726</v>
      </c>
      <c r="B1546" s="55" t="s">
        <v>5286</v>
      </c>
      <c r="C1546" s="51" t="s">
        <v>2824</v>
      </c>
      <c r="D1546" s="51" t="s">
        <v>2825</v>
      </c>
      <c r="E1546" s="54">
        <v>44739</v>
      </c>
      <c r="F1546" s="51" t="s">
        <v>1149</v>
      </c>
      <c r="G1546" s="48" t="s">
        <v>2822</v>
      </c>
      <c r="H1546" s="52">
        <v>3</v>
      </c>
      <c r="I1546" s="51" t="s">
        <v>394</v>
      </c>
      <c r="J1546" s="1">
        <v>77.73</v>
      </c>
      <c r="K1546" s="132">
        <v>959883</v>
      </c>
      <c r="L1546" s="131" t="s">
        <v>2823</v>
      </c>
      <c r="M1546" s="131">
        <v>26.4</v>
      </c>
      <c r="N1546" s="131">
        <v>2.8</v>
      </c>
      <c r="O1546" s="133">
        <f t="shared" si="206"/>
        <v>73.919999999999987</v>
      </c>
      <c r="P1546" s="131" t="s">
        <v>3497</v>
      </c>
      <c r="Q1546" s="131" t="s">
        <v>2826</v>
      </c>
      <c r="R1546" s="134" t="s">
        <v>248</v>
      </c>
      <c r="S1546" s="149">
        <v>4.7636111111111124</v>
      </c>
      <c r="T1546" s="149">
        <v>1.5878703703703707</v>
      </c>
      <c r="U1546" s="150">
        <v>44739</v>
      </c>
      <c r="V1546" s="149">
        <v>0.18638888888888827</v>
      </c>
      <c r="W1546" s="130">
        <v>1.32</v>
      </c>
      <c r="X1546" s="135">
        <v>241.42</v>
      </c>
      <c r="Y1546" s="130" t="str">
        <f t="shared" si="204"/>
        <v>N1302</v>
      </c>
      <c r="Z1546" s="130" t="str">
        <f t="shared" si="207"/>
        <v>22/HHR-300SCP</v>
      </c>
      <c r="AA1546" s="135">
        <f t="shared" ref="AA1546:AA1609" si="211">W1546</f>
        <v>1.32</v>
      </c>
      <c r="AB1546" s="135">
        <f t="shared" si="209"/>
        <v>77.73</v>
      </c>
      <c r="AC1546" s="130">
        <f t="shared" si="210"/>
        <v>241.42</v>
      </c>
      <c r="AD1546" s="130" t="str">
        <f t="shared" si="208"/>
        <v>22000-090D</v>
      </c>
      <c r="AE1546" s="136"/>
      <c r="AF1546" s="137"/>
      <c r="AG1546" s="1" t="s">
        <v>13</v>
      </c>
      <c r="AH1546" s="43">
        <v>34566</v>
      </c>
    </row>
    <row r="1547" spans="1:34" x14ac:dyDescent="0.25">
      <c r="A1547" s="140">
        <v>44719</v>
      </c>
      <c r="B1547" s="55" t="s">
        <v>5235</v>
      </c>
      <c r="C1547" s="51" t="s">
        <v>3549</v>
      </c>
      <c r="D1547" s="51" t="s">
        <v>5237</v>
      </c>
      <c r="E1547" s="54">
        <v>44736</v>
      </c>
      <c r="F1547" s="51" t="s">
        <v>420</v>
      </c>
      <c r="G1547" s="48" t="s">
        <v>5236</v>
      </c>
      <c r="H1547" s="52">
        <v>1</v>
      </c>
      <c r="I1547" s="51" t="s">
        <v>299</v>
      </c>
      <c r="J1547" s="1">
        <v>19.66</v>
      </c>
      <c r="K1547" s="132">
        <v>958880</v>
      </c>
      <c r="L1547" s="131"/>
      <c r="M1547" s="131">
        <v>18</v>
      </c>
      <c r="N1547" s="131">
        <v>2.0499999999999998</v>
      </c>
      <c r="O1547" s="133">
        <f t="shared" si="206"/>
        <v>36.9</v>
      </c>
      <c r="P1547" s="131" t="s">
        <v>3486</v>
      </c>
      <c r="Q1547" s="131" t="s">
        <v>583</v>
      </c>
      <c r="R1547" s="134" t="s">
        <v>455</v>
      </c>
      <c r="S1547" s="149">
        <v>1.7538888888888882</v>
      </c>
      <c r="T1547" s="149">
        <v>1.7538888888888882</v>
      </c>
      <c r="U1547" s="150">
        <v>44739</v>
      </c>
      <c r="V1547" s="149">
        <v>0.10166666666666657</v>
      </c>
      <c r="W1547" s="130">
        <v>1.32</v>
      </c>
      <c r="X1547" s="135">
        <v>97.32</v>
      </c>
      <c r="Y1547" s="130" t="str">
        <f t="shared" si="204"/>
        <v>RECELL443</v>
      </c>
      <c r="Z1547" s="130" t="str">
        <f t="shared" si="207"/>
        <v>5/UR18650RX</v>
      </c>
      <c r="AA1547" s="135">
        <f t="shared" si="211"/>
        <v>1.32</v>
      </c>
      <c r="AB1547" s="135">
        <f t="shared" si="209"/>
        <v>19.66</v>
      </c>
      <c r="AC1547" s="130">
        <f t="shared" si="210"/>
        <v>97.32</v>
      </c>
      <c r="AD1547" s="130" t="str">
        <f t="shared" si="208"/>
        <v>67001-275B</v>
      </c>
      <c r="AE1547" s="136"/>
      <c r="AF1547" s="137"/>
      <c r="AG1547" s="1" t="s">
        <v>152</v>
      </c>
      <c r="AH1547" s="43">
        <v>23964</v>
      </c>
    </row>
    <row r="1548" spans="1:34" x14ac:dyDescent="0.25">
      <c r="A1548" s="140">
        <v>44719</v>
      </c>
      <c r="B1548" s="55" t="s">
        <v>5229</v>
      </c>
      <c r="C1548" s="51" t="s">
        <v>3640</v>
      </c>
      <c r="D1548" s="51" t="s">
        <v>3641</v>
      </c>
      <c r="E1548" s="54">
        <v>44736</v>
      </c>
      <c r="F1548" s="51" t="s">
        <v>1289</v>
      </c>
      <c r="G1548" s="48" t="s">
        <v>3639</v>
      </c>
      <c r="H1548" s="52">
        <v>1</v>
      </c>
      <c r="I1548" s="51" t="s">
        <v>284</v>
      </c>
      <c r="J1548" s="1">
        <v>37.81</v>
      </c>
      <c r="K1548" s="132">
        <v>958879</v>
      </c>
      <c r="L1548" s="131"/>
      <c r="M1548" s="131">
        <v>18</v>
      </c>
      <c r="N1548" s="131">
        <v>2.5</v>
      </c>
      <c r="O1548" s="133">
        <f t="shared" si="206"/>
        <v>45</v>
      </c>
      <c r="P1548" s="131" t="s">
        <v>4011</v>
      </c>
      <c r="Q1548" s="131" t="s">
        <v>590</v>
      </c>
      <c r="R1548" s="134" t="s">
        <v>455</v>
      </c>
      <c r="S1548" s="149">
        <v>1.4791666666666661</v>
      </c>
      <c r="T1548" s="149">
        <v>1.4791666666666661</v>
      </c>
      <c r="U1548" s="150">
        <v>44739</v>
      </c>
      <c r="V1548" s="149">
        <v>0.10444444444444256</v>
      </c>
      <c r="W1548" s="130">
        <v>1.53</v>
      </c>
      <c r="X1548" s="135">
        <v>106.4</v>
      </c>
      <c r="Y1548" s="130" t="str">
        <f t="shared" si="204"/>
        <v>RECELL47</v>
      </c>
      <c r="Z1548" s="130" t="str">
        <f t="shared" si="207"/>
        <v xml:space="preserve">15/NC2500SCR </v>
      </c>
      <c r="AA1548" s="135">
        <f t="shared" si="211"/>
        <v>1.53</v>
      </c>
      <c r="AB1548" s="135">
        <f t="shared" si="209"/>
        <v>37.81</v>
      </c>
      <c r="AC1548" s="130">
        <f t="shared" si="210"/>
        <v>106.4</v>
      </c>
      <c r="AD1548" s="130" t="str">
        <f t="shared" si="208"/>
        <v>22000-446</v>
      </c>
      <c r="AE1548" s="136"/>
      <c r="AF1548" s="137"/>
      <c r="AG1548" s="1" t="s">
        <v>152</v>
      </c>
      <c r="AH1548" s="43">
        <v>23948</v>
      </c>
    </row>
    <row r="1549" spans="1:34" x14ac:dyDescent="0.25">
      <c r="A1549" s="147">
        <v>44694</v>
      </c>
      <c r="B1549" s="82" t="s">
        <v>5054</v>
      </c>
      <c r="C1549" s="51" t="s">
        <v>5055</v>
      </c>
      <c r="D1549" s="51" t="s">
        <v>972</v>
      </c>
      <c r="E1549" s="54">
        <v>44707</v>
      </c>
      <c r="F1549" s="51" t="s">
        <v>258</v>
      </c>
      <c r="G1549" s="48" t="s">
        <v>1529</v>
      </c>
      <c r="H1549" s="52">
        <v>12</v>
      </c>
      <c r="I1549" s="51" t="s">
        <v>3492</v>
      </c>
      <c r="J1549" s="1">
        <v>139.19</v>
      </c>
      <c r="K1549" s="132">
        <v>955986</v>
      </c>
      <c r="L1549" s="131"/>
      <c r="M1549" s="131"/>
      <c r="N1549" s="131"/>
      <c r="O1549" s="133">
        <f t="shared" si="206"/>
        <v>0</v>
      </c>
      <c r="P1549" s="131"/>
      <c r="Q1549" s="131"/>
      <c r="R1549" s="134" t="s">
        <v>297</v>
      </c>
      <c r="S1549" s="149">
        <v>32.652222222222228</v>
      </c>
      <c r="T1549" s="149">
        <v>2.7210185185185192</v>
      </c>
      <c r="U1549" s="150">
        <v>44739</v>
      </c>
      <c r="V1549" s="149">
        <v>0.15694444444444411</v>
      </c>
      <c r="W1549" s="130">
        <v>2.71</v>
      </c>
      <c r="X1549" s="135">
        <v>220</v>
      </c>
      <c r="Y1549" s="130" t="str">
        <f t="shared" si="204"/>
        <v>CH336</v>
      </c>
      <c r="Z1549" s="130" t="str">
        <f t="shared" si="207"/>
        <v>1/TSB-003APCB</v>
      </c>
      <c r="AA1549" s="135">
        <f t="shared" si="211"/>
        <v>2.71</v>
      </c>
      <c r="AB1549" s="135">
        <f t="shared" si="209"/>
        <v>139.19</v>
      </c>
      <c r="AC1549" s="130">
        <f t="shared" si="210"/>
        <v>220</v>
      </c>
      <c r="AD1549" s="130" t="str">
        <f t="shared" si="208"/>
        <v>66001-133</v>
      </c>
      <c r="AE1549" s="136"/>
      <c r="AF1549" s="137"/>
      <c r="AG1549" s="1" t="s">
        <v>152</v>
      </c>
      <c r="AH1549" s="43">
        <v>1167</v>
      </c>
    </row>
    <row r="1550" spans="1:34" x14ac:dyDescent="0.25">
      <c r="A1550" s="140">
        <v>44698</v>
      </c>
      <c r="B1550" s="55" t="s">
        <v>5073</v>
      </c>
      <c r="C1550" s="51" t="s">
        <v>5076</v>
      </c>
      <c r="D1550" s="51" t="s">
        <v>5077</v>
      </c>
      <c r="E1550" s="54">
        <v>44697</v>
      </c>
      <c r="F1550" s="51" t="s">
        <v>255</v>
      </c>
      <c r="G1550" s="48" t="s">
        <v>5074</v>
      </c>
      <c r="H1550" s="52">
        <v>20</v>
      </c>
      <c r="I1550" s="51" t="s">
        <v>5075</v>
      </c>
      <c r="J1550" s="1">
        <v>1.02</v>
      </c>
      <c r="K1550" s="132">
        <v>956254</v>
      </c>
      <c r="L1550" s="131"/>
      <c r="M1550" s="131">
        <v>3</v>
      </c>
      <c r="N1550" s="131">
        <v>0.28499999999999998</v>
      </c>
      <c r="O1550" s="133">
        <f t="shared" si="206"/>
        <v>0.85499999999999998</v>
      </c>
      <c r="P1550" s="131" t="s">
        <v>411</v>
      </c>
      <c r="Q1550" s="131" t="s">
        <v>412</v>
      </c>
      <c r="R1550" s="134" t="s">
        <v>361</v>
      </c>
      <c r="S1550" s="149">
        <v>5.9705555555555527</v>
      </c>
      <c r="T1550" s="149">
        <v>0.29852777777777761</v>
      </c>
      <c r="U1550" s="150">
        <v>44735</v>
      </c>
      <c r="V1550" s="149">
        <v>0.32722222222222364</v>
      </c>
      <c r="W1550" s="130">
        <v>0.5</v>
      </c>
      <c r="X1550" s="135">
        <v>7.5</v>
      </c>
      <c r="Y1550" s="130" t="str">
        <f t="shared" si="204"/>
        <v>L904</v>
      </c>
      <c r="Z1550" s="130" t="str">
        <f t="shared" si="207"/>
        <v>1/CR2430RV</v>
      </c>
      <c r="AA1550" s="135">
        <f t="shared" si="211"/>
        <v>0.5</v>
      </c>
      <c r="AB1550" s="135">
        <f t="shared" si="209"/>
        <v>1.02</v>
      </c>
      <c r="AC1550" s="130">
        <f t="shared" si="210"/>
        <v>7.5</v>
      </c>
      <c r="AD1550" s="130" t="str">
        <f t="shared" si="208"/>
        <v>66002-807</v>
      </c>
      <c r="AE1550" s="136"/>
      <c r="AF1550" s="137"/>
      <c r="AG1550" s="1" t="s">
        <v>151</v>
      </c>
      <c r="AH1550" s="43" t="s">
        <v>277</v>
      </c>
    </row>
    <row r="1551" spans="1:34" x14ac:dyDescent="0.25">
      <c r="A1551" s="147">
        <v>44638</v>
      </c>
      <c r="B1551" s="82" t="s">
        <v>4663</v>
      </c>
      <c r="C1551" s="51" t="s">
        <v>4666</v>
      </c>
      <c r="D1551" s="51" t="s">
        <v>5399</v>
      </c>
      <c r="E1551" s="54">
        <v>44658</v>
      </c>
      <c r="F1551" s="51" t="s">
        <v>4664</v>
      </c>
      <c r="G1551" s="48" t="s">
        <v>4665</v>
      </c>
      <c r="H1551" s="52">
        <v>1</v>
      </c>
      <c r="I1551" s="51" t="s">
        <v>3221</v>
      </c>
      <c r="J1551" s="1">
        <v>116.78</v>
      </c>
      <c r="K1551" s="132">
        <v>949575</v>
      </c>
      <c r="L1551" s="131"/>
      <c r="M1551" s="131">
        <v>12.8</v>
      </c>
      <c r="N1551" s="131">
        <v>36.299999999999997</v>
      </c>
      <c r="O1551" s="133">
        <f t="shared" si="206"/>
        <v>464.64</v>
      </c>
      <c r="P1551" s="131" t="s">
        <v>508</v>
      </c>
      <c r="Q1551" s="131" t="s">
        <v>4667</v>
      </c>
      <c r="R1551" s="134" t="s">
        <v>1618</v>
      </c>
      <c r="S1551" s="149">
        <v>3.2211111111111128</v>
      </c>
      <c r="T1551" s="149">
        <v>3.2211111111111128</v>
      </c>
      <c r="U1551" s="150">
        <v>44657</v>
      </c>
      <c r="V1551" s="149">
        <v>0.16611111111111088</v>
      </c>
      <c r="W1551" s="130">
        <v>2</v>
      </c>
      <c r="X1551" s="135">
        <v>600</v>
      </c>
      <c r="Y1551" s="130" t="str">
        <f t="shared" si="204"/>
        <v>PACK708</v>
      </c>
      <c r="Z1551" s="130" t="str">
        <f t="shared" si="207"/>
        <v xml:space="preserve">44/IFR26650-33A </v>
      </c>
      <c r="AA1551" s="135">
        <f t="shared" si="211"/>
        <v>2</v>
      </c>
      <c r="AB1551" s="135">
        <f t="shared" si="209"/>
        <v>116.78</v>
      </c>
      <c r="AC1551" s="130">
        <f t="shared" si="210"/>
        <v>600</v>
      </c>
      <c r="AD1551" s="130" t="str">
        <f t="shared" si="208"/>
        <v>66003-024</v>
      </c>
      <c r="AE1551" s="136"/>
      <c r="AF1551" s="137"/>
      <c r="AG1551" s="1" t="s">
        <v>151</v>
      </c>
      <c r="AH1551" s="43">
        <v>65489</v>
      </c>
    </row>
    <row r="1552" spans="1:34" x14ac:dyDescent="0.25">
      <c r="A1552" s="147">
        <v>44715</v>
      </c>
      <c r="B1552" s="82" t="s">
        <v>5206</v>
      </c>
      <c r="C1552" s="51" t="s">
        <v>3235</v>
      </c>
      <c r="D1552" s="51" t="s">
        <v>1063</v>
      </c>
      <c r="E1552" s="54">
        <v>44722</v>
      </c>
      <c r="F1552" s="51" t="s">
        <v>267</v>
      </c>
      <c r="G1552" s="48" t="s">
        <v>1062</v>
      </c>
      <c r="H1552" s="52">
        <v>2</v>
      </c>
      <c r="I1552" s="51" t="s">
        <v>1924</v>
      </c>
      <c r="J1552" s="1">
        <v>35.04</v>
      </c>
      <c r="K1552" s="132">
        <v>958403</v>
      </c>
      <c r="L1552" s="131"/>
      <c r="M1552" s="131"/>
      <c r="N1552" s="131"/>
      <c r="O1552" s="133">
        <f t="shared" si="206"/>
        <v>0</v>
      </c>
      <c r="P1552" s="131"/>
      <c r="Q1552" s="131"/>
      <c r="R1552" s="134" t="s">
        <v>249</v>
      </c>
      <c r="S1552" s="149">
        <v>0.26027777777777761</v>
      </c>
      <c r="T1552" s="149">
        <v>0.1301388888888888</v>
      </c>
      <c r="U1552" s="150">
        <v>44735</v>
      </c>
      <c r="V1552" s="149">
        <v>0.18499999999999961</v>
      </c>
      <c r="W1552" s="130">
        <v>0.12</v>
      </c>
      <c r="X1552" s="135">
        <v>80</v>
      </c>
      <c r="Y1552" s="130" t="str">
        <f t="shared" si="204"/>
        <v>CH211A</v>
      </c>
      <c r="Z1552" s="130" t="str">
        <f t="shared" si="207"/>
        <v>1/TSB-002PCB</v>
      </c>
      <c r="AA1552" s="135">
        <f t="shared" si="211"/>
        <v>0.12</v>
      </c>
      <c r="AB1552" s="135">
        <f t="shared" si="209"/>
        <v>35.04</v>
      </c>
      <c r="AC1552" s="130">
        <f t="shared" si="210"/>
        <v>80</v>
      </c>
      <c r="AD1552" s="130" t="str">
        <f t="shared" si="208"/>
        <v>66000-118A</v>
      </c>
      <c r="AE1552" s="136"/>
      <c r="AF1552" s="137"/>
      <c r="AG1552" s="1" t="s">
        <v>153</v>
      </c>
      <c r="AH1552" s="43">
        <v>66116</v>
      </c>
    </row>
    <row r="1553" spans="1:34" x14ac:dyDescent="0.25">
      <c r="A1553" s="147">
        <v>44715</v>
      </c>
      <c r="B1553" s="82" t="s">
        <v>5196</v>
      </c>
      <c r="C1553" s="51" t="s">
        <v>330</v>
      </c>
      <c r="D1553" s="51" t="s">
        <v>3927</v>
      </c>
      <c r="E1553" s="54">
        <v>44706</v>
      </c>
      <c r="F1553" s="51" t="s">
        <v>1437</v>
      </c>
      <c r="G1553" s="48" t="s">
        <v>3926</v>
      </c>
      <c r="H1553" s="52">
        <v>8</v>
      </c>
      <c r="I1553" s="51" t="s">
        <v>95</v>
      </c>
      <c r="J1553" s="1">
        <v>30</v>
      </c>
      <c r="K1553" s="132">
        <v>957632</v>
      </c>
      <c r="L1553" s="131"/>
      <c r="M1553" s="131">
        <v>18</v>
      </c>
      <c r="N1553" s="131"/>
      <c r="O1553" s="133">
        <f t="shared" si="206"/>
        <v>0</v>
      </c>
      <c r="P1553" s="131" t="s">
        <v>3538</v>
      </c>
      <c r="Q1553" s="131" t="s">
        <v>592</v>
      </c>
      <c r="R1553" s="134" t="s">
        <v>560</v>
      </c>
      <c r="S1553" s="149">
        <v>9.0844444444444399</v>
      </c>
      <c r="T1553" s="149">
        <v>1.135555555555555</v>
      </c>
      <c r="U1553" s="150">
        <v>44735</v>
      </c>
      <c r="V1553" s="149">
        <v>0.34083333333333332</v>
      </c>
      <c r="W1553" s="130">
        <v>2.78</v>
      </c>
      <c r="X1553" s="135">
        <v>165</v>
      </c>
      <c r="Y1553" s="130" t="str">
        <f t="shared" si="204"/>
        <v>AL123F</v>
      </c>
      <c r="Z1553" s="130" t="str">
        <f t="shared" si="207"/>
        <v>36/LR20XW</v>
      </c>
      <c r="AA1553" s="135">
        <f t="shared" si="211"/>
        <v>2.78</v>
      </c>
      <c r="AB1553" s="135">
        <f t="shared" si="209"/>
        <v>30</v>
      </c>
      <c r="AC1553" s="130">
        <f t="shared" si="210"/>
        <v>165</v>
      </c>
      <c r="AD1553" s="130" t="str">
        <f t="shared" si="208"/>
        <v>66004-002</v>
      </c>
      <c r="AE1553" s="136"/>
      <c r="AF1553" s="137"/>
      <c r="AG1553" s="1" t="s">
        <v>152</v>
      </c>
      <c r="AH1553" s="43">
        <v>66552</v>
      </c>
    </row>
    <row r="1554" spans="1:34" x14ac:dyDescent="0.25">
      <c r="A1554" s="140">
        <v>44719</v>
      </c>
      <c r="B1554" s="55" t="s">
        <v>5230</v>
      </c>
      <c r="C1554" s="51" t="s">
        <v>1293</v>
      </c>
      <c r="D1554" s="51" t="s">
        <v>269</v>
      </c>
      <c r="E1554" s="54">
        <v>44729</v>
      </c>
      <c r="F1554" s="51" t="s">
        <v>267</v>
      </c>
      <c r="G1554" s="48" t="s">
        <v>268</v>
      </c>
      <c r="H1554" s="52">
        <v>1</v>
      </c>
      <c r="I1554" s="51" t="s">
        <v>102</v>
      </c>
      <c r="J1554" s="1">
        <v>35.54</v>
      </c>
      <c r="K1554" s="132">
        <v>958859</v>
      </c>
      <c r="L1554" s="131"/>
      <c r="M1554" s="131"/>
      <c r="N1554" s="131"/>
      <c r="O1554" s="133">
        <f t="shared" si="206"/>
        <v>0</v>
      </c>
      <c r="P1554" s="131"/>
      <c r="Q1554" s="131"/>
      <c r="R1554" s="134" t="s">
        <v>249</v>
      </c>
      <c r="S1554" s="149">
        <v>0.16666666666666607</v>
      </c>
      <c r="T1554" s="149">
        <v>0.16666666666666607</v>
      </c>
      <c r="U1554" s="150">
        <v>44735</v>
      </c>
      <c r="V1554" s="149">
        <v>8.2222222222222641E-2</v>
      </c>
      <c r="W1554" s="130">
        <v>0.24</v>
      </c>
      <c r="X1554" s="135">
        <v>80</v>
      </c>
      <c r="Y1554" s="130" t="str">
        <f t="shared" si="204"/>
        <v>CH211</v>
      </c>
      <c r="Z1554" s="130" t="str">
        <f t="shared" si="207"/>
        <v>1/TSB-002</v>
      </c>
      <c r="AA1554" s="135">
        <f t="shared" si="211"/>
        <v>0.24</v>
      </c>
      <c r="AB1554" s="135">
        <f t="shared" si="209"/>
        <v>35.54</v>
      </c>
      <c r="AC1554" s="130">
        <f t="shared" si="210"/>
        <v>80</v>
      </c>
      <c r="AD1554" s="130" t="str">
        <f t="shared" si="208"/>
        <v>66000-118</v>
      </c>
      <c r="AE1554" s="136"/>
      <c r="AF1554" s="137"/>
      <c r="AG1554" s="1" t="s">
        <v>153</v>
      </c>
      <c r="AH1554" s="43">
        <v>66116</v>
      </c>
    </row>
    <row r="1555" spans="1:34" s="138" customFormat="1" x14ac:dyDescent="0.25">
      <c r="A1555" s="146">
        <v>44497</v>
      </c>
      <c r="B1555" s="57" t="s">
        <v>3598</v>
      </c>
      <c r="C1555" s="51" t="s">
        <v>107</v>
      </c>
      <c r="D1555" s="51" t="s">
        <v>104</v>
      </c>
      <c r="E1555" s="54">
        <v>44518</v>
      </c>
      <c r="F1555" s="51" t="s">
        <v>87</v>
      </c>
      <c r="G1555" s="48" t="s">
        <v>103</v>
      </c>
      <c r="H1555" s="52">
        <v>300</v>
      </c>
      <c r="I1555" s="51" t="s">
        <v>3599</v>
      </c>
      <c r="J1555" s="1">
        <v>150.916</v>
      </c>
      <c r="K1555" s="132">
        <v>934506</v>
      </c>
      <c r="L1555" s="131"/>
      <c r="M1555" s="131">
        <v>14.8</v>
      </c>
      <c r="N1555" s="131">
        <v>9.6</v>
      </c>
      <c r="O1555" s="133">
        <f t="shared" si="206"/>
        <v>142.08000000000001</v>
      </c>
      <c r="P1555" s="131" t="s">
        <v>3529</v>
      </c>
      <c r="Q1555" s="131" t="s">
        <v>88</v>
      </c>
      <c r="R1555" s="134" t="s">
        <v>287</v>
      </c>
      <c r="S1555" s="149">
        <v>214.28</v>
      </c>
      <c r="T1555" s="149">
        <v>0.71426666666666672</v>
      </c>
      <c r="U1555" s="150">
        <v>44662</v>
      </c>
      <c r="V1555" s="149">
        <v>-1071760.5</v>
      </c>
      <c r="W1555" s="130">
        <v>0.83</v>
      </c>
      <c r="X1555" s="135">
        <v>375</v>
      </c>
      <c r="Y1555" s="130" t="str">
        <f t="shared" si="204"/>
        <v>RL278</v>
      </c>
      <c r="Z1555" s="130" t="str">
        <f t="shared" si="207"/>
        <v>16/UR18650F-2300</v>
      </c>
      <c r="AA1555" s="135">
        <f t="shared" si="211"/>
        <v>0.83</v>
      </c>
      <c r="AB1555" s="135">
        <f t="shared" si="209"/>
        <v>150.916</v>
      </c>
      <c r="AC1555" s="130">
        <f t="shared" si="210"/>
        <v>375</v>
      </c>
      <c r="AD1555" s="130" t="str">
        <f t="shared" si="208"/>
        <v>66000-508</v>
      </c>
      <c r="AE1555" s="136"/>
      <c r="AF1555" s="137"/>
      <c r="AG1555" s="1" t="s">
        <v>153</v>
      </c>
      <c r="AH1555" s="43">
        <v>24081</v>
      </c>
    </row>
    <row r="1556" spans="1:34" x14ac:dyDescent="0.25">
      <c r="A1556" s="139">
        <v>44732</v>
      </c>
      <c r="B1556" s="58" t="s">
        <v>5322</v>
      </c>
      <c r="C1556" s="51" t="s">
        <v>3175</v>
      </c>
      <c r="D1556" s="51" t="s">
        <v>1786</v>
      </c>
      <c r="E1556" s="54">
        <v>44729</v>
      </c>
      <c r="F1556" s="51" t="s">
        <v>260</v>
      </c>
      <c r="G1556" s="48" t="s">
        <v>1785</v>
      </c>
      <c r="H1556" s="52">
        <v>24</v>
      </c>
      <c r="I1556" s="51" t="s">
        <v>261</v>
      </c>
      <c r="J1556" s="1">
        <v>22.89</v>
      </c>
      <c r="K1556" s="132">
        <v>960485</v>
      </c>
      <c r="L1556" s="131"/>
      <c r="M1556" s="131">
        <v>12</v>
      </c>
      <c r="N1556" s="131">
        <v>1.9</v>
      </c>
      <c r="O1556" s="133">
        <f t="shared" ref="O1556:O1587" si="212">N1556*M1556</f>
        <v>22.799999999999997</v>
      </c>
      <c r="P1556" s="131" t="s">
        <v>4011</v>
      </c>
      <c r="Q1556" s="131" t="s">
        <v>584</v>
      </c>
      <c r="R1556" s="134" t="s">
        <v>5667</v>
      </c>
      <c r="S1556" s="149">
        <v>6.1588888888888915</v>
      </c>
      <c r="T1556" s="149">
        <v>0.2566203703703705</v>
      </c>
      <c r="U1556" s="150">
        <v>44769</v>
      </c>
      <c r="V1556" s="149">
        <v>0.24999999999999911</v>
      </c>
      <c r="W1556" s="130">
        <v>0.26</v>
      </c>
      <c r="X1556" s="135">
        <v>75</v>
      </c>
      <c r="Y1556" s="130" t="str">
        <f t="shared" si="204"/>
        <v>N393</v>
      </c>
      <c r="Z1556" s="130" t="str">
        <f t="shared" si="207"/>
        <v>10/NC-1900SCR</v>
      </c>
      <c r="AA1556" s="135">
        <f t="shared" si="211"/>
        <v>0.26</v>
      </c>
      <c r="AB1556" s="135">
        <f t="shared" si="209"/>
        <v>22.89</v>
      </c>
      <c r="AC1556" s="130">
        <f t="shared" si="210"/>
        <v>75</v>
      </c>
      <c r="AD1556" s="130" t="str">
        <f t="shared" si="208"/>
        <v>66000-372</v>
      </c>
      <c r="AE1556" s="136"/>
      <c r="AF1556" s="137"/>
      <c r="AG1556" s="1" t="s">
        <v>573</v>
      </c>
      <c r="AH1556" s="43">
        <v>20171</v>
      </c>
    </row>
    <row r="1557" spans="1:34" x14ac:dyDescent="0.25">
      <c r="A1557" s="147">
        <v>44715</v>
      </c>
      <c r="B1557" s="82" t="s">
        <v>5186</v>
      </c>
      <c r="C1557" s="51"/>
      <c r="D1557" s="51" t="s">
        <v>1342</v>
      </c>
      <c r="E1557" s="54">
        <v>44705</v>
      </c>
      <c r="F1557" s="51" t="s">
        <v>579</v>
      </c>
      <c r="G1557" s="48" t="s">
        <v>1341</v>
      </c>
      <c r="H1557" s="52">
        <v>1</v>
      </c>
      <c r="I1557" s="51"/>
      <c r="J1557" s="1">
        <v>16.36</v>
      </c>
      <c r="K1557" s="132">
        <v>957341</v>
      </c>
      <c r="L1557" s="131"/>
      <c r="M1557" s="131"/>
      <c r="N1557" s="131"/>
      <c r="O1557" s="133">
        <f t="shared" si="212"/>
        <v>0</v>
      </c>
      <c r="P1557" s="131"/>
      <c r="Q1557" s="131"/>
      <c r="R1557" s="134" t="s">
        <v>259</v>
      </c>
      <c r="S1557" s="149">
        <v>15.052777777777781</v>
      </c>
      <c r="T1557" s="149">
        <v>15.052777777777781</v>
      </c>
      <c r="U1557" s="150">
        <v>44769</v>
      </c>
      <c r="V1557" s="149">
        <v>0.25000000000000044</v>
      </c>
      <c r="W1557" s="130">
        <v>1.67</v>
      </c>
      <c r="X1557" s="135">
        <v>200</v>
      </c>
      <c r="Y1557" s="130" t="str">
        <f t="shared" si="204"/>
        <v>CH529</v>
      </c>
      <c r="Z1557" s="130">
        <f t="shared" si="207"/>
        <v>0</v>
      </c>
      <c r="AA1557" s="135">
        <f t="shared" si="211"/>
        <v>1.67</v>
      </c>
      <c r="AB1557" s="135">
        <f t="shared" si="209"/>
        <v>16.36</v>
      </c>
      <c r="AC1557" s="130">
        <f t="shared" si="210"/>
        <v>200</v>
      </c>
      <c r="AD1557" s="130" t="str">
        <f t="shared" si="208"/>
        <v>66002-614</v>
      </c>
      <c r="AE1557" s="136"/>
      <c r="AF1557" s="137"/>
      <c r="AG1557" s="1" t="s">
        <v>13</v>
      </c>
      <c r="AH1557" s="43">
        <v>23769</v>
      </c>
    </row>
    <row r="1558" spans="1:34" x14ac:dyDescent="0.25">
      <c r="A1558" s="140">
        <v>44740</v>
      </c>
      <c r="B1558" s="55" t="s">
        <v>5388</v>
      </c>
      <c r="C1558" s="51" t="s">
        <v>5390</v>
      </c>
      <c r="D1558" s="51" t="s">
        <v>5391</v>
      </c>
      <c r="E1558" s="54">
        <v>44750</v>
      </c>
      <c r="F1558" s="51" t="s">
        <v>609</v>
      </c>
      <c r="G1558" s="48" t="s">
        <v>5389</v>
      </c>
      <c r="H1558" s="52">
        <v>4</v>
      </c>
      <c r="I1558" s="51" t="s">
        <v>408</v>
      </c>
      <c r="J1558" s="1">
        <v>16.61</v>
      </c>
      <c r="K1558" s="132">
        <v>961949</v>
      </c>
      <c r="L1558" s="131"/>
      <c r="M1558" s="131">
        <v>7.2</v>
      </c>
      <c r="N1558" s="131">
        <v>0.9</v>
      </c>
      <c r="O1558" s="133">
        <f t="shared" si="212"/>
        <v>6.48</v>
      </c>
      <c r="P1558" s="131" t="s">
        <v>3497</v>
      </c>
      <c r="Q1558" s="131" t="s">
        <v>464</v>
      </c>
      <c r="R1558" s="134" t="s">
        <v>997</v>
      </c>
      <c r="S1558" s="149">
        <v>2.9</v>
      </c>
      <c r="T1558" s="149">
        <v>0.72499999999999998</v>
      </c>
      <c r="U1558" s="150">
        <v>44749</v>
      </c>
      <c r="V1558" s="149">
        <v>0.22777777777777652</v>
      </c>
      <c r="W1558" s="130">
        <v>1</v>
      </c>
      <c r="X1558" s="135">
        <v>63.2</v>
      </c>
      <c r="Y1558" s="130" t="str">
        <f t="shared" ref="Y1558:Y1621" si="213">D1558</f>
        <v>N2010</v>
      </c>
      <c r="Z1558" s="130" t="str">
        <f t="shared" si="207"/>
        <v>6/BK-4HCCE</v>
      </c>
      <c r="AA1558" s="135">
        <f t="shared" si="211"/>
        <v>1</v>
      </c>
      <c r="AB1558" s="135">
        <f t="shared" si="209"/>
        <v>16.61</v>
      </c>
      <c r="AC1558" s="130">
        <f t="shared" si="210"/>
        <v>63.2</v>
      </c>
      <c r="AD1558" s="130" t="str">
        <f t="shared" si="208"/>
        <v>66004-063</v>
      </c>
      <c r="AE1558" s="136"/>
      <c r="AF1558" s="137"/>
      <c r="AG1558" s="1" t="s">
        <v>13</v>
      </c>
      <c r="AH1558" s="43">
        <v>32091</v>
      </c>
    </row>
    <row r="1559" spans="1:34" x14ac:dyDescent="0.25">
      <c r="A1559" s="147">
        <v>44736</v>
      </c>
      <c r="B1559" s="82">
        <v>323996</v>
      </c>
      <c r="C1559" s="51" t="s">
        <v>5511</v>
      </c>
      <c r="D1559" s="51" t="s">
        <v>5668</v>
      </c>
      <c r="E1559" s="54">
        <v>44749</v>
      </c>
      <c r="F1559" s="51" t="s">
        <v>105</v>
      </c>
      <c r="G1559" s="48" t="s">
        <v>5360</v>
      </c>
      <c r="H1559" s="52">
        <v>1</v>
      </c>
      <c r="I1559" s="51" t="s">
        <v>309</v>
      </c>
      <c r="J1559" s="1">
        <v>17.649999999999999</v>
      </c>
      <c r="K1559" s="132">
        <v>961526</v>
      </c>
      <c r="L1559" s="131"/>
      <c r="M1559" s="131">
        <v>9.6</v>
      </c>
      <c r="N1559" s="131">
        <v>1.7</v>
      </c>
      <c r="O1559" s="133">
        <f t="shared" si="212"/>
        <v>16.32</v>
      </c>
      <c r="P1559" s="131" t="s">
        <v>4011</v>
      </c>
      <c r="Q1559" s="131" t="s">
        <v>632</v>
      </c>
      <c r="R1559" s="134" t="s">
        <v>997</v>
      </c>
      <c r="S1559" s="149">
        <v>1.3047222222222246</v>
      </c>
      <c r="T1559" s="149">
        <v>1.3047222222222246</v>
      </c>
      <c r="U1559" s="150">
        <v>44761</v>
      </c>
      <c r="V1559" s="149">
        <v>0.41666666666666519</v>
      </c>
      <c r="W1559" s="130">
        <v>1</v>
      </c>
      <c r="X1559" s="135">
        <v>67.5</v>
      </c>
      <c r="Y1559" s="130" t="str">
        <f t="shared" si="213"/>
        <v>RECELL783</v>
      </c>
      <c r="Z1559" s="130" t="str">
        <f t="shared" si="207"/>
        <v>8/N1700SCRL</v>
      </c>
      <c r="AA1559" s="135">
        <f t="shared" si="211"/>
        <v>1</v>
      </c>
      <c r="AB1559" s="135">
        <f t="shared" si="209"/>
        <v>17.649999999999999</v>
      </c>
      <c r="AC1559" s="130">
        <f t="shared" si="210"/>
        <v>67.5</v>
      </c>
      <c r="AD1559" s="130" t="str">
        <f t="shared" si="208"/>
        <v>66004-064</v>
      </c>
      <c r="AE1559" s="136"/>
      <c r="AF1559" s="137"/>
      <c r="AG1559" s="1" t="s">
        <v>13</v>
      </c>
      <c r="AH1559" s="43" t="s">
        <v>294</v>
      </c>
    </row>
    <row r="1560" spans="1:34" x14ac:dyDescent="0.25">
      <c r="A1560" s="146">
        <v>44742</v>
      </c>
      <c r="B1560" s="57" t="s">
        <v>5401</v>
      </c>
      <c r="C1560" s="51" t="s">
        <v>5404</v>
      </c>
      <c r="D1560" s="51" t="s">
        <v>5405</v>
      </c>
      <c r="E1560" s="54">
        <v>44761</v>
      </c>
      <c r="F1560" s="51" t="s">
        <v>5402</v>
      </c>
      <c r="G1560" s="48" t="s">
        <v>5403</v>
      </c>
      <c r="H1560" s="52">
        <v>2</v>
      </c>
      <c r="I1560" s="51" t="s">
        <v>1486</v>
      </c>
      <c r="J1560" s="1">
        <v>26.03</v>
      </c>
      <c r="K1560" s="132">
        <v>962010</v>
      </c>
      <c r="L1560" s="131"/>
      <c r="M1560" s="131">
        <v>18</v>
      </c>
      <c r="N1560" s="131">
        <v>1.9</v>
      </c>
      <c r="O1560" s="133">
        <f t="shared" si="212"/>
        <v>34.199999999999996</v>
      </c>
      <c r="P1560" s="131" t="s">
        <v>3497</v>
      </c>
      <c r="Q1560" s="131" t="s">
        <v>590</v>
      </c>
      <c r="R1560" s="134" t="s">
        <v>287</v>
      </c>
      <c r="S1560" s="149">
        <v>3.4897222222222219</v>
      </c>
      <c r="T1560" s="149">
        <v>1.744861111111111</v>
      </c>
      <c r="U1560" s="150">
        <v>44750</v>
      </c>
      <c r="V1560" s="149">
        <v>0.1133333333333324</v>
      </c>
      <c r="W1560" s="130">
        <v>1.67</v>
      </c>
      <c r="X1560" s="135">
        <v>130</v>
      </c>
      <c r="Y1560" s="130" t="str">
        <f t="shared" si="213"/>
        <v>N1867</v>
      </c>
      <c r="Z1560" s="130" t="str">
        <f t="shared" si="207"/>
        <v>15/HR-3UTC</v>
      </c>
      <c r="AA1560" s="135">
        <f t="shared" si="211"/>
        <v>1.67</v>
      </c>
      <c r="AB1560" s="135">
        <f t="shared" si="209"/>
        <v>26.03</v>
      </c>
      <c r="AC1560" s="130">
        <f t="shared" si="210"/>
        <v>130</v>
      </c>
      <c r="AD1560" s="130" t="str">
        <f t="shared" si="208"/>
        <v>66002-132</v>
      </c>
      <c r="AE1560" s="136"/>
      <c r="AF1560" s="137"/>
      <c r="AG1560" s="1" t="s">
        <v>151</v>
      </c>
      <c r="AH1560" s="43">
        <v>2356</v>
      </c>
    </row>
    <row r="1561" spans="1:34" x14ac:dyDescent="0.25">
      <c r="A1561" s="139">
        <v>44746</v>
      </c>
      <c r="B1561" s="58" t="s">
        <v>5437</v>
      </c>
      <c r="C1561" s="51" t="s">
        <v>5438</v>
      </c>
      <c r="D1561" s="51" t="s">
        <v>1775</v>
      </c>
      <c r="E1561" s="54">
        <v>44746</v>
      </c>
      <c r="F1561" s="51" t="s">
        <v>1772</v>
      </c>
      <c r="G1561" s="48" t="s">
        <v>1773</v>
      </c>
      <c r="H1561" s="52">
        <v>50</v>
      </c>
      <c r="I1561" s="51" t="s">
        <v>2990</v>
      </c>
      <c r="J1561" s="1">
        <v>3.76</v>
      </c>
      <c r="K1561" s="132">
        <v>962496</v>
      </c>
      <c r="L1561" s="131"/>
      <c r="M1561" s="131">
        <v>13.5</v>
      </c>
      <c r="N1561" s="131"/>
      <c r="O1561" s="133">
        <f t="shared" si="212"/>
        <v>0</v>
      </c>
      <c r="P1561" s="131" t="s">
        <v>3538</v>
      </c>
      <c r="Q1561" s="131" t="s">
        <v>1776</v>
      </c>
      <c r="R1561" s="134" t="s">
        <v>2172</v>
      </c>
      <c r="S1561" s="149">
        <v>34.537777777777777</v>
      </c>
      <c r="T1561" s="149">
        <v>0.69075555555555557</v>
      </c>
      <c r="U1561" s="150">
        <v>44762</v>
      </c>
      <c r="V1561" s="149">
        <v>2.80555555555555E-2</v>
      </c>
      <c r="W1561" s="130">
        <v>0.63</v>
      </c>
      <c r="X1561" s="135">
        <v>38</v>
      </c>
      <c r="Y1561" s="130" t="str">
        <f t="shared" si="213"/>
        <v>AL91A</v>
      </c>
      <c r="Z1561" s="130" t="str">
        <f t="shared" si="207"/>
        <v>9/EN91</v>
      </c>
      <c r="AA1561" s="135">
        <f t="shared" si="211"/>
        <v>0.63</v>
      </c>
      <c r="AB1561" s="135">
        <f t="shared" si="209"/>
        <v>3.76</v>
      </c>
      <c r="AC1561" s="130">
        <f t="shared" si="210"/>
        <v>38</v>
      </c>
      <c r="AD1561" s="130" t="str">
        <f t="shared" si="208"/>
        <v>66002-949</v>
      </c>
      <c r="AE1561" s="136"/>
      <c r="AF1561" s="137"/>
      <c r="AG1561" s="1" t="s">
        <v>152</v>
      </c>
      <c r="AH1561" s="43">
        <v>65346</v>
      </c>
    </row>
    <row r="1562" spans="1:34" x14ac:dyDescent="0.25">
      <c r="A1562" s="139">
        <v>44753</v>
      </c>
      <c r="B1562" s="58" t="s">
        <v>5492</v>
      </c>
      <c r="C1562" s="51" t="s">
        <v>3667</v>
      </c>
      <c r="D1562" s="51" t="s">
        <v>4157</v>
      </c>
      <c r="E1562" s="54">
        <v>44764</v>
      </c>
      <c r="F1562" s="51" t="s">
        <v>3324</v>
      </c>
      <c r="G1562" s="48" t="s">
        <v>4156</v>
      </c>
      <c r="H1562" s="52">
        <v>3</v>
      </c>
      <c r="I1562" s="51" t="s">
        <v>3492</v>
      </c>
      <c r="J1562" s="1">
        <v>34.64</v>
      </c>
      <c r="K1562" s="132">
        <v>963329</v>
      </c>
      <c r="L1562" s="131"/>
      <c r="M1562" s="131"/>
      <c r="N1562" s="131"/>
      <c r="O1562" s="133">
        <f t="shared" si="212"/>
        <v>0</v>
      </c>
      <c r="P1562" s="131"/>
      <c r="Q1562" s="131"/>
      <c r="R1562" s="134" t="s">
        <v>249</v>
      </c>
      <c r="S1562" s="149">
        <v>0.16666666666666874</v>
      </c>
      <c r="T1562" s="149">
        <v>5.5555555555556246E-2</v>
      </c>
      <c r="U1562" s="150">
        <v>44762</v>
      </c>
      <c r="V1562" s="149">
        <v>0.91527777777777874</v>
      </c>
      <c r="W1562" s="130">
        <v>0.25</v>
      </c>
      <c r="X1562" s="135">
        <v>99.98</v>
      </c>
      <c r="Y1562" s="130" t="str">
        <f t="shared" si="213"/>
        <v>CH572</v>
      </c>
      <c r="Z1562" s="130" t="str">
        <f t="shared" si="207"/>
        <v>1/TSB003PCB</v>
      </c>
      <c r="AA1562" s="135">
        <f t="shared" si="211"/>
        <v>0.25</v>
      </c>
      <c r="AB1562" s="135">
        <f t="shared" si="209"/>
        <v>34.64</v>
      </c>
      <c r="AC1562" s="130">
        <f t="shared" si="210"/>
        <v>99.98</v>
      </c>
      <c r="AD1562" s="130" t="str">
        <f t="shared" si="208"/>
        <v>66002-849</v>
      </c>
      <c r="AE1562" s="136"/>
      <c r="AF1562" s="137"/>
      <c r="AG1562" s="1" t="s">
        <v>152</v>
      </c>
      <c r="AH1562" s="43">
        <v>67070</v>
      </c>
    </row>
    <row r="1563" spans="1:34" x14ac:dyDescent="0.25">
      <c r="A1563" s="146">
        <v>44749</v>
      </c>
      <c r="B1563" s="57" t="s">
        <v>5475</v>
      </c>
      <c r="C1563" s="51" t="s">
        <v>2931</v>
      </c>
      <c r="D1563" s="51" t="s">
        <v>441</v>
      </c>
      <c r="E1563" s="54">
        <v>44761</v>
      </c>
      <c r="F1563" s="51" t="s">
        <v>387</v>
      </c>
      <c r="G1563" s="48" t="s">
        <v>440</v>
      </c>
      <c r="H1563" s="52">
        <v>5</v>
      </c>
      <c r="I1563" s="51" t="s">
        <v>102</v>
      </c>
      <c r="J1563" s="1">
        <v>34.94</v>
      </c>
      <c r="K1563" s="132">
        <v>963035</v>
      </c>
      <c r="L1563" s="131"/>
      <c r="M1563" s="131"/>
      <c r="N1563" s="131"/>
      <c r="O1563" s="133">
        <f t="shared" si="212"/>
        <v>0</v>
      </c>
      <c r="P1563" s="131"/>
      <c r="Q1563" s="131"/>
      <c r="R1563" s="134" t="s">
        <v>249</v>
      </c>
      <c r="S1563" s="149">
        <v>0.25000000000000044</v>
      </c>
      <c r="T1563" s="149">
        <v>5.0000000000000086E-2</v>
      </c>
      <c r="U1563" s="150">
        <v>44762</v>
      </c>
      <c r="V1563" s="149">
        <v>0.87277777777777743</v>
      </c>
      <c r="W1563" s="130">
        <v>0.08</v>
      </c>
      <c r="X1563" s="135">
        <v>75</v>
      </c>
      <c r="Y1563" s="130" t="str">
        <f t="shared" si="213"/>
        <v>CH178</v>
      </c>
      <c r="Z1563" s="130" t="str">
        <f t="shared" si="207"/>
        <v>1/TSB002</v>
      </c>
      <c r="AA1563" s="135">
        <f t="shared" si="211"/>
        <v>0.08</v>
      </c>
      <c r="AB1563" s="135">
        <f t="shared" si="209"/>
        <v>34.94</v>
      </c>
      <c r="AC1563" s="130">
        <f t="shared" si="210"/>
        <v>75</v>
      </c>
      <c r="AD1563" s="130" t="str">
        <f t="shared" si="208"/>
        <v>66000-086</v>
      </c>
      <c r="AE1563" s="136"/>
      <c r="AF1563" s="137"/>
      <c r="AG1563" s="1" t="s">
        <v>573</v>
      </c>
      <c r="AH1563" s="43">
        <v>35409</v>
      </c>
    </row>
    <row r="1564" spans="1:34" x14ac:dyDescent="0.25">
      <c r="A1564" s="147">
        <v>44743</v>
      </c>
      <c r="B1564" s="82" t="s">
        <v>5415</v>
      </c>
      <c r="C1564" s="51" t="s">
        <v>2578</v>
      </c>
      <c r="D1564" s="51" t="s">
        <v>2579</v>
      </c>
      <c r="E1564" s="54">
        <v>44757</v>
      </c>
      <c r="F1564" s="51" t="s">
        <v>1289</v>
      </c>
      <c r="G1564" s="48" t="s">
        <v>2577</v>
      </c>
      <c r="H1564" s="52">
        <v>1</v>
      </c>
      <c r="I1564" s="51" t="s">
        <v>299</v>
      </c>
      <c r="J1564" s="1">
        <v>11.8</v>
      </c>
      <c r="K1564" s="132">
        <v>962362</v>
      </c>
      <c r="L1564" s="131"/>
      <c r="M1564" s="131">
        <v>10.8</v>
      </c>
      <c r="N1564" s="131">
        <v>2.0499999999999998</v>
      </c>
      <c r="O1564" s="133">
        <f t="shared" si="212"/>
        <v>22.14</v>
      </c>
      <c r="P1564" s="131" t="s">
        <v>3486</v>
      </c>
      <c r="Q1564" s="131" t="s">
        <v>577</v>
      </c>
      <c r="R1564" s="134" t="s">
        <v>997</v>
      </c>
      <c r="S1564" s="149">
        <v>1.1730555555555573</v>
      </c>
      <c r="T1564" s="149">
        <v>1.1730555555555573</v>
      </c>
      <c r="U1564" s="150">
        <v>44762</v>
      </c>
      <c r="V1564" s="149">
        <v>0.74222222222222323</v>
      </c>
      <c r="W1564" s="130">
        <v>1.1399999999999999</v>
      </c>
      <c r="X1564" s="135">
        <v>57</v>
      </c>
      <c r="Y1564" s="130" t="str">
        <f t="shared" si="213"/>
        <v>RECELL586</v>
      </c>
      <c r="Z1564" s="130" t="str">
        <f t="shared" si="207"/>
        <v>3/UR18650RX</v>
      </c>
      <c r="AA1564" s="135">
        <f t="shared" si="211"/>
        <v>1.1399999999999999</v>
      </c>
      <c r="AB1564" s="135">
        <f t="shared" si="209"/>
        <v>11.8</v>
      </c>
      <c r="AC1564" s="130">
        <f t="shared" si="210"/>
        <v>57</v>
      </c>
      <c r="AD1564" s="130" t="str">
        <f t="shared" si="208"/>
        <v>66002-321</v>
      </c>
      <c r="AE1564" s="136"/>
      <c r="AF1564" s="137"/>
      <c r="AG1564" s="1" t="s">
        <v>13</v>
      </c>
      <c r="AH1564" s="43">
        <v>23948</v>
      </c>
    </row>
    <row r="1565" spans="1:34" x14ac:dyDescent="0.25">
      <c r="A1565" s="144">
        <v>44748</v>
      </c>
      <c r="B1565" s="206" t="s">
        <v>5463</v>
      </c>
      <c r="C1565" s="175" t="s">
        <v>1641</v>
      </c>
      <c r="D1565" s="175" t="s">
        <v>1642</v>
      </c>
      <c r="E1565" s="187">
        <v>44747</v>
      </c>
      <c r="F1565" s="175" t="s">
        <v>704</v>
      </c>
      <c r="G1565" s="176" t="s">
        <v>1640</v>
      </c>
      <c r="H1565" s="177">
        <v>2</v>
      </c>
      <c r="I1565" s="230" t="s">
        <v>303</v>
      </c>
      <c r="J1565" s="178">
        <v>55.44</v>
      </c>
      <c r="K1565" s="132">
        <v>962849</v>
      </c>
      <c r="L1565" s="131"/>
      <c r="M1565" s="131">
        <v>11.1</v>
      </c>
      <c r="N1565" s="131">
        <v>7.2</v>
      </c>
      <c r="O1565" s="133">
        <f t="shared" si="212"/>
        <v>79.92</v>
      </c>
      <c r="P1565" s="131" t="s">
        <v>3486</v>
      </c>
      <c r="Q1565" s="131" t="s">
        <v>400</v>
      </c>
      <c r="R1565" s="134" t="s">
        <v>287</v>
      </c>
      <c r="S1565" s="149">
        <v>1.8000000000000003</v>
      </c>
      <c r="T1565" s="149">
        <v>0.90000000000000013</v>
      </c>
      <c r="U1565" s="150">
        <v>44761</v>
      </c>
      <c r="V1565" s="149">
        <v>0.25000000000000044</v>
      </c>
      <c r="W1565" s="130">
        <v>0.69</v>
      </c>
      <c r="X1565" s="135">
        <v>161</v>
      </c>
      <c r="Y1565" s="130" t="str">
        <f t="shared" si="213"/>
        <v>RL115</v>
      </c>
      <c r="Z1565" s="130" t="str">
        <f t="shared" si="207"/>
        <v>9/UR18650FK</v>
      </c>
      <c r="AA1565" s="135">
        <f t="shared" si="211"/>
        <v>0.69</v>
      </c>
      <c r="AB1565" s="135">
        <v>55.44</v>
      </c>
      <c r="AC1565" s="130">
        <f t="shared" si="210"/>
        <v>161</v>
      </c>
      <c r="AD1565" s="130" t="str">
        <f t="shared" si="208"/>
        <v>66000-455</v>
      </c>
      <c r="AE1565" s="136"/>
      <c r="AF1565" s="137"/>
      <c r="AG1565" s="1" t="s">
        <v>153</v>
      </c>
      <c r="AH1565" s="43">
        <v>1796</v>
      </c>
    </row>
    <row r="1566" spans="1:34" x14ac:dyDescent="0.25">
      <c r="A1566" s="147">
        <v>44722</v>
      </c>
      <c r="B1566" s="82" t="s">
        <v>5262</v>
      </c>
      <c r="C1566" s="51" t="s">
        <v>2931</v>
      </c>
      <c r="D1566" s="51" t="s">
        <v>366</v>
      </c>
      <c r="E1566" s="54">
        <v>44721</v>
      </c>
      <c r="F1566" s="51" t="s">
        <v>139</v>
      </c>
      <c r="G1566" s="48" t="s">
        <v>142</v>
      </c>
      <c r="H1566" s="52">
        <v>1</v>
      </c>
      <c r="I1566" s="51" t="s">
        <v>102</v>
      </c>
      <c r="J1566" s="1">
        <v>35.71</v>
      </c>
      <c r="K1566" s="132">
        <v>959680</v>
      </c>
      <c r="L1566" s="131"/>
      <c r="M1566" s="131"/>
      <c r="N1566" s="131"/>
      <c r="O1566" s="133">
        <f t="shared" si="212"/>
        <v>0</v>
      </c>
      <c r="P1566" s="131"/>
      <c r="Q1566" s="131"/>
      <c r="R1566" s="134" t="s">
        <v>249</v>
      </c>
      <c r="S1566" s="149">
        <v>0.16666666666666874</v>
      </c>
      <c r="T1566" s="149">
        <v>0.16666666666666874</v>
      </c>
      <c r="U1566" s="150">
        <v>44750</v>
      </c>
      <c r="V1566" s="149">
        <v>0.21305555555555511</v>
      </c>
      <c r="W1566" s="130">
        <v>0.26</v>
      </c>
      <c r="X1566" s="135">
        <v>90</v>
      </c>
      <c r="Y1566" s="130" t="str">
        <f t="shared" si="213"/>
        <v>CH256</v>
      </c>
      <c r="Z1566" s="130" t="str">
        <f t="shared" si="207"/>
        <v>1/TSB002</v>
      </c>
      <c r="AA1566" s="135">
        <f t="shared" si="211"/>
        <v>0.26</v>
      </c>
      <c r="AB1566" s="135">
        <f t="shared" ref="AB1566:AB1629" si="214">J1566</f>
        <v>35.71</v>
      </c>
      <c r="AC1566" s="130">
        <f t="shared" si="210"/>
        <v>90</v>
      </c>
      <c r="AD1566" s="130" t="str">
        <f t="shared" si="208"/>
        <v>66000-715</v>
      </c>
      <c r="AE1566" s="136"/>
      <c r="AF1566" s="137"/>
      <c r="AG1566" s="1" t="s">
        <v>573</v>
      </c>
      <c r="AH1566" s="43">
        <v>66824</v>
      </c>
    </row>
    <row r="1567" spans="1:34" x14ac:dyDescent="0.25">
      <c r="A1567" s="140">
        <v>44726</v>
      </c>
      <c r="B1567" s="55" t="s">
        <v>5277</v>
      </c>
      <c r="C1567" s="51" t="s">
        <v>3355</v>
      </c>
      <c r="D1567" s="51" t="s">
        <v>5279</v>
      </c>
      <c r="E1567" s="54">
        <v>44739</v>
      </c>
      <c r="F1567" s="51" t="s">
        <v>1289</v>
      </c>
      <c r="G1567" s="48" t="s">
        <v>5278</v>
      </c>
      <c r="H1567" s="52">
        <v>1</v>
      </c>
      <c r="I1567" s="51" t="s">
        <v>99</v>
      </c>
      <c r="J1567" s="1">
        <v>25.62</v>
      </c>
      <c r="K1567" s="132">
        <v>959900</v>
      </c>
      <c r="L1567" s="131"/>
      <c r="M1567" s="131">
        <v>7.4</v>
      </c>
      <c r="N1567" s="131">
        <v>7.8</v>
      </c>
      <c r="O1567" s="133">
        <f t="shared" si="212"/>
        <v>57.72</v>
      </c>
      <c r="P1567" s="131" t="s">
        <v>3486</v>
      </c>
      <c r="Q1567" s="131" t="s">
        <v>492</v>
      </c>
      <c r="R1567" s="134" t="s">
        <v>997</v>
      </c>
      <c r="S1567" s="149">
        <v>1.3786111111111099</v>
      </c>
      <c r="T1567" s="149">
        <v>1.3786111111111099</v>
      </c>
      <c r="U1567" s="150">
        <v>44748</v>
      </c>
      <c r="V1567" s="149">
        <v>0.11555555555555586</v>
      </c>
      <c r="W1567" s="130">
        <v>1.79</v>
      </c>
      <c r="X1567" s="135">
        <v>80</v>
      </c>
      <c r="Y1567" s="130" t="str">
        <f t="shared" si="213"/>
        <v>RECELL393</v>
      </c>
      <c r="Z1567" s="130" t="str">
        <f t="shared" si="207"/>
        <v>6/UR18650FM</v>
      </c>
      <c r="AA1567" s="135">
        <f t="shared" si="211"/>
        <v>1.79</v>
      </c>
      <c r="AB1567" s="135">
        <f t="shared" si="214"/>
        <v>25.62</v>
      </c>
      <c r="AC1567" s="130">
        <f t="shared" si="210"/>
        <v>80</v>
      </c>
      <c r="AD1567" s="130" t="str">
        <f t="shared" si="208"/>
        <v>66001-680</v>
      </c>
      <c r="AE1567" s="136"/>
      <c r="AF1567" s="137"/>
      <c r="AG1567" s="1" t="s">
        <v>13</v>
      </c>
      <c r="AH1567" s="43">
        <v>23948</v>
      </c>
    </row>
    <row r="1568" spans="1:34" x14ac:dyDescent="0.25">
      <c r="A1568" s="140">
        <v>44733</v>
      </c>
      <c r="B1568" s="55" t="s">
        <v>5347</v>
      </c>
      <c r="C1568" s="51" t="s">
        <v>5345</v>
      </c>
      <c r="D1568" s="51" t="s">
        <v>5346</v>
      </c>
      <c r="E1568" s="54">
        <v>44735</v>
      </c>
      <c r="F1568" s="51" t="s">
        <v>5343</v>
      </c>
      <c r="G1568" s="48" t="s">
        <v>5344</v>
      </c>
      <c r="H1568" s="52">
        <v>1</v>
      </c>
      <c r="I1568" s="51" t="s">
        <v>99</v>
      </c>
      <c r="J1568" s="1">
        <v>139.19999999999999</v>
      </c>
      <c r="K1568" s="132">
        <v>960891</v>
      </c>
      <c r="L1568" s="131"/>
      <c r="M1568" s="131">
        <v>22.2</v>
      </c>
      <c r="N1568" s="131">
        <v>5</v>
      </c>
      <c r="O1568" s="133">
        <f t="shared" si="212"/>
        <v>111</v>
      </c>
      <c r="P1568" s="131" t="s">
        <v>3486</v>
      </c>
      <c r="Q1568" s="131" t="s">
        <v>373</v>
      </c>
      <c r="R1568" s="134"/>
      <c r="S1568" s="149">
        <v>0</v>
      </c>
      <c r="T1568" s="149">
        <v>0</v>
      </c>
      <c r="U1568" s="150">
        <v>44750</v>
      </c>
      <c r="V1568" s="149">
        <v>0.55861111111111228</v>
      </c>
      <c r="W1568" s="130">
        <v>3.82</v>
      </c>
      <c r="X1568" s="135">
        <v>490</v>
      </c>
      <c r="Y1568" s="130" t="str">
        <f t="shared" si="213"/>
        <v>RL363</v>
      </c>
      <c r="Z1568" s="130" t="str">
        <f t="shared" si="207"/>
        <v>12/UR18650FM</v>
      </c>
      <c r="AA1568" s="135">
        <f t="shared" si="211"/>
        <v>3.82</v>
      </c>
      <c r="AB1568" s="135">
        <f t="shared" si="214"/>
        <v>139.19999999999999</v>
      </c>
      <c r="AC1568" s="130">
        <f t="shared" si="210"/>
        <v>490</v>
      </c>
      <c r="AD1568" s="130" t="str">
        <f t="shared" si="208"/>
        <v>66000-639</v>
      </c>
      <c r="AE1568" s="136"/>
      <c r="AF1568" s="137"/>
      <c r="AG1568" s="1" t="s">
        <v>64</v>
      </c>
      <c r="AH1568" s="43">
        <v>1333</v>
      </c>
    </row>
    <row r="1569" spans="1:34" x14ac:dyDescent="0.25">
      <c r="A1569" s="140">
        <v>44733</v>
      </c>
      <c r="B1569" s="55" t="s">
        <v>5342</v>
      </c>
      <c r="C1569" s="51" t="s">
        <v>5345</v>
      </c>
      <c r="D1569" s="51" t="s">
        <v>5346</v>
      </c>
      <c r="E1569" s="54">
        <v>44739</v>
      </c>
      <c r="F1569" s="51" t="s">
        <v>5343</v>
      </c>
      <c r="G1569" s="48" t="s">
        <v>5344</v>
      </c>
      <c r="H1569" s="52">
        <v>2</v>
      </c>
      <c r="I1569" s="51" t="s">
        <v>99</v>
      </c>
      <c r="J1569" s="1">
        <v>139.19999999999999</v>
      </c>
      <c r="K1569" s="132">
        <v>960891</v>
      </c>
      <c r="L1569" s="131"/>
      <c r="M1569" s="131">
        <v>22.2</v>
      </c>
      <c r="N1569" s="131">
        <v>5</v>
      </c>
      <c r="O1569" s="133">
        <f t="shared" si="212"/>
        <v>111</v>
      </c>
      <c r="P1569" s="131" t="s">
        <v>3486</v>
      </c>
      <c r="Q1569" s="131" t="s">
        <v>373</v>
      </c>
      <c r="R1569" s="134" t="s">
        <v>287</v>
      </c>
      <c r="S1569" s="149">
        <v>2.6125000000000016</v>
      </c>
      <c r="T1569" s="149">
        <v>0.8708333333333339</v>
      </c>
      <c r="U1569" s="150">
        <v>44750</v>
      </c>
      <c r="V1569" s="149">
        <v>0.60416666666666785</v>
      </c>
      <c r="W1569" s="130">
        <v>3.82</v>
      </c>
      <c r="X1569" s="135">
        <v>490</v>
      </c>
      <c r="Y1569" s="130" t="str">
        <f t="shared" si="213"/>
        <v>RL363</v>
      </c>
      <c r="Z1569" s="130" t="str">
        <f t="shared" si="207"/>
        <v>12/UR18650FM</v>
      </c>
      <c r="AA1569" s="135">
        <f t="shared" si="211"/>
        <v>3.82</v>
      </c>
      <c r="AB1569" s="135">
        <f t="shared" si="214"/>
        <v>139.19999999999999</v>
      </c>
      <c r="AC1569" s="130">
        <f t="shared" si="210"/>
        <v>490</v>
      </c>
      <c r="AD1569" s="130" t="str">
        <f t="shared" si="208"/>
        <v>66000-639</v>
      </c>
      <c r="AE1569" s="136"/>
      <c r="AF1569" s="137"/>
      <c r="AG1569" s="1" t="s">
        <v>64</v>
      </c>
      <c r="AH1569" s="43">
        <v>1333</v>
      </c>
    </row>
    <row r="1570" spans="1:34" x14ac:dyDescent="0.25">
      <c r="A1570" s="140">
        <v>44740</v>
      </c>
      <c r="B1570" s="55" t="s">
        <v>5393</v>
      </c>
      <c r="C1570" s="51" t="s">
        <v>1404</v>
      </c>
      <c r="D1570" s="51" t="s">
        <v>5395</v>
      </c>
      <c r="E1570" s="54">
        <v>44749</v>
      </c>
      <c r="F1570" s="51" t="s">
        <v>314</v>
      </c>
      <c r="G1570" s="48" t="s">
        <v>5394</v>
      </c>
      <c r="H1570" s="52">
        <v>1</v>
      </c>
      <c r="I1570" s="51" t="s">
        <v>284</v>
      </c>
      <c r="J1570" s="1">
        <v>38.049999999999997</v>
      </c>
      <c r="K1570" s="132">
        <v>961928</v>
      </c>
      <c r="L1570" s="131"/>
      <c r="M1570" s="131">
        <v>18</v>
      </c>
      <c r="N1570" s="131">
        <v>2.5</v>
      </c>
      <c r="O1570" s="133">
        <f t="shared" si="212"/>
        <v>45</v>
      </c>
      <c r="P1570" s="131" t="s">
        <v>4011</v>
      </c>
      <c r="Q1570" s="131" t="s">
        <v>590</v>
      </c>
      <c r="R1570" s="134" t="s">
        <v>5667</v>
      </c>
      <c r="S1570" s="149">
        <v>1.4380555555555548</v>
      </c>
      <c r="T1570" s="149">
        <v>1.4380555555555548</v>
      </c>
      <c r="U1570" s="150">
        <v>44770</v>
      </c>
      <c r="V1570" s="149">
        <v>0.16666666666666607</v>
      </c>
      <c r="W1570" s="130">
        <v>1.32</v>
      </c>
      <c r="X1570" s="135">
        <v>109.55</v>
      </c>
      <c r="Y1570" s="130" t="str">
        <f t="shared" si="213"/>
        <v>RECELL121</v>
      </c>
      <c r="Z1570" s="130" t="str">
        <f t="shared" si="207"/>
        <v>15/NC2500SCR</v>
      </c>
      <c r="AA1570" s="135">
        <f t="shared" si="211"/>
        <v>1.32</v>
      </c>
      <c r="AB1570" s="135">
        <f t="shared" si="214"/>
        <v>38.049999999999997</v>
      </c>
      <c r="AC1570" s="130">
        <f t="shared" si="210"/>
        <v>109.55</v>
      </c>
      <c r="AD1570" s="130" t="str">
        <f t="shared" si="208"/>
        <v>22000-446A</v>
      </c>
      <c r="AE1570" s="136"/>
      <c r="AF1570" s="137"/>
      <c r="AG1570" s="1" t="s">
        <v>151</v>
      </c>
      <c r="AH1570" s="43">
        <v>23955</v>
      </c>
    </row>
    <row r="1571" spans="1:34" x14ac:dyDescent="0.25">
      <c r="A1571" s="147">
        <v>44736</v>
      </c>
      <c r="B1571" s="82" t="s">
        <v>5361</v>
      </c>
      <c r="C1571" s="51" t="s">
        <v>1604</v>
      </c>
      <c r="D1571" s="51" t="s">
        <v>5678</v>
      </c>
      <c r="E1571" s="54">
        <v>44749</v>
      </c>
      <c r="F1571" s="51" t="s">
        <v>255</v>
      </c>
      <c r="G1571" s="48" t="s">
        <v>5362</v>
      </c>
      <c r="H1571" s="52">
        <v>1</v>
      </c>
      <c r="I1571" s="51" t="s">
        <v>261</v>
      </c>
      <c r="J1571" s="1">
        <v>18.309999999999999</v>
      </c>
      <c r="K1571" s="132">
        <v>961544</v>
      </c>
      <c r="L1571" s="131"/>
      <c r="M1571" s="131">
        <v>9.6</v>
      </c>
      <c r="N1571" s="131">
        <v>1.9</v>
      </c>
      <c r="O1571" s="133">
        <f t="shared" si="212"/>
        <v>18.239999999999998</v>
      </c>
      <c r="P1571" s="131" t="s">
        <v>4011</v>
      </c>
      <c r="Q1571" s="131" t="s">
        <v>632</v>
      </c>
      <c r="R1571" s="134" t="s">
        <v>997</v>
      </c>
      <c r="S1571" s="149">
        <v>1.6863888888888896</v>
      </c>
      <c r="T1571" s="149">
        <v>1.6863888888888896</v>
      </c>
      <c r="U1571" s="150">
        <v>44748</v>
      </c>
      <c r="V1571" s="149">
        <v>0.16666666666666607</v>
      </c>
      <c r="W1571" s="130">
        <v>1</v>
      </c>
      <c r="X1571" s="135">
        <v>76.84</v>
      </c>
      <c r="Y1571" s="130" t="str">
        <f t="shared" si="213"/>
        <v>RECELL779</v>
      </c>
      <c r="Z1571" s="130" t="str">
        <f t="shared" si="207"/>
        <v>8/NC1900SCR</v>
      </c>
      <c r="AA1571" s="135">
        <f t="shared" si="211"/>
        <v>1</v>
      </c>
      <c r="AB1571" s="135">
        <f t="shared" si="214"/>
        <v>18.309999999999999</v>
      </c>
      <c r="AC1571" s="130">
        <f t="shared" si="210"/>
        <v>76.84</v>
      </c>
      <c r="AD1571" s="130" t="str">
        <f t="shared" si="208"/>
        <v>66004-065</v>
      </c>
      <c r="AE1571" s="136"/>
      <c r="AF1571" s="137"/>
      <c r="AG1571" s="1" t="s">
        <v>13</v>
      </c>
      <c r="AH1571" s="43" t="s">
        <v>277</v>
      </c>
    </row>
    <row r="1572" spans="1:34" x14ac:dyDescent="0.25">
      <c r="A1572" s="139">
        <v>44732</v>
      </c>
      <c r="B1572" s="58" t="s">
        <v>5323</v>
      </c>
      <c r="C1572" s="51" t="s">
        <v>416</v>
      </c>
      <c r="D1572" s="51" t="s">
        <v>5679</v>
      </c>
      <c r="E1572" s="54">
        <v>44743</v>
      </c>
      <c r="F1572" s="51" t="s">
        <v>282</v>
      </c>
      <c r="G1572" s="48" t="s">
        <v>5324</v>
      </c>
      <c r="H1572" s="52">
        <v>1</v>
      </c>
      <c r="I1572" s="51" t="s">
        <v>293</v>
      </c>
      <c r="J1572" s="1">
        <v>14.04</v>
      </c>
      <c r="K1572" s="132">
        <v>960624</v>
      </c>
      <c r="L1572" s="131"/>
      <c r="M1572" s="131">
        <v>9.6</v>
      </c>
      <c r="N1572" s="131">
        <v>1.7</v>
      </c>
      <c r="O1572" s="133">
        <f t="shared" si="212"/>
        <v>16.32</v>
      </c>
      <c r="P1572" s="131" t="s">
        <v>3497</v>
      </c>
      <c r="Q1572" s="131" t="s">
        <v>632</v>
      </c>
      <c r="R1572" s="134" t="s">
        <v>997</v>
      </c>
      <c r="S1572" s="149">
        <v>0.3841666666666681</v>
      </c>
      <c r="T1572" s="149">
        <v>0.3841666666666681</v>
      </c>
      <c r="U1572" s="150">
        <v>44750</v>
      </c>
      <c r="V1572" s="149">
        <v>0.26944444444444304</v>
      </c>
      <c r="W1572" s="130">
        <v>2</v>
      </c>
      <c r="X1572" s="135">
        <v>117</v>
      </c>
      <c r="Y1572" s="130" t="str">
        <f t="shared" si="213"/>
        <v>RECELL780</v>
      </c>
      <c r="Z1572" s="130" t="str">
        <f t="shared" si="207"/>
        <v>8/AA1700</v>
      </c>
      <c r="AA1572" s="135">
        <f t="shared" si="211"/>
        <v>2</v>
      </c>
      <c r="AB1572" s="135">
        <f t="shared" si="214"/>
        <v>14.04</v>
      </c>
      <c r="AC1572" s="130">
        <f t="shared" si="210"/>
        <v>117</v>
      </c>
      <c r="AD1572" s="130" t="str">
        <f t="shared" si="208"/>
        <v>66004-062</v>
      </c>
      <c r="AE1572" s="136"/>
      <c r="AF1572" s="137"/>
      <c r="AG1572" s="1" t="s">
        <v>13</v>
      </c>
      <c r="AH1572" s="43" t="s">
        <v>283</v>
      </c>
    </row>
    <row r="1573" spans="1:34" x14ac:dyDescent="0.25">
      <c r="A1573" s="146">
        <v>44651</v>
      </c>
      <c r="B1573" s="57" t="s">
        <v>4762</v>
      </c>
      <c r="C1573" s="51" t="s">
        <v>2247</v>
      </c>
      <c r="D1573" s="51" t="s">
        <v>2248</v>
      </c>
      <c r="E1573" s="54">
        <v>44666</v>
      </c>
      <c r="F1573" s="51" t="s">
        <v>282</v>
      </c>
      <c r="G1573" s="48" t="s">
        <v>2245</v>
      </c>
      <c r="H1573" s="52">
        <v>1</v>
      </c>
      <c r="I1573" s="51" t="s">
        <v>2246</v>
      </c>
      <c r="J1573" s="1">
        <v>4.33</v>
      </c>
      <c r="K1573" s="132">
        <v>951118</v>
      </c>
      <c r="L1573" s="131" t="s">
        <v>3305</v>
      </c>
      <c r="M1573" s="131">
        <v>3.7</v>
      </c>
      <c r="N1573" s="131">
        <v>1.7</v>
      </c>
      <c r="O1573" s="133">
        <f t="shared" si="212"/>
        <v>6.29</v>
      </c>
      <c r="P1573" s="131" t="s">
        <v>3486</v>
      </c>
      <c r="Q1573" s="131" t="s">
        <v>412</v>
      </c>
      <c r="R1573" s="134" t="s">
        <v>118</v>
      </c>
      <c r="S1573" s="149">
        <v>0.6705555555555559</v>
      </c>
      <c r="T1573" s="149">
        <v>0.6705555555555559</v>
      </c>
      <c r="U1573" s="150">
        <v>44761</v>
      </c>
      <c r="V1573" s="149">
        <v>0.17694444444444457</v>
      </c>
      <c r="W1573" s="130">
        <v>0.73</v>
      </c>
      <c r="X1573" s="135">
        <v>12.58</v>
      </c>
      <c r="Y1573" s="130" t="str">
        <f t="shared" si="213"/>
        <v>PACK105</v>
      </c>
      <c r="Z1573" s="130" t="str">
        <f t="shared" si="207"/>
        <v>1/UR18500FK</v>
      </c>
      <c r="AA1573" s="135">
        <f t="shared" si="211"/>
        <v>0.73</v>
      </c>
      <c r="AB1573" s="135">
        <f t="shared" si="214"/>
        <v>4.33</v>
      </c>
      <c r="AC1573" s="130">
        <f t="shared" si="210"/>
        <v>12.58</v>
      </c>
      <c r="AD1573" s="130" t="str">
        <f t="shared" si="208"/>
        <v>30008-091SHB37</v>
      </c>
      <c r="AE1573" s="136"/>
      <c r="AF1573" s="137"/>
      <c r="AG1573" s="1" t="s">
        <v>13</v>
      </c>
      <c r="AH1573" s="43" t="s">
        <v>283</v>
      </c>
    </row>
    <row r="1574" spans="1:34" x14ac:dyDescent="0.25">
      <c r="A1574" s="140">
        <v>44747</v>
      </c>
      <c r="B1574" s="55" t="s">
        <v>5443</v>
      </c>
      <c r="C1574" s="51" t="s">
        <v>1050</v>
      </c>
      <c r="D1574" s="51" t="s">
        <v>1051</v>
      </c>
      <c r="E1574" s="54">
        <v>44774</v>
      </c>
      <c r="F1574" s="51" t="s">
        <v>1989</v>
      </c>
      <c r="G1574" s="48" t="s">
        <v>1049</v>
      </c>
      <c r="H1574" s="52">
        <v>24</v>
      </c>
      <c r="I1574" s="51" t="s">
        <v>95</v>
      </c>
      <c r="J1574" s="1">
        <v>3.4</v>
      </c>
      <c r="K1574" s="132">
        <v>962658</v>
      </c>
      <c r="L1574" s="131" t="s">
        <v>1146</v>
      </c>
      <c r="M1574" s="131">
        <v>6</v>
      </c>
      <c r="N1574" s="131"/>
      <c r="O1574" s="133">
        <f t="shared" si="212"/>
        <v>0</v>
      </c>
      <c r="P1574" s="131" t="s">
        <v>3538</v>
      </c>
      <c r="Q1574" s="131" t="s">
        <v>562</v>
      </c>
      <c r="R1574" s="134" t="s">
        <v>561</v>
      </c>
      <c r="S1574" s="149">
        <v>3.8844444444444441</v>
      </c>
      <c r="T1574" s="149">
        <v>0.16185185185185183</v>
      </c>
      <c r="U1574" s="150">
        <v>44762</v>
      </c>
      <c r="V1574" s="149">
        <v>1.4205555555555547</v>
      </c>
      <c r="W1574" s="130">
        <v>0.25</v>
      </c>
      <c r="X1574" s="135">
        <v>17.079999999999998</v>
      </c>
      <c r="Y1574" s="130" t="str">
        <f t="shared" si="213"/>
        <v>AL515</v>
      </c>
      <c r="Z1574" s="130" t="str">
        <f t="shared" si="207"/>
        <v>4/LR20XW</v>
      </c>
      <c r="AA1574" s="135">
        <f t="shared" si="211"/>
        <v>0.25</v>
      </c>
      <c r="AB1574" s="135">
        <f t="shared" si="214"/>
        <v>3.4</v>
      </c>
      <c r="AC1574" s="130">
        <f t="shared" si="210"/>
        <v>17.079999999999998</v>
      </c>
      <c r="AD1574" s="130" t="str">
        <f t="shared" si="208"/>
        <v>46002-504MET</v>
      </c>
      <c r="AE1574" s="136"/>
      <c r="AF1574" s="137"/>
      <c r="AG1574" s="1" t="s">
        <v>152</v>
      </c>
      <c r="AH1574" s="43">
        <v>1688</v>
      </c>
    </row>
    <row r="1575" spans="1:34" x14ac:dyDescent="0.25">
      <c r="A1575" s="147">
        <v>44743</v>
      </c>
      <c r="B1575" s="82" t="s">
        <v>5416</v>
      </c>
      <c r="C1575" s="51" t="s">
        <v>830</v>
      </c>
      <c r="D1575" s="51" t="s">
        <v>5418</v>
      </c>
      <c r="E1575" s="54">
        <v>44763</v>
      </c>
      <c r="F1575" s="51" t="s">
        <v>322</v>
      </c>
      <c r="G1575" s="48" t="s">
        <v>5417</v>
      </c>
      <c r="H1575" s="52">
        <v>15</v>
      </c>
      <c r="I1575" s="51" t="s">
        <v>109</v>
      </c>
      <c r="J1575" s="1">
        <v>3.39</v>
      </c>
      <c r="K1575" s="132">
        <v>962241</v>
      </c>
      <c r="L1575" s="131"/>
      <c r="M1575" s="131">
        <v>3.6</v>
      </c>
      <c r="N1575" s="131">
        <v>1.2</v>
      </c>
      <c r="O1575" s="133">
        <f t="shared" si="212"/>
        <v>4.32</v>
      </c>
      <c r="P1575" s="131" t="s">
        <v>538</v>
      </c>
      <c r="Q1575" s="131" t="s">
        <v>412</v>
      </c>
      <c r="R1575" s="134" t="s">
        <v>287</v>
      </c>
      <c r="S1575" s="149">
        <v>3.4027777777777786</v>
      </c>
      <c r="T1575" s="149">
        <v>0.22685185185185192</v>
      </c>
      <c r="U1575" s="150">
        <v>44748</v>
      </c>
      <c r="V1575" s="149">
        <v>0.18249999999999922</v>
      </c>
      <c r="W1575" s="130">
        <v>0.19</v>
      </c>
      <c r="X1575" s="135">
        <v>15</v>
      </c>
      <c r="Y1575" s="130" t="str">
        <f t="shared" si="213"/>
        <v>L795</v>
      </c>
      <c r="Z1575" s="130" t="str">
        <f t="shared" si="207"/>
        <v>1/LS14250</v>
      </c>
      <c r="AA1575" s="135">
        <f t="shared" si="211"/>
        <v>0.19</v>
      </c>
      <c r="AB1575" s="135">
        <f t="shared" si="214"/>
        <v>3.39</v>
      </c>
      <c r="AC1575" s="130">
        <f t="shared" si="210"/>
        <v>15</v>
      </c>
      <c r="AD1575" s="130" t="str">
        <f t="shared" si="208"/>
        <v>66002-171</v>
      </c>
      <c r="AE1575" s="136"/>
      <c r="AF1575" s="137"/>
      <c r="AG1575" s="1" t="s">
        <v>151</v>
      </c>
      <c r="AH1575" s="43" t="s">
        <v>323</v>
      </c>
    </row>
    <row r="1576" spans="1:34" x14ac:dyDescent="0.25">
      <c r="A1576" s="147">
        <v>44743</v>
      </c>
      <c r="B1576" s="82" t="s">
        <v>5420</v>
      </c>
      <c r="C1576" s="51" t="s">
        <v>5423</v>
      </c>
      <c r="D1576" s="51" t="s">
        <v>5424</v>
      </c>
      <c r="E1576" s="54">
        <v>44763</v>
      </c>
      <c r="F1576" s="51" t="s">
        <v>2442</v>
      </c>
      <c r="G1576" s="48" t="s">
        <v>5421</v>
      </c>
      <c r="H1576" s="52">
        <v>20</v>
      </c>
      <c r="I1576" s="51" t="s">
        <v>5422</v>
      </c>
      <c r="J1576" s="1">
        <v>0.16</v>
      </c>
      <c r="K1576" s="132">
        <v>962242</v>
      </c>
      <c r="L1576" s="131"/>
      <c r="M1576" s="131">
        <v>3.6</v>
      </c>
      <c r="N1576" s="131">
        <v>43.5</v>
      </c>
      <c r="O1576" s="133">
        <f t="shared" si="212"/>
        <v>156.6</v>
      </c>
      <c r="P1576" s="131" t="s">
        <v>538</v>
      </c>
      <c r="Q1576" s="131" t="s">
        <v>124</v>
      </c>
      <c r="R1576" s="134" t="s">
        <v>287</v>
      </c>
      <c r="S1576" s="149">
        <v>3.93</v>
      </c>
      <c r="T1576" s="149">
        <v>0.19650000000000001</v>
      </c>
      <c r="U1576" s="150">
        <v>44749</v>
      </c>
      <c r="V1576" s="149">
        <v>0.32500000000000018</v>
      </c>
      <c r="W1576" s="130">
        <v>1</v>
      </c>
      <c r="X1576" s="135">
        <v>26</v>
      </c>
      <c r="Y1576" s="130" t="str">
        <f t="shared" si="213"/>
        <v>L907</v>
      </c>
      <c r="Z1576" s="130" t="str">
        <f t="shared" si="207"/>
        <v>3/ER34615M</v>
      </c>
      <c r="AA1576" s="135">
        <f t="shared" si="211"/>
        <v>1</v>
      </c>
      <c r="AB1576" s="135">
        <f t="shared" si="214"/>
        <v>0.16</v>
      </c>
      <c r="AC1576" s="130">
        <f t="shared" si="210"/>
        <v>26</v>
      </c>
      <c r="AD1576" s="130" t="str">
        <f t="shared" si="208"/>
        <v>66002-920</v>
      </c>
      <c r="AE1576" s="136"/>
      <c r="AF1576" s="137"/>
      <c r="AG1576" s="1" t="s">
        <v>151</v>
      </c>
      <c r="AH1576" s="43">
        <v>2134</v>
      </c>
    </row>
    <row r="1577" spans="1:34" x14ac:dyDescent="0.25">
      <c r="A1577" s="146">
        <v>44728</v>
      </c>
      <c r="B1577" s="57" t="s">
        <v>5305</v>
      </c>
      <c r="C1577" s="51" t="s">
        <v>581</v>
      </c>
      <c r="D1577" s="51" t="s">
        <v>5308</v>
      </c>
      <c r="E1577" s="54">
        <v>44741</v>
      </c>
      <c r="F1577" s="51" t="s">
        <v>5306</v>
      </c>
      <c r="G1577" s="48" t="s">
        <v>5307</v>
      </c>
      <c r="H1577" s="52">
        <v>2</v>
      </c>
      <c r="I1577" s="51" t="s">
        <v>299</v>
      </c>
      <c r="J1577" s="1">
        <v>15.73</v>
      </c>
      <c r="K1577" s="132">
        <v>959668</v>
      </c>
      <c r="L1577" s="131"/>
      <c r="M1577" s="131">
        <v>14.4</v>
      </c>
      <c r="N1577" s="131">
        <v>2.0499999999999998</v>
      </c>
      <c r="O1577" s="133">
        <f t="shared" si="212"/>
        <v>29.52</v>
      </c>
      <c r="P1577" s="131" t="s">
        <v>3486</v>
      </c>
      <c r="Q1577" s="131" t="s">
        <v>562</v>
      </c>
      <c r="R1577" s="134" t="s">
        <v>997</v>
      </c>
      <c r="S1577" s="149">
        <v>2.0194444444444444</v>
      </c>
      <c r="T1577" s="149">
        <v>1.0097222222222222</v>
      </c>
      <c r="U1577" s="150">
        <v>44748</v>
      </c>
      <c r="V1577" s="149">
        <v>9.3611111111108869E-2</v>
      </c>
      <c r="W1577" s="130">
        <v>0.89</v>
      </c>
      <c r="X1577" s="135">
        <v>72</v>
      </c>
      <c r="Y1577" s="130" t="str">
        <f t="shared" si="213"/>
        <v>RECELL123</v>
      </c>
      <c r="Z1577" s="130" t="str">
        <f t="shared" si="207"/>
        <v>4/UR18650RX</v>
      </c>
      <c r="AA1577" s="135">
        <f t="shared" si="211"/>
        <v>0.89</v>
      </c>
      <c r="AB1577" s="135">
        <f t="shared" si="214"/>
        <v>15.73</v>
      </c>
      <c r="AC1577" s="130">
        <f t="shared" si="210"/>
        <v>72</v>
      </c>
      <c r="AD1577" s="130" t="str">
        <f t="shared" si="208"/>
        <v>22000-693</v>
      </c>
      <c r="AE1577" s="136"/>
      <c r="AF1577" s="137"/>
      <c r="AG1577" s="1" t="s">
        <v>152</v>
      </c>
      <c r="AH1577" s="43">
        <v>67093</v>
      </c>
    </row>
    <row r="1578" spans="1:34" x14ac:dyDescent="0.25">
      <c r="A1578" s="139">
        <v>44732</v>
      </c>
      <c r="B1578" s="58" t="s">
        <v>5325</v>
      </c>
      <c r="C1578" s="51" t="s">
        <v>330</v>
      </c>
      <c r="D1578" s="51" t="s">
        <v>331</v>
      </c>
      <c r="E1578" s="54">
        <v>44729</v>
      </c>
      <c r="F1578" s="51" t="s">
        <v>1753</v>
      </c>
      <c r="G1578" s="48" t="s">
        <v>329</v>
      </c>
      <c r="H1578" s="52">
        <v>20</v>
      </c>
      <c r="I1578" s="51" t="s">
        <v>95</v>
      </c>
      <c r="J1578" s="1">
        <v>29.97</v>
      </c>
      <c r="K1578" s="132">
        <v>960646</v>
      </c>
      <c r="L1578" s="131"/>
      <c r="M1578" s="131">
        <v>13.5</v>
      </c>
      <c r="N1578" s="131"/>
      <c r="O1578" s="133">
        <f t="shared" si="212"/>
        <v>0</v>
      </c>
      <c r="P1578" s="131" t="s">
        <v>3538</v>
      </c>
      <c r="Q1578" s="131" t="s">
        <v>332</v>
      </c>
      <c r="R1578" s="134" t="s">
        <v>560</v>
      </c>
      <c r="S1578" s="149">
        <v>21.179166666666671</v>
      </c>
      <c r="T1578" s="149">
        <v>1.0589583333333334</v>
      </c>
      <c r="U1578" s="150">
        <v>44748</v>
      </c>
      <c r="V1578" s="149">
        <v>0.35527777777777914</v>
      </c>
      <c r="W1578" s="130">
        <v>1.48</v>
      </c>
      <c r="X1578" s="135">
        <v>165</v>
      </c>
      <c r="Y1578" s="130" t="str">
        <f t="shared" si="213"/>
        <v>AL123</v>
      </c>
      <c r="Z1578" s="130" t="str">
        <f t="shared" si="207"/>
        <v>36/LR20XW</v>
      </c>
      <c r="AA1578" s="135">
        <f t="shared" si="211"/>
        <v>1.48</v>
      </c>
      <c r="AB1578" s="135">
        <f t="shared" si="214"/>
        <v>29.97</v>
      </c>
      <c r="AC1578" s="130">
        <f t="shared" si="210"/>
        <v>165</v>
      </c>
      <c r="AD1578" s="130" t="str">
        <f t="shared" si="208"/>
        <v>66000-180</v>
      </c>
      <c r="AE1578" s="136"/>
      <c r="AF1578" s="137"/>
      <c r="AG1578" s="1" t="s">
        <v>153</v>
      </c>
      <c r="AH1578" s="43">
        <v>35006</v>
      </c>
    </row>
    <row r="1579" spans="1:34" x14ac:dyDescent="0.25">
      <c r="A1579" s="147">
        <v>44743</v>
      </c>
      <c r="B1579" s="82" t="s">
        <v>5419</v>
      </c>
      <c r="C1579" s="51" t="s">
        <v>658</v>
      </c>
      <c r="D1579" s="51" t="s">
        <v>1573</v>
      </c>
      <c r="E1579" s="54">
        <v>44750</v>
      </c>
      <c r="F1579" s="51" t="s">
        <v>267</v>
      </c>
      <c r="G1579" s="48" t="s">
        <v>1572</v>
      </c>
      <c r="H1579" s="52">
        <v>2</v>
      </c>
      <c r="I1579" s="51" t="s">
        <v>318</v>
      </c>
      <c r="J1579" s="1">
        <v>23.51</v>
      </c>
      <c r="K1579" s="132">
        <v>962263</v>
      </c>
      <c r="L1579" s="131"/>
      <c r="M1579" s="131">
        <v>7.4</v>
      </c>
      <c r="N1579" s="131">
        <v>6.8</v>
      </c>
      <c r="O1579" s="133">
        <f t="shared" si="212"/>
        <v>50.32</v>
      </c>
      <c r="P1579" s="131" t="s">
        <v>3486</v>
      </c>
      <c r="Q1579" s="131" t="s">
        <v>281</v>
      </c>
      <c r="R1579" s="134" t="s">
        <v>287</v>
      </c>
      <c r="S1579" s="149">
        <v>1.4802777777777778</v>
      </c>
      <c r="T1579" s="149">
        <v>0.7401388888888889</v>
      </c>
      <c r="U1579" s="150">
        <v>44748</v>
      </c>
      <c r="V1579" s="149">
        <v>0.12944444444444514</v>
      </c>
      <c r="W1579" s="130">
        <v>0.62</v>
      </c>
      <c r="X1579" s="135">
        <v>84</v>
      </c>
      <c r="Y1579" s="130" t="str">
        <f t="shared" si="213"/>
        <v>RL862</v>
      </c>
      <c r="Z1579" s="130" t="str">
        <f t="shared" si="207"/>
        <v>4/NCR18650GA</v>
      </c>
      <c r="AA1579" s="135">
        <f t="shared" si="211"/>
        <v>0.62</v>
      </c>
      <c r="AB1579" s="135">
        <f t="shared" si="214"/>
        <v>23.51</v>
      </c>
      <c r="AC1579" s="130">
        <f t="shared" si="210"/>
        <v>84</v>
      </c>
      <c r="AD1579" s="130" t="str">
        <f t="shared" si="208"/>
        <v>66001-229</v>
      </c>
      <c r="AE1579" s="136"/>
      <c r="AF1579" s="137"/>
      <c r="AG1579" s="1" t="s">
        <v>153</v>
      </c>
      <c r="AH1579" s="43">
        <v>66116</v>
      </c>
    </row>
    <row r="1580" spans="1:34" x14ac:dyDescent="0.25">
      <c r="A1580" s="147">
        <v>44757</v>
      </c>
      <c r="B1580" s="82">
        <v>324483</v>
      </c>
      <c r="C1580" s="51"/>
      <c r="D1580" s="51" t="s">
        <v>5104</v>
      </c>
      <c r="E1580" s="54">
        <v>44749</v>
      </c>
      <c r="F1580" s="51" t="s">
        <v>4442</v>
      </c>
      <c r="G1580" s="48"/>
      <c r="H1580" s="52">
        <v>3</v>
      </c>
      <c r="I1580" s="51"/>
      <c r="J1580" s="1">
        <v>0</v>
      </c>
      <c r="K1580" s="132">
        <v>963237</v>
      </c>
      <c r="L1580" s="131"/>
      <c r="M1580" s="131"/>
      <c r="N1580" s="131"/>
      <c r="O1580" s="133">
        <f t="shared" si="212"/>
        <v>0</v>
      </c>
      <c r="P1580" s="131"/>
      <c r="Q1580" s="131"/>
      <c r="R1580" s="134" t="s">
        <v>249</v>
      </c>
      <c r="S1580" s="149">
        <v>0.92249999999999899</v>
      </c>
      <c r="T1580" s="149">
        <v>0.30749999999999966</v>
      </c>
      <c r="U1580" s="150">
        <v>44761</v>
      </c>
      <c r="V1580" s="149">
        <v>0.74972222222222307</v>
      </c>
      <c r="W1580" s="130">
        <v>1</v>
      </c>
      <c r="X1580" s="135">
        <v>0</v>
      </c>
      <c r="Y1580" s="130" t="str">
        <f t="shared" si="213"/>
        <v>LAB-CONN</v>
      </c>
      <c r="Z1580" s="130">
        <f t="shared" si="207"/>
        <v>0</v>
      </c>
      <c r="AA1580" s="135">
        <f t="shared" si="211"/>
        <v>1</v>
      </c>
      <c r="AB1580" s="135">
        <f t="shared" si="214"/>
        <v>0</v>
      </c>
      <c r="AC1580" s="130">
        <f t="shared" si="210"/>
        <v>0</v>
      </c>
      <c r="AD1580" s="130">
        <f t="shared" si="208"/>
        <v>0</v>
      </c>
      <c r="AE1580" s="136"/>
      <c r="AF1580" s="137"/>
      <c r="AG1580" s="1" t="s">
        <v>151</v>
      </c>
      <c r="AH1580" s="43">
        <v>2192</v>
      </c>
    </row>
    <row r="1581" spans="1:34" x14ac:dyDescent="0.25">
      <c r="A1581" s="147">
        <v>44750</v>
      </c>
      <c r="B1581" s="82" t="s">
        <v>5491</v>
      </c>
      <c r="C1581" s="51" t="s">
        <v>149</v>
      </c>
      <c r="D1581" s="51" t="s">
        <v>429</v>
      </c>
      <c r="E1581" s="54">
        <v>44749</v>
      </c>
      <c r="F1581" s="51" t="s">
        <v>407</v>
      </c>
      <c r="G1581" s="48" t="s">
        <v>428</v>
      </c>
      <c r="H1581" s="52">
        <v>16</v>
      </c>
      <c r="I1581" s="51" t="s">
        <v>148</v>
      </c>
      <c r="J1581" s="1">
        <v>14.65</v>
      </c>
      <c r="K1581" s="132">
        <v>963242</v>
      </c>
      <c r="L1581" s="131"/>
      <c r="M1581" s="131">
        <v>3.6</v>
      </c>
      <c r="N1581" s="131">
        <v>13</v>
      </c>
      <c r="O1581" s="133">
        <f t="shared" si="212"/>
        <v>46.800000000000004</v>
      </c>
      <c r="P1581" s="131" t="s">
        <v>421</v>
      </c>
      <c r="Q1581" s="131" t="s">
        <v>412</v>
      </c>
      <c r="R1581" s="134" t="s">
        <v>287</v>
      </c>
      <c r="S1581" s="149">
        <v>3.023333333333333</v>
      </c>
      <c r="T1581" s="149">
        <v>0.18895833333333331</v>
      </c>
      <c r="U1581" s="150">
        <v>44761</v>
      </c>
      <c r="V1581" s="149">
        <v>0.64388888888888651</v>
      </c>
      <c r="W1581" s="130">
        <v>0.22</v>
      </c>
      <c r="X1581" s="135">
        <v>46</v>
      </c>
      <c r="Y1581" s="130" t="str">
        <f t="shared" si="213"/>
        <v>L594</v>
      </c>
      <c r="Z1581" s="130" t="str">
        <f t="shared" si="207"/>
        <v>1/LSH20</v>
      </c>
      <c r="AA1581" s="135">
        <f t="shared" si="211"/>
        <v>0.22</v>
      </c>
      <c r="AB1581" s="135">
        <f t="shared" si="214"/>
        <v>14.65</v>
      </c>
      <c r="AC1581" s="130">
        <f t="shared" si="210"/>
        <v>46</v>
      </c>
      <c r="AD1581" s="130" t="str">
        <f t="shared" si="208"/>
        <v>33003-681BD</v>
      </c>
      <c r="AE1581" s="136"/>
      <c r="AF1581" s="137"/>
      <c r="AG1581" s="1" t="s">
        <v>153</v>
      </c>
      <c r="AH1581" s="43">
        <v>66811</v>
      </c>
    </row>
    <row r="1582" spans="1:34" x14ac:dyDescent="0.25">
      <c r="A1582" s="140">
        <v>44740</v>
      </c>
      <c r="B1582" s="55" t="s">
        <v>5396</v>
      </c>
      <c r="C1582" s="51" t="s">
        <v>1434</v>
      </c>
      <c r="D1582" s="51" t="s">
        <v>5680</v>
      </c>
      <c r="E1582" s="54">
        <v>44749</v>
      </c>
      <c r="F1582" s="51" t="s">
        <v>314</v>
      </c>
      <c r="G1582" s="48" t="s">
        <v>5397</v>
      </c>
      <c r="H1582" s="52">
        <v>1</v>
      </c>
      <c r="I1582" s="51" t="s">
        <v>284</v>
      </c>
      <c r="J1582" s="1">
        <v>25.21</v>
      </c>
      <c r="K1582" s="132">
        <v>961932</v>
      </c>
      <c r="L1582" s="131"/>
      <c r="M1582" s="131">
        <v>12</v>
      </c>
      <c r="N1582" s="131">
        <v>2.5</v>
      </c>
      <c r="O1582" s="133">
        <f t="shared" si="212"/>
        <v>30</v>
      </c>
      <c r="P1582" s="131" t="s">
        <v>4011</v>
      </c>
      <c r="Q1582" s="131" t="s">
        <v>584</v>
      </c>
      <c r="R1582" s="134" t="s">
        <v>997</v>
      </c>
      <c r="S1582" s="149">
        <v>2.2491666666666665</v>
      </c>
      <c r="T1582" s="149">
        <v>2.2491666666666665</v>
      </c>
      <c r="U1582" s="150">
        <v>44761</v>
      </c>
      <c r="V1582" s="149">
        <v>0.26666666666666572</v>
      </c>
      <c r="W1582" s="130">
        <v>2</v>
      </c>
      <c r="X1582" s="135">
        <v>80</v>
      </c>
      <c r="Y1582" s="130" t="str">
        <f t="shared" si="213"/>
        <v>RECELL784</v>
      </c>
      <c r="Z1582" s="130" t="str">
        <f t="shared" si="207"/>
        <v>10/NC2500SCR</v>
      </c>
      <c r="AA1582" s="135">
        <f t="shared" si="211"/>
        <v>2</v>
      </c>
      <c r="AB1582" s="135">
        <f t="shared" si="214"/>
        <v>25.21</v>
      </c>
      <c r="AC1582" s="130">
        <f t="shared" si="210"/>
        <v>80</v>
      </c>
      <c r="AD1582" s="130" t="str">
        <f t="shared" si="208"/>
        <v>66004-066</v>
      </c>
      <c r="AE1582" s="136"/>
      <c r="AF1582" s="137"/>
      <c r="AG1582" s="1" t="s">
        <v>151</v>
      </c>
      <c r="AH1582" s="43">
        <v>23955</v>
      </c>
    </row>
    <row r="1583" spans="1:34" x14ac:dyDescent="0.25">
      <c r="A1583" s="139">
        <v>44746</v>
      </c>
      <c r="B1583" s="58" t="s">
        <v>5429</v>
      </c>
      <c r="C1583" s="51" t="s">
        <v>5431</v>
      </c>
      <c r="D1583" s="51" t="s">
        <v>5681</v>
      </c>
      <c r="E1583" s="54">
        <v>44757</v>
      </c>
      <c r="F1583" s="51" t="s">
        <v>282</v>
      </c>
      <c r="G1583" s="48" t="s">
        <v>5430</v>
      </c>
      <c r="H1583" s="52">
        <v>1</v>
      </c>
      <c r="I1583" s="51" t="s">
        <v>389</v>
      </c>
      <c r="J1583" s="1">
        <v>4.57</v>
      </c>
      <c r="K1583" s="132">
        <v>962365</v>
      </c>
      <c r="L1583" s="131"/>
      <c r="M1583" s="131">
        <v>3.7</v>
      </c>
      <c r="N1583" s="131">
        <v>1.48</v>
      </c>
      <c r="O1583" s="133">
        <f t="shared" si="212"/>
        <v>5.476</v>
      </c>
      <c r="P1583" s="131" t="s">
        <v>3486</v>
      </c>
      <c r="Q1583" s="131" t="s">
        <v>412</v>
      </c>
      <c r="R1583" s="134" t="s">
        <v>287</v>
      </c>
      <c r="S1583" s="149">
        <v>0.88722222222222047</v>
      </c>
      <c r="T1583" s="149">
        <v>0.88722222222222047</v>
      </c>
      <c r="U1583" s="150">
        <v>44761</v>
      </c>
      <c r="V1583" s="149">
        <v>0.22222222222222054</v>
      </c>
      <c r="W1583" s="130">
        <v>1</v>
      </c>
      <c r="X1583" s="135">
        <v>32.78</v>
      </c>
      <c r="Y1583" s="130" t="str">
        <f t="shared" si="213"/>
        <v>RECELL785</v>
      </c>
      <c r="Z1583" s="130" t="str">
        <f t="shared" si="207"/>
        <v>UF703450F</v>
      </c>
      <c r="AA1583" s="135">
        <f t="shared" si="211"/>
        <v>1</v>
      </c>
      <c r="AB1583" s="135">
        <f t="shared" si="214"/>
        <v>4.57</v>
      </c>
      <c r="AC1583" s="130">
        <f t="shared" si="210"/>
        <v>32.78</v>
      </c>
      <c r="AD1583" s="130" t="str">
        <f t="shared" si="208"/>
        <v>66004-067</v>
      </c>
      <c r="AE1583" s="136"/>
      <c r="AF1583" s="137"/>
      <c r="AG1583" s="1" t="s">
        <v>13</v>
      </c>
      <c r="AH1583" s="43" t="s">
        <v>283</v>
      </c>
    </row>
    <row r="1584" spans="1:34" x14ac:dyDescent="0.25">
      <c r="A1584" s="147">
        <v>44736</v>
      </c>
      <c r="B1584" s="82" t="s">
        <v>5357</v>
      </c>
      <c r="C1584" s="51" t="s">
        <v>416</v>
      </c>
      <c r="D1584" s="51" t="s">
        <v>5359</v>
      </c>
      <c r="E1584" s="54">
        <v>44749</v>
      </c>
      <c r="F1584" s="51" t="s">
        <v>1362</v>
      </c>
      <c r="G1584" s="48" t="s">
        <v>5358</v>
      </c>
      <c r="H1584" s="52">
        <v>2</v>
      </c>
      <c r="I1584" s="51" t="s">
        <v>293</v>
      </c>
      <c r="J1584" s="1">
        <v>14.39</v>
      </c>
      <c r="K1584" s="132">
        <v>961539</v>
      </c>
      <c r="L1584" s="131"/>
      <c r="M1584" s="131">
        <v>9.6</v>
      </c>
      <c r="N1584" s="131">
        <v>1.7</v>
      </c>
      <c r="O1584" s="133">
        <f t="shared" si="212"/>
        <v>16.32</v>
      </c>
      <c r="P1584" s="131" t="s">
        <v>3497</v>
      </c>
      <c r="Q1584" s="131" t="s">
        <v>632</v>
      </c>
      <c r="R1584" s="134" t="s">
        <v>287</v>
      </c>
      <c r="S1584" s="149">
        <v>2.047500000000003</v>
      </c>
      <c r="T1584" s="149">
        <v>1.0237500000000015</v>
      </c>
      <c r="U1584" s="150">
        <v>44761</v>
      </c>
      <c r="V1584" s="149">
        <v>0.16666666666666607</v>
      </c>
      <c r="W1584" s="130">
        <v>3.75</v>
      </c>
      <c r="X1584" s="135">
        <v>75</v>
      </c>
      <c r="Y1584" s="130" t="str">
        <f t="shared" si="213"/>
        <v>PACK269</v>
      </c>
      <c r="Z1584" s="130" t="str">
        <f t="shared" si="207"/>
        <v>8/AA1700</v>
      </c>
      <c r="AA1584" s="135">
        <f t="shared" si="211"/>
        <v>3.75</v>
      </c>
      <c r="AB1584" s="135">
        <f t="shared" si="214"/>
        <v>14.39</v>
      </c>
      <c r="AC1584" s="130">
        <f t="shared" si="210"/>
        <v>75</v>
      </c>
      <c r="AD1584" s="130" t="str">
        <f t="shared" si="208"/>
        <v>67001-602</v>
      </c>
      <c r="AE1584" s="136"/>
      <c r="AF1584" s="137"/>
      <c r="AG1584" s="1" t="s">
        <v>151</v>
      </c>
      <c r="AH1584" s="43">
        <v>66776</v>
      </c>
    </row>
    <row r="1585" spans="1:34" x14ac:dyDescent="0.25">
      <c r="A1585" s="139">
        <v>44753</v>
      </c>
      <c r="B1585" s="58" t="s">
        <v>5508</v>
      </c>
      <c r="C1585" s="51" t="s">
        <v>717</v>
      </c>
      <c r="D1585" s="51" t="s">
        <v>639</v>
      </c>
      <c r="E1585" s="54">
        <v>44771</v>
      </c>
      <c r="F1585" s="51" t="s">
        <v>267</v>
      </c>
      <c r="G1585" s="48" t="s">
        <v>638</v>
      </c>
      <c r="H1585" s="52">
        <v>2</v>
      </c>
      <c r="I1585" s="51" t="s">
        <v>243</v>
      </c>
      <c r="J1585" s="1">
        <v>22.39</v>
      </c>
      <c r="K1585" s="132">
        <v>963380</v>
      </c>
      <c r="L1585" s="131"/>
      <c r="M1585" s="131">
        <v>12</v>
      </c>
      <c r="N1585" s="131">
        <v>2.4</v>
      </c>
      <c r="O1585" s="133">
        <f t="shared" si="212"/>
        <v>28.799999999999997</v>
      </c>
      <c r="P1585" s="131" t="s">
        <v>3497</v>
      </c>
      <c r="Q1585" s="131" t="s">
        <v>584</v>
      </c>
      <c r="R1585" s="134" t="s">
        <v>248</v>
      </c>
      <c r="S1585" s="149">
        <v>1.8422222222222207</v>
      </c>
      <c r="T1585" s="149">
        <v>0.92111111111111033</v>
      </c>
      <c r="U1585" s="150">
        <v>44761</v>
      </c>
      <c r="V1585" s="149">
        <v>0.16666666666666874</v>
      </c>
      <c r="W1585" s="130">
        <v>0.78</v>
      </c>
      <c r="X1585" s="135">
        <v>62</v>
      </c>
      <c r="Y1585" s="130" t="str">
        <f t="shared" si="213"/>
        <v>N354</v>
      </c>
      <c r="Z1585" s="130" t="str">
        <f t="shared" si="207"/>
        <v>10/HR-3UTHC</v>
      </c>
      <c r="AA1585" s="135">
        <f t="shared" si="211"/>
        <v>0.78</v>
      </c>
      <c r="AB1585" s="135">
        <f t="shared" si="214"/>
        <v>22.39</v>
      </c>
      <c r="AC1585" s="130">
        <f t="shared" si="210"/>
        <v>62</v>
      </c>
      <c r="AD1585" s="130" t="str">
        <f t="shared" si="208"/>
        <v>66000-354</v>
      </c>
      <c r="AE1585" s="136"/>
      <c r="AF1585" s="137"/>
      <c r="AG1585" s="1" t="s">
        <v>153</v>
      </c>
      <c r="AH1585" s="43">
        <v>235436</v>
      </c>
    </row>
    <row r="1586" spans="1:34" x14ac:dyDescent="0.25">
      <c r="A1586" s="139">
        <v>44753</v>
      </c>
      <c r="B1586" s="58" t="s">
        <v>5497</v>
      </c>
      <c r="C1586" s="51" t="s">
        <v>549</v>
      </c>
      <c r="D1586" s="51" t="s">
        <v>5500</v>
      </c>
      <c r="E1586" s="54">
        <v>44762</v>
      </c>
      <c r="F1586" s="51" t="s">
        <v>1938</v>
      </c>
      <c r="G1586" s="48" t="s">
        <v>5498</v>
      </c>
      <c r="H1586" s="52">
        <v>1</v>
      </c>
      <c r="I1586" s="51" t="s">
        <v>116</v>
      </c>
      <c r="J1586" s="1">
        <v>12.01</v>
      </c>
      <c r="K1586" s="132">
        <v>963382</v>
      </c>
      <c r="L1586" s="131" t="s">
        <v>5499</v>
      </c>
      <c r="M1586" s="131">
        <v>7.4</v>
      </c>
      <c r="N1586" s="131">
        <v>2</v>
      </c>
      <c r="O1586" s="133">
        <f t="shared" si="212"/>
        <v>14.8</v>
      </c>
      <c r="P1586" s="131" t="s">
        <v>3486</v>
      </c>
      <c r="Q1586" s="131" t="s">
        <v>582</v>
      </c>
      <c r="R1586" s="134" t="s">
        <v>997</v>
      </c>
      <c r="S1586" s="149">
        <v>2.5758333333333332</v>
      </c>
      <c r="T1586" s="149">
        <v>2.5758333333333332</v>
      </c>
      <c r="U1586" s="150">
        <v>44761</v>
      </c>
      <c r="V1586" s="149">
        <v>0.18444444444444308</v>
      </c>
      <c r="W1586" s="130">
        <v>1</v>
      </c>
      <c r="X1586" s="135">
        <v>193.57</v>
      </c>
      <c r="Y1586" s="130" t="str">
        <f t="shared" si="213"/>
        <v>RECELL506</v>
      </c>
      <c r="Z1586" s="130" t="str">
        <f t="shared" si="207"/>
        <v>2/UF103450P</v>
      </c>
      <c r="AA1586" s="135">
        <f t="shared" si="211"/>
        <v>1</v>
      </c>
      <c r="AB1586" s="135">
        <f t="shared" si="214"/>
        <v>12.01</v>
      </c>
      <c r="AC1586" s="130">
        <f t="shared" si="210"/>
        <v>193.57</v>
      </c>
      <c r="AD1586" s="130" t="str">
        <f t="shared" si="208"/>
        <v>22000-170KF</v>
      </c>
      <c r="AE1586" s="136"/>
      <c r="AF1586" s="137"/>
      <c r="AG1586" s="1" t="s">
        <v>151</v>
      </c>
      <c r="AH1586" s="43">
        <v>65925</v>
      </c>
    </row>
    <row r="1587" spans="1:34" x14ac:dyDescent="0.25">
      <c r="A1587" s="144">
        <v>44755</v>
      </c>
      <c r="B1587" s="56" t="s">
        <v>5523</v>
      </c>
      <c r="C1587" s="51" t="s">
        <v>5525</v>
      </c>
      <c r="D1587" s="51" t="s">
        <v>5682</v>
      </c>
      <c r="E1587" s="54">
        <v>44754</v>
      </c>
      <c r="F1587" s="51" t="s">
        <v>105</v>
      </c>
      <c r="G1587" s="48" t="s">
        <v>5524</v>
      </c>
      <c r="H1587" s="52">
        <v>1</v>
      </c>
      <c r="I1587" s="51" t="s">
        <v>324</v>
      </c>
      <c r="J1587" s="1">
        <v>8.83</v>
      </c>
      <c r="K1587" s="132">
        <v>963737</v>
      </c>
      <c r="L1587" s="131"/>
      <c r="M1587" s="131">
        <v>4.8</v>
      </c>
      <c r="N1587" s="131">
        <v>1.7</v>
      </c>
      <c r="O1587" s="133">
        <f t="shared" si="212"/>
        <v>8.16</v>
      </c>
      <c r="P1587" s="131" t="s">
        <v>4011</v>
      </c>
      <c r="Q1587" s="131" t="s">
        <v>562</v>
      </c>
      <c r="R1587" s="134" t="s">
        <v>287</v>
      </c>
      <c r="S1587" s="149">
        <v>0.63527777777777761</v>
      </c>
      <c r="T1587" s="149">
        <v>0.63527777777777761</v>
      </c>
      <c r="U1587" s="150">
        <v>44761</v>
      </c>
      <c r="V1587" s="149">
        <v>8.333333333333437E-2</v>
      </c>
      <c r="W1587" s="130">
        <v>1</v>
      </c>
      <c r="X1587" s="135">
        <v>35</v>
      </c>
      <c r="Y1587" s="130" t="str">
        <f t="shared" si="213"/>
        <v>RECELL786</v>
      </c>
      <c r="Z1587" s="130" t="str">
        <f t="shared" si="207"/>
        <v>4/N1700SCR</v>
      </c>
      <c r="AA1587" s="135">
        <f t="shared" si="211"/>
        <v>1</v>
      </c>
      <c r="AB1587" s="135">
        <f t="shared" si="214"/>
        <v>8.83</v>
      </c>
      <c r="AC1587" s="130">
        <f t="shared" si="210"/>
        <v>35</v>
      </c>
      <c r="AD1587" s="130" t="str">
        <f t="shared" si="208"/>
        <v>30003-474FLT</v>
      </c>
      <c r="AE1587" s="136"/>
      <c r="AF1587" s="137"/>
      <c r="AG1587" s="1" t="s">
        <v>151</v>
      </c>
      <c r="AH1587" s="43" t="s">
        <v>294</v>
      </c>
    </row>
    <row r="1588" spans="1:34" x14ac:dyDescent="0.25">
      <c r="A1588" s="147">
        <v>44743</v>
      </c>
      <c r="B1588" s="82" t="s">
        <v>5410</v>
      </c>
      <c r="C1588" s="51" t="s">
        <v>3493</v>
      </c>
      <c r="D1588" s="51" t="s">
        <v>3494</v>
      </c>
      <c r="E1588" s="54">
        <v>44742</v>
      </c>
      <c r="F1588" s="51" t="s">
        <v>3495</v>
      </c>
      <c r="G1588" s="48" t="s">
        <v>3496</v>
      </c>
      <c r="H1588" s="52">
        <v>250</v>
      </c>
      <c r="I1588" s="51" t="s">
        <v>4421</v>
      </c>
      <c r="J1588" s="1">
        <v>8.1999999999999993</v>
      </c>
      <c r="K1588" s="132">
        <v>962254</v>
      </c>
      <c r="L1588" s="131"/>
      <c r="M1588" s="131">
        <v>4.8</v>
      </c>
      <c r="N1588" s="131">
        <v>0.8</v>
      </c>
      <c r="O1588" s="133">
        <f t="shared" ref="O1588:O1619" si="215">N1588*M1588</f>
        <v>3.84</v>
      </c>
      <c r="P1588" s="131" t="s">
        <v>3497</v>
      </c>
      <c r="Q1588" s="131" t="s">
        <v>562</v>
      </c>
      <c r="R1588" s="134" t="s">
        <v>997</v>
      </c>
      <c r="S1588" s="149">
        <v>36.512777777777771</v>
      </c>
      <c r="T1588" s="149">
        <v>0.14605111111111108</v>
      </c>
      <c r="U1588" s="150">
        <v>44761</v>
      </c>
      <c r="V1588" s="149">
        <v>3.4999999999999996</v>
      </c>
      <c r="W1588" s="130">
        <v>0.19</v>
      </c>
      <c r="X1588" s="135">
        <v>23.5</v>
      </c>
      <c r="Y1588" s="130" t="str">
        <f t="shared" si="213"/>
        <v>N1576</v>
      </c>
      <c r="Z1588" s="130" t="str">
        <f t="shared" si="207"/>
        <v>4/BK-4MCCE</v>
      </c>
      <c r="AA1588" s="135">
        <f t="shared" si="211"/>
        <v>0.19</v>
      </c>
      <c r="AB1588" s="135">
        <f t="shared" si="214"/>
        <v>8.1999999999999993</v>
      </c>
      <c r="AC1588" s="130">
        <f t="shared" si="210"/>
        <v>23.5</v>
      </c>
      <c r="AD1588" s="130" t="str">
        <f t="shared" si="208"/>
        <v>30006-908GSQ-22K</v>
      </c>
      <c r="AE1588" s="136"/>
      <c r="AF1588" s="137"/>
      <c r="AG1588" s="1" t="s">
        <v>153</v>
      </c>
      <c r="AH1588" s="43">
        <v>20755</v>
      </c>
    </row>
    <row r="1589" spans="1:34" x14ac:dyDescent="0.25">
      <c r="A1589" s="144">
        <v>44755</v>
      </c>
      <c r="B1589" s="56" t="s">
        <v>5526</v>
      </c>
      <c r="C1589" s="51" t="s">
        <v>5528</v>
      </c>
      <c r="D1589" s="51" t="s">
        <v>5529</v>
      </c>
      <c r="E1589" s="54">
        <v>44754</v>
      </c>
      <c r="F1589" s="51" t="s">
        <v>105</v>
      </c>
      <c r="G1589" s="48" t="s">
        <v>5527</v>
      </c>
      <c r="H1589" s="52">
        <v>1</v>
      </c>
      <c r="I1589" s="51" t="s">
        <v>293</v>
      </c>
      <c r="J1589" s="1">
        <v>16.77</v>
      </c>
      <c r="K1589" s="132">
        <v>963764</v>
      </c>
      <c r="L1589" s="131"/>
      <c r="M1589" s="131">
        <v>10.8</v>
      </c>
      <c r="N1589" s="131">
        <v>1.7</v>
      </c>
      <c r="O1589" s="133">
        <f t="shared" si="215"/>
        <v>18.36</v>
      </c>
      <c r="P1589" s="131" t="s">
        <v>3497</v>
      </c>
      <c r="Q1589" s="131" t="s">
        <v>1776</v>
      </c>
      <c r="R1589" s="134" t="s">
        <v>287</v>
      </c>
      <c r="S1589" s="149">
        <v>1.155833333333335</v>
      </c>
      <c r="T1589" s="149">
        <v>1.155833333333335</v>
      </c>
      <c r="U1589" s="150">
        <v>44761</v>
      </c>
      <c r="V1589" s="149">
        <v>-0.48333333333333295</v>
      </c>
      <c r="W1589" s="130">
        <v>1</v>
      </c>
      <c r="X1589" s="135">
        <v>65</v>
      </c>
      <c r="Y1589" s="130" t="str">
        <f t="shared" si="213"/>
        <v>N1728</v>
      </c>
      <c r="Z1589" s="130" t="str">
        <f t="shared" si="207"/>
        <v>9/AA1700</v>
      </c>
      <c r="AA1589" s="135">
        <f t="shared" si="211"/>
        <v>1</v>
      </c>
      <c r="AB1589" s="135">
        <f t="shared" si="214"/>
        <v>16.77</v>
      </c>
      <c r="AC1589" s="130">
        <f t="shared" si="210"/>
        <v>65</v>
      </c>
      <c r="AD1589" s="130" t="str">
        <f t="shared" si="208"/>
        <v>66004-070</v>
      </c>
      <c r="AE1589" s="136"/>
      <c r="AF1589" s="137"/>
      <c r="AG1589" s="1" t="s">
        <v>151</v>
      </c>
      <c r="AH1589" s="43" t="s">
        <v>294</v>
      </c>
    </row>
    <row r="1590" spans="1:34" x14ac:dyDescent="0.25">
      <c r="A1590" s="140">
        <v>44754</v>
      </c>
      <c r="B1590" s="55" t="s">
        <v>5512</v>
      </c>
      <c r="C1590" s="51" t="s">
        <v>633</v>
      </c>
      <c r="D1590" s="51" t="s">
        <v>5513</v>
      </c>
      <c r="E1590" s="54">
        <v>44771</v>
      </c>
      <c r="F1590" s="51" t="s">
        <v>282</v>
      </c>
      <c r="G1590" s="48" t="s">
        <v>703</v>
      </c>
      <c r="H1590" s="52">
        <v>15</v>
      </c>
      <c r="I1590" s="51" t="s">
        <v>364</v>
      </c>
      <c r="J1590" s="1">
        <v>3.77</v>
      </c>
      <c r="K1590" s="132">
        <v>963526</v>
      </c>
      <c r="L1590" s="131"/>
      <c r="M1590" s="131">
        <v>3.7</v>
      </c>
      <c r="N1590" s="131">
        <v>2.6</v>
      </c>
      <c r="O1590" s="133">
        <f t="shared" si="215"/>
        <v>9.620000000000001</v>
      </c>
      <c r="P1590" s="131" t="s">
        <v>3486</v>
      </c>
      <c r="Q1590" s="131" t="s">
        <v>412</v>
      </c>
      <c r="R1590" s="134"/>
      <c r="S1590" s="149">
        <v>0</v>
      </c>
      <c r="T1590" s="149">
        <v>0</v>
      </c>
      <c r="U1590" s="150">
        <v>44761</v>
      </c>
      <c r="V1590" s="149">
        <v>0.24999999999999911</v>
      </c>
      <c r="W1590" s="130">
        <v>0.03</v>
      </c>
      <c r="X1590" s="135">
        <v>8.9600000000000009</v>
      </c>
      <c r="Y1590" s="130" t="str">
        <f t="shared" si="213"/>
        <v>TAG55</v>
      </c>
      <c r="Z1590" s="130" t="str">
        <f t="shared" si="207"/>
        <v>1/UR18650ZY</v>
      </c>
      <c r="AA1590" s="135">
        <f t="shared" si="211"/>
        <v>0.03</v>
      </c>
      <c r="AB1590" s="135">
        <f t="shared" si="214"/>
        <v>3.77</v>
      </c>
      <c r="AC1590" s="130">
        <f t="shared" si="210"/>
        <v>8.9600000000000009</v>
      </c>
      <c r="AD1590" s="130" t="str">
        <f t="shared" si="208"/>
        <v>67001-595NIP</v>
      </c>
      <c r="AE1590" s="136"/>
      <c r="AF1590" s="137"/>
      <c r="AG1590" s="1" t="s">
        <v>573</v>
      </c>
      <c r="AH1590" s="43" t="s">
        <v>283</v>
      </c>
    </row>
    <row r="1591" spans="1:34" x14ac:dyDescent="0.25">
      <c r="A1591" s="147">
        <v>44743</v>
      </c>
      <c r="B1591" s="82" t="s">
        <v>5411</v>
      </c>
      <c r="C1591" s="51" t="s">
        <v>5413</v>
      </c>
      <c r="D1591" s="51" t="s">
        <v>5414</v>
      </c>
      <c r="E1591" s="54">
        <v>44763</v>
      </c>
      <c r="F1591" s="51" t="s">
        <v>105</v>
      </c>
      <c r="G1591" s="48" t="s">
        <v>5412</v>
      </c>
      <c r="H1591" s="52">
        <v>1</v>
      </c>
      <c r="I1591" s="51" t="s">
        <v>393</v>
      </c>
      <c r="J1591" s="1">
        <v>69.08</v>
      </c>
      <c r="K1591" s="132">
        <v>962246</v>
      </c>
      <c r="L1591" s="131"/>
      <c r="M1591" s="131">
        <v>24</v>
      </c>
      <c r="N1591" s="131">
        <v>5</v>
      </c>
      <c r="O1591" s="133">
        <f t="shared" si="215"/>
        <v>120</v>
      </c>
      <c r="P1591" s="131" t="s">
        <v>4011</v>
      </c>
      <c r="Q1591" s="131" t="s">
        <v>594</v>
      </c>
      <c r="R1591" s="134" t="s">
        <v>287</v>
      </c>
      <c r="S1591" s="149">
        <v>1.8947222222222235</v>
      </c>
      <c r="T1591" s="149">
        <v>1.8947222222222235</v>
      </c>
      <c r="U1591" s="150">
        <v>44761</v>
      </c>
      <c r="V1591" s="149">
        <v>-0.76305555555555582</v>
      </c>
      <c r="W1591" s="130">
        <v>1.97</v>
      </c>
      <c r="X1591" s="135">
        <v>225</v>
      </c>
      <c r="Y1591" s="130" t="str">
        <f t="shared" si="213"/>
        <v>N856</v>
      </c>
      <c r="Z1591" s="130" t="str">
        <f t="shared" si="207"/>
        <v>20/IC5000DHH</v>
      </c>
      <c r="AA1591" s="135">
        <f t="shared" si="211"/>
        <v>1.97</v>
      </c>
      <c r="AB1591" s="135">
        <f t="shared" si="214"/>
        <v>69.08</v>
      </c>
      <c r="AC1591" s="130">
        <f t="shared" si="210"/>
        <v>225</v>
      </c>
      <c r="AD1591" s="130" t="str">
        <f t="shared" si="208"/>
        <v>22000-558A</v>
      </c>
      <c r="AE1591" s="136"/>
      <c r="AF1591" s="137"/>
      <c r="AG1591" s="1" t="s">
        <v>152</v>
      </c>
      <c r="AH1591" s="43" t="s">
        <v>294</v>
      </c>
    </row>
    <row r="1592" spans="1:34" x14ac:dyDescent="0.25">
      <c r="A1592" s="139">
        <v>44753</v>
      </c>
      <c r="B1592" s="58" t="s">
        <v>5493</v>
      </c>
      <c r="C1592" s="51" t="s">
        <v>5495</v>
      </c>
      <c r="D1592" s="51" t="s">
        <v>5496</v>
      </c>
      <c r="E1592" s="54">
        <v>44750</v>
      </c>
      <c r="F1592" s="51" t="s">
        <v>832</v>
      </c>
      <c r="G1592" s="48" t="s">
        <v>5494</v>
      </c>
      <c r="H1592" s="52">
        <v>1</v>
      </c>
      <c r="I1592" s="51" t="s">
        <v>291</v>
      </c>
      <c r="J1592" s="1">
        <v>10.02</v>
      </c>
      <c r="K1592" s="132">
        <v>963345</v>
      </c>
      <c r="L1592" s="131"/>
      <c r="M1592" s="131">
        <v>6</v>
      </c>
      <c r="N1592" s="131">
        <v>2</v>
      </c>
      <c r="O1592" s="133">
        <f t="shared" si="215"/>
        <v>12</v>
      </c>
      <c r="P1592" s="131" t="s">
        <v>3497</v>
      </c>
      <c r="Q1592" s="131" t="s">
        <v>583</v>
      </c>
      <c r="R1592" s="134" t="s">
        <v>287</v>
      </c>
      <c r="S1592" s="149">
        <v>0.69555555555555326</v>
      </c>
      <c r="T1592" s="149">
        <v>0.69555555555555326</v>
      </c>
      <c r="U1592" s="150">
        <v>44756</v>
      </c>
      <c r="V1592" s="149">
        <v>0.14527777777777828</v>
      </c>
      <c r="W1592" s="130">
        <v>1</v>
      </c>
      <c r="X1592" s="135">
        <v>55</v>
      </c>
      <c r="Y1592" s="130" t="str">
        <f t="shared" si="213"/>
        <v>N1549A</v>
      </c>
      <c r="Z1592" s="130" t="str">
        <f t="shared" si="207"/>
        <v>5/HR-3UTG</v>
      </c>
      <c r="AA1592" s="135">
        <f t="shared" si="211"/>
        <v>1</v>
      </c>
      <c r="AB1592" s="135">
        <f t="shared" si="214"/>
        <v>10.02</v>
      </c>
      <c r="AC1592" s="130">
        <f t="shared" si="210"/>
        <v>55</v>
      </c>
      <c r="AD1592" s="130" t="str">
        <f t="shared" si="208"/>
        <v>30006-885TGHP-L</v>
      </c>
      <c r="AE1592" s="136"/>
      <c r="AF1592" s="137"/>
      <c r="AG1592" s="1" t="s">
        <v>153</v>
      </c>
      <c r="AH1592" s="43">
        <v>64999</v>
      </c>
    </row>
    <row r="1593" spans="1:34" x14ac:dyDescent="0.25">
      <c r="A1593" s="139">
        <v>44725</v>
      </c>
      <c r="B1593" s="58" t="s">
        <v>5263</v>
      </c>
      <c r="C1593" s="51" t="s">
        <v>4915</v>
      </c>
      <c r="D1593" s="51" t="s">
        <v>5062</v>
      </c>
      <c r="E1593" s="54">
        <v>44720</v>
      </c>
      <c r="F1593" s="51" t="s">
        <v>5060</v>
      </c>
      <c r="G1593" s="48" t="s">
        <v>5061</v>
      </c>
      <c r="H1593" s="52">
        <v>1</v>
      </c>
      <c r="I1593" s="51" t="s">
        <v>4914</v>
      </c>
      <c r="J1593" s="1">
        <v>1416</v>
      </c>
      <c r="K1593" s="132">
        <v>959484</v>
      </c>
      <c r="L1593" s="131"/>
      <c r="M1593" s="131">
        <v>12.8</v>
      </c>
      <c r="N1593" s="131">
        <v>150</v>
      </c>
      <c r="O1593" s="133">
        <f t="shared" si="215"/>
        <v>1920</v>
      </c>
      <c r="P1593" s="131" t="s">
        <v>508</v>
      </c>
      <c r="Q1593" s="131" t="s">
        <v>410</v>
      </c>
      <c r="R1593" s="134" t="s">
        <v>259</v>
      </c>
      <c r="S1593" s="149">
        <v>15.08888888888889</v>
      </c>
      <c r="T1593" s="149">
        <v>15.08888888888889</v>
      </c>
      <c r="U1593" s="150">
        <v>44757</v>
      </c>
      <c r="V1593" s="149">
        <v>5.6111111111111001E-2</v>
      </c>
      <c r="W1593" s="130">
        <v>5</v>
      </c>
      <c r="X1593" s="135">
        <v>2700</v>
      </c>
      <c r="Y1593" s="130" t="str">
        <f t="shared" si="213"/>
        <v>RL1593</v>
      </c>
      <c r="Z1593" s="130" t="str">
        <f t="shared" si="207"/>
        <v>1/12LFP150PS</v>
      </c>
      <c r="AA1593" s="135">
        <f t="shared" si="211"/>
        <v>5</v>
      </c>
      <c r="AB1593" s="135">
        <f t="shared" si="214"/>
        <v>1416</v>
      </c>
      <c r="AC1593" s="130">
        <f t="shared" si="210"/>
        <v>2700</v>
      </c>
      <c r="AD1593" s="130" t="str">
        <f t="shared" si="208"/>
        <v>66003-046</v>
      </c>
      <c r="AE1593" s="136"/>
      <c r="AF1593" s="137"/>
      <c r="AG1593" s="1" t="s">
        <v>151</v>
      </c>
      <c r="AH1593" s="43" t="s">
        <v>5063</v>
      </c>
    </row>
    <row r="1594" spans="1:34" x14ac:dyDescent="0.25">
      <c r="A1594" s="144">
        <v>44755</v>
      </c>
      <c r="B1594" s="56" t="s">
        <v>5519</v>
      </c>
      <c r="C1594" s="51" t="s">
        <v>5521</v>
      </c>
      <c r="D1594" s="51" t="s">
        <v>5522</v>
      </c>
      <c r="E1594" s="54">
        <v>44754</v>
      </c>
      <c r="F1594" s="51" t="s">
        <v>537</v>
      </c>
      <c r="G1594" s="48" t="s">
        <v>5520</v>
      </c>
      <c r="H1594" s="52">
        <v>2</v>
      </c>
      <c r="I1594" s="51" t="s">
        <v>338</v>
      </c>
      <c r="J1594" s="1">
        <v>8.43</v>
      </c>
      <c r="K1594" s="132">
        <v>963790</v>
      </c>
      <c r="L1594" s="131"/>
      <c r="M1594" s="131">
        <v>12</v>
      </c>
      <c r="N1594" s="131">
        <v>1</v>
      </c>
      <c r="O1594" s="133">
        <f t="shared" si="215"/>
        <v>12</v>
      </c>
      <c r="P1594" s="131" t="s">
        <v>4011</v>
      </c>
      <c r="Q1594" s="131" t="s">
        <v>584</v>
      </c>
      <c r="R1594" s="134" t="s">
        <v>997</v>
      </c>
      <c r="S1594" s="149">
        <v>0.58583333333333421</v>
      </c>
      <c r="T1594" s="149">
        <v>0.2929166666666671</v>
      </c>
      <c r="U1594" s="150">
        <v>44764</v>
      </c>
      <c r="V1594" s="149">
        <v>2.8202777777777768</v>
      </c>
      <c r="W1594" s="130">
        <v>0.8</v>
      </c>
      <c r="X1594" s="135">
        <v>68</v>
      </c>
      <c r="Y1594" s="130" t="str">
        <f t="shared" si="213"/>
        <v>RECELL98</v>
      </c>
      <c r="Z1594" s="130" t="str">
        <f t="shared" si="207"/>
        <v>10/IF1000AA</v>
      </c>
      <c r="AA1594" s="135">
        <f t="shared" si="211"/>
        <v>0.8</v>
      </c>
      <c r="AB1594" s="135">
        <f t="shared" si="214"/>
        <v>8.43</v>
      </c>
      <c r="AC1594" s="130">
        <f t="shared" si="210"/>
        <v>68</v>
      </c>
      <c r="AD1594" s="130" t="str">
        <f t="shared" si="208"/>
        <v>22000-596</v>
      </c>
      <c r="AE1594" s="136"/>
      <c r="AF1594" s="137"/>
      <c r="AG1594" s="1" t="s">
        <v>152</v>
      </c>
      <c r="AH1594" s="43" t="s">
        <v>539</v>
      </c>
    </row>
    <row r="1595" spans="1:34" x14ac:dyDescent="0.25">
      <c r="A1595" s="144">
        <v>44720</v>
      </c>
      <c r="B1595" s="56" t="s">
        <v>5246</v>
      </c>
      <c r="C1595" s="51" t="s">
        <v>711</v>
      </c>
      <c r="D1595" s="51" t="s">
        <v>712</v>
      </c>
      <c r="E1595" s="54">
        <v>44729</v>
      </c>
      <c r="F1595" s="51" t="s">
        <v>5247</v>
      </c>
      <c r="G1595" s="48" t="s">
        <v>709</v>
      </c>
      <c r="H1595" s="52">
        <v>5</v>
      </c>
      <c r="I1595" s="51" t="s">
        <v>710</v>
      </c>
      <c r="J1595" s="1">
        <v>30.29</v>
      </c>
      <c r="K1595" s="132">
        <v>958809</v>
      </c>
      <c r="L1595" s="131"/>
      <c r="M1595" s="131">
        <v>14.4</v>
      </c>
      <c r="N1595" s="131">
        <v>2.04</v>
      </c>
      <c r="O1595" s="133">
        <f t="shared" si="215"/>
        <v>29.376000000000001</v>
      </c>
      <c r="P1595" s="131" t="s">
        <v>3486</v>
      </c>
      <c r="Q1595" s="131" t="s">
        <v>562</v>
      </c>
      <c r="R1595" s="134" t="s">
        <v>118</v>
      </c>
      <c r="S1595" s="149">
        <v>27.125555555555557</v>
      </c>
      <c r="T1595" s="149">
        <v>5.4251111111111117</v>
      </c>
      <c r="U1595" s="150">
        <v>44764</v>
      </c>
      <c r="V1595" s="149">
        <v>0.75361111111111079</v>
      </c>
      <c r="W1595" s="130">
        <v>4.18</v>
      </c>
      <c r="X1595" s="135">
        <v>300</v>
      </c>
      <c r="Y1595" s="130" t="str">
        <f t="shared" si="213"/>
        <v>DH48</v>
      </c>
      <c r="Z1595" s="130" t="str">
        <f t="shared" si="207"/>
        <v>4/NCR18500A</v>
      </c>
      <c r="AA1595" s="135">
        <f t="shared" si="211"/>
        <v>4.18</v>
      </c>
      <c r="AB1595" s="135">
        <f t="shared" si="214"/>
        <v>30.29</v>
      </c>
      <c r="AC1595" s="130">
        <f t="shared" si="210"/>
        <v>300</v>
      </c>
      <c r="AD1595" s="130" t="str">
        <f t="shared" si="208"/>
        <v>66001-927</v>
      </c>
      <c r="AE1595" s="136"/>
      <c r="AF1595" s="137"/>
      <c r="AG1595" s="1" t="s">
        <v>151</v>
      </c>
      <c r="AH1595" s="43">
        <v>66424</v>
      </c>
    </row>
    <row r="1596" spans="1:34" x14ac:dyDescent="0.25">
      <c r="A1596" s="146">
        <v>44749</v>
      </c>
      <c r="B1596" s="57" t="s">
        <v>5471</v>
      </c>
      <c r="C1596" s="51" t="s">
        <v>5473</v>
      </c>
      <c r="D1596" s="51" t="s">
        <v>5474</v>
      </c>
      <c r="E1596" s="54">
        <v>44769</v>
      </c>
      <c r="F1596" s="51" t="s">
        <v>322</v>
      </c>
      <c r="G1596" s="48" t="s">
        <v>5472</v>
      </c>
      <c r="H1596" s="52">
        <v>50</v>
      </c>
      <c r="I1596" s="51" t="s">
        <v>344</v>
      </c>
      <c r="J1596" s="1">
        <v>4.9800000000000004</v>
      </c>
      <c r="K1596" s="132">
        <v>963109</v>
      </c>
      <c r="L1596" s="131"/>
      <c r="M1596" s="131">
        <v>4.8</v>
      </c>
      <c r="N1596" s="131">
        <v>1.8</v>
      </c>
      <c r="O1596" s="133">
        <f t="shared" si="215"/>
        <v>8.64</v>
      </c>
      <c r="P1596" s="131" t="s">
        <v>4011</v>
      </c>
      <c r="Q1596" s="131" t="s">
        <v>562</v>
      </c>
      <c r="R1596" s="134" t="s">
        <v>287</v>
      </c>
      <c r="S1596" s="149">
        <v>10.43611111111111</v>
      </c>
      <c r="T1596" s="149">
        <v>0.2087222222222222</v>
      </c>
      <c r="U1596" s="150">
        <v>44764</v>
      </c>
      <c r="V1596" s="149">
        <v>2.6733333333333329</v>
      </c>
      <c r="W1596" s="130">
        <v>0.5</v>
      </c>
      <c r="X1596" s="135">
        <v>26.59</v>
      </c>
      <c r="Y1596" s="130" t="str">
        <f t="shared" si="213"/>
        <v>N2014</v>
      </c>
      <c r="Z1596" s="130" t="str">
        <f t="shared" si="207"/>
        <v>4/IT1800CS</v>
      </c>
      <c r="AA1596" s="135">
        <f t="shared" si="211"/>
        <v>0.5</v>
      </c>
      <c r="AB1596" s="135">
        <f t="shared" si="214"/>
        <v>4.9800000000000004</v>
      </c>
      <c r="AC1596" s="130">
        <f t="shared" si="210"/>
        <v>26.59</v>
      </c>
      <c r="AD1596" s="130" t="str">
        <f t="shared" si="208"/>
        <v>66002-921</v>
      </c>
      <c r="AE1596" s="136"/>
      <c r="AF1596" s="137"/>
      <c r="AG1596" s="1" t="s">
        <v>151</v>
      </c>
      <c r="AH1596" s="43" t="s">
        <v>323</v>
      </c>
    </row>
    <row r="1597" spans="1:34" x14ac:dyDescent="0.25">
      <c r="A1597" s="139">
        <v>44760</v>
      </c>
      <c r="B1597" s="58" t="s">
        <v>5572</v>
      </c>
      <c r="C1597" s="51" t="s">
        <v>367</v>
      </c>
      <c r="D1597" s="51" t="s">
        <v>5683</v>
      </c>
      <c r="E1597" s="54">
        <v>44757</v>
      </c>
      <c r="F1597" s="51" t="s">
        <v>282</v>
      </c>
      <c r="G1597" s="48" t="s">
        <v>5573</v>
      </c>
      <c r="H1597" s="52">
        <v>1</v>
      </c>
      <c r="I1597" s="51" t="s">
        <v>303</v>
      </c>
      <c r="J1597" s="1">
        <v>10.98</v>
      </c>
      <c r="K1597" s="132">
        <v>964237</v>
      </c>
      <c r="L1597" s="131"/>
      <c r="M1597" s="131">
        <v>7.4</v>
      </c>
      <c r="N1597" s="131">
        <v>2.2999999999999998</v>
      </c>
      <c r="O1597" s="133">
        <f t="shared" si="215"/>
        <v>17.02</v>
      </c>
      <c r="P1597" s="131" t="s">
        <v>3486</v>
      </c>
      <c r="Q1597" s="131" t="s">
        <v>582</v>
      </c>
      <c r="R1597" s="134" t="s">
        <v>997</v>
      </c>
      <c r="S1597" s="149">
        <v>0.84611111111111192</v>
      </c>
      <c r="T1597" s="149">
        <v>0.84611111111111192</v>
      </c>
      <c r="U1597" s="150">
        <v>44767</v>
      </c>
      <c r="V1597" s="149">
        <v>8.4999999999999964E-2</v>
      </c>
      <c r="W1597" s="130">
        <v>1</v>
      </c>
      <c r="X1597" s="135">
        <v>50</v>
      </c>
      <c r="Y1597" s="130" t="str">
        <f t="shared" si="213"/>
        <v>RECELL781</v>
      </c>
      <c r="Z1597" s="130" t="str">
        <f t="shared" si="207"/>
        <v>2/UR18650FK</v>
      </c>
      <c r="AA1597" s="135">
        <f t="shared" si="211"/>
        <v>1</v>
      </c>
      <c r="AB1597" s="135">
        <f t="shared" si="214"/>
        <v>10.98</v>
      </c>
      <c r="AC1597" s="130">
        <f t="shared" si="210"/>
        <v>50</v>
      </c>
      <c r="AD1597" s="130" t="str">
        <f t="shared" si="208"/>
        <v>66004-072</v>
      </c>
      <c r="AE1597" s="136"/>
      <c r="AF1597" s="137"/>
      <c r="AG1597" s="1" t="s">
        <v>13</v>
      </c>
      <c r="AH1597" s="43" t="s">
        <v>283</v>
      </c>
    </row>
    <row r="1598" spans="1:34" x14ac:dyDescent="0.25">
      <c r="A1598" s="147">
        <v>44743</v>
      </c>
      <c r="B1598" s="82" t="s">
        <v>5406</v>
      </c>
      <c r="C1598" s="51" t="s">
        <v>5408</v>
      </c>
      <c r="D1598" s="51" t="s">
        <v>5409</v>
      </c>
      <c r="E1598" s="54">
        <v>44763</v>
      </c>
      <c r="F1598" s="51" t="s">
        <v>2203</v>
      </c>
      <c r="G1598" s="48" t="s">
        <v>5407</v>
      </c>
      <c r="H1598" s="52">
        <v>10</v>
      </c>
      <c r="I1598" s="1" t="s">
        <v>1486</v>
      </c>
      <c r="J1598" s="218">
        <v>3.87</v>
      </c>
      <c r="K1598" s="132">
        <v>962244</v>
      </c>
      <c r="L1598" s="131"/>
      <c r="M1598" s="131">
        <v>2.4</v>
      </c>
      <c r="N1598" s="131">
        <v>2</v>
      </c>
      <c r="O1598" s="133">
        <f t="shared" si="215"/>
        <v>4.8</v>
      </c>
      <c r="P1598" s="131" t="s">
        <v>3497</v>
      </c>
      <c r="Q1598" s="131" t="s">
        <v>582</v>
      </c>
      <c r="R1598" s="134" t="s">
        <v>287</v>
      </c>
      <c r="S1598" s="149">
        <v>3.8780555555555551</v>
      </c>
      <c r="T1598" s="149">
        <v>0.38780555555555551</v>
      </c>
      <c r="U1598" s="150">
        <v>44767</v>
      </c>
      <c r="V1598" s="149">
        <v>0.19138888888888772</v>
      </c>
      <c r="W1598" s="130">
        <v>0.5</v>
      </c>
      <c r="X1598" s="135">
        <v>17.5</v>
      </c>
      <c r="Y1598" s="130" t="str">
        <f t="shared" si="213"/>
        <v>N2013</v>
      </c>
      <c r="Z1598" s="130" t="str">
        <f t="shared" si="207"/>
        <v>2/HR-3UTC</v>
      </c>
      <c r="AA1598" s="135">
        <f t="shared" si="211"/>
        <v>0.5</v>
      </c>
      <c r="AB1598" s="135">
        <f t="shared" si="214"/>
        <v>3.87</v>
      </c>
      <c r="AC1598" s="130">
        <f t="shared" si="210"/>
        <v>17.5</v>
      </c>
      <c r="AD1598" s="130" t="str">
        <f t="shared" si="208"/>
        <v>66002-919</v>
      </c>
      <c r="AE1598" s="136"/>
      <c r="AF1598" s="137"/>
      <c r="AG1598" s="1" t="s">
        <v>151</v>
      </c>
      <c r="AH1598" s="43" t="s">
        <v>2206</v>
      </c>
    </row>
    <row r="1599" spans="1:34" x14ac:dyDescent="0.25">
      <c r="A1599" s="146">
        <v>44749</v>
      </c>
      <c r="B1599" s="57" t="s">
        <v>5481</v>
      </c>
      <c r="C1599" s="51" t="s">
        <v>3902</v>
      </c>
      <c r="D1599" s="51" t="s">
        <v>3903</v>
      </c>
      <c r="E1599" s="54">
        <v>44769</v>
      </c>
      <c r="F1599" s="51" t="s">
        <v>5477</v>
      </c>
      <c r="G1599" s="48" t="s">
        <v>3901</v>
      </c>
      <c r="H1599" s="52">
        <v>1</v>
      </c>
      <c r="I1599" s="51" t="s">
        <v>114</v>
      </c>
      <c r="J1599" s="1">
        <v>125.99</v>
      </c>
      <c r="K1599" s="132">
        <v>963119</v>
      </c>
      <c r="L1599" s="131"/>
      <c r="M1599" s="131">
        <v>13.2</v>
      </c>
      <c r="N1599" s="131">
        <v>18</v>
      </c>
      <c r="O1599" s="133">
        <f t="shared" si="215"/>
        <v>237.6</v>
      </c>
      <c r="P1599" s="131" t="s">
        <v>3497</v>
      </c>
      <c r="Q1599" s="131" t="s">
        <v>3904</v>
      </c>
      <c r="R1599" s="134" t="s">
        <v>997</v>
      </c>
      <c r="S1599" s="149">
        <v>1.5</v>
      </c>
      <c r="T1599" s="149">
        <v>1.5</v>
      </c>
      <c r="U1599" s="150">
        <v>44767</v>
      </c>
      <c r="V1599" s="149">
        <v>0.24111111111110928</v>
      </c>
      <c r="W1599" s="130">
        <v>1.51</v>
      </c>
      <c r="X1599" s="135">
        <v>415</v>
      </c>
      <c r="Y1599" s="130" t="str">
        <f t="shared" si="213"/>
        <v>RECELL100</v>
      </c>
      <c r="Z1599" s="130" t="str">
        <f t="shared" si="207"/>
        <v>44/HR-4/3FAU</v>
      </c>
      <c r="AA1599" s="135">
        <f t="shared" si="211"/>
        <v>1.51</v>
      </c>
      <c r="AB1599" s="135">
        <f t="shared" si="214"/>
        <v>125.99</v>
      </c>
      <c r="AC1599" s="130">
        <f t="shared" si="210"/>
        <v>415</v>
      </c>
      <c r="AD1599" s="130" t="str">
        <f t="shared" si="208"/>
        <v>22000-645</v>
      </c>
      <c r="AE1599" s="136"/>
      <c r="AF1599" s="137"/>
      <c r="AG1599" s="1" t="s">
        <v>151</v>
      </c>
      <c r="AH1599" s="43">
        <v>2703</v>
      </c>
    </row>
    <row r="1600" spans="1:34" x14ac:dyDescent="0.25">
      <c r="A1600" s="227">
        <v>44721</v>
      </c>
      <c r="B1600" s="228">
        <v>323674</v>
      </c>
      <c r="C1600" s="51" t="s">
        <v>574</v>
      </c>
      <c r="D1600" s="51" t="s">
        <v>197</v>
      </c>
      <c r="E1600" s="54">
        <v>44804</v>
      </c>
      <c r="F1600" s="51" t="s">
        <v>108</v>
      </c>
      <c r="G1600" s="48" t="s">
        <v>679</v>
      </c>
      <c r="H1600" s="52">
        <v>500</v>
      </c>
      <c r="I1600" s="51" t="s">
        <v>109</v>
      </c>
      <c r="J1600" s="1">
        <v>10.8</v>
      </c>
      <c r="K1600" s="132">
        <v>959464</v>
      </c>
      <c r="L1600" s="131"/>
      <c r="M1600" s="131">
        <v>3.6</v>
      </c>
      <c r="N1600" s="131">
        <v>3.6</v>
      </c>
      <c r="O1600" s="133">
        <f t="shared" si="215"/>
        <v>12.96</v>
      </c>
      <c r="P1600" s="131" t="s">
        <v>538</v>
      </c>
      <c r="Q1600" s="131" t="s">
        <v>124</v>
      </c>
      <c r="R1600" s="134" t="s">
        <v>5684</v>
      </c>
      <c r="S1600" s="149">
        <v>155.89638888888891</v>
      </c>
      <c r="T1600" s="149">
        <v>0.31179277777777781</v>
      </c>
      <c r="U1600" s="150">
        <v>44761</v>
      </c>
      <c r="V1600" s="149">
        <v>-5.0316666666666663</v>
      </c>
      <c r="W1600" s="130">
        <v>0.35</v>
      </c>
      <c r="X1600" s="135">
        <v>28</v>
      </c>
      <c r="Y1600" s="130" t="str">
        <f t="shared" si="213"/>
        <v>L304A</v>
      </c>
      <c r="Z1600" s="130" t="str">
        <f t="shared" si="207"/>
        <v>3/LS14250</v>
      </c>
      <c r="AA1600" s="135">
        <f t="shared" si="211"/>
        <v>0.35</v>
      </c>
      <c r="AB1600" s="135">
        <f t="shared" si="214"/>
        <v>10.8</v>
      </c>
      <c r="AC1600" s="130">
        <f t="shared" si="210"/>
        <v>28</v>
      </c>
      <c r="AD1600" s="130" t="str">
        <f t="shared" si="208"/>
        <v>66000-294A</v>
      </c>
      <c r="AE1600" s="136"/>
      <c r="AF1600" s="137"/>
      <c r="AG1600" s="1" t="s">
        <v>151</v>
      </c>
      <c r="AH1600" s="43">
        <v>65551</v>
      </c>
    </row>
    <row r="1601" spans="1:34" x14ac:dyDescent="0.25">
      <c r="A1601" s="146">
        <v>44728</v>
      </c>
      <c r="B1601" s="57" t="s">
        <v>5299</v>
      </c>
      <c r="C1601" s="51" t="s">
        <v>2046</v>
      </c>
      <c r="D1601" s="51" t="s">
        <v>5685</v>
      </c>
      <c r="E1601" s="54">
        <v>44741</v>
      </c>
      <c r="F1601" s="51" t="s">
        <v>5300</v>
      </c>
      <c r="G1601" s="48" t="s">
        <v>5301</v>
      </c>
      <c r="H1601" s="52">
        <v>2</v>
      </c>
      <c r="I1601" s="51" t="s">
        <v>293</v>
      </c>
      <c r="J1601" s="1">
        <v>9.01</v>
      </c>
      <c r="K1601" s="132">
        <v>960359</v>
      </c>
      <c r="L1601" s="131"/>
      <c r="M1601" s="131">
        <v>6</v>
      </c>
      <c r="N1601" s="131">
        <v>1.7</v>
      </c>
      <c r="O1601" s="133">
        <f t="shared" si="215"/>
        <v>10.199999999999999</v>
      </c>
      <c r="P1601" s="131" t="s">
        <v>3497</v>
      </c>
      <c r="Q1601" s="131" t="s">
        <v>583</v>
      </c>
      <c r="R1601" s="134" t="s">
        <v>997</v>
      </c>
      <c r="S1601" s="149">
        <v>0.9833333333333325</v>
      </c>
      <c r="T1601" s="149">
        <v>0.49166666666666625</v>
      </c>
      <c r="U1601" s="150">
        <v>44750</v>
      </c>
      <c r="V1601" s="149">
        <v>0.78250000000000242</v>
      </c>
      <c r="W1601" s="130">
        <v>1</v>
      </c>
      <c r="X1601" s="135">
        <v>50</v>
      </c>
      <c r="Y1601" s="130" t="str">
        <f t="shared" si="213"/>
        <v>RECELL778</v>
      </c>
      <c r="Z1601" s="130" t="str">
        <f t="shared" si="207"/>
        <v>5/AA1700</v>
      </c>
      <c r="AA1601" s="135">
        <f t="shared" si="211"/>
        <v>1</v>
      </c>
      <c r="AB1601" s="135">
        <f t="shared" si="214"/>
        <v>9.01</v>
      </c>
      <c r="AC1601" s="130">
        <f t="shared" si="210"/>
        <v>50</v>
      </c>
      <c r="AD1601" s="130" t="str">
        <f t="shared" si="208"/>
        <v>66002-912</v>
      </c>
      <c r="AE1601" s="136"/>
      <c r="AF1601" s="137"/>
      <c r="AG1601" s="1" t="s">
        <v>151</v>
      </c>
      <c r="AH1601" s="43">
        <v>65420</v>
      </c>
    </row>
    <row r="1602" spans="1:34" x14ac:dyDescent="0.25">
      <c r="A1602" s="139">
        <v>44746</v>
      </c>
      <c r="B1602" s="58" t="s">
        <v>5432</v>
      </c>
      <c r="C1602" s="51" t="s">
        <v>5436</v>
      </c>
      <c r="D1602" s="51" t="s">
        <v>5450</v>
      </c>
      <c r="E1602" s="54">
        <v>44757</v>
      </c>
      <c r="F1602" s="51" t="s">
        <v>5433</v>
      </c>
      <c r="G1602" s="48" t="s">
        <v>5434</v>
      </c>
      <c r="H1602" s="52">
        <v>3</v>
      </c>
      <c r="I1602" s="51" t="s">
        <v>5435</v>
      </c>
      <c r="J1602" s="1">
        <v>855.03</v>
      </c>
      <c r="K1602" s="132">
        <v>962477</v>
      </c>
      <c r="L1602" s="131"/>
      <c r="M1602" s="131">
        <v>36.700000000000003</v>
      </c>
      <c r="N1602" s="131">
        <v>24</v>
      </c>
      <c r="O1602" s="133">
        <f t="shared" si="215"/>
        <v>880.80000000000007</v>
      </c>
      <c r="P1602" s="131" t="s">
        <v>3945</v>
      </c>
      <c r="Q1602" s="131" t="s">
        <v>584</v>
      </c>
      <c r="R1602" s="134" t="s">
        <v>118</v>
      </c>
      <c r="S1602" s="149">
        <v>27.543333333333326</v>
      </c>
      <c r="T1602" s="149">
        <v>9.1811111111111092</v>
      </c>
      <c r="U1602" s="150">
        <v>44756</v>
      </c>
      <c r="V1602" s="149">
        <v>0.15666666666666851</v>
      </c>
      <c r="W1602" s="130">
        <v>5</v>
      </c>
      <c r="X1602" s="135">
        <v>2200</v>
      </c>
      <c r="Y1602" s="130" t="str">
        <f t="shared" si="213"/>
        <v>DH57</v>
      </c>
      <c r="Z1602" s="130" t="str">
        <f t="shared" ref="Z1602:Z1665" si="216">C1602</f>
        <v>10/3B3900</v>
      </c>
      <c r="AA1602" s="135">
        <f t="shared" si="211"/>
        <v>5</v>
      </c>
      <c r="AB1602" s="135">
        <f t="shared" si="214"/>
        <v>855.03</v>
      </c>
      <c r="AC1602" s="130">
        <f t="shared" si="210"/>
        <v>2200</v>
      </c>
      <c r="AD1602" s="130" t="str">
        <f t="shared" ref="AD1602:AD1665" si="217">G1602</f>
        <v>66003-057</v>
      </c>
      <c r="AE1602" s="136"/>
      <c r="AF1602" s="137"/>
      <c r="AG1602" s="1" t="s">
        <v>152</v>
      </c>
      <c r="AH1602" s="43">
        <v>66844</v>
      </c>
    </row>
    <row r="1603" spans="1:34" x14ac:dyDescent="0.25">
      <c r="A1603" s="147">
        <v>44715</v>
      </c>
      <c r="B1603" s="82" t="s">
        <v>5201</v>
      </c>
      <c r="C1603" s="51" t="s">
        <v>3083</v>
      </c>
      <c r="D1603" s="51" t="s">
        <v>5203</v>
      </c>
      <c r="E1603" s="54">
        <v>44718</v>
      </c>
      <c r="F1603" s="51" t="s">
        <v>105</v>
      </c>
      <c r="G1603" s="48" t="s">
        <v>5202</v>
      </c>
      <c r="H1603" s="52">
        <v>1</v>
      </c>
      <c r="I1603" s="51" t="s">
        <v>643</v>
      </c>
      <c r="J1603" s="1">
        <v>56.24</v>
      </c>
      <c r="K1603" s="132">
        <v>957226</v>
      </c>
      <c r="L1603" s="131"/>
      <c r="M1603" s="131">
        <v>21.6</v>
      </c>
      <c r="N1603" s="131">
        <v>5</v>
      </c>
      <c r="O1603" s="133">
        <f t="shared" si="215"/>
        <v>108</v>
      </c>
      <c r="P1603" s="131" t="s">
        <v>3486</v>
      </c>
      <c r="Q1603" s="131" t="s">
        <v>373</v>
      </c>
      <c r="R1603" s="134" t="s">
        <v>5667</v>
      </c>
      <c r="S1603" s="149">
        <v>1.92</v>
      </c>
      <c r="T1603" s="149">
        <v>1.92</v>
      </c>
      <c r="U1603" s="150">
        <v>44756</v>
      </c>
      <c r="V1603" s="149">
        <v>2.0277777777778727E-2</v>
      </c>
      <c r="W1603" s="130">
        <v>2.08</v>
      </c>
      <c r="X1603" s="135">
        <v>138.5</v>
      </c>
      <c r="Y1603" s="130" t="str">
        <f t="shared" si="213"/>
        <v>RECELL366</v>
      </c>
      <c r="Z1603" s="130" t="str">
        <f t="shared" si="216"/>
        <v>12/INR18650-25R</v>
      </c>
      <c r="AA1603" s="135">
        <f t="shared" si="211"/>
        <v>2.08</v>
      </c>
      <c r="AB1603" s="135">
        <f t="shared" si="214"/>
        <v>56.24</v>
      </c>
      <c r="AC1603" s="130">
        <f t="shared" si="210"/>
        <v>138.5</v>
      </c>
      <c r="AD1603" s="130" t="str">
        <f t="shared" si="217"/>
        <v>22000-431L</v>
      </c>
      <c r="AE1603" s="136"/>
      <c r="AF1603" s="137"/>
      <c r="AG1603" s="1" t="s">
        <v>151</v>
      </c>
      <c r="AH1603" s="43" t="s">
        <v>294</v>
      </c>
    </row>
    <row r="1604" spans="1:34" x14ac:dyDescent="0.25">
      <c r="A1604" s="139">
        <v>44760</v>
      </c>
      <c r="B1604" s="58" t="s">
        <v>5571</v>
      </c>
      <c r="C1604" s="51" t="s">
        <v>580</v>
      </c>
      <c r="D1604" s="51" t="s">
        <v>3466</v>
      </c>
      <c r="E1604" s="54">
        <v>44771</v>
      </c>
      <c r="F1604" s="51" t="s">
        <v>267</v>
      </c>
      <c r="G1604" s="48" t="s">
        <v>3464</v>
      </c>
      <c r="H1604" s="52">
        <v>2</v>
      </c>
      <c r="I1604" s="51" t="s">
        <v>364</v>
      </c>
      <c r="J1604" s="1">
        <v>8.25</v>
      </c>
      <c r="K1604" s="132">
        <v>964216</v>
      </c>
      <c r="L1604" s="131"/>
      <c r="M1604" s="131">
        <v>3.7</v>
      </c>
      <c r="N1604" s="131">
        <v>5.2</v>
      </c>
      <c r="O1604" s="133">
        <f t="shared" si="215"/>
        <v>19.240000000000002</v>
      </c>
      <c r="P1604" s="131" t="s">
        <v>3486</v>
      </c>
      <c r="Q1604" s="131" t="s">
        <v>550</v>
      </c>
      <c r="R1604" s="134" t="s">
        <v>248</v>
      </c>
      <c r="S1604" s="149">
        <v>1.1208333333333327</v>
      </c>
      <c r="T1604" s="149">
        <v>0.56041666666666634</v>
      </c>
      <c r="U1604" s="150">
        <v>44764</v>
      </c>
      <c r="V1604" s="149">
        <v>2.5283333333333329</v>
      </c>
      <c r="W1604" s="130">
        <v>0.55000000000000004</v>
      </c>
      <c r="X1604" s="135">
        <v>40</v>
      </c>
      <c r="Y1604" s="130" t="str">
        <f t="shared" si="213"/>
        <v>RL261A</v>
      </c>
      <c r="Z1604" s="130" t="str">
        <f t="shared" si="216"/>
        <v>2/UR18650ZY</v>
      </c>
      <c r="AA1604" s="135">
        <f t="shared" si="211"/>
        <v>0.55000000000000004</v>
      </c>
      <c r="AB1604" s="135">
        <f t="shared" si="214"/>
        <v>8.25</v>
      </c>
      <c r="AC1604" s="130">
        <f t="shared" si="210"/>
        <v>40</v>
      </c>
      <c r="AD1604" s="130" t="str">
        <f t="shared" si="217"/>
        <v>66000-493</v>
      </c>
      <c r="AE1604" s="136"/>
      <c r="AF1604" s="137"/>
      <c r="AG1604" s="1" t="s">
        <v>153</v>
      </c>
      <c r="AH1604" s="43">
        <v>66116</v>
      </c>
    </row>
    <row r="1605" spans="1:34" x14ac:dyDescent="0.25">
      <c r="A1605" s="140">
        <v>44754</v>
      </c>
      <c r="B1605" s="55" t="s">
        <v>5514</v>
      </c>
      <c r="C1605" s="51" t="s">
        <v>1987</v>
      </c>
      <c r="D1605" s="51" t="s">
        <v>3089</v>
      </c>
      <c r="E1605" s="54">
        <v>44753</v>
      </c>
      <c r="F1605" s="51" t="s">
        <v>1045</v>
      </c>
      <c r="G1605" s="48" t="s">
        <v>3088</v>
      </c>
      <c r="H1605" s="52">
        <v>40</v>
      </c>
      <c r="I1605" s="51" t="s">
        <v>3492</v>
      </c>
      <c r="J1605" s="1">
        <v>34.630000000000003</v>
      </c>
      <c r="K1605" s="132">
        <v>963629</v>
      </c>
      <c r="L1605" s="131"/>
      <c r="M1605" s="131"/>
      <c r="N1605" s="131"/>
      <c r="O1605" s="133">
        <f t="shared" si="215"/>
        <v>0</v>
      </c>
      <c r="P1605" s="131"/>
      <c r="Q1605" s="131"/>
      <c r="R1605" s="134" t="s">
        <v>249</v>
      </c>
      <c r="S1605" s="149">
        <v>2.4966666666666653</v>
      </c>
      <c r="T1605" s="149">
        <v>6.2416666666666634E-2</v>
      </c>
      <c r="U1605" s="150">
        <v>44764</v>
      </c>
      <c r="V1605" s="149">
        <v>1.9538888888888888</v>
      </c>
      <c r="W1605" s="130">
        <v>0.06</v>
      </c>
      <c r="X1605" s="135">
        <v>59</v>
      </c>
      <c r="Y1605" s="130" t="str">
        <f t="shared" si="213"/>
        <v>CH552</v>
      </c>
      <c r="Z1605" s="130" t="str">
        <f t="shared" si="216"/>
        <v>1/TSB-003PCB</v>
      </c>
      <c r="AA1605" s="135">
        <f t="shared" si="211"/>
        <v>0.06</v>
      </c>
      <c r="AB1605" s="135">
        <f t="shared" si="214"/>
        <v>34.630000000000003</v>
      </c>
      <c r="AC1605" s="130">
        <f t="shared" si="210"/>
        <v>59</v>
      </c>
      <c r="AD1605" s="130" t="str">
        <f t="shared" si="217"/>
        <v>66002-743</v>
      </c>
      <c r="AE1605" s="136"/>
      <c r="AF1605" s="137"/>
      <c r="AG1605" s="1" t="s">
        <v>153</v>
      </c>
      <c r="AH1605" s="43" t="s">
        <v>1046</v>
      </c>
    </row>
    <row r="1606" spans="1:34" x14ac:dyDescent="0.25">
      <c r="A1606" s="147">
        <v>44750</v>
      </c>
      <c r="B1606" s="82" t="s">
        <v>5489</v>
      </c>
      <c r="C1606" s="51" t="s">
        <v>2755</v>
      </c>
      <c r="D1606" s="51" t="s">
        <v>2756</v>
      </c>
      <c r="E1606" s="54">
        <v>44757</v>
      </c>
      <c r="F1606" s="51" t="s">
        <v>610</v>
      </c>
      <c r="G1606" s="48" t="s">
        <v>2754</v>
      </c>
      <c r="H1606" s="52">
        <v>3</v>
      </c>
      <c r="I1606" s="51" t="s">
        <v>4505</v>
      </c>
      <c r="J1606" s="1">
        <v>57.47</v>
      </c>
      <c r="K1606" s="132">
        <v>963243</v>
      </c>
      <c r="L1606" s="131"/>
      <c r="M1606" s="131">
        <v>24</v>
      </c>
      <c r="N1606" s="131">
        <v>2</v>
      </c>
      <c r="O1606" s="133">
        <f t="shared" si="215"/>
        <v>48</v>
      </c>
      <c r="P1606" s="131" t="s">
        <v>3486</v>
      </c>
      <c r="Q1606" s="131" t="s">
        <v>412</v>
      </c>
      <c r="R1606" s="134" t="s">
        <v>249</v>
      </c>
      <c r="S1606" s="149">
        <v>0.95055555555555449</v>
      </c>
      <c r="T1606" s="149">
        <v>0.3168518518518515</v>
      </c>
      <c r="U1606" s="150">
        <v>44764</v>
      </c>
      <c r="V1606" s="149">
        <v>0.18194444444444402</v>
      </c>
      <c r="W1606" s="130">
        <v>0.33</v>
      </c>
      <c r="X1606" s="135">
        <v>110</v>
      </c>
      <c r="Y1606" s="130" t="str">
        <f t="shared" si="213"/>
        <v>CH369</v>
      </c>
      <c r="Z1606" s="130" t="str">
        <f t="shared" si="216"/>
        <v>HP0060WL2</v>
      </c>
      <c r="AA1606" s="135">
        <f t="shared" si="211"/>
        <v>0.33</v>
      </c>
      <c r="AB1606" s="135">
        <f t="shared" si="214"/>
        <v>57.47</v>
      </c>
      <c r="AC1606" s="130">
        <f t="shared" si="210"/>
        <v>110</v>
      </c>
      <c r="AD1606" s="130" t="str">
        <f t="shared" si="217"/>
        <v>66001-384</v>
      </c>
      <c r="AE1606" s="136"/>
      <c r="AF1606" s="137"/>
      <c r="AG1606" s="1" t="s">
        <v>151</v>
      </c>
      <c r="AH1606" s="43">
        <v>1582</v>
      </c>
    </row>
    <row r="1607" spans="1:34" x14ac:dyDescent="0.25">
      <c r="A1607" s="139">
        <v>44760</v>
      </c>
      <c r="B1607" s="58" t="s">
        <v>5574</v>
      </c>
      <c r="C1607" s="51" t="s">
        <v>5577</v>
      </c>
      <c r="D1607" s="51" t="s">
        <v>5686</v>
      </c>
      <c r="E1607" s="54">
        <v>44757</v>
      </c>
      <c r="F1607" s="51" t="s">
        <v>1938</v>
      </c>
      <c r="G1607" s="48" t="s">
        <v>5575</v>
      </c>
      <c r="H1607" s="52">
        <v>1</v>
      </c>
      <c r="I1607" s="51" t="s">
        <v>5576</v>
      </c>
      <c r="J1607" s="1">
        <v>12.18</v>
      </c>
      <c r="K1607" s="132">
        <v>964235</v>
      </c>
      <c r="L1607" s="131"/>
      <c r="M1607" s="131">
        <v>6</v>
      </c>
      <c r="N1607" s="131">
        <v>3</v>
      </c>
      <c r="O1607" s="133">
        <f t="shared" si="215"/>
        <v>18</v>
      </c>
      <c r="P1607" s="131" t="s">
        <v>4011</v>
      </c>
      <c r="Q1607" s="131" t="s">
        <v>583</v>
      </c>
      <c r="R1607" s="134" t="s">
        <v>997</v>
      </c>
      <c r="S1607" s="149">
        <v>1.0311111111111089</v>
      </c>
      <c r="T1607" s="149">
        <v>1.0311111111111089</v>
      </c>
      <c r="U1607" s="150">
        <v>44763</v>
      </c>
      <c r="V1607" s="149">
        <v>0.78500000000000014</v>
      </c>
      <c r="W1607" s="130">
        <v>1</v>
      </c>
      <c r="X1607" s="135">
        <v>88.75</v>
      </c>
      <c r="Y1607" s="130" t="str">
        <f t="shared" si="213"/>
        <v>PACK720</v>
      </c>
      <c r="Z1607" s="130" t="str">
        <f t="shared" si="216"/>
        <v>5/IC3000C</v>
      </c>
      <c r="AA1607" s="135">
        <f t="shared" si="211"/>
        <v>1</v>
      </c>
      <c r="AB1607" s="135">
        <f t="shared" si="214"/>
        <v>12.18</v>
      </c>
      <c r="AC1607" s="130">
        <f t="shared" ref="AC1607:AC1670" si="218">X1607</f>
        <v>88.75</v>
      </c>
      <c r="AD1607" s="130" t="str">
        <f t="shared" si="217"/>
        <v>66004-071</v>
      </c>
      <c r="AE1607" s="136"/>
      <c r="AF1607" s="137"/>
      <c r="AG1607" s="1" t="s">
        <v>13</v>
      </c>
      <c r="AH1607" s="43">
        <v>65925</v>
      </c>
    </row>
    <row r="1608" spans="1:34" x14ac:dyDescent="0.25">
      <c r="A1608" s="139">
        <v>44753</v>
      </c>
      <c r="B1608" s="58" t="s">
        <v>5501</v>
      </c>
      <c r="C1608" s="51" t="s">
        <v>5504</v>
      </c>
      <c r="D1608" s="51" t="s">
        <v>5505</v>
      </c>
      <c r="E1608" s="54">
        <v>44750</v>
      </c>
      <c r="F1608" s="51" t="s">
        <v>255</v>
      </c>
      <c r="G1608" s="48" t="s">
        <v>5502</v>
      </c>
      <c r="H1608" s="52">
        <v>1</v>
      </c>
      <c r="I1608" s="51" t="s">
        <v>5503</v>
      </c>
      <c r="J1608" s="1">
        <v>10.050000000000001</v>
      </c>
      <c r="K1608" s="132">
        <v>963387</v>
      </c>
      <c r="L1608" s="131"/>
      <c r="M1608" s="131">
        <v>12</v>
      </c>
      <c r="N1608" s="131">
        <v>5</v>
      </c>
      <c r="O1608" s="133">
        <f t="shared" si="215"/>
        <v>60</v>
      </c>
      <c r="P1608" s="131" t="s">
        <v>115</v>
      </c>
      <c r="Q1608" s="131" t="s">
        <v>582</v>
      </c>
      <c r="R1608" s="134" t="s">
        <v>997</v>
      </c>
      <c r="S1608" s="149">
        <v>1.8244444444444436</v>
      </c>
      <c r="T1608" s="149">
        <v>1.8244444444444436</v>
      </c>
      <c r="U1608" s="150">
        <v>44763</v>
      </c>
      <c r="V1608" s="149">
        <v>0.59861111111111054</v>
      </c>
      <c r="W1608" s="130">
        <v>0.96</v>
      </c>
      <c r="X1608" s="135">
        <v>200</v>
      </c>
      <c r="Y1608" s="130" t="str">
        <f t="shared" si="213"/>
        <v>S24</v>
      </c>
      <c r="Z1608" s="130" t="str">
        <f t="shared" si="216"/>
        <v>2/6SB5P</v>
      </c>
      <c r="AA1608" s="135">
        <f t="shared" si="211"/>
        <v>0.96</v>
      </c>
      <c r="AB1608" s="135">
        <f t="shared" si="214"/>
        <v>10.050000000000001</v>
      </c>
      <c r="AC1608" s="130">
        <f t="shared" si="218"/>
        <v>200</v>
      </c>
      <c r="AD1608" s="130" t="str">
        <f t="shared" si="217"/>
        <v>66000-596</v>
      </c>
      <c r="AE1608" s="136"/>
      <c r="AF1608" s="137"/>
      <c r="AG1608" s="1" t="s">
        <v>153</v>
      </c>
      <c r="AH1608" s="43" t="s">
        <v>277</v>
      </c>
    </row>
    <row r="1609" spans="1:34" x14ac:dyDescent="0.25">
      <c r="A1609" s="144">
        <v>44748</v>
      </c>
      <c r="B1609" s="56" t="s">
        <v>5458</v>
      </c>
      <c r="C1609" s="51" t="s">
        <v>3841</v>
      </c>
      <c r="D1609" s="51" t="s">
        <v>3842</v>
      </c>
      <c r="E1609" s="54">
        <v>44775</v>
      </c>
      <c r="F1609" s="51" t="s">
        <v>1543</v>
      </c>
      <c r="G1609" s="48" t="s">
        <v>3840</v>
      </c>
      <c r="H1609" s="52">
        <v>10</v>
      </c>
      <c r="I1609" s="51" t="s">
        <v>256</v>
      </c>
      <c r="J1609" s="1">
        <v>10.3</v>
      </c>
      <c r="K1609" s="132">
        <v>962836</v>
      </c>
      <c r="L1609" s="131"/>
      <c r="M1609" s="131">
        <v>22.5</v>
      </c>
      <c r="N1609" s="131"/>
      <c r="O1609" s="133">
        <f t="shared" si="215"/>
        <v>0</v>
      </c>
      <c r="P1609" s="131" t="s">
        <v>3538</v>
      </c>
      <c r="Q1609" s="131" t="s">
        <v>5459</v>
      </c>
      <c r="R1609" s="134" t="s">
        <v>287</v>
      </c>
      <c r="S1609" s="149">
        <v>11.935277777777781</v>
      </c>
      <c r="T1609" s="149">
        <v>1.1935277777777782</v>
      </c>
      <c r="U1609" s="150">
        <v>44763</v>
      </c>
      <c r="V1609" s="149">
        <v>0.49861111111111223</v>
      </c>
      <c r="W1609" s="130">
        <v>1.91</v>
      </c>
      <c r="X1609" s="135">
        <v>137</v>
      </c>
      <c r="Y1609" s="130" t="str">
        <f t="shared" si="213"/>
        <v>AL317</v>
      </c>
      <c r="Z1609" s="130" t="str">
        <f t="shared" si="216"/>
        <v>45/LR6XW</v>
      </c>
      <c r="AA1609" s="135">
        <f t="shared" si="211"/>
        <v>1.91</v>
      </c>
      <c r="AB1609" s="135">
        <f t="shared" si="214"/>
        <v>10.3</v>
      </c>
      <c r="AC1609" s="130">
        <f t="shared" si="218"/>
        <v>137</v>
      </c>
      <c r="AD1609" s="130" t="str">
        <f t="shared" si="217"/>
        <v>66000-633</v>
      </c>
      <c r="AE1609" s="136"/>
      <c r="AF1609" s="137"/>
      <c r="AG1609" s="1" t="s">
        <v>152</v>
      </c>
      <c r="AH1609" s="43">
        <v>27233</v>
      </c>
    </row>
    <row r="1610" spans="1:34" x14ac:dyDescent="0.25">
      <c r="A1610" s="139">
        <v>44753</v>
      </c>
      <c r="B1610" s="58" t="s">
        <v>5506</v>
      </c>
      <c r="C1610" s="51" t="s">
        <v>2578</v>
      </c>
      <c r="D1610" s="51" t="s">
        <v>2579</v>
      </c>
      <c r="E1610" s="54">
        <v>44750</v>
      </c>
      <c r="F1610" s="51" t="s">
        <v>5507</v>
      </c>
      <c r="G1610" s="48" t="s">
        <v>2577</v>
      </c>
      <c r="H1610" s="52">
        <v>1</v>
      </c>
      <c r="I1610" s="51" t="s">
        <v>299</v>
      </c>
      <c r="J1610" s="1">
        <v>11.8</v>
      </c>
      <c r="K1610" s="132">
        <v>963250</v>
      </c>
      <c r="L1610" s="131"/>
      <c r="M1610" s="131">
        <v>10.8</v>
      </c>
      <c r="N1610" s="131">
        <v>2.0499999999999998</v>
      </c>
      <c r="O1610" s="133">
        <f t="shared" si="215"/>
        <v>22.14</v>
      </c>
      <c r="P1610" s="131" t="s">
        <v>3486</v>
      </c>
      <c r="Q1610" s="131" t="s">
        <v>577</v>
      </c>
      <c r="R1610" s="134" t="s">
        <v>997</v>
      </c>
      <c r="S1610" s="149">
        <v>0.49999999999999956</v>
      </c>
      <c r="T1610" s="149">
        <v>0.49999999999999956</v>
      </c>
      <c r="U1610" s="150">
        <v>44763</v>
      </c>
      <c r="V1610" s="149">
        <v>0.75138888888888999</v>
      </c>
      <c r="W1610" s="130">
        <v>1.1399999999999999</v>
      </c>
      <c r="X1610" s="135">
        <v>82.93</v>
      </c>
      <c r="Y1610" s="130" t="str">
        <f t="shared" si="213"/>
        <v>RECELL586</v>
      </c>
      <c r="Z1610" s="130" t="str">
        <f t="shared" si="216"/>
        <v>3/UR18650RX</v>
      </c>
      <c r="AA1610" s="135">
        <f t="shared" ref="AA1610:AA1673" si="219">W1610</f>
        <v>1.1399999999999999</v>
      </c>
      <c r="AB1610" s="135">
        <f t="shared" si="214"/>
        <v>11.8</v>
      </c>
      <c r="AC1610" s="130">
        <f t="shared" si="218"/>
        <v>82.93</v>
      </c>
      <c r="AD1610" s="130" t="str">
        <f t="shared" si="217"/>
        <v>66002-321</v>
      </c>
      <c r="AE1610" s="136"/>
      <c r="AF1610" s="137"/>
      <c r="AG1610" s="1" t="s">
        <v>573</v>
      </c>
      <c r="AH1610" s="43">
        <v>2704</v>
      </c>
    </row>
    <row r="1611" spans="1:34" x14ac:dyDescent="0.25">
      <c r="A1611" s="139">
        <v>44760</v>
      </c>
      <c r="B1611" s="58" t="s">
        <v>5565</v>
      </c>
      <c r="C1611" s="51" t="s">
        <v>5567</v>
      </c>
      <c r="D1611" s="51" t="s">
        <v>5568</v>
      </c>
      <c r="E1611" s="54">
        <v>44771</v>
      </c>
      <c r="F1611" s="51" t="s">
        <v>2442</v>
      </c>
      <c r="G1611" s="48" t="s">
        <v>5566</v>
      </c>
      <c r="H1611" s="52">
        <v>1</v>
      </c>
      <c r="I1611" s="51" t="s">
        <v>3647</v>
      </c>
      <c r="J1611" s="1">
        <v>17.95</v>
      </c>
      <c r="K1611" s="132">
        <v>964195</v>
      </c>
      <c r="L1611" s="131"/>
      <c r="M1611" s="131">
        <v>3.6</v>
      </c>
      <c r="N1611" s="131">
        <v>22</v>
      </c>
      <c r="O1611" s="133">
        <f t="shared" si="215"/>
        <v>79.2</v>
      </c>
      <c r="P1611" s="131" t="s">
        <v>3486</v>
      </c>
      <c r="Q1611" s="131" t="s">
        <v>254</v>
      </c>
      <c r="R1611" s="134" t="s">
        <v>287</v>
      </c>
      <c r="S1611" s="149">
        <v>1.683333333333334</v>
      </c>
      <c r="T1611" s="149">
        <v>1.683333333333334</v>
      </c>
      <c r="U1611" s="150">
        <v>44767</v>
      </c>
      <c r="V1611" s="149">
        <v>0.30555555555555625</v>
      </c>
      <c r="W1611" s="130">
        <v>2</v>
      </c>
      <c r="X1611" s="135">
        <v>90</v>
      </c>
      <c r="Y1611" s="130" t="str">
        <f t="shared" si="213"/>
        <v>RL1604</v>
      </c>
      <c r="Z1611" s="130" t="str">
        <f t="shared" si="216"/>
        <v>4/INR26650-55A</v>
      </c>
      <c r="AA1611" s="135">
        <f t="shared" si="219"/>
        <v>2</v>
      </c>
      <c r="AB1611" s="135">
        <f t="shared" si="214"/>
        <v>17.95</v>
      </c>
      <c r="AC1611" s="130">
        <f t="shared" si="218"/>
        <v>90</v>
      </c>
      <c r="AD1611" s="130" t="str">
        <f t="shared" si="217"/>
        <v>66002-922</v>
      </c>
      <c r="AE1611" s="136"/>
      <c r="AF1611" s="137"/>
      <c r="AG1611" s="1" t="s">
        <v>151</v>
      </c>
      <c r="AH1611" s="43">
        <v>2134</v>
      </c>
    </row>
    <row r="1612" spans="1:34" x14ac:dyDescent="0.25">
      <c r="A1612" s="139">
        <v>44760</v>
      </c>
      <c r="B1612" s="58" t="s">
        <v>5569</v>
      </c>
      <c r="C1612" s="51" t="s">
        <v>1050</v>
      </c>
      <c r="D1612" s="51" t="s">
        <v>1051</v>
      </c>
      <c r="E1612" s="54">
        <v>44757</v>
      </c>
      <c r="F1612" s="51" t="s">
        <v>3718</v>
      </c>
      <c r="G1612" s="48" t="s">
        <v>1049</v>
      </c>
      <c r="H1612" s="52">
        <v>2</v>
      </c>
      <c r="I1612" s="51" t="s">
        <v>95</v>
      </c>
      <c r="J1612" s="1">
        <v>3.4</v>
      </c>
      <c r="K1612" s="132">
        <v>964204</v>
      </c>
      <c r="L1612" s="131" t="s">
        <v>1146</v>
      </c>
      <c r="M1612" s="131">
        <v>6</v>
      </c>
      <c r="N1612" s="131"/>
      <c r="O1612" s="133">
        <f t="shared" si="215"/>
        <v>0</v>
      </c>
      <c r="P1612" s="131" t="s">
        <v>3538</v>
      </c>
      <c r="Q1612" s="131" t="s">
        <v>562</v>
      </c>
      <c r="R1612" s="134" t="s">
        <v>287</v>
      </c>
      <c r="S1612" s="149">
        <v>0.96805555555555589</v>
      </c>
      <c r="T1612" s="149">
        <v>0.48402777777777795</v>
      </c>
      <c r="U1612" s="150">
        <v>44767</v>
      </c>
      <c r="V1612" s="149">
        <v>0.62166666666666792</v>
      </c>
      <c r="W1612" s="130">
        <v>0.25</v>
      </c>
      <c r="X1612" s="135">
        <v>15.61</v>
      </c>
      <c r="Y1612" s="130" t="str">
        <f t="shared" si="213"/>
        <v>AL515</v>
      </c>
      <c r="Z1612" s="130" t="str">
        <f t="shared" si="216"/>
        <v>4/LR20XW</v>
      </c>
      <c r="AA1612" s="135">
        <f t="shared" si="219"/>
        <v>0.25</v>
      </c>
      <c r="AB1612" s="135">
        <f t="shared" si="214"/>
        <v>3.4</v>
      </c>
      <c r="AC1612" s="130">
        <f t="shared" si="218"/>
        <v>15.61</v>
      </c>
      <c r="AD1612" s="130" t="str">
        <f t="shared" si="217"/>
        <v>46002-504MET</v>
      </c>
      <c r="AE1612" s="136"/>
      <c r="AF1612" s="137"/>
      <c r="AG1612" s="1" t="s">
        <v>573</v>
      </c>
      <c r="AH1612" s="43">
        <v>284771</v>
      </c>
    </row>
    <row r="1613" spans="1:34" x14ac:dyDescent="0.25">
      <c r="A1613" s="146">
        <v>44763</v>
      </c>
      <c r="B1613" s="57" t="s">
        <v>5606</v>
      </c>
      <c r="C1613" s="51" t="s">
        <v>5609</v>
      </c>
      <c r="D1613" s="51" t="s">
        <v>5610</v>
      </c>
      <c r="E1613" s="54">
        <v>44762</v>
      </c>
      <c r="F1613" s="51" t="s">
        <v>5607</v>
      </c>
      <c r="G1613" s="48" t="s">
        <v>5608</v>
      </c>
      <c r="H1613" s="52">
        <v>2</v>
      </c>
      <c r="I1613" s="51" t="s">
        <v>113</v>
      </c>
      <c r="J1613" s="1">
        <v>227.41</v>
      </c>
      <c r="K1613" s="132">
        <v>964789</v>
      </c>
      <c r="L1613" s="131"/>
      <c r="M1613" s="131">
        <v>14.4</v>
      </c>
      <c r="N1613" s="131">
        <v>33.5</v>
      </c>
      <c r="O1613" s="133">
        <f t="shared" si="215"/>
        <v>482.40000000000003</v>
      </c>
      <c r="P1613" s="131" t="s">
        <v>3486</v>
      </c>
      <c r="Q1613" s="131" t="s">
        <v>5611</v>
      </c>
      <c r="R1613" s="134" t="s">
        <v>5687</v>
      </c>
      <c r="S1613" s="149">
        <v>7.0538888888888893</v>
      </c>
      <c r="T1613" s="149">
        <v>3.5269444444444447</v>
      </c>
      <c r="U1613" s="150">
        <v>44767</v>
      </c>
      <c r="V1613" s="149">
        <v>0.53777777777777835</v>
      </c>
      <c r="W1613" s="130">
        <v>2</v>
      </c>
      <c r="X1613" s="135">
        <v>1000</v>
      </c>
      <c r="Y1613" s="130" t="str">
        <f t="shared" si="213"/>
        <v>RL1595</v>
      </c>
      <c r="Z1613" s="130" t="str">
        <f t="shared" si="216"/>
        <v>40/NCR18650BF</v>
      </c>
      <c r="AA1613" s="135">
        <f t="shared" si="219"/>
        <v>2</v>
      </c>
      <c r="AB1613" s="135">
        <f t="shared" si="214"/>
        <v>227.41</v>
      </c>
      <c r="AC1613" s="130">
        <f t="shared" si="218"/>
        <v>1000</v>
      </c>
      <c r="AD1613" s="130" t="str">
        <f t="shared" si="217"/>
        <v>66004-059</v>
      </c>
      <c r="AE1613" s="136"/>
      <c r="AF1613" s="137"/>
      <c r="AG1613" s="1" t="s">
        <v>152</v>
      </c>
      <c r="AH1613" s="43">
        <v>2687</v>
      </c>
    </row>
    <row r="1614" spans="1:34" x14ac:dyDescent="0.25">
      <c r="A1614" s="147">
        <v>44750</v>
      </c>
      <c r="B1614" s="82" t="s">
        <v>5490</v>
      </c>
      <c r="C1614" s="51" t="s">
        <v>5215</v>
      </c>
      <c r="D1614" s="51" t="s">
        <v>5216</v>
      </c>
      <c r="E1614" s="54">
        <v>44770</v>
      </c>
      <c r="F1614" s="51" t="s">
        <v>5213</v>
      </c>
      <c r="G1614" s="48" t="s">
        <v>5214</v>
      </c>
      <c r="H1614" s="52">
        <v>5</v>
      </c>
      <c r="I1614" s="51" t="s">
        <v>3221</v>
      </c>
      <c r="J1614" s="1">
        <v>71.34</v>
      </c>
      <c r="K1614" s="132">
        <v>963192</v>
      </c>
      <c r="L1614" s="131"/>
      <c r="M1614" s="131">
        <v>12.8</v>
      </c>
      <c r="N1614" s="131">
        <v>16.5</v>
      </c>
      <c r="O1614" s="133">
        <f t="shared" si="215"/>
        <v>211.20000000000002</v>
      </c>
      <c r="P1614" s="131" t="s">
        <v>508</v>
      </c>
      <c r="Q1614" s="131" t="s">
        <v>5217</v>
      </c>
      <c r="R1614" s="134" t="s">
        <v>5688</v>
      </c>
      <c r="S1614" s="149">
        <v>10.233055555555556</v>
      </c>
      <c r="T1614" s="149">
        <v>2.0466111111111109</v>
      </c>
      <c r="U1614" s="150">
        <v>44768</v>
      </c>
      <c r="V1614" s="149">
        <v>0.55249999999999977</v>
      </c>
      <c r="W1614" s="130">
        <v>2.38</v>
      </c>
      <c r="X1614" s="135">
        <v>270</v>
      </c>
      <c r="Y1614" s="130" t="str">
        <f t="shared" si="213"/>
        <v>RL1597</v>
      </c>
      <c r="Z1614" s="130" t="str">
        <f t="shared" si="216"/>
        <v>20/IFR26650-33A</v>
      </c>
      <c r="AA1614" s="135">
        <f t="shared" si="219"/>
        <v>2.38</v>
      </c>
      <c r="AB1614" s="135">
        <f t="shared" si="214"/>
        <v>71.34</v>
      </c>
      <c r="AC1614" s="130">
        <f t="shared" si="218"/>
        <v>270</v>
      </c>
      <c r="AD1614" s="130" t="str">
        <f t="shared" si="217"/>
        <v>66002-909</v>
      </c>
      <c r="AE1614" s="136"/>
      <c r="AF1614" s="137"/>
      <c r="AG1614" s="1" t="s">
        <v>151</v>
      </c>
      <c r="AH1614" s="43">
        <v>23786</v>
      </c>
    </row>
    <row r="1615" spans="1:34" x14ac:dyDescent="0.25">
      <c r="A1615" s="140">
        <v>44726</v>
      </c>
      <c r="B1615" s="55" t="s">
        <v>5267</v>
      </c>
      <c r="C1615" s="51" t="s">
        <v>713</v>
      </c>
      <c r="D1615" s="51" t="s">
        <v>671</v>
      </c>
      <c r="E1615" s="54">
        <v>44746</v>
      </c>
      <c r="F1615" s="51" t="s">
        <v>282</v>
      </c>
      <c r="G1615" s="48" t="s">
        <v>669</v>
      </c>
      <c r="H1615" s="52">
        <v>10</v>
      </c>
      <c r="I1615" s="51" t="s">
        <v>670</v>
      </c>
      <c r="J1615" s="1">
        <v>102.02</v>
      </c>
      <c r="K1615" s="132">
        <v>959868</v>
      </c>
      <c r="L1615" s="131"/>
      <c r="M1615" s="131">
        <v>24</v>
      </c>
      <c r="N1615" s="131">
        <v>2.5</v>
      </c>
      <c r="O1615" s="133">
        <f t="shared" si="215"/>
        <v>60</v>
      </c>
      <c r="P1615" s="131" t="s">
        <v>4011</v>
      </c>
      <c r="Q1615" s="131" t="s">
        <v>591</v>
      </c>
      <c r="R1615" s="134" t="s">
        <v>320</v>
      </c>
      <c r="S1615" s="149">
        <v>14.90388888888889</v>
      </c>
      <c r="T1615" s="149">
        <v>1.490388888888889</v>
      </c>
      <c r="U1615" s="150">
        <v>44768</v>
      </c>
      <c r="V1615" s="149">
        <v>0.38111111111111118</v>
      </c>
      <c r="W1615" s="130">
        <v>1.43</v>
      </c>
      <c r="X1615" s="135">
        <v>315</v>
      </c>
      <c r="Y1615" s="130" t="str">
        <f t="shared" si="213"/>
        <v>S114</v>
      </c>
      <c r="Z1615" s="130" t="str">
        <f t="shared" si="216"/>
        <v>12/0810-0004</v>
      </c>
      <c r="AA1615" s="135">
        <f t="shared" si="219"/>
        <v>1.43</v>
      </c>
      <c r="AB1615" s="135">
        <f t="shared" si="214"/>
        <v>102.02</v>
      </c>
      <c r="AC1615" s="130">
        <f t="shared" si="218"/>
        <v>315</v>
      </c>
      <c r="AD1615" s="130" t="str">
        <f t="shared" si="217"/>
        <v>66001-966</v>
      </c>
      <c r="AE1615" s="136"/>
      <c r="AF1615" s="137"/>
      <c r="AG1615" s="1" t="s">
        <v>151</v>
      </c>
      <c r="AH1615" s="43" t="s">
        <v>283</v>
      </c>
    </row>
    <row r="1616" spans="1:34" x14ac:dyDescent="0.25">
      <c r="A1616" s="140">
        <v>44761</v>
      </c>
      <c r="B1616" s="55" t="s">
        <v>5579</v>
      </c>
      <c r="C1616" s="51" t="s">
        <v>5583</v>
      </c>
      <c r="D1616" s="51" t="s">
        <v>5584</v>
      </c>
      <c r="E1616" s="54">
        <v>44760</v>
      </c>
      <c r="F1616" s="51" t="s">
        <v>5580</v>
      </c>
      <c r="G1616" s="48" t="s">
        <v>5581</v>
      </c>
      <c r="H1616" s="52">
        <v>8</v>
      </c>
      <c r="I1616" s="51" t="s">
        <v>5582</v>
      </c>
      <c r="J1616" s="1">
        <v>5.19</v>
      </c>
      <c r="K1616" s="132">
        <v>964373</v>
      </c>
      <c r="L1616" s="131"/>
      <c r="M1616" s="131">
        <v>3.7</v>
      </c>
      <c r="N1616" s="131">
        <v>0.93</v>
      </c>
      <c r="O1616" s="133">
        <f t="shared" si="215"/>
        <v>3.4410000000000003</v>
      </c>
      <c r="P1616" s="131" t="s">
        <v>3486</v>
      </c>
      <c r="Q1616" s="131" t="s">
        <v>412</v>
      </c>
      <c r="R1616" s="134" t="s">
        <v>997</v>
      </c>
      <c r="S1616" s="149">
        <v>3.1897222222222217</v>
      </c>
      <c r="T1616" s="149">
        <v>0.39871527777777771</v>
      </c>
      <c r="U1616" s="150">
        <v>44769</v>
      </c>
      <c r="V1616" s="149">
        <v>0.69583333333333286</v>
      </c>
      <c r="W1616" s="130">
        <v>1</v>
      </c>
      <c r="X1616" s="135">
        <v>27</v>
      </c>
      <c r="Y1616" s="130" t="str">
        <f t="shared" si="213"/>
        <v>RL699A</v>
      </c>
      <c r="Z1616" s="130" t="str">
        <f t="shared" si="216"/>
        <v>1/UF553048F</v>
      </c>
      <c r="AA1616" s="135">
        <f t="shared" si="219"/>
        <v>1</v>
      </c>
      <c r="AB1616" s="135">
        <f t="shared" si="214"/>
        <v>5.19</v>
      </c>
      <c r="AC1616" s="130">
        <f t="shared" si="218"/>
        <v>27</v>
      </c>
      <c r="AD1616" s="130" t="str">
        <f t="shared" si="217"/>
        <v>30008-132ETBA</v>
      </c>
      <c r="AE1616" s="136"/>
      <c r="AF1616" s="137"/>
      <c r="AG1616" s="1" t="s">
        <v>153</v>
      </c>
      <c r="AH1616" s="43">
        <v>65318</v>
      </c>
    </row>
    <row r="1617" spans="1:34" x14ac:dyDescent="0.25">
      <c r="A1617" s="139">
        <v>44753</v>
      </c>
      <c r="B1617" s="58" t="s">
        <v>5509</v>
      </c>
      <c r="C1617" s="51" t="s">
        <v>3498</v>
      </c>
      <c r="D1617" s="51" t="s">
        <v>5689</v>
      </c>
      <c r="E1617" s="54">
        <v>44753</v>
      </c>
      <c r="F1617" s="51" t="s">
        <v>255</v>
      </c>
      <c r="G1617" s="48" t="s">
        <v>5510</v>
      </c>
      <c r="H1617" s="52">
        <v>1</v>
      </c>
      <c r="I1617" s="51" t="s">
        <v>3500</v>
      </c>
      <c r="J1617" s="1">
        <v>4.3099999999999996</v>
      </c>
      <c r="K1617" s="132">
        <v>961919</v>
      </c>
      <c r="L1617" s="131"/>
      <c r="M1617" s="131">
        <v>4.8</v>
      </c>
      <c r="N1617" s="131">
        <v>0.73</v>
      </c>
      <c r="O1617" s="133">
        <f t="shared" si="215"/>
        <v>3.504</v>
      </c>
      <c r="P1617" s="131" t="s">
        <v>3497</v>
      </c>
      <c r="Q1617" s="131" t="s">
        <v>562</v>
      </c>
      <c r="R1617" s="134" t="s">
        <v>997</v>
      </c>
      <c r="S1617" s="149">
        <v>2.077222222222221</v>
      </c>
      <c r="T1617" s="149">
        <v>2.077222222222221</v>
      </c>
      <c r="U1617" s="150">
        <v>44763</v>
      </c>
      <c r="V1617" s="149">
        <v>0.10138888888888831</v>
      </c>
      <c r="W1617" s="130">
        <v>1</v>
      </c>
      <c r="X1617" s="135">
        <v>30</v>
      </c>
      <c r="Y1617" s="130" t="str">
        <f t="shared" si="213"/>
        <v>RECELL782</v>
      </c>
      <c r="Z1617" s="130" t="str">
        <f t="shared" si="216"/>
        <v>4/HR-AAAU</v>
      </c>
      <c r="AA1617" s="135">
        <f t="shared" si="219"/>
        <v>1</v>
      </c>
      <c r="AB1617" s="135">
        <f t="shared" si="214"/>
        <v>4.3099999999999996</v>
      </c>
      <c r="AC1617" s="130">
        <f t="shared" si="218"/>
        <v>30</v>
      </c>
      <c r="AD1617" s="130" t="str">
        <f t="shared" si="217"/>
        <v>66004-069</v>
      </c>
      <c r="AE1617" s="136"/>
      <c r="AF1617" s="137"/>
      <c r="AG1617" s="1" t="s">
        <v>151</v>
      </c>
      <c r="AH1617" s="43" t="s">
        <v>277</v>
      </c>
    </row>
    <row r="1618" spans="1:34" x14ac:dyDescent="0.25">
      <c r="A1618" s="146">
        <v>44749</v>
      </c>
      <c r="B1618" s="57" t="s">
        <v>5476</v>
      </c>
      <c r="C1618" s="51" t="s">
        <v>5479</v>
      </c>
      <c r="D1618" s="51" t="s">
        <v>5480</v>
      </c>
      <c r="E1618" s="54">
        <v>44769</v>
      </c>
      <c r="F1618" s="51" t="s">
        <v>5477</v>
      </c>
      <c r="G1618" s="48" t="s">
        <v>5478</v>
      </c>
      <c r="H1618" s="52">
        <v>1</v>
      </c>
      <c r="I1618" s="51" t="s">
        <v>114</v>
      </c>
      <c r="J1618" s="1">
        <v>51.34</v>
      </c>
      <c r="K1618" s="132">
        <v>963119</v>
      </c>
      <c r="L1618" s="131"/>
      <c r="M1618" s="131">
        <v>21.6</v>
      </c>
      <c r="N1618" s="131">
        <v>4.5</v>
      </c>
      <c r="O1618" s="133">
        <f t="shared" si="215"/>
        <v>97.2</v>
      </c>
      <c r="P1618" s="131" t="s">
        <v>3497</v>
      </c>
      <c r="Q1618" s="131" t="s">
        <v>2610</v>
      </c>
      <c r="R1618" s="134" t="s">
        <v>997</v>
      </c>
      <c r="S1618" s="149">
        <v>3.0486111111111107</v>
      </c>
      <c r="T1618" s="149">
        <v>3.0486111111111107</v>
      </c>
      <c r="U1618" s="150">
        <v>44763</v>
      </c>
      <c r="V1618" s="149">
        <v>0.15388888888888985</v>
      </c>
      <c r="W1618" s="130">
        <v>2.35</v>
      </c>
      <c r="X1618" s="135">
        <v>225</v>
      </c>
      <c r="Y1618" s="130" t="str">
        <f t="shared" si="213"/>
        <v>RECELL59</v>
      </c>
      <c r="Z1618" s="130" t="str">
        <f t="shared" si="216"/>
        <v>18/HR-4/3FAU</v>
      </c>
      <c r="AA1618" s="135">
        <f t="shared" si="219"/>
        <v>2.35</v>
      </c>
      <c r="AB1618" s="135">
        <f t="shared" si="214"/>
        <v>51.34</v>
      </c>
      <c r="AC1618" s="130">
        <f t="shared" si="218"/>
        <v>225</v>
      </c>
      <c r="AD1618" s="130" t="str">
        <f t="shared" si="217"/>
        <v>66000-926</v>
      </c>
      <c r="AE1618" s="136"/>
      <c r="AF1618" s="137"/>
      <c r="AG1618" s="1" t="s">
        <v>151</v>
      </c>
      <c r="AH1618" s="43">
        <v>2703</v>
      </c>
    </row>
    <row r="1619" spans="1:34" x14ac:dyDescent="0.25">
      <c r="A1619" s="146">
        <v>44756</v>
      </c>
      <c r="B1619" s="57" t="s">
        <v>5556</v>
      </c>
      <c r="C1619" s="51" t="s">
        <v>5557</v>
      </c>
      <c r="D1619" s="51" t="s">
        <v>5237</v>
      </c>
      <c r="E1619" s="54">
        <v>44755</v>
      </c>
      <c r="F1619" s="51" t="s">
        <v>420</v>
      </c>
      <c r="G1619" s="48" t="s">
        <v>5236</v>
      </c>
      <c r="H1619" s="52">
        <v>1</v>
      </c>
      <c r="I1619" s="51" t="s">
        <v>299</v>
      </c>
      <c r="J1619" s="1">
        <v>19.66</v>
      </c>
      <c r="K1619" s="132">
        <v>963940</v>
      </c>
      <c r="L1619" s="131"/>
      <c r="M1619" s="131">
        <v>18</v>
      </c>
      <c r="N1619" s="131">
        <v>2.0499999999999998</v>
      </c>
      <c r="O1619" s="133">
        <f t="shared" si="215"/>
        <v>36.9</v>
      </c>
      <c r="P1619" s="131" t="s">
        <v>3486</v>
      </c>
      <c r="Q1619" s="131" t="s">
        <v>583</v>
      </c>
      <c r="R1619" s="134" t="s">
        <v>997</v>
      </c>
      <c r="S1619" s="149">
        <v>0.600833333333334</v>
      </c>
      <c r="T1619" s="149">
        <v>0.600833333333334</v>
      </c>
      <c r="U1619" s="150">
        <v>44763</v>
      </c>
      <c r="V1619" s="149">
        <v>0.37777777777777866</v>
      </c>
      <c r="W1619" s="130">
        <v>1.47</v>
      </c>
      <c r="X1619" s="135">
        <v>97.32</v>
      </c>
      <c r="Y1619" s="130" t="str">
        <f t="shared" si="213"/>
        <v>RECELL443</v>
      </c>
      <c r="Z1619" s="130" t="str">
        <f t="shared" si="216"/>
        <v xml:space="preserve"> 5/UR18650RX </v>
      </c>
      <c r="AA1619" s="135">
        <f t="shared" si="219"/>
        <v>1.47</v>
      </c>
      <c r="AB1619" s="135">
        <f t="shared" si="214"/>
        <v>19.66</v>
      </c>
      <c r="AC1619" s="130">
        <f t="shared" si="218"/>
        <v>97.32</v>
      </c>
      <c r="AD1619" s="130" t="str">
        <f t="shared" si="217"/>
        <v>67001-275B</v>
      </c>
      <c r="AE1619" s="136"/>
      <c r="AF1619" s="137"/>
      <c r="AG1619" s="1" t="s">
        <v>152</v>
      </c>
      <c r="AH1619" s="43">
        <v>23964</v>
      </c>
    </row>
    <row r="1620" spans="1:34" x14ac:dyDescent="0.25">
      <c r="A1620" s="144">
        <v>44748</v>
      </c>
      <c r="B1620" s="56" t="s">
        <v>5460</v>
      </c>
      <c r="C1620" s="51" t="s">
        <v>1545</v>
      </c>
      <c r="D1620" s="51" t="s">
        <v>1547</v>
      </c>
      <c r="E1620" s="54">
        <v>44782</v>
      </c>
      <c r="F1620" s="51" t="s">
        <v>1543</v>
      </c>
      <c r="G1620" s="48" t="s">
        <v>1544</v>
      </c>
      <c r="H1620" s="52">
        <v>6</v>
      </c>
      <c r="I1620" s="51" t="s">
        <v>95</v>
      </c>
      <c r="J1620" s="1">
        <v>49.29</v>
      </c>
      <c r="K1620" s="132">
        <v>962834</v>
      </c>
      <c r="L1620" s="131"/>
      <c r="M1620" s="131">
        <v>9</v>
      </c>
      <c r="N1620" s="131"/>
      <c r="O1620" s="133">
        <f t="shared" ref="O1620:O1633" si="220">N1620*M1620</f>
        <v>0</v>
      </c>
      <c r="P1620" s="131" t="s">
        <v>3538</v>
      </c>
      <c r="Q1620" s="131" t="s">
        <v>5461</v>
      </c>
      <c r="R1620" s="134" t="s">
        <v>5690</v>
      </c>
      <c r="S1620" s="149">
        <v>34.953611111111108</v>
      </c>
      <c r="T1620" s="149">
        <v>5.8256018518518511</v>
      </c>
      <c r="U1620" s="150">
        <v>44770</v>
      </c>
      <c r="V1620" s="149">
        <v>1.3441666666666663</v>
      </c>
      <c r="W1620" s="130">
        <v>4.24</v>
      </c>
      <c r="X1620" s="135">
        <v>504</v>
      </c>
      <c r="Y1620" s="130" t="str">
        <f t="shared" si="213"/>
        <v>AL99B</v>
      </c>
      <c r="Z1620" s="130" t="str">
        <f t="shared" si="216"/>
        <v>84/LR20XW</v>
      </c>
      <c r="AA1620" s="135">
        <f t="shared" si="219"/>
        <v>4.24</v>
      </c>
      <c r="AB1620" s="135">
        <f t="shared" si="214"/>
        <v>49.29</v>
      </c>
      <c r="AC1620" s="130">
        <f t="shared" si="218"/>
        <v>504</v>
      </c>
      <c r="AD1620" s="130" t="str">
        <f t="shared" si="217"/>
        <v>66000-315</v>
      </c>
      <c r="AE1620" s="136"/>
      <c r="AF1620" s="137"/>
      <c r="AG1620" s="1" t="s">
        <v>152</v>
      </c>
      <c r="AH1620" s="43">
        <v>27233</v>
      </c>
    </row>
    <row r="1621" spans="1:34" x14ac:dyDescent="0.25">
      <c r="A1621" s="139">
        <v>44732</v>
      </c>
      <c r="B1621" s="58" t="s">
        <v>5318</v>
      </c>
      <c r="C1621" s="51" t="s">
        <v>1401</v>
      </c>
      <c r="D1621" s="51" t="s">
        <v>5321</v>
      </c>
      <c r="E1621" s="54">
        <v>44743</v>
      </c>
      <c r="F1621" s="51" t="s">
        <v>5319</v>
      </c>
      <c r="G1621" s="48" t="s">
        <v>5320</v>
      </c>
      <c r="H1621" s="52">
        <v>5</v>
      </c>
      <c r="I1621" s="51" t="s">
        <v>324</v>
      </c>
      <c r="J1621" s="1">
        <v>9.42</v>
      </c>
      <c r="K1621" s="132">
        <v>960711</v>
      </c>
      <c r="L1621" s="131"/>
      <c r="M1621" s="131">
        <v>6</v>
      </c>
      <c r="N1621" s="131">
        <v>1.7</v>
      </c>
      <c r="O1621" s="133">
        <f t="shared" si="220"/>
        <v>10.199999999999999</v>
      </c>
      <c r="P1621" s="131" t="s">
        <v>4011</v>
      </c>
      <c r="Q1621" s="131" t="s">
        <v>583</v>
      </c>
      <c r="R1621" s="134" t="s">
        <v>287</v>
      </c>
      <c r="S1621" s="149">
        <v>1.911944444444444</v>
      </c>
      <c r="T1621" s="149">
        <v>0.38238888888888878</v>
      </c>
      <c r="U1621" s="150">
        <v>44770</v>
      </c>
      <c r="V1621" s="149">
        <v>0.50000000000000089</v>
      </c>
      <c r="W1621" s="130">
        <v>0.24</v>
      </c>
      <c r="X1621" s="135">
        <v>76.95</v>
      </c>
      <c r="Y1621" s="130" t="str">
        <f t="shared" si="213"/>
        <v>N1661</v>
      </c>
      <c r="Z1621" s="130" t="str">
        <f t="shared" si="216"/>
        <v>5/N1700SCR</v>
      </c>
      <c r="AA1621" s="135">
        <f t="shared" si="219"/>
        <v>0.24</v>
      </c>
      <c r="AB1621" s="135">
        <f t="shared" si="214"/>
        <v>9.42</v>
      </c>
      <c r="AC1621" s="130">
        <f t="shared" si="218"/>
        <v>76.95</v>
      </c>
      <c r="AD1621" s="130" t="str">
        <f t="shared" si="217"/>
        <v>66001-301</v>
      </c>
      <c r="AE1621" s="136"/>
      <c r="AF1621" s="137"/>
      <c r="AG1621" s="1" t="s">
        <v>13</v>
      </c>
      <c r="AH1621" s="43">
        <v>66556</v>
      </c>
    </row>
    <row r="1622" spans="1:34" x14ac:dyDescent="0.25">
      <c r="A1622" s="144">
        <v>44720</v>
      </c>
      <c r="B1622" s="56">
        <v>323631</v>
      </c>
      <c r="C1622" s="51" t="s">
        <v>2534</v>
      </c>
      <c r="D1622" s="51" t="s">
        <v>1775</v>
      </c>
      <c r="E1622" s="54">
        <v>44770</v>
      </c>
      <c r="F1622" s="51" t="s">
        <v>1772</v>
      </c>
      <c r="G1622" s="48" t="s">
        <v>1773</v>
      </c>
      <c r="H1622" s="52">
        <v>50</v>
      </c>
      <c r="I1622" s="51" t="s">
        <v>256</v>
      </c>
      <c r="J1622" s="1">
        <v>2.5099999999999998</v>
      </c>
      <c r="K1622" s="132">
        <v>959189</v>
      </c>
      <c r="L1622" s="131"/>
      <c r="M1622" s="131">
        <v>13.5</v>
      </c>
      <c r="N1622" s="131"/>
      <c r="O1622" s="133">
        <f t="shared" si="220"/>
        <v>0</v>
      </c>
      <c r="P1622" s="131" t="s">
        <v>3538</v>
      </c>
      <c r="Q1622" s="131" t="s">
        <v>1776</v>
      </c>
      <c r="R1622" s="134" t="s">
        <v>5667</v>
      </c>
      <c r="S1622" s="149">
        <v>26.629166666666666</v>
      </c>
      <c r="T1622" s="149">
        <v>0.5325833333333333</v>
      </c>
      <c r="U1622" s="150">
        <v>44770</v>
      </c>
      <c r="V1622" s="149">
        <v>1.0000000000000004</v>
      </c>
      <c r="W1622" s="130">
        <v>0.72</v>
      </c>
      <c r="X1622" s="135">
        <v>38</v>
      </c>
      <c r="Y1622" s="130" t="str">
        <f t="shared" ref="Y1622:Y1685" si="221">D1622</f>
        <v>AL91A</v>
      </c>
      <c r="Z1622" s="130" t="str">
        <f t="shared" si="216"/>
        <v>9/LR6XW</v>
      </c>
      <c r="AA1622" s="135">
        <f t="shared" si="219"/>
        <v>0.72</v>
      </c>
      <c r="AB1622" s="135">
        <f t="shared" si="214"/>
        <v>2.5099999999999998</v>
      </c>
      <c r="AC1622" s="130">
        <f t="shared" si="218"/>
        <v>38</v>
      </c>
      <c r="AD1622" s="130" t="str">
        <f t="shared" si="217"/>
        <v>66002-949</v>
      </c>
      <c r="AE1622" s="136"/>
      <c r="AF1622" s="137"/>
      <c r="AG1622" s="1" t="s">
        <v>152</v>
      </c>
      <c r="AH1622" s="43">
        <v>65346</v>
      </c>
    </row>
    <row r="1623" spans="1:34" x14ac:dyDescent="0.25">
      <c r="A1623" s="139">
        <v>44746</v>
      </c>
      <c r="B1623" s="58" t="s">
        <v>5425</v>
      </c>
      <c r="C1623" s="51" t="s">
        <v>681</v>
      </c>
      <c r="D1623" s="51" t="s">
        <v>5428</v>
      </c>
      <c r="E1623" s="54">
        <v>44743</v>
      </c>
      <c r="F1623" s="51" t="s">
        <v>5426</v>
      </c>
      <c r="G1623" s="48" t="s">
        <v>5427</v>
      </c>
      <c r="H1623" s="52">
        <v>100</v>
      </c>
      <c r="I1623" s="51" t="s">
        <v>676</v>
      </c>
      <c r="J1623" s="1">
        <v>2.4700000000000002</v>
      </c>
      <c r="K1623" s="132">
        <v>962408</v>
      </c>
      <c r="L1623" s="131"/>
      <c r="M1623" s="131">
        <v>3.6</v>
      </c>
      <c r="N1623" s="131">
        <v>0.25</v>
      </c>
      <c r="O1623" s="133">
        <f t="shared" si="220"/>
        <v>0.9</v>
      </c>
      <c r="P1623" s="131" t="s">
        <v>3497</v>
      </c>
      <c r="Q1623" s="131" t="s">
        <v>412</v>
      </c>
      <c r="R1623" s="134" t="s">
        <v>248</v>
      </c>
      <c r="S1623" s="149">
        <v>20.862777777777783</v>
      </c>
      <c r="T1623" s="149">
        <v>0.20862777777777783</v>
      </c>
      <c r="U1623" s="150">
        <v>44769</v>
      </c>
      <c r="V1623" s="149">
        <v>3.3188888888888877</v>
      </c>
      <c r="W1623" s="130">
        <v>0.28000000000000003</v>
      </c>
      <c r="X1623" s="135">
        <v>19</v>
      </c>
      <c r="Y1623" s="130" t="str">
        <f t="shared" si="221"/>
        <v>N736</v>
      </c>
      <c r="Z1623" s="130" t="str">
        <f t="shared" si="216"/>
        <v>3/H250-1/3AA</v>
      </c>
      <c r="AA1623" s="135">
        <f t="shared" si="219"/>
        <v>0.28000000000000003</v>
      </c>
      <c r="AB1623" s="135">
        <f t="shared" si="214"/>
        <v>2.4700000000000002</v>
      </c>
      <c r="AC1623" s="130">
        <f t="shared" si="218"/>
        <v>19</v>
      </c>
      <c r="AD1623" s="130" t="str">
        <f t="shared" si="217"/>
        <v>40000-613SCHN</v>
      </c>
      <c r="AE1623" s="136"/>
      <c r="AF1623" s="137"/>
      <c r="AG1623" s="1" t="s">
        <v>573</v>
      </c>
      <c r="AH1623" s="43">
        <v>37290</v>
      </c>
    </row>
    <row r="1624" spans="1:34" x14ac:dyDescent="0.25">
      <c r="A1624" s="146">
        <v>44763</v>
      </c>
      <c r="B1624" s="57" t="s">
        <v>5619</v>
      </c>
      <c r="C1624" s="51" t="s">
        <v>2150</v>
      </c>
      <c r="D1624" s="51" t="s">
        <v>381</v>
      </c>
      <c r="E1624" s="54">
        <v>44774</v>
      </c>
      <c r="F1624" s="51" t="s">
        <v>1863</v>
      </c>
      <c r="G1624" s="48" t="s">
        <v>380</v>
      </c>
      <c r="H1624" s="52">
        <v>2</v>
      </c>
      <c r="I1624" s="51" t="s">
        <v>95</v>
      </c>
      <c r="J1624" s="1">
        <v>58.7</v>
      </c>
      <c r="K1624" s="132">
        <v>964847</v>
      </c>
      <c r="L1624" s="131"/>
      <c r="M1624" s="131">
        <v>13.5</v>
      </c>
      <c r="N1624" s="131"/>
      <c r="O1624" s="133">
        <f t="shared" si="220"/>
        <v>0</v>
      </c>
      <c r="P1624" s="131" t="s">
        <v>3538</v>
      </c>
      <c r="Q1624" s="131" t="s">
        <v>382</v>
      </c>
      <c r="R1624" s="134" t="s">
        <v>5691</v>
      </c>
      <c r="S1624" s="149">
        <v>7.4841666666666651</v>
      </c>
      <c r="T1624" s="149">
        <v>3.7420833333333325</v>
      </c>
      <c r="U1624" s="150">
        <v>44770</v>
      </c>
      <c r="V1624" s="149">
        <v>0.29527777777777642</v>
      </c>
      <c r="W1624" s="130">
        <v>2.27</v>
      </c>
      <c r="X1624" s="135">
        <v>360</v>
      </c>
      <c r="Y1624" s="130" t="str">
        <f t="shared" si="221"/>
        <v>AL123D</v>
      </c>
      <c r="Z1624" s="130" t="str">
        <f t="shared" si="216"/>
        <v>72/LR20XW</v>
      </c>
      <c r="AA1624" s="135">
        <f t="shared" si="219"/>
        <v>2.27</v>
      </c>
      <c r="AB1624" s="135">
        <f t="shared" si="214"/>
        <v>58.7</v>
      </c>
      <c r="AC1624" s="130">
        <f t="shared" si="218"/>
        <v>360</v>
      </c>
      <c r="AD1624" s="130" t="str">
        <f t="shared" si="217"/>
        <v>66000-182</v>
      </c>
      <c r="AE1624" s="136"/>
      <c r="AF1624" s="137"/>
      <c r="AG1624" s="1" t="s">
        <v>151</v>
      </c>
      <c r="AH1624" s="43">
        <v>1895</v>
      </c>
    </row>
    <row r="1625" spans="1:34" x14ac:dyDescent="0.25">
      <c r="A1625" s="146">
        <v>44770</v>
      </c>
      <c r="B1625" s="57" t="s">
        <v>5670</v>
      </c>
      <c r="C1625" s="51" t="s">
        <v>5648</v>
      </c>
      <c r="D1625" s="51" t="s">
        <v>5649</v>
      </c>
      <c r="E1625" s="54">
        <v>44769</v>
      </c>
      <c r="F1625" s="51" t="s">
        <v>3910</v>
      </c>
      <c r="G1625" s="48" t="s">
        <v>5647</v>
      </c>
      <c r="H1625" s="52">
        <v>1</v>
      </c>
      <c r="I1625" s="51" t="s">
        <v>256</v>
      </c>
      <c r="J1625" s="1">
        <v>6.09</v>
      </c>
      <c r="K1625" s="132">
        <v>965676</v>
      </c>
      <c r="L1625" s="131"/>
      <c r="M1625" s="131">
        <v>18</v>
      </c>
      <c r="N1625" s="131"/>
      <c r="O1625" s="133">
        <f t="shared" si="220"/>
        <v>0</v>
      </c>
      <c r="P1625" s="131" t="s">
        <v>3538</v>
      </c>
      <c r="Q1625" s="131" t="s">
        <v>591</v>
      </c>
      <c r="R1625" s="134" t="s">
        <v>287</v>
      </c>
      <c r="S1625" s="149">
        <v>1.3061111111111106</v>
      </c>
      <c r="T1625" s="149">
        <v>1.3061111111111106</v>
      </c>
      <c r="U1625" s="150">
        <v>44770</v>
      </c>
      <c r="V1625" s="149">
        <v>0.38777777777777622</v>
      </c>
      <c r="W1625" s="130">
        <v>1.42</v>
      </c>
      <c r="X1625" s="135">
        <v>105</v>
      </c>
      <c r="Y1625" s="130" t="str">
        <f t="shared" si="221"/>
        <v>AL313</v>
      </c>
      <c r="Z1625" s="130" t="str">
        <f t="shared" si="216"/>
        <v>24/LR6XW</v>
      </c>
      <c r="AA1625" s="135">
        <f t="shared" si="219"/>
        <v>1.42</v>
      </c>
      <c r="AB1625" s="135">
        <f t="shared" si="214"/>
        <v>6.09</v>
      </c>
      <c r="AC1625" s="130">
        <f t="shared" si="218"/>
        <v>105</v>
      </c>
      <c r="AD1625" s="130" t="str">
        <f t="shared" si="217"/>
        <v>67000-425</v>
      </c>
      <c r="AE1625" s="136"/>
      <c r="AF1625" s="137"/>
      <c r="AG1625" s="1" t="s">
        <v>152</v>
      </c>
      <c r="AH1625" s="43">
        <v>1853</v>
      </c>
    </row>
    <row r="1626" spans="1:34" x14ac:dyDescent="0.25">
      <c r="A1626" s="147">
        <v>44750</v>
      </c>
      <c r="B1626" s="82" t="s">
        <v>5484</v>
      </c>
      <c r="C1626" s="51" t="s">
        <v>1704</v>
      </c>
      <c r="D1626" s="51" t="s">
        <v>1705</v>
      </c>
      <c r="E1626" s="54">
        <v>44749</v>
      </c>
      <c r="F1626" s="51" t="s">
        <v>5483</v>
      </c>
      <c r="G1626" s="48" t="s">
        <v>1702</v>
      </c>
      <c r="H1626" s="52">
        <v>4</v>
      </c>
      <c r="I1626" s="51" t="s">
        <v>1703</v>
      </c>
      <c r="J1626" s="1">
        <v>29</v>
      </c>
      <c r="K1626" s="132">
        <v>963253</v>
      </c>
      <c r="L1626" s="131"/>
      <c r="M1626" s="131">
        <v>14.4</v>
      </c>
      <c r="N1626" s="131">
        <v>12</v>
      </c>
      <c r="O1626" s="133">
        <f t="shared" si="220"/>
        <v>172.8</v>
      </c>
      <c r="P1626" s="131" t="s">
        <v>421</v>
      </c>
      <c r="Q1626" s="131" t="s">
        <v>92</v>
      </c>
      <c r="R1626" s="134" t="s">
        <v>287</v>
      </c>
      <c r="S1626" s="149">
        <v>2.9083333333333332</v>
      </c>
      <c r="T1626" s="149">
        <v>0.7270833333333333</v>
      </c>
      <c r="U1626" s="150">
        <v>44770</v>
      </c>
      <c r="V1626" s="149">
        <v>0.54833333333333378</v>
      </c>
      <c r="W1626" s="130">
        <v>0.86</v>
      </c>
      <c r="X1626" s="135">
        <v>350</v>
      </c>
      <c r="Y1626" s="130" t="str">
        <f t="shared" si="221"/>
        <v>L669</v>
      </c>
      <c r="Z1626" s="130" t="str">
        <f t="shared" si="216"/>
        <v>8/ER26500M</v>
      </c>
      <c r="AA1626" s="135">
        <f t="shared" si="219"/>
        <v>0.86</v>
      </c>
      <c r="AB1626" s="135">
        <f t="shared" si="214"/>
        <v>29</v>
      </c>
      <c r="AC1626" s="130">
        <f t="shared" si="218"/>
        <v>350</v>
      </c>
      <c r="AD1626" s="130" t="str">
        <f t="shared" si="217"/>
        <v>66001-378</v>
      </c>
      <c r="AE1626" s="136"/>
      <c r="AF1626" s="137"/>
      <c r="AG1626" s="1" t="s">
        <v>152</v>
      </c>
      <c r="AH1626" s="43">
        <v>1160</v>
      </c>
    </row>
    <row r="1627" spans="1:34" x14ac:dyDescent="0.25">
      <c r="A1627" s="146">
        <v>44770</v>
      </c>
      <c r="B1627" s="57" t="s">
        <v>5669</v>
      </c>
      <c r="C1627" s="51" t="s">
        <v>4140</v>
      </c>
      <c r="D1627" s="51" t="s">
        <v>5653</v>
      </c>
      <c r="E1627" s="54">
        <v>44769</v>
      </c>
      <c r="F1627" s="51" t="s">
        <v>3910</v>
      </c>
      <c r="G1627" s="48" t="s">
        <v>5652</v>
      </c>
      <c r="H1627" s="52">
        <v>1</v>
      </c>
      <c r="I1627" s="51" t="s">
        <v>256</v>
      </c>
      <c r="J1627" s="1">
        <v>2.4300000000000002</v>
      </c>
      <c r="K1627" s="132">
        <v>965676</v>
      </c>
      <c r="L1627" s="131"/>
      <c r="M1627" s="131">
        <v>12</v>
      </c>
      <c r="N1627" s="131"/>
      <c r="O1627" s="133">
        <f t="shared" si="220"/>
        <v>0</v>
      </c>
      <c r="P1627" s="131" t="s">
        <v>3538</v>
      </c>
      <c r="Q1627" s="131" t="s">
        <v>632</v>
      </c>
      <c r="R1627" s="134" t="s">
        <v>287</v>
      </c>
      <c r="S1627" s="149">
        <v>1.1147222222222228</v>
      </c>
      <c r="T1627" s="149">
        <v>1.1147222222222228</v>
      </c>
      <c r="U1627" s="150">
        <v>44770</v>
      </c>
      <c r="V1627" s="149">
        <v>0.33499999999999908</v>
      </c>
      <c r="W1627" s="130">
        <v>0.61</v>
      </c>
      <c r="X1627" s="135">
        <v>40</v>
      </c>
      <c r="Y1627" s="130" t="str">
        <f t="shared" si="221"/>
        <v>AL287</v>
      </c>
      <c r="Z1627" s="130" t="str">
        <f t="shared" si="216"/>
        <v>8/LR6XW</v>
      </c>
      <c r="AA1627" s="135">
        <f t="shared" si="219"/>
        <v>0.61</v>
      </c>
      <c r="AB1627" s="135">
        <f t="shared" si="214"/>
        <v>2.4300000000000002</v>
      </c>
      <c r="AC1627" s="130">
        <f t="shared" si="218"/>
        <v>40</v>
      </c>
      <c r="AD1627" s="130" t="str">
        <f t="shared" si="217"/>
        <v>66000-278</v>
      </c>
      <c r="AE1627" s="136"/>
      <c r="AF1627" s="137"/>
      <c r="AG1627" s="1" t="s">
        <v>152</v>
      </c>
      <c r="AH1627" s="43">
        <v>1853</v>
      </c>
    </row>
    <row r="1628" spans="1:34" x14ac:dyDescent="0.25">
      <c r="A1628" s="147">
        <v>44750</v>
      </c>
      <c r="B1628" s="82" t="s">
        <v>5482</v>
      </c>
      <c r="C1628" s="51" t="s">
        <v>3376</v>
      </c>
      <c r="D1628" s="51" t="s">
        <v>3377</v>
      </c>
      <c r="E1628" s="54">
        <v>44749</v>
      </c>
      <c r="F1628" s="51" t="s">
        <v>5483</v>
      </c>
      <c r="G1628" s="48" t="s">
        <v>3374</v>
      </c>
      <c r="H1628" s="52">
        <v>2</v>
      </c>
      <c r="I1628" s="51" t="s">
        <v>3375</v>
      </c>
      <c r="J1628" s="1">
        <v>161.875</v>
      </c>
      <c r="K1628" s="132">
        <v>963253</v>
      </c>
      <c r="L1628" s="131"/>
      <c r="M1628" s="131">
        <v>11.7</v>
      </c>
      <c r="N1628" s="131">
        <v>7</v>
      </c>
      <c r="O1628" s="133">
        <f t="shared" si="220"/>
        <v>81.899999999999991</v>
      </c>
      <c r="P1628" s="131" t="s">
        <v>421</v>
      </c>
      <c r="Q1628" s="131" t="s">
        <v>577</v>
      </c>
      <c r="R1628" s="134" t="s">
        <v>287</v>
      </c>
      <c r="S1628" s="149">
        <v>1.1558333333333324</v>
      </c>
      <c r="T1628" s="149">
        <v>0.57791666666666619</v>
      </c>
      <c r="U1628" s="150">
        <v>44770</v>
      </c>
      <c r="V1628" s="149">
        <v>0.22361111111111054</v>
      </c>
      <c r="W1628" s="130">
        <v>0.71</v>
      </c>
      <c r="X1628" s="135">
        <v>350</v>
      </c>
      <c r="Y1628" s="130" t="str">
        <f t="shared" si="221"/>
        <v>L711</v>
      </c>
      <c r="Z1628" s="130" t="str">
        <f t="shared" si="216"/>
        <v>3/3B0030-FF</v>
      </c>
      <c r="AA1628" s="135">
        <f t="shared" si="219"/>
        <v>0.71</v>
      </c>
      <c r="AB1628" s="135">
        <f t="shared" si="214"/>
        <v>161.875</v>
      </c>
      <c r="AC1628" s="130">
        <f t="shared" si="218"/>
        <v>350</v>
      </c>
      <c r="AD1628" s="130" t="str">
        <f t="shared" si="217"/>
        <v>66001-374</v>
      </c>
      <c r="AE1628" s="136"/>
      <c r="AF1628" s="137"/>
      <c r="AG1628" s="1" t="s">
        <v>152</v>
      </c>
      <c r="AH1628" s="43">
        <v>1160</v>
      </c>
    </row>
    <row r="1629" spans="1:34" x14ac:dyDescent="0.25">
      <c r="A1629" s="18">
        <v>44341</v>
      </c>
      <c r="B1629" s="55" t="s">
        <v>2182</v>
      </c>
      <c r="C1629" s="53" t="s">
        <v>1968</v>
      </c>
      <c r="D1629" s="53" t="s">
        <v>2184</v>
      </c>
      <c r="E1629" s="54">
        <v>44358</v>
      </c>
      <c r="F1629" s="51" t="s">
        <v>322</v>
      </c>
      <c r="G1629" s="48" t="s">
        <v>2183</v>
      </c>
      <c r="H1629" s="52">
        <v>1</v>
      </c>
      <c r="I1629" s="51" t="s">
        <v>1411</v>
      </c>
      <c r="J1629" s="1">
        <v>2.96</v>
      </c>
      <c r="K1629" s="7">
        <v>916358</v>
      </c>
      <c r="L1629" s="24"/>
      <c r="M1629" s="24">
        <v>6</v>
      </c>
      <c r="N1629" s="24">
        <v>0.6</v>
      </c>
      <c r="O1629" s="16">
        <f t="shared" si="220"/>
        <v>3.5999999999999996</v>
      </c>
      <c r="P1629" s="24" t="s">
        <v>96</v>
      </c>
      <c r="Q1629" s="24" t="s">
        <v>583</v>
      </c>
      <c r="R1629" s="25" t="s">
        <v>5690</v>
      </c>
      <c r="S1629" s="27">
        <v>0.81361111111111084</v>
      </c>
      <c r="T1629" s="27">
        <v>0.81361111111111084</v>
      </c>
      <c r="U1629" s="66">
        <v>44775</v>
      </c>
      <c r="V1629" s="27">
        <v>8.3333333333330373E-2</v>
      </c>
      <c r="W1629" s="19">
        <v>0.92</v>
      </c>
      <c r="X1629" s="26">
        <v>43</v>
      </c>
      <c r="Y1629" s="19" t="str">
        <f t="shared" si="221"/>
        <v>RECELL484</v>
      </c>
      <c r="Z1629" s="19" t="str">
        <f t="shared" si="216"/>
        <v>5/ICF600AS</v>
      </c>
      <c r="AA1629" s="26">
        <f t="shared" si="219"/>
        <v>0.92</v>
      </c>
      <c r="AB1629" s="26">
        <f t="shared" si="214"/>
        <v>2.96</v>
      </c>
      <c r="AC1629" s="19">
        <f t="shared" si="218"/>
        <v>43</v>
      </c>
      <c r="AD1629" s="19" t="str">
        <f t="shared" si="217"/>
        <v>22000-679</v>
      </c>
      <c r="AE1629" s="32"/>
      <c r="AF1629" s="34"/>
      <c r="AG1629" s="1" t="s">
        <v>13</v>
      </c>
      <c r="AH1629" s="43" t="s">
        <v>323</v>
      </c>
    </row>
    <row r="1630" spans="1:34" x14ac:dyDescent="0.25">
      <c r="A1630" s="147">
        <v>44638</v>
      </c>
      <c r="B1630" s="82" t="s">
        <v>4660</v>
      </c>
      <c r="C1630" s="51" t="s">
        <v>530</v>
      </c>
      <c r="D1630" s="51" t="s">
        <v>3449</v>
      </c>
      <c r="E1630" s="54">
        <v>44642</v>
      </c>
      <c r="F1630" s="51" t="s">
        <v>4661</v>
      </c>
      <c r="G1630" s="48" t="s">
        <v>3448</v>
      </c>
      <c r="H1630" s="52">
        <v>1</v>
      </c>
      <c r="I1630" s="51" t="s">
        <v>293</v>
      </c>
      <c r="J1630" s="1">
        <v>10.63</v>
      </c>
      <c r="K1630" s="132">
        <v>948890</v>
      </c>
      <c r="L1630" s="131"/>
      <c r="M1630" s="131">
        <v>7.2</v>
      </c>
      <c r="N1630" s="131">
        <v>1.7</v>
      </c>
      <c r="O1630" s="133">
        <f t="shared" si="220"/>
        <v>12.24</v>
      </c>
      <c r="P1630" s="131" t="s">
        <v>3497</v>
      </c>
      <c r="Q1630" s="131" t="s">
        <v>464</v>
      </c>
      <c r="R1630" s="134"/>
      <c r="S1630" s="149">
        <v>0</v>
      </c>
      <c r="T1630" s="149">
        <v>0</v>
      </c>
      <c r="U1630" s="150">
        <v>44775</v>
      </c>
      <c r="V1630" s="149">
        <v>9.3333333333331936E-2</v>
      </c>
      <c r="W1630" s="130">
        <v>1.18</v>
      </c>
      <c r="X1630" s="135">
        <v>59.57</v>
      </c>
      <c r="Y1630" s="130" t="str">
        <f t="shared" si="221"/>
        <v>RECELL65</v>
      </c>
      <c r="Z1630" s="130" t="str">
        <f t="shared" si="216"/>
        <v>6/AA1700</v>
      </c>
      <c r="AA1630" s="135">
        <f t="shared" si="219"/>
        <v>1.18</v>
      </c>
      <c r="AB1630" s="135">
        <f t="shared" ref="AB1630:AB1693" si="222">J1630</f>
        <v>10.63</v>
      </c>
      <c r="AC1630" s="130">
        <f t="shared" si="218"/>
        <v>59.57</v>
      </c>
      <c r="AD1630" s="130" t="str">
        <f t="shared" si="217"/>
        <v>67001-261</v>
      </c>
      <c r="AE1630" s="136"/>
      <c r="AF1630" s="137"/>
      <c r="AG1630" s="1" t="s">
        <v>13</v>
      </c>
      <c r="AH1630" s="43" t="s">
        <v>283</v>
      </c>
    </row>
    <row r="1631" spans="1:34" x14ac:dyDescent="0.25">
      <c r="A1631" s="147">
        <v>44680</v>
      </c>
      <c r="B1631" s="82" t="s">
        <v>4912</v>
      </c>
      <c r="C1631" s="51" t="s">
        <v>4915</v>
      </c>
      <c r="D1631" s="51" t="s">
        <v>4916</v>
      </c>
      <c r="E1631" s="54">
        <v>44664</v>
      </c>
      <c r="F1631" s="51" t="s">
        <v>4770</v>
      </c>
      <c r="G1631" s="48" t="s">
        <v>4913</v>
      </c>
      <c r="H1631" s="52">
        <v>1</v>
      </c>
      <c r="I1631" s="51" t="s">
        <v>4914</v>
      </c>
      <c r="J1631" s="1">
        <v>1128.5899999999999</v>
      </c>
      <c r="K1631" s="132">
        <v>952690</v>
      </c>
      <c r="L1631" s="131"/>
      <c r="M1631" s="131">
        <v>12.8</v>
      </c>
      <c r="N1631" s="131">
        <v>150</v>
      </c>
      <c r="O1631" s="133">
        <f t="shared" si="220"/>
        <v>1920</v>
      </c>
      <c r="P1631" s="131" t="s">
        <v>508</v>
      </c>
      <c r="Q1631" s="131" t="s">
        <v>412</v>
      </c>
      <c r="R1631" s="134" t="s">
        <v>259</v>
      </c>
      <c r="S1631" s="149">
        <v>23.548888888888893</v>
      </c>
      <c r="T1631" s="149">
        <v>23.548888888888893</v>
      </c>
      <c r="U1631" s="150">
        <v>44775</v>
      </c>
      <c r="V1631" s="149">
        <v>0.10361111111111043</v>
      </c>
      <c r="W1631" s="130">
        <v>5</v>
      </c>
      <c r="X1631" s="135">
        <v>1900</v>
      </c>
      <c r="Y1631" s="130" t="str">
        <f t="shared" si="221"/>
        <v>RL1578</v>
      </c>
      <c r="Z1631" s="130" t="str">
        <f t="shared" si="216"/>
        <v>1/12LFP150PS</v>
      </c>
      <c r="AA1631" s="135">
        <f t="shared" si="219"/>
        <v>5</v>
      </c>
      <c r="AB1631" s="135">
        <f t="shared" si="222"/>
        <v>1128.5899999999999</v>
      </c>
      <c r="AC1631" s="130">
        <f t="shared" si="218"/>
        <v>1900</v>
      </c>
      <c r="AD1631" s="130" t="str">
        <f t="shared" si="217"/>
        <v>66003-035</v>
      </c>
      <c r="AE1631" s="136"/>
      <c r="AF1631" s="137"/>
      <c r="AG1631" s="1" t="s">
        <v>151</v>
      </c>
      <c r="AH1631" s="43">
        <v>2114</v>
      </c>
    </row>
    <row r="1632" spans="1:34" x14ac:dyDescent="0.25">
      <c r="A1632" s="147">
        <v>44775</v>
      </c>
      <c r="B1632" s="82" t="s">
        <v>5485</v>
      </c>
      <c r="C1632" s="51" t="s">
        <v>1700</v>
      </c>
      <c r="D1632" s="51" t="s">
        <v>1767</v>
      </c>
      <c r="E1632" s="54">
        <v>44749</v>
      </c>
      <c r="F1632" s="51" t="s">
        <v>5483</v>
      </c>
      <c r="G1632" s="48" t="s">
        <v>5486</v>
      </c>
      <c r="H1632" s="52">
        <v>2</v>
      </c>
      <c r="I1632" s="51" t="s">
        <v>1417</v>
      </c>
      <c r="J1632" s="1">
        <v>923.85</v>
      </c>
      <c r="K1632" s="132">
        <v>963253</v>
      </c>
      <c r="L1632" s="131"/>
      <c r="M1632" s="131"/>
      <c r="N1632" s="131"/>
      <c r="O1632" s="133">
        <f t="shared" si="220"/>
        <v>0</v>
      </c>
      <c r="P1632" s="131" t="s">
        <v>421</v>
      </c>
      <c r="Q1632" s="131"/>
      <c r="R1632" s="134" t="s">
        <v>5738</v>
      </c>
      <c r="S1632" s="149">
        <v>53.30694444444444</v>
      </c>
      <c r="T1632" s="149">
        <v>26.65347222222222</v>
      </c>
      <c r="U1632" s="150">
        <v>44775</v>
      </c>
      <c r="V1632" s="149">
        <v>0.24611111111111139</v>
      </c>
      <c r="W1632" s="130">
        <v>27.75</v>
      </c>
      <c r="X1632" s="135">
        <v>8060</v>
      </c>
      <c r="Y1632" s="130" t="str">
        <f t="shared" si="221"/>
        <v>L682A-L683A</v>
      </c>
      <c r="Z1632" s="130" t="str">
        <f t="shared" si="216"/>
        <v>84/ER34615M</v>
      </c>
      <c r="AA1632" s="135">
        <f t="shared" si="219"/>
        <v>27.75</v>
      </c>
      <c r="AB1632" s="135">
        <f t="shared" si="222"/>
        <v>923.85</v>
      </c>
      <c r="AC1632" s="130">
        <f t="shared" si="218"/>
        <v>8060</v>
      </c>
      <c r="AD1632" s="130" t="str">
        <f t="shared" si="217"/>
        <v>66001-654M</v>
      </c>
      <c r="AE1632" s="136"/>
      <c r="AF1632" s="137"/>
      <c r="AG1632" s="1" t="s">
        <v>152</v>
      </c>
      <c r="AH1632" s="43">
        <v>1160</v>
      </c>
    </row>
    <row r="1633" spans="1:34" x14ac:dyDescent="0.25">
      <c r="A1633" s="140">
        <v>44747</v>
      </c>
      <c r="B1633" s="55" t="s">
        <v>5439</v>
      </c>
      <c r="C1633" s="51" t="s">
        <v>681</v>
      </c>
      <c r="D1633" s="51" t="s">
        <v>5442</v>
      </c>
      <c r="E1633" s="54">
        <v>44767</v>
      </c>
      <c r="F1633" s="51" t="s">
        <v>322</v>
      </c>
      <c r="G1633" s="48" t="s">
        <v>5440</v>
      </c>
      <c r="H1633" s="52">
        <v>1</v>
      </c>
      <c r="I1633" s="51" t="s">
        <v>676</v>
      </c>
      <c r="J1633" s="1">
        <v>1.89</v>
      </c>
      <c r="K1633" s="132">
        <v>962709</v>
      </c>
      <c r="L1633" s="131" t="s">
        <v>5441</v>
      </c>
      <c r="M1633" s="131">
        <v>3.6</v>
      </c>
      <c r="N1633" s="131">
        <v>0.25</v>
      </c>
      <c r="O1633" s="133">
        <f t="shared" si="220"/>
        <v>0.9</v>
      </c>
      <c r="P1633" s="131" t="s">
        <v>3497</v>
      </c>
      <c r="Q1633" s="131" t="s">
        <v>577</v>
      </c>
      <c r="R1633" s="134" t="s">
        <v>287</v>
      </c>
      <c r="S1633" s="149">
        <v>0.67666666666666586</v>
      </c>
      <c r="T1633" s="149">
        <v>0.67666666666666586</v>
      </c>
      <c r="U1633" s="150">
        <v>44771</v>
      </c>
      <c r="V1633" s="149">
        <v>0.26999999999999957</v>
      </c>
      <c r="W1633" s="130">
        <v>1.41</v>
      </c>
      <c r="X1633" s="135">
        <v>25</v>
      </c>
      <c r="Y1633" s="130" t="str">
        <f t="shared" si="221"/>
        <v>N997</v>
      </c>
      <c r="Z1633" s="130" t="str">
        <f t="shared" si="216"/>
        <v>3/H250-1/3AA</v>
      </c>
      <c r="AA1633" s="135">
        <f t="shared" si="219"/>
        <v>1.41</v>
      </c>
      <c r="AB1633" s="135">
        <f t="shared" si="222"/>
        <v>1.89</v>
      </c>
      <c r="AC1633" s="130">
        <f t="shared" si="218"/>
        <v>25</v>
      </c>
      <c r="AD1633" s="130" t="str">
        <f t="shared" si="217"/>
        <v>30000-603</v>
      </c>
      <c r="AE1633" s="136"/>
      <c r="AF1633" s="137"/>
      <c r="AG1633" s="1" t="s">
        <v>151</v>
      </c>
      <c r="AH1633" s="43" t="s">
        <v>323</v>
      </c>
    </row>
    <row r="1634" spans="1:34" x14ac:dyDescent="0.25">
      <c r="A1634" s="144">
        <v>44770</v>
      </c>
      <c r="B1634" s="56">
        <v>322346</v>
      </c>
      <c r="C1634" s="51" t="s">
        <v>431</v>
      </c>
      <c r="D1634" s="51" t="s">
        <v>1216</v>
      </c>
      <c r="E1634" s="54">
        <v>44677</v>
      </c>
      <c r="F1634" s="51" t="s">
        <v>108</v>
      </c>
      <c r="G1634" s="48" t="s">
        <v>1215</v>
      </c>
      <c r="H1634" s="52">
        <v>200</v>
      </c>
      <c r="I1634" s="51" t="s">
        <v>430</v>
      </c>
      <c r="J1634" s="1">
        <v>4.17</v>
      </c>
      <c r="K1634" s="132">
        <v>953866</v>
      </c>
      <c r="L1634" s="131"/>
      <c r="M1634" s="131">
        <v>3.7</v>
      </c>
      <c r="N1634" s="131">
        <v>1.25</v>
      </c>
      <c r="O1634" s="133">
        <v>4.17</v>
      </c>
      <c r="P1634" s="131" t="s">
        <v>3486</v>
      </c>
      <c r="Q1634" s="131" t="s">
        <v>412</v>
      </c>
      <c r="R1634" s="134" t="s">
        <v>248</v>
      </c>
      <c r="S1634" s="149">
        <v>53.190277777777787</v>
      </c>
      <c r="T1634" s="149">
        <v>0.26595138888888892</v>
      </c>
      <c r="U1634" s="150">
        <v>44771</v>
      </c>
      <c r="V1634" s="149">
        <v>3.765000000000001</v>
      </c>
      <c r="W1634" s="130">
        <v>0.19</v>
      </c>
      <c r="X1634" s="135">
        <v>17.5</v>
      </c>
      <c r="Y1634" s="130" t="str">
        <f t="shared" si="221"/>
        <v>RL220</v>
      </c>
      <c r="Z1634" s="130" t="str">
        <f t="shared" si="216"/>
        <v>1/UF653450S</v>
      </c>
      <c r="AA1634" s="135">
        <f t="shared" si="219"/>
        <v>0.19</v>
      </c>
      <c r="AB1634" s="135">
        <f t="shared" si="222"/>
        <v>4.17</v>
      </c>
      <c r="AC1634" s="130">
        <f t="shared" si="218"/>
        <v>17.5</v>
      </c>
      <c r="AD1634" s="130" t="str">
        <f t="shared" si="217"/>
        <v>65000-808</v>
      </c>
      <c r="AE1634" s="136"/>
      <c r="AF1634" s="137"/>
      <c r="AG1634" s="1" t="s">
        <v>151</v>
      </c>
      <c r="AH1634" s="43">
        <v>65551</v>
      </c>
    </row>
    <row r="1635" spans="1:34" x14ac:dyDescent="0.25">
      <c r="A1635" s="146">
        <v>44775</v>
      </c>
      <c r="B1635" s="57" t="s">
        <v>5156</v>
      </c>
      <c r="C1635" s="225" t="s">
        <v>327</v>
      </c>
      <c r="D1635" s="51" t="s">
        <v>353</v>
      </c>
      <c r="E1635" s="54">
        <v>44788</v>
      </c>
      <c r="F1635" s="51" t="s">
        <v>571</v>
      </c>
      <c r="G1635" s="48" t="s">
        <v>352</v>
      </c>
      <c r="H1635" s="52">
        <v>400</v>
      </c>
      <c r="I1635" s="51" t="s">
        <v>326</v>
      </c>
      <c r="J1635" s="1">
        <v>23.540199999999999</v>
      </c>
      <c r="K1635" s="132">
        <v>957953</v>
      </c>
      <c r="L1635" s="131"/>
      <c r="M1635" s="131">
        <v>8.4</v>
      </c>
      <c r="N1635" s="131">
        <v>4.5</v>
      </c>
      <c r="O1635" s="133">
        <f t="shared" ref="O1635:O1666" si="223">N1635*M1635</f>
        <v>37.800000000000004</v>
      </c>
      <c r="P1635" s="131" t="s">
        <v>91</v>
      </c>
      <c r="Q1635" s="131" t="s">
        <v>589</v>
      </c>
      <c r="R1635" s="134" t="s">
        <v>4187</v>
      </c>
      <c r="S1635" s="149">
        <v>125.85749999999996</v>
      </c>
      <c r="T1635" s="149">
        <v>0.31464374999999989</v>
      </c>
      <c r="U1635" s="150">
        <v>44774</v>
      </c>
      <c r="V1635" s="149">
        <v>3.2305555555555552</v>
      </c>
      <c r="W1635" s="130">
        <v>0.4</v>
      </c>
      <c r="X1635" s="135">
        <v>56</v>
      </c>
      <c r="Y1635" s="130" t="str">
        <f t="shared" si="221"/>
        <v>N1387</v>
      </c>
      <c r="Z1635" s="130" t="str">
        <f t="shared" si="216"/>
        <v>7/MH-C4500HT</v>
      </c>
      <c r="AA1635" s="135">
        <f t="shared" si="219"/>
        <v>0.4</v>
      </c>
      <c r="AB1635" s="135">
        <f t="shared" si="222"/>
        <v>23.540199999999999</v>
      </c>
      <c r="AC1635" s="130">
        <f t="shared" si="218"/>
        <v>56</v>
      </c>
      <c r="AD1635" s="130" t="str">
        <f t="shared" si="217"/>
        <v>66000-909</v>
      </c>
      <c r="AE1635" s="136"/>
      <c r="AF1635" s="137"/>
      <c r="AG1635" s="1" t="s">
        <v>153</v>
      </c>
      <c r="AH1635" s="43">
        <v>65616</v>
      </c>
    </row>
    <row r="1636" spans="1:34" x14ac:dyDescent="0.25">
      <c r="A1636" s="144">
        <v>44748</v>
      </c>
      <c r="B1636" s="56" t="s">
        <v>5456</v>
      </c>
      <c r="C1636" s="51" t="s">
        <v>642</v>
      </c>
      <c r="D1636" s="51" t="s">
        <v>1382</v>
      </c>
      <c r="E1636" s="54">
        <v>44782</v>
      </c>
      <c r="F1636" s="51" t="s">
        <v>1380</v>
      </c>
      <c r="G1636" s="48" t="s">
        <v>1381</v>
      </c>
      <c r="H1636" s="52">
        <v>50</v>
      </c>
      <c r="I1636" s="51" t="s">
        <v>364</v>
      </c>
      <c r="J1636" s="1">
        <v>47.59</v>
      </c>
      <c r="K1636" s="132">
        <v>962841</v>
      </c>
      <c r="L1636" s="131"/>
      <c r="M1636" s="131">
        <v>14.8</v>
      </c>
      <c r="N1636" s="131">
        <v>5.2</v>
      </c>
      <c r="O1636" s="133">
        <f t="shared" si="223"/>
        <v>76.960000000000008</v>
      </c>
      <c r="P1636" s="131" t="s">
        <v>3486</v>
      </c>
      <c r="Q1636" s="131" t="s">
        <v>92</v>
      </c>
      <c r="R1636" s="134" t="s">
        <v>361</v>
      </c>
      <c r="S1636" s="149">
        <v>60.611666666666672</v>
      </c>
      <c r="T1636" s="149">
        <v>1.2122333333333335</v>
      </c>
      <c r="U1636" s="150">
        <v>44774</v>
      </c>
      <c r="V1636" s="149">
        <v>1.4819444444444461</v>
      </c>
      <c r="W1636" s="130">
        <v>0.88</v>
      </c>
      <c r="X1636" s="135">
        <v>112.18</v>
      </c>
      <c r="Y1636" s="130" t="str">
        <f t="shared" si="221"/>
        <v>RL1366</v>
      </c>
      <c r="Z1636" s="130" t="str">
        <f t="shared" si="216"/>
        <v>8/UR18650ZY</v>
      </c>
      <c r="AA1636" s="135">
        <f t="shared" si="219"/>
        <v>0.88</v>
      </c>
      <c r="AB1636" s="135">
        <f t="shared" si="222"/>
        <v>47.59</v>
      </c>
      <c r="AC1636" s="130">
        <f t="shared" si="218"/>
        <v>112.18</v>
      </c>
      <c r="AD1636" s="130" t="str">
        <f t="shared" si="217"/>
        <v>66002-828</v>
      </c>
      <c r="AE1636" s="136"/>
      <c r="AF1636" s="137"/>
      <c r="AG1636" s="1" t="s">
        <v>152</v>
      </c>
      <c r="AH1636" s="43">
        <v>2256</v>
      </c>
    </row>
    <row r="1637" spans="1:34" x14ac:dyDescent="0.25">
      <c r="A1637" s="140">
        <v>44691</v>
      </c>
      <c r="B1637" s="55" t="s">
        <v>5007</v>
      </c>
      <c r="C1637" s="51" t="s">
        <v>666</v>
      </c>
      <c r="D1637" s="51" t="s">
        <v>5008</v>
      </c>
      <c r="E1637" s="54">
        <v>44778</v>
      </c>
      <c r="F1637" s="51" t="s">
        <v>571</v>
      </c>
      <c r="G1637" s="48" t="s">
        <v>3784</v>
      </c>
      <c r="H1637" s="52">
        <v>50</v>
      </c>
      <c r="I1637" s="51" t="s">
        <v>649</v>
      </c>
      <c r="J1637" s="1">
        <v>48.41</v>
      </c>
      <c r="K1637" s="132">
        <v>955367</v>
      </c>
      <c r="L1637" s="131"/>
      <c r="M1637" s="131">
        <v>12</v>
      </c>
      <c r="N1637" s="131">
        <v>10</v>
      </c>
      <c r="O1637" s="133">
        <f t="shared" si="223"/>
        <v>120</v>
      </c>
      <c r="P1637" s="131" t="s">
        <v>3497</v>
      </c>
      <c r="Q1637" s="131" t="s">
        <v>584</v>
      </c>
      <c r="R1637" s="134" t="s">
        <v>5739</v>
      </c>
      <c r="S1637" s="149">
        <v>28.80916666666667</v>
      </c>
      <c r="T1637" s="149">
        <v>0.57618333333333338</v>
      </c>
      <c r="U1637" s="150">
        <v>44775</v>
      </c>
      <c r="V1637" s="149">
        <v>1.791666666666667</v>
      </c>
      <c r="W1637" s="130">
        <v>1.23</v>
      </c>
      <c r="X1637" s="135">
        <v>180</v>
      </c>
      <c r="Y1637" s="130" t="str">
        <f t="shared" si="221"/>
        <v>N1217A</v>
      </c>
      <c r="Z1637" s="130" t="str">
        <f t="shared" si="216"/>
        <v>10/KH-D10000</v>
      </c>
      <c r="AA1637" s="135">
        <f t="shared" si="219"/>
        <v>1.23</v>
      </c>
      <c r="AB1637" s="135">
        <f t="shared" si="222"/>
        <v>48.41</v>
      </c>
      <c r="AC1637" s="130">
        <f t="shared" si="218"/>
        <v>180</v>
      </c>
      <c r="AD1637" s="130" t="str">
        <f t="shared" si="217"/>
        <v>66000-810 REV2</v>
      </c>
      <c r="AE1637" s="136"/>
      <c r="AF1637" s="137"/>
      <c r="AG1637" s="1" t="s">
        <v>153</v>
      </c>
      <c r="AH1637" s="43">
        <v>65616</v>
      </c>
    </row>
    <row r="1638" spans="1:34" x14ac:dyDescent="0.25">
      <c r="A1638" s="144">
        <v>44762</v>
      </c>
      <c r="B1638" s="56" t="s">
        <v>5599</v>
      </c>
      <c r="C1638" s="51" t="s">
        <v>3014</v>
      </c>
      <c r="D1638" s="51" t="s">
        <v>3015</v>
      </c>
      <c r="E1638" s="54">
        <v>44782</v>
      </c>
      <c r="F1638" s="51" t="s">
        <v>3011</v>
      </c>
      <c r="G1638" s="48" t="s">
        <v>3012</v>
      </c>
      <c r="H1638" s="52">
        <v>2</v>
      </c>
      <c r="I1638" s="51" t="s">
        <v>3013</v>
      </c>
      <c r="J1638" s="1">
        <v>8.0299999999999994</v>
      </c>
      <c r="K1638" s="132">
        <v>964578</v>
      </c>
      <c r="L1638" s="131"/>
      <c r="M1638" s="131">
        <v>11.1</v>
      </c>
      <c r="N1638" s="131">
        <v>2.38</v>
      </c>
      <c r="O1638" s="133">
        <f t="shared" si="223"/>
        <v>26.417999999999999</v>
      </c>
      <c r="P1638" s="131" t="s">
        <v>3486</v>
      </c>
      <c r="Q1638" s="131" t="s">
        <v>577</v>
      </c>
      <c r="R1638" s="134" t="s">
        <v>997</v>
      </c>
      <c r="S1638" s="149">
        <v>3.6891666666666665</v>
      </c>
      <c r="T1638" s="149">
        <v>1.8445833333333332</v>
      </c>
      <c r="U1638" s="150">
        <v>44775</v>
      </c>
      <c r="V1638" s="149">
        <v>0.95555555555555527</v>
      </c>
      <c r="W1638" s="130">
        <v>1.36</v>
      </c>
      <c r="X1638" s="135">
        <v>65</v>
      </c>
      <c r="Y1638" s="130" t="str">
        <f t="shared" si="221"/>
        <v>RL1185</v>
      </c>
      <c r="Z1638" s="130" t="str">
        <f t="shared" si="216"/>
        <v>3/UR16650ZTA</v>
      </c>
      <c r="AA1638" s="135">
        <f t="shared" si="219"/>
        <v>1.36</v>
      </c>
      <c r="AB1638" s="135">
        <f t="shared" si="222"/>
        <v>8.0299999999999994</v>
      </c>
      <c r="AC1638" s="130">
        <f t="shared" si="218"/>
        <v>65</v>
      </c>
      <c r="AD1638" s="130" t="str">
        <f t="shared" si="217"/>
        <v>66003-970</v>
      </c>
      <c r="AE1638" s="136"/>
      <c r="AF1638" s="137"/>
      <c r="AG1638" s="1" t="s">
        <v>151</v>
      </c>
      <c r="AH1638" s="43">
        <v>2508</v>
      </c>
    </row>
    <row r="1639" spans="1:34" x14ac:dyDescent="0.25">
      <c r="A1639" s="146">
        <v>44714</v>
      </c>
      <c r="B1639" s="57" t="s">
        <v>5157</v>
      </c>
      <c r="C1639" s="51" t="s">
        <v>434</v>
      </c>
      <c r="D1639" s="51" t="s">
        <v>215</v>
      </c>
      <c r="E1639" s="54">
        <v>44788</v>
      </c>
      <c r="F1639" s="51" t="s">
        <v>571</v>
      </c>
      <c r="G1639" s="48" t="s">
        <v>214</v>
      </c>
      <c r="H1639" s="52">
        <v>400</v>
      </c>
      <c r="I1639" s="51" t="s">
        <v>270</v>
      </c>
      <c r="J1639" s="1">
        <v>14.3003</v>
      </c>
      <c r="K1639" s="132">
        <v>957953</v>
      </c>
      <c r="L1639" s="131"/>
      <c r="M1639" s="131">
        <v>10.8</v>
      </c>
      <c r="N1639" s="131">
        <v>2.6</v>
      </c>
      <c r="O1639" s="133">
        <f t="shared" si="223"/>
        <v>28.080000000000002</v>
      </c>
      <c r="P1639" s="131" t="s">
        <v>20</v>
      </c>
      <c r="Q1639" s="131" t="s">
        <v>577</v>
      </c>
      <c r="R1639" s="134" t="s">
        <v>5743</v>
      </c>
      <c r="S1639" s="149">
        <v>102.58583333333333</v>
      </c>
      <c r="T1639" s="149">
        <v>0.25646458333333333</v>
      </c>
      <c r="U1639" s="150">
        <v>44776</v>
      </c>
      <c r="V1639" s="149">
        <v>0.58555555555555472</v>
      </c>
      <c r="W1639" s="130">
        <v>0.25</v>
      </c>
      <c r="X1639" s="135">
        <v>40</v>
      </c>
      <c r="Y1639" s="130" t="str">
        <f t="shared" si="221"/>
        <v>L300</v>
      </c>
      <c r="Z1639" s="130" t="str">
        <f t="shared" si="216"/>
        <v>3/LS14500</v>
      </c>
      <c r="AA1639" s="135">
        <f t="shared" si="219"/>
        <v>0.25</v>
      </c>
      <c r="AB1639" s="135">
        <f t="shared" si="222"/>
        <v>14.3003</v>
      </c>
      <c r="AC1639" s="130">
        <f t="shared" si="218"/>
        <v>40</v>
      </c>
      <c r="AD1639" s="130" t="str">
        <f t="shared" si="217"/>
        <v>65000-765A</v>
      </c>
      <c r="AE1639" s="136"/>
      <c r="AF1639" s="137"/>
      <c r="AG1639" s="1" t="s">
        <v>153</v>
      </c>
      <c r="AH1639" s="43">
        <v>65616</v>
      </c>
    </row>
    <row r="1640" spans="1:34" x14ac:dyDescent="0.25">
      <c r="A1640" s="146">
        <v>44749</v>
      </c>
      <c r="B1640" s="57" t="s">
        <v>5467</v>
      </c>
      <c r="C1640" s="51" t="s">
        <v>3235</v>
      </c>
      <c r="D1640" s="51" t="s">
        <v>4321</v>
      </c>
      <c r="E1640" s="54">
        <v>44762</v>
      </c>
      <c r="F1640" s="51" t="s">
        <v>3956</v>
      </c>
      <c r="G1640" s="48" t="s">
        <v>4320</v>
      </c>
      <c r="H1640" s="52">
        <v>1</v>
      </c>
      <c r="I1640" s="51" t="s">
        <v>1924</v>
      </c>
      <c r="J1640" s="1">
        <v>53.46</v>
      </c>
      <c r="K1640" s="132">
        <v>962997</v>
      </c>
      <c r="L1640" s="131"/>
      <c r="M1640" s="131"/>
      <c r="N1640" s="131"/>
      <c r="O1640" s="133">
        <f t="shared" si="223"/>
        <v>0</v>
      </c>
      <c r="P1640" s="131"/>
      <c r="Q1640" s="131"/>
      <c r="R1640" s="134" t="s">
        <v>297</v>
      </c>
      <c r="S1640" s="149">
        <v>3.2155555555555568</v>
      </c>
      <c r="T1640" s="149">
        <v>3.2155555555555568</v>
      </c>
      <c r="U1640" s="150">
        <v>44777</v>
      </c>
      <c r="V1640" s="149">
        <v>0.18416666666666881</v>
      </c>
      <c r="W1640" s="130">
        <v>4.24</v>
      </c>
      <c r="X1640" s="135">
        <v>275</v>
      </c>
      <c r="Y1640" s="130" t="str">
        <f t="shared" si="221"/>
        <v>CH522</v>
      </c>
      <c r="Z1640" s="130" t="str">
        <f t="shared" si="216"/>
        <v>1/TSB-002PCB</v>
      </c>
      <c r="AA1640" s="135">
        <f t="shared" si="219"/>
        <v>4.24</v>
      </c>
      <c r="AB1640" s="135">
        <f t="shared" si="222"/>
        <v>53.46</v>
      </c>
      <c r="AC1640" s="130">
        <f t="shared" si="218"/>
        <v>275</v>
      </c>
      <c r="AD1640" s="130" t="str">
        <f t="shared" si="217"/>
        <v>66002-571</v>
      </c>
      <c r="AE1640" s="136"/>
      <c r="AF1640" s="137"/>
      <c r="AG1640" s="1" t="s">
        <v>151</v>
      </c>
      <c r="AH1640" s="43">
        <v>65216</v>
      </c>
    </row>
    <row r="1641" spans="1:34" x14ac:dyDescent="0.25">
      <c r="A1641" s="139">
        <v>44760</v>
      </c>
      <c r="B1641" s="58" t="s">
        <v>5570</v>
      </c>
      <c r="C1641" s="51" t="s">
        <v>1293</v>
      </c>
      <c r="D1641" s="51" t="s">
        <v>2782</v>
      </c>
      <c r="E1641" s="54">
        <v>44784</v>
      </c>
      <c r="F1641" s="51" t="s">
        <v>387</v>
      </c>
      <c r="G1641" s="48" t="s">
        <v>2781</v>
      </c>
      <c r="H1641" s="52">
        <v>4</v>
      </c>
      <c r="I1641" s="51" t="s">
        <v>102</v>
      </c>
      <c r="J1641" s="1">
        <v>34.94</v>
      </c>
      <c r="K1641" s="132">
        <v>964199</v>
      </c>
      <c r="L1641" s="131"/>
      <c r="M1641" s="131"/>
      <c r="N1641" s="131"/>
      <c r="O1641" s="133">
        <f t="shared" si="223"/>
        <v>0</v>
      </c>
      <c r="P1641" s="131"/>
      <c r="Q1641" s="131"/>
      <c r="R1641" s="134" t="s">
        <v>249</v>
      </c>
      <c r="S1641" s="149">
        <v>0.62416666666666698</v>
      </c>
      <c r="T1641" s="149">
        <v>0.15604166666666675</v>
      </c>
      <c r="U1641" s="150">
        <v>44776</v>
      </c>
      <c r="V1641" s="149">
        <v>0.64388888888888918</v>
      </c>
      <c r="W1641" s="130">
        <v>0.14000000000000001</v>
      </c>
      <c r="X1641" s="135">
        <v>75</v>
      </c>
      <c r="Y1641" s="130" t="str">
        <f t="shared" si="221"/>
        <v>CH120</v>
      </c>
      <c r="Z1641" s="130" t="str">
        <f t="shared" si="216"/>
        <v>1/TSB-002</v>
      </c>
      <c r="AA1641" s="135">
        <f t="shared" si="219"/>
        <v>0.14000000000000001</v>
      </c>
      <c r="AB1641" s="135">
        <f t="shared" si="222"/>
        <v>34.94</v>
      </c>
      <c r="AC1641" s="130">
        <f t="shared" si="218"/>
        <v>75</v>
      </c>
      <c r="AD1641" s="130" t="str">
        <f t="shared" si="217"/>
        <v>66000-027</v>
      </c>
      <c r="AE1641" s="136"/>
      <c r="AF1641" s="137"/>
      <c r="AG1641" s="1" t="s">
        <v>153</v>
      </c>
      <c r="AH1641" s="43">
        <v>35409</v>
      </c>
    </row>
    <row r="1642" spans="1:34" x14ac:dyDescent="0.25">
      <c r="A1642" s="140">
        <v>44747</v>
      </c>
      <c r="B1642" s="55" t="s">
        <v>5445</v>
      </c>
      <c r="C1642" s="51" t="s">
        <v>5448</v>
      </c>
      <c r="D1642" s="51" t="s">
        <v>5449</v>
      </c>
      <c r="E1642" s="54">
        <v>44771</v>
      </c>
      <c r="F1642" s="51" t="s">
        <v>610</v>
      </c>
      <c r="G1642" s="48" t="s">
        <v>5446</v>
      </c>
      <c r="H1642" s="52">
        <v>10</v>
      </c>
      <c r="I1642" s="51" t="s">
        <v>5447</v>
      </c>
      <c r="J1642" s="1">
        <v>17.13</v>
      </c>
      <c r="K1642" s="132">
        <v>962734</v>
      </c>
      <c r="L1642" s="131"/>
      <c r="M1642" s="131"/>
      <c r="N1642" s="131"/>
      <c r="O1642" s="133">
        <f t="shared" si="223"/>
        <v>0</v>
      </c>
      <c r="P1642" s="131"/>
      <c r="Q1642" s="131"/>
      <c r="R1642" s="134" t="s">
        <v>259</v>
      </c>
      <c r="S1642" s="149">
        <v>3.9550000000000018</v>
      </c>
      <c r="T1642" s="149">
        <v>0.39550000000000018</v>
      </c>
      <c r="U1642" s="150">
        <v>44776</v>
      </c>
      <c r="V1642" s="149">
        <v>0.25416666666666643</v>
      </c>
      <c r="W1642" s="130">
        <v>1</v>
      </c>
      <c r="X1642" s="135">
        <v>62</v>
      </c>
      <c r="Y1642" s="130" t="str">
        <f t="shared" si="221"/>
        <v>CA197</v>
      </c>
      <c r="Z1642" s="130" t="str">
        <f t="shared" si="216"/>
        <v>1/12D5010</v>
      </c>
      <c r="AA1642" s="135">
        <f t="shared" si="219"/>
        <v>1</v>
      </c>
      <c r="AB1642" s="135">
        <f t="shared" si="222"/>
        <v>17.13</v>
      </c>
      <c r="AC1642" s="130">
        <f t="shared" si="218"/>
        <v>62</v>
      </c>
      <c r="AD1642" s="130" t="str">
        <f t="shared" si="217"/>
        <v>66003-065</v>
      </c>
      <c r="AE1642" s="136"/>
      <c r="AF1642" s="137"/>
      <c r="AG1642" s="1" t="s">
        <v>151</v>
      </c>
      <c r="AH1642" s="43">
        <v>1582</v>
      </c>
    </row>
    <row r="1643" spans="1:34" x14ac:dyDescent="0.25">
      <c r="A1643" s="147">
        <v>44701</v>
      </c>
      <c r="B1643" s="82" t="s">
        <v>5108</v>
      </c>
      <c r="C1643" s="51" t="s">
        <v>3667</v>
      </c>
      <c r="D1643" s="51" t="s">
        <v>452</v>
      </c>
      <c r="E1643" s="54">
        <v>44700</v>
      </c>
      <c r="F1643" s="51" t="s">
        <v>571</v>
      </c>
      <c r="G1643" s="48" t="s">
        <v>451</v>
      </c>
      <c r="H1643" s="52">
        <v>200</v>
      </c>
      <c r="I1643" s="51" t="s">
        <v>3492</v>
      </c>
      <c r="J1643" s="1">
        <v>59.52</v>
      </c>
      <c r="K1643" s="132">
        <v>956840</v>
      </c>
      <c r="L1643" s="131"/>
      <c r="M1643" s="131"/>
      <c r="N1643" s="131"/>
      <c r="O1643" s="133">
        <f t="shared" si="223"/>
        <v>0</v>
      </c>
      <c r="P1643" s="131"/>
      <c r="Q1643" s="131"/>
      <c r="R1643" s="134" t="s">
        <v>5744</v>
      </c>
      <c r="S1643" s="149">
        <v>71.333055555555546</v>
      </c>
      <c r="T1643" s="149">
        <v>0.35666527777777773</v>
      </c>
      <c r="U1643" s="150">
        <v>44775</v>
      </c>
      <c r="V1643" s="149">
        <v>1.5025000000000004</v>
      </c>
      <c r="W1643" s="130">
        <v>0.77</v>
      </c>
      <c r="X1643" s="135">
        <v>168</v>
      </c>
      <c r="Y1643" s="130" t="str">
        <f t="shared" si="221"/>
        <v>CH157</v>
      </c>
      <c r="Z1643" s="130" t="str">
        <f t="shared" si="216"/>
        <v>1/TSB003PCB</v>
      </c>
      <c r="AA1643" s="135">
        <f t="shared" si="219"/>
        <v>0.77</v>
      </c>
      <c r="AB1643" s="135">
        <f t="shared" si="222"/>
        <v>59.52</v>
      </c>
      <c r="AC1643" s="130">
        <f t="shared" si="218"/>
        <v>168</v>
      </c>
      <c r="AD1643" s="130" t="str">
        <f t="shared" si="217"/>
        <v>66000-066</v>
      </c>
      <c r="AE1643" s="136"/>
      <c r="AF1643" s="137"/>
      <c r="AG1643" s="1" t="s">
        <v>153</v>
      </c>
      <c r="AH1643" s="43">
        <v>65616</v>
      </c>
    </row>
    <row r="1644" spans="1:34" x14ac:dyDescent="0.25">
      <c r="A1644" s="146">
        <v>44756</v>
      </c>
      <c r="B1644" s="57">
        <v>324605</v>
      </c>
      <c r="C1644" s="51"/>
      <c r="D1644" s="51" t="s">
        <v>5104</v>
      </c>
      <c r="E1644" s="54">
        <v>44755</v>
      </c>
      <c r="F1644" s="51" t="s">
        <v>5558</v>
      </c>
      <c r="G1644" s="48"/>
      <c r="H1644" s="52">
        <v>1</v>
      </c>
      <c r="I1644" s="51"/>
      <c r="J1644" s="1"/>
      <c r="K1644" s="132">
        <v>964049</v>
      </c>
      <c r="L1644" s="131"/>
      <c r="M1644" s="131"/>
      <c r="N1644" s="131"/>
      <c r="O1644" s="133">
        <f t="shared" si="223"/>
        <v>0</v>
      </c>
      <c r="P1644" s="131"/>
      <c r="Q1644" s="131"/>
      <c r="R1644" s="134" t="s">
        <v>278</v>
      </c>
      <c r="S1644" s="149">
        <v>0.54388888888888953</v>
      </c>
      <c r="T1644" s="149">
        <v>0.54388888888888953</v>
      </c>
      <c r="U1644" s="150">
        <v>44762</v>
      </c>
      <c r="V1644" s="149">
        <v>7.5555555555554932E-2</v>
      </c>
      <c r="W1644" s="130">
        <v>1</v>
      </c>
      <c r="X1644" s="135">
        <v>15</v>
      </c>
      <c r="Y1644" s="130" t="str">
        <f t="shared" si="221"/>
        <v>LAB-CONN</v>
      </c>
      <c r="Z1644" s="130">
        <f t="shared" si="216"/>
        <v>0</v>
      </c>
      <c r="AA1644" s="135">
        <f t="shared" si="219"/>
        <v>1</v>
      </c>
      <c r="AB1644" s="135">
        <f t="shared" si="222"/>
        <v>0</v>
      </c>
      <c r="AC1644" s="130">
        <f t="shared" si="218"/>
        <v>15</v>
      </c>
      <c r="AD1644" s="130">
        <f t="shared" si="217"/>
        <v>0</v>
      </c>
      <c r="AE1644" s="136"/>
      <c r="AF1644" s="137"/>
      <c r="AG1644" s="1" t="s">
        <v>151</v>
      </c>
      <c r="AH1644" s="43" t="s">
        <v>277</v>
      </c>
    </row>
    <row r="1645" spans="1:34" x14ac:dyDescent="0.25">
      <c r="A1645" s="140">
        <v>44740</v>
      </c>
      <c r="B1645" s="55" t="s">
        <v>5385</v>
      </c>
      <c r="C1645" s="51" t="s">
        <v>1293</v>
      </c>
      <c r="D1645" s="51" t="s">
        <v>5387</v>
      </c>
      <c r="E1645" s="54">
        <v>44746</v>
      </c>
      <c r="F1645" s="51" t="s">
        <v>2442</v>
      </c>
      <c r="G1645" s="48" t="s">
        <v>5386</v>
      </c>
      <c r="H1645" s="52">
        <v>1</v>
      </c>
      <c r="I1645" s="51" t="s">
        <v>102</v>
      </c>
      <c r="J1645" s="1">
        <v>34.94</v>
      </c>
      <c r="K1645" s="132">
        <v>961795</v>
      </c>
      <c r="L1645" s="131"/>
      <c r="M1645" s="131"/>
      <c r="N1645" s="131"/>
      <c r="O1645" s="133">
        <f t="shared" si="223"/>
        <v>0</v>
      </c>
      <c r="P1645" s="131"/>
      <c r="Q1645" s="131"/>
      <c r="R1645" s="134" t="s">
        <v>249</v>
      </c>
      <c r="S1645" s="149">
        <v>0.15750000000000064</v>
      </c>
      <c r="T1645" s="149">
        <v>0.15750000000000064</v>
      </c>
      <c r="U1645" s="150">
        <v>44749</v>
      </c>
      <c r="V1645" s="149">
        <v>7.6666666666667993E-2</v>
      </c>
      <c r="W1645" s="130">
        <v>0.5</v>
      </c>
      <c r="X1645" s="135">
        <v>100</v>
      </c>
      <c r="Y1645" s="130" t="str">
        <f t="shared" si="221"/>
        <v>CH593</v>
      </c>
      <c r="Z1645" s="130" t="str">
        <f t="shared" si="216"/>
        <v>1/TSB-002</v>
      </c>
      <c r="AA1645" s="135">
        <f t="shared" si="219"/>
        <v>0.5</v>
      </c>
      <c r="AB1645" s="135">
        <f t="shared" si="222"/>
        <v>34.94</v>
      </c>
      <c r="AC1645" s="130">
        <f t="shared" si="218"/>
        <v>100</v>
      </c>
      <c r="AD1645" s="130" t="str">
        <f t="shared" si="217"/>
        <v>66002-917</v>
      </c>
      <c r="AE1645" s="136"/>
      <c r="AF1645" s="137"/>
      <c r="AG1645" s="1" t="s">
        <v>151</v>
      </c>
      <c r="AH1645" s="43">
        <v>2134</v>
      </c>
    </row>
    <row r="1646" spans="1:34" x14ac:dyDescent="0.25">
      <c r="A1646" s="140">
        <v>44740</v>
      </c>
      <c r="B1646" s="55" t="s">
        <v>5382</v>
      </c>
      <c r="C1646" s="51" t="s">
        <v>1896</v>
      </c>
      <c r="D1646" s="51" t="s">
        <v>5384</v>
      </c>
      <c r="E1646" s="54">
        <v>44746</v>
      </c>
      <c r="F1646" s="51" t="s">
        <v>2442</v>
      </c>
      <c r="G1646" s="48" t="s">
        <v>5383</v>
      </c>
      <c r="H1646" s="52">
        <v>1</v>
      </c>
      <c r="I1646" s="51" t="s">
        <v>1066</v>
      </c>
      <c r="J1646" s="1">
        <v>17.399999999999999</v>
      </c>
      <c r="K1646" s="132">
        <v>961795</v>
      </c>
      <c r="L1646" s="131"/>
      <c r="M1646" s="131">
        <v>3.2</v>
      </c>
      <c r="N1646" s="131">
        <v>15.2</v>
      </c>
      <c r="O1646" s="133">
        <f t="shared" si="223"/>
        <v>48.64</v>
      </c>
      <c r="P1646" s="131" t="s">
        <v>508</v>
      </c>
      <c r="Q1646" s="131" t="s">
        <v>254</v>
      </c>
      <c r="R1646" s="134" t="s">
        <v>287</v>
      </c>
      <c r="S1646" s="149">
        <v>0.16166666666666796</v>
      </c>
      <c r="T1646" s="149">
        <v>0.16166666666666796</v>
      </c>
      <c r="U1646" s="150">
        <v>44746</v>
      </c>
      <c r="V1646" s="149">
        <v>7.611111111111013E-2</v>
      </c>
      <c r="W1646" s="130">
        <v>3</v>
      </c>
      <c r="X1646" s="135">
        <v>90</v>
      </c>
      <c r="Y1646" s="130" t="str">
        <f t="shared" si="221"/>
        <v>RL1599</v>
      </c>
      <c r="Z1646" s="130" t="str">
        <f t="shared" si="216"/>
        <v>4/IFR26650-38A</v>
      </c>
      <c r="AA1646" s="135">
        <f t="shared" si="219"/>
        <v>3</v>
      </c>
      <c r="AB1646" s="135">
        <f t="shared" si="222"/>
        <v>17.399999999999999</v>
      </c>
      <c r="AC1646" s="130">
        <f t="shared" si="218"/>
        <v>90</v>
      </c>
      <c r="AD1646" s="130" t="str">
        <f t="shared" si="217"/>
        <v>66002-916</v>
      </c>
      <c r="AE1646" s="136"/>
      <c r="AF1646" s="137"/>
      <c r="AG1646" s="1" t="s">
        <v>151</v>
      </c>
      <c r="AH1646" s="43">
        <v>2134</v>
      </c>
    </row>
    <row r="1647" spans="1:34" x14ac:dyDescent="0.25">
      <c r="A1647" s="139">
        <v>44739</v>
      </c>
      <c r="B1647" s="58" t="s">
        <v>5367</v>
      </c>
      <c r="C1647" s="51" t="s">
        <v>2326</v>
      </c>
      <c r="D1647" s="51" t="s">
        <v>5369</v>
      </c>
      <c r="E1647" s="229">
        <v>44739</v>
      </c>
      <c r="F1647" s="51" t="s">
        <v>571</v>
      </c>
      <c r="G1647" s="48" t="s">
        <v>5368</v>
      </c>
      <c r="H1647" s="52">
        <v>1</v>
      </c>
      <c r="I1647" s="51" t="s">
        <v>113</v>
      </c>
      <c r="J1647" s="1">
        <v>6.45</v>
      </c>
      <c r="K1647" s="132">
        <v>961686</v>
      </c>
      <c r="L1647" s="131"/>
      <c r="M1647" s="131">
        <v>3.6</v>
      </c>
      <c r="N1647" s="131">
        <v>3.35</v>
      </c>
      <c r="O1647" s="133">
        <f t="shared" si="223"/>
        <v>12.06</v>
      </c>
      <c r="P1647" s="131" t="s">
        <v>3486</v>
      </c>
      <c r="Q1647" s="131" t="s">
        <v>412</v>
      </c>
      <c r="R1647" s="134" t="s">
        <v>287</v>
      </c>
      <c r="S1647" s="149">
        <v>0.5541666666666667</v>
      </c>
      <c r="T1647" s="149">
        <v>0.5541666666666667</v>
      </c>
      <c r="U1647" s="150">
        <v>44749</v>
      </c>
      <c r="V1647" s="149">
        <v>9.7500000000001918E-2</v>
      </c>
      <c r="W1647" s="130">
        <v>0.5</v>
      </c>
      <c r="X1647" s="135">
        <v>25</v>
      </c>
      <c r="Y1647" s="130" t="str">
        <f t="shared" si="221"/>
        <v>RL1598</v>
      </c>
      <c r="Z1647" s="130" t="str">
        <f t="shared" si="216"/>
        <v>1/NCR18650BF</v>
      </c>
      <c r="AA1647" s="135">
        <f t="shared" si="219"/>
        <v>0.5</v>
      </c>
      <c r="AB1647" s="135">
        <f t="shared" si="222"/>
        <v>6.45</v>
      </c>
      <c r="AC1647" s="130">
        <f t="shared" si="218"/>
        <v>25</v>
      </c>
      <c r="AD1647" s="130" t="str">
        <f t="shared" si="217"/>
        <v>66002-915</v>
      </c>
      <c r="AE1647" s="136"/>
      <c r="AF1647" s="137"/>
      <c r="AG1647" s="1" t="s">
        <v>151</v>
      </c>
      <c r="AH1647" s="43">
        <v>65616</v>
      </c>
    </row>
    <row r="1648" spans="1:34" x14ac:dyDescent="0.25">
      <c r="A1648" s="139">
        <v>44739</v>
      </c>
      <c r="B1648" s="58" t="s">
        <v>5374</v>
      </c>
      <c r="C1648" s="51" t="s">
        <v>5376</v>
      </c>
      <c r="D1648" s="51" t="s">
        <v>5377</v>
      </c>
      <c r="E1648" s="229">
        <v>44753</v>
      </c>
      <c r="F1648" s="51" t="s">
        <v>322</v>
      </c>
      <c r="G1648" s="48" t="s">
        <v>5375</v>
      </c>
      <c r="H1648" s="52">
        <v>5</v>
      </c>
      <c r="I1648" s="51" t="s">
        <v>326</v>
      </c>
      <c r="J1648" s="1">
        <v>13.31</v>
      </c>
      <c r="K1648" s="132">
        <v>961664</v>
      </c>
      <c r="L1648" s="131"/>
      <c r="M1648" s="131">
        <v>4.8</v>
      </c>
      <c r="N1648" s="131">
        <v>4.5</v>
      </c>
      <c r="O1648" s="133">
        <f t="shared" si="223"/>
        <v>21.599999999999998</v>
      </c>
      <c r="P1648" s="131" t="s">
        <v>3497</v>
      </c>
      <c r="Q1648" s="131" t="s">
        <v>562</v>
      </c>
      <c r="R1648" s="134" t="s">
        <v>287</v>
      </c>
      <c r="S1648" s="149">
        <v>2.4477777777777785</v>
      </c>
      <c r="T1648" s="149">
        <v>0.48955555555555569</v>
      </c>
      <c r="U1648" s="150">
        <v>44748</v>
      </c>
      <c r="V1648" s="149">
        <v>7.0833333333331083E-2</v>
      </c>
      <c r="W1648" s="130">
        <v>1</v>
      </c>
      <c r="X1648" s="135">
        <v>40</v>
      </c>
      <c r="Y1648" s="130" t="str">
        <f t="shared" si="221"/>
        <v>N2011</v>
      </c>
      <c r="Z1648" s="130" t="str">
        <f t="shared" si="216"/>
        <v>4/MH-C4500HT</v>
      </c>
      <c r="AA1648" s="135">
        <f t="shared" si="219"/>
        <v>1</v>
      </c>
      <c r="AB1648" s="135">
        <f t="shared" si="222"/>
        <v>13.31</v>
      </c>
      <c r="AC1648" s="130">
        <f t="shared" si="218"/>
        <v>40</v>
      </c>
      <c r="AD1648" s="130" t="str">
        <f t="shared" si="217"/>
        <v>66002-914</v>
      </c>
      <c r="AE1648" s="136"/>
      <c r="AF1648" s="137"/>
      <c r="AG1648" s="1" t="s">
        <v>151</v>
      </c>
      <c r="AH1648" s="43" t="s">
        <v>323</v>
      </c>
    </row>
    <row r="1649" spans="1:34" x14ac:dyDescent="0.25">
      <c r="A1649" s="140">
        <v>44726</v>
      </c>
      <c r="B1649" s="55" t="s">
        <v>5284</v>
      </c>
      <c r="C1649" s="51" t="s">
        <v>2578</v>
      </c>
      <c r="D1649" s="51" t="s">
        <v>2579</v>
      </c>
      <c r="E1649" s="54">
        <v>44739</v>
      </c>
      <c r="F1649" s="51" t="s">
        <v>579</v>
      </c>
      <c r="G1649" s="48" t="s">
        <v>2577</v>
      </c>
      <c r="H1649" s="52">
        <v>1</v>
      </c>
      <c r="I1649" s="51" t="s">
        <v>299</v>
      </c>
      <c r="J1649" s="1">
        <v>11.8</v>
      </c>
      <c r="K1649" s="132">
        <v>959862</v>
      </c>
      <c r="L1649" s="131" t="s">
        <v>5285</v>
      </c>
      <c r="M1649" s="131">
        <v>10.8</v>
      </c>
      <c r="N1649" s="131">
        <v>2.0499999999999998</v>
      </c>
      <c r="O1649" s="133">
        <f t="shared" si="223"/>
        <v>22.14</v>
      </c>
      <c r="P1649" s="131" t="s">
        <v>3486</v>
      </c>
      <c r="Q1649" s="131" t="s">
        <v>577</v>
      </c>
      <c r="R1649" s="134" t="s">
        <v>997</v>
      </c>
      <c r="S1649" s="149">
        <v>1.8516666666666683</v>
      </c>
      <c r="T1649" s="149">
        <v>1.8516666666666683</v>
      </c>
      <c r="U1649" s="150">
        <v>44746</v>
      </c>
      <c r="V1649" s="149">
        <v>7.1666666666667211E-2</v>
      </c>
      <c r="W1649" s="130">
        <v>1.1200000000000001</v>
      </c>
      <c r="X1649" s="135">
        <v>55.56</v>
      </c>
      <c r="Y1649" s="130" t="str">
        <f t="shared" si="221"/>
        <v>RECELL586</v>
      </c>
      <c r="Z1649" s="130" t="str">
        <f t="shared" si="216"/>
        <v>3/UR18650RX</v>
      </c>
      <c r="AA1649" s="135">
        <f t="shared" si="219"/>
        <v>1.1200000000000001</v>
      </c>
      <c r="AB1649" s="135">
        <f t="shared" si="222"/>
        <v>11.8</v>
      </c>
      <c r="AC1649" s="130">
        <f t="shared" si="218"/>
        <v>55.56</v>
      </c>
      <c r="AD1649" s="130" t="str">
        <f t="shared" si="217"/>
        <v>66002-321</v>
      </c>
      <c r="AE1649" s="136"/>
      <c r="AF1649" s="137"/>
      <c r="AG1649" s="1" t="s">
        <v>152</v>
      </c>
      <c r="AH1649" s="43">
        <v>23769</v>
      </c>
    </row>
    <row r="1650" spans="1:34" x14ac:dyDescent="0.25">
      <c r="A1650" s="146">
        <v>44728</v>
      </c>
      <c r="B1650" s="57" t="s">
        <v>5309</v>
      </c>
      <c r="C1650" s="51" t="s">
        <v>5312</v>
      </c>
      <c r="D1650" s="51" t="s">
        <v>5745</v>
      </c>
      <c r="E1650" s="54">
        <v>44741</v>
      </c>
      <c r="F1650" s="51" t="s">
        <v>5306</v>
      </c>
      <c r="G1650" s="48" t="s">
        <v>5310</v>
      </c>
      <c r="H1650" s="52">
        <v>1</v>
      </c>
      <c r="I1650" s="51" t="s">
        <v>5311</v>
      </c>
      <c r="J1650" s="1">
        <v>43.5</v>
      </c>
      <c r="K1650" s="132">
        <v>959668</v>
      </c>
      <c r="L1650" s="131"/>
      <c r="M1650" s="131">
        <v>18</v>
      </c>
      <c r="N1650" s="131">
        <v>5.2</v>
      </c>
      <c r="O1650" s="133">
        <f t="shared" si="223"/>
        <v>93.600000000000009</v>
      </c>
      <c r="P1650" s="131" t="s">
        <v>3486</v>
      </c>
      <c r="Q1650" s="131" t="s">
        <v>3535</v>
      </c>
      <c r="R1650" s="134" t="s">
        <v>997</v>
      </c>
      <c r="S1650" s="149">
        <v>1.3952777777777778</v>
      </c>
      <c r="T1650" s="149">
        <v>1.3952777777777778</v>
      </c>
      <c r="U1650" s="150">
        <v>44749</v>
      </c>
      <c r="V1650" s="149">
        <v>6.6944444444443363E-2</v>
      </c>
      <c r="W1650" s="130">
        <v>0.5</v>
      </c>
      <c r="X1650" s="135">
        <v>14.2</v>
      </c>
      <c r="Y1650" s="130" t="str">
        <f t="shared" si="221"/>
        <v>RECELL787</v>
      </c>
      <c r="Z1650" s="130" t="str">
        <f t="shared" si="216"/>
        <v>10/UR18650NSX</v>
      </c>
      <c r="AA1650" s="135">
        <f t="shared" si="219"/>
        <v>0.5</v>
      </c>
      <c r="AB1650" s="135">
        <f t="shared" si="222"/>
        <v>43.5</v>
      </c>
      <c r="AC1650" s="130">
        <f t="shared" si="218"/>
        <v>14.2</v>
      </c>
      <c r="AD1650" s="130" t="str">
        <f t="shared" si="217"/>
        <v>66002-500B</v>
      </c>
      <c r="AE1650" s="136"/>
      <c r="AF1650" s="137"/>
      <c r="AG1650" s="1" t="s">
        <v>152</v>
      </c>
      <c r="AH1650" s="43">
        <v>67093</v>
      </c>
    </row>
    <row r="1651" spans="1:34" x14ac:dyDescent="0.25">
      <c r="A1651" s="140">
        <v>44719</v>
      </c>
      <c r="B1651" s="55" t="s">
        <v>5221</v>
      </c>
      <c r="C1651" s="51" t="s">
        <v>5224</v>
      </c>
      <c r="D1651" s="51" t="s">
        <v>5225</v>
      </c>
      <c r="E1651" s="54">
        <v>44729</v>
      </c>
      <c r="F1651" s="51" t="s">
        <v>2003</v>
      </c>
      <c r="G1651" s="48" t="s">
        <v>5222</v>
      </c>
      <c r="H1651" s="52">
        <v>1</v>
      </c>
      <c r="I1651" s="51" t="s">
        <v>5223</v>
      </c>
      <c r="J1651" s="1">
        <v>3.98</v>
      </c>
      <c r="K1651" s="132">
        <v>958815</v>
      </c>
      <c r="L1651" s="131"/>
      <c r="M1651" s="131">
        <v>3.6</v>
      </c>
      <c r="N1651" s="131">
        <v>0.17</v>
      </c>
      <c r="O1651" s="133">
        <f t="shared" si="223"/>
        <v>0.6120000000000001</v>
      </c>
      <c r="P1651" s="131" t="s">
        <v>3486</v>
      </c>
      <c r="Q1651" s="131" t="s">
        <v>412</v>
      </c>
      <c r="R1651" s="134" t="s">
        <v>287</v>
      </c>
      <c r="S1651" s="149">
        <v>0.97888888888889092</v>
      </c>
      <c r="T1651" s="149">
        <v>0.97888888888889092</v>
      </c>
      <c r="U1651" s="150">
        <v>44746</v>
      </c>
      <c r="V1651" s="149">
        <v>0.11583333333333279</v>
      </c>
      <c r="W1651" s="130">
        <v>1</v>
      </c>
      <c r="X1651" s="135">
        <v>42</v>
      </c>
      <c r="Y1651" s="130" t="str">
        <f t="shared" si="221"/>
        <v>L528</v>
      </c>
      <c r="Z1651" s="130" t="str">
        <f t="shared" si="216"/>
        <v>1/SPC1550</v>
      </c>
      <c r="AA1651" s="135">
        <f t="shared" si="219"/>
        <v>1</v>
      </c>
      <c r="AB1651" s="135">
        <f t="shared" si="222"/>
        <v>3.98</v>
      </c>
      <c r="AC1651" s="130">
        <f t="shared" si="218"/>
        <v>42</v>
      </c>
      <c r="AD1651" s="130" t="str">
        <f t="shared" si="217"/>
        <v>66003-876</v>
      </c>
      <c r="AE1651" s="136"/>
      <c r="AF1651" s="137"/>
      <c r="AG1651" s="1" t="s">
        <v>152</v>
      </c>
      <c r="AH1651" s="43">
        <v>27741</v>
      </c>
    </row>
    <row r="1652" spans="1:34" x14ac:dyDescent="0.25">
      <c r="A1652" s="147">
        <v>44715</v>
      </c>
      <c r="B1652" s="82" t="s">
        <v>5163</v>
      </c>
      <c r="C1652" s="51" t="s">
        <v>2578</v>
      </c>
      <c r="D1652" s="51" t="s">
        <v>5164</v>
      </c>
      <c r="E1652" s="54">
        <v>44726</v>
      </c>
      <c r="F1652" s="51" t="s">
        <v>105</v>
      </c>
      <c r="G1652" s="48" t="s">
        <v>2577</v>
      </c>
      <c r="H1652" s="52">
        <v>1</v>
      </c>
      <c r="I1652" s="51" t="s">
        <v>299</v>
      </c>
      <c r="J1652" s="1">
        <v>11.8</v>
      </c>
      <c r="K1652" s="132">
        <v>958064</v>
      </c>
      <c r="L1652" s="131"/>
      <c r="M1652" s="131">
        <v>10.8</v>
      </c>
      <c r="N1652" s="131">
        <v>2.0499999999999998</v>
      </c>
      <c r="O1652" s="133">
        <f t="shared" si="223"/>
        <v>22.14</v>
      </c>
      <c r="P1652" s="131" t="s">
        <v>3486</v>
      </c>
      <c r="Q1652" s="131" t="s">
        <v>577</v>
      </c>
      <c r="R1652" s="134" t="s">
        <v>455</v>
      </c>
      <c r="S1652" s="149">
        <v>1.2505555555555588</v>
      </c>
      <c r="T1652" s="149">
        <v>1.2505555555555588</v>
      </c>
      <c r="U1652" s="150">
        <v>44739</v>
      </c>
      <c r="V1652" s="149">
        <v>7.5277777777777999E-2</v>
      </c>
      <c r="W1652" s="130">
        <v>1.1200000000000001</v>
      </c>
      <c r="X1652" s="135">
        <v>57</v>
      </c>
      <c r="Y1652" s="130" t="str">
        <f t="shared" si="221"/>
        <v>RECELL589</v>
      </c>
      <c r="Z1652" s="130" t="str">
        <f t="shared" si="216"/>
        <v>3/UR18650RX</v>
      </c>
      <c r="AA1652" s="135">
        <f t="shared" si="219"/>
        <v>1.1200000000000001</v>
      </c>
      <c r="AB1652" s="135">
        <f t="shared" si="222"/>
        <v>11.8</v>
      </c>
      <c r="AC1652" s="130">
        <f t="shared" si="218"/>
        <v>57</v>
      </c>
      <c r="AD1652" s="130" t="str">
        <f t="shared" si="217"/>
        <v>66002-321</v>
      </c>
      <c r="AE1652" s="136"/>
      <c r="AF1652" s="137"/>
      <c r="AG1652" s="1" t="s">
        <v>13</v>
      </c>
      <c r="AH1652" s="43" t="s">
        <v>294</v>
      </c>
    </row>
    <row r="1653" spans="1:34" x14ac:dyDescent="0.25">
      <c r="A1653" s="139">
        <v>44697</v>
      </c>
      <c r="B1653" s="58">
        <v>322954</v>
      </c>
      <c r="C1653" s="51" t="s">
        <v>5064</v>
      </c>
      <c r="D1653" s="51" t="s">
        <v>5065</v>
      </c>
      <c r="E1653" s="54">
        <v>44697</v>
      </c>
      <c r="F1653" s="51" t="s">
        <v>90</v>
      </c>
      <c r="G1653" s="48" t="s">
        <v>5067</v>
      </c>
      <c r="H1653" s="52">
        <v>200</v>
      </c>
      <c r="I1653" s="51" t="s">
        <v>5066</v>
      </c>
      <c r="J1653" s="1">
        <v>0</v>
      </c>
      <c r="K1653" s="132"/>
      <c r="L1653" s="131"/>
      <c r="M1653" s="131"/>
      <c r="N1653" s="131"/>
      <c r="O1653" s="133">
        <f t="shared" si="223"/>
        <v>0</v>
      </c>
      <c r="P1653" s="131"/>
      <c r="Q1653" s="131"/>
      <c r="R1653" s="134" t="s">
        <v>4755</v>
      </c>
      <c r="S1653" s="149">
        <v>0.7230555555555549</v>
      </c>
      <c r="T1653" s="149">
        <v>3.6152777777777746E-3</v>
      </c>
      <c r="U1653" s="150">
        <v>44699</v>
      </c>
      <c r="V1653" s="149">
        <v>6.9999999999998952E-2</v>
      </c>
      <c r="W1653" s="130">
        <v>0.01</v>
      </c>
      <c r="X1653" s="135">
        <v>0</v>
      </c>
      <c r="Y1653" s="130" t="str">
        <f t="shared" si="221"/>
        <v>LAB-UNPACK</v>
      </c>
      <c r="Z1653" s="130" t="str">
        <f t="shared" si="216"/>
        <v>1/HR-4UTHC(4B)</v>
      </c>
      <c r="AA1653" s="135">
        <f t="shared" si="219"/>
        <v>0.01</v>
      </c>
      <c r="AB1653" s="135">
        <f t="shared" si="222"/>
        <v>0</v>
      </c>
      <c r="AC1653" s="130">
        <f t="shared" si="218"/>
        <v>0</v>
      </c>
      <c r="AD1653" s="130" t="str">
        <f t="shared" si="217"/>
        <v>33000-399B</v>
      </c>
      <c r="AE1653" s="136"/>
      <c r="AF1653" s="137"/>
      <c r="AG1653" s="1" t="s">
        <v>13</v>
      </c>
      <c r="AH1653" s="43"/>
    </row>
    <row r="1654" spans="1:34" x14ac:dyDescent="0.25">
      <c r="A1654" s="139">
        <v>44697</v>
      </c>
      <c r="B1654" s="58" t="s">
        <v>5059</v>
      </c>
      <c r="C1654" s="51" t="s">
        <v>4915</v>
      </c>
      <c r="D1654" s="51" t="s">
        <v>5062</v>
      </c>
      <c r="E1654" s="54">
        <v>44697</v>
      </c>
      <c r="F1654" s="51" t="s">
        <v>5060</v>
      </c>
      <c r="G1654" s="48" t="s">
        <v>5061</v>
      </c>
      <c r="H1654" s="52">
        <v>1</v>
      </c>
      <c r="I1654" s="51" t="s">
        <v>4914</v>
      </c>
      <c r="J1654" s="1">
        <v>1251.6099999999999</v>
      </c>
      <c r="K1654" s="132">
        <v>956257</v>
      </c>
      <c r="L1654" s="131"/>
      <c r="M1654" s="131">
        <v>12.8</v>
      </c>
      <c r="N1654" s="131">
        <v>150</v>
      </c>
      <c r="O1654" s="133">
        <f t="shared" si="223"/>
        <v>1920</v>
      </c>
      <c r="P1654" s="131" t="s">
        <v>508</v>
      </c>
      <c r="Q1654" s="131" t="s">
        <v>412</v>
      </c>
      <c r="R1654" s="134" t="s">
        <v>259</v>
      </c>
      <c r="S1654" s="149">
        <v>18.663611111111116</v>
      </c>
      <c r="T1654" s="149">
        <v>18.663611111111116</v>
      </c>
      <c r="U1654" s="150">
        <v>44749</v>
      </c>
      <c r="V1654" s="149">
        <v>0.45722222222222264</v>
      </c>
      <c r="W1654" s="130">
        <v>5</v>
      </c>
      <c r="X1654" s="135">
        <v>2700</v>
      </c>
      <c r="Y1654" s="130" t="str">
        <f t="shared" si="221"/>
        <v>RL1593</v>
      </c>
      <c r="Z1654" s="130" t="str">
        <f t="shared" si="216"/>
        <v>1/12LFP150PS</v>
      </c>
      <c r="AA1654" s="135">
        <f t="shared" si="219"/>
        <v>5</v>
      </c>
      <c r="AB1654" s="135">
        <f t="shared" si="222"/>
        <v>1251.6099999999999</v>
      </c>
      <c r="AC1654" s="130">
        <f t="shared" si="218"/>
        <v>2700</v>
      </c>
      <c r="AD1654" s="130" t="str">
        <f t="shared" si="217"/>
        <v>66003-046</v>
      </c>
      <c r="AE1654" s="136"/>
      <c r="AF1654" s="137"/>
      <c r="AG1654" s="1" t="s">
        <v>151</v>
      </c>
      <c r="AH1654" s="43" t="s">
        <v>5063</v>
      </c>
    </row>
    <row r="1655" spans="1:34" x14ac:dyDescent="0.25">
      <c r="A1655" s="146">
        <v>44581</v>
      </c>
      <c r="B1655" s="57" t="s">
        <v>4152</v>
      </c>
      <c r="C1655" s="51" t="s">
        <v>774</v>
      </c>
      <c r="D1655" s="51" t="s">
        <v>5746</v>
      </c>
      <c r="E1655" s="54">
        <v>44596</v>
      </c>
      <c r="F1655" s="51" t="s">
        <v>4153</v>
      </c>
      <c r="G1655" s="48" t="s">
        <v>4154</v>
      </c>
      <c r="H1655" s="52">
        <v>1</v>
      </c>
      <c r="I1655" s="51" t="s">
        <v>251</v>
      </c>
      <c r="J1655" s="1">
        <v>274</v>
      </c>
      <c r="K1655" s="132">
        <v>943185</v>
      </c>
      <c r="L1655" s="131"/>
      <c r="M1655" s="131">
        <v>36</v>
      </c>
      <c r="N1655" s="131">
        <v>16.75</v>
      </c>
      <c r="O1655" s="133">
        <f t="shared" si="223"/>
        <v>603</v>
      </c>
      <c r="P1655" s="131" t="s">
        <v>3486</v>
      </c>
      <c r="Q1655" s="131" t="s">
        <v>747</v>
      </c>
      <c r="R1655" s="134" t="s">
        <v>2660</v>
      </c>
      <c r="S1655" s="149">
        <v>7.2327777777777778</v>
      </c>
      <c r="T1655" s="149">
        <v>7.2327777777777778</v>
      </c>
      <c r="U1655" s="150">
        <v>44624</v>
      </c>
      <c r="V1655" s="149">
        <v>0.17305555555555419</v>
      </c>
      <c r="W1655" s="130">
        <v>5</v>
      </c>
      <c r="X1655" s="135">
        <v>700</v>
      </c>
      <c r="Y1655" s="130" t="str">
        <f t="shared" si="221"/>
        <v>PACK721</v>
      </c>
      <c r="Z1655" s="130" t="str">
        <f t="shared" si="216"/>
        <v>50/NCR18650B</v>
      </c>
      <c r="AA1655" s="135">
        <f t="shared" si="219"/>
        <v>5</v>
      </c>
      <c r="AB1655" s="135">
        <f t="shared" si="222"/>
        <v>274</v>
      </c>
      <c r="AC1655" s="130">
        <f t="shared" si="218"/>
        <v>700</v>
      </c>
      <c r="AD1655" s="130" t="str">
        <f t="shared" si="217"/>
        <v>66002-796</v>
      </c>
      <c r="AE1655" s="136"/>
      <c r="AF1655" s="137"/>
      <c r="AG1655" s="1" t="s">
        <v>151</v>
      </c>
      <c r="AH1655" s="43">
        <v>2622</v>
      </c>
    </row>
    <row r="1656" spans="1:34" x14ac:dyDescent="0.25">
      <c r="A1656" s="146">
        <v>44574</v>
      </c>
      <c r="B1656" s="57" t="s">
        <v>4082</v>
      </c>
      <c r="C1656" s="51" t="s">
        <v>2648</v>
      </c>
      <c r="D1656" s="51" t="s">
        <v>2649</v>
      </c>
      <c r="E1656" s="54">
        <v>44610</v>
      </c>
      <c r="F1656" s="51" t="s">
        <v>4013</v>
      </c>
      <c r="G1656" s="48" t="s">
        <v>2647</v>
      </c>
      <c r="H1656" s="52">
        <v>2</v>
      </c>
      <c r="I1656" s="51" t="s">
        <v>654</v>
      </c>
      <c r="J1656" s="1">
        <v>54.1</v>
      </c>
      <c r="K1656" s="132">
        <v>942313</v>
      </c>
      <c r="L1656" s="131"/>
      <c r="M1656" s="131">
        <v>14.4</v>
      </c>
      <c r="N1656" s="131">
        <v>4.5</v>
      </c>
      <c r="O1656" s="133">
        <f t="shared" si="223"/>
        <v>64.8</v>
      </c>
      <c r="P1656" s="131" t="s">
        <v>3486</v>
      </c>
      <c r="Q1656" s="131" t="s">
        <v>92</v>
      </c>
      <c r="R1656" s="134" t="s">
        <v>1618</v>
      </c>
      <c r="S1656" s="149">
        <v>3.1925000000000017</v>
      </c>
      <c r="T1656" s="149">
        <v>1.5962500000000008</v>
      </c>
      <c r="U1656" s="150">
        <v>44615</v>
      </c>
      <c r="V1656" s="149">
        <v>0.19944444444444276</v>
      </c>
      <c r="W1656" s="130">
        <v>1.17</v>
      </c>
      <c r="X1656" s="135">
        <v>210</v>
      </c>
      <c r="Y1656" s="130" t="str">
        <f t="shared" si="221"/>
        <v>RL110A</v>
      </c>
      <c r="Z1656" s="130" t="str">
        <f t="shared" si="216"/>
        <v>8/UR18650A</v>
      </c>
      <c r="AA1656" s="135">
        <f t="shared" si="219"/>
        <v>1.17</v>
      </c>
      <c r="AB1656" s="135">
        <f t="shared" si="222"/>
        <v>54.1</v>
      </c>
      <c r="AC1656" s="130">
        <f t="shared" si="218"/>
        <v>210</v>
      </c>
      <c r="AD1656" s="130" t="str">
        <f t="shared" si="217"/>
        <v>66000-453</v>
      </c>
      <c r="AE1656" s="136"/>
      <c r="AF1656" s="137"/>
      <c r="AG1656" s="1" t="s">
        <v>13</v>
      </c>
      <c r="AH1656" s="43">
        <v>66518</v>
      </c>
    </row>
    <row r="1657" spans="1:34" s="138" customFormat="1" x14ac:dyDescent="0.25">
      <c r="A1657" s="140">
        <v>44530</v>
      </c>
      <c r="B1657" s="55" t="s">
        <v>3861</v>
      </c>
      <c r="C1657" s="51" t="s">
        <v>3864</v>
      </c>
      <c r="D1657" s="51" t="s">
        <v>3865</v>
      </c>
      <c r="E1657" s="54">
        <v>44540</v>
      </c>
      <c r="F1657" s="51" t="s">
        <v>1362</v>
      </c>
      <c r="G1657" s="48" t="s">
        <v>3862</v>
      </c>
      <c r="H1657" s="52">
        <v>1</v>
      </c>
      <c r="I1657" s="51" t="s">
        <v>3863</v>
      </c>
      <c r="J1657" s="1">
        <v>805.93</v>
      </c>
      <c r="K1657" s="132">
        <v>938243</v>
      </c>
      <c r="L1657" s="131"/>
      <c r="M1657" s="131">
        <v>25.6</v>
      </c>
      <c r="N1657" s="131">
        <v>21.6</v>
      </c>
      <c r="O1657" s="133">
        <f t="shared" si="223"/>
        <v>552.96</v>
      </c>
      <c r="P1657" s="131" t="s">
        <v>508</v>
      </c>
      <c r="Q1657" s="131" t="s">
        <v>582</v>
      </c>
      <c r="R1657" s="134" t="s">
        <v>259</v>
      </c>
      <c r="S1657" s="149">
        <v>12.046666666666667</v>
      </c>
      <c r="T1657" s="149">
        <v>12.046666666666667</v>
      </c>
      <c r="U1657" s="150">
        <v>44595</v>
      </c>
      <c r="V1657" s="149">
        <v>6.1111111111111782E-2</v>
      </c>
      <c r="W1657" s="130">
        <v>19.89</v>
      </c>
      <c r="X1657" s="135">
        <v>1600</v>
      </c>
      <c r="Y1657" s="130" t="str">
        <f t="shared" si="221"/>
        <v>RL1346</v>
      </c>
      <c r="Z1657" s="130" t="str">
        <f t="shared" si="216"/>
        <v>2/12LFP21</v>
      </c>
      <c r="AA1657" s="135">
        <f t="shared" si="219"/>
        <v>19.89</v>
      </c>
      <c r="AB1657" s="135">
        <f t="shared" si="222"/>
        <v>805.93</v>
      </c>
      <c r="AC1657" s="130">
        <f t="shared" si="218"/>
        <v>1600</v>
      </c>
      <c r="AD1657" s="130" t="str">
        <f t="shared" si="217"/>
        <v>66002-364</v>
      </c>
      <c r="AE1657" s="136"/>
      <c r="AF1657" s="137"/>
      <c r="AG1657" s="1" t="s">
        <v>151</v>
      </c>
      <c r="AH1657" s="43">
        <v>66776</v>
      </c>
    </row>
    <row r="1658" spans="1:34" x14ac:dyDescent="0.25">
      <c r="A1658" s="17">
        <v>44235</v>
      </c>
      <c r="B1658" s="46">
        <v>310907</v>
      </c>
      <c r="C1658" s="19"/>
      <c r="D1658" s="19" t="s">
        <v>1154</v>
      </c>
      <c r="E1658" s="14">
        <v>44239</v>
      </c>
      <c r="F1658" s="19" t="s">
        <v>258</v>
      </c>
      <c r="G1658" s="19"/>
      <c r="H1658" s="19">
        <v>3</v>
      </c>
      <c r="I1658" s="19"/>
      <c r="J1658" s="24">
        <v>0</v>
      </c>
      <c r="K1658" s="7"/>
      <c r="L1658" s="24"/>
      <c r="M1658" s="24"/>
      <c r="N1658" s="24"/>
      <c r="O1658" s="16">
        <f t="shared" si="223"/>
        <v>0</v>
      </c>
      <c r="P1658" s="24"/>
      <c r="Q1658" s="24"/>
      <c r="R1658" s="25" t="s">
        <v>259</v>
      </c>
      <c r="S1658" s="27">
        <v>4.0652777777777764</v>
      </c>
      <c r="T1658" s="27">
        <v>1.3550925925925921</v>
      </c>
      <c r="U1658" s="66">
        <v>44595</v>
      </c>
      <c r="V1658" s="27">
        <v>0.10861111111111121</v>
      </c>
      <c r="W1658" s="19">
        <v>0.75</v>
      </c>
      <c r="X1658" s="26">
        <v>0</v>
      </c>
      <c r="Y1658" s="19" t="str">
        <f t="shared" si="221"/>
        <v>RL638B-LAB</v>
      </c>
      <c r="Z1658" s="19">
        <f t="shared" si="216"/>
        <v>0</v>
      </c>
      <c r="AA1658" s="26">
        <f t="shared" si="219"/>
        <v>0.75</v>
      </c>
      <c r="AB1658" s="26">
        <f t="shared" si="222"/>
        <v>0</v>
      </c>
      <c r="AC1658" s="19">
        <f t="shared" si="218"/>
        <v>0</v>
      </c>
      <c r="AD1658" s="19">
        <f t="shared" si="217"/>
        <v>0</v>
      </c>
      <c r="AE1658" s="32"/>
      <c r="AF1658" s="34"/>
      <c r="AG1658" s="1" t="s">
        <v>152</v>
      </c>
      <c r="AH1658" s="43">
        <v>1167</v>
      </c>
    </row>
    <row r="1659" spans="1:34" x14ac:dyDescent="0.25">
      <c r="A1659" s="5">
        <v>44209</v>
      </c>
      <c r="B1659" s="56" t="s">
        <v>961</v>
      </c>
      <c r="C1659" s="51" t="s">
        <v>791</v>
      </c>
      <c r="D1659" s="51" t="s">
        <v>5747</v>
      </c>
      <c r="E1659" s="54">
        <v>44208</v>
      </c>
      <c r="F1659" s="51" t="s">
        <v>282</v>
      </c>
      <c r="G1659" s="48" t="s">
        <v>962</v>
      </c>
      <c r="H1659" s="52">
        <v>1</v>
      </c>
      <c r="I1659" s="51" t="s">
        <v>963</v>
      </c>
      <c r="J1659" s="1">
        <v>21.36</v>
      </c>
      <c r="K1659" s="7">
        <v>900154</v>
      </c>
      <c r="L1659" s="24"/>
      <c r="M1659" s="24">
        <v>12</v>
      </c>
      <c r="N1659" s="24">
        <v>2</v>
      </c>
      <c r="O1659" s="16">
        <f t="shared" si="223"/>
        <v>24</v>
      </c>
      <c r="P1659" s="24" t="s">
        <v>91</v>
      </c>
      <c r="Q1659" s="24" t="s">
        <v>584</v>
      </c>
      <c r="R1659" s="25" t="s">
        <v>249</v>
      </c>
      <c r="S1659" s="27">
        <v>0.506388888888889</v>
      </c>
      <c r="T1659" s="27">
        <v>0.506388888888889</v>
      </c>
      <c r="U1659" s="66">
        <v>44595</v>
      </c>
      <c r="V1659" s="27">
        <v>0.12388888888888783</v>
      </c>
      <c r="W1659" s="19">
        <v>1</v>
      </c>
      <c r="X1659" s="26">
        <v>68.5</v>
      </c>
      <c r="Y1659" s="19" t="str">
        <f t="shared" si="221"/>
        <v>RECELL788</v>
      </c>
      <c r="Z1659" s="19" t="str">
        <f t="shared" si="216"/>
        <v>10/BK-3MCCE</v>
      </c>
      <c r="AA1659" s="26">
        <f t="shared" si="219"/>
        <v>1</v>
      </c>
      <c r="AB1659" s="26">
        <f t="shared" si="222"/>
        <v>21.36</v>
      </c>
      <c r="AC1659" s="19">
        <f t="shared" si="218"/>
        <v>68.5</v>
      </c>
      <c r="AD1659" s="19" t="str">
        <f t="shared" si="217"/>
        <v>66002-845</v>
      </c>
      <c r="AE1659" s="32"/>
      <c r="AF1659" s="34"/>
      <c r="AG1659" s="1" t="s">
        <v>13</v>
      </c>
      <c r="AH1659" s="43" t="s">
        <v>283</v>
      </c>
    </row>
    <row r="1660" spans="1:34" x14ac:dyDescent="0.25">
      <c r="A1660" s="144">
        <v>44755</v>
      </c>
      <c r="B1660" s="56" t="s">
        <v>5518</v>
      </c>
      <c r="C1660" s="51" t="s">
        <v>5340</v>
      </c>
      <c r="D1660" s="51" t="s">
        <v>5341</v>
      </c>
      <c r="E1660" s="54">
        <v>44775</v>
      </c>
      <c r="F1660" s="51" t="s">
        <v>3116</v>
      </c>
      <c r="G1660" s="48" t="s">
        <v>5338</v>
      </c>
      <c r="H1660" s="52">
        <v>1</v>
      </c>
      <c r="I1660" s="51" t="s">
        <v>5339</v>
      </c>
      <c r="J1660" s="1">
        <v>36.090000000000003</v>
      </c>
      <c r="K1660" s="132">
        <v>963617</v>
      </c>
      <c r="L1660" s="131"/>
      <c r="M1660" s="131">
        <v>12</v>
      </c>
      <c r="N1660" s="131">
        <v>4</v>
      </c>
      <c r="O1660" s="133">
        <f t="shared" si="223"/>
        <v>48</v>
      </c>
      <c r="P1660" s="131" t="s">
        <v>3497</v>
      </c>
      <c r="Q1660" s="131" t="s">
        <v>584</v>
      </c>
      <c r="R1660" s="134" t="s">
        <v>248</v>
      </c>
      <c r="S1660" s="149">
        <v>0.69555555555555593</v>
      </c>
      <c r="T1660" s="149">
        <v>0.69555555555555593</v>
      </c>
      <c r="U1660" s="150">
        <v>44781</v>
      </c>
      <c r="V1660" s="149">
        <v>266.36222222222221</v>
      </c>
      <c r="W1660" s="130">
        <v>2</v>
      </c>
      <c r="X1660" s="135">
        <v>130</v>
      </c>
      <c r="Y1660" s="130" t="str">
        <f t="shared" si="221"/>
        <v>N1759</v>
      </c>
      <c r="Z1660" s="130" t="str">
        <f t="shared" si="216"/>
        <v>10/IMX-4000C</v>
      </c>
      <c r="AA1660" s="135">
        <f t="shared" si="219"/>
        <v>2</v>
      </c>
      <c r="AB1660" s="135">
        <f t="shared" si="222"/>
        <v>36.090000000000003</v>
      </c>
      <c r="AC1660" s="130">
        <f t="shared" si="218"/>
        <v>130</v>
      </c>
      <c r="AD1660" s="130" t="str">
        <f t="shared" si="217"/>
        <v>66001-515</v>
      </c>
      <c r="AE1660" s="136"/>
      <c r="AF1660" s="137"/>
      <c r="AG1660" s="1" t="s">
        <v>573</v>
      </c>
      <c r="AH1660" s="43">
        <v>65517</v>
      </c>
    </row>
    <row r="1661" spans="1:34" x14ac:dyDescent="0.25">
      <c r="A1661" s="144">
        <v>44769</v>
      </c>
      <c r="B1661" s="56" t="s">
        <v>5660</v>
      </c>
      <c r="C1661" s="51" t="s">
        <v>5662</v>
      </c>
      <c r="D1661" s="51" t="s">
        <v>5663</v>
      </c>
      <c r="E1661" s="54">
        <v>44789</v>
      </c>
      <c r="F1661" s="51" t="s">
        <v>534</v>
      </c>
      <c r="G1661" s="48" t="s">
        <v>5661</v>
      </c>
      <c r="H1661" s="52">
        <v>40</v>
      </c>
      <c r="I1661" s="51" t="s">
        <v>736</v>
      </c>
      <c r="J1661" s="1">
        <v>2.5099999999999998</v>
      </c>
      <c r="K1661" s="132">
        <v>965478</v>
      </c>
      <c r="L1661" s="131"/>
      <c r="M1661" s="131">
        <v>3</v>
      </c>
      <c r="N1661" s="131">
        <v>1.2</v>
      </c>
      <c r="O1661" s="133">
        <f t="shared" si="223"/>
        <v>3.5999999999999996</v>
      </c>
      <c r="P1661" s="131" t="s">
        <v>435</v>
      </c>
      <c r="Q1661" s="131" t="s">
        <v>412</v>
      </c>
      <c r="R1661" s="134" t="s">
        <v>5771</v>
      </c>
      <c r="S1661" s="149">
        <v>9.2716666666666683</v>
      </c>
      <c r="T1661" s="149">
        <v>0.2317916666666667</v>
      </c>
      <c r="U1661" s="150">
        <v>44781</v>
      </c>
      <c r="V1661" s="149">
        <v>3.0397222222222227</v>
      </c>
      <c r="W1661" s="130">
        <v>0.2</v>
      </c>
      <c r="X1661" s="135">
        <v>14.5</v>
      </c>
      <c r="Y1661" s="130" t="str">
        <f t="shared" si="221"/>
        <v>L150</v>
      </c>
      <c r="Z1661" s="130" t="str">
        <f t="shared" si="216"/>
        <v>1/BR-2/3AE</v>
      </c>
      <c r="AA1661" s="135">
        <f t="shared" si="219"/>
        <v>0.2</v>
      </c>
      <c r="AB1661" s="135">
        <f t="shared" si="222"/>
        <v>2.5099999999999998</v>
      </c>
      <c r="AC1661" s="130">
        <f t="shared" si="218"/>
        <v>14.5</v>
      </c>
      <c r="AD1661" s="130" t="str">
        <f t="shared" si="217"/>
        <v>66000-190</v>
      </c>
      <c r="AE1661" s="136"/>
      <c r="AF1661" s="137"/>
      <c r="AG1661" s="1" t="s">
        <v>151</v>
      </c>
      <c r="AH1661" s="43">
        <v>65320</v>
      </c>
    </row>
    <row r="1662" spans="1:34" x14ac:dyDescent="0.25">
      <c r="A1662" s="139">
        <v>44774</v>
      </c>
      <c r="B1662" s="58" t="s">
        <v>5724</v>
      </c>
      <c r="C1662" s="51" t="s">
        <v>3235</v>
      </c>
      <c r="D1662" s="51" t="s">
        <v>525</v>
      </c>
      <c r="E1662" s="54">
        <v>44788</v>
      </c>
      <c r="F1662" s="51" t="s">
        <v>1045</v>
      </c>
      <c r="G1662" s="48" t="s">
        <v>524</v>
      </c>
      <c r="H1662" s="52">
        <v>100</v>
      </c>
      <c r="I1662" s="51" t="s">
        <v>1924</v>
      </c>
      <c r="J1662" s="1">
        <v>34.44</v>
      </c>
      <c r="K1662" s="132">
        <v>964669</v>
      </c>
      <c r="L1662" s="131"/>
      <c r="M1662" s="131"/>
      <c r="N1662" s="131"/>
      <c r="O1662" s="133">
        <f t="shared" si="223"/>
        <v>0</v>
      </c>
      <c r="P1662" s="131"/>
      <c r="Q1662" s="131"/>
      <c r="R1662" s="134" t="s">
        <v>5772</v>
      </c>
      <c r="S1662" s="149">
        <v>22.80833333333333</v>
      </c>
      <c r="T1662" s="149">
        <v>0.2280833333333333</v>
      </c>
      <c r="U1662" s="150">
        <v>44781</v>
      </c>
      <c r="V1662" s="149">
        <v>0.19805555555555543</v>
      </c>
      <c r="W1662" s="130">
        <v>0.08</v>
      </c>
      <c r="X1662" s="135">
        <v>58.5</v>
      </c>
      <c r="Y1662" s="130" t="str">
        <f t="shared" si="221"/>
        <v>CH178A</v>
      </c>
      <c r="Z1662" s="130" t="str">
        <f t="shared" si="216"/>
        <v>1/TSB-002PCB</v>
      </c>
      <c r="AA1662" s="135">
        <f t="shared" si="219"/>
        <v>0.08</v>
      </c>
      <c r="AB1662" s="135">
        <f t="shared" si="222"/>
        <v>34.44</v>
      </c>
      <c r="AC1662" s="130">
        <f t="shared" si="218"/>
        <v>58.5</v>
      </c>
      <c r="AD1662" s="130" t="str">
        <f t="shared" si="217"/>
        <v>66000-087</v>
      </c>
      <c r="AE1662" s="136"/>
      <c r="AF1662" s="137"/>
      <c r="AG1662" s="1" t="s">
        <v>153</v>
      </c>
      <c r="AH1662" s="43" t="s">
        <v>1046</v>
      </c>
    </row>
    <row r="1663" spans="1:34" x14ac:dyDescent="0.25">
      <c r="A1663" s="146">
        <v>44749</v>
      </c>
      <c r="B1663" s="57" t="s">
        <v>5464</v>
      </c>
      <c r="C1663" s="51" t="s">
        <v>1637</v>
      </c>
      <c r="D1663" s="51" t="s">
        <v>5228</v>
      </c>
      <c r="E1663" s="54">
        <v>44769</v>
      </c>
      <c r="F1663" s="51" t="s">
        <v>2003</v>
      </c>
      <c r="G1663" s="48" t="s">
        <v>5227</v>
      </c>
      <c r="H1663" s="52">
        <v>20</v>
      </c>
      <c r="I1663" s="51" t="s">
        <v>388</v>
      </c>
      <c r="J1663" s="1">
        <v>31.55</v>
      </c>
      <c r="K1663" s="132">
        <v>963041</v>
      </c>
      <c r="L1663" s="131"/>
      <c r="M1663" s="131">
        <v>3.6</v>
      </c>
      <c r="N1663" s="131">
        <v>34</v>
      </c>
      <c r="O1663" s="133">
        <f t="shared" si="223"/>
        <v>122.4</v>
      </c>
      <c r="P1663" s="131" t="s">
        <v>3945</v>
      </c>
      <c r="Q1663" s="131" t="s">
        <v>550</v>
      </c>
      <c r="R1663" s="134" t="s">
        <v>5773</v>
      </c>
      <c r="S1663" s="149">
        <v>11.361111111111114</v>
      </c>
      <c r="T1663" s="149">
        <v>0.56805555555555576</v>
      </c>
      <c r="U1663" s="150">
        <v>44778</v>
      </c>
      <c r="V1663" s="149">
        <v>-7.6161111111111115</v>
      </c>
      <c r="W1663" s="130">
        <v>0.75</v>
      </c>
      <c r="X1663" s="135">
        <v>100</v>
      </c>
      <c r="Y1663" s="130" t="str">
        <f t="shared" si="221"/>
        <v>L872</v>
      </c>
      <c r="Z1663" s="130" t="str">
        <f t="shared" si="216"/>
        <v>2/LS33600</v>
      </c>
      <c r="AA1663" s="135">
        <f t="shared" si="219"/>
        <v>0.75</v>
      </c>
      <c r="AB1663" s="135">
        <f t="shared" si="222"/>
        <v>31.55</v>
      </c>
      <c r="AC1663" s="130">
        <f t="shared" si="218"/>
        <v>100</v>
      </c>
      <c r="AD1663" s="130" t="str">
        <f t="shared" si="217"/>
        <v>67001-872</v>
      </c>
      <c r="AE1663" s="136"/>
      <c r="AF1663" s="137"/>
      <c r="AG1663" s="1" t="s">
        <v>152</v>
      </c>
      <c r="AH1663" s="43">
        <v>27741</v>
      </c>
    </row>
    <row r="1664" spans="1:34" x14ac:dyDescent="0.25">
      <c r="A1664" s="147">
        <v>44764</v>
      </c>
      <c r="B1664" s="82" t="s">
        <v>5626</v>
      </c>
      <c r="C1664" s="51" t="s">
        <v>3528</v>
      </c>
      <c r="D1664" s="51" t="s">
        <v>5777</v>
      </c>
      <c r="E1664" s="54">
        <v>44784</v>
      </c>
      <c r="F1664" s="51" t="s">
        <v>255</v>
      </c>
      <c r="G1664" s="48" t="s">
        <v>5627</v>
      </c>
      <c r="H1664" s="52">
        <v>1</v>
      </c>
      <c r="I1664" s="51" t="s">
        <v>389</v>
      </c>
      <c r="J1664" s="1">
        <v>21</v>
      </c>
      <c r="K1664" s="132">
        <v>964616</v>
      </c>
      <c r="L1664" s="131"/>
      <c r="M1664" s="131">
        <v>7.4</v>
      </c>
      <c r="N1664" s="131">
        <v>2.96</v>
      </c>
      <c r="O1664" s="133">
        <f t="shared" si="223"/>
        <v>21.904</v>
      </c>
      <c r="P1664" s="131" t="s">
        <v>3486</v>
      </c>
      <c r="Q1664" s="131" t="s">
        <v>281</v>
      </c>
      <c r="R1664" s="134" t="s">
        <v>2172</v>
      </c>
      <c r="S1664" s="149">
        <v>1.9419444444444429</v>
      </c>
      <c r="T1664" s="149">
        <v>1.9419444444444429</v>
      </c>
      <c r="U1664" s="150">
        <v>44778</v>
      </c>
      <c r="V1664" s="149">
        <v>0.19333333333333425</v>
      </c>
      <c r="W1664" s="130">
        <v>1</v>
      </c>
      <c r="X1664" s="135">
        <v>90</v>
      </c>
      <c r="Y1664" s="130" t="str">
        <f t="shared" si="221"/>
        <v>PACK723</v>
      </c>
      <c r="Z1664" s="130" t="str">
        <f t="shared" si="216"/>
        <v>4/UF703450F</v>
      </c>
      <c r="AA1664" s="135">
        <f t="shared" si="219"/>
        <v>1</v>
      </c>
      <c r="AB1664" s="135">
        <f t="shared" si="222"/>
        <v>21</v>
      </c>
      <c r="AC1664" s="130">
        <f t="shared" si="218"/>
        <v>90</v>
      </c>
      <c r="AD1664" s="130" t="str">
        <f t="shared" si="217"/>
        <v>66004-073</v>
      </c>
      <c r="AE1664" s="136"/>
      <c r="AF1664" s="137"/>
      <c r="AG1664" s="1" t="s">
        <v>151</v>
      </c>
      <c r="AH1664" s="43" t="s">
        <v>277</v>
      </c>
    </row>
    <row r="1665" spans="1:34" x14ac:dyDescent="0.25">
      <c r="A1665" s="139">
        <v>44655</v>
      </c>
      <c r="B1665" s="58" t="s">
        <v>4776</v>
      </c>
      <c r="C1665" s="51" t="s">
        <v>4242</v>
      </c>
      <c r="D1665" s="51" t="s">
        <v>2125</v>
      </c>
      <c r="E1665" s="54">
        <v>44652</v>
      </c>
      <c r="F1665" s="51" t="s">
        <v>1622</v>
      </c>
      <c r="G1665" s="48" t="s">
        <v>2122</v>
      </c>
      <c r="H1665" s="52">
        <v>500</v>
      </c>
      <c r="I1665" s="51" t="s">
        <v>2123</v>
      </c>
      <c r="J1665" s="1">
        <v>72.02</v>
      </c>
      <c r="K1665" s="132">
        <v>951291</v>
      </c>
      <c r="L1665" s="131"/>
      <c r="M1665" s="131">
        <v>3.93</v>
      </c>
      <c r="N1665" s="131">
        <v>32</v>
      </c>
      <c r="O1665" s="133">
        <f t="shared" si="223"/>
        <v>125.76</v>
      </c>
      <c r="P1665" s="131" t="s">
        <v>3945</v>
      </c>
      <c r="Q1665" s="131" t="s">
        <v>412</v>
      </c>
      <c r="R1665" s="134" t="s">
        <v>5774</v>
      </c>
      <c r="S1665" s="149">
        <v>21.135833333333331</v>
      </c>
      <c r="T1665" s="149">
        <v>4.2271666666666659E-2</v>
      </c>
      <c r="U1665" s="150">
        <v>44778</v>
      </c>
      <c r="V1665" s="149">
        <v>0.19055555555555559</v>
      </c>
      <c r="W1665" s="130">
        <v>0.05</v>
      </c>
      <c r="X1665" s="135">
        <v>112</v>
      </c>
      <c r="Y1665" s="130" t="str">
        <f t="shared" si="221"/>
        <v>L865</v>
      </c>
      <c r="Z1665" s="130" t="str">
        <f t="shared" si="216"/>
        <v>LXRDD-5-1-SC-BC</v>
      </c>
      <c r="AA1665" s="135">
        <f t="shared" si="219"/>
        <v>0.05</v>
      </c>
      <c r="AB1665" s="135">
        <f t="shared" si="222"/>
        <v>72.02</v>
      </c>
      <c r="AC1665" s="130">
        <f t="shared" si="218"/>
        <v>112</v>
      </c>
      <c r="AD1665" s="130" t="str">
        <f t="shared" si="217"/>
        <v>67001-3486L865</v>
      </c>
      <c r="AE1665" s="136"/>
      <c r="AF1665" s="137"/>
      <c r="AG1665" s="1" t="s">
        <v>153</v>
      </c>
      <c r="AH1665" s="43">
        <v>1926</v>
      </c>
    </row>
    <row r="1666" spans="1:34" x14ac:dyDescent="0.25">
      <c r="A1666" s="146">
        <v>44728</v>
      </c>
      <c r="B1666" s="57" t="s">
        <v>5304</v>
      </c>
      <c r="C1666" s="51" t="s">
        <v>1413</v>
      </c>
      <c r="D1666" s="51" t="s">
        <v>1414</v>
      </c>
      <c r="E1666" s="54">
        <v>44741</v>
      </c>
      <c r="F1666" s="51" t="s">
        <v>1409</v>
      </c>
      <c r="G1666" s="48" t="s">
        <v>1410</v>
      </c>
      <c r="H1666" s="52">
        <v>5</v>
      </c>
      <c r="I1666" s="51" t="s">
        <v>1411</v>
      </c>
      <c r="J1666" s="1">
        <v>4.5599999999999996</v>
      </c>
      <c r="K1666" s="132">
        <v>960238</v>
      </c>
      <c r="L1666" s="131" t="s">
        <v>1412</v>
      </c>
      <c r="M1666" s="131">
        <v>9.6</v>
      </c>
      <c r="N1666" s="131">
        <v>0.6</v>
      </c>
      <c r="O1666" s="133">
        <f t="shared" si="223"/>
        <v>5.76</v>
      </c>
      <c r="P1666" s="131" t="s">
        <v>4011</v>
      </c>
      <c r="Q1666" s="131" t="s">
        <v>632</v>
      </c>
      <c r="R1666" s="134" t="s">
        <v>248</v>
      </c>
      <c r="S1666" s="149">
        <v>6.7677777777777752</v>
      </c>
      <c r="T1666" s="149">
        <v>1.353555555555555</v>
      </c>
      <c r="U1666" s="150">
        <v>44778</v>
      </c>
      <c r="V1666" s="149">
        <v>0.90166666666666639</v>
      </c>
      <c r="W1666" s="130">
        <v>0.83</v>
      </c>
      <c r="X1666" s="135">
        <v>110</v>
      </c>
      <c r="Y1666" s="130" t="str">
        <f t="shared" si="221"/>
        <v>N1155</v>
      </c>
      <c r="Z1666" s="130" t="str">
        <f t="shared" ref="Z1666:Z1729" si="224">C1666</f>
        <v>8/ICF600AS</v>
      </c>
      <c r="AA1666" s="135">
        <f t="shared" si="219"/>
        <v>0.83</v>
      </c>
      <c r="AB1666" s="135">
        <f t="shared" si="222"/>
        <v>4.5599999999999996</v>
      </c>
      <c r="AC1666" s="130">
        <f t="shared" si="218"/>
        <v>110</v>
      </c>
      <c r="AD1666" s="130" t="str">
        <f t="shared" ref="AD1666:AD1729" si="225">G1666</f>
        <v>22000-299H</v>
      </c>
      <c r="AE1666" s="136"/>
      <c r="AF1666" s="137"/>
      <c r="AG1666" s="1" t="s">
        <v>13</v>
      </c>
      <c r="AH1666" s="43">
        <v>1775</v>
      </c>
    </row>
    <row r="1667" spans="1:34" x14ac:dyDescent="0.25">
      <c r="A1667" s="146">
        <v>44756</v>
      </c>
      <c r="B1667" s="57" t="s">
        <v>5553</v>
      </c>
      <c r="C1667" s="51" t="s">
        <v>1656</v>
      </c>
      <c r="D1667" s="51" t="s">
        <v>5776</v>
      </c>
      <c r="E1667" s="54">
        <v>44771</v>
      </c>
      <c r="F1667" s="51" t="s">
        <v>117</v>
      </c>
      <c r="G1667" s="48" t="s">
        <v>1654</v>
      </c>
      <c r="H1667" s="52">
        <v>6</v>
      </c>
      <c r="I1667" s="51" t="s">
        <v>1655</v>
      </c>
      <c r="J1667" s="1">
        <v>0.16</v>
      </c>
      <c r="K1667" s="132">
        <v>963972</v>
      </c>
      <c r="L1667" s="131"/>
      <c r="M1667" s="131">
        <v>3</v>
      </c>
      <c r="N1667" s="131">
        <v>2.4</v>
      </c>
      <c r="O1667" s="133">
        <f t="shared" ref="O1667:O1698" si="226">N1667*M1667</f>
        <v>7.1999999999999993</v>
      </c>
      <c r="P1667" s="131" t="s">
        <v>411</v>
      </c>
      <c r="Q1667" s="131" t="s">
        <v>412</v>
      </c>
      <c r="R1667" s="134" t="s">
        <v>2172</v>
      </c>
      <c r="S1667" s="149">
        <v>1.7219444444444463</v>
      </c>
      <c r="T1667" s="149">
        <v>0.28699074074074105</v>
      </c>
      <c r="U1667" s="150">
        <v>44778</v>
      </c>
      <c r="V1667" s="149">
        <v>0.41888888888888864</v>
      </c>
      <c r="W1667" s="130">
        <v>0.5</v>
      </c>
      <c r="X1667" s="135">
        <v>13.5</v>
      </c>
      <c r="Y1667" s="130" t="str">
        <f t="shared" si="221"/>
        <v>PACK722</v>
      </c>
      <c r="Z1667" s="130" t="str">
        <f t="shared" si="224"/>
        <v>1/CR17450E-R</v>
      </c>
      <c r="AA1667" s="135">
        <f t="shared" si="219"/>
        <v>0.5</v>
      </c>
      <c r="AB1667" s="135">
        <f t="shared" si="222"/>
        <v>0.16</v>
      </c>
      <c r="AC1667" s="130">
        <f t="shared" si="218"/>
        <v>13.5</v>
      </c>
      <c r="AD1667" s="130" t="str">
        <f t="shared" si="225"/>
        <v>32005-114BS</v>
      </c>
      <c r="AE1667" s="136"/>
      <c r="AF1667" s="137"/>
      <c r="AG1667" s="1" t="s">
        <v>151</v>
      </c>
      <c r="AH1667" s="43">
        <v>24232</v>
      </c>
    </row>
    <row r="1668" spans="1:34" x14ac:dyDescent="0.25">
      <c r="A1668" s="139">
        <v>44767</v>
      </c>
      <c r="B1668" s="58" t="s">
        <v>5635</v>
      </c>
      <c r="C1668" s="51" t="s">
        <v>5642</v>
      </c>
      <c r="D1668" s="51" t="s">
        <v>1642</v>
      </c>
      <c r="E1668" s="54">
        <v>44774</v>
      </c>
      <c r="F1668" s="51" t="s">
        <v>579</v>
      </c>
      <c r="G1668" s="48" t="s">
        <v>1640</v>
      </c>
      <c r="H1668" s="52">
        <v>2</v>
      </c>
      <c r="I1668" s="51" t="s">
        <v>303</v>
      </c>
      <c r="J1668" s="1">
        <v>38.83</v>
      </c>
      <c r="K1668" s="132">
        <v>964950</v>
      </c>
      <c r="L1668" s="131"/>
      <c r="M1668" s="131">
        <v>11.1</v>
      </c>
      <c r="N1668" s="131">
        <v>7.8</v>
      </c>
      <c r="O1668" s="133">
        <f t="shared" si="226"/>
        <v>86.58</v>
      </c>
      <c r="P1668" s="131" t="s">
        <v>3486</v>
      </c>
      <c r="Q1668" s="131" t="s">
        <v>400</v>
      </c>
      <c r="R1668" s="134" t="s">
        <v>248</v>
      </c>
      <c r="S1668" s="149">
        <v>3.1219444444444435</v>
      </c>
      <c r="T1668" s="149">
        <v>1.5609722222222218</v>
      </c>
      <c r="U1668" s="150">
        <v>44778</v>
      </c>
      <c r="V1668" s="149">
        <v>0.25416666666666643</v>
      </c>
      <c r="W1668" s="130">
        <v>0.69</v>
      </c>
      <c r="X1668" s="135">
        <v>145</v>
      </c>
      <c r="Y1668" s="130" t="str">
        <f t="shared" si="221"/>
        <v>RL115</v>
      </c>
      <c r="Z1668" s="130" t="str">
        <f t="shared" si="224"/>
        <v>9/UR18650ZY</v>
      </c>
      <c r="AA1668" s="135">
        <f t="shared" si="219"/>
        <v>0.69</v>
      </c>
      <c r="AB1668" s="135">
        <f t="shared" si="222"/>
        <v>38.83</v>
      </c>
      <c r="AC1668" s="130">
        <f t="shared" si="218"/>
        <v>145</v>
      </c>
      <c r="AD1668" s="130" t="str">
        <f t="shared" si="225"/>
        <v>66000-455</v>
      </c>
      <c r="AE1668" s="136"/>
      <c r="AF1668" s="137"/>
      <c r="AG1668" s="1" t="s">
        <v>573</v>
      </c>
      <c r="AH1668" s="43">
        <v>23769</v>
      </c>
    </row>
    <row r="1669" spans="1:34" x14ac:dyDescent="0.25">
      <c r="A1669" s="144">
        <v>44762</v>
      </c>
      <c r="B1669" s="56" t="s">
        <v>5594</v>
      </c>
      <c r="C1669" s="51" t="s">
        <v>5597</v>
      </c>
      <c r="D1669" s="51" t="s">
        <v>5598</v>
      </c>
      <c r="E1669" s="54">
        <v>44771</v>
      </c>
      <c r="F1669" s="51" t="s">
        <v>420</v>
      </c>
      <c r="G1669" s="48" t="s">
        <v>5595</v>
      </c>
      <c r="H1669" s="52">
        <v>1</v>
      </c>
      <c r="I1669" s="51" t="s">
        <v>5596</v>
      </c>
      <c r="J1669" s="1">
        <v>12.36</v>
      </c>
      <c r="K1669" s="132">
        <v>964360</v>
      </c>
      <c r="L1669" s="131"/>
      <c r="M1669" s="131"/>
      <c r="N1669" s="131"/>
      <c r="O1669" s="133">
        <f t="shared" si="226"/>
        <v>0</v>
      </c>
      <c r="P1669" s="131"/>
      <c r="Q1669" s="131"/>
      <c r="R1669" s="134" t="s">
        <v>2172</v>
      </c>
      <c r="S1669" s="149">
        <v>9.8888888888887472E-2</v>
      </c>
      <c r="T1669" s="149">
        <v>9.8888888888887472E-2</v>
      </c>
      <c r="U1669" s="150">
        <v>44777</v>
      </c>
      <c r="V1669" s="149">
        <v>0.23444444444444557</v>
      </c>
      <c r="W1669" s="130">
        <v>1</v>
      </c>
      <c r="X1669" s="135">
        <v>18.12</v>
      </c>
      <c r="Y1669" s="130" t="str">
        <f t="shared" si="221"/>
        <v>CC1</v>
      </c>
      <c r="Z1669" s="130" t="str">
        <f t="shared" si="224"/>
        <v>VECIP65-12V</v>
      </c>
      <c r="AA1669" s="135">
        <f t="shared" si="219"/>
        <v>1</v>
      </c>
      <c r="AB1669" s="135">
        <f t="shared" si="222"/>
        <v>12.36</v>
      </c>
      <c r="AC1669" s="130">
        <f t="shared" si="218"/>
        <v>18.12</v>
      </c>
      <c r="AD1669" s="130" t="str">
        <f t="shared" si="225"/>
        <v>64900-206ASB50</v>
      </c>
      <c r="AE1669" s="136"/>
      <c r="AF1669" s="137"/>
      <c r="AG1669" s="1" t="s">
        <v>573</v>
      </c>
      <c r="AH1669" s="43">
        <v>23964</v>
      </c>
    </row>
    <row r="1670" spans="1:34" x14ac:dyDescent="0.25">
      <c r="A1670" s="146">
        <v>44749</v>
      </c>
      <c r="B1670" s="57" t="s">
        <v>5465</v>
      </c>
      <c r="C1670" s="51" t="s">
        <v>5466</v>
      </c>
      <c r="D1670" s="51" t="s">
        <v>5225</v>
      </c>
      <c r="E1670" s="54">
        <v>44769</v>
      </c>
      <c r="F1670" s="51" t="s">
        <v>2003</v>
      </c>
      <c r="G1670" s="48" t="s">
        <v>5222</v>
      </c>
      <c r="H1670" s="52">
        <v>10</v>
      </c>
      <c r="I1670" s="51" t="s">
        <v>5223</v>
      </c>
      <c r="J1670" s="1">
        <v>4.83</v>
      </c>
      <c r="K1670" s="132">
        <v>963041</v>
      </c>
      <c r="L1670" s="131"/>
      <c r="M1670" s="131">
        <v>3.2</v>
      </c>
      <c r="N1670" s="131"/>
      <c r="O1670" s="133">
        <f t="shared" si="226"/>
        <v>0</v>
      </c>
      <c r="P1670" s="131"/>
      <c r="Q1670" s="131"/>
      <c r="R1670" s="134" t="s">
        <v>5775</v>
      </c>
      <c r="S1670" s="149">
        <v>6.1180555555555571</v>
      </c>
      <c r="T1670" s="149">
        <v>0.61180555555555571</v>
      </c>
      <c r="U1670" s="150">
        <v>44777</v>
      </c>
      <c r="V1670" s="149">
        <v>0.12694444444444475</v>
      </c>
      <c r="W1670" s="130">
        <v>1</v>
      </c>
      <c r="X1670" s="135">
        <v>40</v>
      </c>
      <c r="Y1670" s="130" t="str">
        <f t="shared" si="221"/>
        <v>L528</v>
      </c>
      <c r="Z1670" s="130" t="str">
        <f t="shared" si="224"/>
        <v xml:space="preserve">1/SPC1550 </v>
      </c>
      <c r="AA1670" s="135">
        <f t="shared" si="219"/>
        <v>1</v>
      </c>
      <c r="AB1670" s="135">
        <f t="shared" si="222"/>
        <v>4.83</v>
      </c>
      <c r="AC1670" s="130">
        <f t="shared" si="218"/>
        <v>40</v>
      </c>
      <c r="AD1670" s="130" t="str">
        <f t="shared" si="225"/>
        <v>66003-876</v>
      </c>
      <c r="AE1670" s="136"/>
      <c r="AF1670" s="137"/>
      <c r="AG1670" s="1" t="s">
        <v>152</v>
      </c>
      <c r="AH1670" s="43">
        <v>27741</v>
      </c>
    </row>
    <row r="1671" spans="1:34" x14ac:dyDescent="0.25">
      <c r="A1671" s="146">
        <v>44763</v>
      </c>
      <c r="B1671" s="57" t="s">
        <v>5612</v>
      </c>
      <c r="C1671" s="51" t="s">
        <v>289</v>
      </c>
      <c r="D1671" s="51" t="s">
        <v>823</v>
      </c>
      <c r="E1671" s="54">
        <v>44762</v>
      </c>
      <c r="F1671" s="51" t="s">
        <v>117</v>
      </c>
      <c r="G1671" s="48" t="s">
        <v>821</v>
      </c>
      <c r="H1671" s="52">
        <v>3</v>
      </c>
      <c r="I1671" s="51" t="s">
        <v>288</v>
      </c>
      <c r="J1671" s="1">
        <v>16.61</v>
      </c>
      <c r="K1671" s="132">
        <v>964765</v>
      </c>
      <c r="L1671" s="131" t="s">
        <v>822</v>
      </c>
      <c r="M1671" s="131">
        <v>3.6</v>
      </c>
      <c r="N1671" s="131">
        <v>8</v>
      </c>
      <c r="O1671" s="133">
        <f t="shared" si="226"/>
        <v>28.8</v>
      </c>
      <c r="P1671" s="131" t="s">
        <v>3497</v>
      </c>
      <c r="Q1671" s="131" t="s">
        <v>372</v>
      </c>
      <c r="R1671" s="134" t="s">
        <v>248</v>
      </c>
      <c r="S1671" s="149">
        <v>2.6375000000000006</v>
      </c>
      <c r="T1671" s="149">
        <v>0.87916666666666687</v>
      </c>
      <c r="U1671" s="150">
        <v>44777</v>
      </c>
      <c r="V1671" s="149">
        <v>0.45388888888888879</v>
      </c>
      <c r="W1671" s="130">
        <v>0.44</v>
      </c>
      <c r="X1671" s="135">
        <v>45.13</v>
      </c>
      <c r="Y1671" s="130" t="str">
        <f t="shared" si="221"/>
        <v>N964</v>
      </c>
      <c r="Z1671" s="130" t="str">
        <f t="shared" si="224"/>
        <v>6/HR-4/3AU</v>
      </c>
      <c r="AA1671" s="135">
        <f t="shared" si="219"/>
        <v>0.44</v>
      </c>
      <c r="AB1671" s="135">
        <f t="shared" si="222"/>
        <v>16.61</v>
      </c>
      <c r="AC1671" s="130">
        <f t="shared" ref="AC1671:AC1734" si="227">X1671</f>
        <v>45.13</v>
      </c>
      <c r="AD1671" s="130" t="str">
        <f t="shared" si="225"/>
        <v>30006-9723S2P</v>
      </c>
      <c r="AE1671" s="136"/>
      <c r="AF1671" s="137"/>
      <c r="AG1671" s="1" t="s">
        <v>573</v>
      </c>
      <c r="AH1671" s="43">
        <v>24232</v>
      </c>
    </row>
    <row r="1672" spans="1:34" x14ac:dyDescent="0.25">
      <c r="A1672" s="146">
        <v>44756</v>
      </c>
      <c r="B1672" s="57" t="s">
        <v>5547</v>
      </c>
      <c r="C1672" s="51" t="s">
        <v>5550</v>
      </c>
      <c r="D1672" s="51" t="s">
        <v>5551</v>
      </c>
      <c r="E1672" s="54">
        <v>44755</v>
      </c>
      <c r="F1672" s="51" t="s">
        <v>832</v>
      </c>
      <c r="G1672" s="48" t="s">
        <v>5548</v>
      </c>
      <c r="H1672" s="52">
        <v>1</v>
      </c>
      <c r="I1672" s="51" t="s">
        <v>394</v>
      </c>
      <c r="J1672" s="1">
        <v>49.94</v>
      </c>
      <c r="K1672" s="132">
        <v>962492</v>
      </c>
      <c r="L1672" s="131" t="s">
        <v>5549</v>
      </c>
      <c r="M1672" s="131">
        <v>18</v>
      </c>
      <c r="N1672" s="131">
        <v>3</v>
      </c>
      <c r="O1672" s="133">
        <f t="shared" si="226"/>
        <v>54</v>
      </c>
      <c r="P1672" s="131" t="s">
        <v>3497</v>
      </c>
      <c r="Q1672" s="131" t="s">
        <v>590</v>
      </c>
      <c r="R1672" s="134" t="s">
        <v>2172</v>
      </c>
      <c r="S1672" s="149">
        <v>3.0919444444444442</v>
      </c>
      <c r="T1672" s="149">
        <v>3.0919444444444442</v>
      </c>
      <c r="U1672" s="150">
        <v>44777</v>
      </c>
      <c r="V1672" s="149">
        <v>0.18944444444444386</v>
      </c>
      <c r="W1672" s="130">
        <v>2.2200000000000002</v>
      </c>
      <c r="X1672" s="135">
        <v>175</v>
      </c>
      <c r="Y1672" s="130" t="str">
        <f t="shared" si="221"/>
        <v>RECELL607</v>
      </c>
      <c r="Z1672" s="130" t="str">
        <f t="shared" si="224"/>
        <v>15/HHR-300SCP</v>
      </c>
      <c r="AA1672" s="135">
        <f t="shared" si="219"/>
        <v>2.2200000000000002</v>
      </c>
      <c r="AB1672" s="135">
        <f t="shared" si="222"/>
        <v>49.94</v>
      </c>
      <c r="AC1672" s="130">
        <f t="shared" si="227"/>
        <v>175</v>
      </c>
      <c r="AD1672" s="130" t="str">
        <f t="shared" si="225"/>
        <v>22000-463A</v>
      </c>
      <c r="AE1672" s="136"/>
      <c r="AF1672" s="137"/>
      <c r="AG1672" s="1" t="s">
        <v>151</v>
      </c>
      <c r="AH1672" s="43">
        <v>64999</v>
      </c>
    </row>
    <row r="1673" spans="1:34" x14ac:dyDescent="0.25">
      <c r="A1673" s="146">
        <v>44756</v>
      </c>
      <c r="B1673" s="57" t="s">
        <v>5531</v>
      </c>
      <c r="C1673" s="51" t="s">
        <v>5535</v>
      </c>
      <c r="D1673" s="51" t="s">
        <v>5536</v>
      </c>
      <c r="E1673" s="54">
        <v>44755</v>
      </c>
      <c r="F1673" s="51" t="s">
        <v>5532</v>
      </c>
      <c r="G1673" s="48" t="s">
        <v>5533</v>
      </c>
      <c r="H1673" s="52">
        <v>25</v>
      </c>
      <c r="I1673" s="51" t="s">
        <v>5534</v>
      </c>
      <c r="J1673" s="1">
        <v>96.41</v>
      </c>
      <c r="K1673" s="132">
        <v>963857</v>
      </c>
      <c r="L1673" s="131"/>
      <c r="M1673" s="131"/>
      <c r="N1673" s="131"/>
      <c r="O1673" s="133">
        <f t="shared" si="226"/>
        <v>0</v>
      </c>
      <c r="P1673" s="131"/>
      <c r="Q1673" s="131"/>
      <c r="R1673" s="134"/>
      <c r="S1673" s="149">
        <v>0</v>
      </c>
      <c r="T1673" s="149">
        <v>0</v>
      </c>
      <c r="U1673" s="150">
        <v>44781</v>
      </c>
      <c r="V1673" s="149">
        <v>5.0033333333333339</v>
      </c>
      <c r="W1673" s="130">
        <v>1</v>
      </c>
      <c r="X1673" s="135">
        <v>111.8</v>
      </c>
      <c r="Y1673" s="130" t="str">
        <f t="shared" si="221"/>
        <v>CH597</v>
      </c>
      <c r="Z1673" s="130" t="str">
        <f t="shared" si="224"/>
        <v>VECIP65-24/5</v>
      </c>
      <c r="AA1673" s="135">
        <f t="shared" si="219"/>
        <v>1</v>
      </c>
      <c r="AB1673" s="135">
        <f t="shared" si="222"/>
        <v>96.41</v>
      </c>
      <c r="AC1673" s="130">
        <f t="shared" si="227"/>
        <v>111.8</v>
      </c>
      <c r="AD1673" s="130" t="str">
        <f t="shared" si="225"/>
        <v>64900-204XLR</v>
      </c>
      <c r="AE1673" s="136"/>
      <c r="AF1673" s="137"/>
      <c r="AG1673" s="1" t="s">
        <v>153</v>
      </c>
      <c r="AH1673" s="43">
        <v>66277</v>
      </c>
    </row>
    <row r="1674" spans="1:34" x14ac:dyDescent="0.25">
      <c r="A1674" s="139">
        <v>44767</v>
      </c>
      <c r="B1674" s="58" t="s">
        <v>5638</v>
      </c>
      <c r="C1674" s="51" t="s">
        <v>2931</v>
      </c>
      <c r="D1674" s="51" t="s">
        <v>342</v>
      </c>
      <c r="E1674" s="54">
        <v>44791</v>
      </c>
      <c r="F1674" s="51" t="s">
        <v>267</v>
      </c>
      <c r="G1674" s="48" t="s">
        <v>341</v>
      </c>
      <c r="H1674" s="52">
        <v>1</v>
      </c>
      <c r="I1674" s="51" t="s">
        <v>102</v>
      </c>
      <c r="J1674" s="1">
        <v>45.33</v>
      </c>
      <c r="K1674" s="132">
        <v>965089</v>
      </c>
      <c r="L1674" s="131"/>
      <c r="M1674" s="131"/>
      <c r="N1674" s="131"/>
      <c r="O1674" s="133">
        <f t="shared" si="226"/>
        <v>0</v>
      </c>
      <c r="P1674" s="131"/>
      <c r="Q1674" s="131"/>
      <c r="R1674" s="134" t="s">
        <v>249</v>
      </c>
      <c r="S1674" s="149">
        <v>0.16666666666666607</v>
      </c>
      <c r="T1674" s="149">
        <v>0.16666666666666607</v>
      </c>
      <c r="U1674" s="150">
        <v>44776</v>
      </c>
      <c r="V1674" s="149">
        <v>0.29749999999999854</v>
      </c>
      <c r="W1674" s="130">
        <v>0.1</v>
      </c>
      <c r="X1674" s="135">
        <v>85</v>
      </c>
      <c r="Y1674" s="130" t="str">
        <f t="shared" si="221"/>
        <v>CH71</v>
      </c>
      <c r="Z1674" s="130" t="str">
        <f t="shared" si="224"/>
        <v>1/TSB002</v>
      </c>
      <c r="AA1674" s="135">
        <f t="shared" ref="AA1674:AA1737" si="228">W1674</f>
        <v>0.1</v>
      </c>
      <c r="AB1674" s="135">
        <f t="shared" si="222"/>
        <v>45.33</v>
      </c>
      <c r="AC1674" s="130">
        <f t="shared" si="227"/>
        <v>85</v>
      </c>
      <c r="AD1674" s="130" t="str">
        <f t="shared" si="225"/>
        <v>66000-156</v>
      </c>
      <c r="AE1674" s="136"/>
      <c r="AF1674" s="137"/>
      <c r="AG1674" s="1" t="s">
        <v>153</v>
      </c>
      <c r="AH1674" s="43">
        <v>66116</v>
      </c>
    </row>
    <row r="1675" spans="1:34" x14ac:dyDescent="0.25">
      <c r="A1675" s="140">
        <v>44775</v>
      </c>
      <c r="B1675" s="55" t="s">
        <v>5732</v>
      </c>
      <c r="C1675" s="51" t="s">
        <v>5735</v>
      </c>
      <c r="D1675" s="51" t="s">
        <v>5880</v>
      </c>
      <c r="E1675" s="54">
        <v>44774</v>
      </c>
      <c r="F1675" s="51" t="s">
        <v>260</v>
      </c>
      <c r="G1675" s="48" t="s">
        <v>5733</v>
      </c>
      <c r="H1675" s="52">
        <v>1</v>
      </c>
      <c r="I1675" s="51" t="s">
        <v>5734</v>
      </c>
      <c r="J1675" s="1">
        <v>53.21</v>
      </c>
      <c r="K1675" s="132">
        <v>966161</v>
      </c>
      <c r="L1675" s="131"/>
      <c r="M1675" s="131">
        <v>24</v>
      </c>
      <c r="N1675" s="131">
        <v>3</v>
      </c>
      <c r="O1675" s="133">
        <f t="shared" si="226"/>
        <v>72</v>
      </c>
      <c r="P1675" s="131" t="s">
        <v>4011</v>
      </c>
      <c r="Q1675" s="131" t="s">
        <v>594</v>
      </c>
      <c r="R1675" s="134" t="s">
        <v>997</v>
      </c>
      <c r="S1675" s="149">
        <v>8.1666666666666998E-2</v>
      </c>
      <c r="T1675" s="149">
        <v>8.1666666666666998E-2</v>
      </c>
      <c r="U1675" s="150">
        <v>44782</v>
      </c>
      <c r="V1675" s="149">
        <v>0.24333333333333407</v>
      </c>
      <c r="W1675" s="130">
        <v>3</v>
      </c>
      <c r="X1675" s="135">
        <v>250</v>
      </c>
      <c r="Y1675" s="130" t="str">
        <f t="shared" si="221"/>
        <v>RECELL789</v>
      </c>
      <c r="Z1675" s="130" t="str">
        <f t="shared" si="224"/>
        <v>20/KR-CH</v>
      </c>
      <c r="AA1675" s="135">
        <f t="shared" si="228"/>
        <v>3</v>
      </c>
      <c r="AB1675" s="135">
        <f t="shared" si="222"/>
        <v>53.21</v>
      </c>
      <c r="AC1675" s="130">
        <f t="shared" si="227"/>
        <v>250</v>
      </c>
      <c r="AD1675" s="130" t="str">
        <f t="shared" si="225"/>
        <v>30003-870SAFA</v>
      </c>
      <c r="AE1675" s="136"/>
      <c r="AF1675" s="137"/>
      <c r="AG1675" s="1" t="s">
        <v>152</v>
      </c>
      <c r="AH1675" s="43">
        <v>20171</v>
      </c>
    </row>
    <row r="1676" spans="1:34" x14ac:dyDescent="0.25">
      <c r="A1676" s="140">
        <v>44775</v>
      </c>
      <c r="B1676" s="55" t="s">
        <v>5736</v>
      </c>
      <c r="C1676" s="51" t="s">
        <v>5735</v>
      </c>
      <c r="D1676" s="51" t="s">
        <v>4588</v>
      </c>
      <c r="E1676" s="54">
        <v>44788</v>
      </c>
      <c r="F1676" s="51" t="s">
        <v>260</v>
      </c>
      <c r="G1676" s="48" t="s">
        <v>5737</v>
      </c>
      <c r="H1676" s="52">
        <v>1</v>
      </c>
      <c r="I1676" s="51" t="s">
        <v>5734</v>
      </c>
      <c r="J1676" s="1">
        <v>53.21</v>
      </c>
      <c r="K1676" s="132">
        <v>966161</v>
      </c>
      <c r="L1676" s="131"/>
      <c r="M1676" s="131">
        <v>24</v>
      </c>
      <c r="N1676" s="131">
        <v>3</v>
      </c>
      <c r="O1676" s="133">
        <f t="shared" si="226"/>
        <v>72</v>
      </c>
      <c r="P1676" s="131" t="s">
        <v>4011</v>
      </c>
      <c r="Q1676" s="131" t="s">
        <v>594</v>
      </c>
      <c r="R1676" s="134" t="s">
        <v>997</v>
      </c>
      <c r="S1676" s="149">
        <v>1.7777777777777777</v>
      </c>
      <c r="T1676" s="149">
        <v>1.7777777777777777</v>
      </c>
      <c r="U1676" s="150">
        <v>44782</v>
      </c>
      <c r="V1676" s="149">
        <v>0.17749999999999844</v>
      </c>
      <c r="W1676" s="130">
        <v>3</v>
      </c>
      <c r="X1676" s="135">
        <v>250</v>
      </c>
      <c r="Y1676" s="130" t="str">
        <f t="shared" si="221"/>
        <v>RECELL760</v>
      </c>
      <c r="Z1676" s="130" t="str">
        <f t="shared" si="224"/>
        <v>20/KR-CH</v>
      </c>
      <c r="AA1676" s="135">
        <f t="shared" si="228"/>
        <v>3</v>
      </c>
      <c r="AB1676" s="135">
        <f t="shared" si="222"/>
        <v>53.21</v>
      </c>
      <c r="AC1676" s="130">
        <f t="shared" si="227"/>
        <v>250</v>
      </c>
      <c r="AD1676" s="130" t="str">
        <f t="shared" si="225"/>
        <v>30003-870SAFB</v>
      </c>
      <c r="AE1676" s="136"/>
      <c r="AF1676" s="137"/>
      <c r="AG1676" s="1" t="s">
        <v>152</v>
      </c>
      <c r="AH1676" s="43">
        <v>20171</v>
      </c>
    </row>
    <row r="1677" spans="1:34" x14ac:dyDescent="0.25">
      <c r="A1677" s="139">
        <v>44767</v>
      </c>
      <c r="B1677" s="58" t="s">
        <v>5636</v>
      </c>
      <c r="C1677" s="51" t="s">
        <v>5637</v>
      </c>
      <c r="D1677" s="51" t="s">
        <v>3829</v>
      </c>
      <c r="E1677" s="54">
        <v>44763</v>
      </c>
      <c r="F1677" s="51" t="s">
        <v>282</v>
      </c>
      <c r="G1677" s="48" t="s">
        <v>3826</v>
      </c>
      <c r="H1677" s="52">
        <v>2</v>
      </c>
      <c r="I1677" s="51" t="s">
        <v>3827</v>
      </c>
      <c r="J1677" s="1">
        <v>2.0299999999999998</v>
      </c>
      <c r="K1677" s="132">
        <v>964895</v>
      </c>
      <c r="L1677" s="131"/>
      <c r="M1677" s="131">
        <v>3</v>
      </c>
      <c r="N1677" s="131">
        <v>0.02</v>
      </c>
      <c r="O1677" s="133">
        <f t="shared" si="226"/>
        <v>0.06</v>
      </c>
      <c r="P1677" s="131" t="s">
        <v>3945</v>
      </c>
      <c r="Q1677" s="131" t="s">
        <v>412</v>
      </c>
      <c r="R1677" s="134" t="s">
        <v>248</v>
      </c>
      <c r="S1677" s="149">
        <v>0.75305555555555159</v>
      </c>
      <c r="T1677" s="149">
        <v>0.3765277777777758</v>
      </c>
      <c r="U1677" s="150">
        <v>44782</v>
      </c>
      <c r="V1677" s="149">
        <v>0.22888888888888825</v>
      </c>
      <c r="W1677" s="130">
        <v>0.31</v>
      </c>
      <c r="X1677" s="135">
        <v>10.18</v>
      </c>
      <c r="Y1677" s="130" t="str">
        <f t="shared" si="221"/>
        <v>RL981</v>
      </c>
      <c r="Z1677" s="130" t="str">
        <f t="shared" si="224"/>
        <v>1/VL2020</v>
      </c>
      <c r="AA1677" s="135">
        <f t="shared" si="228"/>
        <v>0.31</v>
      </c>
      <c r="AB1677" s="135">
        <f t="shared" si="222"/>
        <v>2.0299999999999998</v>
      </c>
      <c r="AC1677" s="130">
        <f t="shared" si="227"/>
        <v>10.18</v>
      </c>
      <c r="AD1677" s="130" t="str">
        <f t="shared" si="225"/>
        <v>46000-100BMW</v>
      </c>
      <c r="AE1677" s="136"/>
      <c r="AF1677" s="137"/>
      <c r="AG1677" s="1" t="s">
        <v>573</v>
      </c>
      <c r="AH1677" s="43" t="s">
        <v>283</v>
      </c>
    </row>
    <row r="1678" spans="1:34" x14ac:dyDescent="0.25">
      <c r="A1678" s="144">
        <v>44769</v>
      </c>
      <c r="B1678" s="56" t="s">
        <v>5656</v>
      </c>
      <c r="C1678" s="51" t="s">
        <v>5658</v>
      </c>
      <c r="D1678" s="51" t="s">
        <v>5659</v>
      </c>
      <c r="E1678" s="54">
        <v>44789</v>
      </c>
      <c r="F1678" s="51" t="s">
        <v>534</v>
      </c>
      <c r="G1678" s="48" t="s">
        <v>5657</v>
      </c>
      <c r="H1678" s="52">
        <v>10</v>
      </c>
      <c r="I1678" s="51" t="s">
        <v>3804</v>
      </c>
      <c r="J1678" s="1">
        <v>2.37</v>
      </c>
      <c r="K1678" s="132">
        <v>965478</v>
      </c>
      <c r="L1678" s="131"/>
      <c r="M1678" s="131">
        <v>3</v>
      </c>
      <c r="N1678" s="131">
        <v>1.3</v>
      </c>
      <c r="O1678" s="133">
        <f t="shared" si="226"/>
        <v>3.9000000000000004</v>
      </c>
      <c r="P1678" s="131" t="s">
        <v>411</v>
      </c>
      <c r="Q1678" s="131" t="s">
        <v>412</v>
      </c>
      <c r="R1678" s="134" t="s">
        <v>248</v>
      </c>
      <c r="S1678" s="149">
        <v>2.5691666666666668</v>
      </c>
      <c r="T1678" s="149">
        <v>0.25691666666666668</v>
      </c>
      <c r="U1678" s="150">
        <v>44782</v>
      </c>
      <c r="V1678" s="149">
        <v>0.31222222222222129</v>
      </c>
      <c r="W1678" s="130">
        <v>0.28000000000000003</v>
      </c>
      <c r="X1678" s="135">
        <v>18.5</v>
      </c>
      <c r="Y1678" s="130" t="str">
        <f t="shared" si="221"/>
        <v>L148</v>
      </c>
      <c r="Z1678" s="130" t="str">
        <f t="shared" si="224"/>
        <v>1/CR123A-BP1</v>
      </c>
      <c r="AA1678" s="135">
        <f t="shared" si="228"/>
        <v>0.28000000000000003</v>
      </c>
      <c r="AB1678" s="135">
        <f t="shared" si="222"/>
        <v>2.37</v>
      </c>
      <c r="AC1678" s="130">
        <f t="shared" si="227"/>
        <v>18.5</v>
      </c>
      <c r="AD1678" s="130" t="str">
        <f t="shared" si="225"/>
        <v>66000-188</v>
      </c>
      <c r="AE1678" s="136"/>
      <c r="AF1678" s="137"/>
      <c r="AG1678" s="1" t="s">
        <v>151</v>
      </c>
      <c r="AH1678" s="43">
        <v>65320</v>
      </c>
    </row>
    <row r="1679" spans="1:34" x14ac:dyDescent="0.25">
      <c r="A1679" s="144">
        <v>44762</v>
      </c>
      <c r="B1679" s="56" t="s">
        <v>5600</v>
      </c>
      <c r="C1679" s="51" t="s">
        <v>5190</v>
      </c>
      <c r="D1679" s="51" t="s">
        <v>5191</v>
      </c>
      <c r="E1679" s="54">
        <v>44782</v>
      </c>
      <c r="F1679" s="51" t="s">
        <v>282</v>
      </c>
      <c r="G1679" s="48" t="s">
        <v>5188</v>
      </c>
      <c r="H1679" s="52">
        <v>1</v>
      </c>
      <c r="I1679" s="51" t="s">
        <v>5189</v>
      </c>
      <c r="J1679" s="1">
        <v>12.23</v>
      </c>
      <c r="K1679" s="132">
        <v>964618</v>
      </c>
      <c r="L1679" s="131"/>
      <c r="M1679" s="131">
        <v>4.8</v>
      </c>
      <c r="N1679" s="131">
        <v>5</v>
      </c>
      <c r="O1679" s="133">
        <f t="shared" si="226"/>
        <v>24</v>
      </c>
      <c r="P1679" s="131" t="s">
        <v>3497</v>
      </c>
      <c r="Q1679" s="131" t="s">
        <v>562</v>
      </c>
      <c r="R1679" s="134" t="s">
        <v>997</v>
      </c>
      <c r="S1679" s="149">
        <v>0.9427777777777776</v>
      </c>
      <c r="T1679" s="149">
        <v>0.9427777777777776</v>
      </c>
      <c r="U1679" s="150">
        <v>44782</v>
      </c>
      <c r="V1679" s="149">
        <v>0.2799999999999998</v>
      </c>
      <c r="W1679" s="130">
        <v>0.59</v>
      </c>
      <c r="X1679" s="135">
        <v>66.55</v>
      </c>
      <c r="Y1679" s="130" t="str">
        <f t="shared" si="221"/>
        <v>RECELL348</v>
      </c>
      <c r="Z1679" s="130" t="str">
        <f t="shared" si="224"/>
        <v>4/KH-CJ5000</v>
      </c>
      <c r="AA1679" s="135">
        <f t="shared" si="228"/>
        <v>0.59</v>
      </c>
      <c r="AB1679" s="135">
        <f t="shared" si="222"/>
        <v>12.23</v>
      </c>
      <c r="AC1679" s="130">
        <f t="shared" si="227"/>
        <v>66.55</v>
      </c>
      <c r="AD1679" s="130" t="str">
        <f t="shared" si="225"/>
        <v>66001-541</v>
      </c>
      <c r="AE1679" s="136"/>
      <c r="AF1679" s="137"/>
      <c r="AG1679" s="1" t="s">
        <v>13</v>
      </c>
      <c r="AH1679" s="43" t="s">
        <v>283</v>
      </c>
    </row>
    <row r="1680" spans="1:34" x14ac:dyDescent="0.25">
      <c r="A1680" s="147">
        <v>44764</v>
      </c>
      <c r="B1680" s="82" t="s">
        <v>5622</v>
      </c>
      <c r="C1680" s="51" t="s">
        <v>3549</v>
      </c>
      <c r="D1680" s="51" t="s">
        <v>5624</v>
      </c>
      <c r="E1680" s="54">
        <v>44777</v>
      </c>
      <c r="F1680" s="51" t="s">
        <v>285</v>
      </c>
      <c r="G1680" s="48" t="s">
        <v>5623</v>
      </c>
      <c r="H1680" s="52">
        <v>2</v>
      </c>
      <c r="I1680" s="51" t="s">
        <v>299</v>
      </c>
      <c r="J1680" s="1">
        <v>19.670000000000002</v>
      </c>
      <c r="K1680" s="132">
        <v>964922</v>
      </c>
      <c r="L1680" s="131"/>
      <c r="M1680" s="131">
        <v>18</v>
      </c>
      <c r="N1680" s="131">
        <v>2.0499999999999998</v>
      </c>
      <c r="O1680" s="133">
        <f t="shared" si="226"/>
        <v>36.9</v>
      </c>
      <c r="P1680" s="131" t="s">
        <v>3486</v>
      </c>
      <c r="Q1680" s="131" t="s">
        <v>3535</v>
      </c>
      <c r="R1680" s="134" t="s">
        <v>997</v>
      </c>
      <c r="S1680" s="149">
        <v>1.1024999999999991</v>
      </c>
      <c r="T1680" s="149">
        <v>0.55124999999999957</v>
      </c>
      <c r="U1680" s="150">
        <v>44782</v>
      </c>
      <c r="V1680" s="149">
        <v>0.70472222222222136</v>
      </c>
      <c r="W1680" s="130">
        <v>0.66</v>
      </c>
      <c r="X1680" s="135">
        <v>75</v>
      </c>
      <c r="Y1680" s="130" t="str">
        <f t="shared" si="221"/>
        <v>RECELL73</v>
      </c>
      <c r="Z1680" s="130" t="str">
        <f t="shared" si="224"/>
        <v>5/UR18650RX</v>
      </c>
      <c r="AA1680" s="135">
        <f t="shared" si="228"/>
        <v>0.66</v>
      </c>
      <c r="AB1680" s="135">
        <f t="shared" si="222"/>
        <v>19.670000000000002</v>
      </c>
      <c r="AC1680" s="130">
        <f t="shared" si="227"/>
        <v>75</v>
      </c>
      <c r="AD1680" s="130" t="str">
        <f t="shared" si="225"/>
        <v>67001-275</v>
      </c>
      <c r="AE1680" s="136"/>
      <c r="AF1680" s="137"/>
      <c r="AG1680" s="1" t="s">
        <v>13</v>
      </c>
      <c r="AH1680" s="43" t="s">
        <v>286</v>
      </c>
    </row>
    <row r="1681" spans="1:34" x14ac:dyDescent="0.25">
      <c r="A1681" s="140">
        <v>44775</v>
      </c>
      <c r="B1681" s="55" t="s">
        <v>5730</v>
      </c>
      <c r="C1681" s="51" t="s">
        <v>5567</v>
      </c>
      <c r="D1681" s="51" t="s">
        <v>1803</v>
      </c>
      <c r="E1681" s="54">
        <v>44795</v>
      </c>
      <c r="F1681" s="51" t="s">
        <v>3279</v>
      </c>
      <c r="G1681" s="48" t="s">
        <v>1801</v>
      </c>
      <c r="H1681" s="52">
        <v>1</v>
      </c>
      <c r="I1681" s="51" t="s">
        <v>3647</v>
      </c>
      <c r="J1681" s="1">
        <v>17.239999999999998</v>
      </c>
      <c r="K1681" s="132">
        <v>966140</v>
      </c>
      <c r="L1681" s="131"/>
      <c r="M1681" s="131">
        <v>7.2</v>
      </c>
      <c r="N1681" s="131">
        <v>10</v>
      </c>
      <c r="O1681" s="133">
        <f t="shared" si="226"/>
        <v>72</v>
      </c>
      <c r="P1681" s="131" t="s">
        <v>3486</v>
      </c>
      <c r="Q1681" s="131" t="s">
        <v>281</v>
      </c>
      <c r="R1681" s="134" t="s">
        <v>248</v>
      </c>
      <c r="S1681" s="149">
        <v>2.1391666666666667</v>
      </c>
      <c r="T1681" s="149">
        <v>2.1391666666666667</v>
      </c>
      <c r="U1681" s="150">
        <v>44782</v>
      </c>
      <c r="V1681" s="149">
        <v>0.45361111111111185</v>
      </c>
      <c r="W1681" s="130">
        <v>1.56</v>
      </c>
      <c r="X1681" s="135">
        <v>118</v>
      </c>
      <c r="Y1681" s="130" t="str">
        <f t="shared" si="221"/>
        <v>RL1461</v>
      </c>
      <c r="Z1681" s="130" t="str">
        <f t="shared" si="224"/>
        <v>4/INR26650-55A</v>
      </c>
      <c r="AA1681" s="135">
        <f t="shared" si="228"/>
        <v>1.56</v>
      </c>
      <c r="AB1681" s="135">
        <f t="shared" si="222"/>
        <v>17.239999999999998</v>
      </c>
      <c r="AC1681" s="130">
        <f t="shared" si="227"/>
        <v>118</v>
      </c>
      <c r="AD1681" s="130" t="str">
        <f t="shared" si="225"/>
        <v>66002-656</v>
      </c>
      <c r="AE1681" s="136"/>
      <c r="AF1681" s="137"/>
      <c r="AG1681" s="1" t="s">
        <v>573</v>
      </c>
      <c r="AH1681" s="43">
        <v>65658</v>
      </c>
    </row>
    <row r="1682" spans="1:34" x14ac:dyDescent="0.25">
      <c r="A1682" s="144">
        <v>44755</v>
      </c>
      <c r="B1682" s="56" t="s">
        <v>5530</v>
      </c>
      <c r="C1682" s="51" t="s">
        <v>1765</v>
      </c>
      <c r="D1682" s="51" t="s">
        <v>1766</v>
      </c>
      <c r="E1682" s="54">
        <v>44781</v>
      </c>
      <c r="F1682" s="51" t="s">
        <v>1760</v>
      </c>
      <c r="G1682" s="48" t="s">
        <v>1761</v>
      </c>
      <c r="H1682" s="52">
        <v>7</v>
      </c>
      <c r="I1682" s="51" t="s">
        <v>1762</v>
      </c>
      <c r="J1682" s="1">
        <v>74.91</v>
      </c>
      <c r="K1682" s="132">
        <v>963773</v>
      </c>
      <c r="L1682" s="131"/>
      <c r="M1682" s="131">
        <v>24</v>
      </c>
      <c r="N1682" s="131">
        <v>5</v>
      </c>
      <c r="O1682" s="133">
        <f t="shared" si="226"/>
        <v>120</v>
      </c>
      <c r="P1682" s="131" t="s">
        <v>115</v>
      </c>
      <c r="Q1682" s="131" t="s">
        <v>1764</v>
      </c>
      <c r="R1682" s="134" t="s">
        <v>5688</v>
      </c>
      <c r="S1682" s="149">
        <v>15.930555555555554</v>
      </c>
      <c r="T1682" s="149">
        <v>2.2757936507936507</v>
      </c>
      <c r="U1682" s="150">
        <v>44782</v>
      </c>
      <c r="V1682" s="149">
        <v>0.20500000000000007</v>
      </c>
      <c r="W1682" s="130">
        <v>2</v>
      </c>
      <c r="X1682" s="135">
        <v>225</v>
      </c>
      <c r="Y1682" s="130" t="str">
        <f t="shared" si="221"/>
        <v>S124</v>
      </c>
      <c r="Z1682" s="130" t="str">
        <f t="shared" si="224"/>
        <v>6/12SB25WHR</v>
      </c>
      <c r="AA1682" s="135">
        <f t="shared" si="228"/>
        <v>2</v>
      </c>
      <c r="AB1682" s="135">
        <f t="shared" si="222"/>
        <v>74.91</v>
      </c>
      <c r="AC1682" s="130">
        <f t="shared" si="227"/>
        <v>225</v>
      </c>
      <c r="AD1682" s="130" t="str">
        <f t="shared" si="225"/>
        <v>66002-950</v>
      </c>
      <c r="AE1682" s="136"/>
      <c r="AF1682" s="137"/>
      <c r="AG1682" s="1" t="s">
        <v>151</v>
      </c>
      <c r="AH1682" s="43">
        <v>2420</v>
      </c>
    </row>
    <row r="1683" spans="1:34" x14ac:dyDescent="0.25">
      <c r="A1683" s="146">
        <v>44763</v>
      </c>
      <c r="B1683" s="57" t="s">
        <v>5613</v>
      </c>
      <c r="C1683" s="51" t="s">
        <v>5617</v>
      </c>
      <c r="D1683" s="51" t="s">
        <v>5618</v>
      </c>
      <c r="E1683" s="54">
        <v>44777</v>
      </c>
      <c r="F1683" s="51" t="s">
        <v>5614</v>
      </c>
      <c r="G1683" s="48" t="s">
        <v>5615</v>
      </c>
      <c r="H1683" s="52">
        <v>1</v>
      </c>
      <c r="I1683" s="51" t="s">
        <v>5616</v>
      </c>
      <c r="J1683" s="1">
        <v>3.63</v>
      </c>
      <c r="K1683" s="132">
        <v>964845</v>
      </c>
      <c r="L1683" s="131"/>
      <c r="M1683" s="131">
        <v>3</v>
      </c>
      <c r="N1683" s="131">
        <v>2.5</v>
      </c>
      <c r="O1683" s="133">
        <f t="shared" si="226"/>
        <v>7.5</v>
      </c>
      <c r="P1683" s="131" t="s">
        <v>3945</v>
      </c>
      <c r="Q1683" s="131" t="s">
        <v>412</v>
      </c>
      <c r="R1683" s="134" t="s">
        <v>248</v>
      </c>
      <c r="S1683" s="149">
        <v>0.75138888888888999</v>
      </c>
      <c r="T1683" s="149">
        <v>0.75138888888888999</v>
      </c>
      <c r="U1683" s="150">
        <v>44782</v>
      </c>
      <c r="V1683" s="149">
        <v>1.3633333333333333</v>
      </c>
      <c r="W1683" s="130">
        <v>1</v>
      </c>
      <c r="X1683" s="135">
        <v>25</v>
      </c>
      <c r="Y1683" s="130" t="str">
        <f t="shared" si="221"/>
        <v>L908</v>
      </c>
      <c r="Z1683" s="130" t="str">
        <f t="shared" si="224"/>
        <v>1/CR17450SE</v>
      </c>
      <c r="AA1683" s="135">
        <f t="shared" si="228"/>
        <v>1</v>
      </c>
      <c r="AB1683" s="135">
        <f t="shared" si="222"/>
        <v>3.63</v>
      </c>
      <c r="AC1683" s="130">
        <f t="shared" si="227"/>
        <v>25</v>
      </c>
      <c r="AD1683" s="130" t="str">
        <f t="shared" si="225"/>
        <v>66002-925</v>
      </c>
      <c r="AE1683" s="136"/>
      <c r="AF1683" s="137"/>
      <c r="AG1683" s="1" t="s">
        <v>153</v>
      </c>
      <c r="AH1683" s="43">
        <v>34347</v>
      </c>
    </row>
    <row r="1684" spans="1:34" x14ac:dyDescent="0.25">
      <c r="A1684" s="144">
        <v>44769</v>
      </c>
      <c r="B1684" s="56" t="s">
        <v>5665</v>
      </c>
      <c r="C1684" s="51" t="s">
        <v>658</v>
      </c>
      <c r="D1684" s="51" t="s">
        <v>1573</v>
      </c>
      <c r="E1684" s="54">
        <v>44781</v>
      </c>
      <c r="F1684" s="51" t="s">
        <v>267</v>
      </c>
      <c r="G1684" s="48" t="s">
        <v>1572</v>
      </c>
      <c r="H1684" s="52">
        <v>2</v>
      </c>
      <c r="I1684" s="51" t="s">
        <v>318</v>
      </c>
      <c r="J1684" s="1">
        <v>23.51</v>
      </c>
      <c r="K1684" s="132">
        <v>956462</v>
      </c>
      <c r="L1684" s="131"/>
      <c r="M1684" s="131">
        <v>7.4</v>
      </c>
      <c r="N1684" s="131">
        <v>6.8</v>
      </c>
      <c r="O1684" s="133">
        <f t="shared" si="226"/>
        <v>50.32</v>
      </c>
      <c r="P1684" s="131" t="s">
        <v>3486</v>
      </c>
      <c r="Q1684" s="131" t="s">
        <v>281</v>
      </c>
      <c r="R1684" s="134" t="s">
        <v>248</v>
      </c>
      <c r="S1684" s="149">
        <v>2.3575000000000008</v>
      </c>
      <c r="T1684" s="149">
        <v>1.1787500000000004</v>
      </c>
      <c r="U1684" s="150">
        <v>44781</v>
      </c>
      <c r="V1684" s="149">
        <v>0.38472222222222197</v>
      </c>
      <c r="W1684" s="130">
        <v>0.63</v>
      </c>
      <c r="X1684" s="135">
        <v>84</v>
      </c>
      <c r="Y1684" s="130" t="str">
        <f t="shared" si="221"/>
        <v>RL862</v>
      </c>
      <c r="Z1684" s="130" t="str">
        <f t="shared" si="224"/>
        <v>4/NCR18650GA</v>
      </c>
      <c r="AA1684" s="135">
        <f t="shared" si="228"/>
        <v>0.63</v>
      </c>
      <c r="AB1684" s="135">
        <f t="shared" si="222"/>
        <v>23.51</v>
      </c>
      <c r="AC1684" s="130">
        <f t="shared" si="227"/>
        <v>84</v>
      </c>
      <c r="AD1684" s="130" t="str">
        <f t="shared" si="225"/>
        <v>66001-229</v>
      </c>
      <c r="AE1684" s="136"/>
      <c r="AF1684" s="137"/>
      <c r="AG1684" s="1" t="s">
        <v>153</v>
      </c>
      <c r="AH1684" s="43">
        <v>66116</v>
      </c>
    </row>
    <row r="1685" spans="1:34" x14ac:dyDescent="0.25">
      <c r="A1685" s="147">
        <v>44764</v>
      </c>
      <c r="B1685" s="82" t="s">
        <v>5631</v>
      </c>
      <c r="C1685" s="51" t="s">
        <v>5633</v>
      </c>
      <c r="D1685" s="51" t="s">
        <v>5634</v>
      </c>
      <c r="E1685" s="54">
        <v>44764</v>
      </c>
      <c r="F1685" s="51" t="s">
        <v>255</v>
      </c>
      <c r="G1685" s="48" t="s">
        <v>5632</v>
      </c>
      <c r="H1685" s="52">
        <v>6</v>
      </c>
      <c r="I1685" s="1"/>
      <c r="J1685" s="1">
        <v>2.0299999999999998</v>
      </c>
      <c r="K1685" s="132">
        <v>965031</v>
      </c>
      <c r="L1685" s="131"/>
      <c r="M1685" s="131">
        <v>18</v>
      </c>
      <c r="N1685" s="131">
        <v>13</v>
      </c>
      <c r="O1685" s="133">
        <f t="shared" si="226"/>
        <v>234</v>
      </c>
      <c r="P1685" s="131" t="s">
        <v>3945</v>
      </c>
      <c r="Q1685" s="131" t="s">
        <v>583</v>
      </c>
      <c r="R1685" s="134" t="s">
        <v>5451</v>
      </c>
      <c r="S1685" s="149">
        <v>6.1230555555555553</v>
      </c>
      <c r="T1685" s="149">
        <v>1.0205092592592593</v>
      </c>
      <c r="U1685" s="150">
        <v>44783</v>
      </c>
      <c r="V1685" s="149">
        <v>2.2494444444444448</v>
      </c>
      <c r="W1685" s="130">
        <v>1</v>
      </c>
      <c r="X1685" s="135">
        <v>25</v>
      </c>
      <c r="Y1685" s="130" t="str">
        <f t="shared" si="221"/>
        <v>L909</v>
      </c>
      <c r="Z1685" s="130" t="str">
        <f t="shared" si="224"/>
        <v>5/LSH20</v>
      </c>
      <c r="AA1685" s="135">
        <f t="shared" si="228"/>
        <v>1</v>
      </c>
      <c r="AB1685" s="135">
        <f t="shared" si="222"/>
        <v>2.0299999999999998</v>
      </c>
      <c r="AC1685" s="130">
        <f t="shared" si="227"/>
        <v>25</v>
      </c>
      <c r="AD1685" s="130" t="str">
        <f t="shared" si="225"/>
        <v>66002-927</v>
      </c>
      <c r="AE1685" s="136"/>
      <c r="AF1685" s="137"/>
      <c r="AG1685" s="1" t="s">
        <v>153</v>
      </c>
      <c r="AH1685" s="43" t="s">
        <v>277</v>
      </c>
    </row>
    <row r="1686" spans="1:34" x14ac:dyDescent="0.25">
      <c r="A1686" s="146">
        <v>44763</v>
      </c>
      <c r="B1686" s="57" t="s">
        <v>5602</v>
      </c>
      <c r="C1686" s="51" t="s">
        <v>369</v>
      </c>
      <c r="D1686" s="51" t="s">
        <v>5605</v>
      </c>
      <c r="E1686" s="54">
        <v>44783</v>
      </c>
      <c r="F1686" s="51" t="s">
        <v>5603</v>
      </c>
      <c r="G1686" s="48" t="s">
        <v>5604</v>
      </c>
      <c r="H1686" s="52">
        <v>2</v>
      </c>
      <c r="I1686" s="51" t="s">
        <v>368</v>
      </c>
      <c r="J1686" s="1">
        <v>13.92</v>
      </c>
      <c r="K1686" s="132">
        <v>964736</v>
      </c>
      <c r="L1686" s="131"/>
      <c r="M1686" s="131">
        <v>7.2</v>
      </c>
      <c r="N1686" s="131">
        <v>2.7</v>
      </c>
      <c r="O1686" s="133">
        <f t="shared" si="226"/>
        <v>19.440000000000001</v>
      </c>
      <c r="P1686" s="131" t="s">
        <v>3497</v>
      </c>
      <c r="Q1686" s="131" t="s">
        <v>464</v>
      </c>
      <c r="R1686" s="134" t="s">
        <v>997</v>
      </c>
      <c r="S1686" s="149">
        <v>1.1916666666666664</v>
      </c>
      <c r="T1686" s="149">
        <v>0.59583333333333321</v>
      </c>
      <c r="U1686" s="150">
        <v>44783</v>
      </c>
      <c r="V1686" s="149">
        <v>0.74222222222222323</v>
      </c>
      <c r="W1686" s="130">
        <v>0.85</v>
      </c>
      <c r="X1686" s="135">
        <v>90</v>
      </c>
      <c r="Y1686" s="130" t="str">
        <f t="shared" ref="Y1686:Y1749" si="229">D1686</f>
        <v>RECELL285</v>
      </c>
      <c r="Z1686" s="130" t="str">
        <f t="shared" si="224"/>
        <v>6/HR-AU</v>
      </c>
      <c r="AA1686" s="135">
        <f t="shared" si="228"/>
        <v>0.85</v>
      </c>
      <c r="AB1686" s="135">
        <f t="shared" si="222"/>
        <v>13.92</v>
      </c>
      <c r="AC1686" s="130">
        <f t="shared" si="227"/>
        <v>90</v>
      </c>
      <c r="AD1686" s="130" t="str">
        <f t="shared" si="225"/>
        <v>22000-569G1</v>
      </c>
      <c r="AE1686" s="136"/>
      <c r="AF1686" s="137"/>
      <c r="AG1686" s="1" t="s">
        <v>151</v>
      </c>
      <c r="AH1686" s="43">
        <v>2706</v>
      </c>
    </row>
    <row r="1687" spans="1:34" x14ac:dyDescent="0.25">
      <c r="A1687" s="147">
        <v>44764</v>
      </c>
      <c r="B1687" s="82" t="s">
        <v>5625</v>
      </c>
      <c r="C1687" s="51" t="s">
        <v>2793</v>
      </c>
      <c r="D1687" s="51" t="s">
        <v>2794</v>
      </c>
      <c r="E1687" s="54">
        <v>44777</v>
      </c>
      <c r="F1687" s="51" t="s">
        <v>1805</v>
      </c>
      <c r="G1687" s="48" t="s">
        <v>2790</v>
      </c>
      <c r="H1687" s="52">
        <v>1</v>
      </c>
      <c r="I1687" s="51" t="s">
        <v>2791</v>
      </c>
      <c r="J1687" s="1">
        <v>12.74</v>
      </c>
      <c r="K1687" s="132">
        <v>964930</v>
      </c>
      <c r="L1687" s="131" t="s">
        <v>2792</v>
      </c>
      <c r="M1687" s="131">
        <v>24</v>
      </c>
      <c r="N1687" s="131">
        <v>4.5</v>
      </c>
      <c r="O1687" s="133">
        <f t="shared" si="226"/>
        <v>108</v>
      </c>
      <c r="P1687" s="131" t="s">
        <v>115</v>
      </c>
      <c r="Q1687" s="131" t="s">
        <v>582</v>
      </c>
      <c r="R1687" s="134" t="s">
        <v>997</v>
      </c>
      <c r="S1687" s="149">
        <v>0.8861111111111124</v>
      </c>
      <c r="T1687" s="149">
        <v>0.8861111111111124</v>
      </c>
      <c r="U1687" s="150">
        <v>44783</v>
      </c>
      <c r="V1687" s="149">
        <v>0.22138888888888841</v>
      </c>
      <c r="W1687" s="130">
        <v>1.69</v>
      </c>
      <c r="X1687" s="135">
        <v>188</v>
      </c>
      <c r="Y1687" s="130" t="str">
        <f t="shared" si="229"/>
        <v>RECELL657</v>
      </c>
      <c r="Z1687" s="130" t="str">
        <f t="shared" si="224"/>
        <v>2/FP1245A</v>
      </c>
      <c r="AA1687" s="135">
        <f t="shared" si="228"/>
        <v>1.69</v>
      </c>
      <c r="AB1687" s="135">
        <f t="shared" si="222"/>
        <v>12.74</v>
      </c>
      <c r="AC1687" s="130">
        <f t="shared" si="227"/>
        <v>188</v>
      </c>
      <c r="AD1687" s="130" t="str">
        <f t="shared" si="225"/>
        <v>22000-255E</v>
      </c>
      <c r="AE1687" s="136"/>
      <c r="AF1687" s="137"/>
      <c r="AG1687" s="1" t="s">
        <v>13</v>
      </c>
      <c r="AH1687" s="43">
        <v>66373</v>
      </c>
    </row>
    <row r="1688" spans="1:34" x14ac:dyDescent="0.25">
      <c r="A1688" s="147">
        <v>44771</v>
      </c>
      <c r="B1688" s="82" t="s">
        <v>5723</v>
      </c>
      <c r="C1688" s="51" t="s">
        <v>2931</v>
      </c>
      <c r="D1688" s="51" t="s">
        <v>342</v>
      </c>
      <c r="E1688" s="54">
        <v>44781</v>
      </c>
      <c r="F1688" s="51" t="s">
        <v>267</v>
      </c>
      <c r="G1688" s="48" t="s">
        <v>341</v>
      </c>
      <c r="H1688" s="52">
        <v>1</v>
      </c>
      <c r="I1688" s="51" t="s">
        <v>102</v>
      </c>
      <c r="J1688" s="1">
        <v>45.33</v>
      </c>
      <c r="K1688" s="132">
        <v>965841</v>
      </c>
      <c r="L1688" s="131"/>
      <c r="M1688" s="131"/>
      <c r="N1688" s="131"/>
      <c r="O1688" s="133">
        <f t="shared" si="226"/>
        <v>0</v>
      </c>
      <c r="P1688" s="131"/>
      <c r="Q1688" s="131"/>
      <c r="R1688" s="134" t="s">
        <v>249</v>
      </c>
      <c r="S1688" s="149">
        <v>0.16666666666666607</v>
      </c>
      <c r="T1688" s="149">
        <v>0.16666666666666607</v>
      </c>
      <c r="U1688" s="150">
        <v>44788</v>
      </c>
      <c r="V1688" s="149">
        <v>1.0338888888888875</v>
      </c>
      <c r="W1688" s="130">
        <v>0.1</v>
      </c>
      <c r="X1688" s="135">
        <v>85</v>
      </c>
      <c r="Y1688" s="130" t="str">
        <f t="shared" si="229"/>
        <v>CH71</v>
      </c>
      <c r="Z1688" s="130" t="str">
        <f t="shared" si="224"/>
        <v>1/TSB002</v>
      </c>
      <c r="AA1688" s="135">
        <f t="shared" si="228"/>
        <v>0.1</v>
      </c>
      <c r="AB1688" s="135">
        <f t="shared" si="222"/>
        <v>45.33</v>
      </c>
      <c r="AC1688" s="130">
        <f t="shared" si="227"/>
        <v>85</v>
      </c>
      <c r="AD1688" s="130" t="str">
        <f t="shared" si="225"/>
        <v>66000-156</v>
      </c>
      <c r="AE1688" s="136"/>
      <c r="AF1688" s="137"/>
      <c r="AG1688" s="1" t="s">
        <v>153</v>
      </c>
      <c r="AH1688" s="43">
        <v>236003</v>
      </c>
    </row>
    <row r="1689" spans="1:34" x14ac:dyDescent="0.25">
      <c r="A1689" s="140">
        <v>44783</v>
      </c>
      <c r="B1689" s="55" t="s">
        <v>5779</v>
      </c>
      <c r="C1689" s="51" t="s">
        <v>2931</v>
      </c>
      <c r="D1689" s="51" t="s">
        <v>342</v>
      </c>
      <c r="E1689" s="54">
        <v>44802</v>
      </c>
      <c r="F1689" s="51" t="s">
        <v>267</v>
      </c>
      <c r="G1689" s="48" t="s">
        <v>341</v>
      </c>
      <c r="H1689" s="52">
        <v>1</v>
      </c>
      <c r="I1689" s="51" t="s">
        <v>102</v>
      </c>
      <c r="J1689" s="1">
        <v>45.33</v>
      </c>
      <c r="K1689" s="132">
        <v>967218</v>
      </c>
      <c r="L1689" s="131"/>
      <c r="M1689" s="131"/>
      <c r="N1689" s="131"/>
      <c r="O1689" s="133">
        <f t="shared" si="226"/>
        <v>0</v>
      </c>
      <c r="P1689" s="131"/>
      <c r="Q1689" s="131"/>
      <c r="R1689" s="134" t="s">
        <v>249</v>
      </c>
      <c r="S1689" s="149">
        <v>0.16666666666666607</v>
      </c>
      <c r="T1689" s="149">
        <v>0.16666666666666607</v>
      </c>
      <c r="U1689" s="150">
        <v>44788</v>
      </c>
      <c r="V1689" s="149">
        <v>0.93305555555555442</v>
      </c>
      <c r="W1689" s="130">
        <v>0.1</v>
      </c>
      <c r="X1689" s="135">
        <v>85</v>
      </c>
      <c r="Y1689" s="130" t="str">
        <f t="shared" si="229"/>
        <v>CH71</v>
      </c>
      <c r="Z1689" s="130" t="str">
        <f t="shared" si="224"/>
        <v>1/TSB002</v>
      </c>
      <c r="AA1689" s="135">
        <f t="shared" si="228"/>
        <v>0.1</v>
      </c>
      <c r="AB1689" s="135">
        <f t="shared" si="222"/>
        <v>45.33</v>
      </c>
      <c r="AC1689" s="130">
        <f t="shared" si="227"/>
        <v>85</v>
      </c>
      <c r="AD1689" s="130" t="str">
        <f t="shared" si="225"/>
        <v>66000-156</v>
      </c>
      <c r="AE1689" s="136"/>
      <c r="AF1689" s="137"/>
      <c r="AG1689" s="1" t="s">
        <v>153</v>
      </c>
      <c r="AH1689" s="43">
        <v>66116</v>
      </c>
    </row>
    <row r="1690" spans="1:34" x14ac:dyDescent="0.25">
      <c r="A1690" s="139">
        <v>44781</v>
      </c>
      <c r="B1690" s="58" t="s">
        <v>5756</v>
      </c>
      <c r="C1690" s="51" t="s">
        <v>5760</v>
      </c>
      <c r="D1690" s="51" t="s">
        <v>5759</v>
      </c>
      <c r="E1690" s="54">
        <v>44777</v>
      </c>
      <c r="F1690" s="51" t="s">
        <v>117</v>
      </c>
      <c r="G1690" s="48" t="s">
        <v>5757</v>
      </c>
      <c r="H1690" s="52">
        <v>16</v>
      </c>
      <c r="I1690" s="51" t="s">
        <v>2319</v>
      </c>
      <c r="J1690" s="1">
        <v>7.64</v>
      </c>
      <c r="K1690" s="132">
        <v>966746</v>
      </c>
      <c r="L1690" s="131" t="s">
        <v>5758</v>
      </c>
      <c r="M1690" s="131">
        <v>8.4</v>
      </c>
      <c r="N1690" s="131">
        <v>1.6</v>
      </c>
      <c r="O1690" s="133">
        <f t="shared" si="226"/>
        <v>13.440000000000001</v>
      </c>
      <c r="P1690" s="131" t="s">
        <v>4011</v>
      </c>
      <c r="Q1690" s="131" t="s">
        <v>589</v>
      </c>
      <c r="R1690" s="134" t="s">
        <v>5813</v>
      </c>
      <c r="S1690" s="149">
        <v>4.8205555555555568</v>
      </c>
      <c r="T1690" s="149">
        <v>0.3012847222222223</v>
      </c>
      <c r="U1690" s="150">
        <v>44788</v>
      </c>
      <c r="V1690" s="149">
        <v>3.9791666666666665</v>
      </c>
      <c r="W1690" s="130">
        <v>0.31</v>
      </c>
      <c r="X1690" s="135">
        <v>25.58</v>
      </c>
      <c r="Y1690" s="130" t="str">
        <f t="shared" si="229"/>
        <v>N1214</v>
      </c>
      <c r="Z1690" s="130" t="str">
        <f t="shared" si="224"/>
        <v>7/IT1600Cs</v>
      </c>
      <c r="AA1690" s="135">
        <f t="shared" si="228"/>
        <v>0.31</v>
      </c>
      <c r="AB1690" s="135">
        <f t="shared" si="222"/>
        <v>7.64</v>
      </c>
      <c r="AC1690" s="130">
        <f t="shared" si="227"/>
        <v>25.58</v>
      </c>
      <c r="AD1690" s="130" t="str">
        <f t="shared" si="225"/>
        <v>59001-307GP</v>
      </c>
      <c r="AE1690" s="136"/>
      <c r="AF1690" s="137"/>
      <c r="AG1690" s="1" t="s">
        <v>573</v>
      </c>
      <c r="AH1690" s="43">
        <v>24232</v>
      </c>
    </row>
    <row r="1691" spans="1:34" x14ac:dyDescent="0.25">
      <c r="A1691" s="140">
        <v>44768</v>
      </c>
      <c r="B1691" s="55" t="s">
        <v>5651</v>
      </c>
      <c r="C1691" s="51" t="s">
        <v>4140</v>
      </c>
      <c r="D1691" s="51" t="s">
        <v>5653</v>
      </c>
      <c r="E1691" s="54">
        <v>44767</v>
      </c>
      <c r="F1691" s="51" t="s">
        <v>3910</v>
      </c>
      <c r="G1691" s="48" t="s">
        <v>5652</v>
      </c>
      <c r="H1691" s="52">
        <v>8</v>
      </c>
      <c r="I1691" s="51" t="s">
        <v>256</v>
      </c>
      <c r="J1691" s="1">
        <v>2.42</v>
      </c>
      <c r="K1691" s="132">
        <v>965320</v>
      </c>
      <c r="L1691" s="131"/>
      <c r="M1691" s="131">
        <v>12</v>
      </c>
      <c r="N1691" s="131"/>
      <c r="O1691" s="133">
        <f t="shared" si="226"/>
        <v>0</v>
      </c>
      <c r="P1691" s="131" t="s">
        <v>3538</v>
      </c>
      <c r="Q1691" s="131" t="s">
        <v>632</v>
      </c>
      <c r="R1691" s="134" t="s">
        <v>248</v>
      </c>
      <c r="S1691" s="149">
        <v>8.7900000000000009</v>
      </c>
      <c r="T1691" s="149">
        <v>1.0987500000000001</v>
      </c>
      <c r="U1691" s="150">
        <v>44784</v>
      </c>
      <c r="V1691" s="149">
        <v>0.72749999999999915</v>
      </c>
      <c r="W1691" s="130">
        <v>0.61</v>
      </c>
      <c r="X1691" s="135">
        <v>30</v>
      </c>
      <c r="Y1691" s="130" t="str">
        <f t="shared" si="229"/>
        <v>AL287</v>
      </c>
      <c r="Z1691" s="130" t="str">
        <f t="shared" si="224"/>
        <v>8/LR6XW</v>
      </c>
      <c r="AA1691" s="135">
        <f t="shared" si="228"/>
        <v>0.61</v>
      </c>
      <c r="AB1691" s="135">
        <f t="shared" si="222"/>
        <v>2.42</v>
      </c>
      <c r="AC1691" s="130">
        <f t="shared" si="227"/>
        <v>30</v>
      </c>
      <c r="AD1691" s="130" t="str">
        <f t="shared" si="225"/>
        <v>66000-278</v>
      </c>
      <c r="AE1691" s="136"/>
      <c r="AF1691" s="137"/>
      <c r="AG1691" s="1" t="s">
        <v>152</v>
      </c>
      <c r="AH1691" s="43">
        <v>1853</v>
      </c>
    </row>
    <row r="1692" spans="1:34" x14ac:dyDescent="0.25">
      <c r="A1692" s="146">
        <v>44756</v>
      </c>
      <c r="B1692" s="57" t="s">
        <v>5537</v>
      </c>
      <c r="C1692" s="51" t="s">
        <v>5540</v>
      </c>
      <c r="D1692" s="51" t="s">
        <v>5541</v>
      </c>
      <c r="E1692" s="54">
        <v>44755</v>
      </c>
      <c r="F1692" s="51" t="s">
        <v>5532</v>
      </c>
      <c r="G1692" s="48" t="s">
        <v>5538</v>
      </c>
      <c r="H1692" s="52">
        <v>85</v>
      </c>
      <c r="I1692" s="51" t="s">
        <v>5539</v>
      </c>
      <c r="J1692" s="1">
        <v>132.99</v>
      </c>
      <c r="K1692" s="132">
        <v>963857</v>
      </c>
      <c r="L1692" s="131"/>
      <c r="M1692" s="131"/>
      <c r="N1692" s="131"/>
      <c r="O1692" s="133">
        <f t="shared" si="226"/>
        <v>0</v>
      </c>
      <c r="P1692" s="131"/>
      <c r="Q1692" s="131"/>
      <c r="R1692" s="134" t="s">
        <v>5814</v>
      </c>
      <c r="S1692" s="149">
        <v>44.329444444444441</v>
      </c>
      <c r="T1692" s="149">
        <v>0.52152287581699341</v>
      </c>
      <c r="U1692" s="150">
        <v>44784</v>
      </c>
      <c r="V1692" s="149">
        <v>1.9830555555555547</v>
      </c>
      <c r="W1692" s="130">
        <v>1</v>
      </c>
      <c r="X1692" s="135">
        <v>153.56</v>
      </c>
      <c r="Y1692" s="130" t="str">
        <f t="shared" si="229"/>
        <v>CH598</v>
      </c>
      <c r="Z1692" s="130" t="str">
        <f t="shared" si="224"/>
        <v xml:space="preserve">VECIP65-24/8 </v>
      </c>
      <c r="AA1692" s="135">
        <f t="shared" si="228"/>
        <v>1</v>
      </c>
      <c r="AB1692" s="135">
        <f t="shared" si="222"/>
        <v>132.99</v>
      </c>
      <c r="AC1692" s="130">
        <f t="shared" si="227"/>
        <v>153.56</v>
      </c>
      <c r="AD1692" s="130" t="str">
        <f t="shared" si="225"/>
        <v>64900-205XLR</v>
      </c>
      <c r="AE1692" s="136"/>
      <c r="AF1692" s="137"/>
      <c r="AG1692" s="1" t="s">
        <v>153</v>
      </c>
      <c r="AH1692" s="43">
        <v>66277</v>
      </c>
    </row>
    <row r="1693" spans="1:34" x14ac:dyDescent="0.25">
      <c r="A1693" s="147">
        <v>44771</v>
      </c>
      <c r="B1693" s="82" t="s">
        <v>5711</v>
      </c>
      <c r="C1693" s="51" t="s">
        <v>4263</v>
      </c>
      <c r="D1693" s="51" t="s">
        <v>4264</v>
      </c>
      <c r="E1693" s="54">
        <v>44769</v>
      </c>
      <c r="F1693" s="51" t="s">
        <v>4260</v>
      </c>
      <c r="G1693" s="48" t="s">
        <v>4261</v>
      </c>
      <c r="H1693" s="52">
        <v>14</v>
      </c>
      <c r="I1693" s="51" t="s">
        <v>4262</v>
      </c>
      <c r="J1693" s="1">
        <v>15.885</v>
      </c>
      <c r="K1693" s="132">
        <v>965560</v>
      </c>
      <c r="L1693" s="131"/>
      <c r="M1693" s="131">
        <v>24</v>
      </c>
      <c r="N1693" s="131">
        <v>2.2999999999999998</v>
      </c>
      <c r="O1693" s="133">
        <f t="shared" si="226"/>
        <v>55.199999999999996</v>
      </c>
      <c r="P1693" s="131" t="s">
        <v>115</v>
      </c>
      <c r="Q1693" s="131" t="s">
        <v>582</v>
      </c>
      <c r="R1693" s="134" t="s">
        <v>5813</v>
      </c>
      <c r="S1693" s="149">
        <v>8.2155555555555555</v>
      </c>
      <c r="T1693" s="149">
        <v>0.58682539682539681</v>
      </c>
      <c r="U1693" s="150">
        <v>44784</v>
      </c>
      <c r="V1693" s="149">
        <v>1.41361111111111</v>
      </c>
      <c r="W1693" s="130">
        <v>0.6</v>
      </c>
      <c r="X1693" s="135">
        <v>42</v>
      </c>
      <c r="Y1693" s="130" t="str">
        <f t="shared" si="229"/>
        <v>S129</v>
      </c>
      <c r="Z1693" s="130" t="str">
        <f t="shared" si="224"/>
        <v>2/12SB2.3P</v>
      </c>
      <c r="AA1693" s="135">
        <f t="shared" si="228"/>
        <v>0.6</v>
      </c>
      <c r="AB1693" s="135">
        <f t="shared" si="222"/>
        <v>15.885</v>
      </c>
      <c r="AC1693" s="130">
        <f t="shared" si="227"/>
        <v>42</v>
      </c>
      <c r="AD1693" s="130" t="str">
        <f t="shared" si="225"/>
        <v>67001-883</v>
      </c>
      <c r="AE1693" s="136"/>
      <c r="AF1693" s="137"/>
      <c r="AG1693" s="1" t="s">
        <v>153</v>
      </c>
      <c r="AH1693" s="43">
        <v>2628</v>
      </c>
    </row>
    <row r="1694" spans="1:34" x14ac:dyDescent="0.25">
      <c r="A1694" s="147">
        <v>44750</v>
      </c>
      <c r="B1694" s="82" t="s">
        <v>5487</v>
      </c>
      <c r="C1694" s="51" t="s">
        <v>5488</v>
      </c>
      <c r="D1694" s="51" t="s">
        <v>1689</v>
      </c>
      <c r="E1694" s="54">
        <v>44770</v>
      </c>
      <c r="F1694" s="51" t="s">
        <v>360</v>
      </c>
      <c r="G1694" s="48" t="s">
        <v>1687</v>
      </c>
      <c r="H1694" s="52">
        <v>4</v>
      </c>
      <c r="I1694" s="51" t="s">
        <v>1688</v>
      </c>
      <c r="J1694" s="1">
        <v>0.82</v>
      </c>
      <c r="K1694" s="132">
        <v>963174</v>
      </c>
      <c r="L1694" s="131"/>
      <c r="M1694" s="131">
        <v>3</v>
      </c>
      <c r="N1694" s="131">
        <v>0.09</v>
      </c>
      <c r="O1694" s="133">
        <f t="shared" si="226"/>
        <v>0.27</v>
      </c>
      <c r="P1694" s="131" t="s">
        <v>3945</v>
      </c>
      <c r="Q1694" s="131" t="s">
        <v>412</v>
      </c>
      <c r="R1694" s="134" t="s">
        <v>248</v>
      </c>
      <c r="S1694" s="149">
        <v>2.1349999999999993</v>
      </c>
      <c r="T1694" s="149">
        <v>0.53374999999999984</v>
      </c>
      <c r="U1694" s="150">
        <v>44788</v>
      </c>
      <c r="V1694" s="149">
        <v>0.56527777777777866</v>
      </c>
      <c r="W1694" s="130">
        <v>0.46</v>
      </c>
      <c r="X1694" s="135">
        <v>4.5199999999999996</v>
      </c>
      <c r="Y1694" s="130" t="str">
        <f t="shared" si="229"/>
        <v>L612</v>
      </c>
      <c r="Z1694" s="130" t="str">
        <f t="shared" si="224"/>
        <v>CR2016MBU</v>
      </c>
      <c r="AA1694" s="135">
        <f t="shared" si="228"/>
        <v>0.46</v>
      </c>
      <c r="AB1694" s="135">
        <f t="shared" ref="AB1694:AB1757" si="230">J1694</f>
        <v>0.82</v>
      </c>
      <c r="AC1694" s="130">
        <f t="shared" si="227"/>
        <v>4.5199999999999996</v>
      </c>
      <c r="AD1694" s="130" t="str">
        <f t="shared" si="225"/>
        <v>85000-201MBU</v>
      </c>
      <c r="AE1694" s="136"/>
      <c r="AF1694" s="137"/>
      <c r="AG1694" s="1" t="s">
        <v>573</v>
      </c>
      <c r="AH1694" s="43">
        <v>23922</v>
      </c>
    </row>
    <row r="1695" spans="1:34" x14ac:dyDescent="0.25">
      <c r="A1695" s="140">
        <v>44768</v>
      </c>
      <c r="B1695" s="55" t="s">
        <v>5646</v>
      </c>
      <c r="C1695" s="51" t="s">
        <v>5648</v>
      </c>
      <c r="D1695" s="51" t="s">
        <v>5649</v>
      </c>
      <c r="E1695" s="54">
        <v>44767</v>
      </c>
      <c r="F1695" s="51" t="s">
        <v>3910</v>
      </c>
      <c r="G1695" s="48" t="s">
        <v>5647</v>
      </c>
      <c r="H1695" s="52">
        <v>10</v>
      </c>
      <c r="I1695" s="51" t="s">
        <v>256</v>
      </c>
      <c r="J1695" s="1">
        <v>6.09</v>
      </c>
      <c r="K1695" s="132">
        <v>965320</v>
      </c>
      <c r="L1695" s="131"/>
      <c r="M1695" s="131">
        <v>18</v>
      </c>
      <c r="N1695" s="131"/>
      <c r="O1695" s="133">
        <f t="shared" si="226"/>
        <v>0</v>
      </c>
      <c r="P1695" s="131" t="s">
        <v>3538</v>
      </c>
      <c r="Q1695" s="131" t="s">
        <v>5650</v>
      </c>
      <c r="R1695" s="134" t="s">
        <v>5815</v>
      </c>
      <c r="S1695" s="149">
        <v>15.130277777777776</v>
      </c>
      <c r="T1695" s="149">
        <v>1.5130277777777776</v>
      </c>
      <c r="U1695" s="150">
        <v>44788</v>
      </c>
      <c r="V1695" s="149">
        <v>0.24916666666666565</v>
      </c>
      <c r="W1695" s="130">
        <v>1.42</v>
      </c>
      <c r="X1695" s="135">
        <v>80</v>
      </c>
      <c r="Y1695" s="130" t="str">
        <f t="shared" si="229"/>
        <v>AL313</v>
      </c>
      <c r="Z1695" s="130" t="str">
        <f t="shared" si="224"/>
        <v>24/LR6XW</v>
      </c>
      <c r="AA1695" s="135">
        <f t="shared" si="228"/>
        <v>1.42</v>
      </c>
      <c r="AB1695" s="135">
        <f t="shared" si="230"/>
        <v>6.09</v>
      </c>
      <c r="AC1695" s="130">
        <f t="shared" si="227"/>
        <v>80</v>
      </c>
      <c r="AD1695" s="130" t="str">
        <f t="shared" si="225"/>
        <v>67000-425</v>
      </c>
      <c r="AE1695" s="136"/>
      <c r="AF1695" s="137"/>
      <c r="AG1695" s="1" t="s">
        <v>152</v>
      </c>
      <c r="AH1695" s="43">
        <v>1853</v>
      </c>
    </row>
    <row r="1696" spans="1:34" x14ac:dyDescent="0.25">
      <c r="A1696" s="139">
        <v>44760</v>
      </c>
      <c r="B1696" s="58" t="s">
        <v>5562</v>
      </c>
      <c r="C1696" s="51" t="s">
        <v>5564</v>
      </c>
      <c r="D1696" s="51" t="s">
        <v>3829</v>
      </c>
      <c r="E1696" s="54">
        <v>44762</v>
      </c>
      <c r="F1696" s="51" t="s">
        <v>339</v>
      </c>
      <c r="G1696" s="48" t="s">
        <v>3826</v>
      </c>
      <c r="H1696" s="52">
        <v>2</v>
      </c>
      <c r="I1696" s="51" t="s">
        <v>3827</v>
      </c>
      <c r="J1696" s="1">
        <v>2.04</v>
      </c>
      <c r="K1696" s="132">
        <v>963860</v>
      </c>
      <c r="L1696" s="131" t="s">
        <v>5563</v>
      </c>
      <c r="M1696" s="131">
        <v>3</v>
      </c>
      <c r="N1696" s="131">
        <v>0.02</v>
      </c>
      <c r="O1696" s="133">
        <f t="shared" si="226"/>
        <v>0.06</v>
      </c>
      <c r="P1696" s="131" t="s">
        <v>2970</v>
      </c>
      <c r="Q1696" s="131" t="s">
        <v>412</v>
      </c>
      <c r="R1696" s="134" t="s">
        <v>248</v>
      </c>
      <c r="S1696" s="149">
        <v>0.84833333333333272</v>
      </c>
      <c r="T1696" s="149">
        <v>0.42416666666666636</v>
      </c>
      <c r="U1696" s="150">
        <v>44777</v>
      </c>
      <c r="V1696" s="149">
        <v>1.2713888888888887</v>
      </c>
      <c r="W1696" s="130">
        <v>0.31</v>
      </c>
      <c r="X1696" s="135">
        <v>10.18</v>
      </c>
      <c r="Y1696" s="130" t="str">
        <f t="shared" si="229"/>
        <v>RL981</v>
      </c>
      <c r="Z1696" s="130" t="str">
        <f t="shared" si="224"/>
        <v>1/VL2020/HFE</v>
      </c>
      <c r="AA1696" s="135">
        <f t="shared" si="228"/>
        <v>0.31</v>
      </c>
      <c r="AB1696" s="135">
        <f t="shared" si="230"/>
        <v>2.04</v>
      </c>
      <c r="AC1696" s="130">
        <f t="shared" si="227"/>
        <v>10.18</v>
      </c>
      <c r="AD1696" s="130" t="str">
        <f t="shared" si="225"/>
        <v>46000-100BMW</v>
      </c>
      <c r="AE1696" s="136"/>
      <c r="AF1696" s="137"/>
      <c r="AG1696" s="1" t="s">
        <v>573</v>
      </c>
      <c r="AH1696" s="43" t="s">
        <v>340</v>
      </c>
    </row>
    <row r="1697" spans="1:34" x14ac:dyDescent="0.25">
      <c r="A1697" s="147">
        <v>44771</v>
      </c>
      <c r="B1697" s="82" t="s">
        <v>5713</v>
      </c>
      <c r="C1697" s="51" t="s">
        <v>5714</v>
      </c>
      <c r="D1697" s="51" t="s">
        <v>2248</v>
      </c>
      <c r="E1697" s="54">
        <v>44770</v>
      </c>
      <c r="F1697" s="51" t="s">
        <v>282</v>
      </c>
      <c r="G1697" s="48" t="s">
        <v>2245</v>
      </c>
      <c r="H1697" s="52">
        <v>1</v>
      </c>
      <c r="I1697" s="51" t="s">
        <v>710</v>
      </c>
      <c r="J1697" s="1">
        <v>4.53</v>
      </c>
      <c r="K1697" s="132">
        <v>965792</v>
      </c>
      <c r="L1697" s="131" t="s">
        <v>3305</v>
      </c>
      <c r="M1697" s="131">
        <v>3.7</v>
      </c>
      <c r="N1697" s="131">
        <v>1.7</v>
      </c>
      <c r="O1697" s="133">
        <f t="shared" si="226"/>
        <v>6.29</v>
      </c>
      <c r="P1697" s="131" t="s">
        <v>5715</v>
      </c>
      <c r="Q1697" s="131" t="s">
        <v>412</v>
      </c>
      <c r="R1697" s="134"/>
      <c r="S1697" s="149">
        <v>0</v>
      </c>
      <c r="T1697" s="149">
        <v>0</v>
      </c>
      <c r="U1697" s="150">
        <v>44788</v>
      </c>
      <c r="V1697" s="149">
        <v>0.25000000000000044</v>
      </c>
      <c r="W1697" s="130">
        <v>0.72</v>
      </c>
      <c r="X1697" s="135">
        <v>12.58</v>
      </c>
      <c r="Y1697" s="130" t="str">
        <f t="shared" si="229"/>
        <v>PACK105</v>
      </c>
      <c r="Z1697" s="130" t="str">
        <f t="shared" si="224"/>
        <v>1/NCR18500A</v>
      </c>
      <c r="AA1697" s="135">
        <f t="shared" si="228"/>
        <v>0.72</v>
      </c>
      <c r="AB1697" s="135">
        <f t="shared" si="230"/>
        <v>4.53</v>
      </c>
      <c r="AC1697" s="130">
        <f t="shared" si="227"/>
        <v>12.58</v>
      </c>
      <c r="AD1697" s="130" t="str">
        <f t="shared" si="225"/>
        <v>30008-091SHB37</v>
      </c>
      <c r="AE1697" s="136"/>
      <c r="AF1697" s="137"/>
      <c r="AG1697" s="1" t="s">
        <v>13</v>
      </c>
      <c r="AH1697" s="43" t="s">
        <v>283</v>
      </c>
    </row>
    <row r="1698" spans="1:34" x14ac:dyDescent="0.25">
      <c r="A1698" s="139">
        <v>44774</v>
      </c>
      <c r="B1698" s="58" t="s">
        <v>5728</v>
      </c>
      <c r="C1698" s="51" t="s">
        <v>2578</v>
      </c>
      <c r="D1698" s="51" t="s">
        <v>2579</v>
      </c>
      <c r="E1698" s="54">
        <v>44788</v>
      </c>
      <c r="F1698" s="51" t="s">
        <v>282</v>
      </c>
      <c r="G1698" s="48" t="s">
        <v>2577</v>
      </c>
      <c r="H1698" s="52">
        <v>1</v>
      </c>
      <c r="I1698" s="51" t="s">
        <v>299</v>
      </c>
      <c r="J1698" s="1">
        <v>11.8</v>
      </c>
      <c r="K1698" s="132">
        <v>965790</v>
      </c>
      <c r="L1698" s="131"/>
      <c r="M1698" s="131">
        <v>10.8</v>
      </c>
      <c r="N1698" s="131">
        <v>2.0499999999999998</v>
      </c>
      <c r="O1698" s="133">
        <f t="shared" si="226"/>
        <v>22.14</v>
      </c>
      <c r="P1698" s="131" t="s">
        <v>3486</v>
      </c>
      <c r="Q1698" s="131" t="s">
        <v>577</v>
      </c>
      <c r="R1698" s="134" t="s">
        <v>997</v>
      </c>
      <c r="S1698" s="149">
        <v>1.0358333333333336</v>
      </c>
      <c r="T1698" s="149">
        <v>1.0358333333333336</v>
      </c>
      <c r="U1698" s="150">
        <v>44790</v>
      </c>
      <c r="V1698" s="149">
        <v>0.18555555555555614</v>
      </c>
      <c r="W1698" s="130">
        <v>1.02</v>
      </c>
      <c r="X1698" s="135">
        <v>57</v>
      </c>
      <c r="Y1698" s="130" t="str">
        <f t="shared" si="229"/>
        <v>RECELL586</v>
      </c>
      <c r="Z1698" s="130" t="str">
        <f t="shared" si="224"/>
        <v>3/UR18650RX</v>
      </c>
      <c r="AA1698" s="135">
        <f t="shared" si="228"/>
        <v>1.02</v>
      </c>
      <c r="AB1698" s="135">
        <f t="shared" si="230"/>
        <v>11.8</v>
      </c>
      <c r="AC1698" s="130">
        <f t="shared" si="227"/>
        <v>57</v>
      </c>
      <c r="AD1698" s="130" t="str">
        <f t="shared" si="225"/>
        <v>66002-321</v>
      </c>
      <c r="AE1698" s="136"/>
      <c r="AF1698" s="137"/>
      <c r="AG1698" s="1" t="s">
        <v>13</v>
      </c>
      <c r="AH1698" s="43" t="s">
        <v>283</v>
      </c>
    </row>
    <row r="1699" spans="1:34" x14ac:dyDescent="0.25">
      <c r="A1699" s="139">
        <v>44774</v>
      </c>
      <c r="B1699" s="58" t="s">
        <v>5725</v>
      </c>
      <c r="C1699" s="51" t="s">
        <v>289</v>
      </c>
      <c r="D1699" s="51" t="s">
        <v>823</v>
      </c>
      <c r="E1699" s="54">
        <v>44792</v>
      </c>
      <c r="F1699" s="51" t="s">
        <v>720</v>
      </c>
      <c r="G1699" s="48" t="s">
        <v>821</v>
      </c>
      <c r="H1699" s="52">
        <v>18</v>
      </c>
      <c r="I1699" s="51" t="s">
        <v>288</v>
      </c>
      <c r="J1699" s="1">
        <v>16.61</v>
      </c>
      <c r="K1699" s="132">
        <v>965905</v>
      </c>
      <c r="L1699" s="131" t="s">
        <v>822</v>
      </c>
      <c r="M1699" s="131">
        <v>3.6</v>
      </c>
      <c r="N1699" s="131">
        <v>8</v>
      </c>
      <c r="O1699" s="133">
        <f t="shared" ref="O1699:O1710" si="231">N1699*M1699</f>
        <v>28.8</v>
      </c>
      <c r="P1699" s="131" t="s">
        <v>3497</v>
      </c>
      <c r="Q1699" s="131" t="s">
        <v>372</v>
      </c>
      <c r="R1699" s="134" t="s">
        <v>5774</v>
      </c>
      <c r="S1699" s="149">
        <v>11.333333333333334</v>
      </c>
      <c r="T1699" s="149">
        <v>0.62962962962962965</v>
      </c>
      <c r="U1699" s="150">
        <v>44789</v>
      </c>
      <c r="V1699" s="149">
        <v>1.1105555555555542</v>
      </c>
      <c r="W1699" s="130">
        <v>0.44</v>
      </c>
      <c r="X1699" s="135">
        <v>49.39</v>
      </c>
      <c r="Y1699" s="130" t="str">
        <f t="shared" si="229"/>
        <v>N964</v>
      </c>
      <c r="Z1699" s="130" t="str">
        <f t="shared" si="224"/>
        <v>6/HR-4/3AU</v>
      </c>
      <c r="AA1699" s="135">
        <f t="shared" si="228"/>
        <v>0.44</v>
      </c>
      <c r="AB1699" s="135">
        <f t="shared" si="230"/>
        <v>16.61</v>
      </c>
      <c r="AC1699" s="130">
        <f t="shared" si="227"/>
        <v>49.39</v>
      </c>
      <c r="AD1699" s="130" t="str">
        <f t="shared" si="225"/>
        <v>30006-9723S2P</v>
      </c>
      <c r="AE1699" s="136"/>
      <c r="AF1699" s="137"/>
      <c r="AG1699" s="1" t="s">
        <v>151</v>
      </c>
      <c r="AH1699" s="43">
        <v>24115</v>
      </c>
    </row>
    <row r="1700" spans="1:34" x14ac:dyDescent="0.25">
      <c r="A1700" s="144">
        <v>44748</v>
      </c>
      <c r="B1700" s="56">
        <v>324271</v>
      </c>
      <c r="C1700" s="51" t="s">
        <v>642</v>
      </c>
      <c r="D1700" s="51" t="s">
        <v>1382</v>
      </c>
      <c r="E1700" s="54">
        <v>44768</v>
      </c>
      <c r="F1700" s="51" t="s">
        <v>1380</v>
      </c>
      <c r="G1700" s="48" t="s">
        <v>1381</v>
      </c>
      <c r="H1700" s="52">
        <v>50</v>
      </c>
      <c r="I1700" s="51" t="s">
        <v>364</v>
      </c>
      <c r="J1700" s="1">
        <v>47.59</v>
      </c>
      <c r="K1700" s="132">
        <v>962841</v>
      </c>
      <c r="L1700" s="131"/>
      <c r="M1700" s="131">
        <v>14.8</v>
      </c>
      <c r="N1700" s="131">
        <v>5.2</v>
      </c>
      <c r="O1700" s="133">
        <f t="shared" si="231"/>
        <v>76.960000000000008</v>
      </c>
      <c r="P1700" s="131" t="s">
        <v>3486</v>
      </c>
      <c r="Q1700" s="131" t="s">
        <v>92</v>
      </c>
      <c r="R1700" s="134" t="s">
        <v>248</v>
      </c>
      <c r="S1700" s="149">
        <v>15.231388888888892</v>
      </c>
      <c r="T1700" s="149">
        <v>0.30462777777777783</v>
      </c>
      <c r="U1700" s="150">
        <v>44789</v>
      </c>
      <c r="V1700" s="149">
        <v>1.4350000000000005</v>
      </c>
      <c r="W1700" s="130">
        <v>0.88</v>
      </c>
      <c r="X1700" s="135">
        <v>112.18</v>
      </c>
      <c r="Y1700" s="130" t="str">
        <f t="shared" si="229"/>
        <v>RL1366</v>
      </c>
      <c r="Z1700" s="130" t="str">
        <f t="shared" si="224"/>
        <v>8/UR18650ZY</v>
      </c>
      <c r="AA1700" s="135">
        <f t="shared" si="228"/>
        <v>0.88</v>
      </c>
      <c r="AB1700" s="135">
        <f t="shared" si="230"/>
        <v>47.59</v>
      </c>
      <c r="AC1700" s="130">
        <f t="shared" si="227"/>
        <v>112.18</v>
      </c>
      <c r="AD1700" s="130" t="str">
        <f t="shared" si="225"/>
        <v>66002-828</v>
      </c>
      <c r="AE1700" s="136"/>
      <c r="AF1700" s="137"/>
      <c r="AG1700" s="1" t="s">
        <v>152</v>
      </c>
      <c r="AH1700" s="43">
        <v>2256</v>
      </c>
    </row>
    <row r="1701" spans="1:34" x14ac:dyDescent="0.25">
      <c r="A1701" s="144">
        <v>44678</v>
      </c>
      <c r="B1701" s="56" t="s">
        <v>4887</v>
      </c>
      <c r="C1701" s="51" t="s">
        <v>4890</v>
      </c>
      <c r="D1701" s="51" t="s">
        <v>5908</v>
      </c>
      <c r="E1701" s="54">
        <v>44694</v>
      </c>
      <c r="F1701" s="51" t="s">
        <v>292</v>
      </c>
      <c r="G1701" s="48" t="s">
        <v>4888</v>
      </c>
      <c r="H1701" s="52">
        <v>1</v>
      </c>
      <c r="I1701" s="51" t="s">
        <v>4889</v>
      </c>
      <c r="J1701" s="1">
        <v>42.46</v>
      </c>
      <c r="K1701" s="132">
        <v>953350</v>
      </c>
      <c r="L1701" s="131"/>
      <c r="M1701" s="131">
        <v>12.8</v>
      </c>
      <c r="N1701" s="131">
        <v>8.4</v>
      </c>
      <c r="O1701" s="133">
        <f t="shared" si="231"/>
        <v>107.52000000000001</v>
      </c>
      <c r="P1701" s="131" t="s">
        <v>508</v>
      </c>
      <c r="Q1701" s="131" t="s">
        <v>410</v>
      </c>
      <c r="R1701" s="134" t="s">
        <v>997</v>
      </c>
      <c r="S1701" s="149">
        <v>1.6988888888888876</v>
      </c>
      <c r="T1701" s="149">
        <v>1.6988888888888876</v>
      </c>
      <c r="U1701" s="150">
        <v>44789</v>
      </c>
      <c r="V1701" s="149">
        <v>0.15638888888889024</v>
      </c>
      <c r="W1701" s="130">
        <v>2</v>
      </c>
      <c r="X1701" s="135">
        <v>220</v>
      </c>
      <c r="Y1701" s="130" t="str">
        <f t="shared" si="229"/>
        <v>RECELL790</v>
      </c>
      <c r="Z1701" s="130" t="str">
        <f t="shared" si="224"/>
        <v>12/IFR26650</v>
      </c>
      <c r="AA1701" s="135">
        <f t="shared" si="228"/>
        <v>2</v>
      </c>
      <c r="AB1701" s="135">
        <f t="shared" si="230"/>
        <v>42.46</v>
      </c>
      <c r="AC1701" s="130">
        <f t="shared" si="227"/>
        <v>220</v>
      </c>
      <c r="AD1701" s="130" t="str">
        <f t="shared" si="225"/>
        <v>66004-046</v>
      </c>
      <c r="AE1701" s="136"/>
      <c r="AF1701" s="137"/>
      <c r="AG1701" s="1" t="s">
        <v>13</v>
      </c>
      <c r="AH1701" s="43">
        <v>6830</v>
      </c>
    </row>
    <row r="1702" spans="1:34" x14ac:dyDescent="0.25">
      <c r="A1702" s="139">
        <v>44767</v>
      </c>
      <c r="B1702" s="58" t="s">
        <v>5639</v>
      </c>
      <c r="C1702" s="51" t="s">
        <v>5641</v>
      </c>
      <c r="D1702" s="51" t="s">
        <v>5827</v>
      </c>
      <c r="E1702" s="54">
        <v>44764</v>
      </c>
      <c r="F1702" s="51" t="s">
        <v>117</v>
      </c>
      <c r="G1702" s="48" t="s">
        <v>5640</v>
      </c>
      <c r="H1702" s="52">
        <v>1</v>
      </c>
      <c r="I1702" s="51" t="s">
        <v>113</v>
      </c>
      <c r="J1702" s="1">
        <v>11</v>
      </c>
      <c r="K1702" s="132">
        <v>965019</v>
      </c>
      <c r="L1702" s="131"/>
      <c r="M1702" s="131">
        <v>7.2</v>
      </c>
      <c r="N1702" s="131">
        <v>3.35</v>
      </c>
      <c r="O1702" s="133">
        <f t="shared" si="231"/>
        <v>24.12</v>
      </c>
      <c r="P1702" s="131" t="s">
        <v>3486</v>
      </c>
      <c r="Q1702" s="131" t="s">
        <v>582</v>
      </c>
      <c r="R1702" s="134" t="s">
        <v>997</v>
      </c>
      <c r="S1702" s="149">
        <v>0.71555555555555639</v>
      </c>
      <c r="T1702" s="149">
        <v>0.71555555555555639</v>
      </c>
      <c r="U1702" s="150">
        <v>44789</v>
      </c>
      <c r="V1702" s="149">
        <v>0.29500000000000082</v>
      </c>
      <c r="W1702" s="130">
        <v>1</v>
      </c>
      <c r="X1702" s="135">
        <v>37.5</v>
      </c>
      <c r="Y1702" s="130" t="str">
        <f t="shared" si="229"/>
        <v>PACK724</v>
      </c>
      <c r="Z1702" s="130" t="str">
        <f t="shared" si="224"/>
        <v>2/NCR18650BF</v>
      </c>
      <c r="AA1702" s="135">
        <f t="shared" si="228"/>
        <v>1</v>
      </c>
      <c r="AB1702" s="135">
        <f t="shared" si="230"/>
        <v>11</v>
      </c>
      <c r="AC1702" s="130">
        <f t="shared" si="227"/>
        <v>37.5</v>
      </c>
      <c r="AD1702" s="130" t="str">
        <f t="shared" si="225"/>
        <v>66002-926</v>
      </c>
      <c r="AE1702" s="136"/>
      <c r="AF1702" s="137"/>
      <c r="AG1702" s="1" t="s">
        <v>151</v>
      </c>
      <c r="AH1702" s="43">
        <v>24232</v>
      </c>
    </row>
    <row r="1703" spans="1:34" x14ac:dyDescent="0.25">
      <c r="A1703" s="147">
        <v>44764</v>
      </c>
      <c r="B1703" s="82" t="s">
        <v>5628</v>
      </c>
      <c r="C1703" s="51" t="s">
        <v>4000</v>
      </c>
      <c r="D1703" s="51" t="s">
        <v>5630</v>
      </c>
      <c r="E1703" s="54">
        <v>44777</v>
      </c>
      <c r="F1703" s="51" t="s">
        <v>1225</v>
      </c>
      <c r="G1703" s="48" t="s">
        <v>5629</v>
      </c>
      <c r="H1703" s="52">
        <v>5</v>
      </c>
      <c r="I1703" s="51" t="s">
        <v>1395</v>
      </c>
      <c r="J1703" s="1">
        <v>6.11</v>
      </c>
      <c r="K1703" s="132">
        <v>964959</v>
      </c>
      <c r="L1703" s="131"/>
      <c r="M1703" s="131">
        <v>3.6</v>
      </c>
      <c r="N1703" s="131">
        <v>4.9000000000000004</v>
      </c>
      <c r="O1703" s="133">
        <f t="shared" si="231"/>
        <v>17.64</v>
      </c>
      <c r="P1703" s="131" t="s">
        <v>3486</v>
      </c>
      <c r="Q1703" s="131" t="s">
        <v>412</v>
      </c>
      <c r="R1703" s="134" t="s">
        <v>2172</v>
      </c>
      <c r="S1703" s="149">
        <v>4.9730555555555558</v>
      </c>
      <c r="T1703" s="149">
        <v>0.99461111111111111</v>
      </c>
      <c r="U1703" s="150">
        <v>44789</v>
      </c>
      <c r="V1703" s="149">
        <v>0.32472222222222324</v>
      </c>
      <c r="W1703" s="130">
        <v>1</v>
      </c>
      <c r="X1703" s="135">
        <v>35</v>
      </c>
      <c r="Y1703" s="130" t="str">
        <f t="shared" si="229"/>
        <v>RL1606</v>
      </c>
      <c r="Z1703" s="130" t="str">
        <f t="shared" si="224"/>
        <v>1/INR21700-50E</v>
      </c>
      <c r="AA1703" s="135">
        <f t="shared" si="228"/>
        <v>1</v>
      </c>
      <c r="AB1703" s="135">
        <f t="shared" si="230"/>
        <v>6.11</v>
      </c>
      <c r="AC1703" s="130">
        <f t="shared" si="227"/>
        <v>35</v>
      </c>
      <c r="AD1703" s="130" t="str">
        <f t="shared" si="225"/>
        <v>66002-924</v>
      </c>
      <c r="AE1703" s="136"/>
      <c r="AF1703" s="137"/>
      <c r="AG1703" s="1" t="s">
        <v>151</v>
      </c>
      <c r="AH1703" s="43">
        <v>2164</v>
      </c>
    </row>
    <row r="1704" spans="1:34" x14ac:dyDescent="0.25">
      <c r="A1704" s="140">
        <v>44768</v>
      </c>
      <c r="B1704" s="55" t="s">
        <v>5643</v>
      </c>
      <c r="C1704" s="51" t="s">
        <v>673</v>
      </c>
      <c r="D1704" s="51" t="s">
        <v>5644</v>
      </c>
      <c r="E1704" s="54">
        <v>44764</v>
      </c>
      <c r="F1704" s="51" t="s">
        <v>571</v>
      </c>
      <c r="G1704" s="48" t="s">
        <v>808</v>
      </c>
      <c r="H1704" s="52">
        <v>20</v>
      </c>
      <c r="I1704" s="51" t="s">
        <v>270</v>
      </c>
      <c r="J1704" s="1">
        <v>10.51</v>
      </c>
      <c r="K1704" s="132">
        <v>965079</v>
      </c>
      <c r="L1704" s="131"/>
      <c r="M1704" s="131">
        <v>3.6</v>
      </c>
      <c r="N1704" s="131">
        <v>2.1</v>
      </c>
      <c r="O1704" s="133">
        <f t="shared" si="231"/>
        <v>7.5600000000000005</v>
      </c>
      <c r="P1704" s="131" t="s">
        <v>421</v>
      </c>
      <c r="Q1704" s="131" t="s">
        <v>5645</v>
      </c>
      <c r="R1704" s="134" t="s">
        <v>5773</v>
      </c>
      <c r="S1704" s="149">
        <v>6.6069444444444425</v>
      </c>
      <c r="T1704" s="149">
        <v>0.33034722222222213</v>
      </c>
      <c r="U1704" s="150">
        <v>44788</v>
      </c>
      <c r="V1704" s="149">
        <v>1.1047222222222226</v>
      </c>
      <c r="W1704" s="130">
        <v>1</v>
      </c>
      <c r="X1704" s="135">
        <v>40</v>
      </c>
      <c r="Y1704" s="130" t="str">
        <f t="shared" si="229"/>
        <v>L238A-1048</v>
      </c>
      <c r="Z1704" s="130" t="str">
        <f t="shared" si="224"/>
        <v>2/LS14500</v>
      </c>
      <c r="AA1704" s="135">
        <f t="shared" si="228"/>
        <v>1</v>
      </c>
      <c r="AB1704" s="135">
        <f t="shared" si="230"/>
        <v>10.51</v>
      </c>
      <c r="AC1704" s="130">
        <f t="shared" si="227"/>
        <v>40</v>
      </c>
      <c r="AD1704" s="130" t="str">
        <f t="shared" si="225"/>
        <v>66000-231A</v>
      </c>
      <c r="AE1704" s="136"/>
      <c r="AF1704" s="137"/>
      <c r="AG1704" s="1" t="s">
        <v>153</v>
      </c>
      <c r="AH1704" s="43">
        <v>65616</v>
      </c>
    </row>
    <row r="1705" spans="1:34" x14ac:dyDescent="0.25">
      <c r="A1705" s="144">
        <v>44769</v>
      </c>
      <c r="B1705" s="56" t="s">
        <v>5666</v>
      </c>
      <c r="C1705" s="51" t="s">
        <v>2931</v>
      </c>
      <c r="D1705" s="51" t="s">
        <v>317</v>
      </c>
      <c r="E1705" s="54">
        <v>44781</v>
      </c>
      <c r="F1705" s="51" t="s">
        <v>267</v>
      </c>
      <c r="G1705" s="48" t="s">
        <v>316</v>
      </c>
      <c r="H1705" s="52">
        <v>5</v>
      </c>
      <c r="I1705" s="51" t="s">
        <v>102</v>
      </c>
      <c r="J1705" s="1">
        <v>79.760000000000005</v>
      </c>
      <c r="K1705" s="132">
        <v>965462</v>
      </c>
      <c r="L1705" s="131"/>
      <c r="M1705" s="131"/>
      <c r="N1705" s="131"/>
      <c r="O1705" s="133">
        <f t="shared" si="231"/>
        <v>0</v>
      </c>
      <c r="P1705" s="131"/>
      <c r="Q1705" s="131"/>
      <c r="R1705" s="134" t="s">
        <v>1008</v>
      </c>
      <c r="S1705" s="149">
        <v>4.2297222222222253</v>
      </c>
      <c r="T1705" s="149">
        <v>0.84594444444444505</v>
      </c>
      <c r="U1705" s="150">
        <v>44792</v>
      </c>
      <c r="V1705" s="149">
        <v>0.36083333333333112</v>
      </c>
      <c r="W1705" s="130">
        <v>0.54</v>
      </c>
      <c r="X1705" s="135">
        <v>164.55</v>
      </c>
      <c r="Y1705" s="130" t="str">
        <f t="shared" si="229"/>
        <v>CH346</v>
      </c>
      <c r="Z1705" s="130" t="str">
        <f t="shared" si="224"/>
        <v>1/TSB002</v>
      </c>
      <c r="AA1705" s="135">
        <f t="shared" si="228"/>
        <v>0.54</v>
      </c>
      <c r="AB1705" s="135">
        <f t="shared" si="230"/>
        <v>79.760000000000005</v>
      </c>
      <c r="AC1705" s="130">
        <f t="shared" si="227"/>
        <v>164.55</v>
      </c>
      <c r="AD1705" s="130" t="str">
        <f t="shared" si="225"/>
        <v>66001-230</v>
      </c>
      <c r="AE1705" s="136"/>
      <c r="AF1705" s="137"/>
      <c r="AG1705" s="1" t="s">
        <v>153</v>
      </c>
      <c r="AH1705" s="43">
        <v>66116</v>
      </c>
    </row>
    <row r="1706" spans="1:34" x14ac:dyDescent="0.25">
      <c r="A1706" s="146">
        <v>44791</v>
      </c>
      <c r="B1706" s="57" t="s">
        <v>5845</v>
      </c>
      <c r="C1706" s="51" t="s">
        <v>5848</v>
      </c>
      <c r="D1706" s="51" t="s">
        <v>5849</v>
      </c>
      <c r="E1706" s="54">
        <v>44791</v>
      </c>
      <c r="F1706" s="51" t="s">
        <v>1863</v>
      </c>
      <c r="G1706" s="48" t="s">
        <v>5846</v>
      </c>
      <c r="H1706" s="52">
        <v>2</v>
      </c>
      <c r="I1706" s="51" t="s">
        <v>5847</v>
      </c>
      <c r="J1706" s="1">
        <v>2.02</v>
      </c>
      <c r="K1706" s="132">
        <v>968435</v>
      </c>
      <c r="L1706" s="131"/>
      <c r="M1706" s="131">
        <v>12</v>
      </c>
      <c r="N1706" s="131"/>
      <c r="O1706" s="133">
        <f t="shared" si="231"/>
        <v>0</v>
      </c>
      <c r="P1706" s="131" t="s">
        <v>3538</v>
      </c>
      <c r="Q1706" s="131" t="s">
        <v>632</v>
      </c>
      <c r="R1706" s="134" t="s">
        <v>287</v>
      </c>
      <c r="S1706" s="149">
        <v>1.7411111111111106</v>
      </c>
      <c r="T1706" s="149">
        <v>0.8705555555555553</v>
      </c>
      <c r="U1706" s="150">
        <v>44792</v>
      </c>
      <c r="V1706" s="149">
        <v>0.5441666666666678</v>
      </c>
      <c r="W1706" s="130">
        <v>1.03</v>
      </c>
      <c r="X1706" s="135">
        <v>40</v>
      </c>
      <c r="Y1706" s="130" t="str">
        <f t="shared" si="229"/>
        <v>AL521</v>
      </c>
      <c r="Z1706" s="130" t="str">
        <f t="shared" si="224"/>
        <v>8/LR6(4S)FU</v>
      </c>
      <c r="AA1706" s="135">
        <f t="shared" si="228"/>
        <v>1.03</v>
      </c>
      <c r="AB1706" s="135">
        <f t="shared" si="230"/>
        <v>2.02</v>
      </c>
      <c r="AC1706" s="130">
        <f t="shared" si="227"/>
        <v>40</v>
      </c>
      <c r="AD1706" s="130" t="str">
        <f t="shared" si="225"/>
        <v>66000-834</v>
      </c>
      <c r="AE1706" s="136"/>
      <c r="AF1706" s="137"/>
      <c r="AG1706" s="1" t="s">
        <v>151</v>
      </c>
      <c r="AH1706" s="43">
        <v>1895</v>
      </c>
    </row>
    <row r="1707" spans="1:34" x14ac:dyDescent="0.25">
      <c r="A1707" s="139">
        <v>44774</v>
      </c>
      <c r="B1707" s="58" t="s">
        <v>5727</v>
      </c>
      <c r="C1707" s="51" t="s">
        <v>530</v>
      </c>
      <c r="D1707" s="51" t="s">
        <v>629</v>
      </c>
      <c r="E1707" s="54">
        <v>44782</v>
      </c>
      <c r="F1707" s="51" t="s">
        <v>292</v>
      </c>
      <c r="G1707" s="48" t="s">
        <v>627</v>
      </c>
      <c r="H1707" s="52">
        <v>6</v>
      </c>
      <c r="I1707" s="51" t="s">
        <v>293</v>
      </c>
      <c r="J1707" s="1">
        <v>11.57</v>
      </c>
      <c r="K1707" s="132">
        <v>966094</v>
      </c>
      <c r="L1707" s="131" t="s">
        <v>628</v>
      </c>
      <c r="M1707" s="131">
        <v>7.2</v>
      </c>
      <c r="N1707" s="131">
        <v>1.7</v>
      </c>
      <c r="O1707" s="133">
        <f t="shared" si="231"/>
        <v>12.24</v>
      </c>
      <c r="P1707" s="131" t="s">
        <v>3497</v>
      </c>
      <c r="Q1707" s="131" t="s">
        <v>464</v>
      </c>
      <c r="R1707" s="134" t="s">
        <v>997</v>
      </c>
      <c r="S1707" s="149">
        <v>2.7588888888888894</v>
      </c>
      <c r="T1707" s="149">
        <v>0.4598148148148149</v>
      </c>
      <c r="U1707" s="150">
        <v>44792</v>
      </c>
      <c r="V1707" s="149">
        <v>0.36138888888888765</v>
      </c>
      <c r="W1707" s="130">
        <v>0.66</v>
      </c>
      <c r="X1707" s="135">
        <v>65.010000000000005</v>
      </c>
      <c r="Y1707" s="130" t="str">
        <f t="shared" si="229"/>
        <v>N653</v>
      </c>
      <c r="Z1707" s="130" t="str">
        <f t="shared" si="224"/>
        <v>6/AA1700</v>
      </c>
      <c r="AA1707" s="135">
        <f t="shared" si="228"/>
        <v>0.66</v>
      </c>
      <c r="AB1707" s="135">
        <f t="shared" si="230"/>
        <v>11.57</v>
      </c>
      <c r="AC1707" s="130">
        <f t="shared" si="227"/>
        <v>65.010000000000005</v>
      </c>
      <c r="AD1707" s="130" t="str">
        <f t="shared" si="225"/>
        <v>22000-369</v>
      </c>
      <c r="AE1707" s="136"/>
      <c r="AF1707" s="137"/>
      <c r="AG1707" s="1" t="s">
        <v>13</v>
      </c>
      <c r="AH1707" s="43">
        <v>6830</v>
      </c>
    </row>
    <row r="1708" spans="1:34" x14ac:dyDescent="0.25">
      <c r="A1708" s="146">
        <v>44770</v>
      </c>
      <c r="B1708" s="57" t="s">
        <v>5671</v>
      </c>
      <c r="C1708" s="51" t="s">
        <v>658</v>
      </c>
      <c r="D1708" s="51" t="s">
        <v>5673</v>
      </c>
      <c r="E1708" s="54">
        <v>44769</v>
      </c>
      <c r="F1708" s="51" t="s">
        <v>3091</v>
      </c>
      <c r="G1708" s="48" t="s">
        <v>5672</v>
      </c>
      <c r="H1708" s="52">
        <v>2</v>
      </c>
      <c r="I1708" s="51" t="s">
        <v>318</v>
      </c>
      <c r="J1708" s="1">
        <v>19.510000000000002</v>
      </c>
      <c r="K1708" s="132">
        <v>965635</v>
      </c>
      <c r="L1708" s="131"/>
      <c r="M1708" s="131">
        <v>3.6</v>
      </c>
      <c r="N1708" s="131">
        <v>13.8</v>
      </c>
      <c r="O1708" s="133">
        <f t="shared" si="231"/>
        <v>49.680000000000007</v>
      </c>
      <c r="P1708" s="131" t="s">
        <v>3486</v>
      </c>
      <c r="Q1708" s="131" t="s">
        <v>254</v>
      </c>
      <c r="R1708" s="134" t="s">
        <v>248</v>
      </c>
      <c r="S1708" s="149">
        <v>2.4233333333333338</v>
      </c>
      <c r="T1708" s="149">
        <v>1.2116666666666669</v>
      </c>
      <c r="U1708" s="150">
        <v>44791</v>
      </c>
      <c r="V1708" s="149">
        <v>0.19361111111111118</v>
      </c>
      <c r="W1708" s="130">
        <v>0.7</v>
      </c>
      <c r="X1708" s="135">
        <v>75</v>
      </c>
      <c r="Y1708" s="130" t="str">
        <f t="shared" si="229"/>
        <v>RL1392</v>
      </c>
      <c r="Z1708" s="130" t="str">
        <f t="shared" si="224"/>
        <v>4/NCR18650GA</v>
      </c>
      <c r="AA1708" s="135">
        <f t="shared" si="228"/>
        <v>0.7</v>
      </c>
      <c r="AB1708" s="135">
        <f t="shared" si="230"/>
        <v>19.510000000000002</v>
      </c>
      <c r="AC1708" s="130">
        <f t="shared" si="227"/>
        <v>75</v>
      </c>
      <c r="AD1708" s="130" t="str">
        <f t="shared" si="225"/>
        <v>66002-501</v>
      </c>
      <c r="AE1708" s="136"/>
      <c r="AF1708" s="137"/>
      <c r="AG1708" s="1" t="s">
        <v>151</v>
      </c>
      <c r="AH1708" s="43">
        <v>65365</v>
      </c>
    </row>
    <row r="1709" spans="1:34" x14ac:dyDescent="0.25">
      <c r="A1709" s="146">
        <v>44756</v>
      </c>
      <c r="B1709" s="57" t="s">
        <v>5552</v>
      </c>
      <c r="C1709" s="51" t="s">
        <v>5055</v>
      </c>
      <c r="D1709" s="51" t="s">
        <v>972</v>
      </c>
      <c r="E1709" s="54">
        <v>44793</v>
      </c>
      <c r="F1709" s="51" t="s">
        <v>258</v>
      </c>
      <c r="G1709" s="48" t="s">
        <v>1529</v>
      </c>
      <c r="H1709" s="52">
        <v>14</v>
      </c>
      <c r="I1709" s="51" t="s">
        <v>3492</v>
      </c>
      <c r="J1709" s="1">
        <v>141.91999999999999</v>
      </c>
      <c r="K1709" s="132">
        <v>963898</v>
      </c>
      <c r="L1709" s="131"/>
      <c r="M1709" s="131"/>
      <c r="N1709" s="131"/>
      <c r="O1709" s="133">
        <f t="shared" si="231"/>
        <v>0</v>
      </c>
      <c r="P1709" s="131"/>
      <c r="Q1709" s="131"/>
      <c r="R1709" s="134" t="s">
        <v>297</v>
      </c>
      <c r="S1709" s="149">
        <v>31.202777777777779</v>
      </c>
      <c r="T1709" s="149">
        <v>2.2287698412698416</v>
      </c>
      <c r="U1709" s="150">
        <v>44791</v>
      </c>
      <c r="V1709" s="149">
        <v>3.4080555555555563</v>
      </c>
      <c r="W1709" s="130">
        <v>2.71</v>
      </c>
      <c r="X1709" s="135">
        <v>220</v>
      </c>
      <c r="Y1709" s="130" t="str">
        <f t="shared" si="229"/>
        <v>CH336</v>
      </c>
      <c r="Z1709" s="130" t="str">
        <f t="shared" si="224"/>
        <v>1/TSB-003APCB</v>
      </c>
      <c r="AA1709" s="135">
        <f t="shared" si="228"/>
        <v>2.71</v>
      </c>
      <c r="AB1709" s="135">
        <f t="shared" si="230"/>
        <v>141.91999999999999</v>
      </c>
      <c r="AC1709" s="130">
        <f t="shared" si="227"/>
        <v>220</v>
      </c>
      <c r="AD1709" s="130" t="str">
        <f t="shared" si="225"/>
        <v>66001-133</v>
      </c>
      <c r="AE1709" s="136"/>
      <c r="AF1709" s="137"/>
      <c r="AG1709" s="1" t="s">
        <v>13</v>
      </c>
      <c r="AH1709" s="43">
        <v>1167</v>
      </c>
    </row>
    <row r="1710" spans="1:34" x14ac:dyDescent="0.25">
      <c r="A1710" s="140">
        <v>44783</v>
      </c>
      <c r="B1710" s="55" t="s">
        <v>5785</v>
      </c>
      <c r="C1710" s="51" t="s">
        <v>1835</v>
      </c>
      <c r="D1710" s="51" t="s">
        <v>5788</v>
      </c>
      <c r="E1710" s="54">
        <v>44803</v>
      </c>
      <c r="F1710" s="51" t="s">
        <v>5786</v>
      </c>
      <c r="G1710" s="48" t="s">
        <v>5787</v>
      </c>
      <c r="H1710" s="52">
        <v>3</v>
      </c>
      <c r="I1710" s="51" t="s">
        <v>279</v>
      </c>
      <c r="J1710" s="1">
        <v>20.92</v>
      </c>
      <c r="K1710" s="132">
        <v>967174</v>
      </c>
      <c r="L1710" s="131"/>
      <c r="M1710" s="131">
        <v>9.6</v>
      </c>
      <c r="N1710" s="131">
        <v>2.5499999999999998</v>
      </c>
      <c r="O1710" s="133">
        <f t="shared" si="231"/>
        <v>24.479999999999997</v>
      </c>
      <c r="P1710" s="131" t="s">
        <v>3497</v>
      </c>
      <c r="Q1710" s="131" t="s">
        <v>632</v>
      </c>
      <c r="R1710" s="134" t="s">
        <v>997</v>
      </c>
      <c r="S1710" s="149">
        <v>2.2052777777777779</v>
      </c>
      <c r="T1710" s="149">
        <v>0.73509259259259263</v>
      </c>
      <c r="U1710" s="150">
        <v>44797</v>
      </c>
      <c r="V1710" s="149">
        <v>0.15305555555555506</v>
      </c>
      <c r="W1710" s="130">
        <v>0.61</v>
      </c>
      <c r="X1710" s="135">
        <v>59</v>
      </c>
      <c r="Y1710" s="130" t="str">
        <f t="shared" si="229"/>
        <v>N458</v>
      </c>
      <c r="Z1710" s="130" t="str">
        <f t="shared" si="224"/>
        <v>8/BK-3HCCE</v>
      </c>
      <c r="AA1710" s="135">
        <f t="shared" si="228"/>
        <v>0.61</v>
      </c>
      <c r="AB1710" s="135">
        <f t="shared" si="230"/>
        <v>20.92</v>
      </c>
      <c r="AC1710" s="130">
        <f t="shared" si="227"/>
        <v>59</v>
      </c>
      <c r="AD1710" s="130" t="str">
        <f t="shared" si="225"/>
        <v>66000-859</v>
      </c>
      <c r="AE1710" s="136"/>
      <c r="AF1710" s="137"/>
      <c r="AG1710" s="1" t="s">
        <v>152</v>
      </c>
      <c r="AH1710" s="43">
        <v>66301</v>
      </c>
    </row>
    <row r="1711" spans="1:34" x14ac:dyDescent="0.25">
      <c r="A1711" s="140">
        <v>44754</v>
      </c>
      <c r="B1711" s="55" t="s">
        <v>5517</v>
      </c>
      <c r="C1711" s="51" t="s">
        <v>5185</v>
      </c>
      <c r="D1711" s="51" t="s">
        <v>729</v>
      </c>
      <c r="E1711" s="54">
        <v>44789</v>
      </c>
      <c r="F1711" s="51" t="s">
        <v>258</v>
      </c>
      <c r="G1711" s="48" t="s">
        <v>728</v>
      </c>
      <c r="H1711" s="52">
        <v>5</v>
      </c>
      <c r="I1711" s="51" t="s">
        <v>654</v>
      </c>
      <c r="J1711" s="1">
        <v>307.01</v>
      </c>
      <c r="K1711" s="132">
        <v>963712</v>
      </c>
      <c r="L1711" s="131"/>
      <c r="M1711" s="131">
        <v>21.6</v>
      </c>
      <c r="N1711" s="131">
        <v>4.5</v>
      </c>
      <c r="O1711" s="133">
        <f>2*N1711*M1711</f>
        <v>194.4</v>
      </c>
      <c r="P1711" s="131" t="s">
        <v>3486</v>
      </c>
      <c r="Q1711" s="131" t="s">
        <v>4359</v>
      </c>
      <c r="R1711" s="134" t="s">
        <v>259</v>
      </c>
      <c r="S1711" s="149">
        <v>22.060833333333335</v>
      </c>
      <c r="T1711" s="149">
        <v>4.4121666666666668</v>
      </c>
      <c r="U1711" s="150">
        <v>44796</v>
      </c>
      <c r="V1711" s="149">
        <v>0.51055555555555632</v>
      </c>
      <c r="W1711" s="130">
        <v>4.3</v>
      </c>
      <c r="X1711" s="135">
        <v>845</v>
      </c>
      <c r="Y1711" s="130" t="str">
        <f t="shared" si="229"/>
        <v>RL638B</v>
      </c>
      <c r="Z1711" s="130" t="str">
        <f t="shared" si="224"/>
        <v>24/UR18650A</v>
      </c>
      <c r="AA1711" s="135">
        <f t="shared" si="228"/>
        <v>4.3</v>
      </c>
      <c r="AB1711" s="135">
        <f t="shared" si="230"/>
        <v>307.01</v>
      </c>
      <c r="AC1711" s="130">
        <f t="shared" si="227"/>
        <v>845</v>
      </c>
      <c r="AD1711" s="130" t="str">
        <f t="shared" si="225"/>
        <v>66001-520</v>
      </c>
      <c r="AE1711" s="136"/>
      <c r="AF1711" s="137"/>
      <c r="AG1711" s="1" t="s">
        <v>13</v>
      </c>
      <c r="AH1711" s="43">
        <v>1167</v>
      </c>
    </row>
    <row r="1712" spans="1:34" x14ac:dyDescent="0.25">
      <c r="A1712" s="147">
        <v>44771</v>
      </c>
      <c r="B1712" s="231" t="s">
        <v>5712</v>
      </c>
      <c r="C1712" s="219" t="s">
        <v>426</v>
      </c>
      <c r="D1712" s="219" t="s">
        <v>427</v>
      </c>
      <c r="E1712" s="222">
        <v>44770</v>
      </c>
      <c r="F1712" s="219" t="s">
        <v>292</v>
      </c>
      <c r="G1712" s="220" t="s">
        <v>424</v>
      </c>
      <c r="H1712" s="221">
        <v>1</v>
      </c>
      <c r="I1712" s="219" t="s">
        <v>288</v>
      </c>
      <c r="J1712">
        <v>40.49</v>
      </c>
      <c r="K1712" s="132">
        <v>965785</v>
      </c>
      <c r="L1712" s="131" t="s">
        <v>425</v>
      </c>
      <c r="M1712" s="131">
        <v>18</v>
      </c>
      <c r="N1712" s="131">
        <v>4</v>
      </c>
      <c r="O1712" s="133">
        <f t="shared" ref="O1712:O1731" si="232">N1712*M1712</f>
        <v>72</v>
      </c>
      <c r="P1712" s="131" t="s">
        <v>3497</v>
      </c>
      <c r="Q1712" s="131" t="s">
        <v>590</v>
      </c>
      <c r="R1712" s="134" t="s">
        <v>997</v>
      </c>
      <c r="S1712" s="149">
        <v>1.9250000000000012</v>
      </c>
      <c r="T1712" s="149">
        <v>1.9250000000000012</v>
      </c>
      <c r="U1712" s="150">
        <v>44796</v>
      </c>
      <c r="V1712" s="149">
        <v>0.27888888888888808</v>
      </c>
      <c r="W1712" s="130">
        <v>1.42</v>
      </c>
      <c r="X1712" s="135">
        <v>283.58999999999997</v>
      </c>
      <c r="Y1712" s="130" t="str">
        <f t="shared" si="229"/>
        <v>N1149</v>
      </c>
      <c r="Z1712" s="130" t="str">
        <f t="shared" si="224"/>
        <v>15/HR-4/3AU</v>
      </c>
      <c r="AA1712" s="135">
        <f t="shared" si="228"/>
        <v>1.42</v>
      </c>
      <c r="AB1712" s="135">
        <f t="shared" si="230"/>
        <v>40.49</v>
      </c>
      <c r="AC1712" s="130">
        <f t="shared" si="227"/>
        <v>283.58999999999997</v>
      </c>
      <c r="AD1712" s="130" t="str">
        <f t="shared" si="225"/>
        <v>22000-089</v>
      </c>
      <c r="AE1712" s="136"/>
      <c r="AF1712" s="137"/>
      <c r="AG1712" s="1" t="s">
        <v>13</v>
      </c>
      <c r="AH1712" s="43">
        <v>6830</v>
      </c>
    </row>
    <row r="1713" spans="1:34" x14ac:dyDescent="0.25">
      <c r="A1713" s="146">
        <v>44777</v>
      </c>
      <c r="B1713" s="57" t="s">
        <v>5740</v>
      </c>
      <c r="C1713" s="51" t="s">
        <v>2578</v>
      </c>
      <c r="D1713" s="51" t="s">
        <v>2579</v>
      </c>
      <c r="E1713" s="54">
        <v>44798</v>
      </c>
      <c r="F1713" s="51" t="s">
        <v>282</v>
      </c>
      <c r="G1713" s="48" t="s">
        <v>2577</v>
      </c>
      <c r="H1713" s="52">
        <v>1</v>
      </c>
      <c r="I1713" s="51" t="s">
        <v>299</v>
      </c>
      <c r="J1713" s="1">
        <v>11.8</v>
      </c>
      <c r="K1713" s="132">
        <v>966636</v>
      </c>
      <c r="L1713" s="131"/>
      <c r="M1713" s="131">
        <v>10.8</v>
      </c>
      <c r="N1713" s="131">
        <v>2.0499999999999998</v>
      </c>
      <c r="O1713" s="133">
        <f t="shared" si="232"/>
        <v>22.14</v>
      </c>
      <c r="P1713" s="131" t="s">
        <v>3486</v>
      </c>
      <c r="Q1713" s="131" t="s">
        <v>577</v>
      </c>
      <c r="R1713" s="134" t="s">
        <v>997</v>
      </c>
      <c r="S1713" s="149">
        <v>0.38111111111111073</v>
      </c>
      <c r="T1713" s="149">
        <v>0.38111111111111073</v>
      </c>
      <c r="U1713" s="150">
        <v>44796</v>
      </c>
      <c r="V1713" s="149">
        <v>1.067499999999999</v>
      </c>
      <c r="W1713" s="21">
        <v>1.1200000000000001</v>
      </c>
      <c r="X1713" s="31">
        <v>55.56</v>
      </c>
      <c r="Y1713" s="130" t="str">
        <f t="shared" si="229"/>
        <v>RECELL586</v>
      </c>
      <c r="Z1713" s="130" t="str">
        <f t="shared" si="224"/>
        <v>3/UR18650RX</v>
      </c>
      <c r="AA1713" s="21">
        <f t="shared" si="228"/>
        <v>1.1200000000000001</v>
      </c>
      <c r="AB1713" s="135">
        <f t="shared" si="230"/>
        <v>11.8</v>
      </c>
      <c r="AC1713" s="21">
        <f t="shared" si="227"/>
        <v>55.56</v>
      </c>
      <c r="AD1713" s="130" t="str">
        <f t="shared" si="225"/>
        <v>66002-321</v>
      </c>
      <c r="AE1713" s="29"/>
      <c r="AF1713" s="33"/>
      <c r="AG1713" s="208" t="s">
        <v>13</v>
      </c>
      <c r="AH1713" s="9" t="s">
        <v>283</v>
      </c>
    </row>
    <row r="1714" spans="1:34" x14ac:dyDescent="0.25">
      <c r="A1714" s="147">
        <v>44771</v>
      </c>
      <c r="B1714" s="82">
        <v>325078</v>
      </c>
      <c r="C1714" s="51"/>
      <c r="D1714" s="51" t="s">
        <v>5692</v>
      </c>
      <c r="E1714" s="54">
        <v>44769</v>
      </c>
      <c r="F1714" s="51" t="s">
        <v>5693</v>
      </c>
      <c r="G1714" s="48"/>
      <c r="H1714" s="52">
        <v>3</v>
      </c>
      <c r="I1714" s="130"/>
      <c r="J1714" s="131"/>
      <c r="K1714" s="132">
        <v>964844</v>
      </c>
      <c r="L1714" s="131"/>
      <c r="M1714" s="131"/>
      <c r="N1714" s="131"/>
      <c r="O1714" s="133">
        <f t="shared" si="232"/>
        <v>0</v>
      </c>
      <c r="P1714" s="131"/>
      <c r="Q1714" s="131"/>
      <c r="R1714" s="134" t="s">
        <v>259</v>
      </c>
      <c r="S1714" s="149">
        <v>2.2474999999999996</v>
      </c>
      <c r="T1714" s="149">
        <v>0.74916666666666654</v>
      </c>
      <c r="U1714" s="150">
        <v>44796</v>
      </c>
      <c r="V1714" s="149">
        <v>0.61055555555555596</v>
      </c>
      <c r="W1714" s="130">
        <v>1</v>
      </c>
      <c r="X1714" s="135">
        <v>0</v>
      </c>
      <c r="Y1714" s="130" t="str">
        <f t="shared" si="229"/>
        <v>LAB-RE-RL1184</v>
      </c>
      <c r="Z1714" s="130">
        <f t="shared" si="224"/>
        <v>0</v>
      </c>
      <c r="AA1714" s="135">
        <f t="shared" si="228"/>
        <v>1</v>
      </c>
      <c r="AB1714" s="135">
        <f t="shared" si="230"/>
        <v>0</v>
      </c>
      <c r="AC1714" s="130">
        <f t="shared" si="227"/>
        <v>0</v>
      </c>
      <c r="AD1714" s="130">
        <f t="shared" si="225"/>
        <v>0</v>
      </c>
      <c r="AE1714" s="136"/>
      <c r="AF1714" s="137"/>
      <c r="AG1714" s="1" t="s">
        <v>153</v>
      </c>
      <c r="AH1714" s="43">
        <v>1039</v>
      </c>
    </row>
    <row r="1715" spans="1:34" x14ac:dyDescent="0.25">
      <c r="A1715" s="140">
        <v>44775</v>
      </c>
      <c r="B1715" s="55" t="s">
        <v>5729</v>
      </c>
      <c r="C1715" s="51" t="s">
        <v>123</v>
      </c>
      <c r="D1715" s="51" t="s">
        <v>350</v>
      </c>
      <c r="E1715" s="54">
        <v>44771</v>
      </c>
      <c r="F1715" s="51" t="s">
        <v>1312</v>
      </c>
      <c r="G1715" s="48" t="s">
        <v>349</v>
      </c>
      <c r="H1715" s="52">
        <v>100</v>
      </c>
      <c r="I1715" s="51" t="s">
        <v>122</v>
      </c>
      <c r="J1715" s="1">
        <v>6.29</v>
      </c>
      <c r="K1715" s="132">
        <v>965908</v>
      </c>
      <c r="L1715" s="131" t="s">
        <v>351</v>
      </c>
      <c r="M1715" s="232">
        <v>7.2</v>
      </c>
      <c r="N1715" s="232">
        <v>0.7</v>
      </c>
      <c r="O1715" s="133">
        <f t="shared" si="232"/>
        <v>5.04</v>
      </c>
      <c r="P1715" s="232" t="s">
        <v>4011</v>
      </c>
      <c r="Q1715" s="232" t="s">
        <v>464</v>
      </c>
      <c r="R1715" s="134" t="s">
        <v>5871</v>
      </c>
      <c r="S1715" s="149">
        <v>41.130277777777778</v>
      </c>
      <c r="T1715" s="149">
        <v>0.41130277777777779</v>
      </c>
      <c r="U1715" s="150">
        <v>44796</v>
      </c>
      <c r="V1715" s="149">
        <v>6.9058333333333355</v>
      </c>
      <c r="W1715" s="21">
        <v>0.25</v>
      </c>
      <c r="X1715" s="31">
        <v>19.8</v>
      </c>
      <c r="Y1715" s="130" t="str">
        <f t="shared" si="229"/>
        <v>N592</v>
      </c>
      <c r="Z1715" s="130" t="str">
        <f t="shared" si="224"/>
        <v>6/N700AACL</v>
      </c>
      <c r="AA1715" s="21">
        <f t="shared" si="228"/>
        <v>0.25</v>
      </c>
      <c r="AB1715" s="135">
        <f t="shared" si="230"/>
        <v>6.29</v>
      </c>
      <c r="AC1715" s="21">
        <f t="shared" si="227"/>
        <v>19.8</v>
      </c>
      <c r="AD1715" s="130" t="str">
        <f t="shared" si="225"/>
        <v>22000-657</v>
      </c>
      <c r="AE1715" s="29"/>
      <c r="AF1715" s="33"/>
      <c r="AG1715" s="208" t="s">
        <v>573</v>
      </c>
      <c r="AH1715" s="9">
        <v>66095</v>
      </c>
    </row>
    <row r="1716" spans="1:34" x14ac:dyDescent="0.25">
      <c r="A1716" s="146">
        <v>44777</v>
      </c>
      <c r="B1716" s="57" t="s">
        <v>5742</v>
      </c>
      <c r="C1716" s="51" t="s">
        <v>5438</v>
      </c>
      <c r="D1716" s="51" t="s">
        <v>1775</v>
      </c>
      <c r="E1716" s="54">
        <v>44792</v>
      </c>
      <c r="F1716" s="51" t="s">
        <v>1772</v>
      </c>
      <c r="G1716" s="48" t="s">
        <v>1773</v>
      </c>
      <c r="H1716" s="52">
        <v>50</v>
      </c>
      <c r="I1716" s="51" t="s">
        <v>2990</v>
      </c>
      <c r="J1716" s="1">
        <v>3.68</v>
      </c>
      <c r="K1716" s="132">
        <v>966683</v>
      </c>
      <c r="L1716" s="131"/>
      <c r="M1716" s="131">
        <v>13.5</v>
      </c>
      <c r="N1716" s="131"/>
      <c r="O1716" s="133">
        <f t="shared" si="232"/>
        <v>0</v>
      </c>
      <c r="P1716" s="131" t="s">
        <v>3538</v>
      </c>
      <c r="Q1716" s="131" t="s">
        <v>1776</v>
      </c>
      <c r="R1716" s="134"/>
      <c r="S1716" s="149">
        <v>0</v>
      </c>
      <c r="T1716" s="149">
        <v>0</v>
      </c>
      <c r="U1716" s="150">
        <v>44796</v>
      </c>
      <c r="V1716" s="149">
        <v>2.6341666666666668</v>
      </c>
      <c r="W1716" s="130">
        <v>0.72</v>
      </c>
      <c r="X1716" s="135">
        <v>38</v>
      </c>
      <c r="Y1716" s="130" t="str">
        <f t="shared" si="229"/>
        <v>AL91A</v>
      </c>
      <c r="Z1716" s="130" t="str">
        <f t="shared" si="224"/>
        <v>9/EN91</v>
      </c>
      <c r="AA1716" s="135">
        <f t="shared" si="228"/>
        <v>0.72</v>
      </c>
      <c r="AB1716" s="135">
        <f t="shared" si="230"/>
        <v>3.68</v>
      </c>
      <c r="AC1716" s="130">
        <f t="shared" si="227"/>
        <v>38</v>
      </c>
      <c r="AD1716" s="130" t="str">
        <f t="shared" si="225"/>
        <v>66002-949</v>
      </c>
      <c r="AE1716" s="136"/>
      <c r="AF1716" s="137"/>
      <c r="AG1716" s="1" t="s">
        <v>152</v>
      </c>
      <c r="AH1716" s="43">
        <v>65346</v>
      </c>
    </row>
    <row r="1717" spans="1:34" x14ac:dyDescent="0.25">
      <c r="A1717" s="146">
        <v>44777</v>
      </c>
      <c r="B1717" s="57" t="s">
        <v>5741</v>
      </c>
      <c r="C1717" s="51" t="s">
        <v>5438</v>
      </c>
      <c r="D1717" s="51" t="s">
        <v>1775</v>
      </c>
      <c r="E1717" s="54">
        <v>44785</v>
      </c>
      <c r="F1717" s="51" t="s">
        <v>1772</v>
      </c>
      <c r="G1717" s="48" t="s">
        <v>1773</v>
      </c>
      <c r="H1717" s="52">
        <v>50</v>
      </c>
      <c r="I1717" s="51" t="s">
        <v>2990</v>
      </c>
      <c r="J1717" s="1">
        <v>3.68</v>
      </c>
      <c r="K1717" s="132">
        <v>966683</v>
      </c>
      <c r="L1717" s="131"/>
      <c r="M1717" s="131">
        <v>13.5</v>
      </c>
      <c r="N1717" s="131"/>
      <c r="O1717" s="133">
        <f t="shared" si="232"/>
        <v>0</v>
      </c>
      <c r="P1717" s="131" t="s">
        <v>3538</v>
      </c>
      <c r="Q1717" s="131" t="s">
        <v>1776</v>
      </c>
      <c r="R1717" s="134" t="s">
        <v>5882</v>
      </c>
      <c r="S1717" s="149">
        <v>50.167777777777786</v>
      </c>
      <c r="T1717" s="149">
        <v>0.50167777777777789</v>
      </c>
      <c r="U1717" s="150">
        <v>44799</v>
      </c>
      <c r="V1717" s="149">
        <v>1.361944444444446</v>
      </c>
      <c r="W1717" s="130">
        <v>0.72</v>
      </c>
      <c r="X1717" s="135">
        <v>38</v>
      </c>
      <c r="Y1717" s="130" t="str">
        <f t="shared" si="229"/>
        <v>AL91A</v>
      </c>
      <c r="Z1717" s="130" t="str">
        <f t="shared" si="224"/>
        <v>9/EN91</v>
      </c>
      <c r="AA1717" s="135">
        <f t="shared" si="228"/>
        <v>0.72</v>
      </c>
      <c r="AB1717" s="135">
        <f t="shared" si="230"/>
        <v>3.68</v>
      </c>
      <c r="AC1717" s="130">
        <f t="shared" si="227"/>
        <v>38</v>
      </c>
      <c r="AD1717" s="130" t="str">
        <f t="shared" si="225"/>
        <v>66002-949</v>
      </c>
      <c r="AE1717" s="136"/>
      <c r="AF1717" s="137"/>
      <c r="AG1717" s="1" t="s">
        <v>152</v>
      </c>
      <c r="AH1717" s="43">
        <v>65346</v>
      </c>
    </row>
    <row r="1718" spans="1:34" x14ac:dyDescent="0.25">
      <c r="A1718" s="144">
        <v>44769</v>
      </c>
      <c r="B1718" s="56" t="s">
        <v>5654</v>
      </c>
      <c r="C1718" s="51" t="s">
        <v>2540</v>
      </c>
      <c r="D1718" s="51" t="s">
        <v>2541</v>
      </c>
      <c r="E1718" s="54">
        <v>44768</v>
      </c>
      <c r="F1718" s="51" t="s">
        <v>2538</v>
      </c>
      <c r="G1718" s="48" t="s">
        <v>2539</v>
      </c>
      <c r="H1718" s="52">
        <v>10</v>
      </c>
      <c r="I1718" s="51" t="s">
        <v>122</v>
      </c>
      <c r="J1718" s="1">
        <v>9.4600000000000009</v>
      </c>
      <c r="K1718" s="132">
        <v>965365</v>
      </c>
      <c r="L1718" s="131"/>
      <c r="M1718" s="131">
        <v>10.8</v>
      </c>
      <c r="N1718" s="131">
        <v>0.7</v>
      </c>
      <c r="O1718" s="133">
        <f t="shared" si="232"/>
        <v>7.56</v>
      </c>
      <c r="P1718" s="131" t="s">
        <v>4011</v>
      </c>
      <c r="Q1718" s="131" t="s">
        <v>1776</v>
      </c>
      <c r="R1718" s="134" t="s">
        <v>5813</v>
      </c>
      <c r="S1718" s="149">
        <v>6.7702777777777765</v>
      </c>
      <c r="T1718" s="149">
        <v>0.67702777777777767</v>
      </c>
      <c r="U1718" s="150">
        <v>44802</v>
      </c>
      <c r="V1718" s="149">
        <v>0.31138888888888783</v>
      </c>
      <c r="W1718" s="130">
        <v>0.72</v>
      </c>
      <c r="X1718" s="135">
        <v>52.74</v>
      </c>
      <c r="Y1718" s="130" t="str">
        <f t="shared" si="229"/>
        <v>N1861</v>
      </c>
      <c r="Z1718" s="130" t="str">
        <f t="shared" si="224"/>
        <v>9/N700AACL</v>
      </c>
      <c r="AA1718" s="135">
        <f t="shared" si="228"/>
        <v>0.72</v>
      </c>
      <c r="AB1718" s="135">
        <f t="shared" si="230"/>
        <v>9.4600000000000009</v>
      </c>
      <c r="AC1718" s="130">
        <f t="shared" si="227"/>
        <v>52.74</v>
      </c>
      <c r="AD1718" s="130" t="str">
        <f t="shared" si="225"/>
        <v>66002-111</v>
      </c>
      <c r="AE1718" s="136"/>
      <c r="AF1718" s="137"/>
      <c r="AG1718" s="1" t="s">
        <v>573</v>
      </c>
      <c r="AH1718" s="43">
        <v>2116</v>
      </c>
    </row>
    <row r="1719" spans="1:34" x14ac:dyDescent="0.25">
      <c r="A1719" s="140">
        <v>44761</v>
      </c>
      <c r="B1719" s="55" t="s">
        <v>5578</v>
      </c>
      <c r="C1719" s="51" t="s">
        <v>346</v>
      </c>
      <c r="D1719" s="51" t="s">
        <v>1660</v>
      </c>
      <c r="E1719" s="54">
        <v>44781</v>
      </c>
      <c r="F1719" s="51" t="s">
        <v>314</v>
      </c>
      <c r="G1719" s="48" t="s">
        <v>1659</v>
      </c>
      <c r="H1719" s="52">
        <v>2</v>
      </c>
      <c r="I1719" s="51" t="s">
        <v>261</v>
      </c>
      <c r="J1719" s="1">
        <v>28.39</v>
      </c>
      <c r="K1719" s="132">
        <v>954437</v>
      </c>
      <c r="L1719" s="131"/>
      <c r="M1719" s="131">
        <v>14.4</v>
      </c>
      <c r="N1719" s="131">
        <v>1.9</v>
      </c>
      <c r="O1719" s="133">
        <f t="shared" si="232"/>
        <v>27.36</v>
      </c>
      <c r="P1719" s="131" t="s">
        <v>4011</v>
      </c>
      <c r="Q1719" s="131" t="s">
        <v>591</v>
      </c>
      <c r="R1719" s="134" t="s">
        <v>248</v>
      </c>
      <c r="S1719" s="149">
        <v>2.3336111111111122</v>
      </c>
      <c r="T1719" s="149">
        <v>1.1668055555555561</v>
      </c>
      <c r="U1719" s="150">
        <v>44799</v>
      </c>
      <c r="V1719" s="149">
        <v>1.3066666666666658</v>
      </c>
      <c r="W1719" s="130">
        <v>0.96</v>
      </c>
      <c r="X1719" s="135">
        <v>78</v>
      </c>
      <c r="Y1719" s="130" t="str">
        <f t="shared" si="229"/>
        <v>N1946</v>
      </c>
      <c r="Z1719" s="130" t="str">
        <f t="shared" si="224"/>
        <v>12/NC1900SCR</v>
      </c>
      <c r="AA1719" s="135">
        <f t="shared" si="228"/>
        <v>0.96</v>
      </c>
      <c r="AB1719" s="135">
        <f t="shared" si="230"/>
        <v>28.39</v>
      </c>
      <c r="AC1719" s="130">
        <f t="shared" si="227"/>
        <v>78</v>
      </c>
      <c r="AD1719" s="130" t="str">
        <f t="shared" si="225"/>
        <v>66002-381</v>
      </c>
      <c r="AE1719" s="136"/>
      <c r="AF1719" s="137"/>
      <c r="AG1719" s="1" t="s">
        <v>151</v>
      </c>
      <c r="AH1719" s="43">
        <v>23955</v>
      </c>
    </row>
    <row r="1720" spans="1:34" x14ac:dyDescent="0.25">
      <c r="A1720" s="140">
        <v>44761</v>
      </c>
      <c r="B1720" s="55" t="s">
        <v>5585</v>
      </c>
      <c r="C1720" s="51">
        <v>66001</v>
      </c>
      <c r="D1720" s="51" t="s">
        <v>4387</v>
      </c>
      <c r="E1720" s="54">
        <v>44760</v>
      </c>
      <c r="F1720" s="51" t="s">
        <v>3219</v>
      </c>
      <c r="G1720" s="48" t="s">
        <v>5586</v>
      </c>
      <c r="H1720" s="52">
        <v>1</v>
      </c>
      <c r="I1720" s="51" t="s">
        <v>318</v>
      </c>
      <c r="J1720" s="1">
        <v>1028.04</v>
      </c>
      <c r="K1720" s="132">
        <v>964374</v>
      </c>
      <c r="L1720" s="131"/>
      <c r="M1720" s="131">
        <v>21.6</v>
      </c>
      <c r="N1720" s="131">
        <v>62.1</v>
      </c>
      <c r="O1720" s="133">
        <f t="shared" si="232"/>
        <v>1341.3600000000001</v>
      </c>
      <c r="P1720" s="131" t="s">
        <v>3486</v>
      </c>
      <c r="Q1720" s="131" t="s">
        <v>5587</v>
      </c>
      <c r="R1720" s="134" t="s">
        <v>5892</v>
      </c>
      <c r="S1720" s="149">
        <v>29.74527777777778</v>
      </c>
      <c r="T1720" s="149">
        <v>29.74527777777778</v>
      </c>
      <c r="U1720" s="150">
        <v>44799</v>
      </c>
      <c r="V1720" s="149">
        <v>0.28888888888888964</v>
      </c>
      <c r="W1720" s="130">
        <v>5</v>
      </c>
      <c r="X1720" s="135">
        <v>3132</v>
      </c>
      <c r="Y1720" s="130" t="str">
        <f t="shared" si="229"/>
        <v>RL1554</v>
      </c>
      <c r="Z1720" s="130">
        <f t="shared" si="224"/>
        <v>66001</v>
      </c>
      <c r="AA1720" s="135">
        <f t="shared" si="228"/>
        <v>5</v>
      </c>
      <c r="AB1720" s="135">
        <f t="shared" si="230"/>
        <v>1028.04</v>
      </c>
      <c r="AC1720" s="130">
        <f t="shared" si="227"/>
        <v>3132</v>
      </c>
      <c r="AD1720" s="130" t="str">
        <f t="shared" si="225"/>
        <v>67001-8851</v>
      </c>
      <c r="AE1720" s="136"/>
      <c r="AF1720" s="137"/>
      <c r="AG1720" s="1" t="s">
        <v>153</v>
      </c>
      <c r="AH1720" s="43">
        <v>2499</v>
      </c>
    </row>
    <row r="1721" spans="1:34" x14ac:dyDescent="0.25">
      <c r="A1721" s="144">
        <v>44713</v>
      </c>
      <c r="B1721" s="56" t="s">
        <v>5152</v>
      </c>
      <c r="C1721" s="51" t="s">
        <v>398</v>
      </c>
      <c r="D1721" s="51" t="s">
        <v>881</v>
      </c>
      <c r="E1721" s="54">
        <v>44783</v>
      </c>
      <c r="F1721" s="51" t="s">
        <v>4423</v>
      </c>
      <c r="G1721" s="48" t="s">
        <v>880</v>
      </c>
      <c r="H1721" s="52">
        <v>500</v>
      </c>
      <c r="I1721" s="51" t="s">
        <v>383</v>
      </c>
      <c r="J1721" s="1">
        <v>5.8014999999999999</v>
      </c>
      <c r="K1721" s="132">
        <v>957954</v>
      </c>
      <c r="L1721" s="131"/>
      <c r="M1721" s="131">
        <v>3.6</v>
      </c>
      <c r="N1721" s="131">
        <v>2.2999999999999998</v>
      </c>
      <c r="O1721" s="133">
        <f t="shared" si="232"/>
        <v>8.2799999999999994</v>
      </c>
      <c r="P1721" s="131" t="s">
        <v>5138</v>
      </c>
      <c r="Q1721" s="131" t="s">
        <v>412</v>
      </c>
      <c r="R1721" s="134" t="s">
        <v>248</v>
      </c>
      <c r="S1721" s="149">
        <v>13.857222222222221</v>
      </c>
      <c r="T1721" s="149">
        <v>2.7714444444444441E-2</v>
      </c>
      <c r="U1721" s="150">
        <v>44798</v>
      </c>
      <c r="V1721" s="149">
        <v>9</v>
      </c>
      <c r="W1721" s="130">
        <v>0.03</v>
      </c>
      <c r="X1721" s="135">
        <v>12.05</v>
      </c>
      <c r="Y1721" s="130" t="str">
        <f t="shared" si="229"/>
        <v>RL1208B2</v>
      </c>
      <c r="Z1721" s="130" t="str">
        <f t="shared" si="224"/>
        <v>1/NCA103450</v>
      </c>
      <c r="AA1721" s="135">
        <f t="shared" si="228"/>
        <v>0.03</v>
      </c>
      <c r="AB1721" s="135">
        <f t="shared" si="230"/>
        <v>5.8014999999999999</v>
      </c>
      <c r="AC1721" s="130">
        <f t="shared" si="227"/>
        <v>12.05</v>
      </c>
      <c r="AD1721" s="130" t="str">
        <f t="shared" si="225"/>
        <v>67001-699B2</v>
      </c>
      <c r="AE1721" s="136"/>
      <c r="AF1721" s="137"/>
      <c r="AG1721" s="1" t="s">
        <v>152</v>
      </c>
      <c r="AH1721" s="43">
        <v>66872</v>
      </c>
    </row>
    <row r="1722" spans="1:34" x14ac:dyDescent="0.25">
      <c r="A1722" s="140">
        <v>44783</v>
      </c>
      <c r="B1722" s="55" t="s">
        <v>5778</v>
      </c>
      <c r="C1722" s="51" t="s">
        <v>717</v>
      </c>
      <c r="D1722" s="51" t="s">
        <v>639</v>
      </c>
      <c r="E1722" s="54">
        <v>44799</v>
      </c>
      <c r="F1722" s="51" t="s">
        <v>267</v>
      </c>
      <c r="G1722" s="48" t="s">
        <v>638</v>
      </c>
      <c r="H1722" s="52">
        <v>2</v>
      </c>
      <c r="I1722" s="51" t="s">
        <v>243</v>
      </c>
      <c r="J1722" s="1">
        <v>22.39</v>
      </c>
      <c r="K1722" s="132">
        <v>967068</v>
      </c>
      <c r="L1722" s="131"/>
      <c r="M1722" s="131">
        <v>12</v>
      </c>
      <c r="N1722" s="131">
        <v>2.5499999999999998</v>
      </c>
      <c r="O1722" s="133">
        <f t="shared" si="232"/>
        <v>30.599999999999998</v>
      </c>
      <c r="P1722" s="131" t="s">
        <v>3497</v>
      </c>
      <c r="Q1722" s="131" t="s">
        <v>584</v>
      </c>
      <c r="R1722" s="134" t="s">
        <v>248</v>
      </c>
      <c r="S1722" s="149">
        <v>2.2924999999999995</v>
      </c>
      <c r="T1722" s="149">
        <v>1.1462499999999998</v>
      </c>
      <c r="U1722" s="150">
        <v>44798</v>
      </c>
      <c r="V1722" s="149">
        <v>0.243611111111111</v>
      </c>
      <c r="W1722" s="130">
        <v>0.76</v>
      </c>
      <c r="X1722" s="135">
        <v>62</v>
      </c>
      <c r="Y1722" s="130" t="str">
        <f t="shared" si="229"/>
        <v>N354</v>
      </c>
      <c r="Z1722" s="130" t="str">
        <f t="shared" si="224"/>
        <v>10/HR-3UTHC</v>
      </c>
      <c r="AA1722" s="135">
        <f t="shared" si="228"/>
        <v>0.76</v>
      </c>
      <c r="AB1722" s="135">
        <f t="shared" si="230"/>
        <v>22.39</v>
      </c>
      <c r="AC1722" s="130">
        <f t="shared" si="227"/>
        <v>62</v>
      </c>
      <c r="AD1722" s="130" t="str">
        <f t="shared" si="225"/>
        <v>66000-354</v>
      </c>
      <c r="AE1722" s="136"/>
      <c r="AF1722" s="137"/>
      <c r="AG1722" s="1" t="s">
        <v>153</v>
      </c>
      <c r="AH1722" s="43">
        <v>66116</v>
      </c>
    </row>
    <row r="1723" spans="1:34" x14ac:dyDescent="0.25">
      <c r="A1723" s="144">
        <v>44769</v>
      </c>
      <c r="B1723" s="56" t="s">
        <v>5664</v>
      </c>
      <c r="C1723" s="51" t="s">
        <v>658</v>
      </c>
      <c r="D1723" s="51" t="s">
        <v>1573</v>
      </c>
      <c r="E1723" s="54">
        <v>44781</v>
      </c>
      <c r="F1723" s="51" t="s">
        <v>267</v>
      </c>
      <c r="G1723" s="48" t="s">
        <v>1572</v>
      </c>
      <c r="H1723" s="52">
        <v>2</v>
      </c>
      <c r="I1723" s="51" t="s">
        <v>318</v>
      </c>
      <c r="J1723" s="1">
        <v>23.51</v>
      </c>
      <c r="K1723" s="132">
        <v>965466</v>
      </c>
      <c r="L1723" s="131"/>
      <c r="M1723" s="131">
        <v>7.4</v>
      </c>
      <c r="N1723" s="131">
        <v>6.8</v>
      </c>
      <c r="O1723" s="133">
        <f t="shared" si="232"/>
        <v>50.32</v>
      </c>
      <c r="P1723" s="131" t="s">
        <v>3486</v>
      </c>
      <c r="Q1723" s="131" t="s">
        <v>281</v>
      </c>
      <c r="R1723" s="134" t="s">
        <v>248</v>
      </c>
      <c r="S1723" s="149">
        <v>3.2263888888888879</v>
      </c>
      <c r="T1723" s="149">
        <v>1.6131944444444439</v>
      </c>
      <c r="U1723" s="150">
        <v>44798</v>
      </c>
      <c r="V1723" s="149">
        <v>0.46472222222222115</v>
      </c>
      <c r="W1723" s="130">
        <v>0.63</v>
      </c>
      <c r="X1723" s="135">
        <v>84</v>
      </c>
      <c r="Y1723" s="130" t="str">
        <f t="shared" si="229"/>
        <v>RL862</v>
      </c>
      <c r="Z1723" s="130" t="str">
        <f t="shared" si="224"/>
        <v>4/NCR18650GA</v>
      </c>
      <c r="AA1723" s="135">
        <f t="shared" si="228"/>
        <v>0.63</v>
      </c>
      <c r="AB1723" s="135">
        <f t="shared" si="230"/>
        <v>23.51</v>
      </c>
      <c r="AC1723" s="130">
        <f t="shared" si="227"/>
        <v>84</v>
      </c>
      <c r="AD1723" s="130" t="str">
        <f t="shared" si="225"/>
        <v>66001-229</v>
      </c>
      <c r="AE1723" s="136"/>
      <c r="AF1723" s="137"/>
      <c r="AG1723" s="1" t="s">
        <v>153</v>
      </c>
      <c r="AH1723" s="43">
        <v>66116</v>
      </c>
    </row>
    <row r="1724" spans="1:34" x14ac:dyDescent="0.25">
      <c r="A1724" s="144">
        <v>44762</v>
      </c>
      <c r="B1724" s="56" t="s">
        <v>5590</v>
      </c>
      <c r="C1724" s="51" t="s">
        <v>2326</v>
      </c>
      <c r="D1724" s="51" t="s">
        <v>5369</v>
      </c>
      <c r="E1724" s="54">
        <v>44789</v>
      </c>
      <c r="F1724" s="51" t="s">
        <v>571</v>
      </c>
      <c r="G1724" s="48" t="s">
        <v>5368</v>
      </c>
      <c r="H1724" s="52">
        <v>40</v>
      </c>
      <c r="I1724" s="51" t="s">
        <v>113</v>
      </c>
      <c r="J1724" s="1">
        <v>6.46</v>
      </c>
      <c r="K1724" s="132">
        <v>964497</v>
      </c>
      <c r="L1724" s="131"/>
      <c r="M1724" s="131">
        <v>3.6</v>
      </c>
      <c r="N1724" s="131">
        <v>3.35</v>
      </c>
      <c r="O1724" s="133">
        <f t="shared" si="232"/>
        <v>12.06</v>
      </c>
      <c r="P1724" s="131" t="s">
        <v>3486</v>
      </c>
      <c r="Q1724" s="131" t="s">
        <v>412</v>
      </c>
      <c r="R1724" s="134" t="s">
        <v>287</v>
      </c>
      <c r="S1724" s="149">
        <v>8.2947222222222194</v>
      </c>
      <c r="T1724" s="149">
        <v>0.20736805555555549</v>
      </c>
      <c r="U1724" s="150">
        <v>44798</v>
      </c>
      <c r="V1724" s="149">
        <v>2.5450000000000008</v>
      </c>
      <c r="W1724" s="130">
        <v>0.5</v>
      </c>
      <c r="X1724" s="135">
        <v>22</v>
      </c>
      <c r="Y1724" s="130" t="str">
        <f t="shared" si="229"/>
        <v>RL1598</v>
      </c>
      <c r="Z1724" s="130" t="str">
        <f t="shared" si="224"/>
        <v>1/NCR18650BF</v>
      </c>
      <c r="AA1724" s="135">
        <f t="shared" si="228"/>
        <v>0.5</v>
      </c>
      <c r="AB1724" s="135">
        <f t="shared" si="230"/>
        <v>6.46</v>
      </c>
      <c r="AC1724" s="130">
        <f t="shared" si="227"/>
        <v>22</v>
      </c>
      <c r="AD1724" s="130" t="str">
        <f t="shared" si="225"/>
        <v>66002-915</v>
      </c>
      <c r="AE1724" s="136"/>
      <c r="AF1724" s="137"/>
      <c r="AG1724" s="1" t="s">
        <v>151</v>
      </c>
      <c r="AH1724" s="43">
        <v>65616</v>
      </c>
    </row>
    <row r="1725" spans="1:34" x14ac:dyDescent="0.25">
      <c r="A1725" s="147">
        <v>44771</v>
      </c>
      <c r="B1725" s="82" t="s">
        <v>5716</v>
      </c>
      <c r="C1725" s="51" t="s">
        <v>5720</v>
      </c>
      <c r="D1725" s="51" t="s">
        <v>5721</v>
      </c>
      <c r="E1725" s="54">
        <v>44770</v>
      </c>
      <c r="F1725" s="51" t="s">
        <v>5717</v>
      </c>
      <c r="G1725" s="48" t="s">
        <v>5718</v>
      </c>
      <c r="H1725" s="52">
        <v>2</v>
      </c>
      <c r="I1725" s="51" t="s">
        <v>5719</v>
      </c>
      <c r="J1725" s="1">
        <v>336.42500000000001</v>
      </c>
      <c r="K1725" s="132">
        <v>965795</v>
      </c>
      <c r="L1725" s="131"/>
      <c r="M1725" s="131">
        <v>14.68</v>
      </c>
      <c r="N1725" s="131">
        <v>18</v>
      </c>
      <c r="O1725" s="133">
        <f t="shared" si="232"/>
        <v>264.24</v>
      </c>
      <c r="P1725" s="131" t="s">
        <v>421</v>
      </c>
      <c r="Q1725" s="131" t="s">
        <v>562</v>
      </c>
      <c r="R1725" s="134" t="s">
        <v>118</v>
      </c>
      <c r="S1725" s="149">
        <v>13.023611111111116</v>
      </c>
      <c r="T1725" s="149">
        <v>6.5118055555555578</v>
      </c>
      <c r="U1725" s="150">
        <v>44798</v>
      </c>
      <c r="V1725" s="149">
        <v>1.1105555555555569</v>
      </c>
      <c r="W1725" s="130">
        <v>2.1</v>
      </c>
      <c r="X1725" s="135">
        <v>680</v>
      </c>
      <c r="Y1725" s="130" t="str">
        <f t="shared" si="229"/>
        <v>L222</v>
      </c>
      <c r="Z1725" s="130" t="str">
        <f t="shared" si="224"/>
        <v>4/LIRDD-165HT-BC</v>
      </c>
      <c r="AA1725" s="135">
        <f t="shared" si="228"/>
        <v>2.1</v>
      </c>
      <c r="AB1725" s="135">
        <f t="shared" si="230"/>
        <v>336.42500000000001</v>
      </c>
      <c r="AC1725" s="130">
        <f t="shared" si="227"/>
        <v>680</v>
      </c>
      <c r="AD1725" s="130" t="str">
        <f t="shared" si="225"/>
        <v>66000-220</v>
      </c>
      <c r="AE1725" s="136"/>
      <c r="AF1725" s="137"/>
      <c r="AG1725" s="1" t="s">
        <v>153</v>
      </c>
      <c r="AH1725" s="43">
        <v>67254</v>
      </c>
    </row>
    <row r="1726" spans="1:34" x14ac:dyDescent="0.25">
      <c r="A1726" s="140">
        <v>44796</v>
      </c>
      <c r="B1726" s="55" t="s">
        <v>5868</v>
      </c>
      <c r="C1726" s="51" t="s">
        <v>3667</v>
      </c>
      <c r="D1726" s="51" t="s">
        <v>5870</v>
      </c>
      <c r="E1726" s="54">
        <v>44795</v>
      </c>
      <c r="F1726" s="51" t="s">
        <v>4451</v>
      </c>
      <c r="G1726" s="48" t="s">
        <v>5869</v>
      </c>
      <c r="H1726" s="52">
        <v>1</v>
      </c>
      <c r="I1726" s="51" t="s">
        <v>3492</v>
      </c>
      <c r="J1726" s="1">
        <v>34.630000000000003</v>
      </c>
      <c r="K1726" s="132">
        <v>968779</v>
      </c>
      <c r="L1726" s="131"/>
      <c r="M1726" s="131"/>
      <c r="N1726" s="131"/>
      <c r="O1726" s="133">
        <f t="shared" si="232"/>
        <v>0</v>
      </c>
      <c r="P1726" s="131"/>
      <c r="Q1726" s="131"/>
      <c r="R1726" s="134" t="s">
        <v>249</v>
      </c>
      <c r="S1726" s="149">
        <v>0.16666666666666607</v>
      </c>
      <c r="T1726" s="149">
        <v>0.16666666666666607</v>
      </c>
      <c r="U1726" s="150">
        <v>44798</v>
      </c>
      <c r="V1726" s="149">
        <v>0.34277777777777851</v>
      </c>
      <c r="W1726" s="130">
        <v>1</v>
      </c>
      <c r="X1726" s="135">
        <v>103.67</v>
      </c>
      <c r="Y1726" s="130" t="str">
        <f t="shared" si="229"/>
        <v>CH604</v>
      </c>
      <c r="Z1726" s="130" t="str">
        <f t="shared" si="224"/>
        <v>1/TSB003PCB</v>
      </c>
      <c r="AA1726" s="135">
        <f t="shared" si="228"/>
        <v>1</v>
      </c>
      <c r="AB1726" s="135">
        <f t="shared" si="230"/>
        <v>34.630000000000003</v>
      </c>
      <c r="AC1726" s="130">
        <f t="shared" si="227"/>
        <v>103.67</v>
      </c>
      <c r="AD1726" s="130" t="str">
        <f t="shared" si="225"/>
        <v>66002-933</v>
      </c>
      <c r="AE1726" s="136"/>
      <c r="AF1726" s="137"/>
      <c r="AG1726" s="1" t="s">
        <v>151</v>
      </c>
      <c r="AH1726" s="43">
        <v>22534</v>
      </c>
    </row>
    <row r="1727" spans="1:34" x14ac:dyDescent="0.25">
      <c r="A1727" s="139">
        <v>44774</v>
      </c>
      <c r="B1727" s="223" t="s">
        <v>5726</v>
      </c>
      <c r="C1727" s="219" t="s">
        <v>673</v>
      </c>
      <c r="D1727" s="219" t="s">
        <v>5270</v>
      </c>
      <c r="E1727" s="222">
        <v>44792</v>
      </c>
      <c r="F1727" s="219" t="s">
        <v>117</v>
      </c>
      <c r="G1727" s="220" t="s">
        <v>5269</v>
      </c>
      <c r="H1727" s="221">
        <v>1</v>
      </c>
      <c r="I1727" s="219" t="s">
        <v>270</v>
      </c>
      <c r="J1727">
        <v>8.9600000000000009</v>
      </c>
      <c r="K1727" s="132">
        <v>965955</v>
      </c>
      <c r="L1727" s="131"/>
      <c r="M1727" s="131">
        <v>3.6</v>
      </c>
      <c r="N1727" s="131">
        <v>5.2</v>
      </c>
      <c r="O1727" s="133">
        <f t="shared" si="232"/>
        <v>18.720000000000002</v>
      </c>
      <c r="P1727" s="131" t="s">
        <v>3945</v>
      </c>
      <c r="Q1727" s="131" t="s">
        <v>550</v>
      </c>
      <c r="R1727" s="134" t="s">
        <v>248</v>
      </c>
      <c r="S1727" s="149">
        <v>0.6647222222222231</v>
      </c>
      <c r="T1727" s="149">
        <v>0.6647222222222231</v>
      </c>
      <c r="U1727" s="150">
        <v>44798</v>
      </c>
      <c r="V1727" s="149">
        <v>0.50027777777777782</v>
      </c>
      <c r="W1727" s="130">
        <v>0.54</v>
      </c>
      <c r="X1727" s="135">
        <v>30</v>
      </c>
      <c r="Y1727" s="130" t="str">
        <f t="shared" si="229"/>
        <v>L905</v>
      </c>
      <c r="Z1727" s="130" t="str">
        <f t="shared" si="224"/>
        <v>2/LS14500</v>
      </c>
      <c r="AA1727" s="135">
        <f t="shared" si="228"/>
        <v>0.54</v>
      </c>
      <c r="AB1727" s="135">
        <f t="shared" si="230"/>
        <v>8.9600000000000009</v>
      </c>
      <c r="AC1727" s="130">
        <f t="shared" si="227"/>
        <v>30</v>
      </c>
      <c r="AD1727" s="130" t="str">
        <f t="shared" si="225"/>
        <v>66002-910</v>
      </c>
      <c r="AE1727" s="136"/>
      <c r="AF1727" s="137"/>
      <c r="AG1727" s="1" t="s">
        <v>151</v>
      </c>
      <c r="AH1727" s="43">
        <v>24232</v>
      </c>
    </row>
    <row r="1728" spans="1:34" x14ac:dyDescent="0.25">
      <c r="A1728" s="144">
        <v>44769</v>
      </c>
      <c r="B1728" s="56" t="s">
        <v>5655</v>
      </c>
      <c r="C1728" s="51" t="s">
        <v>5413</v>
      </c>
      <c r="D1728" s="51" t="s">
        <v>5414</v>
      </c>
      <c r="E1728" s="54">
        <v>44768</v>
      </c>
      <c r="F1728" s="51" t="s">
        <v>105</v>
      </c>
      <c r="G1728" s="48" t="s">
        <v>5412</v>
      </c>
      <c r="H1728" s="52">
        <v>1</v>
      </c>
      <c r="I1728" s="51" t="s">
        <v>393</v>
      </c>
      <c r="J1728" s="1">
        <v>69.09</v>
      </c>
      <c r="K1728" s="132">
        <v>965360</v>
      </c>
      <c r="L1728" s="131"/>
      <c r="M1728" s="131">
        <v>24</v>
      </c>
      <c r="N1728" s="131">
        <v>5</v>
      </c>
      <c r="O1728" s="133">
        <f t="shared" si="232"/>
        <v>120</v>
      </c>
      <c r="P1728" s="131" t="s">
        <v>4011</v>
      </c>
      <c r="Q1728" s="131" t="s">
        <v>594</v>
      </c>
      <c r="R1728" s="134" t="s">
        <v>248</v>
      </c>
      <c r="S1728" s="149">
        <v>3.228055555555553</v>
      </c>
      <c r="T1728" s="149">
        <v>3.228055555555553</v>
      </c>
      <c r="U1728" s="150">
        <v>44798</v>
      </c>
      <c r="V1728" s="149">
        <v>0.27666666666666595</v>
      </c>
      <c r="W1728" s="130">
        <v>1.97</v>
      </c>
      <c r="X1728" s="135">
        <v>127.13</v>
      </c>
      <c r="Y1728" s="130" t="str">
        <f t="shared" si="229"/>
        <v>N856</v>
      </c>
      <c r="Z1728" s="130" t="str">
        <f t="shared" si="224"/>
        <v>20/IC5000DHH</v>
      </c>
      <c r="AA1728" s="135">
        <f t="shared" si="228"/>
        <v>1.97</v>
      </c>
      <c r="AB1728" s="135">
        <f t="shared" si="230"/>
        <v>69.09</v>
      </c>
      <c r="AC1728" s="130">
        <f t="shared" si="227"/>
        <v>127.13</v>
      </c>
      <c r="AD1728" s="130" t="str">
        <f t="shared" si="225"/>
        <v>22000-558A</v>
      </c>
      <c r="AE1728" s="136"/>
      <c r="AF1728" s="137"/>
      <c r="AG1728" s="1" t="s">
        <v>13</v>
      </c>
      <c r="AH1728" s="43" t="s">
        <v>294</v>
      </c>
    </row>
    <row r="1729" spans="1:34" x14ac:dyDescent="0.25">
      <c r="A1729" s="139">
        <v>44781</v>
      </c>
      <c r="B1729" s="58" t="s">
        <v>5748</v>
      </c>
      <c r="C1729" s="51" t="s">
        <v>5749</v>
      </c>
      <c r="D1729" s="51" t="s">
        <v>2779</v>
      </c>
      <c r="E1729" s="54">
        <v>44776</v>
      </c>
      <c r="F1729" s="51" t="s">
        <v>108</v>
      </c>
      <c r="G1729" s="48" t="s">
        <v>2778</v>
      </c>
      <c r="H1729" s="52">
        <v>60</v>
      </c>
      <c r="I1729" s="51" t="s">
        <v>4323</v>
      </c>
      <c r="J1729" s="1">
        <v>7.2</v>
      </c>
      <c r="K1729" s="132">
        <v>966458</v>
      </c>
      <c r="L1729" s="131"/>
      <c r="M1729" s="131">
        <v>7.2</v>
      </c>
      <c r="N1729" s="131">
        <v>2.5499999999999998</v>
      </c>
      <c r="O1729" s="133">
        <f t="shared" si="232"/>
        <v>18.36</v>
      </c>
      <c r="P1729" s="131" t="s">
        <v>3486</v>
      </c>
      <c r="Q1729" s="131" t="s">
        <v>582</v>
      </c>
      <c r="R1729" s="134" t="s">
        <v>5775</v>
      </c>
      <c r="S1729" s="149">
        <v>36.579444444444441</v>
      </c>
      <c r="T1729" s="149">
        <v>0.60965740740740737</v>
      </c>
      <c r="U1729" s="150">
        <v>44797</v>
      </c>
      <c r="V1729" s="149">
        <v>1.7036111111111114</v>
      </c>
      <c r="W1729" s="130">
        <v>1.41</v>
      </c>
      <c r="X1729" s="135">
        <v>36.5</v>
      </c>
      <c r="Y1729" s="130" t="str">
        <f t="shared" si="229"/>
        <v>RL1424</v>
      </c>
      <c r="Z1729" s="130" t="str">
        <f t="shared" si="224"/>
        <v>2/UR1865ZM2</v>
      </c>
      <c r="AA1729" s="135">
        <f t="shared" si="228"/>
        <v>1.41</v>
      </c>
      <c r="AB1729" s="135">
        <f t="shared" si="230"/>
        <v>7.2</v>
      </c>
      <c r="AC1729" s="130">
        <f t="shared" si="227"/>
        <v>36.5</v>
      </c>
      <c r="AD1729" s="130" t="str">
        <f t="shared" si="225"/>
        <v>67001-836</v>
      </c>
      <c r="AE1729" s="136"/>
      <c r="AF1729" s="137"/>
      <c r="AG1729" s="1" t="s">
        <v>153</v>
      </c>
      <c r="AH1729" s="43">
        <v>65551</v>
      </c>
    </row>
    <row r="1730" spans="1:34" x14ac:dyDescent="0.25">
      <c r="A1730" s="144">
        <v>44790</v>
      </c>
      <c r="B1730" s="56" t="s">
        <v>5834</v>
      </c>
      <c r="C1730" s="51" t="s">
        <v>442</v>
      </c>
      <c r="D1730" s="51" t="s">
        <v>5893</v>
      </c>
      <c r="E1730" s="54">
        <v>44789</v>
      </c>
      <c r="F1730" s="51" t="s">
        <v>333</v>
      </c>
      <c r="G1730" s="48" t="s">
        <v>5835</v>
      </c>
      <c r="H1730" s="52">
        <v>1</v>
      </c>
      <c r="I1730" s="51" t="s">
        <v>99</v>
      </c>
      <c r="J1730" s="1">
        <v>9.16</v>
      </c>
      <c r="K1730" s="132">
        <v>967992</v>
      </c>
      <c r="L1730" s="131"/>
      <c r="M1730" s="131">
        <v>3.7</v>
      </c>
      <c r="N1730" s="131">
        <v>5.2</v>
      </c>
      <c r="O1730" s="133">
        <f t="shared" si="232"/>
        <v>19.240000000000002</v>
      </c>
      <c r="P1730" s="131" t="s">
        <v>3486</v>
      </c>
      <c r="Q1730" s="131" t="s">
        <v>412</v>
      </c>
      <c r="R1730" s="134" t="s">
        <v>997</v>
      </c>
      <c r="S1730" s="149">
        <v>0.4233333333333329</v>
      </c>
      <c r="T1730" s="149">
        <v>0.4233333333333329</v>
      </c>
      <c r="U1730" s="150">
        <v>44797</v>
      </c>
      <c r="V1730" s="149">
        <v>2.6738888888888894</v>
      </c>
      <c r="W1730" s="130">
        <v>1</v>
      </c>
      <c r="X1730" s="135">
        <v>45</v>
      </c>
      <c r="Y1730" s="130" t="str">
        <f t="shared" si="229"/>
        <v>PACK725</v>
      </c>
      <c r="Z1730" s="130" t="str">
        <f t="shared" ref="Z1730:Z1793" si="233">C1730</f>
        <v>2/UR18650FM</v>
      </c>
      <c r="AA1730" s="135">
        <f t="shared" si="228"/>
        <v>1</v>
      </c>
      <c r="AB1730" s="135">
        <f t="shared" si="230"/>
        <v>9.16</v>
      </c>
      <c r="AC1730" s="130">
        <f t="shared" si="227"/>
        <v>45</v>
      </c>
      <c r="AD1730" s="130" t="str">
        <f t="shared" ref="AD1730:AD1793" si="234">G1730</f>
        <v>66004-077</v>
      </c>
      <c r="AE1730" s="136"/>
      <c r="AF1730" s="137"/>
      <c r="AG1730" s="1" t="s">
        <v>152</v>
      </c>
      <c r="AH1730" s="43" t="s">
        <v>334</v>
      </c>
    </row>
    <row r="1731" spans="1:34" x14ac:dyDescent="0.25">
      <c r="A1731" s="140">
        <v>44783</v>
      </c>
      <c r="B1731" s="55" t="s">
        <v>5784</v>
      </c>
      <c r="C1731" s="51" t="s">
        <v>651</v>
      </c>
      <c r="D1731" s="51" t="s">
        <v>2964</v>
      </c>
      <c r="E1731" s="54">
        <v>44788</v>
      </c>
      <c r="F1731" s="51" t="s">
        <v>3718</v>
      </c>
      <c r="G1731" s="48" t="s">
        <v>2961</v>
      </c>
      <c r="H1731" s="52">
        <v>1</v>
      </c>
      <c r="I1731" s="51" t="s">
        <v>2962</v>
      </c>
      <c r="J1731" s="1">
        <v>1.45</v>
      </c>
      <c r="K1731" s="132">
        <v>966629</v>
      </c>
      <c r="L1731" s="131" t="s">
        <v>2963</v>
      </c>
      <c r="M1731" s="131">
        <v>3.6</v>
      </c>
      <c r="N1731" s="131">
        <v>2.7</v>
      </c>
      <c r="O1731" s="133">
        <f t="shared" si="232"/>
        <v>9.7200000000000006</v>
      </c>
      <c r="P1731" s="131" t="s">
        <v>538</v>
      </c>
      <c r="Q1731" s="131" t="s">
        <v>412</v>
      </c>
      <c r="R1731" s="134" t="s">
        <v>997</v>
      </c>
      <c r="S1731" s="149">
        <v>0.51194444444444631</v>
      </c>
      <c r="T1731" s="149">
        <v>0.51194444444444631</v>
      </c>
      <c r="U1731" s="150">
        <v>44797</v>
      </c>
      <c r="V1731" s="149">
        <v>2.3388888888888877</v>
      </c>
      <c r="W1731" s="130">
        <v>0.5</v>
      </c>
      <c r="X1731" s="135">
        <v>7.7</v>
      </c>
      <c r="Y1731" s="130" t="str">
        <f t="shared" si="229"/>
        <v>L369</v>
      </c>
      <c r="Z1731" s="130" t="str">
        <f t="shared" si="233"/>
        <v>1/ER14505H</v>
      </c>
      <c r="AA1731" s="135">
        <f t="shared" si="228"/>
        <v>0.5</v>
      </c>
      <c r="AB1731" s="135">
        <f t="shared" si="230"/>
        <v>1.45</v>
      </c>
      <c r="AC1731" s="130">
        <f t="shared" si="227"/>
        <v>7.7</v>
      </c>
      <c r="AD1731" s="130" t="str">
        <f t="shared" si="234"/>
        <v>59001-503KRON</v>
      </c>
      <c r="AE1731" s="136"/>
      <c r="AF1731" s="137"/>
      <c r="AG1731" s="1" t="s">
        <v>573</v>
      </c>
      <c r="AH1731" s="43">
        <v>284771</v>
      </c>
    </row>
    <row r="1732" spans="1:34" x14ac:dyDescent="0.25">
      <c r="A1732" s="146">
        <v>44756</v>
      </c>
      <c r="B1732" s="57" t="s">
        <v>5559</v>
      </c>
      <c r="C1732" s="51" t="s">
        <v>943</v>
      </c>
      <c r="D1732" s="51" t="s">
        <v>944</v>
      </c>
      <c r="E1732" s="54">
        <v>44756</v>
      </c>
      <c r="F1732" s="51" t="s">
        <v>941</v>
      </c>
      <c r="G1732" s="48" t="s">
        <v>942</v>
      </c>
      <c r="H1732" s="52">
        <v>6</v>
      </c>
      <c r="I1732" s="51" t="s">
        <v>95</v>
      </c>
      <c r="J1732" s="1">
        <v>136.01</v>
      </c>
      <c r="K1732" s="132">
        <v>964039</v>
      </c>
      <c r="L1732" s="131"/>
      <c r="M1732" s="131" t="s">
        <v>5560</v>
      </c>
      <c r="N1732" s="131"/>
      <c r="O1732" s="133">
        <v>0</v>
      </c>
      <c r="P1732" s="131" t="s">
        <v>3538</v>
      </c>
      <c r="Q1732" s="131"/>
      <c r="R1732" s="134" t="s">
        <v>5691</v>
      </c>
      <c r="S1732" s="149">
        <v>65.736944444444447</v>
      </c>
      <c r="T1732" s="149">
        <v>10.956157407407408</v>
      </c>
      <c r="U1732" s="150">
        <v>44797</v>
      </c>
      <c r="V1732" s="149">
        <v>2.1497222222222221</v>
      </c>
      <c r="W1732" s="130">
        <v>8.1</v>
      </c>
      <c r="X1732" s="135">
        <v>600</v>
      </c>
      <c r="Y1732" s="130" t="str">
        <f t="shared" si="229"/>
        <v>AL572</v>
      </c>
      <c r="Z1732" s="130" t="str">
        <f t="shared" si="233"/>
        <v>149/LR20XW</v>
      </c>
      <c r="AA1732" s="135">
        <f t="shared" si="228"/>
        <v>8.1</v>
      </c>
      <c r="AB1732" s="135">
        <f t="shared" si="230"/>
        <v>136.01</v>
      </c>
      <c r="AC1732" s="130">
        <f t="shared" si="227"/>
        <v>600</v>
      </c>
      <c r="AD1732" s="130" t="str">
        <f t="shared" si="234"/>
        <v>67001-696</v>
      </c>
      <c r="AE1732" s="136"/>
      <c r="AF1732" s="137"/>
      <c r="AG1732" s="1" t="s">
        <v>153</v>
      </c>
      <c r="AH1732" s="43">
        <v>2500</v>
      </c>
    </row>
    <row r="1733" spans="1:34" x14ac:dyDescent="0.25">
      <c r="A1733" s="140">
        <v>44691</v>
      </c>
      <c r="B1733" s="55" t="s">
        <v>4996</v>
      </c>
      <c r="C1733" s="51" t="s">
        <v>4049</v>
      </c>
      <c r="D1733" s="51" t="s">
        <v>199</v>
      </c>
      <c r="E1733" s="54">
        <v>44690</v>
      </c>
      <c r="F1733" s="51" t="s">
        <v>693</v>
      </c>
      <c r="G1733" s="48" t="s">
        <v>1135</v>
      </c>
      <c r="H1733" s="52">
        <v>10</v>
      </c>
      <c r="I1733" s="51" t="s">
        <v>4048</v>
      </c>
      <c r="J1733" s="1">
        <v>274.21600000000001</v>
      </c>
      <c r="K1733" s="132">
        <v>955423</v>
      </c>
      <c r="L1733" s="131" t="s">
        <v>1323</v>
      </c>
      <c r="M1733" s="131">
        <v>19.5</v>
      </c>
      <c r="N1733" s="131">
        <v>6.8</v>
      </c>
      <c r="O1733" s="133">
        <f t="shared" ref="O1733:O1750" si="235">N1733*M1733</f>
        <v>132.6</v>
      </c>
      <c r="P1733" s="131" t="s">
        <v>421</v>
      </c>
      <c r="Q1733" s="131" t="s">
        <v>583</v>
      </c>
      <c r="R1733" s="134" t="s">
        <v>320</v>
      </c>
      <c r="S1733" s="149">
        <v>23.353611111111114</v>
      </c>
      <c r="T1733" s="149">
        <v>2.3353611111111112</v>
      </c>
      <c r="U1733" s="150">
        <v>44804</v>
      </c>
      <c r="V1733" s="149">
        <v>0.35444444444444434</v>
      </c>
      <c r="W1733" s="130">
        <v>2.77</v>
      </c>
      <c r="X1733" s="135">
        <v>495</v>
      </c>
      <c r="Y1733" s="130" t="str">
        <f t="shared" si="229"/>
        <v>DH33</v>
      </c>
      <c r="Z1733" s="130" t="str">
        <f t="shared" si="233"/>
        <v xml:space="preserve"> 5/LXRC-165HT-SC-BC</v>
      </c>
      <c r="AA1733" s="135">
        <f t="shared" si="228"/>
        <v>2.77</v>
      </c>
      <c r="AB1733" s="135">
        <f t="shared" si="230"/>
        <v>274.21600000000001</v>
      </c>
      <c r="AC1733" s="130">
        <f t="shared" si="227"/>
        <v>495</v>
      </c>
      <c r="AD1733" s="130" t="str">
        <f t="shared" si="234"/>
        <v>66000-798</v>
      </c>
      <c r="AE1733" s="136"/>
      <c r="AF1733" s="137"/>
      <c r="AG1733" s="1" t="s">
        <v>153</v>
      </c>
      <c r="AH1733" s="43">
        <v>65578</v>
      </c>
    </row>
    <row r="1734" spans="1:34" x14ac:dyDescent="0.25">
      <c r="A1734" s="147">
        <v>44764</v>
      </c>
      <c r="B1734" s="82" t="s">
        <v>5621</v>
      </c>
      <c r="C1734" s="51" t="s">
        <v>327</v>
      </c>
      <c r="D1734" s="51" t="s">
        <v>353</v>
      </c>
      <c r="E1734" s="54">
        <v>44763</v>
      </c>
      <c r="F1734" s="51" t="s">
        <v>571</v>
      </c>
      <c r="G1734" s="48" t="s">
        <v>352</v>
      </c>
      <c r="H1734" s="52">
        <v>1</v>
      </c>
      <c r="I1734" s="51" t="s">
        <v>326</v>
      </c>
      <c r="J1734" s="1">
        <v>23.53</v>
      </c>
      <c r="K1734" s="132">
        <v>964095</v>
      </c>
      <c r="L1734" s="131"/>
      <c r="M1734" s="131">
        <v>8.4</v>
      </c>
      <c r="N1734" s="131">
        <v>4.5</v>
      </c>
      <c r="O1734" s="133">
        <f t="shared" si="235"/>
        <v>37.800000000000004</v>
      </c>
      <c r="P1734" s="131" t="s">
        <v>3497</v>
      </c>
      <c r="Q1734" s="131" t="s">
        <v>589</v>
      </c>
      <c r="R1734" s="134" t="s">
        <v>2172</v>
      </c>
      <c r="S1734" s="149">
        <v>0.25055555555555564</v>
      </c>
      <c r="T1734" s="149">
        <v>0.25055555555555564</v>
      </c>
      <c r="U1734" s="150">
        <v>44804</v>
      </c>
      <c r="V1734" s="149">
        <v>0.3744444444444448</v>
      </c>
      <c r="W1734" s="130">
        <v>0.4</v>
      </c>
      <c r="X1734" s="135">
        <v>0</v>
      </c>
      <c r="Y1734" s="130" t="str">
        <f t="shared" si="229"/>
        <v>N1387</v>
      </c>
      <c r="Z1734" s="130" t="str">
        <f t="shared" si="233"/>
        <v>7/MH-C4500HT</v>
      </c>
      <c r="AA1734" s="135">
        <f t="shared" si="228"/>
        <v>0.4</v>
      </c>
      <c r="AB1734" s="135">
        <f t="shared" si="230"/>
        <v>23.53</v>
      </c>
      <c r="AC1734" s="130">
        <f t="shared" si="227"/>
        <v>0</v>
      </c>
      <c r="AD1734" s="130" t="str">
        <f t="shared" si="234"/>
        <v>66000-909</v>
      </c>
      <c r="AE1734" s="136"/>
      <c r="AF1734" s="137"/>
      <c r="AG1734" s="1" t="s">
        <v>153</v>
      </c>
      <c r="AH1734" s="43">
        <v>65616</v>
      </c>
    </row>
    <row r="1735" spans="1:34" x14ac:dyDescent="0.25">
      <c r="A1735" s="140">
        <v>44803</v>
      </c>
      <c r="B1735" s="55" t="s">
        <v>5905</v>
      </c>
      <c r="C1735" s="51" t="s">
        <v>5907</v>
      </c>
      <c r="D1735" s="51" t="s">
        <v>5951</v>
      </c>
      <c r="E1735" s="54">
        <v>44802</v>
      </c>
      <c r="F1735" s="51" t="s">
        <v>3116</v>
      </c>
      <c r="G1735" s="48" t="s">
        <v>5906</v>
      </c>
      <c r="H1735" s="52">
        <v>1</v>
      </c>
      <c r="I1735" s="51" t="s">
        <v>649</v>
      </c>
      <c r="J1735" s="218">
        <v>29.52</v>
      </c>
      <c r="K1735" s="132">
        <v>969530</v>
      </c>
      <c r="L1735" s="131"/>
      <c r="M1735" s="131">
        <v>7.2</v>
      </c>
      <c r="N1735" s="131">
        <v>10</v>
      </c>
      <c r="O1735" s="133">
        <f t="shared" si="235"/>
        <v>72</v>
      </c>
      <c r="P1735" s="131" t="s">
        <v>3497</v>
      </c>
      <c r="Q1735" s="131" t="s">
        <v>464</v>
      </c>
      <c r="R1735" s="134" t="s">
        <v>287</v>
      </c>
      <c r="S1735" s="149">
        <v>0.59444444444444677</v>
      </c>
      <c r="T1735" s="149">
        <v>0.59444444444444677</v>
      </c>
      <c r="U1735" s="150">
        <v>44804</v>
      </c>
      <c r="V1735" s="149">
        <v>0.20638888888889007</v>
      </c>
      <c r="W1735" s="130">
        <v>1</v>
      </c>
      <c r="X1735" s="135">
        <v>115</v>
      </c>
      <c r="Y1735" s="130" t="str">
        <f t="shared" si="229"/>
        <v>PACK726</v>
      </c>
      <c r="Z1735" s="130" t="str">
        <f t="shared" si="233"/>
        <v>6/KH-D10000</v>
      </c>
      <c r="AA1735" s="135">
        <f t="shared" si="228"/>
        <v>1</v>
      </c>
      <c r="AB1735" s="135">
        <f t="shared" si="230"/>
        <v>29.52</v>
      </c>
      <c r="AC1735" s="130">
        <f t="shared" ref="AC1735:AC1798" si="236">X1735</f>
        <v>115</v>
      </c>
      <c r="AD1735" s="130" t="str">
        <f t="shared" si="234"/>
        <v>66004-080</v>
      </c>
      <c r="AE1735" s="136"/>
      <c r="AF1735" s="137"/>
      <c r="AG1735" s="1" t="s">
        <v>151</v>
      </c>
      <c r="AH1735" s="43">
        <v>65517</v>
      </c>
    </row>
    <row r="1736" spans="1:34" x14ac:dyDescent="0.25">
      <c r="A1736" s="144">
        <v>44790</v>
      </c>
      <c r="B1736" s="56" t="s">
        <v>5839</v>
      </c>
      <c r="C1736" s="51" t="s">
        <v>642</v>
      </c>
      <c r="D1736" s="51" t="s">
        <v>358</v>
      </c>
      <c r="E1736" s="54">
        <v>44806</v>
      </c>
      <c r="F1736" s="51" t="s">
        <v>5840</v>
      </c>
      <c r="G1736" s="48" t="s">
        <v>357</v>
      </c>
      <c r="H1736" s="52">
        <v>4</v>
      </c>
      <c r="I1736" s="51" t="s">
        <v>364</v>
      </c>
      <c r="J1736" s="1">
        <v>50.07</v>
      </c>
      <c r="K1736" s="132">
        <v>967680</v>
      </c>
      <c r="L1736" s="131"/>
      <c r="M1736" s="131">
        <v>14.8</v>
      </c>
      <c r="N1736" s="131">
        <v>5.2</v>
      </c>
      <c r="O1736" s="133">
        <f t="shared" si="235"/>
        <v>76.960000000000008</v>
      </c>
      <c r="P1736" s="131" t="s">
        <v>3486</v>
      </c>
      <c r="Q1736" s="131" t="s">
        <v>92</v>
      </c>
      <c r="R1736" s="134" t="s">
        <v>248</v>
      </c>
      <c r="S1736" s="149">
        <v>6.2250000000000014</v>
      </c>
      <c r="T1736" s="149">
        <v>1.5562500000000004</v>
      </c>
      <c r="U1736" s="150">
        <v>44804</v>
      </c>
      <c r="V1736" s="149">
        <v>0.47861111111111043</v>
      </c>
      <c r="W1736" s="130">
        <v>1.1399999999999999</v>
      </c>
      <c r="X1736" s="135">
        <v>160</v>
      </c>
      <c r="Y1736" s="130" t="str">
        <f t="shared" si="229"/>
        <v>RL110</v>
      </c>
      <c r="Z1736" s="130" t="str">
        <f t="shared" si="233"/>
        <v>8/UR18650ZY</v>
      </c>
      <c r="AA1736" s="135">
        <f t="shared" si="228"/>
        <v>1.1399999999999999</v>
      </c>
      <c r="AB1736" s="135">
        <f t="shared" si="230"/>
        <v>50.07</v>
      </c>
      <c r="AC1736" s="130">
        <f t="shared" si="236"/>
        <v>160</v>
      </c>
      <c r="AD1736" s="130" t="str">
        <f t="shared" si="234"/>
        <v>66000-452</v>
      </c>
      <c r="AE1736" s="136"/>
      <c r="AF1736" s="137"/>
      <c r="AG1736" s="1" t="s">
        <v>151</v>
      </c>
      <c r="AH1736" s="43">
        <v>65842</v>
      </c>
    </row>
    <row r="1737" spans="1:34" x14ac:dyDescent="0.25">
      <c r="A1737" s="144">
        <v>44762</v>
      </c>
      <c r="B1737" s="56" t="s">
        <v>5588</v>
      </c>
      <c r="C1737" s="51" t="s">
        <v>2293</v>
      </c>
      <c r="D1737" s="51" t="s">
        <v>2294</v>
      </c>
      <c r="E1737" s="54">
        <v>44782</v>
      </c>
      <c r="F1737" s="51" t="s">
        <v>417</v>
      </c>
      <c r="G1737" s="48" t="s">
        <v>2292</v>
      </c>
      <c r="H1737" s="52">
        <v>10</v>
      </c>
      <c r="I1737" s="51" t="s">
        <v>368</v>
      </c>
      <c r="J1737" s="1">
        <v>47.81</v>
      </c>
      <c r="K1737" s="132">
        <v>964507</v>
      </c>
      <c r="L1737" s="131" t="s">
        <v>5589</v>
      </c>
      <c r="M1737" s="131">
        <v>24</v>
      </c>
      <c r="N1737" s="131">
        <v>2.7</v>
      </c>
      <c r="O1737" s="133">
        <f t="shared" si="235"/>
        <v>64.800000000000011</v>
      </c>
      <c r="P1737" s="131" t="s">
        <v>3497</v>
      </c>
      <c r="Q1737" s="131" t="s">
        <v>594</v>
      </c>
      <c r="R1737" s="134" t="s">
        <v>248</v>
      </c>
      <c r="S1737" s="149">
        <v>13.814722222222223</v>
      </c>
      <c r="T1737" s="149">
        <v>1.3814722222222222</v>
      </c>
      <c r="U1737" s="150">
        <v>44803</v>
      </c>
      <c r="V1737" s="149">
        <v>0.36277777777777764</v>
      </c>
      <c r="W1737" s="130">
        <v>1.23</v>
      </c>
      <c r="X1737" s="135">
        <v>169.74</v>
      </c>
      <c r="Y1737" s="130" t="str">
        <f t="shared" si="229"/>
        <v>N1602</v>
      </c>
      <c r="Z1737" s="130" t="str">
        <f t="shared" si="233"/>
        <v>20/HR-AU</v>
      </c>
      <c r="AA1737" s="135">
        <f t="shared" si="228"/>
        <v>1.23</v>
      </c>
      <c r="AB1737" s="135">
        <f t="shared" si="230"/>
        <v>47.81</v>
      </c>
      <c r="AC1737" s="130">
        <f t="shared" si="236"/>
        <v>169.74</v>
      </c>
      <c r="AD1737" s="130" t="str">
        <f t="shared" si="234"/>
        <v>22000-299M</v>
      </c>
      <c r="AE1737" s="136"/>
      <c r="AF1737" s="137"/>
      <c r="AG1737" s="1" t="s">
        <v>151</v>
      </c>
      <c r="AH1737" s="43">
        <v>35572</v>
      </c>
    </row>
    <row r="1738" spans="1:34" x14ac:dyDescent="0.25">
      <c r="A1738" s="146">
        <v>44763</v>
      </c>
      <c r="B1738" s="57" t="s">
        <v>5601</v>
      </c>
      <c r="C1738" s="51" t="s">
        <v>445</v>
      </c>
      <c r="D1738" s="51" t="s">
        <v>504</v>
      </c>
      <c r="E1738" s="54">
        <v>44790</v>
      </c>
      <c r="F1738" s="51" t="s">
        <v>499</v>
      </c>
      <c r="G1738" s="48" t="s">
        <v>503</v>
      </c>
      <c r="H1738" s="52">
        <v>50</v>
      </c>
      <c r="I1738" s="51" t="s">
        <v>364</v>
      </c>
      <c r="J1738" s="1">
        <v>28.17</v>
      </c>
      <c r="K1738" s="132">
        <v>964767</v>
      </c>
      <c r="L1738" s="131"/>
      <c r="M1738" s="131">
        <v>11.1</v>
      </c>
      <c r="N1738" s="131">
        <v>5.2</v>
      </c>
      <c r="O1738" s="133">
        <f t="shared" si="235"/>
        <v>57.72</v>
      </c>
      <c r="P1738" s="131" t="s">
        <v>3486</v>
      </c>
      <c r="Q1738" s="131" t="s">
        <v>372</v>
      </c>
      <c r="R1738" s="134" t="s">
        <v>5918</v>
      </c>
      <c r="S1738" s="149">
        <v>47.851111111111116</v>
      </c>
      <c r="T1738" s="149">
        <v>0.95702222222222233</v>
      </c>
      <c r="U1738" s="150">
        <v>44802</v>
      </c>
      <c r="V1738" s="149">
        <v>2.0919444444444455</v>
      </c>
      <c r="W1738" s="130">
        <v>2</v>
      </c>
      <c r="X1738" s="135">
        <v>150</v>
      </c>
      <c r="Y1738" s="130" t="str">
        <f t="shared" si="229"/>
        <v>RL978</v>
      </c>
      <c r="Z1738" s="130" t="str">
        <f t="shared" si="233"/>
        <v>6/UR18650ZY</v>
      </c>
      <c r="AA1738" s="135">
        <f t="shared" ref="AA1738:AA1774" si="237">W1738</f>
        <v>2</v>
      </c>
      <c r="AB1738" s="135">
        <f t="shared" si="230"/>
        <v>28.17</v>
      </c>
      <c r="AC1738" s="130">
        <f t="shared" si="236"/>
        <v>150</v>
      </c>
      <c r="AD1738" s="130" t="str">
        <f t="shared" si="234"/>
        <v>66001-462</v>
      </c>
      <c r="AE1738" s="136"/>
      <c r="AF1738" s="137"/>
      <c r="AG1738" s="1" t="s">
        <v>152</v>
      </c>
      <c r="AH1738" s="43">
        <v>66818</v>
      </c>
    </row>
    <row r="1739" spans="1:34" x14ac:dyDescent="0.25">
      <c r="A1739" s="139">
        <v>44802</v>
      </c>
      <c r="B1739" s="58" t="s">
        <v>5885</v>
      </c>
      <c r="C1739" s="51" t="s">
        <v>1293</v>
      </c>
      <c r="D1739" s="51" t="s">
        <v>5887</v>
      </c>
      <c r="E1739" s="54">
        <v>44798</v>
      </c>
      <c r="F1739" s="51" t="s">
        <v>3033</v>
      </c>
      <c r="G1739" s="48" t="s">
        <v>5886</v>
      </c>
      <c r="H1739" s="52">
        <v>1</v>
      </c>
      <c r="I1739" s="51" t="s">
        <v>102</v>
      </c>
      <c r="J1739" s="1">
        <v>45.33</v>
      </c>
      <c r="K1739" s="132">
        <v>969130</v>
      </c>
      <c r="L1739" s="131"/>
      <c r="M1739" s="131"/>
      <c r="N1739" s="131"/>
      <c r="O1739" s="133">
        <f t="shared" si="235"/>
        <v>0</v>
      </c>
      <c r="P1739" s="131"/>
      <c r="Q1739" s="131"/>
      <c r="R1739" s="134" t="s">
        <v>249</v>
      </c>
      <c r="S1739" s="149">
        <v>0.16666666666666607</v>
      </c>
      <c r="T1739" s="149">
        <v>0.16666666666666607</v>
      </c>
      <c r="U1739" s="150">
        <v>44805</v>
      </c>
      <c r="V1739" s="149">
        <v>0.14083333333333403</v>
      </c>
      <c r="W1739" s="130">
        <v>0.5</v>
      </c>
      <c r="X1739" s="135">
        <v>120</v>
      </c>
      <c r="Y1739" s="130" t="str">
        <f t="shared" si="229"/>
        <v>CH603</v>
      </c>
      <c r="Z1739" s="130" t="str">
        <f t="shared" si="233"/>
        <v>1/TSB-002</v>
      </c>
      <c r="AA1739" s="135">
        <f t="shared" si="237"/>
        <v>0.5</v>
      </c>
      <c r="AB1739" s="135">
        <f t="shared" si="230"/>
        <v>45.33</v>
      </c>
      <c r="AC1739" s="130">
        <f t="shared" si="236"/>
        <v>120</v>
      </c>
      <c r="AD1739" s="130" t="str">
        <f t="shared" si="234"/>
        <v>66002-932</v>
      </c>
      <c r="AE1739" s="136"/>
      <c r="AF1739" s="137"/>
      <c r="AG1739" s="1" t="s">
        <v>151</v>
      </c>
      <c r="AH1739" s="43">
        <v>2486</v>
      </c>
    </row>
    <row r="1740" spans="1:34" x14ac:dyDescent="0.25">
      <c r="A1740" s="139">
        <v>44802</v>
      </c>
      <c r="B1740" s="58" t="s">
        <v>5888</v>
      </c>
      <c r="C1740" s="51" t="s">
        <v>3289</v>
      </c>
      <c r="D1740" s="51" t="s">
        <v>5890</v>
      </c>
      <c r="E1740" s="54">
        <v>44798</v>
      </c>
      <c r="F1740" s="51" t="s">
        <v>3033</v>
      </c>
      <c r="G1740" s="48" t="s">
        <v>5889</v>
      </c>
      <c r="H1740" s="52">
        <v>4</v>
      </c>
      <c r="I1740" s="51" t="s">
        <v>318</v>
      </c>
      <c r="J1740" s="1">
        <v>76.650000000000006</v>
      </c>
      <c r="K1740" s="132">
        <v>969130</v>
      </c>
      <c r="L1740" s="131"/>
      <c r="M1740" s="131">
        <v>7.2</v>
      </c>
      <c r="N1740" s="131">
        <v>20.7</v>
      </c>
      <c r="O1740" s="133">
        <f t="shared" si="235"/>
        <v>149.04</v>
      </c>
      <c r="P1740" s="131" t="s">
        <v>3486</v>
      </c>
      <c r="Q1740" s="131" t="s">
        <v>5891</v>
      </c>
      <c r="R1740" s="134" t="s">
        <v>287</v>
      </c>
      <c r="S1740" s="149">
        <v>5.6477777777777778</v>
      </c>
      <c r="T1740" s="149">
        <v>1.4119444444444444</v>
      </c>
      <c r="U1740" s="150">
        <v>44804</v>
      </c>
      <c r="V1740" s="149">
        <v>0.49138888888888932</v>
      </c>
      <c r="W1740" s="130">
        <v>2</v>
      </c>
      <c r="X1740" s="135">
        <v>400</v>
      </c>
      <c r="Y1740" s="130" t="str">
        <f t="shared" si="229"/>
        <v>RL1612A</v>
      </c>
      <c r="Z1740" s="130" t="str">
        <f t="shared" si="233"/>
        <v>12/NCR18650GA</v>
      </c>
      <c r="AA1740" s="135">
        <f t="shared" si="237"/>
        <v>2</v>
      </c>
      <c r="AB1740" s="135">
        <f t="shared" si="230"/>
        <v>76.650000000000006</v>
      </c>
      <c r="AC1740" s="130">
        <f t="shared" si="236"/>
        <v>400</v>
      </c>
      <c r="AD1740" s="130" t="str">
        <f t="shared" si="234"/>
        <v>67001-87621</v>
      </c>
      <c r="AE1740" s="136"/>
      <c r="AF1740" s="137"/>
      <c r="AG1740" s="1" t="s">
        <v>151</v>
      </c>
      <c r="AH1740" s="43">
        <v>2486</v>
      </c>
    </row>
    <row r="1741" spans="1:34" x14ac:dyDescent="0.25">
      <c r="A1741" s="140">
        <v>44754</v>
      </c>
      <c r="B1741" s="55" t="s">
        <v>5515</v>
      </c>
      <c r="C1741" s="51" t="s">
        <v>1987</v>
      </c>
      <c r="D1741" s="51" t="s">
        <v>3089</v>
      </c>
      <c r="E1741" s="54">
        <v>44805</v>
      </c>
      <c r="F1741" s="51" t="s">
        <v>1045</v>
      </c>
      <c r="G1741" s="48" t="s">
        <v>3088</v>
      </c>
      <c r="H1741" s="52">
        <v>40</v>
      </c>
      <c r="I1741" s="51" t="s">
        <v>3492</v>
      </c>
      <c r="J1741" s="1">
        <v>34.630000000000003</v>
      </c>
      <c r="K1741" s="132">
        <v>963632</v>
      </c>
      <c r="L1741" s="131"/>
      <c r="M1741" s="131"/>
      <c r="N1741" s="131"/>
      <c r="O1741" s="133">
        <f t="shared" si="235"/>
        <v>0</v>
      </c>
      <c r="P1741" s="131"/>
      <c r="Q1741" s="131"/>
      <c r="R1741" s="134"/>
      <c r="S1741" s="149">
        <v>0</v>
      </c>
      <c r="T1741" s="149">
        <v>0</v>
      </c>
      <c r="U1741" s="150">
        <v>44804</v>
      </c>
      <c r="V1741" s="149">
        <v>2.6666666666666652</v>
      </c>
      <c r="W1741" s="130">
        <v>0.06</v>
      </c>
      <c r="X1741" s="135">
        <v>59</v>
      </c>
      <c r="Y1741" s="130" t="str">
        <f t="shared" si="229"/>
        <v>CH552</v>
      </c>
      <c r="Z1741" s="130" t="str">
        <f t="shared" si="233"/>
        <v>1/TSB-003PCB</v>
      </c>
      <c r="AA1741" s="135">
        <f t="shared" si="237"/>
        <v>0.06</v>
      </c>
      <c r="AB1741" s="135">
        <f t="shared" si="230"/>
        <v>34.630000000000003</v>
      </c>
      <c r="AC1741" s="130">
        <f t="shared" si="236"/>
        <v>59</v>
      </c>
      <c r="AD1741" s="130" t="str">
        <f t="shared" si="234"/>
        <v>66002-743</v>
      </c>
      <c r="AE1741" s="136"/>
      <c r="AF1741" s="137"/>
      <c r="AG1741" s="1" t="s">
        <v>153</v>
      </c>
      <c r="AH1741" s="43" t="s">
        <v>1046</v>
      </c>
    </row>
    <row r="1742" spans="1:34" x14ac:dyDescent="0.25">
      <c r="A1742" s="139">
        <v>44781</v>
      </c>
      <c r="B1742" s="58" t="s">
        <v>5766</v>
      </c>
      <c r="C1742" s="51" t="s">
        <v>5768</v>
      </c>
      <c r="D1742" s="51" t="s">
        <v>5769</v>
      </c>
      <c r="E1742" s="54">
        <v>44774</v>
      </c>
      <c r="F1742" s="51" t="s">
        <v>5762</v>
      </c>
      <c r="G1742" s="48" t="s">
        <v>5767</v>
      </c>
      <c r="H1742" s="52">
        <v>4</v>
      </c>
      <c r="I1742" s="51" t="s">
        <v>114</v>
      </c>
      <c r="J1742" s="1">
        <v>21.55</v>
      </c>
      <c r="K1742" s="132">
        <v>966107</v>
      </c>
      <c r="L1742" s="131"/>
      <c r="M1742" s="131">
        <v>8.4</v>
      </c>
      <c r="N1742" s="131">
        <v>4.5</v>
      </c>
      <c r="O1742" s="133">
        <f t="shared" si="235"/>
        <v>37.800000000000004</v>
      </c>
      <c r="P1742" s="131" t="s">
        <v>3497</v>
      </c>
      <c r="Q1742" s="131" t="s">
        <v>589</v>
      </c>
      <c r="R1742" s="134" t="s">
        <v>287</v>
      </c>
      <c r="S1742" s="149">
        <v>1.6250000000000004</v>
      </c>
      <c r="T1742" s="149">
        <v>0.40625000000000011</v>
      </c>
      <c r="U1742" s="150">
        <v>44804</v>
      </c>
      <c r="V1742" s="149">
        <v>0.28944444444444484</v>
      </c>
      <c r="W1742" s="130">
        <v>1.01</v>
      </c>
      <c r="X1742" s="135">
        <v>80</v>
      </c>
      <c r="Y1742" s="130" t="str">
        <f t="shared" si="229"/>
        <v>N815</v>
      </c>
      <c r="Z1742" s="130" t="str">
        <f t="shared" si="233"/>
        <v>7/HR-4/3FAU</v>
      </c>
      <c r="AA1742" s="135">
        <f t="shared" si="237"/>
        <v>1.01</v>
      </c>
      <c r="AB1742" s="135">
        <f t="shared" si="230"/>
        <v>21.55</v>
      </c>
      <c r="AC1742" s="130">
        <f t="shared" si="236"/>
        <v>80</v>
      </c>
      <c r="AD1742" s="130" t="str">
        <f t="shared" si="234"/>
        <v>30006-967IKUSI</v>
      </c>
      <c r="AE1742" s="136"/>
      <c r="AF1742" s="137"/>
      <c r="AG1742" s="1" t="s">
        <v>13</v>
      </c>
      <c r="AH1742" s="43">
        <v>66746</v>
      </c>
    </row>
    <row r="1743" spans="1:34" x14ac:dyDescent="0.25">
      <c r="A1743" s="139">
        <v>44781</v>
      </c>
      <c r="B1743" s="58" t="s">
        <v>5761</v>
      </c>
      <c r="C1743" s="51" t="s">
        <v>369</v>
      </c>
      <c r="D1743" s="51" t="s">
        <v>5765</v>
      </c>
      <c r="E1743" s="54">
        <v>44774</v>
      </c>
      <c r="F1743" s="51" t="s">
        <v>5762</v>
      </c>
      <c r="G1743" s="48" t="s">
        <v>5763</v>
      </c>
      <c r="H1743" s="52">
        <v>4</v>
      </c>
      <c r="I1743" s="51" t="s">
        <v>368</v>
      </c>
      <c r="J1743" s="1">
        <v>14.69</v>
      </c>
      <c r="K1743" s="132">
        <v>966107</v>
      </c>
      <c r="L1743" s="131" t="s">
        <v>5764</v>
      </c>
      <c r="M1743" s="131">
        <v>7.2</v>
      </c>
      <c r="N1743" s="131">
        <v>2.7</v>
      </c>
      <c r="O1743" s="133">
        <f t="shared" si="235"/>
        <v>19.440000000000001</v>
      </c>
      <c r="P1743" s="131" t="s">
        <v>3497</v>
      </c>
      <c r="Q1743" s="131" t="s">
        <v>464</v>
      </c>
      <c r="R1743" s="134" t="s">
        <v>287</v>
      </c>
      <c r="S1743" s="149">
        <v>1.97888888888889</v>
      </c>
      <c r="T1743" s="149">
        <v>0.49472222222222251</v>
      </c>
      <c r="U1743" s="150">
        <v>44804</v>
      </c>
      <c r="V1743" s="149">
        <v>0.40722222222222149</v>
      </c>
      <c r="W1743" s="130">
        <v>0.5</v>
      </c>
      <c r="X1743" s="135">
        <v>57</v>
      </c>
      <c r="Y1743" s="130" t="str">
        <f t="shared" si="229"/>
        <v>N781</v>
      </c>
      <c r="Z1743" s="130" t="str">
        <f t="shared" si="233"/>
        <v>6/HR-AU</v>
      </c>
      <c r="AA1743" s="135">
        <f t="shared" si="237"/>
        <v>0.5</v>
      </c>
      <c r="AB1743" s="135">
        <f t="shared" si="230"/>
        <v>14.69</v>
      </c>
      <c r="AC1743" s="130">
        <f t="shared" si="236"/>
        <v>57</v>
      </c>
      <c r="AD1743" s="130" t="str">
        <f t="shared" si="234"/>
        <v>30006-306IKUSI</v>
      </c>
      <c r="AE1743" s="136"/>
      <c r="AF1743" s="137"/>
      <c r="AG1743" s="1" t="s">
        <v>13</v>
      </c>
      <c r="AH1743" s="43">
        <v>66746</v>
      </c>
    </row>
    <row r="1744" spans="1:34" x14ac:dyDescent="0.25">
      <c r="A1744" s="227">
        <v>44721</v>
      </c>
      <c r="B1744" s="228">
        <v>323675</v>
      </c>
      <c r="C1744" s="51" t="s">
        <v>574</v>
      </c>
      <c r="D1744" s="51" t="s">
        <v>197</v>
      </c>
      <c r="E1744" s="54">
        <v>44865</v>
      </c>
      <c r="F1744" s="51" t="s">
        <v>108</v>
      </c>
      <c r="G1744" s="48" t="s">
        <v>679</v>
      </c>
      <c r="H1744" s="52">
        <v>500</v>
      </c>
      <c r="I1744" s="51" t="s">
        <v>109</v>
      </c>
      <c r="J1744" s="1">
        <v>10.8</v>
      </c>
      <c r="K1744" s="132">
        <v>959467</v>
      </c>
      <c r="L1744" s="131"/>
      <c r="M1744" s="131">
        <v>3.6</v>
      </c>
      <c r="N1744" s="131">
        <v>3.6</v>
      </c>
      <c r="O1744" s="133">
        <f t="shared" si="235"/>
        <v>12.96</v>
      </c>
      <c r="P1744" s="131" t="s">
        <v>538</v>
      </c>
      <c r="Q1744" s="131" t="s">
        <v>124</v>
      </c>
      <c r="R1744" s="134" t="s">
        <v>5955</v>
      </c>
      <c r="S1744" s="149">
        <v>98.051111111111112</v>
      </c>
      <c r="T1744" s="149">
        <v>0.19610222222222223</v>
      </c>
      <c r="U1744" s="150">
        <v>44806</v>
      </c>
      <c r="V1744" s="149">
        <v>4.0691666666666659</v>
      </c>
      <c r="W1744" s="130">
        <v>0.35</v>
      </c>
      <c r="X1744" s="135">
        <v>28</v>
      </c>
      <c r="Y1744" s="130" t="str">
        <f t="shared" si="229"/>
        <v>L304A</v>
      </c>
      <c r="Z1744" s="130" t="str">
        <f t="shared" si="233"/>
        <v>3/LS14250</v>
      </c>
      <c r="AA1744" s="135">
        <f t="shared" si="237"/>
        <v>0.35</v>
      </c>
      <c r="AB1744" s="135">
        <f t="shared" si="230"/>
        <v>10.8</v>
      </c>
      <c r="AC1744" s="130">
        <f t="shared" si="236"/>
        <v>28</v>
      </c>
      <c r="AD1744" s="130" t="str">
        <f t="shared" si="234"/>
        <v>66000-294A</v>
      </c>
      <c r="AE1744" s="136"/>
      <c r="AF1744" s="137"/>
      <c r="AG1744" s="1" t="s">
        <v>151</v>
      </c>
      <c r="AH1744" s="43">
        <v>65551</v>
      </c>
    </row>
    <row r="1745" spans="1:34" x14ac:dyDescent="0.25">
      <c r="A1745" s="140">
        <v>44796</v>
      </c>
      <c r="B1745" s="55" t="s">
        <v>5851</v>
      </c>
      <c r="C1745" s="51" t="s">
        <v>1293</v>
      </c>
      <c r="D1745" s="51" t="s">
        <v>2782</v>
      </c>
      <c r="E1745" s="54">
        <v>44824</v>
      </c>
      <c r="F1745" s="51" t="s">
        <v>387</v>
      </c>
      <c r="G1745" s="48" t="s">
        <v>2781</v>
      </c>
      <c r="H1745" s="52">
        <v>20</v>
      </c>
      <c r="I1745" s="51" t="s">
        <v>102</v>
      </c>
      <c r="J1745" s="1">
        <v>34.950000000000003</v>
      </c>
      <c r="K1745" s="132">
        <v>968090</v>
      </c>
      <c r="L1745" s="131"/>
      <c r="M1745" s="131"/>
      <c r="N1745" s="131"/>
      <c r="O1745" s="133">
        <f t="shared" si="235"/>
        <v>0</v>
      </c>
      <c r="P1745" s="131"/>
      <c r="Q1745" s="131"/>
      <c r="R1745" s="134" t="s">
        <v>249</v>
      </c>
      <c r="S1745" s="149">
        <v>1.3786111111111099</v>
      </c>
      <c r="T1745" s="149">
        <v>6.8930555555555495E-2</v>
      </c>
      <c r="U1745" s="150">
        <v>44805</v>
      </c>
      <c r="V1745" s="149">
        <v>0.98527777777777903</v>
      </c>
      <c r="W1745" s="130">
        <v>0.08</v>
      </c>
      <c r="X1745" s="135">
        <v>75</v>
      </c>
      <c r="Y1745" s="130" t="str">
        <f t="shared" si="229"/>
        <v>CH120</v>
      </c>
      <c r="Z1745" s="130" t="str">
        <f t="shared" si="233"/>
        <v>1/TSB-002</v>
      </c>
      <c r="AA1745" s="135">
        <f t="shared" si="237"/>
        <v>0.08</v>
      </c>
      <c r="AB1745" s="135">
        <f t="shared" si="230"/>
        <v>34.950000000000003</v>
      </c>
      <c r="AC1745" s="130">
        <f t="shared" si="236"/>
        <v>75</v>
      </c>
      <c r="AD1745" s="130" t="str">
        <f t="shared" si="234"/>
        <v>66000-027</v>
      </c>
      <c r="AE1745" s="136"/>
      <c r="AF1745" s="137"/>
      <c r="AG1745" s="1" t="s">
        <v>152</v>
      </c>
      <c r="AH1745" s="43">
        <v>35409</v>
      </c>
    </row>
    <row r="1746" spans="1:34" x14ac:dyDescent="0.25">
      <c r="A1746" s="140">
        <v>44796</v>
      </c>
      <c r="B1746" s="55" t="s">
        <v>5861</v>
      </c>
      <c r="C1746" s="51" t="s">
        <v>2931</v>
      </c>
      <c r="D1746" s="51" t="s">
        <v>342</v>
      </c>
      <c r="E1746" s="54">
        <v>44805</v>
      </c>
      <c r="F1746" s="51" t="s">
        <v>267</v>
      </c>
      <c r="G1746" s="48" t="s">
        <v>341</v>
      </c>
      <c r="H1746" s="52">
        <v>1</v>
      </c>
      <c r="I1746" s="51" t="s">
        <v>102</v>
      </c>
      <c r="J1746" s="1">
        <v>45.33</v>
      </c>
      <c r="K1746" s="132">
        <v>968414</v>
      </c>
      <c r="L1746" s="131"/>
      <c r="M1746" s="131"/>
      <c r="N1746" s="131"/>
      <c r="O1746" s="133">
        <f t="shared" si="235"/>
        <v>0</v>
      </c>
      <c r="P1746" s="131"/>
      <c r="Q1746" s="131"/>
      <c r="R1746" s="134" t="s">
        <v>249</v>
      </c>
      <c r="S1746" s="149">
        <v>0.16666666666666607</v>
      </c>
      <c r="T1746" s="149">
        <v>0.16666666666666607</v>
      </c>
      <c r="U1746" s="150">
        <v>44805</v>
      </c>
      <c r="V1746" s="149">
        <v>0.2527777777777791</v>
      </c>
      <c r="W1746" s="130">
        <v>0.1</v>
      </c>
      <c r="X1746" s="135">
        <v>85</v>
      </c>
      <c r="Y1746" s="130" t="str">
        <f t="shared" si="229"/>
        <v>CH71</v>
      </c>
      <c r="Z1746" s="130" t="str">
        <f t="shared" si="233"/>
        <v>1/TSB002</v>
      </c>
      <c r="AA1746" s="135">
        <f t="shared" si="237"/>
        <v>0.1</v>
      </c>
      <c r="AB1746" s="135">
        <f t="shared" si="230"/>
        <v>45.33</v>
      </c>
      <c r="AC1746" s="130">
        <f t="shared" si="236"/>
        <v>85</v>
      </c>
      <c r="AD1746" s="130" t="str">
        <f t="shared" si="234"/>
        <v>66000-156</v>
      </c>
      <c r="AE1746" s="136"/>
      <c r="AF1746" s="137"/>
      <c r="AG1746" s="1" t="s">
        <v>153</v>
      </c>
      <c r="AH1746" s="43">
        <v>66116</v>
      </c>
    </row>
    <row r="1747" spans="1:34" x14ac:dyDescent="0.25">
      <c r="A1747" s="146">
        <v>44805</v>
      </c>
      <c r="B1747" s="57">
        <v>325912</v>
      </c>
      <c r="C1747" s="130"/>
      <c r="D1747" s="51" t="s">
        <v>5919</v>
      </c>
      <c r="E1747" s="54">
        <v>44804</v>
      </c>
      <c r="F1747" s="54" t="s">
        <v>3033</v>
      </c>
      <c r="G1747" s="130"/>
      <c r="H1747" s="52">
        <v>3</v>
      </c>
      <c r="I1747" s="130"/>
      <c r="J1747" s="1">
        <v>0</v>
      </c>
      <c r="K1747" s="132">
        <v>969821</v>
      </c>
      <c r="L1747" s="131"/>
      <c r="M1747" s="131"/>
      <c r="N1747" s="131"/>
      <c r="O1747" s="133">
        <f t="shared" si="235"/>
        <v>0</v>
      </c>
      <c r="P1747" s="131"/>
      <c r="Q1747" s="131"/>
      <c r="R1747" s="134" t="s">
        <v>118</v>
      </c>
      <c r="S1747" s="149">
        <v>2.4522222222222223</v>
      </c>
      <c r="T1747" s="149">
        <v>0.81740740740740747</v>
      </c>
      <c r="U1747" s="150">
        <v>44805</v>
      </c>
      <c r="V1747" s="149">
        <v>0.31305555555555475</v>
      </c>
      <c r="W1747" s="130">
        <v>0.5</v>
      </c>
      <c r="X1747" s="135">
        <v>75</v>
      </c>
      <c r="Y1747" s="130" t="str">
        <f t="shared" si="229"/>
        <v>LAB-SPEC</v>
      </c>
      <c r="Z1747" s="130">
        <f t="shared" si="233"/>
        <v>0</v>
      </c>
      <c r="AA1747" s="135">
        <f t="shared" si="237"/>
        <v>0.5</v>
      </c>
      <c r="AB1747" s="135">
        <f t="shared" si="230"/>
        <v>0</v>
      </c>
      <c r="AC1747" s="130">
        <f t="shared" si="236"/>
        <v>75</v>
      </c>
      <c r="AD1747" s="130">
        <f t="shared" si="234"/>
        <v>0</v>
      </c>
      <c r="AE1747" s="136"/>
      <c r="AF1747" s="137"/>
      <c r="AG1747" s="1" t="s">
        <v>153</v>
      </c>
      <c r="AH1747" s="43">
        <v>2486</v>
      </c>
    </row>
    <row r="1748" spans="1:34" x14ac:dyDescent="0.25">
      <c r="A1748" s="146">
        <v>44770</v>
      </c>
      <c r="B1748" s="57" t="s">
        <v>5674</v>
      </c>
      <c r="C1748" s="51" t="s">
        <v>4405</v>
      </c>
      <c r="D1748" s="51" t="s">
        <v>5677</v>
      </c>
      <c r="E1748" s="54">
        <v>44769</v>
      </c>
      <c r="F1748" s="51" t="s">
        <v>5675</v>
      </c>
      <c r="G1748" s="48" t="s">
        <v>5676</v>
      </c>
      <c r="H1748" s="52">
        <v>1</v>
      </c>
      <c r="I1748" s="51" t="s">
        <v>643</v>
      </c>
      <c r="J1748" s="1">
        <v>75.92</v>
      </c>
      <c r="K1748" s="132">
        <v>965595</v>
      </c>
      <c r="L1748" s="131"/>
      <c r="M1748" s="131">
        <v>14.4</v>
      </c>
      <c r="N1748" s="131">
        <v>10</v>
      </c>
      <c r="O1748" s="133">
        <f t="shared" si="235"/>
        <v>144</v>
      </c>
      <c r="P1748" s="131" t="s">
        <v>3486</v>
      </c>
      <c r="Q1748" s="131" t="s">
        <v>88</v>
      </c>
      <c r="R1748" s="134" t="s">
        <v>287</v>
      </c>
      <c r="S1748" s="149">
        <v>2.3027777777777798</v>
      </c>
      <c r="T1748" s="149">
        <v>2.3027777777777798</v>
      </c>
      <c r="U1748" s="150">
        <v>44805</v>
      </c>
      <c r="V1748" s="149">
        <v>0.37000000000000055</v>
      </c>
      <c r="W1748" s="130">
        <v>2</v>
      </c>
      <c r="X1748" s="135">
        <v>185</v>
      </c>
      <c r="Y1748" s="130" t="str">
        <f t="shared" si="229"/>
        <v>RL1607</v>
      </c>
      <c r="Z1748" s="130" t="str">
        <f t="shared" si="233"/>
        <v>16/INR18650-25R</v>
      </c>
      <c r="AA1748" s="135">
        <f t="shared" si="237"/>
        <v>2</v>
      </c>
      <c r="AB1748" s="135">
        <f t="shared" si="230"/>
        <v>75.92</v>
      </c>
      <c r="AC1748" s="130">
        <f t="shared" si="236"/>
        <v>185</v>
      </c>
      <c r="AD1748" s="130" t="str">
        <f t="shared" si="234"/>
        <v>66002-928</v>
      </c>
      <c r="AE1748" s="136"/>
      <c r="AF1748" s="137"/>
      <c r="AG1748" s="1" t="s">
        <v>151</v>
      </c>
      <c r="AH1748" s="43">
        <v>2715</v>
      </c>
    </row>
    <row r="1749" spans="1:34" x14ac:dyDescent="0.25">
      <c r="A1749" s="140">
        <v>44796</v>
      </c>
      <c r="B1749" s="55" t="s">
        <v>5852</v>
      </c>
      <c r="C1749" s="51" t="s">
        <v>1440</v>
      </c>
      <c r="D1749" s="51" t="s">
        <v>1441</v>
      </c>
      <c r="E1749" s="54">
        <v>44789</v>
      </c>
      <c r="F1749" s="51" t="s">
        <v>443</v>
      </c>
      <c r="G1749" s="48" t="s">
        <v>1439</v>
      </c>
      <c r="H1749" s="52">
        <v>12</v>
      </c>
      <c r="I1749" s="51" t="s">
        <v>256</v>
      </c>
      <c r="J1749" s="1">
        <v>4.53</v>
      </c>
      <c r="K1749" s="132">
        <v>968084</v>
      </c>
      <c r="L1749" s="131"/>
      <c r="M1749" s="131">
        <v>13.5</v>
      </c>
      <c r="N1749" s="131"/>
      <c r="O1749" s="133">
        <f t="shared" si="235"/>
        <v>0</v>
      </c>
      <c r="P1749" s="131" t="s">
        <v>3538</v>
      </c>
      <c r="Q1749" s="131" t="s">
        <v>1442</v>
      </c>
      <c r="R1749" s="134" t="s">
        <v>5774</v>
      </c>
      <c r="S1749" s="149">
        <v>18.46777777777778</v>
      </c>
      <c r="T1749" s="149">
        <v>1.5389814814814817</v>
      </c>
      <c r="U1749" s="150">
        <v>44810</v>
      </c>
      <c r="V1749" s="149">
        <v>0.77916666666666723</v>
      </c>
      <c r="W1749" s="130">
        <v>0.8</v>
      </c>
      <c r="X1749" s="135">
        <v>67</v>
      </c>
      <c r="Y1749" s="130" t="str">
        <f t="shared" si="229"/>
        <v>AL97</v>
      </c>
      <c r="Z1749" s="130" t="str">
        <f t="shared" si="233"/>
        <v>18/LR6XW</v>
      </c>
      <c r="AA1749" s="135">
        <f t="shared" si="237"/>
        <v>0.8</v>
      </c>
      <c r="AB1749" s="135">
        <f t="shared" si="230"/>
        <v>4.53</v>
      </c>
      <c r="AC1749" s="130">
        <f t="shared" si="236"/>
        <v>67</v>
      </c>
      <c r="AD1749" s="130" t="str">
        <f t="shared" si="234"/>
        <v>66000-313</v>
      </c>
      <c r="AE1749" s="136"/>
      <c r="AF1749" s="137"/>
      <c r="AG1749" s="1" t="s">
        <v>151</v>
      </c>
      <c r="AH1749" s="43">
        <v>65381</v>
      </c>
    </row>
    <row r="1750" spans="1:34" x14ac:dyDescent="0.25">
      <c r="A1750" s="147">
        <v>44799</v>
      </c>
      <c r="B1750" s="82" t="s">
        <v>5881</v>
      </c>
      <c r="C1750" s="51" t="s">
        <v>5438</v>
      </c>
      <c r="D1750" s="51" t="s">
        <v>1775</v>
      </c>
      <c r="E1750" s="54">
        <v>44796</v>
      </c>
      <c r="F1750" s="51" t="s">
        <v>1772</v>
      </c>
      <c r="G1750" s="48" t="s">
        <v>1773</v>
      </c>
      <c r="H1750" s="52">
        <v>100</v>
      </c>
      <c r="I1750" s="51" t="s">
        <v>2990</v>
      </c>
      <c r="J1750" s="1">
        <v>3.81</v>
      </c>
      <c r="K1750" s="132">
        <v>968857</v>
      </c>
      <c r="L1750" s="131"/>
      <c r="M1750" s="131">
        <v>13.5</v>
      </c>
      <c r="N1750" s="131"/>
      <c r="O1750" s="133">
        <f t="shared" si="235"/>
        <v>0</v>
      </c>
      <c r="P1750" s="131" t="s">
        <v>3538</v>
      </c>
      <c r="Q1750" s="131" t="s">
        <v>1776</v>
      </c>
      <c r="R1750" s="134" t="s">
        <v>5691</v>
      </c>
      <c r="S1750" s="149">
        <v>50.920277777777784</v>
      </c>
      <c r="T1750" s="149">
        <v>0.50920277777777789</v>
      </c>
      <c r="U1750" s="150">
        <v>44809</v>
      </c>
      <c r="V1750" s="149">
        <v>3.3841666666666654</v>
      </c>
      <c r="W1750" s="130">
        <v>0.57999999999999996</v>
      </c>
      <c r="X1750" s="135">
        <v>38</v>
      </c>
      <c r="Y1750" s="130" t="str">
        <f t="shared" ref="Y1750:Y1813" si="238">D1750</f>
        <v>AL91A</v>
      </c>
      <c r="Z1750" s="130" t="str">
        <f t="shared" si="233"/>
        <v>9/EN91</v>
      </c>
      <c r="AA1750" s="135">
        <f t="shared" si="237"/>
        <v>0.57999999999999996</v>
      </c>
      <c r="AB1750" s="135">
        <f t="shared" si="230"/>
        <v>3.81</v>
      </c>
      <c r="AC1750" s="130">
        <f t="shared" si="236"/>
        <v>38</v>
      </c>
      <c r="AD1750" s="130" t="str">
        <f t="shared" si="234"/>
        <v>66002-949</v>
      </c>
      <c r="AE1750" s="136"/>
      <c r="AF1750" s="137"/>
      <c r="AG1750" s="1" t="s">
        <v>152</v>
      </c>
      <c r="AH1750" s="43">
        <v>65346</v>
      </c>
    </row>
    <row r="1751" spans="1:34" x14ac:dyDescent="0.25">
      <c r="A1751" s="144">
        <v>44790</v>
      </c>
      <c r="B1751" s="56" t="s">
        <v>5833</v>
      </c>
      <c r="C1751" s="51" t="s">
        <v>651</v>
      </c>
      <c r="D1751" s="51" t="s">
        <v>469</v>
      </c>
      <c r="E1751" s="54">
        <v>44809</v>
      </c>
      <c r="F1751" s="51" t="s">
        <v>3151</v>
      </c>
      <c r="G1751" s="48" t="s">
        <v>468</v>
      </c>
      <c r="H1751" s="52">
        <v>50</v>
      </c>
      <c r="I1751" s="51" t="s">
        <v>650</v>
      </c>
      <c r="J1751" s="1">
        <v>1.49</v>
      </c>
      <c r="K1751" s="132">
        <v>967904</v>
      </c>
      <c r="L1751" s="131"/>
      <c r="M1751" s="131">
        <v>3.6</v>
      </c>
      <c r="N1751" s="131">
        <v>2.5</v>
      </c>
      <c r="O1751" s="133">
        <f>M1751*N1751</f>
        <v>9</v>
      </c>
      <c r="P1751" s="131" t="s">
        <v>3945</v>
      </c>
      <c r="Q1751" s="131" t="s">
        <v>412</v>
      </c>
      <c r="R1751" s="134" t="s">
        <v>5918</v>
      </c>
      <c r="S1751" s="149">
        <v>8.8008333333333333</v>
      </c>
      <c r="T1751" s="149">
        <v>0.17601666666666665</v>
      </c>
      <c r="U1751" s="150">
        <v>44809</v>
      </c>
      <c r="V1751" s="149">
        <v>1.6400000000000006</v>
      </c>
      <c r="W1751" s="130">
        <v>0.18</v>
      </c>
      <c r="X1751" s="135">
        <v>16</v>
      </c>
      <c r="Y1751" s="130" t="str">
        <f t="shared" si="238"/>
        <v>L557</v>
      </c>
      <c r="Z1751" s="130" t="str">
        <f t="shared" si="233"/>
        <v>1/ER14505H</v>
      </c>
      <c r="AA1751" s="135">
        <f t="shared" si="237"/>
        <v>0.18</v>
      </c>
      <c r="AB1751" s="135">
        <f t="shared" si="230"/>
        <v>1.49</v>
      </c>
      <c r="AC1751" s="130">
        <f t="shared" si="236"/>
        <v>16</v>
      </c>
      <c r="AD1751" s="130" t="str">
        <f t="shared" si="234"/>
        <v>66000-836</v>
      </c>
      <c r="AE1751" s="136"/>
      <c r="AF1751" s="137"/>
      <c r="AG1751" s="1" t="s">
        <v>151</v>
      </c>
      <c r="AH1751" s="43">
        <v>67110</v>
      </c>
    </row>
    <row r="1752" spans="1:34" x14ac:dyDescent="0.25">
      <c r="A1752" s="144">
        <v>44720</v>
      </c>
      <c r="B1752" s="56" t="s">
        <v>5240</v>
      </c>
      <c r="C1752" s="51" t="s">
        <v>5243</v>
      </c>
      <c r="D1752" s="51" t="s">
        <v>134</v>
      </c>
      <c r="E1752" s="54">
        <v>44736</v>
      </c>
      <c r="F1752" s="51" t="s">
        <v>93</v>
      </c>
      <c r="G1752" s="48" t="s">
        <v>5241</v>
      </c>
      <c r="H1752" s="52">
        <v>6</v>
      </c>
      <c r="I1752" s="51" t="s">
        <v>5242</v>
      </c>
      <c r="J1752" s="1">
        <v>468.34</v>
      </c>
      <c r="K1752" s="132">
        <v>900100</v>
      </c>
      <c r="L1752" s="131"/>
      <c r="M1752" s="131">
        <v>14.4</v>
      </c>
      <c r="N1752" s="131">
        <v>4.5</v>
      </c>
      <c r="O1752" s="133">
        <f t="shared" ref="O1752:O1762" si="239">N1752*M1752</f>
        <v>64.8</v>
      </c>
      <c r="P1752" s="131" t="s">
        <v>3945</v>
      </c>
      <c r="Q1752" s="131" t="s">
        <v>562</v>
      </c>
      <c r="R1752" s="134" t="s">
        <v>118</v>
      </c>
      <c r="S1752" s="149">
        <v>12.514444444444443</v>
      </c>
      <c r="T1752" s="149">
        <v>2.0857407407407407</v>
      </c>
      <c r="U1752" s="150">
        <v>44809</v>
      </c>
      <c r="V1752" s="149">
        <v>0.22888888888888825</v>
      </c>
      <c r="W1752" s="130">
        <v>2.5</v>
      </c>
      <c r="X1752" s="135">
        <v>757</v>
      </c>
      <c r="Y1752" s="130" t="str">
        <f t="shared" si="238"/>
        <v>DH32</v>
      </c>
      <c r="Z1752" s="130" t="str">
        <f t="shared" si="233"/>
        <v>4/3B4800-FF</v>
      </c>
      <c r="AA1752" s="135">
        <f t="shared" si="237"/>
        <v>2.5</v>
      </c>
      <c r="AB1752" s="135">
        <f t="shared" si="230"/>
        <v>468.34</v>
      </c>
      <c r="AC1752" s="130">
        <f t="shared" si="236"/>
        <v>757</v>
      </c>
      <c r="AD1752" s="130" t="str">
        <f t="shared" si="234"/>
        <v>66000-749</v>
      </c>
      <c r="AE1752" s="136"/>
      <c r="AF1752" s="137"/>
      <c r="AG1752" s="1" t="s">
        <v>152</v>
      </c>
      <c r="AH1752" s="43">
        <v>65959</v>
      </c>
    </row>
    <row r="1753" spans="1:34" x14ac:dyDescent="0.25">
      <c r="A1753" s="146">
        <v>44784</v>
      </c>
      <c r="B1753" s="57" t="s">
        <v>5802</v>
      </c>
      <c r="C1753" s="51" t="s">
        <v>530</v>
      </c>
      <c r="D1753" s="51" t="s">
        <v>5804</v>
      </c>
      <c r="E1753" s="54">
        <v>44782</v>
      </c>
      <c r="F1753" s="51" t="s">
        <v>322</v>
      </c>
      <c r="G1753" s="48" t="s">
        <v>5803</v>
      </c>
      <c r="H1753" s="52">
        <v>5</v>
      </c>
      <c r="I1753" s="51" t="s">
        <v>293</v>
      </c>
      <c r="J1753" s="1">
        <v>11.66</v>
      </c>
      <c r="K1753" s="132">
        <v>967078</v>
      </c>
      <c r="L1753" s="131"/>
      <c r="M1753" s="131">
        <v>7.2</v>
      </c>
      <c r="N1753" s="131">
        <v>1.7</v>
      </c>
      <c r="O1753" s="133">
        <f t="shared" si="239"/>
        <v>12.24</v>
      </c>
      <c r="P1753" s="131" t="s">
        <v>3497</v>
      </c>
      <c r="Q1753" s="131" t="s">
        <v>464</v>
      </c>
      <c r="R1753" s="134" t="s">
        <v>287</v>
      </c>
      <c r="S1753" s="149">
        <v>4.7099999999999991</v>
      </c>
      <c r="T1753" s="149">
        <v>0.94199999999999984</v>
      </c>
      <c r="U1753" s="150">
        <v>44806</v>
      </c>
      <c r="V1753" s="149">
        <v>0.57000000000000117</v>
      </c>
      <c r="W1753" s="130">
        <v>1</v>
      </c>
      <c r="X1753" s="135">
        <v>60</v>
      </c>
      <c r="Y1753" s="130" t="str">
        <f t="shared" si="238"/>
        <v>N2015</v>
      </c>
      <c r="Z1753" s="130" t="str">
        <f t="shared" si="233"/>
        <v>6/AA1700</v>
      </c>
      <c r="AA1753" s="135">
        <f t="shared" si="237"/>
        <v>1</v>
      </c>
      <c r="AB1753" s="135">
        <f t="shared" si="230"/>
        <v>11.66</v>
      </c>
      <c r="AC1753" s="130">
        <f t="shared" si="236"/>
        <v>60</v>
      </c>
      <c r="AD1753" s="130" t="str">
        <f t="shared" si="234"/>
        <v>66004-075</v>
      </c>
      <c r="AE1753" s="136"/>
      <c r="AF1753" s="137"/>
      <c r="AG1753" s="1" t="s">
        <v>13</v>
      </c>
      <c r="AH1753" s="43" t="s">
        <v>323</v>
      </c>
    </row>
    <row r="1754" spans="1:34" x14ac:dyDescent="0.25">
      <c r="A1754" s="146">
        <v>44805</v>
      </c>
      <c r="B1754" s="57" t="s">
        <v>5946</v>
      </c>
      <c r="C1754" s="51" t="s">
        <v>530</v>
      </c>
      <c r="D1754" s="51" t="s">
        <v>5804</v>
      </c>
      <c r="E1754" s="54">
        <v>44804</v>
      </c>
      <c r="F1754" s="51" t="s">
        <v>292</v>
      </c>
      <c r="G1754" s="48" t="s">
        <v>5803</v>
      </c>
      <c r="H1754" s="52">
        <v>1</v>
      </c>
      <c r="I1754" s="51" t="s">
        <v>293</v>
      </c>
      <c r="J1754" s="1">
        <v>11.67</v>
      </c>
      <c r="K1754" s="132">
        <v>969859</v>
      </c>
      <c r="L1754" s="131" t="s">
        <v>5947</v>
      </c>
      <c r="M1754" s="131">
        <v>7.2</v>
      </c>
      <c r="N1754" s="131">
        <v>1.7</v>
      </c>
      <c r="O1754" s="133">
        <f t="shared" si="239"/>
        <v>12.24</v>
      </c>
      <c r="P1754" s="131" t="s">
        <v>3497</v>
      </c>
      <c r="Q1754" s="131" t="s">
        <v>464</v>
      </c>
      <c r="R1754" s="134"/>
      <c r="S1754" s="149">
        <v>0</v>
      </c>
      <c r="T1754" s="149">
        <v>0</v>
      </c>
      <c r="U1754" s="150">
        <v>44806</v>
      </c>
      <c r="V1754" s="149">
        <v>0.34722222222222143</v>
      </c>
      <c r="W1754" s="130">
        <v>2</v>
      </c>
      <c r="X1754" s="135">
        <v>48</v>
      </c>
      <c r="Y1754" s="130" t="str">
        <f t="shared" si="238"/>
        <v>N2015</v>
      </c>
      <c r="Z1754" s="130" t="str">
        <f t="shared" si="233"/>
        <v>6/AA1700</v>
      </c>
      <c r="AA1754" s="135">
        <f t="shared" si="237"/>
        <v>2</v>
      </c>
      <c r="AB1754" s="135">
        <f t="shared" si="230"/>
        <v>11.67</v>
      </c>
      <c r="AC1754" s="130">
        <f t="shared" si="236"/>
        <v>48</v>
      </c>
      <c r="AD1754" s="130" t="str">
        <f t="shared" si="234"/>
        <v>66004-075</v>
      </c>
      <c r="AE1754" s="136"/>
      <c r="AF1754" s="137"/>
      <c r="AG1754" s="1" t="s">
        <v>152</v>
      </c>
      <c r="AH1754" s="43">
        <v>6830</v>
      </c>
    </row>
    <row r="1755" spans="1:34" x14ac:dyDescent="0.25">
      <c r="A1755" s="139">
        <v>44809</v>
      </c>
      <c r="B1755" s="58" t="s">
        <v>5956</v>
      </c>
      <c r="C1755" s="51" t="s">
        <v>3355</v>
      </c>
      <c r="D1755" s="51" t="s">
        <v>5958</v>
      </c>
      <c r="E1755" s="54">
        <v>44805</v>
      </c>
      <c r="F1755" s="51" t="s">
        <v>5343</v>
      </c>
      <c r="G1755" s="48" t="s">
        <v>5957</v>
      </c>
      <c r="H1755" s="52">
        <v>1</v>
      </c>
      <c r="I1755" s="51" t="s">
        <v>99</v>
      </c>
      <c r="J1755" s="1">
        <v>43.36</v>
      </c>
      <c r="K1755" s="132">
        <v>970012</v>
      </c>
      <c r="L1755" s="131"/>
      <c r="M1755" s="131">
        <v>22.2</v>
      </c>
      <c r="N1755" s="131">
        <v>2.6</v>
      </c>
      <c r="O1755" s="133">
        <f t="shared" si="239"/>
        <v>57.72</v>
      </c>
      <c r="P1755" s="131" t="s">
        <v>3486</v>
      </c>
      <c r="Q1755" s="131" t="s">
        <v>464</v>
      </c>
      <c r="R1755" s="134" t="s">
        <v>118</v>
      </c>
      <c r="S1755" s="149">
        <v>1.5463888888888886</v>
      </c>
      <c r="T1755" s="149">
        <v>1.5463888888888886</v>
      </c>
      <c r="U1755" s="150">
        <v>44809</v>
      </c>
      <c r="V1755" s="149">
        <v>0.24666666666666792</v>
      </c>
      <c r="W1755" s="130">
        <v>1.17</v>
      </c>
      <c r="X1755" s="135">
        <f>175+30</f>
        <v>205</v>
      </c>
      <c r="Y1755" s="130" t="str">
        <f t="shared" si="238"/>
        <v>RL487</v>
      </c>
      <c r="Z1755" s="130" t="str">
        <f t="shared" si="233"/>
        <v>6/UR18650FM</v>
      </c>
      <c r="AA1755" s="135">
        <f t="shared" si="237"/>
        <v>1.17</v>
      </c>
      <c r="AB1755" s="135">
        <f t="shared" si="230"/>
        <v>43.36</v>
      </c>
      <c r="AC1755" s="130">
        <f t="shared" si="236"/>
        <v>205</v>
      </c>
      <c r="AD1755" s="130" t="str">
        <f t="shared" si="234"/>
        <v>66000-656</v>
      </c>
      <c r="AE1755" s="136"/>
      <c r="AF1755" s="137"/>
      <c r="AG1755" s="1" t="s">
        <v>151</v>
      </c>
      <c r="AH1755" s="43">
        <v>1333</v>
      </c>
    </row>
    <row r="1756" spans="1:34" x14ac:dyDescent="0.25">
      <c r="A1756" s="147">
        <v>44799</v>
      </c>
      <c r="B1756" s="82" t="s">
        <v>5872</v>
      </c>
      <c r="C1756" s="51" t="s">
        <v>1565</v>
      </c>
      <c r="D1756" s="51" t="s">
        <v>5873</v>
      </c>
      <c r="E1756" s="54">
        <v>44818</v>
      </c>
      <c r="F1756" s="51" t="s">
        <v>2926</v>
      </c>
      <c r="G1756" s="48" t="s">
        <v>2933</v>
      </c>
      <c r="H1756" s="52">
        <v>5</v>
      </c>
      <c r="I1756" s="51" t="s">
        <v>388</v>
      </c>
      <c r="J1756" s="1">
        <v>18.09</v>
      </c>
      <c r="K1756" s="132">
        <v>969002</v>
      </c>
      <c r="L1756" s="131"/>
      <c r="M1756" s="131">
        <v>3.6</v>
      </c>
      <c r="N1756" s="131">
        <v>17</v>
      </c>
      <c r="O1756" s="133">
        <f t="shared" si="239"/>
        <v>61.2</v>
      </c>
      <c r="P1756" s="131" t="s">
        <v>538</v>
      </c>
      <c r="Q1756" s="131" t="s">
        <v>412</v>
      </c>
      <c r="R1756" s="134" t="s">
        <v>248</v>
      </c>
      <c r="S1756" s="149">
        <v>2.239166666666665</v>
      </c>
      <c r="T1756" s="149">
        <v>0.44783333333333297</v>
      </c>
      <c r="U1756" s="150">
        <v>44813</v>
      </c>
      <c r="V1756" s="149">
        <v>0.16805555555555607</v>
      </c>
      <c r="W1756" s="130">
        <v>1</v>
      </c>
      <c r="X1756" s="135">
        <v>45</v>
      </c>
      <c r="Y1756" s="130" t="str">
        <f t="shared" si="238"/>
        <v>L910</v>
      </c>
      <c r="Z1756" s="130" t="str">
        <f t="shared" si="233"/>
        <v>1/LS33600</v>
      </c>
      <c r="AA1756" s="135">
        <f t="shared" si="237"/>
        <v>1</v>
      </c>
      <c r="AB1756" s="135">
        <f t="shared" si="230"/>
        <v>18.09</v>
      </c>
      <c r="AC1756" s="130">
        <f t="shared" si="236"/>
        <v>45</v>
      </c>
      <c r="AD1756" s="130" t="str">
        <f t="shared" si="234"/>
        <v>66001-701</v>
      </c>
      <c r="AE1756" s="136"/>
      <c r="AF1756" s="137"/>
      <c r="AG1756" s="1" t="s">
        <v>151</v>
      </c>
      <c r="AH1756" s="43">
        <v>1873</v>
      </c>
    </row>
    <row r="1757" spans="1:34" x14ac:dyDescent="0.25">
      <c r="A1757" s="146">
        <v>44763</v>
      </c>
      <c r="B1757" s="57" t="s">
        <v>3093</v>
      </c>
      <c r="C1757" s="51" t="s">
        <v>3094</v>
      </c>
      <c r="D1757" s="51" t="s">
        <v>132</v>
      </c>
      <c r="E1757" s="54">
        <v>44561</v>
      </c>
      <c r="F1757" s="51" t="s">
        <v>93</v>
      </c>
      <c r="G1757" s="48" t="s">
        <v>764</v>
      </c>
      <c r="H1757" s="52">
        <v>10</v>
      </c>
      <c r="I1757" s="51" t="s">
        <v>694</v>
      </c>
      <c r="J1757" s="1">
        <v>339.16</v>
      </c>
      <c r="K1757" s="132">
        <v>927075</v>
      </c>
      <c r="L1757" s="131"/>
      <c r="M1757" s="131">
        <v>15.6</v>
      </c>
      <c r="N1757" s="131">
        <v>6.2</v>
      </c>
      <c r="O1757" s="133">
        <f t="shared" si="239"/>
        <v>96.72</v>
      </c>
      <c r="P1757" s="131" t="s">
        <v>3945</v>
      </c>
      <c r="Q1757" s="131" t="s">
        <v>562</v>
      </c>
      <c r="R1757" s="134" t="s">
        <v>118</v>
      </c>
      <c r="S1757" s="149">
        <v>18.09694444444445</v>
      </c>
      <c r="T1757" s="149">
        <v>1.8096944444444449</v>
      </c>
      <c r="U1757" s="150">
        <v>44813</v>
      </c>
      <c r="V1757" s="149">
        <v>0.33472222222222214</v>
      </c>
      <c r="W1757" s="130">
        <v>1.65</v>
      </c>
      <c r="X1757" s="135">
        <v>460</v>
      </c>
      <c r="Y1757" s="130" t="str">
        <f t="shared" si="238"/>
        <v>DH31</v>
      </c>
      <c r="Z1757" s="130" t="str">
        <f t="shared" si="233"/>
        <v>4/3B5100</v>
      </c>
      <c r="AA1757" s="135">
        <f t="shared" si="237"/>
        <v>1.65</v>
      </c>
      <c r="AB1757" s="135">
        <f t="shared" si="230"/>
        <v>339.16</v>
      </c>
      <c r="AC1757" s="130">
        <f t="shared" si="236"/>
        <v>460</v>
      </c>
      <c r="AD1757" s="130" t="str">
        <f t="shared" si="234"/>
        <v>66000-748</v>
      </c>
      <c r="AE1757" s="136"/>
      <c r="AF1757" s="137"/>
      <c r="AG1757" s="1" t="s">
        <v>152</v>
      </c>
      <c r="AH1757" s="43">
        <v>65959</v>
      </c>
    </row>
    <row r="1758" spans="1:34" x14ac:dyDescent="0.25">
      <c r="A1758" s="146">
        <v>44805</v>
      </c>
      <c r="B1758" s="57" t="s">
        <v>5928</v>
      </c>
      <c r="C1758" s="51" t="s">
        <v>1891</v>
      </c>
      <c r="D1758" s="51" t="s">
        <v>5929</v>
      </c>
      <c r="E1758" s="54">
        <v>44799</v>
      </c>
      <c r="F1758" s="51" t="s">
        <v>322</v>
      </c>
      <c r="G1758" s="48" t="s">
        <v>2370</v>
      </c>
      <c r="H1758" s="52">
        <v>70</v>
      </c>
      <c r="I1758" s="51" t="s">
        <v>1890</v>
      </c>
      <c r="J1758" s="1">
        <v>9.15</v>
      </c>
      <c r="K1758" s="132">
        <v>969372</v>
      </c>
      <c r="L1758" s="131"/>
      <c r="M1758" s="131">
        <v>3.6</v>
      </c>
      <c r="N1758" s="131">
        <v>3.6</v>
      </c>
      <c r="O1758" s="133">
        <f t="shared" si="239"/>
        <v>12.96</v>
      </c>
      <c r="P1758" s="131" t="s">
        <v>3945</v>
      </c>
      <c r="Q1758" s="131" t="s">
        <v>412</v>
      </c>
      <c r="R1758" s="134" t="s">
        <v>248</v>
      </c>
      <c r="S1758" s="149">
        <v>3.1450000000000014</v>
      </c>
      <c r="T1758" s="149">
        <v>4.492857142857145E-2</v>
      </c>
      <c r="U1758" s="150">
        <v>44813</v>
      </c>
      <c r="V1758" s="149">
        <v>1.1352777777777785</v>
      </c>
      <c r="W1758" s="130">
        <v>0.04</v>
      </c>
      <c r="X1758" s="135">
        <v>16.71</v>
      </c>
      <c r="Y1758" s="130" t="str">
        <f t="shared" si="238"/>
        <v>CLG</v>
      </c>
      <c r="Z1758" s="130" t="str">
        <f t="shared" si="233"/>
        <v>1/LS17500</v>
      </c>
      <c r="AA1758" s="135">
        <f t="shared" si="237"/>
        <v>0.04</v>
      </c>
      <c r="AB1758" s="135">
        <f t="shared" ref="AB1758:AB1821" si="240">J1758</f>
        <v>9.15</v>
      </c>
      <c r="AC1758" s="130">
        <f t="shared" si="236"/>
        <v>16.71</v>
      </c>
      <c r="AD1758" s="130" t="str">
        <f t="shared" si="234"/>
        <v>66002-512</v>
      </c>
      <c r="AE1758" s="136"/>
      <c r="AF1758" s="137"/>
      <c r="AG1758" s="1" t="s">
        <v>573</v>
      </c>
      <c r="AH1758" s="43" t="s">
        <v>323</v>
      </c>
    </row>
    <row r="1759" spans="1:34" x14ac:dyDescent="0.25">
      <c r="A1759" s="147">
        <v>44809</v>
      </c>
      <c r="B1759" s="82" t="s">
        <v>5694</v>
      </c>
      <c r="C1759" s="51" t="s">
        <v>5055</v>
      </c>
      <c r="D1759" s="51" t="s">
        <v>5697</v>
      </c>
      <c r="E1759" s="54">
        <v>44769</v>
      </c>
      <c r="F1759" s="51" t="s">
        <v>5695</v>
      </c>
      <c r="G1759" s="48" t="s">
        <v>5696</v>
      </c>
      <c r="H1759" s="52">
        <v>1</v>
      </c>
      <c r="I1759" s="51" t="s">
        <v>3492</v>
      </c>
      <c r="J1759" s="1">
        <v>59.06</v>
      </c>
      <c r="K1759" s="132">
        <v>965579</v>
      </c>
      <c r="L1759" s="131"/>
      <c r="M1759" s="131"/>
      <c r="N1759" s="131"/>
      <c r="O1759" s="133">
        <f t="shared" si="239"/>
        <v>0</v>
      </c>
      <c r="P1759" s="131"/>
      <c r="Q1759" s="131"/>
      <c r="R1759" s="134" t="s">
        <v>4250</v>
      </c>
      <c r="S1759" s="149">
        <v>2.8072222222222245</v>
      </c>
      <c r="T1759" s="149">
        <v>2.8072222222222245</v>
      </c>
      <c r="U1759" s="150">
        <v>44813</v>
      </c>
      <c r="V1759" s="149">
        <v>9.9999999999999645E-2</v>
      </c>
      <c r="W1759" s="130">
        <v>1</v>
      </c>
      <c r="X1759" s="135">
        <v>250</v>
      </c>
      <c r="Y1759" s="130" t="str">
        <f t="shared" si="238"/>
        <v>CH595</v>
      </c>
      <c r="Z1759" s="130" t="str">
        <f t="shared" si="233"/>
        <v>1/TSB-003APCB</v>
      </c>
      <c r="AA1759" s="135">
        <f t="shared" si="237"/>
        <v>1</v>
      </c>
      <c r="AB1759" s="135">
        <f t="shared" si="240"/>
        <v>59.06</v>
      </c>
      <c r="AC1759" s="130">
        <f t="shared" si="236"/>
        <v>250</v>
      </c>
      <c r="AD1759" s="130" t="str">
        <f t="shared" si="234"/>
        <v>66003-595</v>
      </c>
      <c r="AE1759" s="136"/>
      <c r="AF1759" s="137"/>
      <c r="AG1759" s="1" t="s">
        <v>152</v>
      </c>
      <c r="AH1759" s="43" t="s">
        <v>5698</v>
      </c>
    </row>
    <row r="1760" spans="1:34" x14ac:dyDescent="0.25">
      <c r="A1760" s="146">
        <v>44784</v>
      </c>
      <c r="B1760" s="57" t="s">
        <v>5800</v>
      </c>
      <c r="C1760" s="51" t="s">
        <v>5801</v>
      </c>
      <c r="D1760" s="51" t="s">
        <v>637</v>
      </c>
      <c r="E1760" s="54">
        <v>44804</v>
      </c>
      <c r="F1760" s="51" t="s">
        <v>311</v>
      </c>
      <c r="G1760" s="48" t="s">
        <v>635</v>
      </c>
      <c r="H1760" s="52">
        <v>14</v>
      </c>
      <c r="I1760" s="51" t="s">
        <v>624</v>
      </c>
      <c r="J1760" s="1">
        <v>1.65</v>
      </c>
      <c r="K1760" s="132">
        <v>967391</v>
      </c>
      <c r="L1760" s="131"/>
      <c r="M1760" s="131">
        <v>3</v>
      </c>
      <c r="N1760" s="131">
        <v>1.55</v>
      </c>
      <c r="O1760" s="133">
        <f t="shared" si="239"/>
        <v>4.6500000000000004</v>
      </c>
      <c r="P1760" s="131" t="s">
        <v>411</v>
      </c>
      <c r="Q1760" s="131" t="s">
        <v>412</v>
      </c>
      <c r="R1760" s="134" t="s">
        <v>248</v>
      </c>
      <c r="S1760" s="149">
        <v>2.9166666666666665</v>
      </c>
      <c r="T1760" s="149">
        <v>0.20833333333333331</v>
      </c>
      <c r="U1760" s="150">
        <v>44813</v>
      </c>
      <c r="V1760" s="149">
        <v>1.075555555555554</v>
      </c>
      <c r="W1760" s="130">
        <v>0.11</v>
      </c>
      <c r="X1760" s="135">
        <v>11.5</v>
      </c>
      <c r="Y1760" s="130" t="str">
        <f t="shared" si="238"/>
        <v>L276</v>
      </c>
      <c r="Z1760" s="130" t="str">
        <f t="shared" si="233"/>
        <v xml:space="preserve">1/CR123A </v>
      </c>
      <c r="AA1760" s="135">
        <f t="shared" si="237"/>
        <v>0.11</v>
      </c>
      <c r="AB1760" s="135">
        <f t="shared" si="240"/>
        <v>1.65</v>
      </c>
      <c r="AC1760" s="130">
        <f t="shared" si="236"/>
        <v>11.5</v>
      </c>
      <c r="AD1760" s="130" t="str">
        <f t="shared" si="234"/>
        <v>66000-267</v>
      </c>
      <c r="AE1760" s="136"/>
      <c r="AF1760" s="137"/>
      <c r="AG1760" s="1" t="s">
        <v>153</v>
      </c>
      <c r="AH1760" s="43">
        <v>65813</v>
      </c>
    </row>
    <row r="1761" spans="1:34" x14ac:dyDescent="0.25">
      <c r="A1761" s="144">
        <v>44804</v>
      </c>
      <c r="B1761" s="56" t="s">
        <v>5911</v>
      </c>
      <c r="C1761" s="51" t="s">
        <v>636</v>
      </c>
      <c r="D1761" s="51" t="s">
        <v>637</v>
      </c>
      <c r="E1761" s="54">
        <v>44817</v>
      </c>
      <c r="F1761" s="51" t="s">
        <v>311</v>
      </c>
      <c r="G1761" s="48" t="s">
        <v>635</v>
      </c>
      <c r="H1761" s="52">
        <v>10</v>
      </c>
      <c r="I1761" s="51" t="s">
        <v>624</v>
      </c>
      <c r="J1761" s="1">
        <v>1.65</v>
      </c>
      <c r="K1761" s="132">
        <v>968841</v>
      </c>
      <c r="L1761" s="131"/>
      <c r="M1761" s="131">
        <v>3</v>
      </c>
      <c r="N1761" s="131">
        <v>1.55</v>
      </c>
      <c r="O1761" s="133">
        <f t="shared" si="239"/>
        <v>4.6500000000000004</v>
      </c>
      <c r="P1761" s="131" t="s">
        <v>411</v>
      </c>
      <c r="Q1761" s="131" t="s">
        <v>412</v>
      </c>
      <c r="R1761" s="134" t="s">
        <v>248</v>
      </c>
      <c r="S1761" s="149">
        <v>1.4913888888888884</v>
      </c>
      <c r="T1761" s="149">
        <v>0.14913888888888885</v>
      </c>
      <c r="U1761" s="150">
        <v>44813</v>
      </c>
      <c r="V1761" s="149">
        <v>0.42527777777777676</v>
      </c>
      <c r="W1761" s="130">
        <v>0.11</v>
      </c>
      <c r="X1761" s="135">
        <v>11.5</v>
      </c>
      <c r="Y1761" s="130" t="str">
        <f t="shared" si="238"/>
        <v>L276</v>
      </c>
      <c r="Z1761" s="130" t="str">
        <f t="shared" si="233"/>
        <v>1/CR123A</v>
      </c>
      <c r="AA1761" s="135">
        <f t="shared" si="237"/>
        <v>0.11</v>
      </c>
      <c r="AB1761" s="135">
        <f t="shared" si="240"/>
        <v>1.65</v>
      </c>
      <c r="AC1761" s="130">
        <f t="shared" si="236"/>
        <v>11.5</v>
      </c>
      <c r="AD1761" s="130" t="str">
        <f t="shared" si="234"/>
        <v>66000-267</v>
      </c>
      <c r="AE1761" s="136"/>
      <c r="AF1761" s="137"/>
      <c r="AG1761" s="1" t="s">
        <v>153</v>
      </c>
      <c r="AH1761" s="43">
        <v>65813</v>
      </c>
    </row>
    <row r="1762" spans="1:34" x14ac:dyDescent="0.25">
      <c r="A1762" s="144">
        <v>44748</v>
      </c>
      <c r="B1762" s="56" t="s">
        <v>5457</v>
      </c>
      <c r="C1762" s="51" t="s">
        <v>4132</v>
      </c>
      <c r="D1762" s="51" t="s">
        <v>2735</v>
      </c>
      <c r="E1762" s="54">
        <v>44768</v>
      </c>
      <c r="F1762" s="51" t="s">
        <v>1543</v>
      </c>
      <c r="G1762" s="48" t="s">
        <v>2732</v>
      </c>
      <c r="H1762" s="52">
        <v>10</v>
      </c>
      <c r="I1762" s="51" t="s">
        <v>95</v>
      </c>
      <c r="J1762" s="1">
        <v>54.24</v>
      </c>
      <c r="K1762" s="132">
        <v>962838</v>
      </c>
      <c r="L1762" s="131"/>
      <c r="M1762" s="131">
        <v>4.5</v>
      </c>
      <c r="N1762" s="131"/>
      <c r="O1762" s="133">
        <f t="shared" si="239"/>
        <v>0</v>
      </c>
      <c r="P1762" s="131" t="s">
        <v>3538</v>
      </c>
      <c r="Q1762" s="131" t="s">
        <v>5462</v>
      </c>
      <c r="R1762" s="134" t="s">
        <v>5691</v>
      </c>
      <c r="S1762" s="149">
        <v>62.777499999999996</v>
      </c>
      <c r="T1762" s="149">
        <v>6.2777499999999993</v>
      </c>
      <c r="U1762" s="150">
        <v>44813</v>
      </c>
      <c r="V1762" s="149">
        <v>0.98611111111111116</v>
      </c>
      <c r="W1762" s="130">
        <v>5.9</v>
      </c>
      <c r="X1762" s="135">
        <v>394</v>
      </c>
      <c r="Y1762" s="130" t="str">
        <f t="shared" si="238"/>
        <v>AL601</v>
      </c>
      <c r="Z1762" s="130" t="str">
        <f t="shared" si="233"/>
        <v>45/LR20XW + 9/LR14XW</v>
      </c>
      <c r="AA1762" s="135">
        <f t="shared" si="237"/>
        <v>5.9</v>
      </c>
      <c r="AB1762" s="135">
        <f t="shared" si="240"/>
        <v>54.24</v>
      </c>
      <c r="AC1762" s="130">
        <f t="shared" si="236"/>
        <v>394</v>
      </c>
      <c r="AD1762" s="130" t="str">
        <f t="shared" si="234"/>
        <v>66002-691</v>
      </c>
      <c r="AE1762" s="136"/>
      <c r="AF1762" s="137"/>
      <c r="AG1762" s="1" t="s">
        <v>152</v>
      </c>
      <c r="AH1762" s="43">
        <v>27233</v>
      </c>
    </row>
    <row r="1763" spans="1:34" x14ac:dyDescent="0.25">
      <c r="A1763" s="147">
        <v>44806</v>
      </c>
      <c r="B1763" s="82" t="s">
        <v>5953</v>
      </c>
      <c r="C1763" s="51" t="s">
        <v>1470</v>
      </c>
      <c r="D1763" s="51" t="s">
        <v>1471</v>
      </c>
      <c r="E1763" s="54">
        <v>44805</v>
      </c>
      <c r="F1763" s="51" t="s">
        <v>307</v>
      </c>
      <c r="G1763" s="48" t="s">
        <v>1469</v>
      </c>
      <c r="H1763" s="52">
        <v>50</v>
      </c>
      <c r="I1763" s="51" t="s">
        <v>279</v>
      </c>
      <c r="J1763" s="1">
        <v>37.340000000000003</v>
      </c>
      <c r="K1763" s="132">
        <v>969974</v>
      </c>
      <c r="L1763" s="131"/>
      <c r="M1763" s="131">
        <v>8.4</v>
      </c>
      <c r="N1763" s="131">
        <v>2.5499999999999998</v>
      </c>
      <c r="O1763" s="133">
        <f>2*N1763*M1763</f>
        <v>42.839999999999996</v>
      </c>
      <c r="P1763" s="131" t="s">
        <v>3497</v>
      </c>
      <c r="Q1763" s="131" t="s">
        <v>5954</v>
      </c>
      <c r="R1763" s="134" t="s">
        <v>5918</v>
      </c>
      <c r="S1763" s="149">
        <v>29.119166666666672</v>
      </c>
      <c r="T1763" s="149">
        <v>0.58238333333333347</v>
      </c>
      <c r="U1763" s="150">
        <v>44813</v>
      </c>
      <c r="V1763" s="149">
        <v>2.7880555555555553</v>
      </c>
      <c r="W1763" s="130">
        <v>0.59</v>
      </c>
      <c r="X1763" s="135">
        <v>70</v>
      </c>
      <c r="Y1763" s="130" t="str">
        <f t="shared" si="238"/>
        <v>N475A</v>
      </c>
      <c r="Z1763" s="130" t="str">
        <f t="shared" si="233"/>
        <v>14/BK-3HCCE</v>
      </c>
      <c r="AA1763" s="135">
        <f t="shared" si="237"/>
        <v>0.59</v>
      </c>
      <c r="AB1763" s="135">
        <f t="shared" si="240"/>
        <v>37.340000000000003</v>
      </c>
      <c r="AC1763" s="130">
        <f t="shared" si="236"/>
        <v>70</v>
      </c>
      <c r="AD1763" s="130" t="str">
        <f t="shared" si="234"/>
        <v>66000-6121</v>
      </c>
      <c r="AE1763" s="136"/>
      <c r="AF1763" s="137"/>
      <c r="AG1763" s="1" t="s">
        <v>153</v>
      </c>
      <c r="AH1763" s="43">
        <v>81345</v>
      </c>
    </row>
    <row r="1764" spans="1:34" x14ac:dyDescent="0.25">
      <c r="A1764" s="139">
        <v>44781</v>
      </c>
      <c r="B1764" s="58" t="s">
        <v>5770</v>
      </c>
      <c r="C1764" s="51" t="s">
        <v>402</v>
      </c>
      <c r="D1764" s="51" t="s">
        <v>1446</v>
      </c>
      <c r="E1764" s="54">
        <v>44797</v>
      </c>
      <c r="F1764" s="51" t="s">
        <v>1444</v>
      </c>
      <c r="G1764" s="48" t="s">
        <v>1445</v>
      </c>
      <c r="H1764" s="52">
        <v>14</v>
      </c>
      <c r="I1764" s="51" t="s">
        <v>95</v>
      </c>
      <c r="J1764" s="1">
        <v>13.82</v>
      </c>
      <c r="K1764" s="132">
        <v>966471</v>
      </c>
      <c r="L1764" s="131"/>
      <c r="M1764" s="131">
        <v>24</v>
      </c>
      <c r="N1764" s="131"/>
      <c r="O1764" s="133">
        <f t="shared" ref="O1764:O1795" si="241">N1764*M1764</f>
        <v>0</v>
      </c>
      <c r="P1764" s="131" t="s">
        <v>3538</v>
      </c>
      <c r="Q1764" s="131" t="s">
        <v>1208</v>
      </c>
      <c r="R1764" s="134" t="s">
        <v>248</v>
      </c>
      <c r="S1764" s="149">
        <v>17.961666666666662</v>
      </c>
      <c r="T1764" s="149">
        <v>1.2829761904761903</v>
      </c>
      <c r="U1764" s="150">
        <v>44812</v>
      </c>
      <c r="V1764" s="149">
        <v>1.5872222222222208</v>
      </c>
      <c r="W1764" s="130">
        <v>0.8</v>
      </c>
      <c r="X1764" s="135">
        <v>75</v>
      </c>
      <c r="Y1764" s="130" t="str">
        <f t="shared" si="238"/>
        <v>AL545</v>
      </c>
      <c r="Z1764" s="130" t="str">
        <f t="shared" si="233"/>
        <v>16/LR20XW</v>
      </c>
      <c r="AA1764" s="135">
        <f t="shared" si="237"/>
        <v>0.8</v>
      </c>
      <c r="AB1764" s="135">
        <f t="shared" si="240"/>
        <v>13.82</v>
      </c>
      <c r="AC1764" s="130">
        <f t="shared" si="236"/>
        <v>75</v>
      </c>
      <c r="AD1764" s="130" t="str">
        <f t="shared" si="234"/>
        <v>66001-138</v>
      </c>
      <c r="AE1764" s="136"/>
      <c r="AF1764" s="137"/>
      <c r="AG1764" s="1" t="s">
        <v>573</v>
      </c>
      <c r="AH1764" s="43">
        <v>30450</v>
      </c>
    </row>
    <row r="1765" spans="1:34" x14ac:dyDescent="0.25">
      <c r="A1765" s="144">
        <v>44790</v>
      </c>
      <c r="B1765" s="56" t="s">
        <v>5817</v>
      </c>
      <c r="C1765" s="51" t="s">
        <v>330</v>
      </c>
      <c r="D1765" s="51" t="s">
        <v>331</v>
      </c>
      <c r="E1765" s="54">
        <v>44782</v>
      </c>
      <c r="F1765" s="51" t="s">
        <v>1421</v>
      </c>
      <c r="G1765" s="48" t="s">
        <v>329</v>
      </c>
      <c r="H1765" s="52">
        <v>3</v>
      </c>
      <c r="I1765" s="51" t="s">
        <v>95</v>
      </c>
      <c r="J1765" s="1">
        <v>30.24</v>
      </c>
      <c r="K1765" s="132">
        <v>967223</v>
      </c>
      <c r="L1765" s="131"/>
      <c r="M1765" s="131">
        <v>13.5</v>
      </c>
      <c r="N1765" s="131"/>
      <c r="O1765" s="133">
        <f t="shared" si="241"/>
        <v>0</v>
      </c>
      <c r="P1765" s="131" t="s">
        <v>3538</v>
      </c>
      <c r="Q1765" s="131" t="s">
        <v>332</v>
      </c>
      <c r="R1765" s="134" t="s">
        <v>5987</v>
      </c>
      <c r="S1765" s="149">
        <v>8.3738888888888869</v>
      </c>
      <c r="T1765" s="149">
        <v>2.7912962962962955</v>
      </c>
      <c r="U1765" s="150">
        <v>44812</v>
      </c>
      <c r="V1765" s="149">
        <v>5.6666666666666199E-2</v>
      </c>
      <c r="W1765" s="130">
        <v>1.48</v>
      </c>
      <c r="X1765" s="135">
        <v>165</v>
      </c>
      <c r="Y1765" s="130" t="str">
        <f t="shared" si="238"/>
        <v>AL123</v>
      </c>
      <c r="Z1765" s="130" t="str">
        <f t="shared" si="233"/>
        <v>36/LR20XW</v>
      </c>
      <c r="AA1765" s="135">
        <f t="shared" si="237"/>
        <v>1.48</v>
      </c>
      <c r="AB1765" s="135">
        <f t="shared" si="240"/>
        <v>30.24</v>
      </c>
      <c r="AC1765" s="130">
        <f t="shared" si="236"/>
        <v>165</v>
      </c>
      <c r="AD1765" s="130" t="str">
        <f t="shared" si="234"/>
        <v>66000-180</v>
      </c>
      <c r="AE1765" s="136"/>
      <c r="AF1765" s="137"/>
      <c r="AG1765" s="1" t="s">
        <v>152</v>
      </c>
      <c r="AH1765" s="43">
        <v>66560</v>
      </c>
    </row>
    <row r="1766" spans="1:34" x14ac:dyDescent="0.25">
      <c r="A1766" s="139">
        <v>44802</v>
      </c>
      <c r="B1766" s="58" t="s">
        <v>5884</v>
      </c>
      <c r="C1766" s="51" t="s">
        <v>661</v>
      </c>
      <c r="D1766" s="51" t="s">
        <v>406</v>
      </c>
      <c r="E1766" s="54">
        <v>44798</v>
      </c>
      <c r="F1766" s="51" t="s">
        <v>292</v>
      </c>
      <c r="G1766" s="48" t="s">
        <v>405</v>
      </c>
      <c r="H1766" s="52">
        <v>100</v>
      </c>
      <c r="I1766" s="51" t="s">
        <v>660</v>
      </c>
      <c r="J1766" s="1">
        <v>1.51</v>
      </c>
      <c r="K1766" s="132">
        <v>969194</v>
      </c>
      <c r="L1766" s="131" t="s">
        <v>463</v>
      </c>
      <c r="M1766" s="131">
        <v>3.6</v>
      </c>
      <c r="N1766" s="131">
        <v>1.2</v>
      </c>
      <c r="O1766" s="133">
        <f t="shared" si="241"/>
        <v>4.32</v>
      </c>
      <c r="P1766" s="131" t="s">
        <v>3945</v>
      </c>
      <c r="Q1766" s="131" t="s">
        <v>412</v>
      </c>
      <c r="R1766" s="134" t="s">
        <v>5988</v>
      </c>
      <c r="S1766" s="149">
        <v>14.914444444444442</v>
      </c>
      <c r="T1766" s="149">
        <v>0.14914444444444441</v>
      </c>
      <c r="U1766" s="150">
        <v>44811</v>
      </c>
      <c r="V1766" s="149">
        <v>2.2144444444444447</v>
      </c>
      <c r="W1766" s="130">
        <v>0.08</v>
      </c>
      <c r="X1766" s="135">
        <v>8.5</v>
      </c>
      <c r="Y1766" s="130" t="str">
        <f t="shared" si="238"/>
        <v>L503</v>
      </c>
      <c r="Z1766" s="130" t="str">
        <f t="shared" si="233"/>
        <v>1/ER14250H</v>
      </c>
      <c r="AA1766" s="135">
        <f t="shared" si="237"/>
        <v>0.08</v>
      </c>
      <c r="AB1766" s="135">
        <f t="shared" si="240"/>
        <v>1.51</v>
      </c>
      <c r="AC1766" s="130">
        <f t="shared" si="236"/>
        <v>8.5</v>
      </c>
      <c r="AD1766" s="130" t="str">
        <f t="shared" si="234"/>
        <v>66000-691</v>
      </c>
      <c r="AE1766" s="136"/>
      <c r="AF1766" s="137"/>
      <c r="AG1766" s="1" t="s">
        <v>151</v>
      </c>
      <c r="AH1766" s="43">
        <v>6830</v>
      </c>
    </row>
    <row r="1767" spans="1:34" x14ac:dyDescent="0.25">
      <c r="A1767" s="140">
        <v>44810</v>
      </c>
      <c r="B1767" s="55" t="s">
        <v>5962</v>
      </c>
      <c r="C1767" s="51" t="s">
        <v>369</v>
      </c>
      <c r="D1767" s="51" t="s">
        <v>5965</v>
      </c>
      <c r="E1767" s="54">
        <v>44810</v>
      </c>
      <c r="F1767" s="51" t="s">
        <v>5963</v>
      </c>
      <c r="G1767" s="48" t="s">
        <v>5964</v>
      </c>
      <c r="H1767" s="52">
        <v>2</v>
      </c>
      <c r="I1767" s="51" t="s">
        <v>368</v>
      </c>
      <c r="J1767" s="1">
        <v>14.48</v>
      </c>
      <c r="K1767" s="132">
        <v>970535</v>
      </c>
      <c r="L1767" s="131"/>
      <c r="M1767" s="131">
        <v>7.2</v>
      </c>
      <c r="N1767" s="131">
        <v>2.7</v>
      </c>
      <c r="O1767" s="133">
        <f t="shared" si="241"/>
        <v>19.440000000000001</v>
      </c>
      <c r="P1767" s="131" t="s">
        <v>3497</v>
      </c>
      <c r="Q1767" s="131" t="s">
        <v>464</v>
      </c>
      <c r="R1767" s="134" t="s">
        <v>5813</v>
      </c>
      <c r="S1767" s="149">
        <v>1.2811111111111106</v>
      </c>
      <c r="T1767" s="149">
        <v>0.64055555555555532</v>
      </c>
      <c r="U1767" s="150">
        <v>44810</v>
      </c>
      <c r="V1767" s="149">
        <v>0.33027777777777656</v>
      </c>
      <c r="W1767" s="130">
        <v>1.91</v>
      </c>
      <c r="X1767" s="135">
        <v>70</v>
      </c>
      <c r="Y1767" s="130" t="str">
        <f t="shared" si="238"/>
        <v>PACK298</v>
      </c>
      <c r="Z1767" s="130" t="str">
        <f t="shared" si="233"/>
        <v>6/HR-AU</v>
      </c>
      <c r="AA1767" s="135">
        <f t="shared" si="237"/>
        <v>1.91</v>
      </c>
      <c r="AB1767" s="135">
        <f t="shared" si="240"/>
        <v>14.48</v>
      </c>
      <c r="AC1767" s="130">
        <f t="shared" si="236"/>
        <v>70</v>
      </c>
      <c r="AD1767" s="130" t="str">
        <f t="shared" si="234"/>
        <v>66001-604</v>
      </c>
      <c r="AE1767" s="136"/>
      <c r="AF1767" s="137"/>
      <c r="AG1767" s="1" t="s">
        <v>151</v>
      </c>
      <c r="AH1767" s="43">
        <v>1787</v>
      </c>
    </row>
    <row r="1768" spans="1:34" x14ac:dyDescent="0.25">
      <c r="A1768" s="140">
        <v>44796</v>
      </c>
      <c r="B1768" s="234" t="s">
        <v>5850</v>
      </c>
      <c r="C1768" s="22" t="s">
        <v>3648</v>
      </c>
      <c r="D1768" s="22" t="s">
        <v>1228</v>
      </c>
      <c r="E1768" s="216">
        <v>44810</v>
      </c>
      <c r="F1768" s="22" t="s">
        <v>1225</v>
      </c>
      <c r="G1768" s="153" t="s">
        <v>1226</v>
      </c>
      <c r="H1768" s="23">
        <v>50</v>
      </c>
      <c r="I1768" s="22" t="s">
        <v>3647</v>
      </c>
      <c r="J1768" s="215">
        <v>4.6100000000000003</v>
      </c>
      <c r="K1768" s="132">
        <v>968053</v>
      </c>
      <c r="L1768" s="131"/>
      <c r="M1768" s="131">
        <v>3.6</v>
      </c>
      <c r="N1768" s="131">
        <v>5.5</v>
      </c>
      <c r="O1768" s="133">
        <f t="shared" si="241"/>
        <v>19.8</v>
      </c>
      <c r="P1768" s="131" t="s">
        <v>3486</v>
      </c>
      <c r="Q1768" s="131" t="s">
        <v>412</v>
      </c>
      <c r="R1768" s="134" t="s">
        <v>2172</v>
      </c>
      <c r="S1768" s="149">
        <v>10.878888888888891</v>
      </c>
      <c r="T1768" s="149">
        <v>0.21757777777777781</v>
      </c>
      <c r="U1768" s="150">
        <v>44816</v>
      </c>
      <c r="V1768" s="149">
        <v>1.4663888888888899</v>
      </c>
      <c r="W1768" s="130">
        <v>0.17</v>
      </c>
      <c r="X1768" s="135">
        <v>24.6</v>
      </c>
      <c r="Y1768" s="130" t="str">
        <f t="shared" si="238"/>
        <v>RL1318</v>
      </c>
      <c r="Z1768" s="130" t="str">
        <f t="shared" si="233"/>
        <v>1/INR26650-55A</v>
      </c>
      <c r="AA1768" s="135">
        <f t="shared" si="237"/>
        <v>0.17</v>
      </c>
      <c r="AB1768" s="135">
        <f t="shared" si="240"/>
        <v>4.6100000000000003</v>
      </c>
      <c r="AC1768" s="130">
        <f t="shared" si="236"/>
        <v>24.6</v>
      </c>
      <c r="AD1768" s="130" t="str">
        <f t="shared" si="234"/>
        <v>66002-287</v>
      </c>
      <c r="AE1768" s="136"/>
      <c r="AF1768" s="137"/>
      <c r="AG1768" s="1" t="s">
        <v>13</v>
      </c>
      <c r="AH1768" s="43">
        <v>2164</v>
      </c>
    </row>
    <row r="1769" spans="1:34" x14ac:dyDescent="0.25">
      <c r="A1769" s="146">
        <v>44805</v>
      </c>
      <c r="B1769" s="57" t="s">
        <v>5940</v>
      </c>
      <c r="C1769" s="51" t="s">
        <v>5942</v>
      </c>
      <c r="D1769" s="51" t="s">
        <v>5943</v>
      </c>
      <c r="E1769" s="54">
        <v>44816</v>
      </c>
      <c r="F1769" s="51" t="s">
        <v>3091</v>
      </c>
      <c r="G1769" s="48" t="s">
        <v>5941</v>
      </c>
      <c r="H1769" s="52">
        <v>5</v>
      </c>
      <c r="I1769" s="51" t="s">
        <v>378</v>
      </c>
      <c r="J1769" s="1">
        <v>3.5</v>
      </c>
      <c r="K1769" s="132">
        <v>969561</v>
      </c>
      <c r="L1769" s="131"/>
      <c r="M1769" s="131">
        <v>3</v>
      </c>
      <c r="N1769" s="131">
        <v>3</v>
      </c>
      <c r="O1769" s="133">
        <f t="shared" si="241"/>
        <v>9</v>
      </c>
      <c r="P1769" s="131" t="s">
        <v>411</v>
      </c>
      <c r="Q1769" s="131" t="s">
        <v>124</v>
      </c>
      <c r="R1769" s="134" t="s">
        <v>248</v>
      </c>
      <c r="S1769" s="149">
        <v>2.4355555555555561</v>
      </c>
      <c r="T1769" s="149">
        <v>0.48711111111111122</v>
      </c>
      <c r="U1769" s="150">
        <v>44816</v>
      </c>
      <c r="V1769" s="149">
        <v>0.2716666666666665</v>
      </c>
      <c r="W1769" s="130">
        <v>1</v>
      </c>
      <c r="X1769" s="135">
        <v>25</v>
      </c>
      <c r="Y1769" s="130" t="str">
        <f t="shared" si="238"/>
        <v>L912</v>
      </c>
      <c r="Z1769" s="130" t="str">
        <f t="shared" si="233"/>
        <v>3/CR2477/BN</v>
      </c>
      <c r="AA1769" s="135">
        <f t="shared" si="237"/>
        <v>1</v>
      </c>
      <c r="AB1769" s="135">
        <f t="shared" si="240"/>
        <v>3.5</v>
      </c>
      <c r="AC1769" s="130">
        <f t="shared" si="236"/>
        <v>25</v>
      </c>
      <c r="AD1769" s="130" t="str">
        <f t="shared" si="234"/>
        <v>66002-934</v>
      </c>
      <c r="AE1769" s="136"/>
      <c r="AF1769" s="137"/>
      <c r="AG1769" s="1" t="s">
        <v>151</v>
      </c>
      <c r="AH1769" s="43">
        <v>65365</v>
      </c>
    </row>
    <row r="1770" spans="1:34" x14ac:dyDescent="0.25">
      <c r="A1770" s="144">
        <v>44790</v>
      </c>
      <c r="B1770" s="56" t="s">
        <v>5821</v>
      </c>
      <c r="C1770" s="51" t="s">
        <v>4965</v>
      </c>
      <c r="D1770" s="51" t="s">
        <v>4966</v>
      </c>
      <c r="E1770" s="54">
        <v>44782</v>
      </c>
      <c r="F1770" s="51" t="s">
        <v>1421</v>
      </c>
      <c r="G1770" s="48" t="s">
        <v>4963</v>
      </c>
      <c r="H1770" s="52">
        <v>7</v>
      </c>
      <c r="I1770" s="51" t="s">
        <v>4964</v>
      </c>
      <c r="J1770" s="1">
        <v>10.27</v>
      </c>
      <c r="K1770" s="132">
        <v>967223</v>
      </c>
      <c r="L1770" s="131"/>
      <c r="M1770" s="131">
        <v>18</v>
      </c>
      <c r="N1770" s="131"/>
      <c r="O1770" s="133">
        <f t="shared" si="241"/>
        <v>0</v>
      </c>
      <c r="P1770" s="131" t="s">
        <v>3538</v>
      </c>
      <c r="Q1770" s="131" t="s">
        <v>5822</v>
      </c>
      <c r="R1770" s="134" t="s">
        <v>287</v>
      </c>
      <c r="S1770" s="149">
        <v>6.4977777777777774</v>
      </c>
      <c r="T1770" s="149">
        <v>0.92825396825396822</v>
      </c>
      <c r="U1770" s="150">
        <v>44816</v>
      </c>
      <c r="V1770" s="149">
        <v>0.7027777777777775</v>
      </c>
      <c r="W1770" s="130">
        <v>0.86</v>
      </c>
      <c r="X1770" s="135">
        <v>78</v>
      </c>
      <c r="Y1770" s="130" t="str">
        <f t="shared" si="238"/>
        <v>AL49</v>
      </c>
      <c r="Z1770" s="130" t="str">
        <f t="shared" si="233"/>
        <v>12/EN93</v>
      </c>
      <c r="AA1770" s="135">
        <f t="shared" si="237"/>
        <v>0.86</v>
      </c>
      <c r="AB1770" s="135">
        <f t="shared" si="240"/>
        <v>10.27</v>
      </c>
      <c r="AC1770" s="130">
        <f t="shared" si="236"/>
        <v>78</v>
      </c>
      <c r="AD1770" s="130" t="str">
        <f t="shared" si="234"/>
        <v>66000-301</v>
      </c>
      <c r="AE1770" s="136"/>
      <c r="AF1770" s="137"/>
      <c r="AG1770" s="1" t="s">
        <v>152</v>
      </c>
      <c r="AH1770" s="43">
        <v>66560</v>
      </c>
    </row>
    <row r="1771" spans="1:34" x14ac:dyDescent="0.25">
      <c r="A1771" s="146">
        <v>44805</v>
      </c>
      <c r="B1771" s="57">
        <v>325870</v>
      </c>
      <c r="C1771" s="130"/>
      <c r="D1771" s="51" t="s">
        <v>5920</v>
      </c>
      <c r="E1771" s="54">
        <v>44817</v>
      </c>
      <c r="F1771" s="54" t="s">
        <v>322</v>
      </c>
      <c r="G1771" s="130"/>
      <c r="H1771" s="52">
        <v>50</v>
      </c>
      <c r="I1771" s="130"/>
      <c r="J1771" s="1">
        <v>0</v>
      </c>
      <c r="K1771" s="132">
        <v>969624</v>
      </c>
      <c r="L1771" s="131"/>
      <c r="M1771" s="131"/>
      <c r="N1771" s="131"/>
      <c r="O1771" s="133">
        <f t="shared" si="241"/>
        <v>0</v>
      </c>
      <c r="P1771" s="131"/>
      <c r="Q1771" s="131"/>
      <c r="R1771" s="134" t="s">
        <v>248</v>
      </c>
      <c r="S1771" s="149">
        <v>1.7702777777777761</v>
      </c>
      <c r="T1771" s="149">
        <v>3.5405555555555523E-2</v>
      </c>
      <c r="U1771" s="150">
        <v>44816</v>
      </c>
      <c r="V1771" s="149">
        <v>1.3424999999999994</v>
      </c>
      <c r="W1771" s="130">
        <v>0.5</v>
      </c>
      <c r="X1771" s="135">
        <v>1.2</v>
      </c>
      <c r="Y1771" s="130" t="str">
        <f t="shared" si="238"/>
        <v>LAB-CLG</v>
      </c>
      <c r="Z1771" s="130">
        <f t="shared" si="233"/>
        <v>0</v>
      </c>
      <c r="AA1771" s="135">
        <f t="shared" si="237"/>
        <v>0.5</v>
      </c>
      <c r="AB1771" s="135">
        <f t="shared" si="240"/>
        <v>0</v>
      </c>
      <c r="AC1771" s="130">
        <f t="shared" si="236"/>
        <v>1.2</v>
      </c>
      <c r="AD1771" s="130">
        <f t="shared" si="234"/>
        <v>0</v>
      </c>
      <c r="AE1771" s="136"/>
      <c r="AF1771" s="137"/>
      <c r="AG1771" s="1" t="s">
        <v>151</v>
      </c>
      <c r="AH1771" s="43" t="s">
        <v>323</v>
      </c>
    </row>
    <row r="1772" spans="1:34" x14ac:dyDescent="0.25">
      <c r="A1772" s="140">
        <v>44796</v>
      </c>
      <c r="B1772" s="55" t="s">
        <v>5865</v>
      </c>
      <c r="C1772" s="51" t="s">
        <v>5867</v>
      </c>
      <c r="D1772" s="51" t="s">
        <v>6023</v>
      </c>
      <c r="E1772" s="54">
        <v>44802</v>
      </c>
      <c r="F1772" s="51" t="s">
        <v>302</v>
      </c>
      <c r="G1772" s="48" t="s">
        <v>5866</v>
      </c>
      <c r="H1772" s="52">
        <v>1</v>
      </c>
      <c r="I1772" s="51" t="s">
        <v>5311</v>
      </c>
      <c r="J1772" s="1">
        <v>60.9</v>
      </c>
      <c r="K1772" s="132">
        <v>965781</v>
      </c>
      <c r="L1772" s="131"/>
      <c r="M1772" s="131">
        <v>25.2</v>
      </c>
      <c r="N1772" s="131">
        <v>5</v>
      </c>
      <c r="O1772" s="133">
        <f t="shared" si="241"/>
        <v>126</v>
      </c>
      <c r="P1772" s="131" t="s">
        <v>3486</v>
      </c>
      <c r="Q1772" s="131" t="s">
        <v>1188</v>
      </c>
      <c r="R1772" s="134" t="s">
        <v>997</v>
      </c>
      <c r="S1772" s="149">
        <v>2.5219444444444443</v>
      </c>
      <c r="T1772" s="149">
        <v>2.5219444444444443</v>
      </c>
      <c r="U1772" s="150">
        <v>44817</v>
      </c>
      <c r="V1772" s="149">
        <v>0.20055555555555582</v>
      </c>
      <c r="W1772" s="130">
        <v>2</v>
      </c>
      <c r="X1772" s="135">
        <v>219</v>
      </c>
      <c r="Y1772" s="130" t="str">
        <f t="shared" si="238"/>
        <v>RECELL791</v>
      </c>
      <c r="Z1772" s="130" t="str">
        <f t="shared" si="233"/>
        <v xml:space="preserve">14/UR18650NSX </v>
      </c>
      <c r="AA1772" s="135">
        <f t="shared" si="237"/>
        <v>2</v>
      </c>
      <c r="AB1772" s="135">
        <f t="shared" si="240"/>
        <v>60.9</v>
      </c>
      <c r="AC1772" s="130">
        <f t="shared" si="236"/>
        <v>219</v>
      </c>
      <c r="AD1772" s="130" t="str">
        <f t="shared" si="234"/>
        <v>66004-074</v>
      </c>
      <c r="AE1772" s="136"/>
      <c r="AF1772" s="137"/>
      <c r="AG1772" s="1" t="s">
        <v>13</v>
      </c>
      <c r="AH1772" s="43" t="s">
        <v>513</v>
      </c>
    </row>
    <row r="1773" spans="1:34" x14ac:dyDescent="0.25">
      <c r="A1773" s="140">
        <v>44817</v>
      </c>
      <c r="B1773" s="55">
        <v>326046</v>
      </c>
      <c r="C1773" s="51"/>
      <c r="D1773" s="51" t="s">
        <v>6005</v>
      </c>
      <c r="E1773" s="54">
        <v>44811</v>
      </c>
      <c r="F1773" s="51" t="s">
        <v>117</v>
      </c>
      <c r="G1773" s="130"/>
      <c r="H1773" s="52">
        <v>10</v>
      </c>
      <c r="I1773" s="51"/>
      <c r="J1773" s="1">
        <v>0</v>
      </c>
      <c r="K1773" s="132">
        <v>970755</v>
      </c>
      <c r="L1773" s="131"/>
      <c r="M1773" s="131"/>
      <c r="N1773" s="131"/>
      <c r="O1773" s="133">
        <f t="shared" si="241"/>
        <v>0</v>
      </c>
      <c r="P1773" s="131"/>
      <c r="Q1773" s="131"/>
      <c r="R1773" s="134" t="s">
        <v>249</v>
      </c>
      <c r="S1773" s="149">
        <v>0.54388888888888953</v>
      </c>
      <c r="T1773" s="149">
        <v>5.4388888888888952E-2</v>
      </c>
      <c r="U1773" s="150">
        <v>44817</v>
      </c>
      <c r="V1773" s="149">
        <v>0.53833333333333222</v>
      </c>
      <c r="W1773" s="130">
        <v>0.5</v>
      </c>
      <c r="X1773" s="135">
        <v>0</v>
      </c>
      <c r="Y1773" s="130" t="str">
        <f t="shared" si="238"/>
        <v>Lab-cell</v>
      </c>
      <c r="Z1773" s="130">
        <f t="shared" si="233"/>
        <v>0</v>
      </c>
      <c r="AA1773" s="135">
        <f t="shared" si="237"/>
        <v>0.5</v>
      </c>
      <c r="AB1773" s="135">
        <f t="shared" si="240"/>
        <v>0</v>
      </c>
      <c r="AC1773" s="130">
        <f t="shared" si="236"/>
        <v>0</v>
      </c>
      <c r="AD1773" s="130">
        <f t="shared" si="234"/>
        <v>0</v>
      </c>
      <c r="AE1773" s="136"/>
      <c r="AF1773" s="137"/>
      <c r="AG1773" s="1" t="s">
        <v>153</v>
      </c>
      <c r="AH1773" s="43">
        <v>24232</v>
      </c>
    </row>
    <row r="1774" spans="1:34" x14ac:dyDescent="0.25">
      <c r="A1774" s="144">
        <v>44790</v>
      </c>
      <c r="B1774" s="56" t="s">
        <v>5844</v>
      </c>
      <c r="C1774" s="51" t="s">
        <v>362</v>
      </c>
      <c r="D1774" s="51" t="s">
        <v>479</v>
      </c>
      <c r="E1774" s="54">
        <v>44788</v>
      </c>
      <c r="F1774" s="51" t="s">
        <v>322</v>
      </c>
      <c r="G1774" s="48" t="s">
        <v>466</v>
      </c>
      <c r="H1774" s="52">
        <v>1</v>
      </c>
      <c r="I1774" s="51" t="s">
        <v>114</v>
      </c>
      <c r="J1774" s="1">
        <v>17.55</v>
      </c>
      <c r="K1774" s="132">
        <v>967805</v>
      </c>
      <c r="L1774" s="131"/>
      <c r="M1774" s="131">
        <v>7.2</v>
      </c>
      <c r="N1774" s="131">
        <v>4.5</v>
      </c>
      <c r="O1774" s="133">
        <f t="shared" si="241"/>
        <v>32.4</v>
      </c>
      <c r="P1774" s="131" t="s">
        <v>3497</v>
      </c>
      <c r="Q1774" s="131" t="s">
        <v>464</v>
      </c>
      <c r="R1774" s="134" t="s">
        <v>997</v>
      </c>
      <c r="S1774" s="149">
        <v>0.69944444444444498</v>
      </c>
      <c r="T1774" s="149">
        <v>0.69944444444444498</v>
      </c>
      <c r="U1774" s="150">
        <v>44817</v>
      </c>
      <c r="V1774" s="149">
        <v>0.2155555555555555</v>
      </c>
      <c r="W1774" s="130">
        <v>0.89</v>
      </c>
      <c r="X1774" s="135">
        <v>80</v>
      </c>
      <c r="Y1774" s="130" t="str">
        <f t="shared" si="238"/>
        <v>PACK249</v>
      </c>
      <c r="Z1774" s="130" t="str">
        <f t="shared" si="233"/>
        <v>6/HR-4/3FAU</v>
      </c>
      <c r="AA1774" s="135">
        <f t="shared" si="237"/>
        <v>0.89</v>
      </c>
      <c r="AB1774" s="135">
        <f t="shared" si="240"/>
        <v>17.55</v>
      </c>
      <c r="AC1774" s="130">
        <f t="shared" si="236"/>
        <v>80</v>
      </c>
      <c r="AD1774" s="130" t="str">
        <f t="shared" si="234"/>
        <v>66001-449</v>
      </c>
      <c r="AE1774" s="136"/>
      <c r="AF1774" s="137"/>
      <c r="AG1774" s="1" t="s">
        <v>13</v>
      </c>
      <c r="AH1774" s="43" t="s">
        <v>323</v>
      </c>
    </row>
    <row r="1775" spans="1:34" x14ac:dyDescent="0.25">
      <c r="A1775" s="146">
        <v>44784</v>
      </c>
      <c r="B1775" s="57" t="s">
        <v>5797</v>
      </c>
      <c r="C1775" s="51" t="s">
        <v>2270</v>
      </c>
      <c r="D1775" s="51" t="s">
        <v>6024</v>
      </c>
      <c r="E1775" s="54">
        <v>44783</v>
      </c>
      <c r="F1775" s="51" t="s">
        <v>3956</v>
      </c>
      <c r="G1775" s="48" t="s">
        <v>5798</v>
      </c>
      <c r="H1775" s="52">
        <v>1</v>
      </c>
      <c r="I1775" s="51" t="s">
        <v>295</v>
      </c>
      <c r="J1775" s="1">
        <v>9</v>
      </c>
      <c r="K1775" s="132">
        <v>967300</v>
      </c>
      <c r="L1775" s="131"/>
      <c r="M1775" s="131">
        <v>7.2</v>
      </c>
      <c r="N1775" s="131">
        <v>1.1499999999999999</v>
      </c>
      <c r="O1775" s="133">
        <f t="shared" si="241"/>
        <v>8.2799999999999994</v>
      </c>
      <c r="P1775" s="131" t="s">
        <v>3486</v>
      </c>
      <c r="Q1775" s="131" t="s">
        <v>582</v>
      </c>
      <c r="R1775" s="134" t="s">
        <v>997</v>
      </c>
      <c r="S1775" s="149">
        <v>0.86666666666666625</v>
      </c>
      <c r="T1775" s="149">
        <v>0.86666666666666625</v>
      </c>
      <c r="U1775" s="150">
        <v>44817</v>
      </c>
      <c r="V1775" s="149">
        <v>0.13749999999999751</v>
      </c>
      <c r="W1775" s="21">
        <v>1</v>
      </c>
      <c r="X1775" s="135">
        <v>40</v>
      </c>
      <c r="Y1775" s="130" t="str">
        <f t="shared" si="238"/>
        <v>PACK727</v>
      </c>
      <c r="Z1775" s="130" t="str">
        <f t="shared" si="233"/>
        <v>2/UF553450Z</v>
      </c>
      <c r="AA1775" s="135">
        <f>X1774</f>
        <v>80</v>
      </c>
      <c r="AB1775" s="135">
        <f t="shared" si="240"/>
        <v>9</v>
      </c>
      <c r="AC1775" s="130">
        <f t="shared" si="236"/>
        <v>40</v>
      </c>
      <c r="AD1775" s="130" t="str">
        <f t="shared" si="234"/>
        <v>66002-930</v>
      </c>
      <c r="AE1775" s="136"/>
      <c r="AF1775" s="137"/>
      <c r="AG1775" s="1" t="s">
        <v>151</v>
      </c>
      <c r="AH1775" s="43">
        <v>65216</v>
      </c>
    </row>
    <row r="1776" spans="1:34" x14ac:dyDescent="0.25">
      <c r="A1776" s="144">
        <v>44790</v>
      </c>
      <c r="B1776" s="56" t="s">
        <v>5841</v>
      </c>
      <c r="C1776" s="51" t="s">
        <v>5843</v>
      </c>
      <c r="D1776" s="51" t="s">
        <v>6025</v>
      </c>
      <c r="E1776" s="54">
        <v>44788</v>
      </c>
      <c r="F1776" s="51" t="s">
        <v>322</v>
      </c>
      <c r="G1776" s="48" t="s">
        <v>5842</v>
      </c>
      <c r="H1776" s="52">
        <v>1</v>
      </c>
      <c r="I1776" s="51" t="s">
        <v>1015</v>
      </c>
      <c r="J1776" s="1">
        <v>18.61</v>
      </c>
      <c r="K1776" s="132">
        <v>967805</v>
      </c>
      <c r="L1776" s="131"/>
      <c r="M1776" s="131">
        <v>6</v>
      </c>
      <c r="N1776" s="131">
        <v>3</v>
      </c>
      <c r="O1776" s="133">
        <f t="shared" si="241"/>
        <v>18</v>
      </c>
      <c r="P1776" s="131" t="s">
        <v>3497</v>
      </c>
      <c r="Q1776" s="131" t="s">
        <v>583</v>
      </c>
      <c r="R1776" s="134" t="s">
        <v>997</v>
      </c>
      <c r="S1776" s="149">
        <v>0.97777777777777775</v>
      </c>
      <c r="T1776" s="149">
        <v>0.97777777777777775</v>
      </c>
      <c r="U1776" s="150">
        <v>44817</v>
      </c>
      <c r="V1776" s="149">
        <v>0.21611111111111203</v>
      </c>
      <c r="W1776" s="130">
        <v>1</v>
      </c>
      <c r="X1776" s="135">
        <v>69</v>
      </c>
      <c r="Y1776" s="130" t="str">
        <f t="shared" si="238"/>
        <v>RECELL792</v>
      </c>
      <c r="Z1776" s="130" t="str">
        <f t="shared" si="233"/>
        <v>5/IMX-3000Cs</v>
      </c>
      <c r="AA1776" s="135">
        <f t="shared" ref="AA1776:AA1807" si="242">W1776</f>
        <v>1</v>
      </c>
      <c r="AB1776" s="135">
        <f t="shared" si="240"/>
        <v>18.61</v>
      </c>
      <c r="AC1776" s="130">
        <f t="shared" si="236"/>
        <v>69</v>
      </c>
      <c r="AD1776" s="130" t="str">
        <f t="shared" si="234"/>
        <v>66004-076</v>
      </c>
      <c r="AE1776" s="136"/>
      <c r="AF1776" s="137"/>
      <c r="AG1776" s="1" t="s">
        <v>13</v>
      </c>
      <c r="AH1776" s="43" t="s">
        <v>323</v>
      </c>
    </row>
    <row r="1777" spans="1:34" s="138" customFormat="1" x14ac:dyDescent="0.25">
      <c r="A1777" s="199">
        <v>44543</v>
      </c>
      <c r="B1777" s="200" t="s">
        <v>3890</v>
      </c>
      <c r="C1777" s="193" t="s">
        <v>3893</v>
      </c>
      <c r="D1777" s="51" t="s">
        <v>3894</v>
      </c>
      <c r="E1777" s="54">
        <v>44589</v>
      </c>
      <c r="F1777" s="51" t="s">
        <v>3891</v>
      </c>
      <c r="G1777" s="48" t="s">
        <v>3892</v>
      </c>
      <c r="H1777" s="52">
        <v>46</v>
      </c>
      <c r="I1777" s="51" t="s">
        <v>3500</v>
      </c>
      <c r="J1777" s="1">
        <v>3.44</v>
      </c>
      <c r="K1777" s="132">
        <v>939184</v>
      </c>
      <c r="L1777" s="131"/>
      <c r="M1777" s="131">
        <v>3.6</v>
      </c>
      <c r="N1777" s="131">
        <v>0.73</v>
      </c>
      <c r="O1777" s="133">
        <f t="shared" si="241"/>
        <v>2.6280000000000001</v>
      </c>
      <c r="P1777" s="131" t="s">
        <v>91</v>
      </c>
      <c r="Q1777" s="131" t="s">
        <v>577</v>
      </c>
      <c r="R1777" s="134" t="s">
        <v>6010</v>
      </c>
      <c r="S1777" s="149">
        <v>35.271388888888886</v>
      </c>
      <c r="T1777" s="149">
        <v>0.76676932367149753</v>
      </c>
      <c r="U1777" s="150">
        <v>44817</v>
      </c>
      <c r="V1777" s="149">
        <v>1.0855555555555543</v>
      </c>
      <c r="W1777" s="130">
        <v>3.16</v>
      </c>
      <c r="X1777" s="135">
        <v>23.3</v>
      </c>
      <c r="Y1777" s="130" t="str">
        <f t="shared" si="238"/>
        <v>N1488</v>
      </c>
      <c r="Z1777" s="130" t="str">
        <f t="shared" si="233"/>
        <v>3/HR-AAAU</v>
      </c>
      <c r="AA1777" s="135">
        <f t="shared" si="242"/>
        <v>3.16</v>
      </c>
      <c r="AB1777" s="135">
        <f t="shared" si="240"/>
        <v>3.44</v>
      </c>
      <c r="AC1777" s="130">
        <f t="shared" si="236"/>
        <v>23.3</v>
      </c>
      <c r="AD1777" s="130" t="str">
        <f t="shared" si="234"/>
        <v>22000-681H</v>
      </c>
      <c r="AE1777" s="136"/>
      <c r="AF1777" s="137"/>
      <c r="AG1777" s="1" t="s">
        <v>152</v>
      </c>
      <c r="AH1777" s="43">
        <v>89131</v>
      </c>
    </row>
    <row r="1778" spans="1:34" x14ac:dyDescent="0.25">
      <c r="A1778" s="144">
        <v>44811</v>
      </c>
      <c r="B1778" s="56" t="s">
        <v>5966</v>
      </c>
      <c r="C1778" s="51" t="s">
        <v>5969</v>
      </c>
      <c r="D1778" s="51" t="s">
        <v>5970</v>
      </c>
      <c r="E1778" s="54">
        <v>44805</v>
      </c>
      <c r="F1778" s="51" t="s">
        <v>5967</v>
      </c>
      <c r="G1778" s="48" t="s">
        <v>5968</v>
      </c>
      <c r="H1778" s="52">
        <v>8</v>
      </c>
      <c r="I1778" s="51" t="s">
        <v>364</v>
      </c>
      <c r="J1778" s="1">
        <v>254.05</v>
      </c>
      <c r="K1778" s="132">
        <v>96900</v>
      </c>
      <c r="L1778" s="131"/>
      <c r="M1778" s="131">
        <v>7.2</v>
      </c>
      <c r="N1778" s="131">
        <v>78</v>
      </c>
      <c r="O1778" s="133">
        <f t="shared" si="241"/>
        <v>561.6</v>
      </c>
      <c r="P1778" s="131" t="s">
        <v>3486</v>
      </c>
      <c r="Q1778" s="131" t="s">
        <v>5971</v>
      </c>
      <c r="R1778" s="134" t="s">
        <v>6019</v>
      </c>
      <c r="S1778" s="149">
        <v>44.319999999999993</v>
      </c>
      <c r="T1778" s="149">
        <v>5.5399999999999991</v>
      </c>
      <c r="U1778" s="150">
        <v>44819</v>
      </c>
      <c r="V1778" s="149">
        <v>0.49888888888888783</v>
      </c>
      <c r="W1778" s="130">
        <v>6.17</v>
      </c>
      <c r="X1778" s="135">
        <v>960</v>
      </c>
      <c r="Y1778" s="130" t="str">
        <f t="shared" si="238"/>
        <v>RL582</v>
      </c>
      <c r="Z1778" s="130" t="str">
        <f t="shared" si="233"/>
        <v>60/UR18650ZY</v>
      </c>
      <c r="AA1778" s="135">
        <f t="shared" si="242"/>
        <v>6.17</v>
      </c>
      <c r="AB1778" s="135">
        <f t="shared" si="240"/>
        <v>254.05</v>
      </c>
      <c r="AC1778" s="130">
        <f t="shared" si="236"/>
        <v>960</v>
      </c>
      <c r="AD1778" s="130" t="str">
        <f t="shared" si="234"/>
        <v>66000-795</v>
      </c>
      <c r="AE1778" s="136"/>
      <c r="AF1778" s="137"/>
      <c r="AG1778" s="1" t="s">
        <v>152</v>
      </c>
      <c r="AH1778" s="43">
        <v>2744</v>
      </c>
    </row>
    <row r="1779" spans="1:34" x14ac:dyDescent="0.25">
      <c r="A1779" s="144">
        <v>44818</v>
      </c>
      <c r="B1779" s="56" t="s">
        <v>6016</v>
      </c>
      <c r="C1779" s="51" t="s">
        <v>2931</v>
      </c>
      <c r="D1779" s="51" t="s">
        <v>6018</v>
      </c>
      <c r="E1779" s="54">
        <v>44818</v>
      </c>
      <c r="F1779" s="51" t="s">
        <v>5967</v>
      </c>
      <c r="G1779" s="48" t="s">
        <v>6017</v>
      </c>
      <c r="H1779" s="52">
        <v>9</v>
      </c>
      <c r="I1779" s="51" t="s">
        <v>102</v>
      </c>
      <c r="J1779" s="1">
        <v>34.94</v>
      </c>
      <c r="K1779" s="132"/>
      <c r="L1779" s="131"/>
      <c r="M1779" s="131"/>
      <c r="N1779" s="131"/>
      <c r="O1779" s="133">
        <f t="shared" si="241"/>
        <v>0</v>
      </c>
      <c r="P1779" s="131"/>
      <c r="Q1779" s="131"/>
      <c r="R1779" s="134" t="s">
        <v>249</v>
      </c>
      <c r="S1779" s="149">
        <v>0.50000000000000089</v>
      </c>
      <c r="T1779" s="149">
        <v>5.5555555555555657E-2</v>
      </c>
      <c r="U1779" s="150">
        <v>44819</v>
      </c>
      <c r="V1779" s="149">
        <v>0.6083333333333325</v>
      </c>
      <c r="W1779" s="130">
        <v>0.5</v>
      </c>
      <c r="X1779" s="135">
        <v>85</v>
      </c>
      <c r="Y1779" s="130" t="str">
        <f t="shared" si="238"/>
        <v>CH608</v>
      </c>
      <c r="Z1779" s="130" t="str">
        <f t="shared" si="233"/>
        <v>1/TSB002</v>
      </c>
      <c r="AA1779" s="135">
        <f t="shared" si="242"/>
        <v>0.5</v>
      </c>
      <c r="AB1779" s="135">
        <f t="shared" si="240"/>
        <v>34.94</v>
      </c>
      <c r="AC1779" s="130">
        <f t="shared" si="236"/>
        <v>85</v>
      </c>
      <c r="AD1779" s="130" t="str">
        <f t="shared" si="234"/>
        <v>66003-608</v>
      </c>
      <c r="AE1779" s="136"/>
      <c r="AF1779" s="137"/>
      <c r="AG1779" s="1" t="s">
        <v>152</v>
      </c>
      <c r="AH1779" s="43">
        <v>2744</v>
      </c>
    </row>
    <row r="1780" spans="1:34" x14ac:dyDescent="0.25">
      <c r="A1780" s="144">
        <v>44818</v>
      </c>
      <c r="B1780" s="56" t="s">
        <v>6011</v>
      </c>
      <c r="C1780" s="51" t="s">
        <v>6015</v>
      </c>
      <c r="D1780" s="51" t="s">
        <v>6012</v>
      </c>
      <c r="E1780" s="54">
        <v>44803</v>
      </c>
      <c r="F1780" s="51" t="s">
        <v>6013</v>
      </c>
      <c r="G1780" s="48" t="s">
        <v>6014</v>
      </c>
      <c r="H1780" s="52">
        <v>1</v>
      </c>
      <c r="I1780" s="51" t="s">
        <v>634</v>
      </c>
      <c r="J1780" s="1">
        <v>5.97</v>
      </c>
      <c r="K1780" s="132">
        <v>969660</v>
      </c>
      <c r="L1780" s="131"/>
      <c r="M1780" s="131">
        <v>3.6</v>
      </c>
      <c r="N1780" s="131">
        <v>0.8</v>
      </c>
      <c r="O1780" s="133">
        <f t="shared" si="241"/>
        <v>2.8800000000000003</v>
      </c>
      <c r="P1780" s="131" t="s">
        <v>3497</v>
      </c>
      <c r="Q1780" s="131" t="s">
        <v>577</v>
      </c>
      <c r="R1780" s="134" t="s">
        <v>248</v>
      </c>
      <c r="S1780" s="149">
        <v>0.48305555555555468</v>
      </c>
      <c r="T1780" s="149">
        <v>0.48305555555555468</v>
      </c>
      <c r="U1780" s="150">
        <v>44819</v>
      </c>
      <c r="V1780" s="149">
        <v>0.21638888888888896</v>
      </c>
      <c r="W1780" s="130">
        <v>0.5</v>
      </c>
      <c r="X1780" s="135">
        <v>16.510000000000002</v>
      </c>
      <c r="Y1780" s="130" t="str">
        <f t="shared" si="238"/>
        <v>N2016</v>
      </c>
      <c r="Z1780" s="130" t="str">
        <f t="shared" si="233"/>
        <v>3/BK-4MCCE</v>
      </c>
      <c r="AA1780" s="135">
        <f t="shared" si="242"/>
        <v>0.5</v>
      </c>
      <c r="AB1780" s="135">
        <f t="shared" si="240"/>
        <v>5.97</v>
      </c>
      <c r="AC1780" s="130">
        <f t="shared" si="236"/>
        <v>16.510000000000002</v>
      </c>
      <c r="AD1780" s="130" t="str">
        <f t="shared" si="234"/>
        <v>66004-081</v>
      </c>
      <c r="AE1780" s="136"/>
      <c r="AF1780" s="137"/>
      <c r="AG1780" s="1" t="s">
        <v>573</v>
      </c>
      <c r="AH1780" s="43">
        <v>31615</v>
      </c>
    </row>
    <row r="1781" spans="1:34" x14ac:dyDescent="0.25">
      <c r="A1781" s="140">
        <v>44817</v>
      </c>
      <c r="B1781" s="55" t="s">
        <v>6000</v>
      </c>
      <c r="C1781" s="51" t="s">
        <v>2101</v>
      </c>
      <c r="D1781" s="51" t="s">
        <v>6003</v>
      </c>
      <c r="E1781" s="54">
        <v>44812</v>
      </c>
      <c r="F1781" s="51" t="s">
        <v>117</v>
      </c>
      <c r="G1781" s="48" t="s">
        <v>6001</v>
      </c>
      <c r="H1781" s="52">
        <v>10</v>
      </c>
      <c r="I1781" s="51" t="s">
        <v>1364</v>
      </c>
      <c r="J1781" s="1">
        <v>5.07</v>
      </c>
      <c r="K1781" s="132">
        <v>970954</v>
      </c>
      <c r="L1781" s="131" t="s">
        <v>6002</v>
      </c>
      <c r="M1781" s="131">
        <v>4.8</v>
      </c>
      <c r="N1781" s="131">
        <v>1.5</v>
      </c>
      <c r="O1781" s="133">
        <f t="shared" si="241"/>
        <v>7.1999999999999993</v>
      </c>
      <c r="P1781" s="131" t="s">
        <v>3497</v>
      </c>
      <c r="Q1781" s="131" t="s">
        <v>562</v>
      </c>
      <c r="R1781" s="134" t="s">
        <v>5813</v>
      </c>
      <c r="S1781" s="149">
        <v>4.7544444444444451</v>
      </c>
      <c r="T1781" s="149">
        <v>0.4754444444444445</v>
      </c>
      <c r="U1781" s="150">
        <v>44818</v>
      </c>
      <c r="V1781" s="149">
        <v>0.44611111111110802</v>
      </c>
      <c r="W1781" s="130">
        <v>0.53</v>
      </c>
      <c r="X1781" s="135">
        <v>21.35</v>
      </c>
      <c r="Y1781" s="130" t="str">
        <f t="shared" si="238"/>
        <v>N1380</v>
      </c>
      <c r="Z1781" s="130" t="str">
        <f t="shared" si="233"/>
        <v>4/MH-AA1500HT</v>
      </c>
      <c r="AA1781" s="135">
        <f t="shared" si="242"/>
        <v>0.53</v>
      </c>
      <c r="AB1781" s="135">
        <f t="shared" si="240"/>
        <v>5.07</v>
      </c>
      <c r="AC1781" s="130">
        <f t="shared" si="236"/>
        <v>21.35</v>
      </c>
      <c r="AD1781" s="130" t="str">
        <f t="shared" si="234"/>
        <v>59001-404EKTA</v>
      </c>
      <c r="AE1781" s="136"/>
      <c r="AF1781" s="137"/>
      <c r="AG1781" s="1" t="s">
        <v>573</v>
      </c>
      <c r="AH1781" s="43">
        <v>24232</v>
      </c>
    </row>
    <row r="1782" spans="1:34" x14ac:dyDescent="0.25">
      <c r="A1782" s="140">
        <v>44796</v>
      </c>
      <c r="B1782" s="55" t="s">
        <v>5853</v>
      </c>
      <c r="C1782" s="51" t="s">
        <v>2150</v>
      </c>
      <c r="D1782" s="51" t="s">
        <v>381</v>
      </c>
      <c r="E1782" s="54">
        <v>44789</v>
      </c>
      <c r="F1782" s="51" t="s">
        <v>443</v>
      </c>
      <c r="G1782" s="48" t="s">
        <v>380</v>
      </c>
      <c r="H1782" s="52">
        <v>12</v>
      </c>
      <c r="I1782" s="51" t="s">
        <v>95</v>
      </c>
      <c r="J1782" s="1">
        <v>58.79</v>
      </c>
      <c r="K1782" s="132">
        <v>968084</v>
      </c>
      <c r="L1782" s="131"/>
      <c r="M1782" s="131">
        <v>13.5</v>
      </c>
      <c r="N1782" s="131"/>
      <c r="O1782" s="133">
        <f t="shared" si="241"/>
        <v>0</v>
      </c>
      <c r="P1782" s="131" t="s">
        <v>3538</v>
      </c>
      <c r="Q1782" s="131" t="s">
        <v>382</v>
      </c>
      <c r="R1782" s="134" t="s">
        <v>6020</v>
      </c>
      <c r="S1782" s="149">
        <v>43.498611111111117</v>
      </c>
      <c r="T1782" s="149">
        <v>3.6248842592592596</v>
      </c>
      <c r="U1782" s="150">
        <v>44818</v>
      </c>
      <c r="V1782" s="149">
        <v>0.53638888888888836</v>
      </c>
      <c r="W1782" s="130">
        <v>2.25</v>
      </c>
      <c r="X1782" s="135">
        <v>306</v>
      </c>
      <c r="Y1782" s="130" t="str">
        <f t="shared" si="238"/>
        <v>AL123D</v>
      </c>
      <c r="Z1782" s="130" t="str">
        <f t="shared" si="233"/>
        <v>72/LR20XW</v>
      </c>
      <c r="AA1782" s="135">
        <f t="shared" si="242"/>
        <v>2.25</v>
      </c>
      <c r="AB1782" s="135">
        <f t="shared" si="240"/>
        <v>58.79</v>
      </c>
      <c r="AC1782" s="130">
        <f t="shared" si="236"/>
        <v>306</v>
      </c>
      <c r="AD1782" s="130" t="str">
        <f t="shared" si="234"/>
        <v>66000-182</v>
      </c>
      <c r="AE1782" s="136"/>
      <c r="AF1782" s="137"/>
      <c r="AG1782" s="1" t="s">
        <v>151</v>
      </c>
      <c r="AH1782" s="43">
        <v>65381</v>
      </c>
    </row>
    <row r="1783" spans="1:34" x14ac:dyDescent="0.25">
      <c r="A1783" s="139">
        <v>44802</v>
      </c>
      <c r="B1783" s="58" t="s">
        <v>5883</v>
      </c>
      <c r="C1783" s="51" t="s">
        <v>1995</v>
      </c>
      <c r="D1783" s="51" t="s">
        <v>98</v>
      </c>
      <c r="E1783" s="54">
        <v>44797</v>
      </c>
      <c r="F1783" s="51" t="s">
        <v>1993</v>
      </c>
      <c r="G1783" s="48" t="s">
        <v>1994</v>
      </c>
      <c r="H1783" s="52">
        <v>6</v>
      </c>
      <c r="I1783" s="51" t="s">
        <v>95</v>
      </c>
      <c r="J1783" s="1">
        <v>41.88</v>
      </c>
      <c r="K1783" s="132">
        <v>969115</v>
      </c>
      <c r="L1783" s="131"/>
      <c r="M1783" s="131">
        <v>24</v>
      </c>
      <c r="N1783" s="131">
        <v>54</v>
      </c>
      <c r="O1783" s="133">
        <f t="shared" si="241"/>
        <v>1296</v>
      </c>
      <c r="P1783" s="131" t="s">
        <v>3538</v>
      </c>
      <c r="Q1783" s="131" t="s">
        <v>1996</v>
      </c>
      <c r="R1783" s="134" t="s">
        <v>5771</v>
      </c>
      <c r="S1783" s="149">
        <v>18.868055555555561</v>
      </c>
      <c r="T1783" s="149">
        <v>3.1446759259259269</v>
      </c>
      <c r="U1783" s="150">
        <v>44818</v>
      </c>
      <c r="V1783" s="149">
        <v>0.31722222222222207</v>
      </c>
      <c r="W1783" s="130">
        <v>1.64</v>
      </c>
      <c r="X1783" s="135">
        <v>200</v>
      </c>
      <c r="Y1783" s="130" t="str">
        <f t="shared" si="238"/>
        <v>AL298</v>
      </c>
      <c r="Z1783" s="130" t="str">
        <f t="shared" si="233"/>
        <v>48/LR20XW</v>
      </c>
      <c r="AA1783" s="135">
        <f t="shared" si="242"/>
        <v>1.64</v>
      </c>
      <c r="AB1783" s="135">
        <f t="shared" si="240"/>
        <v>41.88</v>
      </c>
      <c r="AC1783" s="130">
        <f t="shared" si="236"/>
        <v>200</v>
      </c>
      <c r="AD1783" s="130" t="str">
        <f t="shared" si="234"/>
        <v>66000-288</v>
      </c>
      <c r="AE1783" s="136"/>
      <c r="AF1783" s="137"/>
      <c r="AG1783" s="1" t="s">
        <v>153</v>
      </c>
      <c r="AH1783" s="43">
        <v>65252</v>
      </c>
    </row>
    <row r="1784" spans="1:34" x14ac:dyDescent="0.25">
      <c r="A1784" s="140">
        <v>44747</v>
      </c>
      <c r="B1784" s="55" t="s">
        <v>5444</v>
      </c>
      <c r="C1784" s="51" t="s">
        <v>1204</v>
      </c>
      <c r="D1784" s="51" t="s">
        <v>1205</v>
      </c>
      <c r="E1784" s="54">
        <v>44771</v>
      </c>
      <c r="F1784" s="51" t="s">
        <v>610</v>
      </c>
      <c r="G1784" s="48" t="s">
        <v>1203</v>
      </c>
      <c r="H1784" s="52">
        <v>10</v>
      </c>
      <c r="I1784" s="51" t="s">
        <v>643</v>
      </c>
      <c r="J1784" s="1">
        <v>283.25</v>
      </c>
      <c r="K1784" s="132">
        <v>962734</v>
      </c>
      <c r="L1784" s="131"/>
      <c r="M1784" s="131">
        <v>25.2</v>
      </c>
      <c r="N1784" s="131">
        <v>7.5</v>
      </c>
      <c r="O1784" s="133">
        <f t="shared" si="241"/>
        <v>189</v>
      </c>
      <c r="P1784" s="131" t="s">
        <v>3486</v>
      </c>
      <c r="Q1784" s="131" t="s">
        <v>567</v>
      </c>
      <c r="R1784" s="134" t="s">
        <v>6021</v>
      </c>
      <c r="S1784" s="149">
        <v>97.227222222222224</v>
      </c>
      <c r="T1784" s="149">
        <v>9.722722222222222</v>
      </c>
      <c r="U1784" s="150">
        <v>44818</v>
      </c>
      <c r="V1784" s="149">
        <v>0.43694444444444391</v>
      </c>
      <c r="W1784" s="130">
        <v>2.99</v>
      </c>
      <c r="X1784" s="135">
        <v>850</v>
      </c>
      <c r="Y1784" s="130" t="str">
        <f t="shared" si="238"/>
        <v>RL1098C</v>
      </c>
      <c r="Z1784" s="130" t="str">
        <f t="shared" si="233"/>
        <v>21/INR18650-25R</v>
      </c>
      <c r="AA1784" s="135">
        <f t="shared" si="242"/>
        <v>2.99</v>
      </c>
      <c r="AB1784" s="135">
        <f t="shared" si="240"/>
        <v>283.25</v>
      </c>
      <c r="AC1784" s="130">
        <f t="shared" si="236"/>
        <v>850</v>
      </c>
      <c r="AD1784" s="130" t="str">
        <f t="shared" si="234"/>
        <v>67001-6393</v>
      </c>
      <c r="AE1784" s="136"/>
      <c r="AF1784" s="137"/>
      <c r="AG1784" s="1" t="s">
        <v>151</v>
      </c>
      <c r="AH1784" s="43">
        <v>1582</v>
      </c>
    </row>
    <row r="1785" spans="1:34" x14ac:dyDescent="0.25">
      <c r="A1785" s="144">
        <v>44790</v>
      </c>
      <c r="B1785" s="56" t="s">
        <v>5818</v>
      </c>
      <c r="C1785" s="51" t="s">
        <v>397</v>
      </c>
      <c r="D1785" s="51" t="s">
        <v>5820</v>
      </c>
      <c r="E1785" s="54">
        <v>44782</v>
      </c>
      <c r="F1785" s="51" t="s">
        <v>1421</v>
      </c>
      <c r="G1785" s="48" t="s">
        <v>5819</v>
      </c>
      <c r="H1785" s="52">
        <v>7</v>
      </c>
      <c r="I1785" s="51" t="s">
        <v>95</v>
      </c>
      <c r="J1785" s="1">
        <v>22.73</v>
      </c>
      <c r="K1785" s="132">
        <v>967223</v>
      </c>
      <c r="L1785" s="131"/>
      <c r="M1785" s="131">
        <v>42</v>
      </c>
      <c r="N1785" s="131"/>
      <c r="O1785" s="133">
        <f t="shared" si="241"/>
        <v>0</v>
      </c>
      <c r="P1785" s="131" t="s">
        <v>3538</v>
      </c>
      <c r="Q1785" s="131" t="s">
        <v>1758</v>
      </c>
      <c r="R1785" s="134" t="s">
        <v>6022</v>
      </c>
      <c r="S1785" s="149">
        <v>13.911666666666665</v>
      </c>
      <c r="T1785" s="149">
        <v>1.9873809523809522</v>
      </c>
      <c r="U1785" s="150">
        <v>44819</v>
      </c>
      <c r="V1785" s="149">
        <v>0.56611111111111079</v>
      </c>
      <c r="W1785" s="130">
        <v>2.11</v>
      </c>
      <c r="X1785" s="135">
        <v>160</v>
      </c>
      <c r="Y1785" s="130" t="str">
        <f t="shared" si="238"/>
        <v>AL217DEG</v>
      </c>
      <c r="Z1785" s="130" t="str">
        <f t="shared" si="233"/>
        <v>28/LR20XW</v>
      </c>
      <c r="AA1785" s="135">
        <f t="shared" si="242"/>
        <v>2.11</v>
      </c>
      <c r="AB1785" s="135">
        <f t="shared" si="240"/>
        <v>22.73</v>
      </c>
      <c r="AC1785" s="130">
        <f t="shared" si="236"/>
        <v>160</v>
      </c>
      <c r="AD1785" s="130" t="str">
        <f t="shared" si="234"/>
        <v>66000-212DEG</v>
      </c>
      <c r="AE1785" s="136"/>
      <c r="AF1785" s="137"/>
      <c r="AG1785" s="1" t="s">
        <v>152</v>
      </c>
      <c r="AH1785" s="43">
        <v>66560</v>
      </c>
    </row>
    <row r="1786" spans="1:34" x14ac:dyDescent="0.25">
      <c r="A1786" s="139">
        <v>44788</v>
      </c>
      <c r="B1786" s="58" t="s">
        <v>5810</v>
      </c>
      <c r="C1786" s="51" t="s">
        <v>755</v>
      </c>
      <c r="D1786" s="51" t="s">
        <v>5812</v>
      </c>
      <c r="E1786" s="54">
        <v>44782</v>
      </c>
      <c r="F1786" s="51" t="s">
        <v>1421</v>
      </c>
      <c r="G1786" s="48" t="s">
        <v>5811</v>
      </c>
      <c r="H1786" s="52">
        <v>2</v>
      </c>
      <c r="I1786" s="51" t="s">
        <v>489</v>
      </c>
      <c r="J1786" s="1">
        <v>27.51</v>
      </c>
      <c r="K1786" s="132">
        <v>967223</v>
      </c>
      <c r="L1786" s="131"/>
      <c r="M1786" s="131">
        <v>42</v>
      </c>
      <c r="N1786" s="131"/>
      <c r="O1786" s="133">
        <f t="shared" si="241"/>
        <v>0</v>
      </c>
      <c r="P1786" s="131" t="s">
        <v>3538</v>
      </c>
      <c r="Q1786" s="131" t="s">
        <v>246</v>
      </c>
      <c r="R1786" s="134" t="s">
        <v>6022</v>
      </c>
      <c r="S1786" s="149">
        <v>2.4091666666666618</v>
      </c>
      <c r="T1786" s="149">
        <v>1.2045833333333309</v>
      </c>
      <c r="U1786" s="150">
        <v>44819</v>
      </c>
      <c r="V1786" s="149">
        <v>0.26361111111111013</v>
      </c>
      <c r="W1786" s="130">
        <v>1.91</v>
      </c>
      <c r="X1786" s="135">
        <v>220</v>
      </c>
      <c r="Y1786" s="130" t="str">
        <f t="shared" si="238"/>
        <v>AL217ADEG</v>
      </c>
      <c r="Z1786" s="130" t="str">
        <f t="shared" si="233"/>
        <v>28/EN95</v>
      </c>
      <c r="AA1786" s="135">
        <f t="shared" si="242"/>
        <v>1.91</v>
      </c>
      <c r="AB1786" s="135">
        <f t="shared" si="240"/>
        <v>27.51</v>
      </c>
      <c r="AC1786" s="130">
        <f t="shared" si="236"/>
        <v>220</v>
      </c>
      <c r="AD1786" s="130" t="str">
        <f t="shared" si="234"/>
        <v>66000-213DEG</v>
      </c>
      <c r="AE1786" s="136"/>
      <c r="AF1786" s="137"/>
      <c r="AG1786" s="1" t="s">
        <v>152</v>
      </c>
      <c r="AH1786" s="43">
        <v>66560</v>
      </c>
    </row>
    <row r="1787" spans="1:34" x14ac:dyDescent="0.25">
      <c r="A1787" s="144">
        <v>44804</v>
      </c>
      <c r="B1787" s="56" t="s">
        <v>5909</v>
      </c>
      <c r="C1787" s="51" t="s">
        <v>5404</v>
      </c>
      <c r="D1787" s="51" t="s">
        <v>5405</v>
      </c>
      <c r="E1787" s="54">
        <v>44810</v>
      </c>
      <c r="F1787" s="51" t="s">
        <v>3028</v>
      </c>
      <c r="G1787" s="48" t="s">
        <v>5403</v>
      </c>
      <c r="H1787" s="52">
        <v>6</v>
      </c>
      <c r="I1787" s="51" t="s">
        <v>1486</v>
      </c>
      <c r="J1787" s="1">
        <v>26.58</v>
      </c>
      <c r="K1787" s="132">
        <v>968052</v>
      </c>
      <c r="L1787" s="131"/>
      <c r="M1787" s="131">
        <v>18</v>
      </c>
      <c r="N1787" s="131">
        <v>1.9</v>
      </c>
      <c r="O1787" s="133">
        <f t="shared" si="241"/>
        <v>34.199999999999996</v>
      </c>
      <c r="P1787" s="131" t="s">
        <v>3497</v>
      </c>
      <c r="Q1787" s="131" t="s">
        <v>590</v>
      </c>
      <c r="R1787" s="134" t="s">
        <v>5773</v>
      </c>
      <c r="S1787" s="149">
        <v>9.8275000000000023</v>
      </c>
      <c r="T1787" s="149">
        <v>1.6379166666666671</v>
      </c>
      <c r="U1787" s="150">
        <v>44823</v>
      </c>
      <c r="V1787" s="149">
        <v>0.49777777777777743</v>
      </c>
      <c r="W1787" s="130">
        <v>1.67</v>
      </c>
      <c r="X1787" s="135">
        <v>130</v>
      </c>
      <c r="Y1787" s="130" t="str">
        <f t="shared" si="238"/>
        <v>N1867</v>
      </c>
      <c r="Z1787" s="130" t="str">
        <f t="shared" si="233"/>
        <v>15/HR-3UTC</v>
      </c>
      <c r="AA1787" s="135">
        <f t="shared" si="242"/>
        <v>1.67</v>
      </c>
      <c r="AB1787" s="135">
        <f t="shared" si="240"/>
        <v>26.58</v>
      </c>
      <c r="AC1787" s="130">
        <f t="shared" si="236"/>
        <v>130</v>
      </c>
      <c r="AD1787" s="130" t="str">
        <f t="shared" si="234"/>
        <v>66002-132</v>
      </c>
      <c r="AE1787" s="136"/>
      <c r="AF1787" s="137"/>
      <c r="AG1787" s="1" t="s">
        <v>151</v>
      </c>
      <c r="AH1787" s="43">
        <v>2361</v>
      </c>
    </row>
    <row r="1788" spans="1:34" x14ac:dyDescent="0.25">
      <c r="A1788" s="144">
        <v>44804</v>
      </c>
      <c r="B1788" s="56" t="s">
        <v>5912</v>
      </c>
      <c r="C1788" s="51" t="s">
        <v>4456</v>
      </c>
      <c r="D1788" s="51" t="s">
        <v>548</v>
      </c>
      <c r="E1788" s="54">
        <v>44818</v>
      </c>
      <c r="F1788" s="51" t="s">
        <v>545</v>
      </c>
      <c r="G1788" s="48" t="s">
        <v>546</v>
      </c>
      <c r="H1788" s="52">
        <v>40</v>
      </c>
      <c r="I1788" s="51" t="s">
        <v>321</v>
      </c>
      <c r="J1788" s="1">
        <v>4.9000000000000004</v>
      </c>
      <c r="K1788" s="132">
        <v>969003</v>
      </c>
      <c r="L1788" s="131"/>
      <c r="M1788" s="131">
        <v>3.7</v>
      </c>
      <c r="N1788" s="131">
        <v>2.9</v>
      </c>
      <c r="O1788" s="133">
        <f t="shared" si="241"/>
        <v>10.73</v>
      </c>
      <c r="P1788" s="131" t="s">
        <v>3486</v>
      </c>
      <c r="Q1788" s="131" t="s">
        <v>412</v>
      </c>
      <c r="R1788" s="134" t="s">
        <v>248</v>
      </c>
      <c r="S1788" s="149">
        <v>19.06666666666667</v>
      </c>
      <c r="T1788" s="149">
        <v>0.47666666666666674</v>
      </c>
      <c r="U1788" s="150">
        <v>44820</v>
      </c>
      <c r="V1788" s="149">
        <v>1.2583333333333329</v>
      </c>
      <c r="W1788" s="130">
        <v>0.46</v>
      </c>
      <c r="X1788" s="135">
        <v>35</v>
      </c>
      <c r="Y1788" s="130" t="str">
        <f t="shared" si="238"/>
        <v>RL999</v>
      </c>
      <c r="Z1788" s="130" t="str">
        <f t="shared" si="233"/>
        <v xml:space="preserve">1/NCR18650PF </v>
      </c>
      <c r="AA1788" s="135">
        <f t="shared" si="242"/>
        <v>0.46</v>
      </c>
      <c r="AB1788" s="135">
        <f t="shared" si="240"/>
        <v>4.9000000000000004</v>
      </c>
      <c r="AC1788" s="130">
        <f t="shared" si="236"/>
        <v>35</v>
      </c>
      <c r="AD1788" s="130" t="str">
        <f t="shared" si="234"/>
        <v>66001-482</v>
      </c>
      <c r="AE1788" s="136"/>
      <c r="AF1788" s="137"/>
      <c r="AG1788" s="1" t="s">
        <v>151</v>
      </c>
      <c r="AH1788" s="43">
        <v>66757</v>
      </c>
    </row>
    <row r="1789" spans="1:34" x14ac:dyDescent="0.25">
      <c r="A1789" s="146">
        <v>44805</v>
      </c>
      <c r="B1789" s="57" t="s">
        <v>5944</v>
      </c>
      <c r="C1789" s="51" t="s">
        <v>2036</v>
      </c>
      <c r="D1789" s="51" t="s">
        <v>2037</v>
      </c>
      <c r="E1789" s="54">
        <v>44802</v>
      </c>
      <c r="F1789" s="51" t="s">
        <v>3635</v>
      </c>
      <c r="G1789" s="48" t="s">
        <v>2035</v>
      </c>
      <c r="H1789" s="52">
        <v>10</v>
      </c>
      <c r="I1789" s="51" t="s">
        <v>95</v>
      </c>
      <c r="J1789" s="1">
        <v>16.38</v>
      </c>
      <c r="K1789" s="132">
        <v>969567</v>
      </c>
      <c r="L1789" s="131"/>
      <c r="M1789" s="131">
        <v>30</v>
      </c>
      <c r="N1789" s="131"/>
      <c r="O1789" s="133">
        <f t="shared" si="241"/>
        <v>0</v>
      </c>
      <c r="P1789" s="131" t="s">
        <v>3538</v>
      </c>
      <c r="Q1789" s="131" t="s">
        <v>594</v>
      </c>
      <c r="R1789" s="134" t="s">
        <v>5813</v>
      </c>
      <c r="S1789" s="149">
        <v>11.990277777777779</v>
      </c>
      <c r="T1789" s="149">
        <v>1.1990277777777778</v>
      </c>
      <c r="U1789" s="150">
        <v>44820</v>
      </c>
      <c r="V1789" s="149">
        <v>0.63833333333333453</v>
      </c>
      <c r="W1789" s="130">
        <v>1.68</v>
      </c>
      <c r="X1789" s="135">
        <v>130</v>
      </c>
      <c r="Y1789" s="130" t="str">
        <f t="shared" si="238"/>
        <v>AL600</v>
      </c>
      <c r="Z1789" s="130" t="str">
        <f t="shared" si="233"/>
        <v>20/LR20XW</v>
      </c>
      <c r="AA1789" s="135">
        <f t="shared" si="242"/>
        <v>1.68</v>
      </c>
      <c r="AB1789" s="135">
        <f t="shared" si="240"/>
        <v>16.38</v>
      </c>
      <c r="AC1789" s="130">
        <f t="shared" si="236"/>
        <v>130</v>
      </c>
      <c r="AD1789" s="130" t="str">
        <f t="shared" si="234"/>
        <v>66002-615</v>
      </c>
      <c r="AE1789" s="136"/>
      <c r="AF1789" s="137"/>
      <c r="AG1789" s="1" t="s">
        <v>151</v>
      </c>
      <c r="AH1789" s="43">
        <v>65701</v>
      </c>
    </row>
    <row r="1790" spans="1:34" x14ac:dyDescent="0.25">
      <c r="A1790" s="140">
        <v>44783</v>
      </c>
      <c r="B1790" s="55" t="s">
        <v>5780</v>
      </c>
      <c r="C1790" s="51" t="s">
        <v>310</v>
      </c>
      <c r="D1790" s="51" t="s">
        <v>5783</v>
      </c>
      <c r="E1790" s="54">
        <v>44802</v>
      </c>
      <c r="F1790" s="51" t="s">
        <v>322</v>
      </c>
      <c r="G1790" s="48" t="s">
        <v>5781</v>
      </c>
      <c r="H1790" s="52">
        <v>20</v>
      </c>
      <c r="I1790" s="51" t="s">
        <v>552</v>
      </c>
      <c r="J1790" s="1">
        <v>10.41</v>
      </c>
      <c r="K1790" s="132">
        <v>966689</v>
      </c>
      <c r="L1790" s="131" t="s">
        <v>5782</v>
      </c>
      <c r="M1790" s="131">
        <v>4.8</v>
      </c>
      <c r="N1790" s="131">
        <v>4</v>
      </c>
      <c r="O1790" s="133">
        <f t="shared" si="241"/>
        <v>19.2</v>
      </c>
      <c r="P1790" s="131" t="s">
        <v>3497</v>
      </c>
      <c r="Q1790" s="131" t="s">
        <v>562</v>
      </c>
      <c r="R1790" s="134" t="s">
        <v>5774</v>
      </c>
      <c r="S1790" s="149">
        <v>18.986388888888889</v>
      </c>
      <c r="T1790" s="149">
        <v>0.94931944444444449</v>
      </c>
      <c r="U1790" s="150">
        <v>44820</v>
      </c>
      <c r="V1790" s="149">
        <v>0.63472222222222108</v>
      </c>
      <c r="W1790" s="130">
        <v>0.41</v>
      </c>
      <c r="X1790" s="135">
        <v>29.75</v>
      </c>
      <c r="Y1790" s="130" t="str">
        <f t="shared" si="238"/>
        <v>N775</v>
      </c>
      <c r="Z1790" s="130" t="str">
        <f t="shared" si="233"/>
        <v>4/ITL4000D</v>
      </c>
      <c r="AA1790" s="135">
        <f t="shared" si="242"/>
        <v>0.41</v>
      </c>
      <c r="AB1790" s="135">
        <f t="shared" si="240"/>
        <v>10.41</v>
      </c>
      <c r="AC1790" s="130">
        <f t="shared" si="236"/>
        <v>29.75</v>
      </c>
      <c r="AD1790" s="130" t="str">
        <f t="shared" si="234"/>
        <v>30004-354B</v>
      </c>
      <c r="AE1790" s="136"/>
      <c r="AF1790" s="137"/>
      <c r="AG1790" s="1" t="s">
        <v>573</v>
      </c>
      <c r="AH1790" s="43" t="s">
        <v>323</v>
      </c>
    </row>
    <row r="1791" spans="1:34" x14ac:dyDescent="0.25">
      <c r="A1791" s="146">
        <v>44812</v>
      </c>
      <c r="B1791" s="57" t="s">
        <v>5974</v>
      </c>
      <c r="C1791" s="51" t="s">
        <v>149</v>
      </c>
      <c r="D1791" s="51" t="s">
        <v>220</v>
      </c>
      <c r="E1791" s="54">
        <v>44827</v>
      </c>
      <c r="F1791" s="51" t="s">
        <v>3091</v>
      </c>
      <c r="G1791" s="48" t="s">
        <v>219</v>
      </c>
      <c r="H1791" s="52">
        <v>20</v>
      </c>
      <c r="I1791" s="51" t="s">
        <v>148</v>
      </c>
      <c r="J1791" s="1">
        <v>14.99</v>
      </c>
      <c r="K1791" s="132">
        <v>970704</v>
      </c>
      <c r="L1791" s="131"/>
      <c r="M1791" s="131">
        <v>3.6</v>
      </c>
      <c r="N1791" s="131">
        <v>13</v>
      </c>
      <c r="O1791" s="133">
        <f t="shared" si="241"/>
        <v>46.800000000000004</v>
      </c>
      <c r="P1791" s="131" t="s">
        <v>421</v>
      </c>
      <c r="Q1791" s="131" t="s">
        <v>412</v>
      </c>
      <c r="R1791" s="134" t="s">
        <v>5775</v>
      </c>
      <c r="S1791" s="149">
        <v>3.7722222222222226</v>
      </c>
      <c r="T1791" s="149">
        <v>0.18861111111111112</v>
      </c>
      <c r="U1791" s="150">
        <v>44820</v>
      </c>
      <c r="V1791" s="149">
        <v>0.50805555555555593</v>
      </c>
      <c r="W1791" s="130">
        <v>0.19</v>
      </c>
      <c r="X1791" s="135">
        <v>30</v>
      </c>
      <c r="Y1791" s="130" t="str">
        <f t="shared" si="238"/>
        <v>L204</v>
      </c>
      <c r="Z1791" s="130" t="str">
        <f t="shared" si="233"/>
        <v>1/LSH20</v>
      </c>
      <c r="AA1791" s="135">
        <f t="shared" si="242"/>
        <v>0.19</v>
      </c>
      <c r="AB1791" s="135">
        <f t="shared" si="240"/>
        <v>14.99</v>
      </c>
      <c r="AC1791" s="130">
        <f t="shared" si="236"/>
        <v>30</v>
      </c>
      <c r="AD1791" s="130" t="str">
        <f t="shared" si="234"/>
        <v>66000-207</v>
      </c>
      <c r="AE1791" s="136"/>
      <c r="AF1791" s="137"/>
      <c r="AG1791" s="1" t="s">
        <v>151</v>
      </c>
      <c r="AH1791" s="43">
        <v>65365</v>
      </c>
    </row>
    <row r="1792" spans="1:34" x14ac:dyDescent="0.25">
      <c r="A1792" s="140">
        <v>44803</v>
      </c>
      <c r="B1792" s="55" t="s">
        <v>5894</v>
      </c>
      <c r="C1792" s="51" t="s">
        <v>1373</v>
      </c>
      <c r="D1792" s="51" t="s">
        <v>5896</v>
      </c>
      <c r="E1792" s="54">
        <v>44798</v>
      </c>
      <c r="F1792" s="51" t="s">
        <v>258</v>
      </c>
      <c r="G1792" s="48" t="s">
        <v>5895</v>
      </c>
      <c r="H1792" s="52">
        <v>4</v>
      </c>
      <c r="I1792" s="51" t="s">
        <v>318</v>
      </c>
      <c r="J1792" s="1">
        <v>88.37</v>
      </c>
      <c r="K1792" s="132">
        <v>969295</v>
      </c>
      <c r="L1792" s="131"/>
      <c r="M1792" s="131">
        <v>25.2</v>
      </c>
      <c r="N1792" s="131">
        <v>6.9</v>
      </c>
      <c r="O1792" s="133">
        <f t="shared" si="241"/>
        <v>173.88</v>
      </c>
      <c r="P1792" s="131" t="s">
        <v>3486</v>
      </c>
      <c r="Q1792" s="131" t="s">
        <v>1188</v>
      </c>
      <c r="R1792" s="134" t="s">
        <v>6022</v>
      </c>
      <c r="S1792" s="149">
        <v>8.428333333333331</v>
      </c>
      <c r="T1792" s="149">
        <v>2.1070833333333328</v>
      </c>
      <c r="U1792" s="150">
        <v>44820</v>
      </c>
      <c r="V1792" s="149">
        <v>0.43361111111111272</v>
      </c>
      <c r="W1792" s="130">
        <v>5</v>
      </c>
      <c r="X1792" s="135">
        <v>305</v>
      </c>
      <c r="Y1792" s="130" t="str">
        <f t="shared" si="238"/>
        <v>RL1614</v>
      </c>
      <c r="Z1792" s="130" t="str">
        <f t="shared" si="233"/>
        <v>14/NCR18650GA</v>
      </c>
      <c r="AA1792" s="135">
        <f t="shared" si="242"/>
        <v>5</v>
      </c>
      <c r="AB1792" s="135">
        <f t="shared" si="240"/>
        <v>88.37</v>
      </c>
      <c r="AC1792" s="130">
        <f t="shared" si="236"/>
        <v>305</v>
      </c>
      <c r="AD1792" s="130" t="str">
        <f t="shared" si="234"/>
        <v>66003-071</v>
      </c>
      <c r="AE1792" s="136"/>
      <c r="AF1792" s="137"/>
      <c r="AG1792" s="1" t="s">
        <v>152</v>
      </c>
      <c r="AH1792" s="43">
        <v>1167</v>
      </c>
    </row>
    <row r="1793" spans="1:34" x14ac:dyDescent="0.25">
      <c r="A1793" s="146">
        <v>44749</v>
      </c>
      <c r="B1793" s="57" t="s">
        <v>5469</v>
      </c>
      <c r="C1793" s="51" t="s">
        <v>4114</v>
      </c>
      <c r="D1793" s="51" t="s">
        <v>5470</v>
      </c>
      <c r="E1793" s="54">
        <v>44769</v>
      </c>
      <c r="F1793" s="51" t="s">
        <v>3033</v>
      </c>
      <c r="G1793" s="48" t="s">
        <v>3722</v>
      </c>
      <c r="H1793" s="52">
        <v>4</v>
      </c>
      <c r="I1793" s="51" t="s">
        <v>3492</v>
      </c>
      <c r="J1793" s="1">
        <v>104.85</v>
      </c>
      <c r="K1793" s="132">
        <v>963038</v>
      </c>
      <c r="L1793" s="131"/>
      <c r="M1793" s="131"/>
      <c r="N1793" s="131"/>
      <c r="O1793" s="133">
        <f t="shared" si="241"/>
        <v>0</v>
      </c>
      <c r="P1793" s="131"/>
      <c r="Q1793" s="131"/>
      <c r="R1793" s="134" t="s">
        <v>297</v>
      </c>
      <c r="S1793" s="149">
        <v>6.735555555555556</v>
      </c>
      <c r="T1793" s="149">
        <v>1.683888888888889</v>
      </c>
      <c r="U1793" s="150">
        <v>44819</v>
      </c>
      <c r="V1793" s="149">
        <v>0.26805555555555571</v>
      </c>
      <c r="W1793" s="130">
        <v>1.35</v>
      </c>
      <c r="X1793" s="135">
        <v>250</v>
      </c>
      <c r="Y1793" s="130" t="str">
        <f t="shared" si="238"/>
        <v>CH563A</v>
      </c>
      <c r="Z1793" s="130" t="str">
        <f t="shared" si="233"/>
        <v>TSB003PCB</v>
      </c>
      <c r="AA1793" s="135">
        <f t="shared" si="242"/>
        <v>1.35</v>
      </c>
      <c r="AB1793" s="135">
        <f t="shared" si="240"/>
        <v>104.85</v>
      </c>
      <c r="AC1793" s="130">
        <f t="shared" si="236"/>
        <v>250</v>
      </c>
      <c r="AD1793" s="130" t="str">
        <f t="shared" si="234"/>
        <v>67001-877</v>
      </c>
      <c r="AE1793" s="136"/>
      <c r="AF1793" s="137"/>
      <c r="AG1793" s="1" t="s">
        <v>153</v>
      </c>
      <c r="AH1793" s="43">
        <v>2486</v>
      </c>
    </row>
    <row r="1794" spans="1:34" x14ac:dyDescent="0.25">
      <c r="A1794" s="144">
        <v>44790</v>
      </c>
      <c r="B1794" s="56" t="s">
        <v>5823</v>
      </c>
      <c r="C1794" s="51" t="s">
        <v>5648</v>
      </c>
      <c r="D1794" s="51" t="s">
        <v>5825</v>
      </c>
      <c r="E1794" s="54">
        <v>44782</v>
      </c>
      <c r="F1794" s="51" t="s">
        <v>1421</v>
      </c>
      <c r="G1794" s="48" t="s">
        <v>5824</v>
      </c>
      <c r="H1794" s="52">
        <v>2</v>
      </c>
      <c r="I1794" s="51" t="s">
        <v>256</v>
      </c>
      <c r="J1794" s="1">
        <v>6</v>
      </c>
      <c r="K1794" s="132">
        <v>967223</v>
      </c>
      <c r="L1794" s="131"/>
      <c r="M1794" s="131">
        <v>18</v>
      </c>
      <c r="N1794" s="131"/>
      <c r="O1794" s="133">
        <f t="shared" si="241"/>
        <v>0</v>
      </c>
      <c r="P1794" s="131" t="s">
        <v>3538</v>
      </c>
      <c r="Q1794" s="131" t="s">
        <v>5826</v>
      </c>
      <c r="R1794" s="134" t="s">
        <v>5772</v>
      </c>
      <c r="S1794" s="149">
        <v>4.2177777777777763</v>
      </c>
      <c r="T1794" s="149">
        <v>2.1088888888888881</v>
      </c>
      <c r="U1794" s="150">
        <v>44824</v>
      </c>
      <c r="V1794" s="149">
        <v>0.22111111111111148</v>
      </c>
      <c r="W1794" s="130">
        <v>2.42</v>
      </c>
      <c r="X1794" s="135">
        <v>48</v>
      </c>
      <c r="Y1794" s="130" t="str">
        <f t="shared" si="238"/>
        <v>AL560</v>
      </c>
      <c r="Z1794" s="130" t="str">
        <f t="shared" ref="Z1794:Z1856" si="243">C1794</f>
        <v>24/LR6XW</v>
      </c>
      <c r="AA1794" s="135">
        <f t="shared" si="242"/>
        <v>2.42</v>
      </c>
      <c r="AB1794" s="135">
        <f t="shared" si="240"/>
        <v>6</v>
      </c>
      <c r="AC1794" s="130">
        <f t="shared" si="236"/>
        <v>48</v>
      </c>
      <c r="AD1794" s="130" t="str">
        <f t="shared" ref="AD1794:AD1856" si="244">G1794</f>
        <v>66001-464</v>
      </c>
      <c r="AE1794" s="136"/>
      <c r="AF1794" s="137"/>
      <c r="AG1794" s="1" t="s">
        <v>152</v>
      </c>
      <c r="AH1794" s="43">
        <v>66560</v>
      </c>
    </row>
    <row r="1795" spans="1:34" x14ac:dyDescent="0.25">
      <c r="A1795" s="146">
        <v>44805</v>
      </c>
      <c r="B1795" s="57" t="s">
        <v>5950</v>
      </c>
      <c r="C1795" s="51" t="s">
        <v>2578</v>
      </c>
      <c r="D1795" s="51" t="s">
        <v>2579</v>
      </c>
      <c r="E1795" s="54">
        <v>44802</v>
      </c>
      <c r="F1795" s="51" t="s">
        <v>322</v>
      </c>
      <c r="G1795" s="48" t="s">
        <v>2577</v>
      </c>
      <c r="H1795" s="52">
        <v>1</v>
      </c>
      <c r="I1795" s="51" t="s">
        <v>299</v>
      </c>
      <c r="J1795" s="1">
        <v>11.8</v>
      </c>
      <c r="K1795" s="132">
        <v>969543</v>
      </c>
      <c r="L1795" s="131"/>
      <c r="M1795" s="131">
        <v>10.8</v>
      </c>
      <c r="N1795" s="131">
        <v>2.0499999999999998</v>
      </c>
      <c r="O1795" s="133">
        <f t="shared" si="241"/>
        <v>22.14</v>
      </c>
      <c r="P1795" s="131" t="s">
        <v>3486</v>
      </c>
      <c r="Q1795" s="131" t="s">
        <v>577</v>
      </c>
      <c r="R1795" s="134" t="s">
        <v>2172</v>
      </c>
      <c r="S1795" s="149">
        <v>1.4336111111111092</v>
      </c>
      <c r="T1795" s="149">
        <v>1.4336111111111092</v>
      </c>
      <c r="U1795" s="150">
        <v>44824</v>
      </c>
      <c r="V1795" s="149">
        <v>0.40777777777777802</v>
      </c>
      <c r="W1795" s="130">
        <v>1.1399999999999999</v>
      </c>
      <c r="X1795" s="135">
        <v>51</v>
      </c>
      <c r="Y1795" s="130" t="str">
        <f t="shared" si="238"/>
        <v>RECELL586</v>
      </c>
      <c r="Z1795" s="130" t="str">
        <f t="shared" si="243"/>
        <v>3/UR18650RX</v>
      </c>
      <c r="AA1795" s="135">
        <f t="shared" si="242"/>
        <v>1.1399999999999999</v>
      </c>
      <c r="AB1795" s="135">
        <f t="shared" si="240"/>
        <v>11.8</v>
      </c>
      <c r="AC1795" s="130">
        <f t="shared" si="236"/>
        <v>51</v>
      </c>
      <c r="AD1795" s="130" t="str">
        <f t="shared" si="244"/>
        <v>66002-321</v>
      </c>
      <c r="AE1795" s="136"/>
      <c r="AF1795" s="137"/>
      <c r="AG1795" s="1" t="s">
        <v>13</v>
      </c>
      <c r="AH1795" s="43" t="s">
        <v>323</v>
      </c>
    </row>
    <row r="1796" spans="1:34" x14ac:dyDescent="0.25">
      <c r="A1796" s="146">
        <v>44805</v>
      </c>
      <c r="B1796" s="57" t="s">
        <v>5931</v>
      </c>
      <c r="C1796" s="51" t="s">
        <v>1042</v>
      </c>
      <c r="D1796" s="51" t="s">
        <v>5933</v>
      </c>
      <c r="E1796" s="54">
        <v>44802</v>
      </c>
      <c r="F1796" s="51" t="s">
        <v>322</v>
      </c>
      <c r="G1796" s="48" t="s">
        <v>5932</v>
      </c>
      <c r="H1796" s="52">
        <v>1</v>
      </c>
      <c r="I1796" s="51" t="s">
        <v>364</v>
      </c>
      <c r="J1796" s="1">
        <v>14.62</v>
      </c>
      <c r="K1796" s="132">
        <v>969543</v>
      </c>
      <c r="L1796" s="131"/>
      <c r="M1796" s="131">
        <v>7.4</v>
      </c>
      <c r="N1796" s="131">
        <v>5.2</v>
      </c>
      <c r="O1796" s="133">
        <f t="shared" ref="O1796:O1822" si="245">N1796*M1796</f>
        <v>38.480000000000004</v>
      </c>
      <c r="P1796" s="131" t="s">
        <v>3486</v>
      </c>
      <c r="Q1796" s="131" t="s">
        <v>281</v>
      </c>
      <c r="R1796" s="134" t="s">
        <v>2172</v>
      </c>
      <c r="S1796" s="149">
        <v>1.5691666666666668</v>
      </c>
      <c r="T1796" s="149">
        <v>1.5691666666666668</v>
      </c>
      <c r="U1796" s="150">
        <v>44824</v>
      </c>
      <c r="V1796" s="149">
        <v>0.19166666666666599</v>
      </c>
      <c r="W1796" s="130">
        <v>1</v>
      </c>
      <c r="X1796" s="135">
        <v>81</v>
      </c>
      <c r="Y1796" s="130" t="str">
        <f t="shared" si="238"/>
        <v>RECELL663</v>
      </c>
      <c r="Z1796" s="130" t="str">
        <f t="shared" si="243"/>
        <v>4/UR18650ZY</v>
      </c>
      <c r="AA1796" s="135">
        <f t="shared" si="242"/>
        <v>1</v>
      </c>
      <c r="AB1796" s="135">
        <f t="shared" si="240"/>
        <v>14.62</v>
      </c>
      <c r="AC1796" s="130">
        <f t="shared" si="236"/>
        <v>81</v>
      </c>
      <c r="AD1796" s="130" t="str">
        <f t="shared" si="244"/>
        <v>66002-536</v>
      </c>
      <c r="AE1796" s="136"/>
      <c r="AF1796" s="137"/>
      <c r="AG1796" s="1" t="s">
        <v>13</v>
      </c>
      <c r="AH1796" s="43" t="s">
        <v>323</v>
      </c>
    </row>
    <row r="1797" spans="1:34" x14ac:dyDescent="0.25">
      <c r="A1797" s="144">
        <v>44804</v>
      </c>
      <c r="B1797" s="56" t="s">
        <v>5913</v>
      </c>
      <c r="C1797" s="51" t="s">
        <v>5915</v>
      </c>
      <c r="D1797" s="51" t="s">
        <v>5916</v>
      </c>
      <c r="E1797" s="54">
        <v>44802</v>
      </c>
      <c r="F1797" s="51" t="s">
        <v>1421</v>
      </c>
      <c r="G1797" s="48" t="s">
        <v>5914</v>
      </c>
      <c r="H1797" s="52">
        <v>1</v>
      </c>
      <c r="I1797" s="51" t="s">
        <v>318</v>
      </c>
      <c r="J1797" s="1">
        <v>120.74</v>
      </c>
      <c r="K1797" s="132">
        <v>969563</v>
      </c>
      <c r="L1797" s="131"/>
      <c r="M1797" s="131">
        <v>10.8</v>
      </c>
      <c r="N1797" s="131">
        <v>27.6</v>
      </c>
      <c r="O1797" s="133">
        <f t="shared" si="245"/>
        <v>298.08000000000004</v>
      </c>
      <c r="P1797" s="131" t="s">
        <v>3486</v>
      </c>
      <c r="Q1797" s="131" t="s">
        <v>5917</v>
      </c>
      <c r="R1797" s="134" t="s">
        <v>6022</v>
      </c>
      <c r="S1797" s="149">
        <v>3.8722222222222249</v>
      </c>
      <c r="T1797" s="149">
        <v>3.8722222222222249</v>
      </c>
      <c r="U1797" s="150">
        <v>44824</v>
      </c>
      <c r="V1797" s="149">
        <v>0.2991666666666668</v>
      </c>
      <c r="W1797" s="130">
        <v>5</v>
      </c>
      <c r="X1797" s="135">
        <v>440</v>
      </c>
      <c r="Y1797" s="130" t="str">
        <f t="shared" si="238"/>
        <v>RL1615</v>
      </c>
      <c r="Z1797" s="130" t="str">
        <f t="shared" si="243"/>
        <v>24/NCR18650GA</v>
      </c>
      <c r="AA1797" s="135">
        <f t="shared" si="242"/>
        <v>5</v>
      </c>
      <c r="AB1797" s="135">
        <f t="shared" si="240"/>
        <v>120.74</v>
      </c>
      <c r="AC1797" s="130">
        <f t="shared" si="236"/>
        <v>440</v>
      </c>
      <c r="AD1797" s="130" t="str">
        <f t="shared" si="244"/>
        <v>66002-935</v>
      </c>
      <c r="AE1797" s="136"/>
      <c r="AF1797" s="137"/>
      <c r="AG1797" s="1" t="s">
        <v>151</v>
      </c>
      <c r="AH1797" s="43">
        <v>66560</v>
      </c>
    </row>
    <row r="1798" spans="1:34" x14ac:dyDescent="0.25">
      <c r="A1798" s="140">
        <v>44817</v>
      </c>
      <c r="B1798" s="55" t="s">
        <v>5998</v>
      </c>
      <c r="C1798" s="51" t="s">
        <v>1790</v>
      </c>
      <c r="D1798" s="51" t="s">
        <v>6047</v>
      </c>
      <c r="E1798" s="54">
        <v>44812</v>
      </c>
      <c r="F1798" s="51" t="s">
        <v>105</v>
      </c>
      <c r="G1798" s="48" t="s">
        <v>5999</v>
      </c>
      <c r="H1798" s="52">
        <v>1</v>
      </c>
      <c r="I1798" s="51" t="s">
        <v>338</v>
      </c>
      <c r="J1798" s="1">
        <v>2.6</v>
      </c>
      <c r="K1798" s="132">
        <v>970947</v>
      </c>
      <c r="L1798" s="131"/>
      <c r="M1798" s="131">
        <v>3.6</v>
      </c>
      <c r="N1798" s="131">
        <v>1</v>
      </c>
      <c r="O1798" s="133">
        <f t="shared" si="245"/>
        <v>3.6</v>
      </c>
      <c r="P1798" s="131" t="s">
        <v>4011</v>
      </c>
      <c r="Q1798" s="131" t="s">
        <v>577</v>
      </c>
      <c r="R1798" s="134" t="s">
        <v>248</v>
      </c>
      <c r="S1798" s="149">
        <v>0.26833333333333265</v>
      </c>
      <c r="T1798" s="149">
        <v>0.26833333333333265</v>
      </c>
      <c r="U1798" s="150">
        <v>44824</v>
      </c>
      <c r="V1798" s="149">
        <v>0.29333333333333256</v>
      </c>
      <c r="W1798" s="130">
        <v>0.5</v>
      </c>
      <c r="X1798" s="135">
        <v>15</v>
      </c>
      <c r="Y1798" s="130" t="str">
        <f t="shared" si="238"/>
        <v>PACK728</v>
      </c>
      <c r="Z1798" s="130" t="str">
        <f t="shared" si="243"/>
        <v>3/IF1000AA</v>
      </c>
      <c r="AA1798" s="135">
        <f t="shared" si="242"/>
        <v>0.5</v>
      </c>
      <c r="AB1798" s="135">
        <f t="shared" si="240"/>
        <v>2.6</v>
      </c>
      <c r="AC1798" s="130">
        <f t="shared" si="236"/>
        <v>15</v>
      </c>
      <c r="AD1798" s="130" t="str">
        <f t="shared" si="244"/>
        <v>35009-002FLT-T</v>
      </c>
      <c r="AE1798" s="136"/>
      <c r="AF1798" s="137"/>
      <c r="AG1798" s="1" t="s">
        <v>151</v>
      </c>
      <c r="AH1798" s="43" t="s">
        <v>294</v>
      </c>
    </row>
    <row r="1799" spans="1:34" x14ac:dyDescent="0.25">
      <c r="A1799" s="140">
        <v>44783</v>
      </c>
      <c r="B1799" s="55" t="s">
        <v>5790</v>
      </c>
      <c r="C1799" s="51" t="s">
        <v>655</v>
      </c>
      <c r="D1799" s="51" t="s">
        <v>656</v>
      </c>
      <c r="E1799" s="54">
        <v>44834</v>
      </c>
      <c r="F1799" s="51" t="s">
        <v>652</v>
      </c>
      <c r="G1799" s="48" t="s">
        <v>653</v>
      </c>
      <c r="H1799" s="52">
        <v>360</v>
      </c>
      <c r="I1799" s="51" t="s">
        <v>654</v>
      </c>
      <c r="J1799" s="1">
        <v>4.13</v>
      </c>
      <c r="K1799" s="132">
        <v>967226</v>
      </c>
      <c r="L1799" s="131"/>
      <c r="M1799" s="131">
        <v>3.6</v>
      </c>
      <c r="N1799" s="131">
        <v>2.25</v>
      </c>
      <c r="O1799" s="133">
        <f t="shared" si="245"/>
        <v>8.1</v>
      </c>
      <c r="P1799" s="131" t="s">
        <v>3486</v>
      </c>
      <c r="Q1799" s="131" t="s">
        <v>412</v>
      </c>
      <c r="R1799" s="134" t="s">
        <v>5690</v>
      </c>
      <c r="S1799" s="149">
        <v>56.237777777777779</v>
      </c>
      <c r="T1799" s="149">
        <v>0.15621604938271605</v>
      </c>
      <c r="U1799" s="150">
        <v>44823</v>
      </c>
      <c r="V1799" s="149">
        <v>2.8005555555555572</v>
      </c>
      <c r="W1799" s="130">
        <v>0.12</v>
      </c>
      <c r="X1799" s="135">
        <v>11</v>
      </c>
      <c r="Y1799" s="130" t="str">
        <f t="shared" si="238"/>
        <v>RL1232</v>
      </c>
      <c r="Z1799" s="130" t="str">
        <f t="shared" si="243"/>
        <v>1/UR18650A</v>
      </c>
      <c r="AA1799" s="135">
        <f t="shared" si="242"/>
        <v>0.12</v>
      </c>
      <c r="AB1799" s="135">
        <f t="shared" si="240"/>
        <v>4.13</v>
      </c>
      <c r="AC1799" s="130">
        <f t="shared" ref="AC1799:AC1856" si="246">X1799</f>
        <v>11</v>
      </c>
      <c r="AD1799" s="130" t="str">
        <f t="shared" si="244"/>
        <v>67001-718</v>
      </c>
      <c r="AE1799" s="136"/>
      <c r="AF1799" s="137"/>
      <c r="AG1799" s="1" t="s">
        <v>153</v>
      </c>
      <c r="AH1799" s="43">
        <v>35562</v>
      </c>
    </row>
    <row r="1800" spans="1:34" x14ac:dyDescent="0.25">
      <c r="A1800" s="146">
        <v>44749</v>
      </c>
      <c r="B1800" s="57" t="s">
        <v>5468</v>
      </c>
      <c r="C1800" s="51" t="s">
        <v>3726</v>
      </c>
      <c r="D1800" s="51" t="s">
        <v>3727</v>
      </c>
      <c r="E1800" s="54">
        <v>44769</v>
      </c>
      <c r="F1800" s="51" t="s">
        <v>3033</v>
      </c>
      <c r="G1800" s="48" t="s">
        <v>3725</v>
      </c>
      <c r="H1800" s="52">
        <v>10</v>
      </c>
      <c r="I1800" s="51" t="s">
        <v>318</v>
      </c>
      <c r="J1800" s="1">
        <v>246.77</v>
      </c>
      <c r="K1800" s="132">
        <v>963038</v>
      </c>
      <c r="L1800" s="131"/>
      <c r="M1800" s="131">
        <v>3.6</v>
      </c>
      <c r="N1800" s="131">
        <v>124.2</v>
      </c>
      <c r="O1800" s="133">
        <f t="shared" si="245"/>
        <v>447.12</v>
      </c>
      <c r="P1800" s="131" t="s">
        <v>3486</v>
      </c>
      <c r="Q1800" s="131" t="s">
        <v>3728</v>
      </c>
      <c r="R1800" s="134" t="s">
        <v>6046</v>
      </c>
      <c r="S1800" s="149">
        <v>43.492500000000007</v>
      </c>
      <c r="T1800" s="149">
        <v>4.3492500000000005</v>
      </c>
      <c r="U1800" s="150">
        <v>44823</v>
      </c>
      <c r="V1800" s="149">
        <v>0.95277777777777795</v>
      </c>
      <c r="W1800" s="130">
        <v>3.48</v>
      </c>
      <c r="X1800" s="135">
        <v>720</v>
      </c>
      <c r="Y1800" s="130" t="str">
        <f t="shared" si="238"/>
        <v>RL1539</v>
      </c>
      <c r="Z1800" s="130" t="str">
        <f t="shared" si="243"/>
        <v>36/NCR18650GA</v>
      </c>
      <c r="AA1800" s="135">
        <f t="shared" si="242"/>
        <v>3.48</v>
      </c>
      <c r="AB1800" s="135">
        <f t="shared" si="240"/>
        <v>246.77</v>
      </c>
      <c r="AC1800" s="130">
        <f t="shared" si="246"/>
        <v>720</v>
      </c>
      <c r="AD1800" s="130" t="str">
        <f t="shared" si="244"/>
        <v>67001-876</v>
      </c>
      <c r="AE1800" s="136"/>
      <c r="AF1800" s="137"/>
      <c r="AG1800" s="1" t="s">
        <v>153</v>
      </c>
      <c r="AH1800" s="43">
        <v>2486</v>
      </c>
    </row>
    <row r="1801" spans="1:34" x14ac:dyDescent="0.25">
      <c r="A1801" s="144">
        <v>44790</v>
      </c>
      <c r="B1801" s="56" t="s">
        <v>5828</v>
      </c>
      <c r="C1801" s="51" t="s">
        <v>5831</v>
      </c>
      <c r="D1801" s="51" t="s">
        <v>5832</v>
      </c>
      <c r="E1801" s="54">
        <v>44782</v>
      </c>
      <c r="F1801" s="51" t="s">
        <v>1421</v>
      </c>
      <c r="G1801" s="48" t="s">
        <v>5829</v>
      </c>
      <c r="H1801" s="52">
        <v>1</v>
      </c>
      <c r="I1801" s="51" t="s">
        <v>5830</v>
      </c>
      <c r="J1801" s="1">
        <v>5.35</v>
      </c>
      <c r="K1801" s="132">
        <v>967223</v>
      </c>
      <c r="L1801" s="131"/>
      <c r="M1801" s="131">
        <v>3.6</v>
      </c>
      <c r="N1801" s="131">
        <v>6.3</v>
      </c>
      <c r="O1801" s="133">
        <f t="shared" si="245"/>
        <v>22.68</v>
      </c>
      <c r="P1801" s="131" t="s">
        <v>3945</v>
      </c>
      <c r="Q1801" s="131" t="s">
        <v>124</v>
      </c>
      <c r="R1801" s="134" t="s">
        <v>287</v>
      </c>
      <c r="S1801" s="149">
        <v>0.93083333333333218</v>
      </c>
      <c r="T1801" s="149">
        <v>0.93083333333333218</v>
      </c>
      <c r="U1801" s="150">
        <v>44823</v>
      </c>
      <c r="V1801" s="149">
        <v>0.27805555555555594</v>
      </c>
      <c r="W1801" s="130">
        <v>1</v>
      </c>
      <c r="X1801" s="135">
        <v>27.4</v>
      </c>
      <c r="Y1801" s="130" t="str">
        <f t="shared" si="238"/>
        <v>L780</v>
      </c>
      <c r="Z1801" s="130" t="str">
        <f t="shared" si="243"/>
        <v>3/ER14505M</v>
      </c>
      <c r="AA1801" s="135">
        <f t="shared" si="242"/>
        <v>1</v>
      </c>
      <c r="AB1801" s="135">
        <f t="shared" si="240"/>
        <v>5.35</v>
      </c>
      <c r="AC1801" s="130">
        <f t="shared" si="246"/>
        <v>27.4</v>
      </c>
      <c r="AD1801" s="130" t="str">
        <f t="shared" si="244"/>
        <v>66002-107</v>
      </c>
      <c r="AE1801" s="136"/>
      <c r="AF1801" s="137"/>
      <c r="AG1801" s="1" t="s">
        <v>152</v>
      </c>
      <c r="AH1801" s="43">
        <v>66560</v>
      </c>
    </row>
    <row r="1802" spans="1:34" x14ac:dyDescent="0.25">
      <c r="A1802" s="140">
        <v>44817</v>
      </c>
      <c r="B1802" s="55" t="s">
        <v>6004</v>
      </c>
      <c r="C1802" s="51" t="s">
        <v>663</v>
      </c>
      <c r="D1802" s="51" t="s">
        <v>664</v>
      </c>
      <c r="E1802" s="54">
        <v>44816</v>
      </c>
      <c r="F1802" s="51" t="s">
        <v>260</v>
      </c>
      <c r="G1802" s="48" t="s">
        <v>662</v>
      </c>
      <c r="H1802" s="52">
        <v>10</v>
      </c>
      <c r="I1802" s="51" t="s">
        <v>630</v>
      </c>
      <c r="J1802" s="1">
        <v>22.95</v>
      </c>
      <c r="K1802" s="132">
        <v>971120</v>
      </c>
      <c r="L1802" s="131"/>
      <c r="M1802" s="131">
        <v>7.2</v>
      </c>
      <c r="N1802" s="131">
        <v>3</v>
      </c>
      <c r="O1802" s="133">
        <f t="shared" si="245"/>
        <v>21.6</v>
      </c>
      <c r="P1802" s="131" t="s">
        <v>4011</v>
      </c>
      <c r="Q1802" s="131" t="s">
        <v>464</v>
      </c>
      <c r="R1802" s="134" t="s">
        <v>118</v>
      </c>
      <c r="S1802" s="149">
        <v>3.6433333333333326</v>
      </c>
      <c r="T1802" s="149">
        <v>0.36433333333333329</v>
      </c>
      <c r="U1802" s="150">
        <v>44824</v>
      </c>
      <c r="V1802" s="149">
        <v>0.56333333333333213</v>
      </c>
      <c r="W1802" s="130">
        <v>0.28999999999999998</v>
      </c>
      <c r="X1802" s="135">
        <v>75.599999999999994</v>
      </c>
      <c r="Y1802" s="130" t="str">
        <f t="shared" si="238"/>
        <v>N405</v>
      </c>
      <c r="Z1802" s="130" t="str">
        <f t="shared" si="243"/>
        <v>6/N3000CR</v>
      </c>
      <c r="AA1802" s="135">
        <f t="shared" si="242"/>
        <v>0.28999999999999998</v>
      </c>
      <c r="AB1802" s="135">
        <f t="shared" si="240"/>
        <v>22.95</v>
      </c>
      <c r="AC1802" s="130">
        <f t="shared" si="246"/>
        <v>75.599999999999994</v>
      </c>
      <c r="AD1802" s="130" t="str">
        <f t="shared" si="244"/>
        <v>30003-856AA</v>
      </c>
      <c r="AE1802" s="136"/>
      <c r="AF1802" s="137"/>
      <c r="AG1802" s="1" t="s">
        <v>13</v>
      </c>
      <c r="AH1802" s="43">
        <v>20171</v>
      </c>
    </row>
    <row r="1803" spans="1:34" x14ac:dyDescent="0.25">
      <c r="A1803" s="147">
        <v>44813</v>
      </c>
      <c r="B1803" s="82" t="s">
        <v>5978</v>
      </c>
      <c r="C1803" s="51" t="s">
        <v>5982</v>
      </c>
      <c r="D1803" s="51" t="s">
        <v>5983</v>
      </c>
      <c r="E1803" s="54">
        <v>44823</v>
      </c>
      <c r="F1803" s="51" t="s">
        <v>117</v>
      </c>
      <c r="G1803" s="48" t="s">
        <v>5979</v>
      </c>
      <c r="H1803" s="52">
        <v>2</v>
      </c>
      <c r="I1803" s="51" t="s">
        <v>5980</v>
      </c>
      <c r="J1803" s="1">
        <v>1.75</v>
      </c>
      <c r="K1803" s="132">
        <v>970430</v>
      </c>
      <c r="L1803" s="131" t="s">
        <v>5981</v>
      </c>
      <c r="M1803" s="131">
        <v>3</v>
      </c>
      <c r="N1803" s="131">
        <v>0.16</v>
      </c>
      <c r="O1803" s="133">
        <f t="shared" si="245"/>
        <v>0.48</v>
      </c>
      <c r="P1803" s="131" t="s">
        <v>411</v>
      </c>
      <c r="Q1803" s="131" t="s">
        <v>412</v>
      </c>
      <c r="R1803" s="134" t="s">
        <v>2172</v>
      </c>
      <c r="S1803" s="149">
        <v>0.66777777777778002</v>
      </c>
      <c r="T1803" s="149">
        <v>0.33388888888889001</v>
      </c>
      <c r="U1803" s="150">
        <v>44825</v>
      </c>
      <c r="V1803" s="149">
        <v>0.28583333333333272</v>
      </c>
      <c r="W1803" s="130">
        <v>0.5</v>
      </c>
      <c r="X1803" s="135">
        <v>5.61</v>
      </c>
      <c r="Y1803" s="130" t="str">
        <f t="shared" si="238"/>
        <v>L325</v>
      </c>
      <c r="Z1803" s="130" t="str">
        <f t="shared" si="243"/>
        <v>1/CR1/3N</v>
      </c>
      <c r="AA1803" s="135">
        <f t="shared" si="242"/>
        <v>0.5</v>
      </c>
      <c r="AB1803" s="135">
        <f t="shared" si="240"/>
        <v>1.75</v>
      </c>
      <c r="AC1803" s="130">
        <f t="shared" si="246"/>
        <v>5.61</v>
      </c>
      <c r="AD1803" s="130" t="str">
        <f t="shared" si="244"/>
        <v>32005-010CONN</v>
      </c>
      <c r="AE1803" s="136"/>
      <c r="AF1803" s="137"/>
      <c r="AG1803" s="1" t="s">
        <v>573</v>
      </c>
      <c r="AH1803" s="43">
        <v>24232</v>
      </c>
    </row>
    <row r="1804" spans="1:34" x14ac:dyDescent="0.25">
      <c r="A1804" s="140">
        <v>44817</v>
      </c>
      <c r="B1804" s="55" t="s">
        <v>5996</v>
      </c>
      <c r="C1804" s="51" t="s">
        <v>5997</v>
      </c>
      <c r="D1804" s="51" t="s">
        <v>2418</v>
      </c>
      <c r="E1804" s="54">
        <v>44818</v>
      </c>
      <c r="F1804" s="51" t="s">
        <v>1753</v>
      </c>
      <c r="G1804" s="48" t="s">
        <v>2416</v>
      </c>
      <c r="H1804" s="52">
        <v>2</v>
      </c>
      <c r="I1804" s="51" t="s">
        <v>719</v>
      </c>
      <c r="J1804" s="1">
        <v>101.345</v>
      </c>
      <c r="K1804" s="132">
        <v>970810</v>
      </c>
      <c r="L1804" s="131"/>
      <c r="M1804" s="131">
        <v>14.8</v>
      </c>
      <c r="N1804" s="131">
        <v>18</v>
      </c>
      <c r="O1804" s="133">
        <f t="shared" si="245"/>
        <v>266.40000000000003</v>
      </c>
      <c r="P1804" s="131" t="s">
        <v>3486</v>
      </c>
      <c r="Q1804" s="131" t="s">
        <v>1069</v>
      </c>
      <c r="R1804" s="134" t="s">
        <v>6058</v>
      </c>
      <c r="S1804" s="149">
        <v>7.3608333333333356</v>
      </c>
      <c r="T1804" s="149">
        <v>3.6804166666666678</v>
      </c>
      <c r="U1804" s="150">
        <v>44825</v>
      </c>
      <c r="V1804" s="149">
        <v>0.27555555555555689</v>
      </c>
      <c r="W1804" s="130">
        <v>3.54</v>
      </c>
      <c r="X1804" s="135">
        <v>250</v>
      </c>
      <c r="Y1804" s="130" t="str">
        <f t="shared" si="238"/>
        <v>RL1215</v>
      </c>
      <c r="Z1804" s="130" t="str">
        <f t="shared" si="243"/>
        <v xml:space="preserve">24/INR18650-30Q </v>
      </c>
      <c r="AA1804" s="135">
        <f t="shared" si="242"/>
        <v>3.54</v>
      </c>
      <c r="AB1804" s="135">
        <f t="shared" si="240"/>
        <v>101.345</v>
      </c>
      <c r="AC1804" s="130">
        <f t="shared" si="246"/>
        <v>250</v>
      </c>
      <c r="AD1804" s="130" t="str">
        <f t="shared" si="244"/>
        <v>67001-837</v>
      </c>
      <c r="AE1804" s="136"/>
      <c r="AF1804" s="137"/>
      <c r="AG1804" s="1" t="s">
        <v>153</v>
      </c>
      <c r="AH1804" s="43">
        <v>35006</v>
      </c>
    </row>
    <row r="1805" spans="1:34" x14ac:dyDescent="0.25">
      <c r="A1805" s="144">
        <v>44804</v>
      </c>
      <c r="B1805" s="56" t="s">
        <v>5910</v>
      </c>
      <c r="C1805" s="51" t="s">
        <v>4026</v>
      </c>
      <c r="D1805" s="51" t="s">
        <v>727</v>
      </c>
      <c r="E1805" s="54">
        <v>44817</v>
      </c>
      <c r="F1805" s="51" t="s">
        <v>311</v>
      </c>
      <c r="G1805" s="48" t="s">
        <v>726</v>
      </c>
      <c r="H1805" s="52">
        <v>6</v>
      </c>
      <c r="I1805" s="51" t="s">
        <v>312</v>
      </c>
      <c r="J1805" s="1">
        <v>33.119999999999997</v>
      </c>
      <c r="K1805" s="132">
        <v>968841</v>
      </c>
      <c r="L1805" s="131"/>
      <c r="M1805" s="131">
        <v>3</v>
      </c>
      <c r="N1805" s="131">
        <v>15</v>
      </c>
      <c r="O1805" s="133">
        <f t="shared" si="245"/>
        <v>45</v>
      </c>
      <c r="P1805" s="131" t="s">
        <v>435</v>
      </c>
      <c r="Q1805" s="131" t="s">
        <v>124</v>
      </c>
      <c r="R1805" s="134" t="s">
        <v>5690</v>
      </c>
      <c r="S1805" s="149">
        <v>5.2927777777777774</v>
      </c>
      <c r="T1805" s="149">
        <v>0.8821296296296296</v>
      </c>
      <c r="U1805" s="150">
        <v>44825</v>
      </c>
      <c r="V1805" s="149">
        <v>0.27416666666666689</v>
      </c>
      <c r="W1805" s="130">
        <v>0.51</v>
      </c>
      <c r="X1805" s="135">
        <v>74</v>
      </c>
      <c r="Y1805" s="130" t="str">
        <f t="shared" si="238"/>
        <v>L286A</v>
      </c>
      <c r="Z1805" s="130" t="str">
        <f t="shared" si="243"/>
        <v>3/BR-CE LiCF</v>
      </c>
      <c r="AA1805" s="135">
        <f t="shared" si="242"/>
        <v>0.51</v>
      </c>
      <c r="AB1805" s="135">
        <f t="shared" si="240"/>
        <v>33.119999999999997</v>
      </c>
      <c r="AC1805" s="130">
        <f t="shared" si="246"/>
        <v>74</v>
      </c>
      <c r="AD1805" s="130" t="str">
        <f t="shared" si="244"/>
        <v>66000-277A</v>
      </c>
      <c r="AE1805" s="136"/>
      <c r="AF1805" s="137"/>
      <c r="AG1805" s="1" t="s">
        <v>153</v>
      </c>
      <c r="AH1805" s="43">
        <v>65813</v>
      </c>
    </row>
    <row r="1806" spans="1:34" x14ac:dyDescent="0.25">
      <c r="A1806" s="140">
        <v>44803</v>
      </c>
      <c r="B1806" s="55" t="s">
        <v>5897</v>
      </c>
      <c r="C1806" s="51" t="s">
        <v>5900</v>
      </c>
      <c r="D1806" s="51" t="s">
        <v>5901</v>
      </c>
      <c r="E1806" s="54">
        <v>44798</v>
      </c>
      <c r="F1806" s="51" t="s">
        <v>258</v>
      </c>
      <c r="G1806" s="48" t="s">
        <v>5898</v>
      </c>
      <c r="H1806" s="52">
        <v>4</v>
      </c>
      <c r="I1806" s="51" t="s">
        <v>5899</v>
      </c>
      <c r="J1806" s="1">
        <v>236.8</v>
      </c>
      <c r="K1806" s="132">
        <v>969295</v>
      </c>
      <c r="L1806" s="131"/>
      <c r="M1806" s="131"/>
      <c r="N1806" s="131"/>
      <c r="O1806" s="133">
        <f t="shared" si="245"/>
        <v>0</v>
      </c>
      <c r="P1806" s="131"/>
      <c r="Q1806" s="131"/>
      <c r="R1806" s="134" t="s">
        <v>259</v>
      </c>
      <c r="S1806" s="149">
        <v>2.9361111111111109</v>
      </c>
      <c r="T1806" s="149">
        <v>0.73402777777777772</v>
      </c>
      <c r="U1806" s="150">
        <v>44825</v>
      </c>
      <c r="V1806" s="149">
        <v>0.73000000000000087</v>
      </c>
      <c r="W1806" s="130">
        <v>3</v>
      </c>
      <c r="X1806" s="135">
        <v>390</v>
      </c>
      <c r="Y1806" s="130" t="str">
        <f t="shared" si="238"/>
        <v>CH605</v>
      </c>
      <c r="Z1806" s="130" t="str">
        <f t="shared" si="243"/>
        <v>TSB004PCBR1</v>
      </c>
      <c r="AA1806" s="135">
        <f t="shared" si="242"/>
        <v>3</v>
      </c>
      <c r="AB1806" s="135">
        <f t="shared" si="240"/>
        <v>236.8</v>
      </c>
      <c r="AC1806" s="130">
        <f t="shared" si="246"/>
        <v>390</v>
      </c>
      <c r="AD1806" s="130" t="str">
        <f t="shared" si="244"/>
        <v>66003-605</v>
      </c>
      <c r="AE1806" s="136"/>
      <c r="AF1806" s="137"/>
      <c r="AG1806" s="1" t="s">
        <v>152</v>
      </c>
      <c r="AH1806" s="43">
        <v>1167</v>
      </c>
    </row>
    <row r="1807" spans="1:34" x14ac:dyDescent="0.25">
      <c r="A1807" s="147">
        <v>44799</v>
      </c>
      <c r="B1807" s="82" t="s">
        <v>5878</v>
      </c>
      <c r="C1807" s="51" t="s">
        <v>5879</v>
      </c>
      <c r="D1807" s="51" t="s">
        <v>4585</v>
      </c>
      <c r="E1807" s="54">
        <v>44812</v>
      </c>
      <c r="F1807" s="51" t="s">
        <v>282</v>
      </c>
      <c r="G1807" s="48" t="s">
        <v>4247</v>
      </c>
      <c r="H1807" s="52">
        <v>1</v>
      </c>
      <c r="I1807" s="51" t="s">
        <v>288</v>
      </c>
      <c r="J1807" s="1">
        <v>10.81</v>
      </c>
      <c r="K1807" s="132">
        <v>969289</v>
      </c>
      <c r="L1807" s="131"/>
      <c r="M1807" s="131">
        <v>4.8</v>
      </c>
      <c r="N1807" s="131">
        <v>4</v>
      </c>
      <c r="O1807" s="133">
        <f t="shared" si="245"/>
        <v>19.2</v>
      </c>
      <c r="P1807" s="131" t="s">
        <v>3497</v>
      </c>
      <c r="Q1807" s="131" t="s">
        <v>562</v>
      </c>
      <c r="R1807" s="134" t="s">
        <v>5813</v>
      </c>
      <c r="S1807" s="149">
        <v>0.50000000000000089</v>
      </c>
      <c r="T1807" s="149">
        <v>0.50000000000000089</v>
      </c>
      <c r="U1807" s="150">
        <v>44825</v>
      </c>
      <c r="V1807" s="149">
        <v>0.29527777777777642</v>
      </c>
      <c r="W1807" s="130">
        <v>0.66</v>
      </c>
      <c r="X1807" s="135">
        <v>55.92</v>
      </c>
      <c r="Y1807" s="130" t="str">
        <f t="shared" si="238"/>
        <v>RECELL757</v>
      </c>
      <c r="Z1807" s="130" t="str">
        <f t="shared" si="243"/>
        <v xml:space="preserve">4/HR-4/3AU </v>
      </c>
      <c r="AA1807" s="135">
        <f t="shared" si="242"/>
        <v>0.66</v>
      </c>
      <c r="AB1807" s="135">
        <f t="shared" si="240"/>
        <v>10.81</v>
      </c>
      <c r="AC1807" s="130">
        <f t="shared" si="246"/>
        <v>55.92</v>
      </c>
      <c r="AD1807" s="130" t="str">
        <f t="shared" si="244"/>
        <v>22000-999E</v>
      </c>
      <c r="AE1807" s="136"/>
      <c r="AF1807" s="137"/>
      <c r="AG1807" s="1" t="s">
        <v>13</v>
      </c>
      <c r="AH1807" s="43" t="s">
        <v>283</v>
      </c>
    </row>
    <row r="1808" spans="1:34" x14ac:dyDescent="0.25">
      <c r="A1808" s="147">
        <v>44771</v>
      </c>
      <c r="B1808" s="82" t="s">
        <v>5710</v>
      </c>
      <c r="C1808" s="51" t="s">
        <v>663</v>
      </c>
      <c r="D1808" s="51" t="s">
        <v>664</v>
      </c>
      <c r="E1808" s="54">
        <v>44792</v>
      </c>
      <c r="F1808" s="51" t="s">
        <v>260</v>
      </c>
      <c r="G1808" s="48" t="s">
        <v>662</v>
      </c>
      <c r="H1808" s="52">
        <v>20</v>
      </c>
      <c r="I1808" s="51" t="s">
        <v>630</v>
      </c>
      <c r="J1808" s="1">
        <v>22.96</v>
      </c>
      <c r="K1808" s="132">
        <v>965599</v>
      </c>
      <c r="L1808" s="131"/>
      <c r="M1808" s="131">
        <v>7.2</v>
      </c>
      <c r="N1808" s="131">
        <v>3</v>
      </c>
      <c r="O1808" s="133">
        <f t="shared" si="245"/>
        <v>21.6</v>
      </c>
      <c r="P1808" s="131" t="s">
        <v>4011</v>
      </c>
      <c r="Q1808" s="131" t="s">
        <v>464</v>
      </c>
      <c r="R1808" s="134" t="s">
        <v>118</v>
      </c>
      <c r="S1808" s="149">
        <v>2.5425</v>
      </c>
      <c r="T1808" s="149">
        <v>0.12712499999999999</v>
      </c>
      <c r="U1808" s="150">
        <v>44824</v>
      </c>
      <c r="V1808" s="149">
        <v>0.35138888888888875</v>
      </c>
      <c r="W1808" s="130">
        <v>0.28999999999999998</v>
      </c>
      <c r="X1808" s="135">
        <v>75.599999999999994</v>
      </c>
      <c r="Y1808" s="130" t="str">
        <f t="shared" si="238"/>
        <v>N405</v>
      </c>
      <c r="Z1808" s="130" t="str">
        <f t="shared" si="243"/>
        <v>6/N3000CR</v>
      </c>
      <c r="AA1808" s="135">
        <f t="shared" ref="AA1808:AA1839" si="247">W1808</f>
        <v>0.28999999999999998</v>
      </c>
      <c r="AB1808" s="135">
        <f t="shared" si="240"/>
        <v>22.96</v>
      </c>
      <c r="AC1808" s="130">
        <f t="shared" si="246"/>
        <v>75.599999999999994</v>
      </c>
      <c r="AD1808" s="130" t="str">
        <f t="shared" si="244"/>
        <v>30003-856AA</v>
      </c>
      <c r="AE1808" s="136"/>
      <c r="AF1808" s="137"/>
      <c r="AG1808" s="1" t="s">
        <v>151</v>
      </c>
      <c r="AH1808" s="43">
        <v>20171</v>
      </c>
    </row>
    <row r="1809" spans="1:34" x14ac:dyDescent="0.25">
      <c r="A1809" s="147">
        <v>44813</v>
      </c>
      <c r="B1809" s="82" t="s">
        <v>5984</v>
      </c>
      <c r="C1809" s="51" t="s">
        <v>2531</v>
      </c>
      <c r="D1809" s="51" t="s">
        <v>2532</v>
      </c>
      <c r="E1809" s="54">
        <v>44809</v>
      </c>
      <c r="F1809" s="51" t="s">
        <v>333</v>
      </c>
      <c r="G1809" s="48" t="s">
        <v>2530</v>
      </c>
      <c r="H1809" s="52">
        <v>1</v>
      </c>
      <c r="I1809" s="51" t="s">
        <v>114</v>
      </c>
      <c r="J1809" s="1">
        <v>26.24</v>
      </c>
      <c r="K1809" s="132">
        <v>970464</v>
      </c>
      <c r="L1809" s="131"/>
      <c r="M1809" s="131">
        <v>10.8</v>
      </c>
      <c r="N1809" s="131">
        <v>4.5</v>
      </c>
      <c r="O1809" s="133">
        <f t="shared" si="245"/>
        <v>48.6</v>
      </c>
      <c r="P1809" s="131" t="s">
        <v>3497</v>
      </c>
      <c r="Q1809" s="131" t="s">
        <v>1776</v>
      </c>
      <c r="R1809" s="134" t="s">
        <v>5774</v>
      </c>
      <c r="S1809" s="149">
        <v>0.91055555555555578</v>
      </c>
      <c r="T1809" s="149">
        <v>0.91055555555555578</v>
      </c>
      <c r="U1809" s="150">
        <v>44825</v>
      </c>
      <c r="V1809" s="149">
        <v>0.20111111111111235</v>
      </c>
      <c r="W1809" s="130">
        <v>1.1100000000000001</v>
      </c>
      <c r="X1809" s="135">
        <v>121.57</v>
      </c>
      <c r="Y1809" s="130" t="str">
        <f t="shared" si="238"/>
        <v>RECELL163</v>
      </c>
      <c r="Z1809" s="130" t="str">
        <f t="shared" si="243"/>
        <v xml:space="preserve">9/HR-4/3FAU </v>
      </c>
      <c r="AA1809" s="135">
        <f t="shared" si="247"/>
        <v>1.1100000000000001</v>
      </c>
      <c r="AB1809" s="135">
        <f t="shared" si="240"/>
        <v>26.24</v>
      </c>
      <c r="AC1809" s="130">
        <f t="shared" si="246"/>
        <v>121.57</v>
      </c>
      <c r="AD1809" s="130" t="str">
        <f t="shared" si="244"/>
        <v>66001-069</v>
      </c>
      <c r="AE1809" s="136"/>
      <c r="AF1809" s="137"/>
      <c r="AG1809" s="1" t="s">
        <v>13</v>
      </c>
      <c r="AH1809" s="43" t="s">
        <v>334</v>
      </c>
    </row>
    <row r="1810" spans="1:34" x14ac:dyDescent="0.25">
      <c r="A1810" s="146">
        <v>44805</v>
      </c>
      <c r="B1810" s="57" t="s">
        <v>5948</v>
      </c>
      <c r="C1810" s="51" t="s">
        <v>532</v>
      </c>
      <c r="D1810" s="51" t="s">
        <v>6910</v>
      </c>
      <c r="E1810" s="54">
        <v>44804</v>
      </c>
      <c r="F1810" s="51" t="s">
        <v>292</v>
      </c>
      <c r="G1810" s="48" t="s">
        <v>5949</v>
      </c>
      <c r="H1810" s="52">
        <v>1</v>
      </c>
      <c r="I1810" s="51" t="s">
        <v>364</v>
      </c>
      <c r="J1810" s="1">
        <v>10.96</v>
      </c>
      <c r="K1810" s="132">
        <v>969861</v>
      </c>
      <c r="L1810" s="131"/>
      <c r="M1810" s="131">
        <v>11.1</v>
      </c>
      <c r="N1810" s="131">
        <v>2.6</v>
      </c>
      <c r="O1810" s="133">
        <f t="shared" si="245"/>
        <v>28.86</v>
      </c>
      <c r="P1810" s="131" t="s">
        <v>3486</v>
      </c>
      <c r="Q1810" s="131" t="s">
        <v>577</v>
      </c>
      <c r="R1810" s="134" t="s">
        <v>5813</v>
      </c>
      <c r="S1810" s="149">
        <v>1.0102777777777776</v>
      </c>
      <c r="T1810" s="149">
        <v>1.0102777777777776</v>
      </c>
      <c r="U1810" s="150">
        <v>44825</v>
      </c>
      <c r="V1810" s="149">
        <v>0.17111111111111033</v>
      </c>
      <c r="W1810" s="130">
        <v>2</v>
      </c>
      <c r="X1810" s="135">
        <v>65</v>
      </c>
      <c r="Y1810" s="130" t="str">
        <f t="shared" si="238"/>
        <v>RECELL813</v>
      </c>
      <c r="Z1810" s="130" t="str">
        <f t="shared" si="243"/>
        <v>3/UR18650ZY</v>
      </c>
      <c r="AA1810" s="135">
        <f t="shared" si="247"/>
        <v>2</v>
      </c>
      <c r="AB1810" s="135">
        <f t="shared" si="240"/>
        <v>10.96</v>
      </c>
      <c r="AC1810" s="130">
        <f t="shared" si="246"/>
        <v>65</v>
      </c>
      <c r="AD1810" s="130" t="str">
        <f t="shared" si="244"/>
        <v>66004-079</v>
      </c>
      <c r="AE1810" s="136"/>
      <c r="AF1810" s="137"/>
      <c r="AG1810" s="1" t="s">
        <v>13</v>
      </c>
      <c r="AH1810" s="43">
        <v>6830</v>
      </c>
    </row>
    <row r="1811" spans="1:34" x14ac:dyDescent="0.25">
      <c r="A1811" s="147">
        <v>44813</v>
      </c>
      <c r="B1811" s="82" t="s">
        <v>5975</v>
      </c>
      <c r="C1811" s="51" t="s">
        <v>675</v>
      </c>
      <c r="D1811" s="51" t="s">
        <v>6176</v>
      </c>
      <c r="E1811" s="54">
        <v>44806</v>
      </c>
      <c r="F1811" s="51" t="s">
        <v>314</v>
      </c>
      <c r="G1811" s="48" t="s">
        <v>5976</v>
      </c>
      <c r="H1811" s="52">
        <v>1</v>
      </c>
      <c r="I1811" s="51" t="s">
        <v>665</v>
      </c>
      <c r="J1811" s="1">
        <v>3.72</v>
      </c>
      <c r="K1811" s="132">
        <v>970171</v>
      </c>
      <c r="L1811" s="131"/>
      <c r="M1811" s="131">
        <v>6</v>
      </c>
      <c r="N1811" s="131">
        <v>3</v>
      </c>
      <c r="O1811" s="133">
        <f t="shared" si="245"/>
        <v>18</v>
      </c>
      <c r="P1811" s="131" t="s">
        <v>5977</v>
      </c>
      <c r="Q1811" s="131" t="s">
        <v>583</v>
      </c>
      <c r="R1811" s="134" t="s">
        <v>5774</v>
      </c>
      <c r="S1811" s="149">
        <v>3.2913888888888887</v>
      </c>
      <c r="T1811" s="149">
        <v>3.2913888888888887</v>
      </c>
      <c r="U1811" s="150">
        <v>44825</v>
      </c>
      <c r="V1811" s="149">
        <v>0.19916666666666583</v>
      </c>
      <c r="W1811" s="130">
        <v>1</v>
      </c>
      <c r="X1811" s="135">
        <v>60</v>
      </c>
      <c r="Y1811" s="130" t="str">
        <f t="shared" si="238"/>
        <v>RECELL798</v>
      </c>
      <c r="Z1811" s="130" t="str">
        <f t="shared" si="243"/>
        <v>5/HR-SCU</v>
      </c>
      <c r="AA1811" s="135">
        <f t="shared" si="247"/>
        <v>1</v>
      </c>
      <c r="AB1811" s="135">
        <f t="shared" si="240"/>
        <v>3.72</v>
      </c>
      <c r="AC1811" s="130">
        <f t="shared" si="246"/>
        <v>60</v>
      </c>
      <c r="AD1811" s="130" t="str">
        <f t="shared" si="244"/>
        <v>66004-082</v>
      </c>
      <c r="AE1811" s="136"/>
      <c r="AF1811" s="137"/>
      <c r="AG1811" s="1" t="s">
        <v>13</v>
      </c>
      <c r="AH1811" s="43">
        <v>23955</v>
      </c>
    </row>
    <row r="1812" spans="1:34" x14ac:dyDescent="0.25">
      <c r="A1812" s="140">
        <v>44796</v>
      </c>
      <c r="B1812" s="55" t="s">
        <v>5862</v>
      </c>
      <c r="C1812" s="51" t="s">
        <v>5863</v>
      </c>
      <c r="D1812" s="51" t="s">
        <v>2217</v>
      </c>
      <c r="E1812" s="54">
        <v>44806</v>
      </c>
      <c r="F1812" s="51" t="s">
        <v>121</v>
      </c>
      <c r="G1812" s="48" t="s">
        <v>1876</v>
      </c>
      <c r="H1812" s="52">
        <v>1</v>
      </c>
      <c r="I1812" s="51" t="s">
        <v>630</v>
      </c>
      <c r="J1812" s="1">
        <v>22.95</v>
      </c>
      <c r="K1812" s="132">
        <v>968558</v>
      </c>
      <c r="L1812" s="131"/>
      <c r="M1812" s="131">
        <v>7.2</v>
      </c>
      <c r="N1812" s="131">
        <v>21.6</v>
      </c>
      <c r="O1812" s="133">
        <f t="shared" si="245"/>
        <v>155.52000000000001</v>
      </c>
      <c r="P1812" s="131" t="s">
        <v>4011</v>
      </c>
      <c r="Q1812" s="131" t="s">
        <v>464</v>
      </c>
      <c r="R1812" s="134" t="s">
        <v>5813</v>
      </c>
      <c r="S1812" s="149">
        <v>1.8186111111111116</v>
      </c>
      <c r="T1812" s="149">
        <v>1.8186111111111116</v>
      </c>
      <c r="U1812" s="150">
        <v>44825</v>
      </c>
      <c r="V1812" s="149">
        <v>0.34777777777777796</v>
      </c>
      <c r="W1812" s="130">
        <v>1.5</v>
      </c>
      <c r="X1812" s="135">
        <v>80</v>
      </c>
      <c r="Y1812" s="130" t="str">
        <f t="shared" si="238"/>
        <v>RECELL702</v>
      </c>
      <c r="Z1812" s="130" t="str">
        <f t="shared" si="243"/>
        <v xml:space="preserve"> 6/N3000CR</v>
      </c>
      <c r="AA1812" s="135">
        <f t="shared" si="247"/>
        <v>1.5</v>
      </c>
      <c r="AB1812" s="135">
        <f t="shared" si="240"/>
        <v>22.95</v>
      </c>
      <c r="AC1812" s="130">
        <f t="shared" si="246"/>
        <v>80</v>
      </c>
      <c r="AD1812" s="130" t="str">
        <f t="shared" si="244"/>
        <v>66002-688</v>
      </c>
      <c r="AE1812" s="136"/>
      <c r="AF1812" s="137"/>
      <c r="AG1812" s="1" t="s">
        <v>13</v>
      </c>
      <c r="AH1812" s="43">
        <v>34098</v>
      </c>
    </row>
    <row r="1813" spans="1:34" x14ac:dyDescent="0.25">
      <c r="A1813" s="140">
        <v>44796</v>
      </c>
      <c r="B1813" s="55" t="s">
        <v>5854</v>
      </c>
      <c r="C1813" s="51" t="s">
        <v>1628</v>
      </c>
      <c r="D1813" s="51" t="s">
        <v>1629</v>
      </c>
      <c r="E1813" s="54">
        <v>44811</v>
      </c>
      <c r="F1813" s="51" t="s">
        <v>5855</v>
      </c>
      <c r="G1813" s="48" t="s">
        <v>1627</v>
      </c>
      <c r="H1813" s="52">
        <v>1</v>
      </c>
      <c r="I1813" s="51" t="s">
        <v>393</v>
      </c>
      <c r="J1813" s="1">
        <v>12.95</v>
      </c>
      <c r="K1813" s="132">
        <v>968258</v>
      </c>
      <c r="L1813" s="131"/>
      <c r="M1813" s="131">
        <v>4.8</v>
      </c>
      <c r="N1813" s="131">
        <v>5</v>
      </c>
      <c r="O1813" s="133">
        <f t="shared" si="245"/>
        <v>24</v>
      </c>
      <c r="P1813" s="131" t="s">
        <v>4011</v>
      </c>
      <c r="Q1813" s="131" t="s">
        <v>562</v>
      </c>
      <c r="R1813" s="134" t="s">
        <v>5813</v>
      </c>
      <c r="S1813" s="149">
        <v>1.2488888888888892</v>
      </c>
      <c r="T1813" s="149">
        <v>1.2488888888888892</v>
      </c>
      <c r="U1813" s="150">
        <v>44825</v>
      </c>
      <c r="V1813" s="149">
        <v>0.18166666666666709</v>
      </c>
      <c r="W1813" s="130">
        <v>1.21</v>
      </c>
      <c r="X1813" s="135">
        <v>75</v>
      </c>
      <c r="Y1813" s="130" t="str">
        <f t="shared" si="238"/>
        <v>RECELL528</v>
      </c>
      <c r="Z1813" s="130" t="str">
        <f t="shared" si="243"/>
        <v>4/IC5000DHH</v>
      </c>
      <c r="AA1813" s="135">
        <f t="shared" si="247"/>
        <v>1.21</v>
      </c>
      <c r="AB1813" s="135">
        <f t="shared" si="240"/>
        <v>12.95</v>
      </c>
      <c r="AC1813" s="130">
        <f t="shared" si="246"/>
        <v>75</v>
      </c>
      <c r="AD1813" s="130" t="str">
        <f t="shared" si="244"/>
        <v>66002-066</v>
      </c>
      <c r="AE1813" s="136"/>
      <c r="AF1813" s="137"/>
      <c r="AG1813" s="1" t="s">
        <v>151</v>
      </c>
      <c r="AH1813" s="43">
        <v>2732</v>
      </c>
    </row>
    <row r="1814" spans="1:34" x14ac:dyDescent="0.25">
      <c r="A1814" s="140">
        <v>44824</v>
      </c>
      <c r="B1814" s="55" t="s">
        <v>6035</v>
      </c>
      <c r="C1814" s="51" t="s">
        <v>450</v>
      </c>
      <c r="D1814" s="51" t="s">
        <v>606</v>
      </c>
      <c r="E1814" s="54">
        <v>44841</v>
      </c>
      <c r="F1814" s="51" t="s">
        <v>605</v>
      </c>
      <c r="G1814" s="48" t="s">
        <v>4937</v>
      </c>
      <c r="H1814" s="52">
        <v>100</v>
      </c>
      <c r="I1814" s="51" t="s">
        <v>295</v>
      </c>
      <c r="J1814" s="1">
        <v>4.08</v>
      </c>
      <c r="K1814" s="132">
        <v>971612</v>
      </c>
      <c r="L1814" s="131"/>
      <c r="M1814" s="131">
        <v>3.7</v>
      </c>
      <c r="N1814" s="131">
        <v>1.1499999999999999</v>
      </c>
      <c r="O1814" s="133">
        <f t="shared" si="245"/>
        <v>4.2549999999999999</v>
      </c>
      <c r="P1814" s="131" t="s">
        <v>3486</v>
      </c>
      <c r="Q1814" s="131" t="s">
        <v>412</v>
      </c>
      <c r="R1814" s="134" t="s">
        <v>248</v>
      </c>
      <c r="S1814" s="149">
        <v>4.6011111111111145</v>
      </c>
      <c r="T1814" s="149">
        <v>4.6011111111111141E-2</v>
      </c>
      <c r="U1814" s="150">
        <v>44831</v>
      </c>
      <c r="V1814" s="149">
        <v>1.1161111111111115</v>
      </c>
      <c r="W1814" s="130">
        <v>0.05</v>
      </c>
      <c r="X1814" s="135">
        <v>12.5</v>
      </c>
      <c r="Y1814" s="130" t="str">
        <f t="shared" ref="Y1814:Y1856" si="248">D1814</f>
        <v>TAG63</v>
      </c>
      <c r="Z1814" s="130" t="str">
        <f t="shared" si="243"/>
        <v>1/UF553450Z</v>
      </c>
      <c r="AA1814" s="135">
        <f t="shared" si="247"/>
        <v>0.05</v>
      </c>
      <c r="AB1814" s="135">
        <f t="shared" si="240"/>
        <v>4.08</v>
      </c>
      <c r="AC1814" s="130">
        <f t="shared" si="246"/>
        <v>12.5</v>
      </c>
      <c r="AD1814" s="130" t="str">
        <f t="shared" si="244"/>
        <v>67001-199</v>
      </c>
      <c r="AE1814" s="136"/>
      <c r="AF1814" s="137"/>
      <c r="AG1814" s="1" t="s">
        <v>573</v>
      </c>
      <c r="AH1814" s="43">
        <v>66586</v>
      </c>
    </row>
    <row r="1815" spans="1:34" x14ac:dyDescent="0.25">
      <c r="A1815" s="146">
        <v>44784</v>
      </c>
      <c r="B1815" s="57" t="s">
        <v>5799</v>
      </c>
      <c r="C1815" s="51" t="s">
        <v>2312</v>
      </c>
      <c r="D1815" s="51" t="s">
        <v>6082</v>
      </c>
      <c r="E1815" s="54">
        <v>44783</v>
      </c>
      <c r="F1815" s="51" t="s">
        <v>4432</v>
      </c>
      <c r="G1815" s="48" t="s">
        <v>4433</v>
      </c>
      <c r="H1815" s="52">
        <v>1</v>
      </c>
      <c r="I1815" s="51" t="s">
        <v>2311</v>
      </c>
      <c r="J1815" s="1">
        <v>2.08</v>
      </c>
      <c r="K1815" s="132">
        <v>967301</v>
      </c>
      <c r="L1815" s="131"/>
      <c r="M1815" s="131">
        <v>3.2</v>
      </c>
      <c r="N1815" s="131">
        <v>1.5</v>
      </c>
      <c r="O1815" s="133">
        <f t="shared" si="245"/>
        <v>4.8000000000000007</v>
      </c>
      <c r="P1815" s="131" t="s">
        <v>508</v>
      </c>
      <c r="Q1815" s="131" t="s">
        <v>412</v>
      </c>
      <c r="R1815" s="134" t="s">
        <v>6081</v>
      </c>
      <c r="S1815" s="149">
        <v>1.3030555555555576</v>
      </c>
      <c r="T1815" s="149">
        <v>1.3030555555555576</v>
      </c>
      <c r="U1815" s="150">
        <v>44831</v>
      </c>
      <c r="V1815" s="149">
        <v>0.1127777777777772</v>
      </c>
      <c r="W1815" s="130">
        <v>0.5</v>
      </c>
      <c r="X1815" s="135">
        <v>22.5</v>
      </c>
      <c r="Y1815" s="130" t="str">
        <f t="shared" si="248"/>
        <v>PACK731</v>
      </c>
      <c r="Z1815" s="130" t="str">
        <f t="shared" si="243"/>
        <v>1/HTCFR18650EC</v>
      </c>
      <c r="AA1815" s="135">
        <f t="shared" si="247"/>
        <v>0.5</v>
      </c>
      <c r="AB1815" s="135">
        <f t="shared" si="240"/>
        <v>2.08</v>
      </c>
      <c r="AC1815" s="130">
        <f t="shared" si="246"/>
        <v>22.5</v>
      </c>
      <c r="AD1815" s="130" t="str">
        <f t="shared" si="244"/>
        <v>64004-030</v>
      </c>
      <c r="AE1815" s="136"/>
      <c r="AF1815" s="137"/>
      <c r="AG1815" s="1" t="s">
        <v>151</v>
      </c>
      <c r="AH1815" s="43">
        <v>84939</v>
      </c>
    </row>
    <row r="1816" spans="1:34" x14ac:dyDescent="0.25">
      <c r="A1816" s="146">
        <v>44805</v>
      </c>
      <c r="B1816" s="57" t="s">
        <v>5930</v>
      </c>
      <c r="C1816" s="51" t="s">
        <v>348</v>
      </c>
      <c r="D1816" s="51" t="s">
        <v>2222</v>
      </c>
      <c r="E1816" s="54">
        <v>44816</v>
      </c>
      <c r="F1816" s="51" t="s">
        <v>105</v>
      </c>
      <c r="G1816" s="48" t="s">
        <v>1965</v>
      </c>
      <c r="H1816" s="52">
        <v>1</v>
      </c>
      <c r="I1816" s="51" t="s">
        <v>315</v>
      </c>
      <c r="J1816" s="1">
        <v>8.32</v>
      </c>
      <c r="K1816" s="132">
        <v>969467</v>
      </c>
      <c r="L1816" s="131"/>
      <c r="M1816" s="131">
        <v>6</v>
      </c>
      <c r="N1816" s="131">
        <v>1.65</v>
      </c>
      <c r="O1816" s="133">
        <f t="shared" si="245"/>
        <v>9.8999999999999986</v>
      </c>
      <c r="P1816" s="131" t="s">
        <v>3497</v>
      </c>
      <c r="Q1816" s="131" t="s">
        <v>583</v>
      </c>
      <c r="R1816" s="134"/>
      <c r="S1816" s="149">
        <v>0</v>
      </c>
      <c r="T1816" s="149">
        <v>0</v>
      </c>
      <c r="U1816" s="150">
        <v>44831</v>
      </c>
      <c r="V1816" s="149">
        <v>0.33416666666666561</v>
      </c>
      <c r="W1816" s="130">
        <v>1.72</v>
      </c>
      <c r="X1816" s="135">
        <v>47</v>
      </c>
      <c r="Y1816" s="130" t="str">
        <f t="shared" si="248"/>
        <v>PACK649</v>
      </c>
      <c r="Z1816" s="130" t="str">
        <f t="shared" si="243"/>
        <v>5/HR-AAU</v>
      </c>
      <c r="AA1816" s="135">
        <f t="shared" si="247"/>
        <v>1.72</v>
      </c>
      <c r="AB1816" s="135">
        <f t="shared" si="240"/>
        <v>8.32</v>
      </c>
      <c r="AC1816" s="130">
        <f t="shared" si="246"/>
        <v>47</v>
      </c>
      <c r="AD1816" s="130" t="str">
        <f t="shared" si="244"/>
        <v>66002-697</v>
      </c>
      <c r="AE1816" s="136"/>
      <c r="AF1816" s="137"/>
      <c r="AG1816" s="1" t="s">
        <v>13</v>
      </c>
      <c r="AH1816" s="43" t="s">
        <v>294</v>
      </c>
    </row>
    <row r="1817" spans="1:34" x14ac:dyDescent="0.25">
      <c r="A1817" s="140">
        <v>44803</v>
      </c>
      <c r="B1817" s="55" t="s">
        <v>5902</v>
      </c>
      <c r="C1817" s="51" t="s">
        <v>2931</v>
      </c>
      <c r="D1817" s="51" t="s">
        <v>366</v>
      </c>
      <c r="E1817" s="54">
        <v>44799</v>
      </c>
      <c r="F1817" s="51" t="s">
        <v>139</v>
      </c>
      <c r="G1817" s="48" t="s">
        <v>142</v>
      </c>
      <c r="H1817" s="52">
        <v>30</v>
      </c>
      <c r="I1817" s="51" t="s">
        <v>102</v>
      </c>
      <c r="J1817" s="1">
        <v>35.72</v>
      </c>
      <c r="K1817" s="132">
        <v>969363</v>
      </c>
      <c r="L1817" s="131"/>
      <c r="M1817" s="131"/>
      <c r="N1817" s="131"/>
      <c r="O1817" s="133">
        <f t="shared" si="245"/>
        <v>0</v>
      </c>
      <c r="P1817" s="131"/>
      <c r="Q1817" s="131"/>
      <c r="R1817" s="134" t="s">
        <v>249</v>
      </c>
      <c r="S1817" s="149">
        <v>7.5394444444444471</v>
      </c>
      <c r="T1817" s="149">
        <v>0.25131481481481488</v>
      </c>
      <c r="U1817" s="150">
        <v>44831</v>
      </c>
      <c r="V1817" s="149">
        <v>1.279722222222222</v>
      </c>
      <c r="W1817" s="130">
        <v>0.26</v>
      </c>
      <c r="X1817" s="135">
        <v>90</v>
      </c>
      <c r="Y1817" s="130" t="str">
        <f t="shared" si="248"/>
        <v>CH256</v>
      </c>
      <c r="Z1817" s="130" t="str">
        <f t="shared" si="243"/>
        <v>1/TSB002</v>
      </c>
      <c r="AA1817" s="135">
        <f t="shared" si="247"/>
        <v>0.26</v>
      </c>
      <c r="AB1817" s="135">
        <f t="shared" si="240"/>
        <v>35.72</v>
      </c>
      <c r="AC1817" s="130">
        <f t="shared" si="246"/>
        <v>90</v>
      </c>
      <c r="AD1817" s="130" t="str">
        <f t="shared" si="244"/>
        <v>66000-715</v>
      </c>
      <c r="AE1817" s="136"/>
      <c r="AF1817" s="137"/>
      <c r="AG1817" s="1" t="s">
        <v>573</v>
      </c>
      <c r="AH1817" s="43">
        <v>66824</v>
      </c>
    </row>
    <row r="1818" spans="1:34" x14ac:dyDescent="0.25">
      <c r="A1818" s="147">
        <v>44806</v>
      </c>
      <c r="B1818" s="82" t="s">
        <v>5952</v>
      </c>
      <c r="C1818" s="51" t="s">
        <v>4000</v>
      </c>
      <c r="D1818" s="51" t="s">
        <v>5630</v>
      </c>
      <c r="E1818" s="54">
        <v>44827</v>
      </c>
      <c r="F1818" s="51" t="s">
        <v>1225</v>
      </c>
      <c r="G1818" s="48" t="s">
        <v>5629</v>
      </c>
      <c r="H1818" s="52">
        <v>50</v>
      </c>
      <c r="I1818" s="51" t="s">
        <v>1395</v>
      </c>
      <c r="J1818" s="1">
        <v>6.11</v>
      </c>
      <c r="K1818" s="132">
        <v>969899</v>
      </c>
      <c r="L1818" s="131"/>
      <c r="M1818" s="131">
        <v>3.6</v>
      </c>
      <c r="N1818" s="131">
        <v>4.9000000000000004</v>
      </c>
      <c r="O1818" s="133">
        <f t="shared" si="245"/>
        <v>17.64</v>
      </c>
      <c r="P1818" s="131" t="s">
        <v>3486</v>
      </c>
      <c r="Q1818" s="131" t="s">
        <v>412</v>
      </c>
      <c r="R1818" s="134" t="s">
        <v>2172</v>
      </c>
      <c r="S1818" s="149">
        <v>16.808055555555555</v>
      </c>
      <c r="T1818" s="149">
        <v>0.33616111111111108</v>
      </c>
      <c r="U1818" s="150">
        <v>44837</v>
      </c>
      <c r="V1818" s="149">
        <v>0.69333333333333247</v>
      </c>
      <c r="W1818" s="130">
        <v>0.99</v>
      </c>
      <c r="X1818" s="135">
        <v>30</v>
      </c>
      <c r="Y1818" s="130" t="str">
        <f t="shared" si="248"/>
        <v>RL1606</v>
      </c>
      <c r="Z1818" s="130" t="str">
        <f t="shared" si="243"/>
        <v>1/INR21700-50E</v>
      </c>
      <c r="AA1818" s="135">
        <f t="shared" si="247"/>
        <v>0.99</v>
      </c>
      <c r="AB1818" s="135">
        <f t="shared" si="240"/>
        <v>6.11</v>
      </c>
      <c r="AC1818" s="130">
        <f t="shared" si="246"/>
        <v>30</v>
      </c>
      <c r="AD1818" s="130" t="str">
        <f t="shared" si="244"/>
        <v>66002-924</v>
      </c>
      <c r="AE1818" s="136"/>
      <c r="AF1818" s="137"/>
      <c r="AG1818" s="1" t="s">
        <v>151</v>
      </c>
      <c r="AH1818" s="43">
        <v>2164</v>
      </c>
    </row>
    <row r="1819" spans="1:34" x14ac:dyDescent="0.25">
      <c r="A1819" s="146">
        <v>44833</v>
      </c>
      <c r="B1819" s="57" t="s">
        <v>6128</v>
      </c>
      <c r="C1819" s="51" t="s">
        <v>830</v>
      </c>
      <c r="D1819" s="51" t="s">
        <v>3794</v>
      </c>
      <c r="E1819" s="54">
        <v>44833</v>
      </c>
      <c r="F1819" s="51" t="s">
        <v>117</v>
      </c>
      <c r="G1819" s="48" t="s">
        <v>6129</v>
      </c>
      <c r="H1819" s="52">
        <v>50</v>
      </c>
      <c r="I1819" s="51" t="s">
        <v>109</v>
      </c>
      <c r="J1819" s="1">
        <v>3.18</v>
      </c>
      <c r="K1819" s="132">
        <v>972594</v>
      </c>
      <c r="L1819" s="131"/>
      <c r="M1819" s="131"/>
      <c r="N1819" s="131"/>
      <c r="O1819" s="133">
        <f t="shared" si="245"/>
        <v>0</v>
      </c>
      <c r="P1819" s="131"/>
      <c r="Q1819" s="131"/>
      <c r="R1819" s="134" t="s">
        <v>5774</v>
      </c>
      <c r="S1819" s="149">
        <v>2.1644444444444462</v>
      </c>
      <c r="T1819" s="149">
        <v>4.3288888888888925E-2</v>
      </c>
      <c r="U1819" s="150">
        <v>44837</v>
      </c>
      <c r="V1819" s="149">
        <v>0.28722222222222271</v>
      </c>
      <c r="W1819" s="130">
        <v>0.5</v>
      </c>
      <c r="X1819" s="135">
        <v>6.19</v>
      </c>
      <c r="Y1819" s="130" t="str">
        <f t="shared" si="248"/>
        <v>TAG</v>
      </c>
      <c r="Z1819" s="130" t="str">
        <f t="shared" si="243"/>
        <v>1/LS14250</v>
      </c>
      <c r="AA1819" s="135">
        <f t="shared" si="247"/>
        <v>0.5</v>
      </c>
      <c r="AB1819" s="135">
        <f t="shared" si="240"/>
        <v>3.18</v>
      </c>
      <c r="AC1819" s="130">
        <f t="shared" si="246"/>
        <v>6.19</v>
      </c>
      <c r="AD1819" s="130" t="str">
        <f t="shared" si="244"/>
        <v>33003-052-L</v>
      </c>
      <c r="AE1819" s="136"/>
      <c r="AF1819" s="137"/>
      <c r="AG1819" s="1" t="s">
        <v>573</v>
      </c>
      <c r="AH1819" s="43">
        <v>24232</v>
      </c>
    </row>
    <row r="1820" spans="1:34" x14ac:dyDescent="0.25">
      <c r="A1820" s="140">
        <v>44824</v>
      </c>
      <c r="B1820" s="55" t="s">
        <v>6036</v>
      </c>
      <c r="C1820" s="51" t="s">
        <v>330</v>
      </c>
      <c r="D1820" s="51" t="s">
        <v>331</v>
      </c>
      <c r="E1820" s="54">
        <v>44840</v>
      </c>
      <c r="F1820" s="51" t="s">
        <v>1437</v>
      </c>
      <c r="G1820" s="48" t="s">
        <v>329</v>
      </c>
      <c r="H1820" s="52">
        <v>4</v>
      </c>
      <c r="I1820" s="51" t="s">
        <v>95</v>
      </c>
      <c r="J1820" s="1">
        <v>33.880000000000003</v>
      </c>
      <c r="K1820" s="132">
        <v>970887</v>
      </c>
      <c r="L1820" s="131"/>
      <c r="M1820" s="131">
        <v>13.5</v>
      </c>
      <c r="N1820" s="131"/>
      <c r="O1820" s="133">
        <f t="shared" si="245"/>
        <v>0</v>
      </c>
      <c r="P1820" s="131" t="s">
        <v>3538</v>
      </c>
      <c r="Q1820" s="131" t="s">
        <v>332</v>
      </c>
      <c r="R1820" s="134" t="s">
        <v>5772</v>
      </c>
      <c r="S1820" s="149">
        <v>9.4105555555555576</v>
      </c>
      <c r="T1820" s="149">
        <v>2.3526388888888894</v>
      </c>
      <c r="U1820" s="150">
        <v>44837</v>
      </c>
      <c r="V1820" s="149">
        <v>0.55111111111111111</v>
      </c>
      <c r="W1820" s="130">
        <v>1.47</v>
      </c>
      <c r="X1820" s="135">
        <v>165</v>
      </c>
      <c r="Y1820" s="130" t="str">
        <f t="shared" si="248"/>
        <v>AL123</v>
      </c>
      <c r="Z1820" s="130" t="str">
        <f t="shared" si="243"/>
        <v>36/LR20XW</v>
      </c>
      <c r="AA1820" s="135">
        <f t="shared" si="247"/>
        <v>1.47</v>
      </c>
      <c r="AB1820" s="135">
        <f t="shared" si="240"/>
        <v>33.880000000000003</v>
      </c>
      <c r="AC1820" s="130">
        <f t="shared" si="246"/>
        <v>165</v>
      </c>
      <c r="AD1820" s="130" t="str">
        <f t="shared" si="244"/>
        <v>66000-180</v>
      </c>
      <c r="AE1820" s="136"/>
      <c r="AF1820" s="137"/>
      <c r="AG1820" s="1" t="s">
        <v>151</v>
      </c>
      <c r="AH1820" s="43">
        <v>66552</v>
      </c>
    </row>
    <row r="1821" spans="1:34" x14ac:dyDescent="0.25">
      <c r="A1821" s="147">
        <v>44827</v>
      </c>
      <c r="B1821" s="82" t="s">
        <v>6068</v>
      </c>
      <c r="C1821" s="51" t="s">
        <v>6070</v>
      </c>
      <c r="D1821" s="51" t="s">
        <v>6071</v>
      </c>
      <c r="E1821" s="54">
        <v>44818</v>
      </c>
      <c r="F1821" s="51" t="s">
        <v>105</v>
      </c>
      <c r="G1821" s="48" t="s">
        <v>6069</v>
      </c>
      <c r="H1821" s="52">
        <v>1</v>
      </c>
      <c r="I1821" s="51" t="s">
        <v>1486</v>
      </c>
      <c r="J1821" s="1">
        <v>5.04</v>
      </c>
      <c r="K1821" s="132">
        <v>971647</v>
      </c>
      <c r="L1821" s="131"/>
      <c r="M1821" s="131">
        <v>3.6</v>
      </c>
      <c r="N1821" s="131">
        <v>2</v>
      </c>
      <c r="O1821" s="133">
        <f t="shared" si="245"/>
        <v>7.2</v>
      </c>
      <c r="P1821" s="131" t="s">
        <v>3497</v>
      </c>
      <c r="Q1821" s="131" t="s">
        <v>577</v>
      </c>
      <c r="R1821" s="134" t="s">
        <v>997</v>
      </c>
      <c r="S1821" s="149">
        <v>0.599444444444444</v>
      </c>
      <c r="T1821" s="149">
        <v>0.599444444444444</v>
      </c>
      <c r="U1821" s="150">
        <v>44837</v>
      </c>
      <c r="V1821" s="149">
        <v>0.19444444444444464</v>
      </c>
      <c r="W1821" s="130">
        <v>0.5</v>
      </c>
      <c r="X1821" s="135">
        <v>25</v>
      </c>
      <c r="Y1821" s="130" t="str">
        <f t="shared" si="248"/>
        <v>N2017</v>
      </c>
      <c r="Z1821" s="130" t="str">
        <f t="shared" si="243"/>
        <v>3/HR-3UTC</v>
      </c>
      <c r="AA1821" s="135">
        <f t="shared" si="247"/>
        <v>0.5</v>
      </c>
      <c r="AB1821" s="135">
        <f t="shared" si="240"/>
        <v>5.04</v>
      </c>
      <c r="AC1821" s="130">
        <f t="shared" si="246"/>
        <v>25</v>
      </c>
      <c r="AD1821" s="130" t="str">
        <f t="shared" si="244"/>
        <v>66003-078</v>
      </c>
      <c r="AE1821" s="136"/>
      <c r="AF1821" s="137"/>
      <c r="AG1821" s="1" t="s">
        <v>151</v>
      </c>
      <c r="AH1821" s="43" t="s">
        <v>294</v>
      </c>
    </row>
    <row r="1822" spans="1:34" x14ac:dyDescent="0.25">
      <c r="A1822" s="144">
        <v>44825</v>
      </c>
      <c r="B1822" s="56" t="s">
        <v>6054</v>
      </c>
      <c r="C1822" s="51" t="s">
        <v>6057</v>
      </c>
      <c r="D1822" s="51" t="s">
        <v>6163</v>
      </c>
      <c r="E1822" s="54">
        <v>44845</v>
      </c>
      <c r="F1822" s="51" t="s">
        <v>6055</v>
      </c>
      <c r="G1822" s="48" t="s">
        <v>6056</v>
      </c>
      <c r="H1822" s="52">
        <v>2</v>
      </c>
      <c r="I1822" s="51" t="s">
        <v>284</v>
      </c>
      <c r="J1822" s="1">
        <v>15.13</v>
      </c>
      <c r="K1822" s="132">
        <v>972404</v>
      </c>
      <c r="L1822" s="131"/>
      <c r="M1822" s="131">
        <v>7.2</v>
      </c>
      <c r="N1822" s="131">
        <v>2.5</v>
      </c>
      <c r="O1822" s="133">
        <f t="shared" si="245"/>
        <v>18</v>
      </c>
      <c r="P1822" s="131" t="s">
        <v>4011</v>
      </c>
      <c r="Q1822" s="131" t="s">
        <v>464</v>
      </c>
      <c r="R1822" s="134" t="s">
        <v>6081</v>
      </c>
      <c r="S1822" s="149">
        <v>2.5994444444444422</v>
      </c>
      <c r="T1822" s="149">
        <v>1.2997222222222211</v>
      </c>
      <c r="U1822" s="150">
        <v>44837</v>
      </c>
      <c r="V1822" s="149">
        <v>0.29416666666666735</v>
      </c>
      <c r="W1822" s="130">
        <v>1</v>
      </c>
      <c r="X1822" s="135">
        <v>92.28</v>
      </c>
      <c r="Y1822" s="130" t="str">
        <f t="shared" si="248"/>
        <v>RECELL794</v>
      </c>
      <c r="Z1822" s="130" t="str">
        <f t="shared" si="243"/>
        <v>6/NC2500SCR</v>
      </c>
      <c r="AA1822" s="135">
        <f t="shared" si="247"/>
        <v>1</v>
      </c>
      <c r="AB1822" s="135">
        <f t="shared" ref="AB1822:AB1856" si="249">J1822</f>
        <v>15.13</v>
      </c>
      <c r="AC1822" s="130">
        <f t="shared" si="246"/>
        <v>92.28</v>
      </c>
      <c r="AD1822" s="130" t="str">
        <f t="shared" si="244"/>
        <v>66004-086</v>
      </c>
      <c r="AE1822" s="136"/>
      <c r="AF1822" s="137"/>
      <c r="AG1822" s="1" t="s">
        <v>13</v>
      </c>
      <c r="AH1822" s="43">
        <v>2751</v>
      </c>
    </row>
    <row r="1823" spans="1:34" x14ac:dyDescent="0.25">
      <c r="A1823" s="139">
        <v>44809</v>
      </c>
      <c r="B1823" s="58" t="s">
        <v>5960</v>
      </c>
      <c r="C1823" s="51"/>
      <c r="D1823" s="51" t="s">
        <v>4721</v>
      </c>
      <c r="E1823" s="54">
        <v>44805</v>
      </c>
      <c r="F1823" s="51"/>
      <c r="G1823" s="48" t="s">
        <v>4720</v>
      </c>
      <c r="H1823" s="52">
        <v>10</v>
      </c>
      <c r="I1823" s="1">
        <v>0</v>
      </c>
      <c r="J1823" s="1">
        <v>18.57</v>
      </c>
      <c r="K1823" s="132" t="s">
        <v>90</v>
      </c>
      <c r="L1823" s="131"/>
      <c r="M1823" s="131"/>
      <c r="N1823" s="131"/>
      <c r="O1823" s="133">
        <f>2*N1823*M1823</f>
        <v>0</v>
      </c>
      <c r="P1823" s="131"/>
      <c r="Q1823" s="131"/>
      <c r="R1823" s="134" t="s">
        <v>259</v>
      </c>
      <c r="S1823" s="149">
        <v>2.0413888888888918</v>
      </c>
      <c r="T1823" s="149">
        <v>0.20413888888888918</v>
      </c>
      <c r="U1823" s="150">
        <v>44837</v>
      </c>
      <c r="V1823" s="149">
        <v>0.23416666666666597</v>
      </c>
      <c r="W1823" s="130">
        <v>0.17</v>
      </c>
      <c r="X1823" s="135"/>
      <c r="Y1823" s="130" t="str">
        <f t="shared" si="248"/>
        <v>CA187B</v>
      </c>
      <c r="Z1823" s="130">
        <f t="shared" si="243"/>
        <v>0</v>
      </c>
      <c r="AA1823" s="135">
        <f t="shared" si="247"/>
        <v>0.17</v>
      </c>
      <c r="AB1823" s="135">
        <f t="shared" si="249"/>
        <v>18.57</v>
      </c>
      <c r="AC1823" s="130">
        <f t="shared" si="246"/>
        <v>0</v>
      </c>
      <c r="AD1823" s="130" t="str">
        <f t="shared" si="244"/>
        <v>64900-567B</v>
      </c>
      <c r="AE1823" s="136"/>
      <c r="AF1823" s="137"/>
      <c r="AG1823" s="1" t="s">
        <v>151</v>
      </c>
      <c r="AH1823" s="43"/>
    </row>
    <row r="1824" spans="1:34" x14ac:dyDescent="0.25">
      <c r="A1824" s="146">
        <v>44833</v>
      </c>
      <c r="B1824" s="57" t="s">
        <v>6113</v>
      </c>
      <c r="C1824" s="51"/>
      <c r="D1824" s="51" t="s">
        <v>4616</v>
      </c>
      <c r="E1824" s="54">
        <v>44833</v>
      </c>
      <c r="F1824" s="51" t="s">
        <v>90</v>
      </c>
      <c r="G1824" s="48" t="s">
        <v>4613</v>
      </c>
      <c r="H1824" s="52">
        <v>10</v>
      </c>
      <c r="I1824" s="1">
        <v>0</v>
      </c>
      <c r="J1824" s="1">
        <v>15.12</v>
      </c>
      <c r="K1824" s="132"/>
      <c r="L1824" s="131"/>
      <c r="M1824" s="131"/>
      <c r="N1824" s="131"/>
      <c r="O1824" s="133">
        <f t="shared" ref="O1824:O1856" si="250">N1824*M1824</f>
        <v>0</v>
      </c>
      <c r="P1824" s="131"/>
      <c r="Q1824" s="131"/>
      <c r="R1824" s="134" t="s">
        <v>259</v>
      </c>
      <c r="S1824" s="149">
        <v>1.6436111111111114</v>
      </c>
      <c r="T1824" s="149">
        <v>0.16436111111111112</v>
      </c>
      <c r="U1824" s="150">
        <v>44837</v>
      </c>
      <c r="V1824" s="149">
        <v>0.67166666666666641</v>
      </c>
      <c r="W1824" s="130">
        <v>0.31</v>
      </c>
      <c r="X1824" s="135">
        <v>32.85</v>
      </c>
      <c r="Y1824" s="130" t="str">
        <f t="shared" si="248"/>
        <v>CA187</v>
      </c>
      <c r="Z1824" s="130">
        <f t="shared" si="243"/>
        <v>0</v>
      </c>
      <c r="AA1824" s="135">
        <f t="shared" si="247"/>
        <v>0.31</v>
      </c>
      <c r="AB1824" s="135">
        <f t="shared" si="249"/>
        <v>15.12</v>
      </c>
      <c r="AC1824" s="130">
        <f t="shared" si="246"/>
        <v>32.85</v>
      </c>
      <c r="AD1824" s="130" t="str">
        <f t="shared" si="244"/>
        <v>64900-567A</v>
      </c>
      <c r="AE1824" s="136"/>
      <c r="AF1824" s="137"/>
      <c r="AG1824" s="1"/>
      <c r="AH1824" s="43"/>
    </row>
    <row r="1825" spans="1:34" x14ac:dyDescent="0.25">
      <c r="A1825" s="147">
        <v>44799</v>
      </c>
      <c r="B1825" s="82" t="s">
        <v>5874</v>
      </c>
      <c r="C1825" s="51" t="s">
        <v>837</v>
      </c>
      <c r="D1825" s="51" t="s">
        <v>5876</v>
      </c>
      <c r="E1825" s="54">
        <v>44798</v>
      </c>
      <c r="F1825" s="51" t="s">
        <v>3033</v>
      </c>
      <c r="G1825" s="48" t="s">
        <v>5875</v>
      </c>
      <c r="H1825" s="52">
        <v>1</v>
      </c>
      <c r="I1825" s="51" t="s">
        <v>318</v>
      </c>
      <c r="J1825" s="1">
        <v>114.73</v>
      </c>
      <c r="K1825" s="132">
        <v>969129</v>
      </c>
      <c r="L1825" s="131"/>
      <c r="M1825" s="131">
        <v>7.2</v>
      </c>
      <c r="N1825" s="131">
        <v>34.5</v>
      </c>
      <c r="O1825" s="133">
        <f t="shared" si="250"/>
        <v>248.4</v>
      </c>
      <c r="P1825" s="131" t="s">
        <v>3486</v>
      </c>
      <c r="Q1825" s="131" t="s">
        <v>5877</v>
      </c>
      <c r="R1825" s="134" t="s">
        <v>118</v>
      </c>
      <c r="S1825" s="149">
        <v>3.7711111111111131</v>
      </c>
      <c r="T1825" s="149">
        <v>3.7711111111111131</v>
      </c>
      <c r="U1825" s="150">
        <v>44837</v>
      </c>
      <c r="V1825" s="149">
        <v>0.22944444444444212</v>
      </c>
      <c r="W1825" s="130">
        <v>3</v>
      </c>
      <c r="X1825" s="135">
        <v>500</v>
      </c>
      <c r="Y1825" s="130" t="str">
        <f t="shared" si="248"/>
        <v>RL1609</v>
      </c>
      <c r="Z1825" s="130" t="str">
        <f t="shared" si="243"/>
        <v>20/NCR18650GA</v>
      </c>
      <c r="AA1825" s="135">
        <f t="shared" si="247"/>
        <v>3</v>
      </c>
      <c r="AB1825" s="135">
        <f t="shared" si="249"/>
        <v>114.73</v>
      </c>
      <c r="AC1825" s="130">
        <f t="shared" si="246"/>
        <v>500</v>
      </c>
      <c r="AD1825" s="130" t="str">
        <f t="shared" si="244"/>
        <v>67001-8761</v>
      </c>
      <c r="AE1825" s="136"/>
      <c r="AF1825" s="137"/>
      <c r="AG1825" s="1" t="s">
        <v>151</v>
      </c>
      <c r="AH1825" s="43">
        <v>2486</v>
      </c>
    </row>
    <row r="1826" spans="1:34" x14ac:dyDescent="0.25">
      <c r="A1826" s="140">
        <v>44775</v>
      </c>
      <c r="B1826" s="233" t="s">
        <v>5731</v>
      </c>
      <c r="C1826" s="219" t="s">
        <v>673</v>
      </c>
      <c r="D1826" s="219" t="s">
        <v>674</v>
      </c>
      <c r="E1826" s="222">
        <v>44862</v>
      </c>
      <c r="F1826" s="219" t="s">
        <v>571</v>
      </c>
      <c r="G1826" s="220" t="s">
        <v>672</v>
      </c>
      <c r="H1826" s="221">
        <v>500</v>
      </c>
      <c r="I1826" s="219" t="s">
        <v>270</v>
      </c>
      <c r="J1826">
        <v>9.86</v>
      </c>
      <c r="K1826" s="132">
        <v>966122</v>
      </c>
      <c r="L1826" s="131"/>
      <c r="M1826" s="131">
        <v>7.2</v>
      </c>
      <c r="N1826" s="131">
        <v>2.6</v>
      </c>
      <c r="O1826" s="133">
        <f t="shared" si="250"/>
        <v>18.720000000000002</v>
      </c>
      <c r="P1826" s="131" t="s">
        <v>3945</v>
      </c>
      <c r="Q1826" s="131" t="s">
        <v>582</v>
      </c>
      <c r="R1826" s="134" t="s">
        <v>6162</v>
      </c>
      <c r="S1826" s="149">
        <v>105.23916666666668</v>
      </c>
      <c r="T1826" s="149">
        <v>0.21047833333333335</v>
      </c>
      <c r="U1826" s="150">
        <v>44837</v>
      </c>
      <c r="V1826" s="149">
        <v>3.0533333333333337</v>
      </c>
      <c r="W1826" s="130">
        <v>0.22</v>
      </c>
      <c r="X1826" s="135">
        <v>30</v>
      </c>
      <c r="Y1826" s="130" t="str">
        <f t="shared" si="248"/>
        <v>L231</v>
      </c>
      <c r="Z1826" s="130" t="str">
        <f t="shared" si="243"/>
        <v>2/LS14500</v>
      </c>
      <c r="AA1826" s="135">
        <f t="shared" si="247"/>
        <v>0.22</v>
      </c>
      <c r="AB1826" s="135">
        <f t="shared" si="249"/>
        <v>9.86</v>
      </c>
      <c r="AC1826" s="130">
        <f t="shared" si="246"/>
        <v>30</v>
      </c>
      <c r="AD1826" s="130" t="str">
        <f t="shared" si="244"/>
        <v>66000-223</v>
      </c>
      <c r="AE1826" s="136"/>
      <c r="AF1826" s="137"/>
      <c r="AG1826" s="1" t="s">
        <v>153</v>
      </c>
      <c r="AH1826" s="43">
        <v>65616</v>
      </c>
    </row>
    <row r="1827" spans="1:34" x14ac:dyDescent="0.25">
      <c r="A1827" s="147">
        <v>44827</v>
      </c>
      <c r="B1827" s="82" t="s">
        <v>6063</v>
      </c>
      <c r="C1827" s="51" t="s">
        <v>6066</v>
      </c>
      <c r="D1827" s="51" t="s">
        <v>6067</v>
      </c>
      <c r="E1827" s="54">
        <v>44837</v>
      </c>
      <c r="F1827" s="51" t="s">
        <v>6064</v>
      </c>
      <c r="G1827" s="48" t="s">
        <v>6065</v>
      </c>
      <c r="H1827" s="52">
        <v>1</v>
      </c>
      <c r="I1827" s="51" t="s">
        <v>122</v>
      </c>
      <c r="J1827" s="1">
        <v>8.56</v>
      </c>
      <c r="K1827" s="132">
        <v>971760</v>
      </c>
      <c r="L1827" s="131"/>
      <c r="M1827" s="131">
        <v>9.6</v>
      </c>
      <c r="N1827" s="131">
        <v>0.7</v>
      </c>
      <c r="O1827" s="133">
        <f t="shared" si="250"/>
        <v>6.72</v>
      </c>
      <c r="P1827" s="131" t="s">
        <v>4011</v>
      </c>
      <c r="Q1827" s="131" t="s">
        <v>632</v>
      </c>
      <c r="R1827" s="134" t="s">
        <v>997</v>
      </c>
      <c r="S1827" s="149">
        <v>0.71916666666666718</v>
      </c>
      <c r="T1827" s="149">
        <v>0.71916666666666718</v>
      </c>
      <c r="U1827" s="150">
        <v>44834</v>
      </c>
      <c r="V1827" s="149">
        <v>0.16277777777777835</v>
      </c>
      <c r="W1827" s="130">
        <v>0.46</v>
      </c>
      <c r="X1827" s="135">
        <v>55</v>
      </c>
      <c r="Y1827" s="130" t="str">
        <f t="shared" si="248"/>
        <v>N1887</v>
      </c>
      <c r="Z1827" s="130" t="str">
        <f t="shared" si="243"/>
        <v>8/N700AACL</v>
      </c>
      <c r="AA1827" s="135">
        <f t="shared" si="247"/>
        <v>0.46</v>
      </c>
      <c r="AB1827" s="135">
        <f t="shared" si="249"/>
        <v>8.56</v>
      </c>
      <c r="AC1827" s="130">
        <f t="shared" si="246"/>
        <v>55</v>
      </c>
      <c r="AD1827" s="130" t="str">
        <f t="shared" si="244"/>
        <v>67001-763</v>
      </c>
      <c r="AE1827" s="136"/>
      <c r="AF1827" s="137"/>
      <c r="AG1827" s="1" t="s">
        <v>153</v>
      </c>
      <c r="AH1827" s="43">
        <v>66221</v>
      </c>
    </row>
    <row r="1828" spans="1:34" x14ac:dyDescent="0.25">
      <c r="A1828" s="146">
        <v>44833</v>
      </c>
      <c r="B1828" s="57" t="s">
        <v>6085</v>
      </c>
      <c r="C1828" s="51" t="s">
        <v>1140</v>
      </c>
      <c r="D1828" s="51" t="s">
        <v>173</v>
      </c>
      <c r="E1828" s="54">
        <v>44832</v>
      </c>
      <c r="F1828" s="51" t="s">
        <v>117</v>
      </c>
      <c r="G1828" s="48" t="s">
        <v>6086</v>
      </c>
      <c r="H1828" s="52">
        <v>6</v>
      </c>
      <c r="I1828" s="51" t="s">
        <v>736</v>
      </c>
      <c r="J1828" s="1">
        <v>2.59</v>
      </c>
      <c r="K1828" s="132">
        <v>973075</v>
      </c>
      <c r="L1828" s="131" t="s">
        <v>6087</v>
      </c>
      <c r="M1828" s="131">
        <v>3</v>
      </c>
      <c r="N1828" s="131">
        <v>1.2</v>
      </c>
      <c r="O1828" s="133">
        <f t="shared" si="250"/>
        <v>3.5999999999999996</v>
      </c>
      <c r="P1828" s="131" t="s">
        <v>435</v>
      </c>
      <c r="Q1828" s="131" t="s">
        <v>412</v>
      </c>
      <c r="R1828" s="134" t="s">
        <v>248</v>
      </c>
      <c r="S1828" s="149">
        <v>1.9575000000000009</v>
      </c>
      <c r="T1828" s="149">
        <v>0.32625000000000015</v>
      </c>
      <c r="U1828" s="150">
        <v>44834</v>
      </c>
      <c r="V1828" s="149">
        <v>0.11861111111111144</v>
      </c>
      <c r="W1828" s="130">
        <v>0.22</v>
      </c>
      <c r="X1828" s="135">
        <v>8.7899999999999991</v>
      </c>
      <c r="Y1828" s="130" t="str">
        <f t="shared" si="248"/>
        <v>L339</v>
      </c>
      <c r="Z1828" s="130" t="str">
        <f t="shared" si="243"/>
        <v>1/BR2/3A</v>
      </c>
      <c r="AA1828" s="135">
        <f t="shared" si="247"/>
        <v>0.22</v>
      </c>
      <c r="AB1828" s="135">
        <f t="shared" si="249"/>
        <v>2.59</v>
      </c>
      <c r="AC1828" s="130">
        <f t="shared" si="246"/>
        <v>8.7899999999999991</v>
      </c>
      <c r="AD1828" s="130" t="str">
        <f t="shared" si="244"/>
        <v>46000-001JAE</v>
      </c>
      <c r="AE1828" s="136"/>
      <c r="AF1828" s="137"/>
      <c r="AG1828" s="1" t="s">
        <v>573</v>
      </c>
      <c r="AH1828" s="43">
        <v>24232</v>
      </c>
    </row>
    <row r="1829" spans="1:34" x14ac:dyDescent="0.25">
      <c r="A1829" s="146">
        <v>44833</v>
      </c>
      <c r="B1829" s="57" t="s">
        <v>6114</v>
      </c>
      <c r="C1829" s="51" t="s">
        <v>6117</v>
      </c>
      <c r="D1829" s="51" t="s">
        <v>6118</v>
      </c>
      <c r="E1829" s="54">
        <v>44833</v>
      </c>
      <c r="F1829" s="51" t="s">
        <v>6115</v>
      </c>
      <c r="G1829" s="48" t="s">
        <v>6116</v>
      </c>
      <c r="H1829" s="52">
        <v>1</v>
      </c>
      <c r="I1829" s="51" t="s">
        <v>676</v>
      </c>
      <c r="J1829" s="1">
        <v>4.3</v>
      </c>
      <c r="K1829" s="132">
        <v>973290</v>
      </c>
      <c r="L1829" s="131"/>
      <c r="M1829" s="131">
        <v>8.4</v>
      </c>
      <c r="N1829" s="131">
        <v>0.25</v>
      </c>
      <c r="O1829" s="133">
        <f t="shared" si="250"/>
        <v>2.1</v>
      </c>
      <c r="P1829" s="131" t="s">
        <v>3497</v>
      </c>
      <c r="Q1829" s="131" t="s">
        <v>589</v>
      </c>
      <c r="R1829" s="134" t="s">
        <v>997</v>
      </c>
      <c r="S1829" s="149">
        <v>0.1838888888888901</v>
      </c>
      <c r="T1829" s="149">
        <v>0.1838888888888901</v>
      </c>
      <c r="U1829" s="150">
        <v>44834</v>
      </c>
      <c r="V1829" s="149">
        <v>0.28388888888888886</v>
      </c>
      <c r="W1829" s="130">
        <v>0.38</v>
      </c>
      <c r="X1829" s="135">
        <v>48</v>
      </c>
      <c r="Y1829" s="130" t="str">
        <f t="shared" si="248"/>
        <v>PACK34</v>
      </c>
      <c r="Z1829" s="130" t="str">
        <f t="shared" si="243"/>
        <v>7/H250-1/3AA</v>
      </c>
      <c r="AA1829" s="135">
        <f t="shared" si="247"/>
        <v>0.38</v>
      </c>
      <c r="AB1829" s="135">
        <f t="shared" si="249"/>
        <v>4.3</v>
      </c>
      <c r="AC1829" s="130">
        <f t="shared" si="246"/>
        <v>48</v>
      </c>
      <c r="AD1829" s="130" t="str">
        <f t="shared" si="244"/>
        <v>66000-919</v>
      </c>
      <c r="AE1829" s="136"/>
      <c r="AF1829" s="137"/>
      <c r="AG1829" s="1" t="s">
        <v>13</v>
      </c>
      <c r="AH1829" s="43">
        <v>65658</v>
      </c>
    </row>
    <row r="1830" spans="1:34" x14ac:dyDescent="0.25">
      <c r="A1830" s="139">
        <v>44809</v>
      </c>
      <c r="B1830" s="58" t="s">
        <v>5959</v>
      </c>
      <c r="C1830" s="51"/>
      <c r="D1830" s="51" t="s">
        <v>4616</v>
      </c>
      <c r="E1830" s="54">
        <v>44805</v>
      </c>
      <c r="F1830" s="51"/>
      <c r="G1830" s="48" t="s">
        <v>4613</v>
      </c>
      <c r="H1830" s="52">
        <v>10</v>
      </c>
      <c r="I1830" s="1"/>
      <c r="J1830" s="1">
        <v>14.84</v>
      </c>
      <c r="K1830" s="132" t="s">
        <v>90</v>
      </c>
      <c r="L1830" s="131"/>
      <c r="M1830" s="131"/>
      <c r="N1830" s="131"/>
      <c r="O1830" s="133">
        <f t="shared" si="250"/>
        <v>0</v>
      </c>
      <c r="P1830" s="131"/>
      <c r="Q1830" s="131"/>
      <c r="R1830" s="134" t="s">
        <v>259</v>
      </c>
      <c r="S1830" s="149">
        <v>3.7155555555555555</v>
      </c>
      <c r="T1830" s="149">
        <v>0.37155555555555553</v>
      </c>
      <c r="U1830" s="150">
        <v>44833</v>
      </c>
      <c r="V1830" s="149">
        <v>9.138888888889074E-2</v>
      </c>
      <c r="W1830" s="130">
        <v>0.31</v>
      </c>
      <c r="X1830" s="135">
        <v>0</v>
      </c>
      <c r="Y1830" s="130" t="str">
        <f t="shared" si="248"/>
        <v>CA187</v>
      </c>
      <c r="Z1830" s="130">
        <f t="shared" si="243"/>
        <v>0</v>
      </c>
      <c r="AA1830" s="135">
        <f t="shared" si="247"/>
        <v>0.31</v>
      </c>
      <c r="AB1830" s="135">
        <f t="shared" si="249"/>
        <v>14.84</v>
      </c>
      <c r="AC1830" s="130">
        <f t="shared" si="246"/>
        <v>0</v>
      </c>
      <c r="AD1830" s="130" t="str">
        <f t="shared" si="244"/>
        <v>64900-567A</v>
      </c>
      <c r="AE1830" s="136"/>
      <c r="AF1830" s="137"/>
      <c r="AG1830" s="1" t="s">
        <v>151</v>
      </c>
      <c r="AH1830" s="43"/>
    </row>
    <row r="1831" spans="1:34" x14ac:dyDescent="0.25">
      <c r="A1831" s="140">
        <v>44796</v>
      </c>
      <c r="B1831" s="55" t="s">
        <v>5864</v>
      </c>
      <c r="C1831" s="51" t="s">
        <v>2270</v>
      </c>
      <c r="D1831" s="51" t="s">
        <v>2271</v>
      </c>
      <c r="E1831" s="54">
        <v>44806</v>
      </c>
      <c r="F1831" s="51" t="s">
        <v>423</v>
      </c>
      <c r="G1831" s="48" t="s">
        <v>2269</v>
      </c>
      <c r="H1831" s="52">
        <v>1</v>
      </c>
      <c r="I1831" s="51" t="s">
        <v>295</v>
      </c>
      <c r="J1831" s="1">
        <v>8.09</v>
      </c>
      <c r="K1831" s="132">
        <v>968566</v>
      </c>
      <c r="L1831" s="131"/>
      <c r="M1831" s="131">
        <v>3.7</v>
      </c>
      <c r="N1831" s="131">
        <v>2.2999999999999998</v>
      </c>
      <c r="O1831" s="133">
        <f t="shared" si="250"/>
        <v>8.51</v>
      </c>
      <c r="P1831" s="131" t="s">
        <v>3486</v>
      </c>
      <c r="Q1831" s="131" t="s">
        <v>550</v>
      </c>
      <c r="R1831" s="134" t="s">
        <v>2172</v>
      </c>
      <c r="S1831" s="149">
        <v>1.4808333333333339</v>
      </c>
      <c r="T1831" s="149">
        <v>1.4808333333333339</v>
      </c>
      <c r="U1831" s="150">
        <v>44833</v>
      </c>
      <c r="V1831" s="149">
        <v>0.21277777777777684</v>
      </c>
      <c r="W1831" s="130">
        <v>1.52</v>
      </c>
      <c r="X1831" s="135">
        <v>71.459999999999994</v>
      </c>
      <c r="Y1831" s="130" t="str">
        <f t="shared" si="248"/>
        <v>RECELL543</v>
      </c>
      <c r="Z1831" s="130" t="str">
        <f t="shared" si="243"/>
        <v>2/UF553450Z</v>
      </c>
      <c r="AA1831" s="135">
        <f t="shared" si="247"/>
        <v>1.52</v>
      </c>
      <c r="AB1831" s="135">
        <f t="shared" si="249"/>
        <v>8.09</v>
      </c>
      <c r="AC1831" s="130">
        <f t="shared" si="246"/>
        <v>71.459999999999994</v>
      </c>
      <c r="AD1831" s="130" t="str">
        <f t="shared" si="244"/>
        <v>22000-528K</v>
      </c>
      <c r="AE1831" s="136"/>
      <c r="AF1831" s="137"/>
      <c r="AG1831" s="1" t="s">
        <v>13</v>
      </c>
      <c r="AH1831" s="43">
        <v>23891</v>
      </c>
    </row>
    <row r="1832" spans="1:34" x14ac:dyDescent="0.25">
      <c r="A1832" s="140">
        <v>44803</v>
      </c>
      <c r="B1832" s="55" t="s">
        <v>5903</v>
      </c>
      <c r="C1832" s="51"/>
      <c r="D1832" s="51" t="s">
        <v>145</v>
      </c>
      <c r="E1832" s="54">
        <v>44799</v>
      </c>
      <c r="F1832" s="51" t="s">
        <v>139</v>
      </c>
      <c r="G1832" s="48" t="s">
        <v>144</v>
      </c>
      <c r="H1832" s="52">
        <v>30</v>
      </c>
      <c r="I1832" s="51">
        <v>0</v>
      </c>
      <c r="J1832" s="1">
        <v>1.48</v>
      </c>
      <c r="K1832" s="132">
        <v>969363</v>
      </c>
      <c r="L1832" s="131"/>
      <c r="M1832" s="131"/>
      <c r="N1832" s="131"/>
      <c r="O1832" s="133">
        <f t="shared" si="250"/>
        <v>0</v>
      </c>
      <c r="P1832" s="131"/>
      <c r="Q1832" s="131"/>
      <c r="R1832" s="134" t="s">
        <v>259</v>
      </c>
      <c r="S1832" s="149">
        <v>4.7177777777777772</v>
      </c>
      <c r="T1832" s="149">
        <v>0.15725925925925924</v>
      </c>
      <c r="U1832" s="150">
        <v>44833</v>
      </c>
      <c r="V1832" s="149">
        <v>0.2533333333333343</v>
      </c>
      <c r="W1832" s="130">
        <v>0.32</v>
      </c>
      <c r="X1832" s="135">
        <v>12</v>
      </c>
      <c r="Y1832" s="130" t="str">
        <f t="shared" si="248"/>
        <v>CA67</v>
      </c>
      <c r="Z1832" s="130">
        <f t="shared" si="243"/>
        <v>0</v>
      </c>
      <c r="AA1832" s="135">
        <f t="shared" si="247"/>
        <v>0.32</v>
      </c>
      <c r="AB1832" s="135">
        <f t="shared" si="249"/>
        <v>1.48</v>
      </c>
      <c r="AC1832" s="130">
        <f t="shared" si="246"/>
        <v>12</v>
      </c>
      <c r="AD1832" s="130" t="str">
        <f t="shared" si="244"/>
        <v>66000-714</v>
      </c>
      <c r="AE1832" s="136"/>
      <c r="AF1832" s="137"/>
      <c r="AG1832" s="1" t="s">
        <v>573</v>
      </c>
      <c r="AH1832" s="43">
        <v>66824</v>
      </c>
    </row>
    <row r="1833" spans="1:34" x14ac:dyDescent="0.25">
      <c r="A1833" s="140">
        <v>44803</v>
      </c>
      <c r="B1833" s="55" t="s">
        <v>5904</v>
      </c>
      <c r="C1833" s="51" t="s">
        <v>147</v>
      </c>
      <c r="D1833" s="51" t="s">
        <v>365</v>
      </c>
      <c r="E1833" s="54">
        <v>44799</v>
      </c>
      <c r="F1833" s="51" t="s">
        <v>139</v>
      </c>
      <c r="G1833" s="48" t="s">
        <v>140</v>
      </c>
      <c r="H1833" s="52">
        <v>29</v>
      </c>
      <c r="I1833" s="51" t="s">
        <v>114</v>
      </c>
      <c r="J1833" s="1">
        <v>70.67</v>
      </c>
      <c r="K1833" s="132">
        <v>969363</v>
      </c>
      <c r="L1833" s="131"/>
      <c r="M1833" s="131">
        <v>19.2</v>
      </c>
      <c r="N1833" s="131">
        <v>4.5</v>
      </c>
      <c r="O1833" s="133">
        <f t="shared" si="250"/>
        <v>86.399999999999991</v>
      </c>
      <c r="P1833" s="131" t="s">
        <v>3497</v>
      </c>
      <c r="Q1833" s="131" t="s">
        <v>1208</v>
      </c>
      <c r="R1833" s="134" t="s">
        <v>259</v>
      </c>
      <c r="S1833" s="149">
        <v>29.076388888888893</v>
      </c>
      <c r="T1833" s="149">
        <v>1.0026340996168583</v>
      </c>
      <c r="U1833" s="150">
        <v>44832</v>
      </c>
      <c r="V1833" s="149">
        <v>1.451944444444444</v>
      </c>
      <c r="W1833" s="130">
        <v>0.94</v>
      </c>
      <c r="X1833" s="135">
        <v>115</v>
      </c>
      <c r="Y1833" s="130" t="str">
        <f t="shared" si="248"/>
        <v>N1021</v>
      </c>
      <c r="Z1833" s="130" t="str">
        <f t="shared" si="243"/>
        <v>16/HR4/3FAU</v>
      </c>
      <c r="AA1833" s="135">
        <f t="shared" si="247"/>
        <v>0.94</v>
      </c>
      <c r="AB1833" s="135">
        <f t="shared" si="249"/>
        <v>70.67</v>
      </c>
      <c r="AC1833" s="130">
        <f t="shared" si="246"/>
        <v>115</v>
      </c>
      <c r="AD1833" s="130" t="str">
        <f t="shared" si="244"/>
        <v>66000-725</v>
      </c>
      <c r="AE1833" s="136"/>
      <c r="AF1833" s="137"/>
      <c r="AG1833" s="1" t="s">
        <v>573</v>
      </c>
      <c r="AH1833" s="43">
        <v>66824</v>
      </c>
    </row>
    <row r="1834" spans="1:34" x14ac:dyDescent="0.25">
      <c r="A1834" s="139">
        <v>44781</v>
      </c>
      <c r="B1834" s="58" t="s">
        <v>5750</v>
      </c>
      <c r="C1834" s="51" t="s">
        <v>555</v>
      </c>
      <c r="D1834" s="51" t="s">
        <v>164</v>
      </c>
      <c r="E1834" s="54">
        <v>44778</v>
      </c>
      <c r="F1834" s="51" t="s">
        <v>4961</v>
      </c>
      <c r="G1834" s="48" t="s">
        <v>553</v>
      </c>
      <c r="H1834" s="52">
        <v>50</v>
      </c>
      <c r="I1834" s="51" t="s">
        <v>554</v>
      </c>
      <c r="J1834" s="1">
        <v>12.12</v>
      </c>
      <c r="K1834" s="132">
        <v>966807</v>
      </c>
      <c r="L1834" s="131"/>
      <c r="M1834" s="131">
        <v>12</v>
      </c>
      <c r="N1834" s="131">
        <v>1.2</v>
      </c>
      <c r="O1834" s="133">
        <f t="shared" si="250"/>
        <v>14.399999999999999</v>
      </c>
      <c r="P1834" s="131" t="s">
        <v>115</v>
      </c>
      <c r="Q1834" s="131" t="s">
        <v>412</v>
      </c>
      <c r="R1834" s="134" t="s">
        <v>361</v>
      </c>
      <c r="S1834" s="149">
        <v>28.49583333333333</v>
      </c>
      <c r="T1834" s="149">
        <v>0.56991666666666663</v>
      </c>
      <c r="U1834" s="150">
        <v>44832</v>
      </c>
      <c r="V1834" s="149">
        <v>2.7247222222222214</v>
      </c>
      <c r="W1834" s="130">
        <v>0.56999999999999995</v>
      </c>
      <c r="X1834" s="135">
        <v>62.5</v>
      </c>
      <c r="Y1834" s="130" t="str">
        <f t="shared" si="248"/>
        <v>S19</v>
      </c>
      <c r="Z1834" s="130" t="str">
        <f t="shared" si="243"/>
        <v>1/12SB1.2P</v>
      </c>
      <c r="AA1834" s="135">
        <f t="shared" si="247"/>
        <v>0.56999999999999995</v>
      </c>
      <c r="AB1834" s="135">
        <f t="shared" si="249"/>
        <v>12.12</v>
      </c>
      <c r="AC1834" s="130">
        <f t="shared" si="246"/>
        <v>62.5</v>
      </c>
      <c r="AD1834" s="130" t="str">
        <f t="shared" si="244"/>
        <v>66000-595</v>
      </c>
      <c r="AE1834" s="136"/>
      <c r="AF1834" s="137"/>
      <c r="AG1834" s="1" t="s">
        <v>151</v>
      </c>
      <c r="AH1834" s="43">
        <v>61117</v>
      </c>
    </row>
    <row r="1835" spans="1:34" x14ac:dyDescent="0.25">
      <c r="A1835" s="146">
        <v>44805</v>
      </c>
      <c r="B1835" s="57" t="s">
        <v>5934</v>
      </c>
      <c r="C1835" s="51" t="s">
        <v>3549</v>
      </c>
      <c r="D1835" s="51" t="s">
        <v>6083</v>
      </c>
      <c r="E1835" s="54">
        <v>44802</v>
      </c>
      <c r="F1835" s="51" t="s">
        <v>105</v>
      </c>
      <c r="G1835" s="48" t="s">
        <v>5935</v>
      </c>
      <c r="H1835" s="52">
        <v>1</v>
      </c>
      <c r="I1835" s="51" t="s">
        <v>299</v>
      </c>
      <c r="J1835" s="1">
        <v>19.66</v>
      </c>
      <c r="K1835" s="132">
        <v>969544</v>
      </c>
      <c r="L1835" s="131"/>
      <c r="M1835" s="131">
        <v>18.5</v>
      </c>
      <c r="N1835" s="131">
        <v>2.0499999999999998</v>
      </c>
      <c r="O1835" s="133">
        <f t="shared" si="250"/>
        <v>37.924999999999997</v>
      </c>
      <c r="P1835" s="131" t="s">
        <v>3486</v>
      </c>
      <c r="Q1835" s="131" t="s">
        <v>583</v>
      </c>
      <c r="R1835" s="134" t="s">
        <v>5774</v>
      </c>
      <c r="S1835" s="149">
        <v>1.6183333333333358</v>
      </c>
      <c r="T1835" s="149">
        <v>1.6183333333333358</v>
      </c>
      <c r="U1835" s="150">
        <v>44827</v>
      </c>
      <c r="V1835" s="149">
        <v>0.3652777777777767</v>
      </c>
      <c r="W1835" s="130">
        <v>2</v>
      </c>
      <c r="X1835" s="135">
        <v>70.349999999999994</v>
      </c>
      <c r="Y1835" s="130" t="str">
        <f t="shared" si="248"/>
        <v>RECELL793</v>
      </c>
      <c r="Z1835" s="130" t="str">
        <f t="shared" si="243"/>
        <v>5/UR18650RX</v>
      </c>
      <c r="AA1835" s="135">
        <f t="shared" si="247"/>
        <v>2</v>
      </c>
      <c r="AB1835" s="135">
        <f t="shared" si="249"/>
        <v>19.66</v>
      </c>
      <c r="AC1835" s="130">
        <f t="shared" si="246"/>
        <v>70.349999999999994</v>
      </c>
      <c r="AD1835" s="130" t="str">
        <f t="shared" si="244"/>
        <v>66000-951</v>
      </c>
      <c r="AE1835" s="136"/>
      <c r="AF1835" s="137"/>
      <c r="AG1835" s="1" t="s">
        <v>13</v>
      </c>
      <c r="AH1835" s="43" t="s">
        <v>294</v>
      </c>
    </row>
    <row r="1836" spans="1:34" x14ac:dyDescent="0.25">
      <c r="A1836" s="144">
        <v>44790</v>
      </c>
      <c r="B1836" s="56" t="s">
        <v>5816</v>
      </c>
      <c r="C1836" s="51" t="s">
        <v>1869</v>
      </c>
      <c r="D1836" s="51" t="s">
        <v>517</v>
      </c>
      <c r="E1836" s="54">
        <v>44782</v>
      </c>
      <c r="F1836" s="51" t="s">
        <v>1421</v>
      </c>
      <c r="G1836" s="48" t="s">
        <v>516</v>
      </c>
      <c r="H1836" s="52">
        <v>5</v>
      </c>
      <c r="I1836" s="51" t="s">
        <v>388</v>
      </c>
      <c r="J1836" s="1">
        <v>641.89</v>
      </c>
      <c r="K1836" s="132">
        <v>967223</v>
      </c>
      <c r="L1836" s="131"/>
      <c r="M1836" s="131">
        <v>14.4</v>
      </c>
      <c r="N1836" s="131">
        <v>153</v>
      </c>
      <c r="O1836" s="133">
        <f t="shared" si="250"/>
        <v>2203.2000000000003</v>
      </c>
      <c r="P1836" s="131" t="s">
        <v>3945</v>
      </c>
      <c r="Q1836" s="131" t="s">
        <v>518</v>
      </c>
      <c r="R1836" s="134" t="s">
        <v>6177</v>
      </c>
      <c r="S1836" s="149">
        <v>16.701111111111111</v>
      </c>
      <c r="T1836" s="149">
        <v>3.3402222222222222</v>
      </c>
      <c r="U1836" s="150">
        <v>44839</v>
      </c>
      <c r="V1836" s="149">
        <v>0.64361111111111224</v>
      </c>
      <c r="W1836" s="130">
        <v>3.77</v>
      </c>
      <c r="X1836" s="135">
        <v>775</v>
      </c>
      <c r="Y1836" s="130" t="str">
        <f t="shared" si="248"/>
        <v>L123B</v>
      </c>
      <c r="Z1836" s="130" t="str">
        <f t="shared" si="243"/>
        <v>36/LS33600</v>
      </c>
      <c r="AA1836" s="135">
        <f t="shared" si="247"/>
        <v>3.77</v>
      </c>
      <c r="AB1836" s="135">
        <f t="shared" si="249"/>
        <v>641.89</v>
      </c>
      <c r="AC1836" s="130">
        <f t="shared" si="246"/>
        <v>775</v>
      </c>
      <c r="AD1836" s="130" t="str">
        <f t="shared" si="244"/>
        <v>66000-758</v>
      </c>
      <c r="AE1836" s="136"/>
      <c r="AF1836" s="137"/>
      <c r="AG1836" s="1" t="s">
        <v>152</v>
      </c>
      <c r="AH1836" s="43">
        <v>66560</v>
      </c>
    </row>
    <row r="1837" spans="1:34" x14ac:dyDescent="0.25">
      <c r="A1837" s="146">
        <v>44833</v>
      </c>
      <c r="B1837" s="57" t="s">
        <v>6097</v>
      </c>
      <c r="C1837" s="51" t="s">
        <v>6099</v>
      </c>
      <c r="D1837" s="51" t="s">
        <v>6100</v>
      </c>
      <c r="E1837" s="54">
        <v>44825</v>
      </c>
      <c r="F1837" s="51" t="s">
        <v>1737</v>
      </c>
      <c r="G1837" s="48" t="s">
        <v>6098</v>
      </c>
      <c r="H1837" s="52">
        <v>1</v>
      </c>
      <c r="I1837" s="51" t="s">
        <v>3492</v>
      </c>
      <c r="J1837" s="1">
        <v>34.630000000000003</v>
      </c>
      <c r="K1837" s="132">
        <v>972565</v>
      </c>
      <c r="L1837" s="131"/>
      <c r="M1837" s="131"/>
      <c r="N1837" s="131"/>
      <c r="O1837" s="133">
        <f t="shared" si="250"/>
        <v>0</v>
      </c>
      <c r="P1837" s="131"/>
      <c r="Q1837" s="131"/>
      <c r="R1837" s="134" t="s">
        <v>249</v>
      </c>
      <c r="S1837" s="149">
        <v>0.15305555555555506</v>
      </c>
      <c r="T1837" s="149">
        <v>0.15305555555555506</v>
      </c>
      <c r="U1837" s="150">
        <v>44839</v>
      </c>
      <c r="V1837" s="149">
        <v>0.11583333333333279</v>
      </c>
      <c r="W1837" s="130">
        <v>0.27</v>
      </c>
      <c r="X1837" s="135">
        <v>141</v>
      </c>
      <c r="Y1837" s="130" t="str">
        <f t="shared" si="248"/>
        <v>CH255</v>
      </c>
      <c r="Z1837" s="130" t="str">
        <f t="shared" si="243"/>
        <v>1/TSB-003A</v>
      </c>
      <c r="AA1837" s="135">
        <f t="shared" si="247"/>
        <v>0.27</v>
      </c>
      <c r="AB1837" s="135">
        <f t="shared" si="249"/>
        <v>34.630000000000003</v>
      </c>
      <c r="AC1837" s="130">
        <f t="shared" si="246"/>
        <v>141</v>
      </c>
      <c r="AD1837" s="130" t="str">
        <f t="shared" si="244"/>
        <v>66000-707</v>
      </c>
      <c r="AE1837" s="136"/>
      <c r="AF1837" s="137"/>
      <c r="AG1837" s="1" t="s">
        <v>153</v>
      </c>
      <c r="AH1837" s="43">
        <v>65512</v>
      </c>
    </row>
    <row r="1838" spans="1:34" x14ac:dyDescent="0.25">
      <c r="A1838" s="140">
        <v>44824</v>
      </c>
      <c r="B1838" s="55" t="s">
        <v>6040</v>
      </c>
      <c r="C1838" s="51" t="s">
        <v>783</v>
      </c>
      <c r="D1838" s="51" t="s">
        <v>6042</v>
      </c>
      <c r="E1838" s="54">
        <v>44837</v>
      </c>
      <c r="F1838" s="51" t="s">
        <v>2460</v>
      </c>
      <c r="G1838" s="48" t="s">
        <v>6041</v>
      </c>
      <c r="H1838" s="52">
        <v>4</v>
      </c>
      <c r="I1838" s="51" t="s">
        <v>643</v>
      </c>
      <c r="J1838" s="1">
        <v>5.97</v>
      </c>
      <c r="K1838" s="132">
        <v>971284</v>
      </c>
      <c r="L1838" s="131"/>
      <c r="M1838" s="131">
        <v>3.6</v>
      </c>
      <c r="N1838" s="131">
        <v>2.5</v>
      </c>
      <c r="O1838" s="133">
        <f t="shared" si="250"/>
        <v>9</v>
      </c>
      <c r="P1838" s="131" t="s">
        <v>3486</v>
      </c>
      <c r="Q1838" s="131" t="s">
        <v>412</v>
      </c>
      <c r="R1838" s="134" t="s">
        <v>6178</v>
      </c>
      <c r="S1838" s="149">
        <v>1.6716666666666669</v>
      </c>
      <c r="T1838" s="149">
        <v>0.41791666666666671</v>
      </c>
      <c r="U1838" s="150">
        <v>44839</v>
      </c>
      <c r="V1838" s="149">
        <v>0.37416666666666787</v>
      </c>
      <c r="W1838" s="130">
        <v>1</v>
      </c>
      <c r="X1838" s="135">
        <v>32</v>
      </c>
      <c r="Y1838" s="130" t="str">
        <f t="shared" si="248"/>
        <v>RL1620</v>
      </c>
      <c r="Z1838" s="130" t="str">
        <f t="shared" si="243"/>
        <v>1/INR18650-25R</v>
      </c>
      <c r="AA1838" s="135">
        <f t="shared" si="247"/>
        <v>1</v>
      </c>
      <c r="AB1838" s="135">
        <f t="shared" si="249"/>
        <v>5.97</v>
      </c>
      <c r="AC1838" s="130">
        <f t="shared" si="246"/>
        <v>32</v>
      </c>
      <c r="AD1838" s="130" t="str">
        <f t="shared" si="244"/>
        <v>66003-620</v>
      </c>
      <c r="AE1838" s="136"/>
      <c r="AF1838" s="137"/>
      <c r="AG1838" s="1" t="s">
        <v>152</v>
      </c>
      <c r="AH1838" s="43" t="s">
        <v>2464</v>
      </c>
    </row>
    <row r="1839" spans="1:34" x14ac:dyDescent="0.25">
      <c r="A1839" s="146">
        <v>44812</v>
      </c>
      <c r="B1839" s="57" t="s">
        <v>5972</v>
      </c>
      <c r="C1839" s="51" t="s">
        <v>1470</v>
      </c>
      <c r="D1839" s="51" t="s">
        <v>5973</v>
      </c>
      <c r="E1839" s="54">
        <v>44805</v>
      </c>
      <c r="F1839" s="51" t="s">
        <v>307</v>
      </c>
      <c r="G1839" s="48" t="s">
        <v>1469</v>
      </c>
      <c r="H1839" s="52">
        <v>50</v>
      </c>
      <c r="I1839" s="51" t="s">
        <v>279</v>
      </c>
      <c r="J1839" s="1">
        <v>37.340000000000003</v>
      </c>
      <c r="K1839" s="132">
        <v>970028</v>
      </c>
      <c r="L1839" s="131"/>
      <c r="M1839" s="131">
        <v>8.4</v>
      </c>
      <c r="N1839" s="131">
        <v>2.5499999999999998</v>
      </c>
      <c r="O1839" s="133">
        <f t="shared" si="250"/>
        <v>21.419999999999998</v>
      </c>
      <c r="P1839" s="131" t="s">
        <v>3497</v>
      </c>
      <c r="Q1839" s="131" t="s">
        <v>5954</v>
      </c>
      <c r="R1839" s="134" t="s">
        <v>5775</v>
      </c>
      <c r="S1839" s="149">
        <v>31.910555555555558</v>
      </c>
      <c r="T1839" s="149">
        <v>0.63821111111111117</v>
      </c>
      <c r="U1839" s="150">
        <v>44839</v>
      </c>
      <c r="V1839" s="149">
        <v>2.3330555555555561</v>
      </c>
      <c r="W1839" s="130">
        <v>0.63</v>
      </c>
      <c r="X1839" s="135">
        <v>70</v>
      </c>
      <c r="Y1839" s="130" t="str">
        <f t="shared" si="248"/>
        <v xml:space="preserve">N475A </v>
      </c>
      <c r="Z1839" s="130" t="str">
        <f t="shared" si="243"/>
        <v>14/BK-3HCCE</v>
      </c>
      <c r="AA1839" s="135">
        <f t="shared" si="247"/>
        <v>0.63</v>
      </c>
      <c r="AB1839" s="135">
        <f t="shared" si="249"/>
        <v>37.340000000000003</v>
      </c>
      <c r="AC1839" s="130">
        <f t="shared" si="246"/>
        <v>70</v>
      </c>
      <c r="AD1839" s="130" t="str">
        <f t="shared" si="244"/>
        <v>66000-6121</v>
      </c>
      <c r="AE1839" s="136"/>
      <c r="AF1839" s="137"/>
      <c r="AG1839" s="1" t="s">
        <v>153</v>
      </c>
      <c r="AH1839" s="43">
        <v>81345</v>
      </c>
    </row>
    <row r="1840" spans="1:34" x14ac:dyDescent="0.25">
      <c r="A1840" s="140">
        <v>44754</v>
      </c>
      <c r="B1840" s="55" t="s">
        <v>5516</v>
      </c>
      <c r="C1840" s="51" t="s">
        <v>1987</v>
      </c>
      <c r="D1840" s="51" t="s">
        <v>3089</v>
      </c>
      <c r="E1840" s="54">
        <v>44835</v>
      </c>
      <c r="F1840" s="51" t="s">
        <v>1045</v>
      </c>
      <c r="G1840" s="48" t="s">
        <v>3088</v>
      </c>
      <c r="H1840" s="52">
        <v>40</v>
      </c>
      <c r="I1840" s="51" t="s">
        <v>3492</v>
      </c>
      <c r="J1840" s="1">
        <v>34.630000000000003</v>
      </c>
      <c r="K1840" s="132">
        <v>963633</v>
      </c>
      <c r="L1840" s="131"/>
      <c r="M1840" s="131"/>
      <c r="N1840" s="131"/>
      <c r="O1840" s="133">
        <f t="shared" si="250"/>
        <v>0</v>
      </c>
      <c r="P1840" s="131"/>
      <c r="Q1840" s="131"/>
      <c r="R1840" s="134" t="s">
        <v>249</v>
      </c>
      <c r="S1840" s="149">
        <v>3.3608333333333325</v>
      </c>
      <c r="T1840" s="149">
        <v>8.4020833333333309E-2</v>
      </c>
      <c r="U1840" s="150">
        <v>44838</v>
      </c>
      <c r="V1840" s="149">
        <v>1.8299999999999983</v>
      </c>
      <c r="W1840" s="130">
        <v>0.06</v>
      </c>
      <c r="X1840" s="135">
        <v>59</v>
      </c>
      <c r="Y1840" s="130" t="str">
        <f t="shared" si="248"/>
        <v>CH552</v>
      </c>
      <c r="Z1840" s="130" t="str">
        <f t="shared" si="243"/>
        <v>1/TSB-003PCB</v>
      </c>
      <c r="AA1840" s="135">
        <f t="shared" ref="AA1840:AA1871" si="251">W1840</f>
        <v>0.06</v>
      </c>
      <c r="AB1840" s="135">
        <f t="shared" si="249"/>
        <v>34.630000000000003</v>
      </c>
      <c r="AC1840" s="130">
        <f t="shared" si="246"/>
        <v>59</v>
      </c>
      <c r="AD1840" s="130" t="str">
        <f t="shared" si="244"/>
        <v>66002-743</v>
      </c>
      <c r="AE1840" s="136"/>
      <c r="AF1840" s="137"/>
      <c r="AG1840" s="1" t="s">
        <v>153</v>
      </c>
      <c r="AH1840" s="43" t="s">
        <v>1046</v>
      </c>
    </row>
    <row r="1841" spans="1:34" x14ac:dyDescent="0.25">
      <c r="A1841" s="144">
        <v>44825</v>
      </c>
      <c r="B1841" s="56" t="s">
        <v>6049</v>
      </c>
      <c r="C1841" s="51"/>
      <c r="D1841" s="51" t="s">
        <v>3383</v>
      </c>
      <c r="E1841" s="54">
        <v>44818</v>
      </c>
      <c r="F1841" s="51" t="s">
        <v>704</v>
      </c>
      <c r="G1841" s="48" t="s">
        <v>3382</v>
      </c>
      <c r="H1841" s="52">
        <v>30</v>
      </c>
      <c r="I1841" s="1">
        <v>0</v>
      </c>
      <c r="J1841" s="1">
        <v>12.43</v>
      </c>
      <c r="K1841" s="132">
        <v>971618</v>
      </c>
      <c r="L1841" s="131"/>
      <c r="M1841" s="131"/>
      <c r="N1841" s="131"/>
      <c r="O1841" s="133">
        <f t="shared" si="250"/>
        <v>0</v>
      </c>
      <c r="P1841" s="131"/>
      <c r="Q1841" s="131"/>
      <c r="R1841" s="134" t="s">
        <v>259</v>
      </c>
      <c r="S1841" s="149">
        <v>7.8238888888888898</v>
      </c>
      <c r="T1841" s="149">
        <v>0.2607962962962963</v>
      </c>
      <c r="U1841" s="150">
        <v>44838</v>
      </c>
      <c r="V1841" s="149">
        <v>1.1186111111111119</v>
      </c>
      <c r="W1841" s="130">
        <v>0.15</v>
      </c>
      <c r="X1841" s="135">
        <v>22.63</v>
      </c>
      <c r="Y1841" s="130" t="str">
        <f t="shared" si="248"/>
        <v>CH409</v>
      </c>
      <c r="Z1841" s="130">
        <f t="shared" si="243"/>
        <v>0</v>
      </c>
      <c r="AA1841" s="135">
        <f t="shared" si="251"/>
        <v>0.15</v>
      </c>
      <c r="AB1841" s="135">
        <f t="shared" si="249"/>
        <v>12.43</v>
      </c>
      <c r="AC1841" s="130">
        <f t="shared" si="246"/>
        <v>22.63</v>
      </c>
      <c r="AD1841" s="130" t="str">
        <f t="shared" si="244"/>
        <v>65000-537</v>
      </c>
      <c r="AE1841" s="136"/>
      <c r="AF1841" s="137"/>
      <c r="AG1841" s="1" t="s">
        <v>153</v>
      </c>
      <c r="AH1841" s="43">
        <v>1796</v>
      </c>
    </row>
    <row r="1842" spans="1:34" x14ac:dyDescent="0.25">
      <c r="A1842" s="147">
        <v>44820</v>
      </c>
      <c r="B1842" s="82" t="s">
        <v>6032</v>
      </c>
      <c r="C1842" s="51" t="s">
        <v>4327</v>
      </c>
      <c r="D1842" s="51" t="s">
        <v>4328</v>
      </c>
      <c r="E1842" s="54">
        <v>44827</v>
      </c>
      <c r="F1842" s="51" t="s">
        <v>1737</v>
      </c>
      <c r="G1842" s="48" t="s">
        <v>4326</v>
      </c>
      <c r="H1842" s="52">
        <v>10</v>
      </c>
      <c r="I1842" s="51" t="s">
        <v>388</v>
      </c>
      <c r="J1842" s="1">
        <v>538.96</v>
      </c>
      <c r="K1842" s="132">
        <v>970937</v>
      </c>
      <c r="L1842" s="131"/>
      <c r="M1842" s="131">
        <v>7.2</v>
      </c>
      <c r="N1842" s="131">
        <v>238</v>
      </c>
      <c r="O1842" s="133">
        <f t="shared" si="250"/>
        <v>1713.6000000000001</v>
      </c>
      <c r="P1842" s="131" t="s">
        <v>538</v>
      </c>
      <c r="Q1842" s="131" t="s">
        <v>4329</v>
      </c>
      <c r="R1842" s="134" t="s">
        <v>2172</v>
      </c>
      <c r="S1842" s="149">
        <v>27.168055555555551</v>
      </c>
      <c r="T1842" s="149">
        <v>2.7168055555555553</v>
      </c>
      <c r="U1842" s="150">
        <v>44838</v>
      </c>
      <c r="V1842" s="149">
        <v>0.38833333333333275</v>
      </c>
      <c r="W1842" s="130">
        <v>2</v>
      </c>
      <c r="X1842" s="135">
        <v>756</v>
      </c>
      <c r="Y1842" s="130" t="str">
        <f t="shared" si="248"/>
        <v>L874</v>
      </c>
      <c r="Z1842" s="130" t="str">
        <f t="shared" si="243"/>
        <v>28/LS33600</v>
      </c>
      <c r="AA1842" s="135">
        <f t="shared" si="251"/>
        <v>2</v>
      </c>
      <c r="AB1842" s="135">
        <f t="shared" si="249"/>
        <v>538.96</v>
      </c>
      <c r="AC1842" s="130">
        <f t="shared" si="246"/>
        <v>756</v>
      </c>
      <c r="AD1842" s="130" t="str">
        <f t="shared" si="244"/>
        <v>66003-874</v>
      </c>
      <c r="AE1842" s="136"/>
      <c r="AF1842" s="137"/>
      <c r="AG1842" s="1" t="s">
        <v>152</v>
      </c>
      <c r="AH1842" s="43">
        <v>65512</v>
      </c>
    </row>
    <row r="1843" spans="1:34" x14ac:dyDescent="0.25">
      <c r="A1843" s="146">
        <v>44833</v>
      </c>
      <c r="B1843" s="57" t="s">
        <v>6134</v>
      </c>
      <c r="C1843" s="51" t="s">
        <v>6137</v>
      </c>
      <c r="D1843" s="51" t="s">
        <v>4448</v>
      </c>
      <c r="E1843" s="54">
        <v>44823</v>
      </c>
      <c r="F1843" s="51" t="s">
        <v>6135</v>
      </c>
      <c r="G1843" s="48" t="s">
        <v>4444</v>
      </c>
      <c r="H1843" s="52">
        <v>20</v>
      </c>
      <c r="I1843" s="51" t="s">
        <v>4445</v>
      </c>
      <c r="J1843" s="130">
        <v>3.55</v>
      </c>
      <c r="K1843" s="132">
        <v>972169</v>
      </c>
      <c r="L1843" s="131" t="s">
        <v>6136</v>
      </c>
      <c r="M1843" s="131">
        <v>3.6</v>
      </c>
      <c r="N1843" s="131">
        <v>9</v>
      </c>
      <c r="O1843" s="133">
        <f t="shared" si="250"/>
        <v>32.4</v>
      </c>
      <c r="P1843" s="131" t="s">
        <v>3945</v>
      </c>
      <c r="Q1843" s="131" t="s">
        <v>412</v>
      </c>
      <c r="R1843" s="134" t="s">
        <v>5813</v>
      </c>
      <c r="S1843" s="149">
        <v>4.2533333333333339</v>
      </c>
      <c r="T1843" s="149">
        <v>0.2126666666666667</v>
      </c>
      <c r="U1843" s="150">
        <v>44838</v>
      </c>
      <c r="V1843" s="149">
        <v>0.72472222222222182</v>
      </c>
      <c r="W1843" s="130">
        <v>0.15</v>
      </c>
      <c r="X1843" s="135">
        <v>20</v>
      </c>
      <c r="Y1843" s="130" t="str">
        <f t="shared" si="248"/>
        <v>L778</v>
      </c>
      <c r="Z1843" s="130" t="str">
        <f t="shared" si="243"/>
        <v>1/ER26500HT</v>
      </c>
      <c r="AA1843" s="135">
        <f t="shared" si="251"/>
        <v>0.15</v>
      </c>
      <c r="AB1843" s="135">
        <f t="shared" si="249"/>
        <v>3.55</v>
      </c>
      <c r="AC1843" s="130">
        <f t="shared" si="246"/>
        <v>20</v>
      </c>
      <c r="AD1843" s="130" t="str">
        <f t="shared" si="244"/>
        <v>59002-201JGT</v>
      </c>
      <c r="AE1843" s="136"/>
      <c r="AF1843" s="137"/>
      <c r="AG1843" s="1" t="s">
        <v>151</v>
      </c>
      <c r="AH1843" s="43">
        <v>67190</v>
      </c>
    </row>
    <row r="1844" spans="1:34" x14ac:dyDescent="0.25">
      <c r="A1844" s="139">
        <v>44788</v>
      </c>
      <c r="B1844" s="58" t="s">
        <v>5807</v>
      </c>
      <c r="C1844" s="51" t="s">
        <v>3153</v>
      </c>
      <c r="D1844" s="51" t="s">
        <v>5809</v>
      </c>
      <c r="E1844" s="54">
        <v>44782</v>
      </c>
      <c r="F1844" s="51" t="s">
        <v>1421</v>
      </c>
      <c r="G1844" s="48" t="s">
        <v>5808</v>
      </c>
      <c r="H1844" s="52">
        <v>3</v>
      </c>
      <c r="I1844" s="51" t="s">
        <v>388</v>
      </c>
      <c r="J1844" s="1">
        <v>58.43</v>
      </c>
      <c r="K1844" s="132">
        <v>967223</v>
      </c>
      <c r="L1844" s="131"/>
      <c r="M1844" s="131">
        <v>10.8</v>
      </c>
      <c r="N1844" s="131">
        <v>17</v>
      </c>
      <c r="O1844" s="133">
        <f t="shared" si="250"/>
        <v>183.60000000000002</v>
      </c>
      <c r="P1844" s="131" t="s">
        <v>421</v>
      </c>
      <c r="Q1844" s="131" t="s">
        <v>577</v>
      </c>
      <c r="R1844" s="134" t="s">
        <v>6022</v>
      </c>
      <c r="S1844" s="149">
        <v>2.6224999999999978</v>
      </c>
      <c r="T1844" s="149">
        <v>0.87416666666666598</v>
      </c>
      <c r="U1844" s="150">
        <v>44838</v>
      </c>
      <c r="V1844" s="149">
        <v>0.35388888888888914</v>
      </c>
      <c r="W1844" s="130">
        <v>0.71</v>
      </c>
      <c r="X1844" s="135">
        <v>130</v>
      </c>
      <c r="Y1844" s="130" t="str">
        <f t="shared" si="248"/>
        <v>L584</v>
      </c>
      <c r="Z1844" s="130" t="str">
        <f t="shared" si="243"/>
        <v>3/LS33600</v>
      </c>
      <c r="AA1844" s="135">
        <f t="shared" si="251"/>
        <v>0.71</v>
      </c>
      <c r="AB1844" s="135">
        <f t="shared" si="249"/>
        <v>58.43</v>
      </c>
      <c r="AC1844" s="130">
        <f t="shared" si="246"/>
        <v>130</v>
      </c>
      <c r="AD1844" s="130" t="str">
        <f t="shared" si="244"/>
        <v>66000-947</v>
      </c>
      <c r="AE1844" s="136"/>
      <c r="AF1844" s="137"/>
      <c r="AG1844" s="1" t="s">
        <v>152</v>
      </c>
      <c r="AH1844" s="43">
        <v>66560</v>
      </c>
    </row>
    <row r="1845" spans="1:34" x14ac:dyDescent="0.25">
      <c r="A1845" s="146">
        <v>44833</v>
      </c>
      <c r="B1845" s="57" t="s">
        <v>6138</v>
      </c>
      <c r="C1845" s="51" t="s">
        <v>369</v>
      </c>
      <c r="D1845" s="51" t="s">
        <v>6141</v>
      </c>
      <c r="E1845" s="54">
        <v>44839</v>
      </c>
      <c r="F1845" s="51" t="s">
        <v>1362</v>
      </c>
      <c r="G1845" s="48" t="s">
        <v>6139</v>
      </c>
      <c r="H1845" s="52">
        <v>1</v>
      </c>
      <c r="I1845" s="51" t="s">
        <v>368</v>
      </c>
      <c r="J1845" s="1">
        <v>14.23</v>
      </c>
      <c r="K1845" s="132">
        <v>973081</v>
      </c>
      <c r="L1845" s="131" t="s">
        <v>6140</v>
      </c>
      <c r="M1845" s="131">
        <v>7.2</v>
      </c>
      <c r="N1845" s="131">
        <v>2.7</v>
      </c>
      <c r="O1845" s="133">
        <f t="shared" si="250"/>
        <v>19.440000000000001</v>
      </c>
      <c r="P1845" s="131" t="s">
        <v>3497</v>
      </c>
      <c r="Q1845" s="131" t="s">
        <v>464</v>
      </c>
      <c r="R1845" s="134" t="s">
        <v>287</v>
      </c>
      <c r="S1845" s="149">
        <v>0.9858333333333329</v>
      </c>
      <c r="T1845" s="149">
        <v>0.9858333333333329</v>
      </c>
      <c r="U1845" s="150">
        <v>44838</v>
      </c>
      <c r="V1845" s="149">
        <v>0.23027777777777825</v>
      </c>
      <c r="W1845" s="130">
        <v>1.31</v>
      </c>
      <c r="X1845" s="135">
        <v>153.54</v>
      </c>
      <c r="Y1845" s="130" t="str">
        <f t="shared" si="248"/>
        <v>N1845</v>
      </c>
      <c r="Z1845" s="130" t="str">
        <f t="shared" si="243"/>
        <v>6/HR-AU</v>
      </c>
      <c r="AA1845" s="135">
        <f t="shared" si="251"/>
        <v>1.31</v>
      </c>
      <c r="AB1845" s="135">
        <f t="shared" si="249"/>
        <v>14.23</v>
      </c>
      <c r="AC1845" s="130">
        <f t="shared" si="246"/>
        <v>153.54</v>
      </c>
      <c r="AD1845" s="130" t="str">
        <f t="shared" si="244"/>
        <v>89000-990BP</v>
      </c>
      <c r="AE1845" s="136"/>
      <c r="AF1845" s="137"/>
      <c r="AG1845" s="1" t="s">
        <v>151</v>
      </c>
      <c r="AH1845" s="43">
        <v>66776</v>
      </c>
    </row>
    <row r="1846" spans="1:34" x14ac:dyDescent="0.25">
      <c r="A1846" s="140">
        <v>44824</v>
      </c>
      <c r="B1846" s="55" t="s">
        <v>6048</v>
      </c>
      <c r="C1846" s="51" t="s">
        <v>330</v>
      </c>
      <c r="D1846" s="51" t="s">
        <v>3927</v>
      </c>
      <c r="E1846" s="54">
        <v>44841</v>
      </c>
      <c r="F1846" s="51" t="s">
        <v>3553</v>
      </c>
      <c r="G1846" s="48" t="s">
        <v>3926</v>
      </c>
      <c r="H1846" s="52">
        <v>8</v>
      </c>
      <c r="I1846" s="51" t="s">
        <v>95</v>
      </c>
      <c r="J1846" s="1">
        <v>33.880000000000003</v>
      </c>
      <c r="K1846" s="132">
        <v>972331</v>
      </c>
      <c r="L1846" s="131"/>
      <c r="M1846" s="131">
        <v>18</v>
      </c>
      <c r="N1846" s="131"/>
      <c r="O1846" s="133">
        <f t="shared" si="250"/>
        <v>0</v>
      </c>
      <c r="P1846" s="131" t="s">
        <v>3538</v>
      </c>
      <c r="Q1846" s="131" t="s">
        <v>592</v>
      </c>
      <c r="R1846" s="134" t="s">
        <v>6179</v>
      </c>
      <c r="S1846" s="149">
        <v>25.568888888888885</v>
      </c>
      <c r="T1846" s="149">
        <v>3.1961111111111107</v>
      </c>
      <c r="U1846" s="150">
        <v>44839</v>
      </c>
      <c r="V1846" s="149">
        <v>0.57527777777777755</v>
      </c>
      <c r="W1846" s="130">
        <v>2</v>
      </c>
      <c r="X1846" s="135">
        <v>163</v>
      </c>
      <c r="Y1846" s="130" t="str">
        <f t="shared" si="248"/>
        <v>AL123F</v>
      </c>
      <c r="Z1846" s="130" t="str">
        <f t="shared" si="243"/>
        <v>36/LR20XW</v>
      </c>
      <c r="AA1846" s="135">
        <f t="shared" si="251"/>
        <v>2</v>
      </c>
      <c r="AB1846" s="135">
        <f t="shared" si="249"/>
        <v>33.880000000000003</v>
      </c>
      <c r="AC1846" s="130">
        <f t="shared" si="246"/>
        <v>163</v>
      </c>
      <c r="AD1846" s="130" t="str">
        <f t="shared" si="244"/>
        <v>66004-002</v>
      </c>
      <c r="AE1846" s="136"/>
      <c r="AF1846" s="137"/>
      <c r="AG1846" s="1" t="s">
        <v>573</v>
      </c>
      <c r="AH1846" s="43">
        <v>65383</v>
      </c>
    </row>
    <row r="1847" spans="1:34" x14ac:dyDescent="0.25">
      <c r="A1847" s="140">
        <v>44831</v>
      </c>
      <c r="B1847" s="55" t="s">
        <v>6073</v>
      </c>
      <c r="C1847" s="51" t="s">
        <v>6075</v>
      </c>
      <c r="D1847" s="51" t="s">
        <v>6180</v>
      </c>
      <c r="E1847" s="54">
        <v>44838</v>
      </c>
      <c r="F1847" s="51" t="s">
        <v>282</v>
      </c>
      <c r="G1847" s="48" t="s">
        <v>6074</v>
      </c>
      <c r="H1847" s="52">
        <v>1</v>
      </c>
      <c r="I1847" s="51" t="s">
        <v>251</v>
      </c>
      <c r="J1847" s="1">
        <v>5.03</v>
      </c>
      <c r="K1847" s="132">
        <v>971422</v>
      </c>
      <c r="L1847" s="131"/>
      <c r="M1847" s="131">
        <v>3.6</v>
      </c>
      <c r="N1847" s="131">
        <v>3.35</v>
      </c>
      <c r="O1847" s="133">
        <f t="shared" si="250"/>
        <v>12.06</v>
      </c>
      <c r="P1847" s="131" t="s">
        <v>3486</v>
      </c>
      <c r="Q1847" s="131" t="s">
        <v>412</v>
      </c>
      <c r="R1847" s="134" t="s">
        <v>5774</v>
      </c>
      <c r="S1847" s="149">
        <v>1.1108333333333338</v>
      </c>
      <c r="T1847" s="149">
        <v>1.1108333333333338</v>
      </c>
      <c r="U1847" s="150">
        <v>44838</v>
      </c>
      <c r="V1847" s="149">
        <v>0.2530555555555547</v>
      </c>
      <c r="W1847" s="130">
        <v>1</v>
      </c>
      <c r="X1847" s="135">
        <v>42</v>
      </c>
      <c r="Y1847" s="130" t="str">
        <f t="shared" si="248"/>
        <v>RECELL795</v>
      </c>
      <c r="Z1847" s="130" t="str">
        <f t="shared" si="243"/>
        <v>1/NCR18650B</v>
      </c>
      <c r="AA1847" s="135">
        <f t="shared" si="251"/>
        <v>1</v>
      </c>
      <c r="AB1847" s="135">
        <f t="shared" si="249"/>
        <v>5.03</v>
      </c>
      <c r="AC1847" s="130">
        <f t="shared" si="246"/>
        <v>42</v>
      </c>
      <c r="AD1847" s="130" t="str">
        <f t="shared" si="244"/>
        <v>66004-085</v>
      </c>
      <c r="AE1847" s="136"/>
      <c r="AF1847" s="137"/>
      <c r="AG1847" s="1" t="s">
        <v>13</v>
      </c>
      <c r="AH1847" s="43" t="s">
        <v>283</v>
      </c>
    </row>
    <row r="1848" spans="1:34" x14ac:dyDescent="0.25">
      <c r="A1848" s="140">
        <v>44831</v>
      </c>
      <c r="B1848" s="55" t="s">
        <v>6077</v>
      </c>
      <c r="C1848" s="51" t="s">
        <v>6080</v>
      </c>
      <c r="D1848" s="51" t="s">
        <v>6181</v>
      </c>
      <c r="E1848" s="54">
        <v>44845</v>
      </c>
      <c r="F1848" s="51" t="s">
        <v>105</v>
      </c>
      <c r="G1848" s="48" t="s">
        <v>6078</v>
      </c>
      <c r="H1848" s="52">
        <v>1</v>
      </c>
      <c r="I1848" s="51" t="s">
        <v>6079</v>
      </c>
      <c r="J1848" s="1">
        <v>0</v>
      </c>
      <c r="K1848" s="132">
        <v>972425</v>
      </c>
      <c r="L1848" s="131"/>
      <c r="M1848" s="131">
        <v>18.5</v>
      </c>
      <c r="N1848" s="131">
        <v>2</v>
      </c>
      <c r="O1848" s="133">
        <f t="shared" si="250"/>
        <v>37</v>
      </c>
      <c r="P1848" s="131" t="s">
        <v>3486</v>
      </c>
      <c r="Q1848" s="131" t="s">
        <v>583</v>
      </c>
      <c r="R1848" s="134" t="s">
        <v>5774</v>
      </c>
      <c r="S1848" s="149">
        <v>1.4922222222222228</v>
      </c>
      <c r="T1848" s="149">
        <v>1.4922222222222228</v>
      </c>
      <c r="U1848" s="150">
        <v>44839</v>
      </c>
      <c r="V1848" s="149">
        <v>0.1786111111111115</v>
      </c>
      <c r="W1848" s="130">
        <v>2</v>
      </c>
      <c r="X1848" s="135">
        <v>88</v>
      </c>
      <c r="Y1848" s="130" t="str">
        <f t="shared" si="248"/>
        <v>RECELL796</v>
      </c>
      <c r="Z1848" s="130" t="str">
        <f t="shared" si="243"/>
        <v>5/INR18650-20R</v>
      </c>
      <c r="AA1848" s="135">
        <f t="shared" si="251"/>
        <v>2</v>
      </c>
      <c r="AB1848" s="135">
        <f t="shared" si="249"/>
        <v>0</v>
      </c>
      <c r="AC1848" s="130">
        <f t="shared" si="246"/>
        <v>88</v>
      </c>
      <c r="AD1848" s="130" t="str">
        <f t="shared" si="244"/>
        <v>66002-529A</v>
      </c>
      <c r="AE1848" s="136"/>
      <c r="AF1848" s="137"/>
      <c r="AG1848" s="1" t="s">
        <v>13</v>
      </c>
      <c r="AH1848" s="43" t="s">
        <v>294</v>
      </c>
    </row>
    <row r="1849" spans="1:34" x14ac:dyDescent="0.25">
      <c r="A1849" s="146">
        <v>44833</v>
      </c>
      <c r="B1849" s="57" t="s">
        <v>6142</v>
      </c>
      <c r="C1849" s="51" t="s">
        <v>5194</v>
      </c>
      <c r="D1849" s="51" t="s">
        <v>6182</v>
      </c>
      <c r="E1849" s="54">
        <v>44834</v>
      </c>
      <c r="F1849" s="51" t="s">
        <v>292</v>
      </c>
      <c r="G1849" s="48" t="s">
        <v>6143</v>
      </c>
      <c r="H1849" s="52">
        <v>2</v>
      </c>
      <c r="I1849" s="1" t="s">
        <v>364</v>
      </c>
      <c r="J1849" s="1">
        <v>29.27</v>
      </c>
      <c r="K1849" s="132">
        <v>973283</v>
      </c>
      <c r="L1849" s="131"/>
      <c r="M1849" s="131">
        <v>14.8</v>
      </c>
      <c r="N1849" s="131">
        <v>5.2</v>
      </c>
      <c r="O1849" s="133">
        <f t="shared" si="250"/>
        <v>76.960000000000008</v>
      </c>
      <c r="P1849" s="131" t="s">
        <v>3486</v>
      </c>
      <c r="Q1849" s="131" t="s">
        <v>92</v>
      </c>
      <c r="R1849" s="134" t="s">
        <v>2172</v>
      </c>
      <c r="S1849" s="149">
        <v>4.8488888888888901</v>
      </c>
      <c r="T1849" s="149">
        <v>2.4244444444444451</v>
      </c>
      <c r="U1849" s="150">
        <v>44839</v>
      </c>
      <c r="V1849" s="149">
        <v>0.40388888888888763</v>
      </c>
      <c r="W1849" s="130">
        <v>2</v>
      </c>
      <c r="X1849" s="135">
        <v>110</v>
      </c>
      <c r="Y1849" s="130" t="str">
        <f t="shared" si="248"/>
        <v>RECELL797</v>
      </c>
      <c r="Z1849" s="130" t="str">
        <f t="shared" si="243"/>
        <v xml:space="preserve">8/UR18650ZY </v>
      </c>
      <c r="AA1849" s="135">
        <f t="shared" si="251"/>
        <v>2</v>
      </c>
      <c r="AB1849" s="135">
        <f t="shared" si="249"/>
        <v>29.27</v>
      </c>
      <c r="AC1849" s="130">
        <f t="shared" si="246"/>
        <v>110</v>
      </c>
      <c r="AD1849" s="130" t="str">
        <f t="shared" si="244"/>
        <v>66004-093</v>
      </c>
      <c r="AE1849" s="136"/>
      <c r="AF1849" s="137"/>
      <c r="AG1849" s="1" t="s">
        <v>13</v>
      </c>
      <c r="AH1849" s="43">
        <v>6830</v>
      </c>
    </row>
    <row r="1850" spans="1:34" x14ac:dyDescent="0.25">
      <c r="A1850" s="146">
        <v>44833</v>
      </c>
      <c r="B1850" s="57" t="s">
        <v>6084</v>
      </c>
      <c r="C1850" s="51" t="s">
        <v>636</v>
      </c>
      <c r="D1850" s="51" t="s">
        <v>637</v>
      </c>
      <c r="E1850" s="54">
        <v>44824</v>
      </c>
      <c r="F1850" s="51" t="s">
        <v>311</v>
      </c>
      <c r="G1850" s="48" t="s">
        <v>635</v>
      </c>
      <c r="H1850" s="52">
        <v>10</v>
      </c>
      <c r="I1850" s="51" t="s">
        <v>624</v>
      </c>
      <c r="J1850" s="1">
        <v>1.65</v>
      </c>
      <c r="K1850" s="132">
        <v>968841</v>
      </c>
      <c r="L1850" s="131"/>
      <c r="M1850" s="131">
        <v>3</v>
      </c>
      <c r="N1850" s="131">
        <v>1.55</v>
      </c>
      <c r="O1850" s="133">
        <f t="shared" si="250"/>
        <v>4.6500000000000004</v>
      </c>
      <c r="P1850" s="131" t="s">
        <v>411</v>
      </c>
      <c r="Q1850" s="131" t="s">
        <v>412</v>
      </c>
      <c r="R1850" s="134" t="s">
        <v>5774</v>
      </c>
      <c r="S1850" s="149">
        <v>3.7522222222222221</v>
      </c>
      <c r="T1850" s="149">
        <v>0.37522222222222223</v>
      </c>
      <c r="U1850" s="150">
        <v>44840</v>
      </c>
      <c r="V1850" s="149">
        <v>0.338055555555556</v>
      </c>
      <c r="W1850" s="130">
        <v>0.12</v>
      </c>
      <c r="X1850" s="135">
        <v>8</v>
      </c>
      <c r="Y1850" s="130" t="str">
        <f t="shared" si="248"/>
        <v>L276</v>
      </c>
      <c r="Z1850" s="130" t="str">
        <f t="shared" si="243"/>
        <v>1/CR123A</v>
      </c>
      <c r="AA1850" s="135">
        <f t="shared" si="251"/>
        <v>0.12</v>
      </c>
      <c r="AB1850" s="135">
        <f t="shared" si="249"/>
        <v>1.65</v>
      </c>
      <c r="AC1850" s="130">
        <f t="shared" si="246"/>
        <v>8</v>
      </c>
      <c r="AD1850" s="130" t="str">
        <f t="shared" si="244"/>
        <v>66000-267</v>
      </c>
      <c r="AE1850" s="136"/>
      <c r="AF1850" s="137"/>
      <c r="AG1850" s="1" t="s">
        <v>153</v>
      </c>
      <c r="AH1850" s="43">
        <v>65813</v>
      </c>
    </row>
    <row r="1851" spans="1:34" x14ac:dyDescent="0.25">
      <c r="A1851" s="147">
        <v>44813</v>
      </c>
      <c r="B1851" s="82" t="s">
        <v>5986</v>
      </c>
      <c r="C1851" s="51" t="s">
        <v>633</v>
      </c>
      <c r="D1851" s="51" t="s">
        <v>759</v>
      </c>
      <c r="E1851" s="54">
        <v>44839</v>
      </c>
      <c r="F1851" s="51" t="s">
        <v>757</v>
      </c>
      <c r="G1851" s="48" t="s">
        <v>758</v>
      </c>
      <c r="H1851" s="52">
        <v>100</v>
      </c>
      <c r="I1851" s="51" t="s">
        <v>364</v>
      </c>
      <c r="J1851" s="1">
        <v>4.3</v>
      </c>
      <c r="K1851" s="132">
        <v>970785</v>
      </c>
      <c r="L1851" s="131"/>
      <c r="M1851" s="131">
        <v>3.7</v>
      </c>
      <c r="N1851" s="131">
        <v>2.6</v>
      </c>
      <c r="O1851" s="133">
        <f t="shared" si="250"/>
        <v>9.620000000000001</v>
      </c>
      <c r="P1851" s="131" t="s">
        <v>3486</v>
      </c>
      <c r="Q1851" s="131" t="s">
        <v>412</v>
      </c>
      <c r="R1851" s="134" t="s">
        <v>6022</v>
      </c>
      <c r="S1851" s="149">
        <v>11.751666666666667</v>
      </c>
      <c r="T1851" s="149">
        <v>0.11751666666666667</v>
      </c>
      <c r="U1851" s="150">
        <v>44840</v>
      </c>
      <c r="V1851" s="149">
        <v>2.6716666666666673</v>
      </c>
      <c r="W1851" s="130">
        <v>0.15</v>
      </c>
      <c r="X1851" s="135">
        <v>19</v>
      </c>
      <c r="Y1851" s="130" t="str">
        <f t="shared" si="248"/>
        <v>RL1110</v>
      </c>
      <c r="Z1851" s="130" t="str">
        <f t="shared" si="243"/>
        <v>1/UR18650ZY</v>
      </c>
      <c r="AA1851" s="135">
        <f t="shared" si="251"/>
        <v>0.15</v>
      </c>
      <c r="AB1851" s="135">
        <f t="shared" si="249"/>
        <v>4.3</v>
      </c>
      <c r="AC1851" s="130">
        <f t="shared" si="246"/>
        <v>19</v>
      </c>
      <c r="AD1851" s="130" t="str">
        <f t="shared" si="244"/>
        <v>66001-705</v>
      </c>
      <c r="AE1851" s="136"/>
      <c r="AF1851" s="137"/>
      <c r="AG1851" s="1" t="s">
        <v>13</v>
      </c>
      <c r="AH1851" s="43">
        <v>1877</v>
      </c>
    </row>
    <row r="1852" spans="1:34" x14ac:dyDescent="0.25">
      <c r="A1852" s="140">
        <v>44824</v>
      </c>
      <c r="B1852" s="55" t="s">
        <v>6038</v>
      </c>
      <c r="C1852" s="51" t="s">
        <v>397</v>
      </c>
      <c r="D1852" s="51" t="s">
        <v>4895</v>
      </c>
      <c r="E1852" s="54">
        <v>44840</v>
      </c>
      <c r="F1852" s="51" t="s">
        <v>1437</v>
      </c>
      <c r="G1852" s="48" t="s">
        <v>4894</v>
      </c>
      <c r="H1852" s="52">
        <v>2</v>
      </c>
      <c r="I1852" s="51" t="s">
        <v>95</v>
      </c>
      <c r="J1852" s="1">
        <v>25.62</v>
      </c>
      <c r="K1852" s="132">
        <v>970887</v>
      </c>
      <c r="L1852" s="131"/>
      <c r="M1852" s="131">
        <v>42</v>
      </c>
      <c r="N1852" s="131"/>
      <c r="O1852" s="133">
        <f t="shared" si="250"/>
        <v>0</v>
      </c>
      <c r="P1852" s="131" t="s">
        <v>3538</v>
      </c>
      <c r="Q1852" s="131" t="s">
        <v>1758</v>
      </c>
      <c r="R1852" s="134" t="s">
        <v>5774</v>
      </c>
      <c r="S1852" s="149">
        <v>6.7219444444444463</v>
      </c>
      <c r="T1852" s="149">
        <v>3.3609722222222231</v>
      </c>
      <c r="U1852" s="150">
        <v>44840</v>
      </c>
      <c r="V1852" s="149">
        <v>0.40777777777777802</v>
      </c>
      <c r="W1852" s="130">
        <v>1.37</v>
      </c>
      <c r="X1852" s="135">
        <v>150</v>
      </c>
      <c r="Y1852" s="130" t="str">
        <f t="shared" si="248"/>
        <v>AL217</v>
      </c>
      <c r="Z1852" s="130" t="str">
        <f t="shared" si="243"/>
        <v>28/LR20XW</v>
      </c>
      <c r="AA1852" s="135">
        <f t="shared" si="251"/>
        <v>1.37</v>
      </c>
      <c r="AB1852" s="135">
        <f t="shared" si="249"/>
        <v>25.62</v>
      </c>
      <c r="AC1852" s="130">
        <f t="shared" si="246"/>
        <v>150</v>
      </c>
      <c r="AD1852" s="130" t="str">
        <f t="shared" si="244"/>
        <v>66000-212</v>
      </c>
      <c r="AE1852" s="136"/>
      <c r="AF1852" s="137"/>
      <c r="AG1852" s="1" t="s">
        <v>151</v>
      </c>
      <c r="AH1852" s="43">
        <v>66552</v>
      </c>
    </row>
    <row r="1853" spans="1:34" x14ac:dyDescent="0.25">
      <c r="A1853" s="140">
        <v>44824</v>
      </c>
      <c r="B1853" s="55" t="s">
        <v>6037</v>
      </c>
      <c r="C1853" s="51" t="s">
        <v>1440</v>
      </c>
      <c r="D1853" s="51" t="s">
        <v>1441</v>
      </c>
      <c r="E1853" s="54">
        <v>44840</v>
      </c>
      <c r="F1853" s="51" t="s">
        <v>1437</v>
      </c>
      <c r="G1853" s="48" t="s">
        <v>1439</v>
      </c>
      <c r="H1853" s="52">
        <v>2</v>
      </c>
      <c r="I1853" s="51" t="s">
        <v>256</v>
      </c>
      <c r="J1853" s="1">
        <v>4.53</v>
      </c>
      <c r="K1853" s="132">
        <v>970887</v>
      </c>
      <c r="L1853" s="131"/>
      <c r="M1853" s="131">
        <v>13.5</v>
      </c>
      <c r="N1853" s="131"/>
      <c r="O1853" s="133">
        <f t="shared" si="250"/>
        <v>0</v>
      </c>
      <c r="P1853" s="131" t="s">
        <v>3538</v>
      </c>
      <c r="Q1853" s="131" t="s">
        <v>1442</v>
      </c>
      <c r="R1853" s="134" t="s">
        <v>5774</v>
      </c>
      <c r="S1853" s="149">
        <v>3.4297222222222237</v>
      </c>
      <c r="T1853" s="149">
        <v>1.7148611111111118</v>
      </c>
      <c r="U1853" s="150">
        <v>44840</v>
      </c>
      <c r="V1853" s="149">
        <v>0.29333333333333389</v>
      </c>
      <c r="W1853" s="130">
        <v>0.83</v>
      </c>
      <c r="X1853" s="135">
        <v>67</v>
      </c>
      <c r="Y1853" s="130" t="str">
        <f t="shared" si="248"/>
        <v>AL97</v>
      </c>
      <c r="Z1853" s="130" t="str">
        <f t="shared" si="243"/>
        <v>18/LR6XW</v>
      </c>
      <c r="AA1853" s="135">
        <f t="shared" si="251"/>
        <v>0.83</v>
      </c>
      <c r="AB1853" s="135">
        <f t="shared" si="249"/>
        <v>4.53</v>
      </c>
      <c r="AC1853" s="130">
        <f t="shared" si="246"/>
        <v>67</v>
      </c>
      <c r="AD1853" s="130" t="str">
        <f t="shared" si="244"/>
        <v>66000-313</v>
      </c>
      <c r="AE1853" s="136"/>
      <c r="AF1853" s="137"/>
      <c r="AG1853" s="1" t="s">
        <v>151</v>
      </c>
      <c r="AH1853" s="43">
        <v>66552</v>
      </c>
    </row>
    <row r="1854" spans="1:34" x14ac:dyDescent="0.25">
      <c r="A1854" s="139">
        <v>44837</v>
      </c>
      <c r="B1854" s="58" t="s">
        <v>6158</v>
      </c>
      <c r="C1854" s="51"/>
      <c r="D1854" s="51" t="s">
        <v>366</v>
      </c>
      <c r="E1854" s="54">
        <v>44838</v>
      </c>
      <c r="F1854" s="51" t="s">
        <v>139</v>
      </c>
      <c r="G1854" s="48" t="s">
        <v>142</v>
      </c>
      <c r="H1854" s="52">
        <v>13</v>
      </c>
      <c r="I1854" s="1">
        <v>0</v>
      </c>
      <c r="J1854" s="1">
        <v>35.74</v>
      </c>
      <c r="K1854" s="132">
        <v>973000</v>
      </c>
      <c r="L1854" s="131"/>
      <c r="M1854" s="131"/>
      <c r="N1854" s="131"/>
      <c r="O1854" s="133">
        <f t="shared" si="250"/>
        <v>0</v>
      </c>
      <c r="P1854" s="131"/>
      <c r="Q1854" s="131"/>
      <c r="R1854" s="134" t="s">
        <v>249</v>
      </c>
      <c r="S1854" s="149">
        <v>3.1466666666666669</v>
      </c>
      <c r="T1854" s="149">
        <v>0.24205128205128207</v>
      </c>
      <c r="U1854" s="150">
        <v>44844</v>
      </c>
      <c r="V1854" s="149">
        <v>0.50305555555555515</v>
      </c>
      <c r="W1854" s="130">
        <v>0.26</v>
      </c>
      <c r="X1854" s="135">
        <v>90</v>
      </c>
      <c r="Y1854" s="130" t="str">
        <f t="shared" si="248"/>
        <v>CH256</v>
      </c>
      <c r="Z1854" s="130">
        <f t="shared" si="243"/>
        <v>0</v>
      </c>
      <c r="AA1854" s="135">
        <f t="shared" si="251"/>
        <v>0.26</v>
      </c>
      <c r="AB1854" s="135">
        <f t="shared" si="249"/>
        <v>35.74</v>
      </c>
      <c r="AC1854" s="130">
        <f t="shared" si="246"/>
        <v>90</v>
      </c>
      <c r="AD1854" s="130" t="str">
        <f t="shared" si="244"/>
        <v>66000-715</v>
      </c>
      <c r="AE1854" s="136"/>
      <c r="AF1854" s="137"/>
      <c r="AG1854" s="1" t="s">
        <v>573</v>
      </c>
      <c r="AH1854" s="43">
        <v>66824</v>
      </c>
    </row>
    <row r="1855" spans="1:34" x14ac:dyDescent="0.25">
      <c r="A1855" s="139">
        <v>44837</v>
      </c>
      <c r="B1855" s="58" t="s">
        <v>6157</v>
      </c>
      <c r="C1855" s="51"/>
      <c r="D1855" s="51" t="s">
        <v>145</v>
      </c>
      <c r="E1855" s="54">
        <v>44838</v>
      </c>
      <c r="F1855" s="51" t="s">
        <v>139</v>
      </c>
      <c r="G1855" s="48" t="s">
        <v>144</v>
      </c>
      <c r="H1855" s="52">
        <v>40</v>
      </c>
      <c r="I1855" s="1">
        <v>0</v>
      </c>
      <c r="J1855" s="1">
        <v>1.51</v>
      </c>
      <c r="K1855" s="132">
        <v>973000</v>
      </c>
      <c r="L1855" s="131"/>
      <c r="M1855" s="131"/>
      <c r="N1855" s="131"/>
      <c r="O1855" s="133">
        <f t="shared" si="250"/>
        <v>0</v>
      </c>
      <c r="P1855" s="131"/>
      <c r="Q1855" s="131"/>
      <c r="R1855" s="134" t="s">
        <v>259</v>
      </c>
      <c r="S1855" s="149">
        <v>5.6922222222222238</v>
      </c>
      <c r="T1855" s="149">
        <v>0.1423055555555556</v>
      </c>
      <c r="U1855" s="150">
        <v>44844</v>
      </c>
      <c r="V1855" s="149">
        <v>0.41805555555555651</v>
      </c>
      <c r="W1855" s="130">
        <v>0.32</v>
      </c>
      <c r="X1855" s="135">
        <v>12</v>
      </c>
      <c r="Y1855" s="130" t="str">
        <f t="shared" si="248"/>
        <v>CA67</v>
      </c>
      <c r="Z1855" s="130">
        <f t="shared" si="243"/>
        <v>0</v>
      </c>
      <c r="AA1855" s="135">
        <f t="shared" si="251"/>
        <v>0.32</v>
      </c>
      <c r="AB1855" s="135">
        <f t="shared" si="249"/>
        <v>1.51</v>
      </c>
      <c r="AC1855" s="130">
        <f t="shared" si="246"/>
        <v>12</v>
      </c>
      <c r="AD1855" s="130" t="str">
        <f t="shared" si="244"/>
        <v>66000-714</v>
      </c>
      <c r="AE1855" s="136"/>
      <c r="AF1855" s="137"/>
      <c r="AG1855" s="1" t="s">
        <v>573</v>
      </c>
      <c r="AH1855" s="43">
        <v>66824</v>
      </c>
    </row>
    <row r="1856" spans="1:34" x14ac:dyDescent="0.25">
      <c r="A1856" s="146">
        <v>44833</v>
      </c>
      <c r="B1856" s="57" t="s">
        <v>6119</v>
      </c>
      <c r="C1856" s="51" t="s">
        <v>6122</v>
      </c>
      <c r="D1856" s="51" t="s">
        <v>188</v>
      </c>
      <c r="E1856" s="54">
        <v>44820</v>
      </c>
      <c r="F1856" s="51" t="s">
        <v>322</v>
      </c>
      <c r="G1856" s="48" t="s">
        <v>6120</v>
      </c>
      <c r="H1856" s="52">
        <v>2</v>
      </c>
      <c r="I1856" s="51" t="s">
        <v>5024</v>
      </c>
      <c r="J1856" s="1">
        <v>4.4000000000000004</v>
      </c>
      <c r="K1856" s="132">
        <v>971993</v>
      </c>
      <c r="L1856" s="131" t="s">
        <v>6121</v>
      </c>
      <c r="M1856" s="131">
        <v>3.6</v>
      </c>
      <c r="N1856" s="131">
        <v>0.85</v>
      </c>
      <c r="O1856" s="133">
        <f t="shared" si="250"/>
        <v>3.06</v>
      </c>
      <c r="P1856" s="131" t="s">
        <v>3497</v>
      </c>
      <c r="Q1856" s="131" t="s">
        <v>577</v>
      </c>
      <c r="R1856" s="134" t="s">
        <v>2172</v>
      </c>
      <c r="S1856" s="149">
        <v>2.4174999999999995</v>
      </c>
      <c r="T1856" s="149">
        <v>1.2087499999999998</v>
      </c>
      <c r="U1856" s="150">
        <v>44841</v>
      </c>
      <c r="V1856" s="149">
        <v>0.21694444444444549</v>
      </c>
      <c r="W1856" s="130">
        <v>0.91</v>
      </c>
      <c r="X1856" s="135">
        <v>46.94</v>
      </c>
      <c r="Y1856" s="130" t="str">
        <f t="shared" si="248"/>
        <v>N648</v>
      </c>
      <c r="Z1856" s="130" t="str">
        <f t="shared" si="243"/>
        <v>3/HR-5/4AAAU</v>
      </c>
      <c r="AA1856" s="135">
        <f t="shared" si="251"/>
        <v>0.91</v>
      </c>
      <c r="AB1856" s="135">
        <f t="shared" si="249"/>
        <v>4.4000000000000004</v>
      </c>
      <c r="AC1856" s="130">
        <f t="shared" si="246"/>
        <v>46.94</v>
      </c>
      <c r="AD1856" s="130" t="str">
        <f t="shared" si="244"/>
        <v>22000-170Y</v>
      </c>
      <c r="AE1856" s="136"/>
      <c r="AF1856" s="137"/>
      <c r="AG1856" s="1" t="s">
        <v>573</v>
      </c>
      <c r="AH1856" s="43" t="s">
        <v>323</v>
      </c>
    </row>
    <row r="1857" spans="1:34" x14ac:dyDescent="0.25">
      <c r="A1857" s="140">
        <v>44810</v>
      </c>
      <c r="B1857" s="55" t="s">
        <v>5961</v>
      </c>
      <c r="C1857" s="51" t="s">
        <v>5185</v>
      </c>
      <c r="D1857" s="51" t="s">
        <v>729</v>
      </c>
      <c r="E1857" s="54">
        <v>44826</v>
      </c>
      <c r="F1857" s="51" t="s">
        <v>258</v>
      </c>
      <c r="G1857" s="48" t="s">
        <v>728</v>
      </c>
      <c r="H1857" s="52">
        <v>6</v>
      </c>
      <c r="I1857" s="51" t="s">
        <v>654</v>
      </c>
      <c r="J1857" s="1">
        <v>333.54</v>
      </c>
      <c r="K1857" s="132">
        <v>970030</v>
      </c>
      <c r="L1857" s="131"/>
      <c r="M1857" s="131">
        <v>21.6</v>
      </c>
      <c r="N1857" s="131">
        <v>4.5</v>
      </c>
      <c r="O1857" s="133">
        <f>2*N1857*M1857</f>
        <v>194.4</v>
      </c>
      <c r="P1857" s="131" t="s">
        <v>3486</v>
      </c>
      <c r="Q1857" s="131" t="s">
        <v>4359</v>
      </c>
      <c r="R1857" s="134" t="s">
        <v>259</v>
      </c>
      <c r="S1857" s="149">
        <v>26.59277777777778</v>
      </c>
      <c r="T1857" s="149">
        <v>4.43212962962963</v>
      </c>
      <c r="U1857" s="150">
        <v>44841</v>
      </c>
      <c r="V1857" s="149">
        <v>1.4877777777777776</v>
      </c>
      <c r="W1857" s="130">
        <v>4.3099999999999996</v>
      </c>
      <c r="X1857" s="135">
        <v>845</v>
      </c>
      <c r="Y1857" s="130"/>
      <c r="Z1857" s="130"/>
      <c r="AA1857" s="135">
        <f t="shared" si="251"/>
        <v>4.3099999999999996</v>
      </c>
      <c r="AB1857" s="135"/>
      <c r="AC1857" s="130"/>
      <c r="AD1857" s="130"/>
      <c r="AE1857" s="136"/>
      <c r="AF1857" s="137"/>
      <c r="AG1857" s="1" t="s">
        <v>13</v>
      </c>
      <c r="AH1857" s="43">
        <v>1167</v>
      </c>
    </row>
    <row r="1858" spans="1:34" x14ac:dyDescent="0.25">
      <c r="A1858" s="144">
        <v>44790</v>
      </c>
      <c r="B1858" s="56" t="s">
        <v>5836</v>
      </c>
      <c r="C1858" s="51" t="s">
        <v>1765</v>
      </c>
      <c r="D1858" s="51" t="s">
        <v>1766</v>
      </c>
      <c r="E1858" s="54">
        <v>44813</v>
      </c>
      <c r="F1858" s="51" t="s">
        <v>1760</v>
      </c>
      <c r="G1858" s="48" t="s">
        <v>1761</v>
      </c>
      <c r="H1858" s="52">
        <v>10</v>
      </c>
      <c r="I1858" s="51" t="s">
        <v>1762</v>
      </c>
      <c r="J1858" s="1">
        <v>79.19</v>
      </c>
      <c r="K1858" s="132">
        <v>967690</v>
      </c>
      <c r="L1858" s="131"/>
      <c r="M1858" s="131" t="s">
        <v>5837</v>
      </c>
      <c r="N1858" s="131">
        <v>5</v>
      </c>
      <c r="O1858" s="133">
        <v>360</v>
      </c>
      <c r="P1858" s="131" t="s">
        <v>115</v>
      </c>
      <c r="Q1858" s="131" t="s">
        <v>5838</v>
      </c>
      <c r="R1858" s="134" t="s">
        <v>2172</v>
      </c>
      <c r="S1858" s="149">
        <v>20.747777777777777</v>
      </c>
      <c r="T1858" s="149">
        <v>2.0747777777777778</v>
      </c>
      <c r="U1858" s="150">
        <v>44841</v>
      </c>
      <c r="V1858" s="149">
        <v>0.2894444444444435</v>
      </c>
      <c r="W1858" s="130">
        <v>2.2799999999999998</v>
      </c>
      <c r="X1858" s="135">
        <v>215</v>
      </c>
      <c r="Y1858" s="130" t="str">
        <f t="shared" ref="Y1858:Y1921" si="252">D1858</f>
        <v>S124</v>
      </c>
      <c r="Z1858" s="130" t="str">
        <f t="shared" ref="Z1858:Z1921" si="253">C1858</f>
        <v>6/12SB25WHR</v>
      </c>
      <c r="AA1858" s="135">
        <f t="shared" si="251"/>
        <v>2.2799999999999998</v>
      </c>
      <c r="AB1858" s="135">
        <f t="shared" ref="AB1858:AB1921" si="254">J1858</f>
        <v>79.19</v>
      </c>
      <c r="AC1858" s="130">
        <f t="shared" ref="AC1858:AC1886" si="255">X1858</f>
        <v>215</v>
      </c>
      <c r="AD1858" s="130" t="str">
        <f t="shared" ref="AD1858:AD1921" si="256">G1858</f>
        <v>66002-950</v>
      </c>
      <c r="AE1858" s="136"/>
      <c r="AF1858" s="137"/>
      <c r="AG1858" s="1" t="s">
        <v>152</v>
      </c>
      <c r="AH1858" s="43">
        <v>2420</v>
      </c>
    </row>
    <row r="1859" spans="1:34" x14ac:dyDescent="0.25">
      <c r="A1859" s="147">
        <v>44820</v>
      </c>
      <c r="B1859" s="82" t="s">
        <v>6026</v>
      </c>
      <c r="C1859" s="51" t="s">
        <v>6030</v>
      </c>
      <c r="D1859" s="51" t="s">
        <v>6031</v>
      </c>
      <c r="E1859" s="54">
        <v>44813</v>
      </c>
      <c r="F1859" s="51" t="s">
        <v>105</v>
      </c>
      <c r="G1859" s="48" t="s">
        <v>6027</v>
      </c>
      <c r="H1859" s="52">
        <v>4</v>
      </c>
      <c r="I1859" s="51" t="s">
        <v>6028</v>
      </c>
      <c r="J1859" s="1">
        <v>4.49</v>
      </c>
      <c r="K1859" s="132">
        <v>970895</v>
      </c>
      <c r="L1859" s="131" t="s">
        <v>6029</v>
      </c>
      <c r="M1859" s="131">
        <v>4.8</v>
      </c>
      <c r="N1859" s="131">
        <v>1.6</v>
      </c>
      <c r="O1859" s="133">
        <f t="shared" ref="O1859:O1890" si="257">N1859*M1859</f>
        <v>7.68</v>
      </c>
      <c r="P1859" s="131" t="s">
        <v>4011</v>
      </c>
      <c r="Q1859" s="131" t="s">
        <v>562</v>
      </c>
      <c r="R1859" s="134"/>
      <c r="S1859" s="149">
        <v>0</v>
      </c>
      <c r="T1859" s="149">
        <v>0</v>
      </c>
      <c r="U1859" s="150">
        <v>44845</v>
      </c>
      <c r="V1859" s="149">
        <v>0.28749999999999964</v>
      </c>
      <c r="W1859" s="130">
        <v>0.5</v>
      </c>
      <c r="X1859" s="135">
        <v>15.18</v>
      </c>
      <c r="Y1859" s="130" t="str">
        <f t="shared" si="252"/>
        <v>N1077</v>
      </c>
      <c r="Z1859" s="130" t="str">
        <f t="shared" si="253"/>
        <v>4/IT1600Cs</v>
      </c>
      <c r="AA1859" s="135">
        <f t="shared" si="251"/>
        <v>0.5</v>
      </c>
      <c r="AB1859" s="135">
        <f t="shared" si="254"/>
        <v>4.49</v>
      </c>
      <c r="AC1859" s="130">
        <f t="shared" si="255"/>
        <v>15.18</v>
      </c>
      <c r="AD1859" s="130" t="str">
        <f t="shared" si="256"/>
        <v>30004-284MINI</v>
      </c>
      <c r="AE1859" s="136"/>
      <c r="AF1859" s="137"/>
      <c r="AG1859" s="1" t="s">
        <v>573</v>
      </c>
      <c r="AH1859" s="43" t="s">
        <v>294</v>
      </c>
    </row>
    <row r="1860" spans="1:34" x14ac:dyDescent="0.25">
      <c r="A1860" s="147">
        <v>44820</v>
      </c>
      <c r="B1860" s="82">
        <v>326273</v>
      </c>
      <c r="C1860" s="51"/>
      <c r="D1860" s="51" t="s">
        <v>3736</v>
      </c>
      <c r="E1860" s="54">
        <v>44817</v>
      </c>
      <c r="F1860" s="51" t="s">
        <v>572</v>
      </c>
      <c r="G1860" s="130"/>
      <c r="H1860" s="52">
        <v>20</v>
      </c>
      <c r="I1860" s="130"/>
      <c r="J1860" s="1">
        <v>0</v>
      </c>
      <c r="K1860" s="132">
        <v>971333</v>
      </c>
      <c r="L1860" s="131"/>
      <c r="M1860" s="131"/>
      <c r="N1860" s="131"/>
      <c r="O1860" s="133">
        <f t="shared" si="257"/>
        <v>0</v>
      </c>
      <c r="P1860" s="131"/>
      <c r="Q1860" s="131"/>
      <c r="R1860" s="134" t="s">
        <v>259</v>
      </c>
      <c r="S1860" s="149">
        <v>3.2105555555555561</v>
      </c>
      <c r="T1860" s="149">
        <v>0.1605277777777778</v>
      </c>
      <c r="U1860" s="150">
        <v>44845</v>
      </c>
      <c r="V1860" s="149">
        <v>0.52166666666666694</v>
      </c>
      <c r="W1860" s="130">
        <v>2</v>
      </c>
      <c r="X1860" s="135">
        <v>0</v>
      </c>
      <c r="Y1860" s="130" t="str">
        <f t="shared" si="252"/>
        <v>LAB</v>
      </c>
      <c r="Z1860" s="130">
        <f t="shared" si="253"/>
        <v>0</v>
      </c>
      <c r="AA1860" s="135">
        <f t="shared" si="251"/>
        <v>2</v>
      </c>
      <c r="AB1860" s="135">
        <f t="shared" si="254"/>
        <v>0</v>
      </c>
      <c r="AC1860" s="130">
        <f t="shared" si="255"/>
        <v>0</v>
      </c>
      <c r="AD1860" s="130">
        <f t="shared" si="256"/>
        <v>0</v>
      </c>
      <c r="AE1860" s="136"/>
      <c r="AF1860" s="137"/>
      <c r="AG1860" s="1" t="s">
        <v>151</v>
      </c>
      <c r="AH1860" s="43">
        <v>65461</v>
      </c>
    </row>
    <row r="1861" spans="1:34" x14ac:dyDescent="0.25">
      <c r="A1861" s="147">
        <v>44827</v>
      </c>
      <c r="B1861" s="82" t="s">
        <v>6059</v>
      </c>
      <c r="C1861" s="51" t="s">
        <v>4000</v>
      </c>
      <c r="D1861" s="51" t="s">
        <v>4001</v>
      </c>
      <c r="E1861" s="54">
        <v>44839</v>
      </c>
      <c r="F1861" s="51" t="s">
        <v>572</v>
      </c>
      <c r="G1861" s="48" t="s">
        <v>3999</v>
      </c>
      <c r="H1861" s="52">
        <v>10</v>
      </c>
      <c r="I1861" s="51" t="s">
        <v>1395</v>
      </c>
      <c r="J1861" s="1">
        <v>6.83</v>
      </c>
      <c r="K1861" s="132">
        <v>971643</v>
      </c>
      <c r="L1861" s="131"/>
      <c r="M1861" s="131">
        <v>3.6</v>
      </c>
      <c r="N1861" s="131">
        <v>4.9000000000000004</v>
      </c>
      <c r="O1861" s="133">
        <f t="shared" si="257"/>
        <v>17.64</v>
      </c>
      <c r="P1861" s="131" t="s">
        <v>3486</v>
      </c>
      <c r="Q1861" s="131" t="s">
        <v>412</v>
      </c>
      <c r="R1861" s="134" t="s">
        <v>3039</v>
      </c>
      <c r="S1861" s="149">
        <v>4.3441666666666698</v>
      </c>
      <c r="T1861" s="149">
        <v>0.43441666666666701</v>
      </c>
      <c r="U1861" s="150">
        <v>44845</v>
      </c>
      <c r="V1861" s="149">
        <v>0.57861111111111141</v>
      </c>
      <c r="W1861" s="130">
        <v>0.27</v>
      </c>
      <c r="X1861" s="135">
        <v>35</v>
      </c>
      <c r="Y1861" s="130" t="str">
        <f t="shared" si="252"/>
        <v>RL1541</v>
      </c>
      <c r="Z1861" s="130" t="str">
        <f t="shared" si="253"/>
        <v>1/INR21700-50E</v>
      </c>
      <c r="AA1861" s="135">
        <f t="shared" si="251"/>
        <v>0.27</v>
      </c>
      <c r="AB1861" s="135">
        <f t="shared" si="254"/>
        <v>6.83</v>
      </c>
      <c r="AC1861" s="130">
        <f t="shared" si="255"/>
        <v>35</v>
      </c>
      <c r="AD1861" s="130" t="str">
        <f t="shared" si="256"/>
        <v>66001-846XV4</v>
      </c>
      <c r="AE1861" s="136"/>
      <c r="AF1861" s="137"/>
      <c r="AG1861" s="1" t="s">
        <v>151</v>
      </c>
      <c r="AH1861" s="43">
        <v>65461</v>
      </c>
    </row>
    <row r="1862" spans="1:34" x14ac:dyDescent="0.25">
      <c r="A1862" s="139">
        <v>44844</v>
      </c>
      <c r="B1862" s="58" t="s">
        <v>6183</v>
      </c>
      <c r="C1862" s="51" t="s">
        <v>2247</v>
      </c>
      <c r="D1862" s="51" t="s">
        <v>6185</v>
      </c>
      <c r="E1862" s="54">
        <v>44846</v>
      </c>
      <c r="F1862" s="51" t="s">
        <v>4423</v>
      </c>
      <c r="G1862" s="48" t="s">
        <v>6184</v>
      </c>
      <c r="H1862" s="52">
        <v>50</v>
      </c>
      <c r="I1862" s="51" t="s">
        <v>2246</v>
      </c>
      <c r="J1862" s="1">
        <v>2.4300000000000002</v>
      </c>
      <c r="K1862" s="132">
        <v>974187</v>
      </c>
      <c r="L1862" s="131"/>
      <c r="M1862" s="131">
        <v>3.7</v>
      </c>
      <c r="N1862" s="131">
        <v>1.7</v>
      </c>
      <c r="O1862" s="133">
        <f t="shared" si="257"/>
        <v>6.29</v>
      </c>
      <c r="P1862" s="131" t="s">
        <v>3486</v>
      </c>
      <c r="Q1862" s="131" t="s">
        <v>412</v>
      </c>
      <c r="R1862" s="134" t="s">
        <v>248</v>
      </c>
      <c r="S1862" s="149">
        <v>2.1475</v>
      </c>
      <c r="T1862" s="149">
        <v>4.2950000000000002E-2</v>
      </c>
      <c r="U1862" s="150">
        <v>44845</v>
      </c>
      <c r="V1862" s="149">
        <v>1.2572222222222225</v>
      </c>
      <c r="W1862" s="130">
        <v>0.2</v>
      </c>
      <c r="X1862" s="135">
        <v>10</v>
      </c>
      <c r="Y1862" s="130" t="str">
        <f t="shared" si="252"/>
        <v>RL1631</v>
      </c>
      <c r="Z1862" s="130" t="str">
        <f t="shared" si="253"/>
        <v>1/UR18500FK</v>
      </c>
      <c r="AA1862" s="135">
        <f t="shared" si="251"/>
        <v>0.2</v>
      </c>
      <c r="AB1862" s="135">
        <f t="shared" si="254"/>
        <v>2.4300000000000002</v>
      </c>
      <c r="AC1862" s="130">
        <f t="shared" si="255"/>
        <v>10</v>
      </c>
      <c r="AD1862" s="130" t="str">
        <f t="shared" si="256"/>
        <v>66003-088</v>
      </c>
      <c r="AE1862" s="136"/>
      <c r="AF1862" s="137"/>
      <c r="AG1862" s="1" t="s">
        <v>151</v>
      </c>
      <c r="AH1862" s="43">
        <v>66872</v>
      </c>
    </row>
    <row r="1863" spans="1:34" x14ac:dyDescent="0.25">
      <c r="A1863" s="140">
        <v>44824</v>
      </c>
      <c r="B1863" s="55" t="s">
        <v>6043</v>
      </c>
      <c r="C1863" s="51" t="s">
        <v>3667</v>
      </c>
      <c r="D1863" s="51" t="s">
        <v>6045</v>
      </c>
      <c r="E1863" s="54">
        <v>44833</v>
      </c>
      <c r="F1863" s="51" t="s">
        <v>339</v>
      </c>
      <c r="G1863" s="48" t="s">
        <v>6044</v>
      </c>
      <c r="H1863" s="52">
        <v>1</v>
      </c>
      <c r="I1863" s="51" t="s">
        <v>3492</v>
      </c>
      <c r="J1863" s="1">
        <v>59.73</v>
      </c>
      <c r="K1863" s="132">
        <v>970952</v>
      </c>
      <c r="L1863" s="131"/>
      <c r="M1863" s="131"/>
      <c r="N1863" s="131"/>
      <c r="O1863" s="133">
        <f t="shared" si="257"/>
        <v>0</v>
      </c>
      <c r="P1863" s="131"/>
      <c r="Q1863" s="131"/>
      <c r="R1863" s="134" t="s">
        <v>249</v>
      </c>
      <c r="S1863" s="149">
        <v>0.11611111111111239</v>
      </c>
      <c r="T1863" s="149">
        <v>0.11611111111111239</v>
      </c>
      <c r="U1863" s="150">
        <v>44844</v>
      </c>
      <c r="V1863" s="149">
        <v>0.24555555555555486</v>
      </c>
      <c r="W1863" s="130">
        <v>1</v>
      </c>
      <c r="X1863" s="135">
        <v>240</v>
      </c>
      <c r="Y1863" s="130" t="str">
        <f t="shared" si="252"/>
        <v>CH606</v>
      </c>
      <c r="Z1863" s="130" t="str">
        <f t="shared" si="253"/>
        <v>1/TSB003PCB</v>
      </c>
      <c r="AA1863" s="135">
        <f t="shared" si="251"/>
        <v>1</v>
      </c>
      <c r="AB1863" s="135">
        <f t="shared" si="254"/>
        <v>59.73</v>
      </c>
      <c r="AC1863" s="130">
        <f t="shared" si="255"/>
        <v>240</v>
      </c>
      <c r="AD1863" s="130" t="str">
        <f t="shared" si="256"/>
        <v>66003-077</v>
      </c>
      <c r="AE1863" s="136"/>
      <c r="AF1863" s="137"/>
      <c r="AG1863" s="1" t="s">
        <v>151</v>
      </c>
      <c r="AH1863" s="43" t="s">
        <v>340</v>
      </c>
    </row>
    <row r="1864" spans="1:34" x14ac:dyDescent="0.25">
      <c r="A1864" s="139">
        <v>44837</v>
      </c>
      <c r="B1864" s="58" t="s">
        <v>6153</v>
      </c>
      <c r="C1864" s="51" t="s">
        <v>6155</v>
      </c>
      <c r="D1864" s="51" t="s">
        <v>6213</v>
      </c>
      <c r="E1864" s="54">
        <v>44835</v>
      </c>
      <c r="F1864" s="51" t="s">
        <v>292</v>
      </c>
      <c r="G1864" s="48" t="s">
        <v>6154</v>
      </c>
      <c r="H1864" s="52">
        <v>2</v>
      </c>
      <c r="I1864" s="51" t="s">
        <v>99</v>
      </c>
      <c r="J1864" s="1">
        <v>36.64</v>
      </c>
      <c r="K1864" s="132">
        <v>973479</v>
      </c>
      <c r="L1864" s="131"/>
      <c r="M1864" s="131">
        <v>14.8</v>
      </c>
      <c r="N1864" s="131">
        <v>5.2</v>
      </c>
      <c r="O1864" s="133">
        <f t="shared" si="257"/>
        <v>76.960000000000008</v>
      </c>
      <c r="P1864" s="131" t="s">
        <v>3486</v>
      </c>
      <c r="Q1864" s="131" t="s">
        <v>92</v>
      </c>
      <c r="R1864" s="134" t="s">
        <v>6081</v>
      </c>
      <c r="S1864" s="149">
        <v>9.1649999999999991</v>
      </c>
      <c r="T1864" s="149">
        <v>4.5824999999999996</v>
      </c>
      <c r="U1864" s="150">
        <v>44844</v>
      </c>
      <c r="V1864" s="149">
        <v>0.24277777777777754</v>
      </c>
      <c r="W1864" s="130">
        <v>1</v>
      </c>
      <c r="X1864" s="135">
        <v>130</v>
      </c>
      <c r="Y1864" s="130" t="str">
        <f t="shared" si="252"/>
        <v>RECELL799</v>
      </c>
      <c r="Z1864" s="130" t="str">
        <f t="shared" si="253"/>
        <v>8/UR18650FM</v>
      </c>
      <c r="AA1864" s="135">
        <f t="shared" si="251"/>
        <v>1</v>
      </c>
      <c r="AB1864" s="135">
        <f t="shared" si="254"/>
        <v>36.64</v>
      </c>
      <c r="AC1864" s="130">
        <f t="shared" si="255"/>
        <v>130</v>
      </c>
      <c r="AD1864" s="130" t="str">
        <f t="shared" si="256"/>
        <v>66004-092</v>
      </c>
      <c r="AE1864" s="136"/>
      <c r="AF1864" s="137"/>
      <c r="AG1864" s="1" t="s">
        <v>13</v>
      </c>
      <c r="AH1864" s="43">
        <v>6830</v>
      </c>
    </row>
    <row r="1865" spans="1:34" x14ac:dyDescent="0.25">
      <c r="A1865" s="146">
        <v>44833</v>
      </c>
      <c r="B1865" s="57" t="s">
        <v>6130</v>
      </c>
      <c r="C1865" s="51" t="s">
        <v>137</v>
      </c>
      <c r="D1865" s="51" t="s">
        <v>6209</v>
      </c>
      <c r="E1865" s="54">
        <v>44848</v>
      </c>
      <c r="F1865" s="51" t="s">
        <v>117</v>
      </c>
      <c r="G1865" s="48" t="s">
        <v>6186</v>
      </c>
      <c r="H1865" s="52">
        <v>2</v>
      </c>
      <c r="I1865" s="51" t="s">
        <v>251</v>
      </c>
      <c r="J1865" s="1">
        <v>40.25</v>
      </c>
      <c r="K1865" s="132">
        <v>972569</v>
      </c>
      <c r="L1865" s="131"/>
      <c r="M1865" s="131">
        <v>14.4</v>
      </c>
      <c r="N1865" s="131">
        <v>6.7</v>
      </c>
      <c r="O1865" s="133">
        <f t="shared" si="257"/>
        <v>96.48</v>
      </c>
      <c r="P1865" s="131" t="s">
        <v>3486</v>
      </c>
      <c r="Q1865" s="131" t="s">
        <v>92</v>
      </c>
      <c r="R1865" s="134" t="s">
        <v>2172</v>
      </c>
      <c r="S1865" s="149">
        <v>3.7761111111111116</v>
      </c>
      <c r="T1865" s="149">
        <v>1.8880555555555558</v>
      </c>
      <c r="U1865" s="150">
        <v>44846</v>
      </c>
      <c r="V1865" s="149">
        <v>0.45166666666666533</v>
      </c>
      <c r="W1865" s="130">
        <v>2</v>
      </c>
      <c r="X1865" s="135">
        <v>120</v>
      </c>
      <c r="Y1865" s="130" t="str">
        <f t="shared" si="252"/>
        <v>PACK733</v>
      </c>
      <c r="Z1865" s="130" t="str">
        <f t="shared" si="253"/>
        <v>8/NCR18650B</v>
      </c>
      <c r="AA1865" s="135">
        <f t="shared" si="251"/>
        <v>2</v>
      </c>
      <c r="AB1865" s="135">
        <f t="shared" si="254"/>
        <v>40.25</v>
      </c>
      <c r="AC1865" s="130">
        <f t="shared" si="255"/>
        <v>120</v>
      </c>
      <c r="AD1865" s="130" t="str">
        <f t="shared" si="256"/>
        <v>66004-088</v>
      </c>
      <c r="AE1865" s="136"/>
      <c r="AF1865" s="137"/>
      <c r="AG1865" s="1" t="s">
        <v>13</v>
      </c>
      <c r="AH1865" s="43">
        <v>24232</v>
      </c>
    </row>
    <row r="1866" spans="1:34" x14ac:dyDescent="0.25">
      <c r="A1866" s="146">
        <v>44840</v>
      </c>
      <c r="B1866" s="57" t="s">
        <v>6166</v>
      </c>
      <c r="C1866" s="51" t="s">
        <v>4674</v>
      </c>
      <c r="D1866" s="51" t="s">
        <v>4675</v>
      </c>
      <c r="E1866" s="54">
        <v>44851</v>
      </c>
      <c r="F1866" s="51" t="s">
        <v>4672</v>
      </c>
      <c r="G1866" s="48" t="s">
        <v>4673</v>
      </c>
      <c r="H1866" s="52">
        <v>16</v>
      </c>
      <c r="I1866" s="51" t="s">
        <v>291</v>
      </c>
      <c r="J1866" s="1">
        <v>16.13</v>
      </c>
      <c r="K1866" s="132">
        <v>973332</v>
      </c>
      <c r="L1866" s="131"/>
      <c r="M1866" s="131">
        <v>9.6</v>
      </c>
      <c r="N1866" s="131">
        <v>2</v>
      </c>
      <c r="O1866" s="133">
        <f t="shared" si="257"/>
        <v>19.2</v>
      </c>
      <c r="P1866" s="131" t="s">
        <v>3497</v>
      </c>
      <c r="Q1866" s="131" t="s">
        <v>632</v>
      </c>
      <c r="R1866" s="134" t="s">
        <v>248</v>
      </c>
      <c r="S1866" s="149">
        <v>5.0652777777777773</v>
      </c>
      <c r="T1866" s="149">
        <v>0.31657986111111108</v>
      </c>
      <c r="U1866" s="150">
        <v>44845</v>
      </c>
      <c r="V1866" s="149">
        <v>0.636388888888888</v>
      </c>
      <c r="W1866" s="130">
        <v>0.27</v>
      </c>
      <c r="X1866" s="135">
        <v>39.6</v>
      </c>
      <c r="Y1866" s="130" t="str">
        <f t="shared" si="252"/>
        <v>N1615</v>
      </c>
      <c r="Z1866" s="130" t="str">
        <f t="shared" si="253"/>
        <v>8/BK-3MCCE</v>
      </c>
      <c r="AA1866" s="135">
        <f t="shared" si="251"/>
        <v>0.27</v>
      </c>
      <c r="AB1866" s="135">
        <f t="shared" si="254"/>
        <v>16.13</v>
      </c>
      <c r="AC1866" s="130">
        <f t="shared" si="255"/>
        <v>39.6</v>
      </c>
      <c r="AD1866" s="130" t="str">
        <f t="shared" si="256"/>
        <v>67001-457</v>
      </c>
      <c r="AE1866" s="136"/>
      <c r="AF1866" s="137"/>
      <c r="AG1866" s="1" t="s">
        <v>153</v>
      </c>
      <c r="AH1866" s="43">
        <v>65012</v>
      </c>
    </row>
    <row r="1867" spans="1:34" x14ac:dyDescent="0.25">
      <c r="A1867" s="146">
        <v>44833</v>
      </c>
      <c r="B1867" s="57" t="s">
        <v>6131</v>
      </c>
      <c r="C1867" s="51" t="s">
        <v>6133</v>
      </c>
      <c r="D1867" s="51" t="s">
        <v>6210</v>
      </c>
      <c r="E1867" s="54">
        <v>44825</v>
      </c>
      <c r="F1867" s="51" t="s">
        <v>255</v>
      </c>
      <c r="G1867" s="48" t="s">
        <v>6132</v>
      </c>
      <c r="H1867" s="52">
        <v>1</v>
      </c>
      <c r="I1867" s="51" t="s">
        <v>256</v>
      </c>
      <c r="J1867" s="1">
        <v>2.4300000000000002</v>
      </c>
      <c r="K1867" s="132">
        <v>972597</v>
      </c>
      <c r="L1867" s="131"/>
      <c r="M1867" s="131">
        <v>9</v>
      </c>
      <c r="N1867" s="131"/>
      <c r="O1867" s="133">
        <f t="shared" si="257"/>
        <v>0</v>
      </c>
      <c r="P1867" s="131" t="s">
        <v>3538</v>
      </c>
      <c r="Q1867" s="131" t="s">
        <v>373</v>
      </c>
      <c r="R1867" s="134" t="s">
        <v>2172</v>
      </c>
      <c r="S1867" s="149">
        <v>0.7566666666666686</v>
      </c>
      <c r="T1867" s="149">
        <v>0.7566666666666686</v>
      </c>
      <c r="U1867" s="150">
        <v>44845</v>
      </c>
      <c r="V1867" s="149">
        <v>0.20444444444444354</v>
      </c>
      <c r="W1867" s="130">
        <v>1</v>
      </c>
      <c r="X1867" s="135">
        <v>35</v>
      </c>
      <c r="Y1867" s="130" t="str">
        <f t="shared" si="252"/>
        <v>PACK732</v>
      </c>
      <c r="Z1867" s="130" t="str">
        <f t="shared" si="253"/>
        <v>12/LR6XW</v>
      </c>
      <c r="AA1867" s="135">
        <f t="shared" si="251"/>
        <v>1</v>
      </c>
      <c r="AB1867" s="135">
        <f t="shared" si="254"/>
        <v>2.4300000000000002</v>
      </c>
      <c r="AC1867" s="130">
        <f t="shared" si="255"/>
        <v>35</v>
      </c>
      <c r="AD1867" s="130" t="str">
        <f t="shared" si="256"/>
        <v>66004-091</v>
      </c>
      <c r="AE1867" s="136"/>
      <c r="AF1867" s="137"/>
      <c r="AG1867" s="1" t="s">
        <v>151</v>
      </c>
      <c r="AH1867" s="43" t="s">
        <v>277</v>
      </c>
    </row>
    <row r="1868" spans="1:34" x14ac:dyDescent="0.25">
      <c r="A1868" s="147">
        <v>44827</v>
      </c>
      <c r="B1868" s="82" t="s">
        <v>6060</v>
      </c>
      <c r="C1868" s="51" t="s">
        <v>830</v>
      </c>
      <c r="D1868" s="51" t="s">
        <v>6062</v>
      </c>
      <c r="E1868" s="54">
        <v>44848</v>
      </c>
      <c r="F1868" s="51" t="s">
        <v>883</v>
      </c>
      <c r="G1868" s="48" t="s">
        <v>6061</v>
      </c>
      <c r="H1868" s="52">
        <v>100</v>
      </c>
      <c r="I1868" s="51" t="s">
        <v>109</v>
      </c>
      <c r="J1868" s="1">
        <v>3.5</v>
      </c>
      <c r="K1868" s="132">
        <v>971920</v>
      </c>
      <c r="L1868" s="131"/>
      <c r="M1868" s="131">
        <v>3.6</v>
      </c>
      <c r="N1868" s="131">
        <v>1.2</v>
      </c>
      <c r="O1868" s="133">
        <f t="shared" si="257"/>
        <v>4.32</v>
      </c>
      <c r="P1868" s="131" t="s">
        <v>538</v>
      </c>
      <c r="Q1868" s="131" t="s">
        <v>412</v>
      </c>
      <c r="R1868" s="134" t="s">
        <v>2172</v>
      </c>
      <c r="S1868" s="149">
        <v>13.705000000000002</v>
      </c>
      <c r="T1868" s="149">
        <v>0.13705000000000001</v>
      </c>
      <c r="U1868" s="150">
        <v>44845</v>
      </c>
      <c r="V1868" s="149">
        <v>1.5050000000000008</v>
      </c>
      <c r="W1868" s="130">
        <v>0.5</v>
      </c>
      <c r="X1868" s="135">
        <v>16</v>
      </c>
      <c r="Y1868" s="130" t="str">
        <f t="shared" si="252"/>
        <v>L913</v>
      </c>
      <c r="Z1868" s="130" t="str">
        <f t="shared" si="253"/>
        <v>1/LS14250</v>
      </c>
      <c r="AA1868" s="135">
        <f t="shared" si="251"/>
        <v>0.5</v>
      </c>
      <c r="AB1868" s="135">
        <f t="shared" si="254"/>
        <v>3.5</v>
      </c>
      <c r="AC1868" s="130">
        <f t="shared" si="255"/>
        <v>16</v>
      </c>
      <c r="AD1868" s="130" t="str">
        <f t="shared" si="256"/>
        <v>66003-080</v>
      </c>
      <c r="AE1868" s="136"/>
      <c r="AF1868" s="137"/>
      <c r="AG1868" s="1" t="s">
        <v>151</v>
      </c>
      <c r="AH1868" s="43">
        <v>34800</v>
      </c>
    </row>
    <row r="1869" spans="1:34" x14ac:dyDescent="0.25">
      <c r="A1869" s="140">
        <v>44817</v>
      </c>
      <c r="B1869" s="55" t="s">
        <v>5989</v>
      </c>
      <c r="C1869" s="51" t="s">
        <v>5995</v>
      </c>
      <c r="D1869" s="51" t="s">
        <v>5992</v>
      </c>
      <c r="E1869" s="54">
        <v>44825</v>
      </c>
      <c r="F1869" s="51" t="s">
        <v>282</v>
      </c>
      <c r="G1869" s="48" t="s">
        <v>5990</v>
      </c>
      <c r="H1869" s="52">
        <v>1</v>
      </c>
      <c r="I1869" s="51" t="s">
        <v>293</v>
      </c>
      <c r="J1869" s="1">
        <v>5.22</v>
      </c>
      <c r="K1869" s="132">
        <v>970407</v>
      </c>
      <c r="L1869" s="131" t="s">
        <v>5991</v>
      </c>
      <c r="M1869" s="131">
        <v>3.6</v>
      </c>
      <c r="N1869" s="131">
        <v>1.7</v>
      </c>
      <c r="O1869" s="133">
        <f t="shared" si="257"/>
        <v>6.12</v>
      </c>
      <c r="P1869" s="131" t="s">
        <v>3497</v>
      </c>
      <c r="Q1869" s="131" t="s">
        <v>577</v>
      </c>
      <c r="R1869" s="134" t="s">
        <v>118</v>
      </c>
      <c r="S1869" s="149">
        <v>0.48138888888888909</v>
      </c>
      <c r="T1869" s="149">
        <v>0.48138888888888909</v>
      </c>
      <c r="U1869" s="150">
        <v>44846</v>
      </c>
      <c r="V1869" s="149">
        <v>0.26916666666666611</v>
      </c>
      <c r="W1869" s="130">
        <v>0.5</v>
      </c>
      <c r="X1869" s="135">
        <v>18.260000000000002</v>
      </c>
      <c r="Y1869" s="130" t="str">
        <f t="shared" si="252"/>
        <v>N1406</v>
      </c>
      <c r="Z1869" s="130" t="str">
        <f t="shared" si="253"/>
        <v>3/AA1700</v>
      </c>
      <c r="AA1869" s="135">
        <f t="shared" si="251"/>
        <v>0.5</v>
      </c>
      <c r="AB1869" s="135">
        <f t="shared" si="254"/>
        <v>5.22</v>
      </c>
      <c r="AC1869" s="130">
        <f t="shared" si="255"/>
        <v>18.260000000000002</v>
      </c>
      <c r="AD1869" s="130" t="str">
        <f t="shared" si="256"/>
        <v>30006-263ACURVE</v>
      </c>
      <c r="AE1869" s="136"/>
      <c r="AF1869" s="137"/>
      <c r="AG1869" s="1" t="s">
        <v>573</v>
      </c>
      <c r="AH1869" s="43" t="s">
        <v>283</v>
      </c>
    </row>
    <row r="1870" spans="1:34" x14ac:dyDescent="0.25">
      <c r="A1870" s="140">
        <v>44845</v>
      </c>
      <c r="B1870" s="55" t="s">
        <v>6202</v>
      </c>
      <c r="C1870" s="51" t="s">
        <v>445</v>
      </c>
      <c r="D1870" s="51" t="s">
        <v>600</v>
      </c>
      <c r="E1870" s="54">
        <v>44857</v>
      </c>
      <c r="F1870" s="51" t="s">
        <v>832</v>
      </c>
      <c r="G1870" s="48" t="s">
        <v>449</v>
      </c>
      <c r="H1870" s="52">
        <v>1</v>
      </c>
      <c r="I1870" s="51" t="s">
        <v>364</v>
      </c>
      <c r="J1870" s="1">
        <v>21.95</v>
      </c>
      <c r="K1870" s="132">
        <v>974508</v>
      </c>
      <c r="L1870" s="131"/>
      <c r="M1870" s="131">
        <v>11.1</v>
      </c>
      <c r="N1870" s="131">
        <v>5.2</v>
      </c>
      <c r="O1870" s="133">
        <f t="shared" si="257"/>
        <v>57.72</v>
      </c>
      <c r="P1870" s="131" t="s">
        <v>3486</v>
      </c>
      <c r="Q1870" s="131" t="s">
        <v>372</v>
      </c>
      <c r="R1870" s="134" t="s">
        <v>2172</v>
      </c>
      <c r="S1870" s="149">
        <v>1.4305555555555571</v>
      </c>
      <c r="T1870" s="149">
        <v>1.4305555555555571</v>
      </c>
      <c r="U1870" s="150">
        <v>44846</v>
      </c>
      <c r="V1870" s="149">
        <v>0.32305555555555632</v>
      </c>
      <c r="W1870" s="130">
        <v>1.33</v>
      </c>
      <c r="X1870" s="135">
        <v>105</v>
      </c>
      <c r="Y1870" s="130" t="str">
        <f t="shared" si="252"/>
        <v>RECELL186</v>
      </c>
      <c r="Z1870" s="130" t="str">
        <f t="shared" si="253"/>
        <v>6/UR18650ZY</v>
      </c>
      <c r="AA1870" s="135">
        <f t="shared" si="251"/>
        <v>1.33</v>
      </c>
      <c r="AB1870" s="135">
        <f t="shared" si="254"/>
        <v>21.95</v>
      </c>
      <c r="AC1870" s="130">
        <f t="shared" si="255"/>
        <v>105</v>
      </c>
      <c r="AD1870" s="130" t="str">
        <f t="shared" si="256"/>
        <v>66001-114</v>
      </c>
      <c r="AE1870" s="136"/>
      <c r="AF1870" s="137"/>
      <c r="AG1870" s="1" t="s">
        <v>153</v>
      </c>
      <c r="AH1870" s="43">
        <v>64999</v>
      </c>
    </row>
    <row r="1871" spans="1:34" x14ac:dyDescent="0.25">
      <c r="A1871" s="146">
        <v>44833</v>
      </c>
      <c r="B1871" s="57" t="s">
        <v>6105</v>
      </c>
      <c r="C1871" s="51" t="s">
        <v>6108</v>
      </c>
      <c r="D1871" s="51" t="s">
        <v>6212</v>
      </c>
      <c r="E1871" s="54">
        <v>44841</v>
      </c>
      <c r="F1871" s="51" t="s">
        <v>2263</v>
      </c>
      <c r="G1871" s="48" t="s">
        <v>6106</v>
      </c>
      <c r="H1871" s="52">
        <v>1</v>
      </c>
      <c r="I1871" s="51" t="s">
        <v>6107</v>
      </c>
      <c r="J1871" s="1">
        <v>29.71</v>
      </c>
      <c r="K1871" s="132">
        <v>972550</v>
      </c>
      <c r="L1871" s="131"/>
      <c r="M1871" s="131">
        <v>7.2</v>
      </c>
      <c r="N1871" s="131">
        <v>15.9</v>
      </c>
      <c r="O1871" s="133">
        <f t="shared" si="257"/>
        <v>114.48</v>
      </c>
      <c r="P1871" s="131" t="s">
        <v>3486</v>
      </c>
      <c r="Q1871" s="131" t="s">
        <v>556</v>
      </c>
      <c r="R1871" s="134" t="s">
        <v>5774</v>
      </c>
      <c r="S1871" s="149">
        <v>2.3494444444444444</v>
      </c>
      <c r="T1871" s="149">
        <v>2.3494444444444444</v>
      </c>
      <c r="U1871" s="150">
        <v>44846</v>
      </c>
      <c r="V1871" s="149">
        <v>0.17305555555555419</v>
      </c>
      <c r="W1871" s="130">
        <v>2</v>
      </c>
      <c r="X1871" s="135">
        <v>200</v>
      </c>
      <c r="Y1871" s="130" t="str">
        <f t="shared" si="252"/>
        <v>PACK729</v>
      </c>
      <c r="Z1871" s="130" t="str">
        <f t="shared" si="253"/>
        <v>10/NCR18650BD</v>
      </c>
      <c r="AA1871" s="135">
        <f t="shared" si="251"/>
        <v>2</v>
      </c>
      <c r="AB1871" s="135">
        <f t="shared" si="254"/>
        <v>29.71</v>
      </c>
      <c r="AC1871" s="130">
        <f t="shared" si="255"/>
        <v>200</v>
      </c>
      <c r="AD1871" s="130" t="str">
        <f t="shared" si="256"/>
        <v>66004-087</v>
      </c>
      <c r="AE1871" s="136"/>
      <c r="AF1871" s="137"/>
      <c r="AG1871" s="1" t="s">
        <v>13</v>
      </c>
      <c r="AH1871" s="43">
        <v>84379</v>
      </c>
    </row>
    <row r="1872" spans="1:34" x14ac:dyDescent="0.25">
      <c r="A1872" s="139">
        <v>44837</v>
      </c>
      <c r="B1872" s="58" t="s">
        <v>6151</v>
      </c>
      <c r="C1872" s="51" t="s">
        <v>2307</v>
      </c>
      <c r="D1872" s="51" t="s">
        <v>2601</v>
      </c>
      <c r="E1872" s="54">
        <v>44856</v>
      </c>
      <c r="F1872" s="51" t="s">
        <v>6152</v>
      </c>
      <c r="G1872" s="48" t="s">
        <v>2304</v>
      </c>
      <c r="H1872" s="52">
        <v>1</v>
      </c>
      <c r="I1872" s="51" t="s">
        <v>114</v>
      </c>
      <c r="J1872" s="1">
        <v>117.72</v>
      </c>
      <c r="K1872" s="132">
        <v>973477</v>
      </c>
      <c r="L1872" s="131" t="s">
        <v>2305</v>
      </c>
      <c r="M1872" s="131">
        <v>24</v>
      </c>
      <c r="N1872" s="131">
        <v>9</v>
      </c>
      <c r="O1872" s="133">
        <f t="shared" si="257"/>
        <v>216</v>
      </c>
      <c r="P1872" s="131" t="s">
        <v>3497</v>
      </c>
      <c r="Q1872" s="131" t="s">
        <v>2306</v>
      </c>
      <c r="R1872" s="134" t="s">
        <v>2172</v>
      </c>
      <c r="S1872" s="149">
        <v>3.2152777777777772</v>
      </c>
      <c r="T1872" s="149">
        <v>3.2152777777777772</v>
      </c>
      <c r="U1872" s="150">
        <v>44846</v>
      </c>
      <c r="V1872" s="149">
        <v>0.29500000000000082</v>
      </c>
      <c r="W1872" s="130">
        <v>2.82</v>
      </c>
      <c r="X1872" s="135">
        <v>380</v>
      </c>
      <c r="Y1872" s="130" t="str">
        <f t="shared" si="252"/>
        <v>RECELL714</v>
      </c>
      <c r="Z1872" s="130" t="str">
        <f t="shared" si="253"/>
        <v>40/HR-4/3FAU</v>
      </c>
      <c r="AA1872" s="135">
        <f t="shared" ref="AA1872:AA1886" si="258">W1872</f>
        <v>2.82</v>
      </c>
      <c r="AB1872" s="135">
        <f t="shared" si="254"/>
        <v>117.72</v>
      </c>
      <c r="AC1872" s="130">
        <f t="shared" si="255"/>
        <v>380</v>
      </c>
      <c r="AD1872" s="130" t="str">
        <f t="shared" si="256"/>
        <v>30006-978YAM</v>
      </c>
      <c r="AE1872" s="136"/>
      <c r="AF1872" s="137"/>
      <c r="AG1872" s="1" t="s">
        <v>13</v>
      </c>
      <c r="AH1872" s="43">
        <v>2758</v>
      </c>
    </row>
    <row r="1873" spans="1:34" x14ac:dyDescent="0.25">
      <c r="A1873" s="140">
        <v>44824</v>
      </c>
      <c r="B1873" s="55" t="s">
        <v>6039</v>
      </c>
      <c r="C1873" s="51" t="s">
        <v>2931</v>
      </c>
      <c r="D1873" s="51" t="s">
        <v>1235</v>
      </c>
      <c r="E1873" s="54">
        <v>44838</v>
      </c>
      <c r="F1873" s="51" t="s">
        <v>267</v>
      </c>
      <c r="G1873" s="48" t="s">
        <v>1234</v>
      </c>
      <c r="H1873" s="52">
        <v>10</v>
      </c>
      <c r="I1873" s="51" t="s">
        <v>102</v>
      </c>
      <c r="J1873" s="1">
        <v>77.38</v>
      </c>
      <c r="K1873" s="132">
        <v>971317</v>
      </c>
      <c r="L1873" s="131"/>
      <c r="M1873" s="131"/>
      <c r="N1873" s="131"/>
      <c r="O1873" s="133">
        <f t="shared" si="257"/>
        <v>0</v>
      </c>
      <c r="P1873" s="131"/>
      <c r="Q1873" s="131"/>
      <c r="R1873" s="134" t="s">
        <v>1008</v>
      </c>
      <c r="S1873" s="149">
        <v>5.7630555555555549</v>
      </c>
      <c r="T1873" s="149">
        <v>0.57630555555555552</v>
      </c>
      <c r="U1873" s="150">
        <v>44846</v>
      </c>
      <c r="V1873" s="149">
        <v>0.82722222222222186</v>
      </c>
      <c r="W1873" s="130">
        <v>0.34</v>
      </c>
      <c r="X1873" s="135">
        <v>111</v>
      </c>
      <c r="Y1873" s="130" t="str">
        <f t="shared" si="252"/>
        <v>CH108</v>
      </c>
      <c r="Z1873" s="130" t="str">
        <f t="shared" si="253"/>
        <v>1/TSB002</v>
      </c>
      <c r="AA1873" s="135">
        <f t="shared" si="258"/>
        <v>0.34</v>
      </c>
      <c r="AB1873" s="135">
        <f t="shared" si="254"/>
        <v>77.38</v>
      </c>
      <c r="AC1873" s="130">
        <f t="shared" si="255"/>
        <v>111</v>
      </c>
      <c r="AD1873" s="130" t="str">
        <f t="shared" si="256"/>
        <v>66000-018</v>
      </c>
      <c r="AE1873" s="136"/>
      <c r="AF1873" s="137"/>
      <c r="AG1873" s="1" t="s">
        <v>153</v>
      </c>
      <c r="AH1873" s="43">
        <v>66116</v>
      </c>
    </row>
    <row r="1874" spans="1:34" x14ac:dyDescent="0.25">
      <c r="A1874" s="146">
        <v>44833</v>
      </c>
      <c r="B1874" s="57" t="s">
        <v>6091</v>
      </c>
      <c r="C1874" s="51" t="s">
        <v>3235</v>
      </c>
      <c r="D1874" s="51" t="s">
        <v>4321</v>
      </c>
      <c r="E1874" s="54">
        <v>44852</v>
      </c>
      <c r="F1874" s="51" t="s">
        <v>322</v>
      </c>
      <c r="G1874" s="48" t="s">
        <v>4320</v>
      </c>
      <c r="H1874" s="52">
        <v>2</v>
      </c>
      <c r="I1874" s="51" t="s">
        <v>1924</v>
      </c>
      <c r="J1874" s="1">
        <v>55.53</v>
      </c>
      <c r="K1874" s="132">
        <v>972414</v>
      </c>
      <c r="L1874" s="131"/>
      <c r="M1874" s="131"/>
      <c r="N1874" s="131"/>
      <c r="O1874" s="133">
        <f t="shared" si="257"/>
        <v>0</v>
      </c>
      <c r="P1874" s="131"/>
      <c r="Q1874" s="131"/>
      <c r="R1874" s="134" t="s">
        <v>297</v>
      </c>
      <c r="S1874" s="149">
        <v>5.5344444444444445</v>
      </c>
      <c r="T1874" s="149">
        <v>2.7672222222222222</v>
      </c>
      <c r="U1874" s="150">
        <v>44846</v>
      </c>
      <c r="V1874" s="149">
        <v>0.42000000000000037</v>
      </c>
      <c r="W1874" s="130">
        <v>3.81</v>
      </c>
      <c r="X1874" s="135">
        <v>225</v>
      </c>
      <c r="Y1874" s="130" t="str">
        <f t="shared" si="252"/>
        <v>CH522</v>
      </c>
      <c r="Z1874" s="130" t="str">
        <f t="shared" si="253"/>
        <v>1/TSB-002PCB</v>
      </c>
      <c r="AA1874" s="135">
        <f t="shared" si="258"/>
        <v>3.81</v>
      </c>
      <c r="AB1874" s="135">
        <f t="shared" si="254"/>
        <v>55.53</v>
      </c>
      <c r="AC1874" s="130">
        <f t="shared" si="255"/>
        <v>225</v>
      </c>
      <c r="AD1874" s="130" t="str">
        <f t="shared" si="256"/>
        <v>66002-571</v>
      </c>
      <c r="AE1874" s="136"/>
      <c r="AF1874" s="137"/>
      <c r="AG1874" s="1" t="s">
        <v>151</v>
      </c>
      <c r="AH1874" s="43" t="s">
        <v>323</v>
      </c>
    </row>
    <row r="1875" spans="1:34" x14ac:dyDescent="0.25">
      <c r="A1875" s="146">
        <v>44833</v>
      </c>
      <c r="B1875" s="57" t="s">
        <v>6109</v>
      </c>
      <c r="C1875" s="51" t="s">
        <v>6112</v>
      </c>
      <c r="D1875" s="51" t="s">
        <v>6111</v>
      </c>
      <c r="E1875" s="54">
        <v>44846</v>
      </c>
      <c r="F1875" s="51" t="s">
        <v>282</v>
      </c>
      <c r="G1875" s="48" t="s">
        <v>6110</v>
      </c>
      <c r="H1875" s="52">
        <v>1</v>
      </c>
      <c r="I1875" s="51" t="s">
        <v>2817</v>
      </c>
      <c r="J1875" s="1">
        <v>17.28</v>
      </c>
      <c r="K1875" s="132">
        <v>972561</v>
      </c>
      <c r="L1875" s="131"/>
      <c r="M1875" s="131">
        <v>7.4</v>
      </c>
      <c r="N1875" s="131">
        <v>1.6</v>
      </c>
      <c r="O1875" s="133">
        <f t="shared" si="257"/>
        <v>11.840000000000002</v>
      </c>
      <c r="P1875" s="131" t="s">
        <v>3486</v>
      </c>
      <c r="Q1875" s="131" t="s">
        <v>281</v>
      </c>
      <c r="R1875" s="134" t="s">
        <v>6081</v>
      </c>
      <c r="S1875" s="149">
        <v>2.3238888888888893</v>
      </c>
      <c r="T1875" s="149">
        <v>2.3238888888888893</v>
      </c>
      <c r="U1875" s="150">
        <v>44846</v>
      </c>
      <c r="V1875" s="149">
        <v>0.2622222222222228</v>
      </c>
      <c r="W1875" s="130">
        <v>0.76</v>
      </c>
      <c r="X1875" s="135">
        <v>72</v>
      </c>
      <c r="Y1875" s="130" t="str">
        <f t="shared" si="252"/>
        <v>PACK252</v>
      </c>
      <c r="Z1875" s="130" t="str">
        <f t="shared" si="253"/>
        <v>4/UR14500AC</v>
      </c>
      <c r="AA1875" s="135">
        <f t="shared" si="258"/>
        <v>0.76</v>
      </c>
      <c r="AB1875" s="135">
        <f t="shared" si="254"/>
        <v>17.28</v>
      </c>
      <c r="AC1875" s="130">
        <f t="shared" si="255"/>
        <v>72</v>
      </c>
      <c r="AD1875" s="130" t="str">
        <f t="shared" si="256"/>
        <v>67001-577</v>
      </c>
      <c r="AE1875" s="136"/>
      <c r="AF1875" s="137"/>
      <c r="AG1875" s="1" t="s">
        <v>13</v>
      </c>
      <c r="AH1875" s="43" t="s">
        <v>283</v>
      </c>
    </row>
    <row r="1876" spans="1:34" x14ac:dyDescent="0.25">
      <c r="A1876" s="139">
        <v>44837</v>
      </c>
      <c r="B1876" s="58" t="s">
        <v>6159</v>
      </c>
      <c r="C1876" s="51" t="s">
        <v>5995</v>
      </c>
      <c r="D1876" s="51" t="s">
        <v>6211</v>
      </c>
      <c r="E1876" s="54">
        <v>44832</v>
      </c>
      <c r="F1876" s="51" t="s">
        <v>322</v>
      </c>
      <c r="G1876" s="48" t="s">
        <v>6160</v>
      </c>
      <c r="H1876" s="52">
        <v>1</v>
      </c>
      <c r="I1876" s="51" t="s">
        <v>293</v>
      </c>
      <c r="J1876" s="1">
        <v>5.29</v>
      </c>
      <c r="K1876" s="132">
        <v>973196</v>
      </c>
      <c r="L1876" s="131"/>
      <c r="M1876" s="131">
        <v>3.6</v>
      </c>
      <c r="N1876" s="131">
        <v>1.7</v>
      </c>
      <c r="O1876" s="133">
        <f t="shared" si="257"/>
        <v>6.12</v>
      </c>
      <c r="P1876" s="131" t="s">
        <v>3497</v>
      </c>
      <c r="Q1876" s="131" t="s">
        <v>577</v>
      </c>
      <c r="R1876" s="134" t="s">
        <v>2172</v>
      </c>
      <c r="S1876" s="149">
        <v>0.77416666666666778</v>
      </c>
      <c r="T1876" s="149">
        <v>0.77416666666666778</v>
      </c>
      <c r="U1876" s="150">
        <v>44846</v>
      </c>
      <c r="V1876" s="149">
        <v>0.29388888888888909</v>
      </c>
      <c r="W1876" s="130">
        <v>1</v>
      </c>
      <c r="X1876" s="135">
        <v>25</v>
      </c>
      <c r="Y1876" s="130" t="str">
        <f t="shared" si="252"/>
        <v>PACK734</v>
      </c>
      <c r="Z1876" s="130" t="str">
        <f t="shared" si="253"/>
        <v>3/AA1700</v>
      </c>
      <c r="AA1876" s="135">
        <f t="shared" si="258"/>
        <v>1</v>
      </c>
      <c r="AB1876" s="135">
        <f t="shared" si="254"/>
        <v>5.29</v>
      </c>
      <c r="AC1876" s="130">
        <f t="shared" si="255"/>
        <v>25</v>
      </c>
      <c r="AD1876" s="130" t="str">
        <f t="shared" si="256"/>
        <v>66004-078</v>
      </c>
      <c r="AE1876" s="136"/>
      <c r="AF1876" s="137"/>
      <c r="AG1876" s="1" t="s">
        <v>13</v>
      </c>
      <c r="AH1876" s="43" t="s">
        <v>323</v>
      </c>
    </row>
    <row r="1877" spans="1:34" x14ac:dyDescent="0.25">
      <c r="A1877" s="146">
        <v>44840</v>
      </c>
      <c r="B1877" s="57" t="s">
        <v>6173</v>
      </c>
      <c r="C1877" s="51" t="s">
        <v>3355</v>
      </c>
      <c r="D1877" s="51" t="s">
        <v>600</v>
      </c>
      <c r="E1877" s="54">
        <v>44833</v>
      </c>
      <c r="F1877" s="51" t="s">
        <v>1289</v>
      </c>
      <c r="G1877" s="48" t="s">
        <v>449</v>
      </c>
      <c r="H1877" s="52">
        <v>1</v>
      </c>
      <c r="I1877" s="51" t="s">
        <v>99</v>
      </c>
      <c r="J1877" s="1">
        <v>27.48</v>
      </c>
      <c r="K1877" s="132">
        <v>973343</v>
      </c>
      <c r="L1877" s="131"/>
      <c r="M1877" s="131">
        <v>11.1</v>
      </c>
      <c r="N1877" s="131">
        <v>5.2</v>
      </c>
      <c r="O1877" s="133">
        <f t="shared" si="257"/>
        <v>57.72</v>
      </c>
      <c r="P1877" s="131" t="s">
        <v>3486</v>
      </c>
      <c r="Q1877" s="131" t="s">
        <v>372</v>
      </c>
      <c r="R1877" s="134" t="s">
        <v>997</v>
      </c>
      <c r="S1877" s="149">
        <v>1.2863888888888919</v>
      </c>
      <c r="T1877" s="149">
        <v>1.2863888888888919</v>
      </c>
      <c r="U1877" s="150">
        <v>44846</v>
      </c>
      <c r="V1877" s="149">
        <v>0.2427777777777762</v>
      </c>
      <c r="W1877" s="130">
        <v>1.33</v>
      </c>
      <c r="X1877" s="135">
        <v>100</v>
      </c>
      <c r="Y1877" s="130" t="str">
        <f t="shared" si="252"/>
        <v>RECELL186</v>
      </c>
      <c r="Z1877" s="130" t="str">
        <f t="shared" si="253"/>
        <v>6/UR18650FM</v>
      </c>
      <c r="AA1877" s="135">
        <f t="shared" si="258"/>
        <v>1.33</v>
      </c>
      <c r="AB1877" s="135">
        <f t="shared" si="254"/>
        <v>27.48</v>
      </c>
      <c r="AC1877" s="130">
        <f t="shared" si="255"/>
        <v>100</v>
      </c>
      <c r="AD1877" s="130" t="str">
        <f t="shared" si="256"/>
        <v>66001-114</v>
      </c>
      <c r="AE1877" s="136"/>
      <c r="AF1877" s="137"/>
      <c r="AG1877" s="1" t="s">
        <v>13</v>
      </c>
      <c r="AH1877" s="43">
        <v>23948</v>
      </c>
    </row>
    <row r="1878" spans="1:34" x14ac:dyDescent="0.25">
      <c r="A1878" s="140">
        <v>44845</v>
      </c>
      <c r="B1878" s="55" t="s">
        <v>6194</v>
      </c>
      <c r="C1878" s="51" t="s">
        <v>445</v>
      </c>
      <c r="D1878" s="51" t="s">
        <v>6229</v>
      </c>
      <c r="E1878" s="54">
        <v>44838</v>
      </c>
      <c r="F1878" s="51" t="s">
        <v>292</v>
      </c>
      <c r="G1878" s="48" t="s">
        <v>6195</v>
      </c>
      <c r="H1878" s="52">
        <v>1</v>
      </c>
      <c r="I1878" s="51" t="s">
        <v>364</v>
      </c>
      <c r="J1878" s="1">
        <v>21.95</v>
      </c>
      <c r="K1878" s="132">
        <v>973580</v>
      </c>
      <c r="L1878" s="131" t="s">
        <v>6196</v>
      </c>
      <c r="M1878" s="131">
        <v>11.1</v>
      </c>
      <c r="N1878" s="131">
        <v>5.2</v>
      </c>
      <c r="O1878" s="133">
        <f t="shared" si="257"/>
        <v>57.72</v>
      </c>
      <c r="P1878" s="131" t="s">
        <v>3486</v>
      </c>
      <c r="Q1878" s="131" t="s">
        <v>372</v>
      </c>
      <c r="R1878" s="134" t="s">
        <v>2172</v>
      </c>
      <c r="S1878" s="149">
        <v>1.8105555555555557</v>
      </c>
      <c r="T1878" s="149">
        <v>1.8105555555555557</v>
      </c>
      <c r="U1878" s="150">
        <v>44848</v>
      </c>
      <c r="V1878" s="149">
        <v>0.22999999999999998</v>
      </c>
      <c r="W1878" s="130">
        <v>1</v>
      </c>
      <c r="X1878" s="135">
        <v>130</v>
      </c>
      <c r="Y1878" s="130" t="str">
        <f t="shared" si="252"/>
        <v>RECELL800</v>
      </c>
      <c r="Z1878" s="130" t="str">
        <f t="shared" si="253"/>
        <v>6/UR18650ZY</v>
      </c>
      <c r="AA1878" s="135">
        <f t="shared" si="258"/>
        <v>1</v>
      </c>
      <c r="AB1878" s="135">
        <f t="shared" si="254"/>
        <v>21.95</v>
      </c>
      <c r="AC1878" s="130">
        <f t="shared" si="255"/>
        <v>130</v>
      </c>
      <c r="AD1878" s="130" t="str">
        <f t="shared" si="256"/>
        <v>22000-1011</v>
      </c>
      <c r="AE1878" s="136"/>
      <c r="AF1878" s="137"/>
      <c r="AG1878" s="1" t="s">
        <v>13</v>
      </c>
      <c r="AH1878" s="43">
        <v>6830</v>
      </c>
    </row>
    <row r="1879" spans="1:34" x14ac:dyDescent="0.25">
      <c r="A1879" s="146">
        <v>44847</v>
      </c>
      <c r="B1879" s="57">
        <v>327044</v>
      </c>
      <c r="C1879" s="51" t="s">
        <v>580</v>
      </c>
      <c r="D1879" s="51" t="s">
        <v>6230</v>
      </c>
      <c r="E1879" s="54">
        <v>44847</v>
      </c>
      <c r="F1879" s="51" t="s">
        <v>322</v>
      </c>
      <c r="G1879" s="48" t="s">
        <v>6214</v>
      </c>
      <c r="H1879" s="52">
        <v>1</v>
      </c>
      <c r="I1879" s="51" t="s">
        <v>364</v>
      </c>
      <c r="J1879" s="1">
        <v>7.32</v>
      </c>
      <c r="K1879" s="132">
        <v>973885</v>
      </c>
      <c r="L1879" s="131"/>
      <c r="M1879" s="131">
        <v>3.7</v>
      </c>
      <c r="N1879" s="131">
        <v>5.2</v>
      </c>
      <c r="O1879" s="133">
        <f t="shared" si="257"/>
        <v>19.240000000000002</v>
      </c>
      <c r="P1879" s="131" t="s">
        <v>3486</v>
      </c>
      <c r="Q1879" s="131" t="s">
        <v>550</v>
      </c>
      <c r="R1879" s="134" t="s">
        <v>2172</v>
      </c>
      <c r="S1879" s="149">
        <v>0.82000000000000028</v>
      </c>
      <c r="T1879" s="149">
        <v>0.82000000000000028</v>
      </c>
      <c r="U1879" s="150">
        <v>44847</v>
      </c>
      <c r="V1879" s="149">
        <v>0.23888888888888982</v>
      </c>
      <c r="W1879" s="130">
        <v>1.05</v>
      </c>
      <c r="X1879" s="135">
        <v>52</v>
      </c>
      <c r="Y1879" s="130" t="str">
        <f t="shared" si="252"/>
        <v>PACK735</v>
      </c>
      <c r="Z1879" s="130" t="str">
        <f t="shared" si="253"/>
        <v>2/UR18650ZY</v>
      </c>
      <c r="AA1879" s="135">
        <f t="shared" si="258"/>
        <v>1.05</v>
      </c>
      <c r="AB1879" s="135">
        <f t="shared" si="254"/>
        <v>7.32</v>
      </c>
      <c r="AC1879" s="130">
        <f t="shared" si="255"/>
        <v>52</v>
      </c>
      <c r="AD1879" s="130" t="str">
        <f t="shared" si="256"/>
        <v>30007-109REP</v>
      </c>
      <c r="AE1879" s="136"/>
      <c r="AF1879" s="137"/>
      <c r="AG1879" s="1" t="s">
        <v>13</v>
      </c>
      <c r="AH1879" s="43" t="s">
        <v>323</v>
      </c>
    </row>
    <row r="1880" spans="1:34" x14ac:dyDescent="0.25">
      <c r="A1880" s="139">
        <v>44837</v>
      </c>
      <c r="B1880" s="58" t="s">
        <v>6149</v>
      </c>
      <c r="C1880" s="51" t="s">
        <v>580</v>
      </c>
      <c r="D1880" s="51" t="s">
        <v>5155</v>
      </c>
      <c r="E1880" s="54">
        <v>44831</v>
      </c>
      <c r="F1880" s="51" t="s">
        <v>302</v>
      </c>
      <c r="G1880" s="48" t="s">
        <v>5154</v>
      </c>
      <c r="H1880" s="52">
        <v>1</v>
      </c>
      <c r="I1880" s="51" t="s">
        <v>364</v>
      </c>
      <c r="J1880" s="1">
        <v>9.2200000000000006</v>
      </c>
      <c r="K1880" s="132">
        <v>972962</v>
      </c>
      <c r="L1880" s="131" t="s">
        <v>6150</v>
      </c>
      <c r="M1880" s="131">
        <v>7.4</v>
      </c>
      <c r="N1880" s="131">
        <v>2.6</v>
      </c>
      <c r="O1880" s="133">
        <f t="shared" si="257"/>
        <v>19.240000000000002</v>
      </c>
      <c r="P1880" s="131" t="s">
        <v>3486</v>
      </c>
      <c r="Q1880" s="131" t="s">
        <v>582</v>
      </c>
      <c r="R1880" s="134" t="s">
        <v>2172</v>
      </c>
      <c r="S1880" s="149">
        <v>1.4063888888888885</v>
      </c>
      <c r="T1880" s="149">
        <v>1.4063888888888885</v>
      </c>
      <c r="U1880" s="150">
        <v>44847</v>
      </c>
      <c r="V1880" s="149">
        <v>0.29777777777777814</v>
      </c>
      <c r="W1880" s="130">
        <v>0.75</v>
      </c>
      <c r="X1880" s="135">
        <v>14.27</v>
      </c>
      <c r="Y1880" s="130" t="str">
        <f t="shared" si="252"/>
        <v>RL453</v>
      </c>
      <c r="Z1880" s="130" t="str">
        <f t="shared" si="253"/>
        <v>2/UR18650ZY</v>
      </c>
      <c r="AA1880" s="135">
        <f t="shared" si="258"/>
        <v>0.75</v>
      </c>
      <c r="AB1880" s="135">
        <f t="shared" si="254"/>
        <v>9.2200000000000006</v>
      </c>
      <c r="AC1880" s="130">
        <f t="shared" si="255"/>
        <v>14.27</v>
      </c>
      <c r="AD1880" s="130" t="str">
        <f t="shared" si="256"/>
        <v>30008-102TLX</v>
      </c>
      <c r="AE1880" s="136"/>
      <c r="AF1880" s="137"/>
      <c r="AG1880" s="1" t="s">
        <v>573</v>
      </c>
      <c r="AH1880" s="43" t="s">
        <v>513</v>
      </c>
    </row>
    <row r="1881" spans="1:34" x14ac:dyDescent="0.25">
      <c r="A1881" s="140">
        <v>44845</v>
      </c>
      <c r="B1881" s="55" t="s">
        <v>6197</v>
      </c>
      <c r="C1881" s="51" t="s">
        <v>786</v>
      </c>
      <c r="D1881" s="51" t="s">
        <v>6200</v>
      </c>
      <c r="E1881" s="54">
        <v>44839</v>
      </c>
      <c r="F1881" s="51" t="s">
        <v>6198</v>
      </c>
      <c r="G1881" s="48" t="s">
        <v>6199</v>
      </c>
      <c r="H1881" s="52">
        <v>1</v>
      </c>
      <c r="I1881" s="51" t="s">
        <v>389</v>
      </c>
      <c r="J1881" s="1">
        <v>4.91</v>
      </c>
      <c r="K1881" s="132">
        <v>973942</v>
      </c>
      <c r="L1881" s="131"/>
      <c r="M1881" s="131">
        <v>3.6</v>
      </c>
      <c r="N1881" s="131">
        <v>1.48</v>
      </c>
      <c r="O1881" s="133">
        <f t="shared" si="257"/>
        <v>5.3280000000000003</v>
      </c>
      <c r="P1881" s="131" t="s">
        <v>3486</v>
      </c>
      <c r="Q1881" s="131" t="s">
        <v>412</v>
      </c>
      <c r="R1881" s="134" t="s">
        <v>2172</v>
      </c>
      <c r="S1881" s="149">
        <v>1.144166666666667</v>
      </c>
      <c r="T1881" s="149">
        <v>1.144166666666667</v>
      </c>
      <c r="U1881" s="150">
        <v>44847</v>
      </c>
      <c r="V1881" s="149">
        <v>0.26250000000000107</v>
      </c>
      <c r="W1881" s="130">
        <v>1</v>
      </c>
      <c r="X1881" s="135">
        <v>22.5</v>
      </c>
      <c r="Y1881" s="130" t="str">
        <f t="shared" si="252"/>
        <v>RL1627</v>
      </c>
      <c r="Z1881" s="130" t="str">
        <f t="shared" si="253"/>
        <v>1/UF703450F</v>
      </c>
      <c r="AA1881" s="135">
        <f t="shared" si="258"/>
        <v>1</v>
      </c>
      <c r="AB1881" s="135">
        <f t="shared" si="254"/>
        <v>4.91</v>
      </c>
      <c r="AC1881" s="130">
        <f t="shared" si="255"/>
        <v>22.5</v>
      </c>
      <c r="AD1881" s="130" t="str">
        <f t="shared" si="256"/>
        <v>66003-086</v>
      </c>
      <c r="AE1881" s="136"/>
      <c r="AF1881" s="137"/>
      <c r="AG1881" s="1" t="s">
        <v>151</v>
      </c>
      <c r="AH1881" s="43">
        <v>25698</v>
      </c>
    </row>
    <row r="1882" spans="1:34" x14ac:dyDescent="0.25">
      <c r="A1882" s="139">
        <v>44837</v>
      </c>
      <c r="B1882" s="58" t="s">
        <v>6156</v>
      </c>
      <c r="C1882" s="51" t="s">
        <v>147</v>
      </c>
      <c r="D1882" s="51" t="s">
        <v>365</v>
      </c>
      <c r="E1882" s="54">
        <v>44838</v>
      </c>
      <c r="F1882" s="51" t="s">
        <v>139</v>
      </c>
      <c r="G1882" s="48" t="s">
        <v>140</v>
      </c>
      <c r="H1882" s="52">
        <v>11</v>
      </c>
      <c r="I1882" s="51" t="s">
        <v>114</v>
      </c>
      <c r="J1882" s="1">
        <v>74.87</v>
      </c>
      <c r="K1882" s="132">
        <v>973000</v>
      </c>
      <c r="L1882" s="131"/>
      <c r="M1882" s="131">
        <v>19.2</v>
      </c>
      <c r="N1882" s="131">
        <v>4.5</v>
      </c>
      <c r="O1882" s="133">
        <f t="shared" si="257"/>
        <v>86.399999999999991</v>
      </c>
      <c r="P1882" s="131" t="s">
        <v>3497</v>
      </c>
      <c r="Q1882" s="131" t="s">
        <v>1208</v>
      </c>
      <c r="R1882" s="134" t="s">
        <v>259</v>
      </c>
      <c r="S1882" s="149">
        <v>8.7702777777777765</v>
      </c>
      <c r="T1882" s="149">
        <v>0.79729797979797967</v>
      </c>
      <c r="U1882" s="150">
        <v>44852</v>
      </c>
      <c r="V1882" s="149">
        <v>0.655555555555555</v>
      </c>
      <c r="W1882" s="130">
        <v>0.94</v>
      </c>
      <c r="X1882" s="135">
        <v>115</v>
      </c>
      <c r="Y1882" s="130" t="str">
        <f t="shared" si="252"/>
        <v>N1021</v>
      </c>
      <c r="Z1882" s="130" t="str">
        <f t="shared" si="253"/>
        <v>16/HR4/3FAU</v>
      </c>
      <c r="AA1882" s="135">
        <f t="shared" si="258"/>
        <v>0.94</v>
      </c>
      <c r="AB1882" s="135">
        <f t="shared" si="254"/>
        <v>74.87</v>
      </c>
      <c r="AC1882" s="130">
        <f t="shared" si="255"/>
        <v>115</v>
      </c>
      <c r="AD1882" s="130" t="str">
        <f t="shared" si="256"/>
        <v>66000-725</v>
      </c>
      <c r="AE1882" s="136"/>
      <c r="AF1882" s="137"/>
      <c r="AG1882" s="1" t="s">
        <v>573</v>
      </c>
      <c r="AH1882" s="43">
        <v>66824</v>
      </c>
    </row>
    <row r="1883" spans="1:34" x14ac:dyDescent="0.25">
      <c r="A1883" s="139">
        <v>44823</v>
      </c>
      <c r="B1883" s="58" t="s">
        <v>6033</v>
      </c>
      <c r="C1883" s="51" t="s">
        <v>3180</v>
      </c>
      <c r="D1883" s="51" t="s">
        <v>6271</v>
      </c>
      <c r="E1883" s="54">
        <v>44806</v>
      </c>
      <c r="F1883" s="51" t="s">
        <v>3178</v>
      </c>
      <c r="G1883" s="48" t="s">
        <v>6034</v>
      </c>
      <c r="H1883" s="52">
        <v>3</v>
      </c>
      <c r="I1883" s="51" t="s">
        <v>394</v>
      </c>
      <c r="J1883" s="1">
        <v>149.36000000000001</v>
      </c>
      <c r="K1883" s="132">
        <v>970022</v>
      </c>
      <c r="L1883" s="131"/>
      <c r="M1883" s="131">
        <v>48</v>
      </c>
      <c r="N1883" s="131">
        <v>3</v>
      </c>
      <c r="O1883" s="133">
        <f t="shared" si="257"/>
        <v>144</v>
      </c>
      <c r="P1883" s="131" t="s">
        <v>3497</v>
      </c>
      <c r="Q1883" s="131" t="s">
        <v>3182</v>
      </c>
      <c r="R1883" s="134" t="s">
        <v>6268</v>
      </c>
      <c r="S1883" s="149">
        <v>9.0738888888888862</v>
      </c>
      <c r="T1883" s="149">
        <v>3.0246296296296289</v>
      </c>
      <c r="U1883" s="150">
        <v>44852</v>
      </c>
      <c r="V1883" s="149">
        <v>0.58722222222222165</v>
      </c>
      <c r="W1883" s="130">
        <v>2</v>
      </c>
      <c r="X1883" s="135">
        <v>360</v>
      </c>
      <c r="Y1883" s="130" t="str">
        <f t="shared" si="252"/>
        <v>PACK736</v>
      </c>
      <c r="Z1883" s="130" t="str">
        <f t="shared" si="253"/>
        <v>40/HHR-300SCP</v>
      </c>
      <c r="AA1883" s="135">
        <f t="shared" si="258"/>
        <v>2</v>
      </c>
      <c r="AB1883" s="135">
        <f t="shared" si="254"/>
        <v>149.36000000000001</v>
      </c>
      <c r="AC1883" s="130">
        <f t="shared" si="255"/>
        <v>360</v>
      </c>
      <c r="AD1883" s="130" t="str">
        <f t="shared" si="256"/>
        <v>66004-083</v>
      </c>
      <c r="AE1883" s="136"/>
      <c r="AF1883" s="137"/>
      <c r="AG1883" s="1" t="s">
        <v>151</v>
      </c>
      <c r="AH1883" s="43">
        <v>2528</v>
      </c>
    </row>
    <row r="1884" spans="1:34" x14ac:dyDescent="0.25">
      <c r="A1884" s="227">
        <v>44721</v>
      </c>
      <c r="B1884" s="228">
        <v>323676</v>
      </c>
      <c r="C1884" s="51" t="s">
        <v>574</v>
      </c>
      <c r="D1884" s="51" t="s">
        <v>197</v>
      </c>
      <c r="E1884" s="54">
        <v>44926</v>
      </c>
      <c r="F1884" s="51" t="s">
        <v>108</v>
      </c>
      <c r="G1884" s="48" t="s">
        <v>679</v>
      </c>
      <c r="H1884" s="52">
        <v>500</v>
      </c>
      <c r="I1884" s="51" t="s">
        <v>109</v>
      </c>
      <c r="J1884" s="1">
        <v>10.8</v>
      </c>
      <c r="K1884" s="132">
        <v>959469</v>
      </c>
      <c r="L1884" s="131"/>
      <c r="M1884" s="131">
        <v>3.6</v>
      </c>
      <c r="N1884" s="131">
        <v>3.6</v>
      </c>
      <c r="O1884" s="133">
        <f t="shared" si="257"/>
        <v>12.96</v>
      </c>
      <c r="P1884" s="131" t="s">
        <v>538</v>
      </c>
      <c r="Q1884" s="131" t="s">
        <v>124</v>
      </c>
      <c r="R1884" s="134" t="s">
        <v>6269</v>
      </c>
      <c r="S1884" s="149">
        <v>189.25944444444445</v>
      </c>
      <c r="T1884" s="149">
        <v>0.3785188888888889</v>
      </c>
      <c r="U1884" s="150">
        <v>44852</v>
      </c>
      <c r="V1884" s="149">
        <v>5.2830555555555563</v>
      </c>
      <c r="W1884" s="130">
        <v>0.35</v>
      </c>
      <c r="X1884" s="135">
        <v>28</v>
      </c>
      <c r="Y1884" s="130" t="str">
        <f t="shared" si="252"/>
        <v>L304A</v>
      </c>
      <c r="Z1884" s="130" t="str">
        <f t="shared" si="253"/>
        <v>3/LS14250</v>
      </c>
      <c r="AA1884" s="135">
        <f t="shared" si="258"/>
        <v>0.35</v>
      </c>
      <c r="AB1884" s="135">
        <f t="shared" si="254"/>
        <v>10.8</v>
      </c>
      <c r="AC1884" s="130">
        <f t="shared" si="255"/>
        <v>28</v>
      </c>
      <c r="AD1884" s="130" t="str">
        <f t="shared" si="256"/>
        <v>66000-294A</v>
      </c>
      <c r="AE1884" s="136"/>
      <c r="AF1884" s="137"/>
      <c r="AG1884" s="1" t="s">
        <v>151</v>
      </c>
      <c r="AH1884" s="43">
        <v>65551</v>
      </c>
    </row>
    <row r="1885" spans="1:34" x14ac:dyDescent="0.25">
      <c r="A1885" s="139">
        <v>44837</v>
      </c>
      <c r="B1885" s="58" t="s">
        <v>6144</v>
      </c>
      <c r="C1885" s="51" t="s">
        <v>2558</v>
      </c>
      <c r="D1885" s="51" t="s">
        <v>1239</v>
      </c>
      <c r="E1885" s="54">
        <v>44865</v>
      </c>
      <c r="F1885" s="51" t="s">
        <v>87</v>
      </c>
      <c r="G1885" s="48" t="s">
        <v>1237</v>
      </c>
      <c r="H1885" s="52">
        <v>400</v>
      </c>
      <c r="I1885" s="51" t="s">
        <v>113</v>
      </c>
      <c r="J1885" s="1">
        <v>29.1</v>
      </c>
      <c r="K1885" s="132">
        <v>973021</v>
      </c>
      <c r="L1885" s="131"/>
      <c r="M1885" s="131">
        <v>3.6</v>
      </c>
      <c r="N1885" s="131">
        <v>16.75</v>
      </c>
      <c r="O1885" s="133">
        <f t="shared" si="257"/>
        <v>60.300000000000004</v>
      </c>
      <c r="P1885" s="131" t="s">
        <v>3486</v>
      </c>
      <c r="Q1885" s="131" t="s">
        <v>715</v>
      </c>
      <c r="R1885" s="134" t="s">
        <v>6270</v>
      </c>
      <c r="S1885" s="149">
        <v>163.79166666666669</v>
      </c>
      <c r="T1885" s="149">
        <v>0.40947916666666673</v>
      </c>
      <c r="U1885" s="150">
        <v>44851</v>
      </c>
      <c r="V1885" s="149">
        <v>5.7030555555555562</v>
      </c>
      <c r="W1885" s="130">
        <v>0.28000000000000003</v>
      </c>
      <c r="X1885" s="135">
        <v>49</v>
      </c>
      <c r="Y1885" s="130" t="str">
        <f t="shared" si="252"/>
        <v>RL1440</v>
      </c>
      <c r="Z1885" s="130" t="str">
        <f t="shared" si="253"/>
        <v>5/NCR18650BF</v>
      </c>
      <c r="AA1885" s="135">
        <f t="shared" si="258"/>
        <v>0.28000000000000003</v>
      </c>
      <c r="AB1885" s="135">
        <f t="shared" si="254"/>
        <v>29.1</v>
      </c>
      <c r="AC1885" s="130">
        <f t="shared" si="255"/>
        <v>49</v>
      </c>
      <c r="AD1885" s="130" t="str">
        <f t="shared" si="256"/>
        <v>67001-849</v>
      </c>
      <c r="AE1885" s="136"/>
      <c r="AF1885" s="137"/>
      <c r="AG1885" s="1" t="s">
        <v>153</v>
      </c>
      <c r="AH1885" s="43">
        <v>24081</v>
      </c>
    </row>
    <row r="1886" spans="1:34" x14ac:dyDescent="0.25">
      <c r="A1886" s="146">
        <v>44840</v>
      </c>
      <c r="B1886" s="57" t="s">
        <v>6164</v>
      </c>
      <c r="C1886" s="51" t="s">
        <v>5567</v>
      </c>
      <c r="D1886" s="51" t="s">
        <v>1803</v>
      </c>
      <c r="E1886" s="54">
        <v>44833</v>
      </c>
      <c r="F1886" s="51" t="s">
        <v>6115</v>
      </c>
      <c r="G1886" s="48" t="s">
        <v>1801</v>
      </c>
      <c r="H1886" s="52">
        <v>1</v>
      </c>
      <c r="I1886" s="51" t="s">
        <v>3647</v>
      </c>
      <c r="J1886" s="1">
        <v>17.239999999999998</v>
      </c>
      <c r="K1886" s="132">
        <v>973349</v>
      </c>
      <c r="L1886" s="131"/>
      <c r="M1886" s="131">
        <v>7.2</v>
      </c>
      <c r="N1886" s="131">
        <v>11</v>
      </c>
      <c r="O1886" s="133">
        <f t="shared" si="257"/>
        <v>79.2</v>
      </c>
      <c r="P1886" s="131" t="s">
        <v>3486</v>
      </c>
      <c r="Q1886" s="131" t="s">
        <v>281</v>
      </c>
      <c r="R1886" s="134" t="s">
        <v>2172</v>
      </c>
      <c r="S1886" s="149">
        <v>2.7466666666666657</v>
      </c>
      <c r="T1886" s="149">
        <v>2.7466666666666657</v>
      </c>
      <c r="U1886" s="150">
        <v>44851</v>
      </c>
      <c r="V1886" s="149">
        <v>0.20805555555555699</v>
      </c>
      <c r="W1886" s="130">
        <v>1.64</v>
      </c>
      <c r="X1886" s="135">
        <v>0</v>
      </c>
      <c r="Y1886" s="130" t="str">
        <f t="shared" si="252"/>
        <v>RL1461</v>
      </c>
      <c r="Z1886" s="130" t="str">
        <f t="shared" si="253"/>
        <v>4/INR26650-55A</v>
      </c>
      <c r="AA1886" s="135">
        <f t="shared" si="258"/>
        <v>1.64</v>
      </c>
      <c r="AB1886" s="135">
        <f t="shared" si="254"/>
        <v>17.239999999999998</v>
      </c>
      <c r="AC1886" s="130">
        <f t="shared" si="255"/>
        <v>0</v>
      </c>
      <c r="AD1886" s="130" t="str">
        <f t="shared" si="256"/>
        <v>66002-656</v>
      </c>
      <c r="AE1886" s="136"/>
      <c r="AF1886" s="137"/>
      <c r="AG1886" s="1" t="s">
        <v>573</v>
      </c>
      <c r="AH1886" s="43">
        <v>65658</v>
      </c>
    </row>
    <row r="1887" spans="1:34" x14ac:dyDescent="0.25">
      <c r="A1887" s="140">
        <v>44845</v>
      </c>
      <c r="B1887" s="55" t="s">
        <v>6188</v>
      </c>
      <c r="C1887" s="51" t="s">
        <v>1091</v>
      </c>
      <c r="D1887" s="51" t="s">
        <v>6191</v>
      </c>
      <c r="E1887" s="54">
        <v>44835</v>
      </c>
      <c r="F1887" s="51" t="s">
        <v>423</v>
      </c>
      <c r="G1887" s="48" t="s">
        <v>6189</v>
      </c>
      <c r="H1887" s="52">
        <v>1</v>
      </c>
      <c r="I1887" s="51" t="s">
        <v>364</v>
      </c>
      <c r="J1887" s="1">
        <v>46.72</v>
      </c>
      <c r="K1887" s="132">
        <v>973480</v>
      </c>
      <c r="L1887" s="131" t="s">
        <v>6190</v>
      </c>
      <c r="M1887" s="131">
        <v>7.4</v>
      </c>
      <c r="N1887" s="131">
        <v>15.6</v>
      </c>
      <c r="O1887" s="133">
        <f t="shared" si="257"/>
        <v>115.44</v>
      </c>
      <c r="P1887" s="131" t="s">
        <v>3486</v>
      </c>
      <c r="Q1887" s="131" t="s">
        <v>5891</v>
      </c>
      <c r="R1887" s="134" t="s">
        <v>2172</v>
      </c>
      <c r="S1887" s="149">
        <v>3.0700000000000038</v>
      </c>
      <c r="T1887" s="149">
        <v>3.0700000000000038</v>
      </c>
      <c r="U1887" s="150">
        <v>44848</v>
      </c>
      <c r="V1887" s="149">
        <v>0.27555555555555422</v>
      </c>
      <c r="W1887" s="130">
        <v>1</v>
      </c>
      <c r="X1887" s="135">
        <v>137.1</v>
      </c>
      <c r="Y1887" s="130" t="str">
        <f t="shared" si="252"/>
        <v>RL946</v>
      </c>
      <c r="Z1887" s="130" t="str">
        <f t="shared" si="253"/>
        <v>12/UR18650ZY</v>
      </c>
      <c r="AA1887" s="135" t="e">
        <f>#REF!</f>
        <v>#REF!</v>
      </c>
      <c r="AB1887" s="135">
        <f t="shared" si="254"/>
        <v>46.72</v>
      </c>
      <c r="AC1887" s="130" t="e">
        <f>#REF!</f>
        <v>#REF!</v>
      </c>
      <c r="AD1887" s="130" t="str">
        <f t="shared" si="256"/>
        <v>30008-108CB</v>
      </c>
      <c r="AE1887" s="136"/>
      <c r="AF1887" s="137"/>
      <c r="AG1887" s="1" t="s">
        <v>13</v>
      </c>
      <c r="AH1887" s="43">
        <v>23891</v>
      </c>
    </row>
    <row r="1888" spans="1:34" x14ac:dyDescent="0.25">
      <c r="A1888" s="140">
        <v>44845</v>
      </c>
      <c r="B1888" s="55" t="s">
        <v>6201</v>
      </c>
      <c r="C1888" s="51" t="s">
        <v>2578</v>
      </c>
      <c r="D1888" s="51" t="s">
        <v>2579</v>
      </c>
      <c r="E1888" s="54">
        <v>44840</v>
      </c>
      <c r="F1888" s="51" t="s">
        <v>626</v>
      </c>
      <c r="G1888" s="48" t="s">
        <v>2577</v>
      </c>
      <c r="H1888" s="52">
        <v>1</v>
      </c>
      <c r="I1888" s="51" t="s">
        <v>299</v>
      </c>
      <c r="J1888" s="1">
        <v>11.8</v>
      </c>
      <c r="K1888" s="132">
        <v>974010</v>
      </c>
      <c r="L1888" s="131"/>
      <c r="M1888" s="131">
        <v>10.8</v>
      </c>
      <c r="N1888" s="131">
        <v>2.0499999999999998</v>
      </c>
      <c r="O1888" s="133">
        <f t="shared" si="257"/>
        <v>22.14</v>
      </c>
      <c r="P1888" s="131" t="s">
        <v>3486</v>
      </c>
      <c r="Q1888" s="131" t="s">
        <v>577</v>
      </c>
      <c r="R1888" s="134" t="s">
        <v>2172</v>
      </c>
      <c r="S1888" s="149">
        <v>0.92416666666666814</v>
      </c>
      <c r="T1888" s="149">
        <v>0.92416666666666814</v>
      </c>
      <c r="U1888" s="150">
        <v>44848</v>
      </c>
      <c r="V1888" s="149">
        <v>0.19833333333333369</v>
      </c>
      <c r="W1888" s="130">
        <v>1.0900000000000001</v>
      </c>
      <c r="X1888" s="135">
        <v>55.56</v>
      </c>
      <c r="Y1888" s="130" t="str">
        <f t="shared" si="252"/>
        <v>RECELL586</v>
      </c>
      <c r="Z1888" s="130" t="str">
        <f t="shared" si="253"/>
        <v>3/UR18650RX</v>
      </c>
      <c r="AA1888" s="135">
        <f t="shared" ref="AA1888:AA1933" si="259">W1888</f>
        <v>1.0900000000000001</v>
      </c>
      <c r="AB1888" s="135">
        <f t="shared" si="254"/>
        <v>11.8</v>
      </c>
      <c r="AC1888" s="130">
        <f t="shared" ref="AC1888:AC1933" si="260">X1888</f>
        <v>55.56</v>
      </c>
      <c r="AD1888" s="130" t="str">
        <f t="shared" si="256"/>
        <v>66002-321</v>
      </c>
      <c r="AE1888" s="136"/>
      <c r="AF1888" s="137"/>
      <c r="AG1888" s="1" t="s">
        <v>13</v>
      </c>
      <c r="AH1888" s="43">
        <v>23985</v>
      </c>
    </row>
    <row r="1889" spans="1:34" x14ac:dyDescent="0.25">
      <c r="A1889" s="147">
        <v>44848</v>
      </c>
      <c r="B1889" s="82" t="s">
        <v>6245</v>
      </c>
      <c r="C1889" s="51" t="s">
        <v>2824</v>
      </c>
      <c r="D1889" s="51" t="s">
        <v>2825</v>
      </c>
      <c r="E1889" s="54">
        <v>44838</v>
      </c>
      <c r="F1889" s="51" t="s">
        <v>1149</v>
      </c>
      <c r="G1889" s="48" t="s">
        <v>2822</v>
      </c>
      <c r="H1889" s="52">
        <v>3</v>
      </c>
      <c r="I1889" s="51" t="s">
        <v>394</v>
      </c>
      <c r="J1889" s="1">
        <v>85.76</v>
      </c>
      <c r="K1889" s="132">
        <v>973721</v>
      </c>
      <c r="L1889" s="131" t="s">
        <v>6246</v>
      </c>
      <c r="M1889" s="131">
        <v>26.4</v>
      </c>
      <c r="N1889" s="131">
        <v>2.8</v>
      </c>
      <c r="O1889" s="133">
        <f t="shared" si="257"/>
        <v>73.919999999999987</v>
      </c>
      <c r="P1889" s="131" t="s">
        <v>3497</v>
      </c>
      <c r="Q1889" s="131" t="s">
        <v>2826</v>
      </c>
      <c r="R1889" s="134" t="s">
        <v>2172</v>
      </c>
      <c r="S1889" s="149">
        <v>4.4825000000000008</v>
      </c>
      <c r="T1889" s="149">
        <v>1.4941666666666669</v>
      </c>
      <c r="U1889" s="150">
        <v>44859</v>
      </c>
      <c r="V1889" s="149">
        <v>0.41361111111111093</v>
      </c>
      <c r="W1889" s="130">
        <v>1.3</v>
      </c>
      <c r="X1889" s="135">
        <v>241.42</v>
      </c>
      <c r="Y1889" s="130" t="str">
        <f t="shared" si="252"/>
        <v>N1302</v>
      </c>
      <c r="Z1889" s="130" t="str">
        <f t="shared" si="253"/>
        <v>22/HHR-300SCP</v>
      </c>
      <c r="AA1889" s="135">
        <f t="shared" si="259"/>
        <v>1.3</v>
      </c>
      <c r="AB1889" s="135">
        <f t="shared" si="254"/>
        <v>85.76</v>
      </c>
      <c r="AC1889" s="130">
        <f t="shared" si="260"/>
        <v>241.42</v>
      </c>
      <c r="AD1889" s="130" t="str">
        <f t="shared" si="256"/>
        <v>22000-090D</v>
      </c>
      <c r="AE1889" s="136"/>
      <c r="AF1889" s="137"/>
      <c r="AG1889" s="1" t="s">
        <v>13</v>
      </c>
      <c r="AH1889" s="43">
        <v>24566</v>
      </c>
    </row>
    <row r="1890" spans="1:34" x14ac:dyDescent="0.25">
      <c r="A1890" s="147">
        <v>44848</v>
      </c>
      <c r="B1890" s="82" t="s">
        <v>6263</v>
      </c>
      <c r="C1890" s="51"/>
      <c r="D1890" s="51" t="s">
        <v>6265</v>
      </c>
      <c r="E1890" s="54">
        <v>44845</v>
      </c>
      <c r="F1890" s="51" t="s">
        <v>255</v>
      </c>
      <c r="G1890" s="48" t="s">
        <v>6264</v>
      </c>
      <c r="H1890" s="52">
        <v>1</v>
      </c>
      <c r="I1890" s="1">
        <v>0</v>
      </c>
      <c r="J1890" s="1">
        <v>0.55000000000000004</v>
      </c>
      <c r="K1890" s="132"/>
      <c r="L1890" s="131"/>
      <c r="M1890" s="131"/>
      <c r="N1890" s="131"/>
      <c r="O1890" s="133">
        <f t="shared" si="257"/>
        <v>0</v>
      </c>
      <c r="P1890" s="131"/>
      <c r="Q1890" s="131"/>
      <c r="R1890" s="134" t="s">
        <v>2172</v>
      </c>
      <c r="S1890" s="149">
        <v>0.48416666666666508</v>
      </c>
      <c r="T1890" s="149">
        <v>0.48416666666666508</v>
      </c>
      <c r="U1890" s="150">
        <v>44859</v>
      </c>
      <c r="V1890" s="149">
        <v>9.3055555555555003E-2</v>
      </c>
      <c r="W1890" s="130">
        <v>0.32</v>
      </c>
      <c r="X1890" s="135">
        <v>2</v>
      </c>
      <c r="Y1890" s="130" t="str">
        <f t="shared" si="252"/>
        <v>CA53</v>
      </c>
      <c r="Z1890" s="130">
        <f t="shared" si="253"/>
        <v>0</v>
      </c>
      <c r="AA1890" s="135">
        <f t="shared" si="259"/>
        <v>0.32</v>
      </c>
      <c r="AB1890" s="135">
        <f t="shared" si="254"/>
        <v>0.55000000000000004</v>
      </c>
      <c r="AC1890" s="130">
        <f t="shared" si="260"/>
        <v>2</v>
      </c>
      <c r="AD1890" s="130" t="str">
        <f t="shared" si="256"/>
        <v>20008-954</v>
      </c>
      <c r="AE1890" s="136"/>
      <c r="AF1890" s="137"/>
      <c r="AG1890" s="1" t="s">
        <v>573</v>
      </c>
      <c r="AH1890" s="43" t="s">
        <v>277</v>
      </c>
    </row>
    <row r="1891" spans="1:34" x14ac:dyDescent="0.25">
      <c r="A1891" s="140">
        <v>44845</v>
      </c>
      <c r="B1891" s="55" t="s">
        <v>6192</v>
      </c>
      <c r="C1891" s="51" t="s">
        <v>3648</v>
      </c>
      <c r="D1891" s="51" t="s">
        <v>1228</v>
      </c>
      <c r="E1891" s="54">
        <v>44835</v>
      </c>
      <c r="F1891" s="51" t="s">
        <v>1225</v>
      </c>
      <c r="G1891" s="48" t="s">
        <v>1226</v>
      </c>
      <c r="H1891" s="52">
        <v>100</v>
      </c>
      <c r="I1891" s="51" t="s">
        <v>3647</v>
      </c>
      <c r="J1891" s="1">
        <v>4.5999999999999996</v>
      </c>
      <c r="K1891" s="132">
        <v>973482</v>
      </c>
      <c r="L1891" s="131"/>
      <c r="M1891" s="131">
        <v>3.6</v>
      </c>
      <c r="N1891" s="131">
        <v>5.5</v>
      </c>
      <c r="O1891" s="133">
        <f t="shared" ref="O1891:O1922" si="261">N1891*M1891</f>
        <v>19.8</v>
      </c>
      <c r="P1891" s="131" t="s">
        <v>3486</v>
      </c>
      <c r="Q1891" s="131" t="s">
        <v>412</v>
      </c>
      <c r="R1891" s="134" t="s">
        <v>2172</v>
      </c>
      <c r="S1891" s="149">
        <v>16.029722222222222</v>
      </c>
      <c r="T1891" s="149">
        <v>0.16029722222222223</v>
      </c>
      <c r="U1891" s="150">
        <v>44855</v>
      </c>
      <c r="V1891" s="149">
        <v>1.0011111111111122</v>
      </c>
      <c r="W1891" s="130">
        <v>0.19</v>
      </c>
      <c r="X1891" s="135">
        <v>24.6</v>
      </c>
      <c r="Y1891" s="130" t="str">
        <f t="shared" si="252"/>
        <v>RL1318</v>
      </c>
      <c r="Z1891" s="130" t="str">
        <f t="shared" si="253"/>
        <v>1/INR26650-55A</v>
      </c>
      <c r="AA1891" s="135">
        <f t="shared" si="259"/>
        <v>0.19</v>
      </c>
      <c r="AB1891" s="135">
        <f t="shared" si="254"/>
        <v>4.5999999999999996</v>
      </c>
      <c r="AC1891" s="130">
        <f t="shared" si="260"/>
        <v>24.6</v>
      </c>
      <c r="AD1891" s="130" t="str">
        <f t="shared" si="256"/>
        <v>66002-287</v>
      </c>
      <c r="AE1891" s="136"/>
      <c r="AF1891" s="137"/>
      <c r="AG1891" s="1" t="s">
        <v>13</v>
      </c>
      <c r="AH1891" s="43">
        <v>2164</v>
      </c>
    </row>
    <row r="1892" spans="1:34" x14ac:dyDescent="0.25">
      <c r="A1892" s="146">
        <v>44840</v>
      </c>
      <c r="B1892" s="57" t="s">
        <v>6165</v>
      </c>
      <c r="C1892" s="51" t="s">
        <v>376</v>
      </c>
      <c r="D1892" s="51" t="s">
        <v>377</v>
      </c>
      <c r="E1892" s="54">
        <v>44859</v>
      </c>
      <c r="F1892" s="51" t="s">
        <v>407</v>
      </c>
      <c r="G1892" s="48" t="s">
        <v>375</v>
      </c>
      <c r="H1892" s="52">
        <v>200</v>
      </c>
      <c r="I1892" s="51" t="s">
        <v>95</v>
      </c>
      <c r="J1892" s="1">
        <v>5.8</v>
      </c>
      <c r="K1892" s="132">
        <v>973022</v>
      </c>
      <c r="L1892" s="131"/>
      <c r="M1892" s="131">
        <v>9</v>
      </c>
      <c r="N1892" s="131"/>
      <c r="O1892" s="133">
        <f t="shared" si="261"/>
        <v>0</v>
      </c>
      <c r="P1892" s="131" t="s">
        <v>3538</v>
      </c>
      <c r="Q1892" s="131" t="s">
        <v>464</v>
      </c>
      <c r="R1892" s="134" t="s">
        <v>6379</v>
      </c>
      <c r="S1892" s="149">
        <v>71.799166666666679</v>
      </c>
      <c r="T1892" s="149">
        <v>0.3589958333333334</v>
      </c>
      <c r="U1892" s="150">
        <v>44855</v>
      </c>
      <c r="V1892" s="149">
        <v>2.7883333333333336</v>
      </c>
      <c r="W1892" s="130">
        <v>0.28000000000000003</v>
      </c>
      <c r="X1892" s="135">
        <v>30</v>
      </c>
      <c r="Y1892" s="130" t="str">
        <f t="shared" si="252"/>
        <v>AL83</v>
      </c>
      <c r="Z1892" s="130" t="str">
        <f t="shared" si="253"/>
        <v>6/LR20XW</v>
      </c>
      <c r="AA1892" s="135">
        <f t="shared" si="259"/>
        <v>0.28000000000000003</v>
      </c>
      <c r="AB1892" s="135">
        <f t="shared" si="254"/>
        <v>5.8</v>
      </c>
      <c r="AC1892" s="130">
        <f t="shared" si="260"/>
        <v>30</v>
      </c>
      <c r="AD1892" s="130" t="str">
        <f t="shared" si="256"/>
        <v>66000-310</v>
      </c>
      <c r="AE1892" s="136"/>
      <c r="AF1892" s="137"/>
      <c r="AG1892" s="1" t="s">
        <v>13</v>
      </c>
      <c r="AH1892" s="43">
        <v>66811</v>
      </c>
    </row>
    <row r="1893" spans="1:34" x14ac:dyDescent="0.25">
      <c r="A1893" s="146">
        <v>44854</v>
      </c>
      <c r="B1893" s="57" t="s">
        <v>6300</v>
      </c>
      <c r="C1893" s="51"/>
      <c r="D1893" s="51" t="s">
        <v>6302</v>
      </c>
      <c r="E1893" s="54">
        <v>44860</v>
      </c>
      <c r="F1893" s="51" t="s">
        <v>322</v>
      </c>
      <c r="G1893" s="48" t="s">
        <v>6301</v>
      </c>
      <c r="H1893" s="52">
        <v>12</v>
      </c>
      <c r="I1893" s="1"/>
      <c r="J1893" s="1">
        <v>0.92</v>
      </c>
      <c r="K1893" s="132">
        <v>975616</v>
      </c>
      <c r="L1893" s="131"/>
      <c r="M1893" s="131"/>
      <c r="N1893" s="131"/>
      <c r="O1893" s="133">
        <f t="shared" si="261"/>
        <v>0</v>
      </c>
      <c r="P1893" s="131"/>
      <c r="Q1893" s="131"/>
      <c r="R1893" s="134" t="s">
        <v>249</v>
      </c>
      <c r="S1893" s="149">
        <v>0.94638888888888983</v>
      </c>
      <c r="T1893" s="149">
        <v>7.886574074074082E-2</v>
      </c>
      <c r="U1893" s="150">
        <v>44855</v>
      </c>
      <c r="V1893" s="149">
        <v>0.20555555555555527</v>
      </c>
      <c r="W1893" s="130">
        <v>0.09</v>
      </c>
      <c r="X1893" s="135">
        <v>3.72</v>
      </c>
      <c r="Y1893" s="130" t="str">
        <f t="shared" si="252"/>
        <v>CA78</v>
      </c>
      <c r="Z1893" s="130">
        <f t="shared" si="253"/>
        <v>0</v>
      </c>
      <c r="AA1893" s="135">
        <f t="shared" si="259"/>
        <v>0.09</v>
      </c>
      <c r="AB1893" s="135">
        <f t="shared" si="254"/>
        <v>0.92</v>
      </c>
      <c r="AC1893" s="130">
        <f t="shared" si="260"/>
        <v>3.72</v>
      </c>
      <c r="AD1893" s="130" t="str">
        <f t="shared" si="256"/>
        <v>20008-694I</v>
      </c>
      <c r="AE1893" s="136"/>
      <c r="AF1893" s="137"/>
      <c r="AG1893" s="1" t="s">
        <v>151</v>
      </c>
      <c r="AH1893" s="43" t="s">
        <v>323</v>
      </c>
    </row>
    <row r="1894" spans="1:34" x14ac:dyDescent="0.25">
      <c r="A1894" s="147">
        <v>44848</v>
      </c>
      <c r="B1894" s="82" t="s">
        <v>6244</v>
      </c>
      <c r="C1894" s="51" t="s">
        <v>120</v>
      </c>
      <c r="D1894" s="51" t="s">
        <v>269</v>
      </c>
      <c r="E1894" s="54">
        <v>44855</v>
      </c>
      <c r="F1894" s="51" t="s">
        <v>267</v>
      </c>
      <c r="G1894" s="48" t="s">
        <v>268</v>
      </c>
      <c r="H1894" s="52">
        <v>1</v>
      </c>
      <c r="I1894" s="51" t="s">
        <v>102</v>
      </c>
      <c r="J1894" s="1">
        <v>35.54</v>
      </c>
      <c r="K1894" s="132">
        <v>974941</v>
      </c>
      <c r="L1894" s="131"/>
      <c r="M1894" s="131"/>
      <c r="N1894" s="131"/>
      <c r="O1894" s="133">
        <f t="shared" si="261"/>
        <v>0</v>
      </c>
      <c r="P1894" s="131"/>
      <c r="Q1894" s="131"/>
      <c r="R1894" s="134" t="s">
        <v>249</v>
      </c>
      <c r="S1894" s="149">
        <v>0.16666666666666607</v>
      </c>
      <c r="T1894" s="149">
        <v>0.16666666666666607</v>
      </c>
      <c r="U1894" s="150">
        <v>44855</v>
      </c>
      <c r="V1894" s="149">
        <v>0.33916666666666773</v>
      </c>
      <c r="W1894" s="130">
        <v>0.24</v>
      </c>
      <c r="X1894" s="135">
        <v>80</v>
      </c>
      <c r="Y1894" s="130" t="str">
        <f t="shared" si="252"/>
        <v>CH211</v>
      </c>
      <c r="Z1894" s="130" t="str">
        <f t="shared" si="253"/>
        <v>TSB-002</v>
      </c>
      <c r="AA1894" s="135">
        <f t="shared" si="259"/>
        <v>0.24</v>
      </c>
      <c r="AB1894" s="135">
        <f t="shared" si="254"/>
        <v>35.54</v>
      </c>
      <c r="AC1894" s="130">
        <f t="shared" si="260"/>
        <v>80</v>
      </c>
      <c r="AD1894" s="130" t="str">
        <f t="shared" si="256"/>
        <v>66000-118</v>
      </c>
      <c r="AE1894" s="136"/>
      <c r="AF1894" s="137"/>
      <c r="AG1894" s="1" t="s">
        <v>153</v>
      </c>
      <c r="AH1894" s="43">
        <v>66116</v>
      </c>
    </row>
    <row r="1895" spans="1:34" x14ac:dyDescent="0.25">
      <c r="A1895" s="146">
        <v>44833</v>
      </c>
      <c r="B1895" s="57" t="s">
        <v>6092</v>
      </c>
      <c r="C1895" s="51" t="s">
        <v>6095</v>
      </c>
      <c r="D1895" s="51" t="s">
        <v>6096</v>
      </c>
      <c r="E1895" s="54">
        <v>44839</v>
      </c>
      <c r="F1895" s="51" t="s">
        <v>1362</v>
      </c>
      <c r="G1895" s="48" t="s">
        <v>6093</v>
      </c>
      <c r="H1895" s="52">
        <v>1</v>
      </c>
      <c r="I1895" s="51" t="s">
        <v>364</v>
      </c>
      <c r="J1895" s="1">
        <v>27.03</v>
      </c>
      <c r="K1895" s="132">
        <v>973078</v>
      </c>
      <c r="L1895" s="131" t="s">
        <v>6094</v>
      </c>
      <c r="M1895" s="131">
        <v>11.1</v>
      </c>
      <c r="N1895" s="131">
        <v>5.2</v>
      </c>
      <c r="O1895" s="133">
        <f t="shared" si="261"/>
        <v>57.72</v>
      </c>
      <c r="P1895" s="131" t="s">
        <v>3486</v>
      </c>
      <c r="Q1895" s="131" t="s">
        <v>372</v>
      </c>
      <c r="R1895" s="134" t="s">
        <v>248</v>
      </c>
      <c r="S1895" s="149">
        <v>2.2572222222222216</v>
      </c>
      <c r="T1895" s="149">
        <v>2.2572222222222216</v>
      </c>
      <c r="U1895" s="150">
        <v>44855</v>
      </c>
      <c r="V1895" s="149">
        <v>0.14694444444444388</v>
      </c>
      <c r="W1895" s="130">
        <v>1.29</v>
      </c>
      <c r="X1895" s="135">
        <v>142.36000000000001</v>
      </c>
      <c r="Y1895" s="130" t="str">
        <f t="shared" si="252"/>
        <v>RL950</v>
      </c>
      <c r="Z1895" s="130" t="str">
        <f t="shared" si="253"/>
        <v xml:space="preserve"> 6/UR18650ZY </v>
      </c>
      <c r="AA1895" s="135">
        <f t="shared" si="259"/>
        <v>1.29</v>
      </c>
      <c r="AB1895" s="135">
        <f t="shared" si="254"/>
        <v>27.03</v>
      </c>
      <c r="AC1895" s="130">
        <f t="shared" si="260"/>
        <v>142.36000000000001</v>
      </c>
      <c r="AD1895" s="130" t="str">
        <f t="shared" si="256"/>
        <v>89000-997</v>
      </c>
      <c r="AE1895" s="136"/>
      <c r="AF1895" s="137"/>
      <c r="AG1895" s="1" t="s">
        <v>151</v>
      </c>
      <c r="AH1895" s="43">
        <v>66776</v>
      </c>
    </row>
    <row r="1896" spans="1:34" x14ac:dyDescent="0.25">
      <c r="A1896" s="144">
        <v>44853</v>
      </c>
      <c r="B1896" s="56" t="s">
        <v>6290</v>
      </c>
      <c r="C1896" s="51" t="s">
        <v>3301</v>
      </c>
      <c r="D1896" s="51" t="s">
        <v>6292</v>
      </c>
      <c r="E1896" s="54">
        <v>44852</v>
      </c>
      <c r="F1896" s="51" t="s">
        <v>282</v>
      </c>
      <c r="G1896" s="48" t="s">
        <v>6291</v>
      </c>
      <c r="H1896" s="52">
        <v>1</v>
      </c>
      <c r="I1896" s="51" t="s">
        <v>303</v>
      </c>
      <c r="J1896" s="1">
        <v>6.17</v>
      </c>
      <c r="K1896" s="132">
        <v>975463</v>
      </c>
      <c r="L1896" s="131"/>
      <c r="M1896" s="131">
        <v>3.7</v>
      </c>
      <c r="N1896" s="131">
        <v>2.4</v>
      </c>
      <c r="O1896" s="133">
        <f t="shared" si="261"/>
        <v>8.8800000000000008</v>
      </c>
      <c r="P1896" s="131" t="s">
        <v>3486</v>
      </c>
      <c r="Q1896" s="131" t="s">
        <v>412</v>
      </c>
      <c r="R1896" s="134" t="s">
        <v>249</v>
      </c>
      <c r="S1896" s="149">
        <v>0.16666666666666607</v>
      </c>
      <c r="T1896" s="149">
        <v>0.16666666666666607</v>
      </c>
      <c r="U1896" s="150">
        <v>44855</v>
      </c>
      <c r="V1896" s="149">
        <v>0.15194444444444599</v>
      </c>
      <c r="W1896" s="130">
        <v>0.5</v>
      </c>
      <c r="X1896" s="135">
        <v>18</v>
      </c>
      <c r="Y1896" s="130" t="str">
        <f t="shared" si="252"/>
        <v>HI-TOP</v>
      </c>
      <c r="Z1896" s="130" t="str">
        <f t="shared" si="253"/>
        <v>1/UR18650FK</v>
      </c>
      <c r="AA1896" s="135">
        <f t="shared" si="259"/>
        <v>0.5</v>
      </c>
      <c r="AB1896" s="135">
        <f t="shared" si="254"/>
        <v>6.17</v>
      </c>
      <c r="AC1896" s="130">
        <f t="shared" si="260"/>
        <v>18</v>
      </c>
      <c r="AD1896" s="130" t="str">
        <f t="shared" si="256"/>
        <v>67001-341</v>
      </c>
      <c r="AE1896" s="136"/>
      <c r="AF1896" s="137"/>
      <c r="AG1896" s="1" t="s">
        <v>13</v>
      </c>
      <c r="AH1896" s="43" t="s">
        <v>283</v>
      </c>
    </row>
    <row r="1897" spans="1:34" x14ac:dyDescent="0.25">
      <c r="A1897" s="140">
        <v>44845</v>
      </c>
      <c r="B1897" s="55" t="s">
        <v>6193</v>
      </c>
      <c r="C1897" s="51"/>
      <c r="D1897" s="51" t="s">
        <v>145</v>
      </c>
      <c r="E1897" s="54">
        <v>44837</v>
      </c>
      <c r="F1897" s="51" t="s">
        <v>139</v>
      </c>
      <c r="G1897" s="48" t="s">
        <v>144</v>
      </c>
      <c r="H1897" s="52">
        <v>25</v>
      </c>
      <c r="I1897" s="1">
        <v>0</v>
      </c>
      <c r="J1897" s="1">
        <v>1.48</v>
      </c>
      <c r="K1897" s="132">
        <v>973536</v>
      </c>
      <c r="L1897" s="131"/>
      <c r="M1897" s="131"/>
      <c r="N1897" s="131"/>
      <c r="O1897" s="133">
        <f t="shared" si="261"/>
        <v>0</v>
      </c>
      <c r="P1897" s="131"/>
      <c r="Q1897" s="131"/>
      <c r="R1897" s="134" t="s">
        <v>259</v>
      </c>
      <c r="S1897" s="149">
        <v>2.9319444444444436</v>
      </c>
      <c r="T1897" s="149">
        <v>0.11727777777777774</v>
      </c>
      <c r="U1897" s="150">
        <v>44854</v>
      </c>
      <c r="V1897" s="149">
        <v>0.23638888888888943</v>
      </c>
      <c r="W1897" s="130">
        <v>0.31</v>
      </c>
      <c r="X1897" s="135">
        <v>12</v>
      </c>
      <c r="Y1897" s="130" t="str">
        <f t="shared" si="252"/>
        <v>CA67</v>
      </c>
      <c r="Z1897" s="130">
        <f t="shared" si="253"/>
        <v>0</v>
      </c>
      <c r="AA1897" s="135">
        <f t="shared" si="259"/>
        <v>0.31</v>
      </c>
      <c r="AB1897" s="135">
        <f t="shared" si="254"/>
        <v>1.48</v>
      </c>
      <c r="AC1897" s="130">
        <f t="shared" si="260"/>
        <v>12</v>
      </c>
      <c r="AD1897" s="130" t="str">
        <f t="shared" si="256"/>
        <v>66000-714</v>
      </c>
      <c r="AE1897" s="136"/>
      <c r="AF1897" s="137"/>
      <c r="AG1897" s="1" t="s">
        <v>573</v>
      </c>
      <c r="AH1897" s="43">
        <v>66824</v>
      </c>
    </row>
    <row r="1898" spans="1:34" x14ac:dyDescent="0.25">
      <c r="A1898" s="140">
        <v>44831</v>
      </c>
      <c r="B1898" s="55" t="s">
        <v>6076</v>
      </c>
      <c r="C1898" s="51" t="s">
        <v>642</v>
      </c>
      <c r="D1898" s="51" t="s">
        <v>1382</v>
      </c>
      <c r="E1898" s="54">
        <v>44848</v>
      </c>
      <c r="F1898" s="51" t="s">
        <v>1380</v>
      </c>
      <c r="G1898" s="48" t="s">
        <v>1381</v>
      </c>
      <c r="H1898" s="52">
        <v>50</v>
      </c>
      <c r="I1898" s="51" t="s">
        <v>364</v>
      </c>
      <c r="J1898" s="1">
        <v>48.22</v>
      </c>
      <c r="K1898" s="132">
        <v>971855</v>
      </c>
      <c r="L1898" s="131"/>
      <c r="M1898" s="131">
        <v>14.8</v>
      </c>
      <c r="N1898" s="131">
        <v>5.2</v>
      </c>
      <c r="O1898" s="133">
        <f t="shared" si="261"/>
        <v>76.960000000000008</v>
      </c>
      <c r="P1898" s="131" t="s">
        <v>3486</v>
      </c>
      <c r="Q1898" s="131" t="s">
        <v>92</v>
      </c>
      <c r="R1898" s="134" t="s">
        <v>361</v>
      </c>
      <c r="S1898" s="149">
        <v>43.331944444444439</v>
      </c>
      <c r="T1898" s="149">
        <v>0.86663888888888874</v>
      </c>
      <c r="U1898" s="150">
        <v>44854</v>
      </c>
      <c r="V1898" s="149">
        <v>1.0955555555555545</v>
      </c>
      <c r="W1898" s="130">
        <v>0.81</v>
      </c>
      <c r="X1898" s="135">
        <v>115</v>
      </c>
      <c r="Y1898" s="130" t="str">
        <f t="shared" si="252"/>
        <v>RL1366</v>
      </c>
      <c r="Z1898" s="130" t="str">
        <f t="shared" si="253"/>
        <v>8/UR18650ZY</v>
      </c>
      <c r="AA1898" s="135">
        <f t="shared" si="259"/>
        <v>0.81</v>
      </c>
      <c r="AB1898" s="135">
        <f t="shared" si="254"/>
        <v>48.22</v>
      </c>
      <c r="AC1898" s="130">
        <f t="shared" si="260"/>
        <v>115</v>
      </c>
      <c r="AD1898" s="130" t="str">
        <f t="shared" si="256"/>
        <v>66002-828</v>
      </c>
      <c r="AE1898" s="136"/>
      <c r="AF1898" s="137"/>
      <c r="AG1898" s="1" t="s">
        <v>152</v>
      </c>
      <c r="AH1898" s="43">
        <v>2256</v>
      </c>
    </row>
    <row r="1899" spans="1:34" x14ac:dyDescent="0.25">
      <c r="A1899" s="146">
        <v>44833</v>
      </c>
      <c r="B1899" s="57" t="s">
        <v>6123</v>
      </c>
      <c r="C1899" s="51" t="s">
        <v>6126</v>
      </c>
      <c r="D1899" s="51" t="s">
        <v>6380</v>
      </c>
      <c r="E1899" s="54">
        <v>44839</v>
      </c>
      <c r="F1899" s="51" t="s">
        <v>1938</v>
      </c>
      <c r="G1899" s="48" t="s">
        <v>6124</v>
      </c>
      <c r="H1899" s="52">
        <v>1</v>
      </c>
      <c r="I1899" s="51" t="s">
        <v>6125</v>
      </c>
      <c r="J1899" s="1">
        <v>5</v>
      </c>
      <c r="K1899" s="132">
        <v>972583</v>
      </c>
      <c r="L1899" s="131"/>
      <c r="M1899" s="131">
        <v>3.7</v>
      </c>
      <c r="N1899" s="131">
        <v>0.45</v>
      </c>
      <c r="O1899" s="133">
        <f t="shared" si="261"/>
        <v>1.665</v>
      </c>
      <c r="P1899" s="131" t="s">
        <v>6127</v>
      </c>
      <c r="Q1899" s="131" t="s">
        <v>412</v>
      </c>
      <c r="R1899" s="134" t="s">
        <v>2172</v>
      </c>
      <c r="S1899" s="149">
        <v>0.73361111111111021</v>
      </c>
      <c r="T1899" s="149">
        <v>0.73361111111111021</v>
      </c>
      <c r="U1899" s="150">
        <v>44853</v>
      </c>
      <c r="V1899" s="149">
        <v>0.18388888888888788</v>
      </c>
      <c r="W1899" s="130">
        <v>1</v>
      </c>
      <c r="X1899" s="135">
        <v>45</v>
      </c>
      <c r="Y1899" s="130" t="str">
        <f t="shared" si="252"/>
        <v>RECELL801</v>
      </c>
      <c r="Z1899" s="130" t="str">
        <f t="shared" si="253"/>
        <v>1/BTB-533-000095-BP1</v>
      </c>
      <c r="AA1899" s="135">
        <f t="shared" si="259"/>
        <v>1</v>
      </c>
      <c r="AB1899" s="135">
        <f t="shared" si="254"/>
        <v>5</v>
      </c>
      <c r="AC1899" s="130">
        <f t="shared" si="260"/>
        <v>45</v>
      </c>
      <c r="AD1899" s="130" t="str">
        <f t="shared" si="256"/>
        <v>66004-089</v>
      </c>
      <c r="AE1899" s="136"/>
      <c r="AF1899" s="137"/>
      <c r="AG1899" s="1" t="s">
        <v>13</v>
      </c>
      <c r="AH1899" s="43">
        <v>65925</v>
      </c>
    </row>
    <row r="1900" spans="1:34" x14ac:dyDescent="0.25">
      <c r="A1900" s="146">
        <v>44847</v>
      </c>
      <c r="B1900" s="57" t="s">
        <v>6228</v>
      </c>
      <c r="C1900" s="51" t="s">
        <v>397</v>
      </c>
      <c r="D1900" s="51" t="s">
        <v>2654</v>
      </c>
      <c r="E1900" s="54">
        <v>44859</v>
      </c>
      <c r="F1900" s="51" t="s">
        <v>1753</v>
      </c>
      <c r="G1900" s="48" t="s">
        <v>244</v>
      </c>
      <c r="H1900" s="52">
        <v>9</v>
      </c>
      <c r="I1900" s="51" t="s">
        <v>95</v>
      </c>
      <c r="J1900" s="1">
        <v>25.61</v>
      </c>
      <c r="K1900" s="132">
        <v>974869</v>
      </c>
      <c r="L1900" s="131"/>
      <c r="M1900" s="131">
        <v>42</v>
      </c>
      <c r="N1900" s="131"/>
      <c r="O1900" s="133">
        <f t="shared" si="261"/>
        <v>0</v>
      </c>
      <c r="P1900" s="131" t="s">
        <v>3538</v>
      </c>
      <c r="Q1900" s="131" t="s">
        <v>1758</v>
      </c>
      <c r="R1900" s="134" t="s">
        <v>2172</v>
      </c>
      <c r="S1900" s="149">
        <v>18.912222222222223</v>
      </c>
      <c r="T1900" s="149">
        <v>2.1013580246913581</v>
      </c>
      <c r="U1900" s="150">
        <v>44853</v>
      </c>
      <c r="V1900" s="149">
        <v>0.37611111111111173</v>
      </c>
      <c r="W1900" s="130">
        <v>1.7</v>
      </c>
      <c r="X1900" s="135">
        <v>200</v>
      </c>
      <c r="Y1900" s="130" t="str">
        <f t="shared" si="252"/>
        <v>AL285ADEG</v>
      </c>
      <c r="Z1900" s="130" t="str">
        <f t="shared" si="253"/>
        <v>28/LR20XW</v>
      </c>
      <c r="AA1900" s="135">
        <f t="shared" si="259"/>
        <v>1.7</v>
      </c>
      <c r="AB1900" s="135">
        <f t="shared" si="254"/>
        <v>25.61</v>
      </c>
      <c r="AC1900" s="130">
        <f t="shared" si="260"/>
        <v>200</v>
      </c>
      <c r="AD1900" s="130" t="str">
        <f t="shared" si="256"/>
        <v>66000-824</v>
      </c>
      <c r="AE1900" s="136"/>
      <c r="AF1900" s="137"/>
      <c r="AG1900" s="1" t="s">
        <v>153</v>
      </c>
      <c r="AH1900" s="43">
        <v>35006</v>
      </c>
    </row>
    <row r="1901" spans="1:34" x14ac:dyDescent="0.25">
      <c r="A1901" s="144">
        <v>44853</v>
      </c>
      <c r="B1901" s="56" t="s">
        <v>6286</v>
      </c>
      <c r="C1901" s="51" t="s">
        <v>642</v>
      </c>
      <c r="D1901" s="51" t="s">
        <v>358</v>
      </c>
      <c r="E1901" s="54">
        <v>44865</v>
      </c>
      <c r="F1901" s="51" t="s">
        <v>354</v>
      </c>
      <c r="G1901" s="48" t="s">
        <v>357</v>
      </c>
      <c r="H1901" s="52">
        <v>4</v>
      </c>
      <c r="I1901" s="51" t="s">
        <v>364</v>
      </c>
      <c r="J1901" s="1">
        <v>51.2</v>
      </c>
      <c r="K1901" s="132">
        <v>975293</v>
      </c>
      <c r="L1901" s="131"/>
      <c r="M1901" s="131">
        <v>14.8</v>
      </c>
      <c r="N1901" s="131">
        <v>5.2</v>
      </c>
      <c r="O1901" s="133">
        <f t="shared" si="261"/>
        <v>76.960000000000008</v>
      </c>
      <c r="P1901" s="131" t="s">
        <v>3486</v>
      </c>
      <c r="Q1901" s="131" t="s">
        <v>92</v>
      </c>
      <c r="R1901" s="134" t="s">
        <v>248</v>
      </c>
      <c r="S1901" s="149">
        <v>6.4155555555555548</v>
      </c>
      <c r="T1901" s="149">
        <v>1.6038888888888887</v>
      </c>
      <c r="U1901" s="150">
        <v>44859</v>
      </c>
      <c r="V1901" s="149">
        <v>0.37222222222222001</v>
      </c>
      <c r="W1901" s="130">
        <v>1.1399999999999999</v>
      </c>
      <c r="X1901" s="135">
        <v>140</v>
      </c>
      <c r="Y1901" s="130" t="str">
        <f t="shared" si="252"/>
        <v>RL110</v>
      </c>
      <c r="Z1901" s="130" t="str">
        <f t="shared" si="253"/>
        <v>8/UR18650ZY</v>
      </c>
      <c r="AA1901" s="135">
        <f t="shared" si="259"/>
        <v>1.1399999999999999</v>
      </c>
      <c r="AB1901" s="135">
        <f t="shared" si="254"/>
        <v>51.2</v>
      </c>
      <c r="AC1901" s="130">
        <f t="shared" si="260"/>
        <v>140</v>
      </c>
      <c r="AD1901" s="130" t="str">
        <f t="shared" si="256"/>
        <v>66000-452</v>
      </c>
      <c r="AE1901" s="136"/>
      <c r="AF1901" s="137"/>
      <c r="AG1901" s="1" t="s">
        <v>153</v>
      </c>
      <c r="AH1901" s="43">
        <v>30755</v>
      </c>
    </row>
    <row r="1902" spans="1:34" x14ac:dyDescent="0.25">
      <c r="A1902" s="140">
        <v>44859</v>
      </c>
      <c r="B1902" s="55" t="s">
        <v>6375</v>
      </c>
      <c r="C1902" s="51" t="s">
        <v>6377</v>
      </c>
      <c r="D1902" s="51" t="s">
        <v>6378</v>
      </c>
      <c r="E1902" s="54">
        <v>44858</v>
      </c>
      <c r="F1902" s="51" t="s">
        <v>117</v>
      </c>
      <c r="G1902" s="48" t="s">
        <v>6376</v>
      </c>
      <c r="H1902" s="52">
        <v>1</v>
      </c>
      <c r="I1902" s="51" t="s">
        <v>303</v>
      </c>
      <c r="J1902" s="1">
        <v>37.04</v>
      </c>
      <c r="K1902" s="132">
        <v>976108</v>
      </c>
      <c r="L1902" s="131"/>
      <c r="M1902" s="131">
        <v>11.1</v>
      </c>
      <c r="N1902" s="131">
        <v>4.8</v>
      </c>
      <c r="O1902" s="133">
        <f t="shared" si="261"/>
        <v>53.279999999999994</v>
      </c>
      <c r="P1902" s="131" t="s">
        <v>3486</v>
      </c>
      <c r="Q1902" s="131" t="s">
        <v>372</v>
      </c>
      <c r="R1902" s="134" t="s">
        <v>2172</v>
      </c>
      <c r="S1902" s="149">
        <v>0.74611111111111039</v>
      </c>
      <c r="T1902" s="149">
        <v>0.74611111111111039</v>
      </c>
      <c r="U1902" s="150">
        <v>44859</v>
      </c>
      <c r="V1902" s="149">
        <v>0.20805555555555699</v>
      </c>
      <c r="W1902" s="130">
        <v>1.49</v>
      </c>
      <c r="X1902" s="135">
        <v>86</v>
      </c>
      <c r="Y1902" s="130" t="str">
        <f t="shared" si="252"/>
        <v>PACK144</v>
      </c>
      <c r="Z1902" s="130" t="str">
        <f t="shared" si="253"/>
        <v>6/UR18650FK</v>
      </c>
      <c r="AA1902" s="135">
        <f t="shared" si="259"/>
        <v>1.49</v>
      </c>
      <c r="AB1902" s="135">
        <f t="shared" si="254"/>
        <v>37.04</v>
      </c>
      <c r="AC1902" s="130">
        <f t="shared" si="260"/>
        <v>86</v>
      </c>
      <c r="AD1902" s="130" t="str">
        <f t="shared" si="256"/>
        <v>66001-143</v>
      </c>
      <c r="AE1902" s="136"/>
      <c r="AF1902" s="137"/>
      <c r="AG1902" s="1" t="s">
        <v>151</v>
      </c>
      <c r="AH1902" s="43">
        <v>24232</v>
      </c>
    </row>
    <row r="1903" spans="1:34" x14ac:dyDescent="0.25">
      <c r="A1903" s="139">
        <v>44858</v>
      </c>
      <c r="B1903" s="58" t="s">
        <v>6340</v>
      </c>
      <c r="C1903" s="51" t="s">
        <v>4641</v>
      </c>
      <c r="D1903" s="51" t="s">
        <v>6342</v>
      </c>
      <c r="E1903" s="54">
        <v>44862</v>
      </c>
      <c r="F1903" s="51" t="s">
        <v>571</v>
      </c>
      <c r="G1903" s="48" t="s">
        <v>6341</v>
      </c>
      <c r="H1903" s="52">
        <v>2</v>
      </c>
      <c r="I1903" s="51" t="s">
        <v>2817</v>
      </c>
      <c r="J1903" s="1">
        <v>5</v>
      </c>
      <c r="K1903" s="132">
        <v>975917</v>
      </c>
      <c r="L1903" s="131"/>
      <c r="M1903" s="131">
        <v>3.7</v>
      </c>
      <c r="N1903" s="131">
        <v>0.8</v>
      </c>
      <c r="O1903" s="133">
        <f t="shared" si="261"/>
        <v>2.9600000000000004</v>
      </c>
      <c r="P1903" s="131" t="s">
        <v>3486</v>
      </c>
      <c r="Q1903" s="131" t="s">
        <v>412</v>
      </c>
      <c r="R1903" s="134" t="s">
        <v>2172</v>
      </c>
      <c r="S1903" s="149">
        <v>1.9336111111111114</v>
      </c>
      <c r="T1903" s="149">
        <v>0.9668055555555557</v>
      </c>
      <c r="U1903" s="150">
        <v>44859</v>
      </c>
      <c r="V1903" s="149">
        <v>0.20750000000000046</v>
      </c>
      <c r="W1903" s="130">
        <v>1</v>
      </c>
      <c r="X1903" s="135">
        <v>23.56</v>
      </c>
      <c r="Y1903" s="130" t="str">
        <f t="shared" si="252"/>
        <v>RL429</v>
      </c>
      <c r="Z1903" s="130" t="str">
        <f t="shared" si="253"/>
        <v>1/UR14500AC</v>
      </c>
      <c r="AA1903" s="135">
        <f t="shared" si="259"/>
        <v>1</v>
      </c>
      <c r="AB1903" s="135">
        <f t="shared" si="254"/>
        <v>5</v>
      </c>
      <c r="AC1903" s="130">
        <f t="shared" si="260"/>
        <v>23.56</v>
      </c>
      <c r="AD1903" s="130" t="str">
        <f t="shared" si="256"/>
        <v>23000-337</v>
      </c>
      <c r="AE1903" s="136"/>
      <c r="AF1903" s="137"/>
      <c r="AG1903" s="1" t="s">
        <v>153</v>
      </c>
      <c r="AH1903" s="43">
        <v>65616</v>
      </c>
    </row>
    <row r="1904" spans="1:34" x14ac:dyDescent="0.25">
      <c r="A1904" s="147">
        <v>44848</v>
      </c>
      <c r="B1904" s="82" t="s">
        <v>6247</v>
      </c>
      <c r="C1904" s="51" t="s">
        <v>666</v>
      </c>
      <c r="D1904" s="51" t="s">
        <v>6249</v>
      </c>
      <c r="E1904" s="54">
        <v>44838</v>
      </c>
      <c r="F1904" s="51" t="s">
        <v>4235</v>
      </c>
      <c r="G1904" s="48" t="s">
        <v>6248</v>
      </c>
      <c r="H1904" s="52">
        <v>1</v>
      </c>
      <c r="I1904" s="51" t="s">
        <v>649</v>
      </c>
      <c r="J1904" s="1">
        <v>56.79</v>
      </c>
      <c r="K1904" s="132">
        <v>973734</v>
      </c>
      <c r="L1904" s="131"/>
      <c r="M1904" s="131">
        <v>12</v>
      </c>
      <c r="N1904" s="131">
        <v>9</v>
      </c>
      <c r="O1904" s="133">
        <f t="shared" si="261"/>
        <v>108</v>
      </c>
      <c r="P1904" s="131" t="s">
        <v>3497</v>
      </c>
      <c r="Q1904" s="131" t="s">
        <v>584</v>
      </c>
      <c r="R1904" s="134" t="s">
        <v>2172</v>
      </c>
      <c r="S1904" s="149">
        <v>3.2816666666666654</v>
      </c>
      <c r="T1904" s="149">
        <v>3.2816666666666654</v>
      </c>
      <c r="U1904" s="150">
        <v>44859</v>
      </c>
      <c r="V1904" s="149">
        <v>0.3291666666666675</v>
      </c>
      <c r="W1904" s="130">
        <v>1.05</v>
      </c>
      <c r="X1904" s="135">
        <v>195</v>
      </c>
      <c r="Y1904" s="130" t="str">
        <f t="shared" si="252"/>
        <v>N449</v>
      </c>
      <c r="Z1904" s="130" t="str">
        <f t="shared" si="253"/>
        <v>10/KH-D10000</v>
      </c>
      <c r="AA1904" s="135">
        <f t="shared" si="259"/>
        <v>1.05</v>
      </c>
      <c r="AB1904" s="135">
        <f t="shared" si="254"/>
        <v>56.79</v>
      </c>
      <c r="AC1904" s="130">
        <f t="shared" si="260"/>
        <v>195</v>
      </c>
      <c r="AD1904" s="130" t="str">
        <f t="shared" si="256"/>
        <v>66000-422</v>
      </c>
      <c r="AE1904" s="136"/>
      <c r="AF1904" s="137"/>
      <c r="AG1904" s="1" t="s">
        <v>13</v>
      </c>
      <c r="AH1904" s="43">
        <v>66026</v>
      </c>
    </row>
    <row r="1905" spans="1:34" x14ac:dyDescent="0.25">
      <c r="A1905" s="147">
        <v>44848</v>
      </c>
      <c r="B1905" s="82" t="s">
        <v>6257</v>
      </c>
      <c r="C1905" s="51" t="s">
        <v>6260</v>
      </c>
      <c r="D1905" s="51" t="s">
        <v>6261</v>
      </c>
      <c r="E1905" s="54">
        <v>44845</v>
      </c>
      <c r="F1905" s="51" t="s">
        <v>6258</v>
      </c>
      <c r="G1905" s="48" t="s">
        <v>6259</v>
      </c>
      <c r="H1905" s="52">
        <v>1</v>
      </c>
      <c r="I1905" s="51" t="s">
        <v>388</v>
      </c>
      <c r="J1905" s="1">
        <v>532.70000000000005</v>
      </c>
      <c r="K1905" s="132">
        <v>974567</v>
      </c>
      <c r="L1905" s="131"/>
      <c r="M1905" s="131">
        <v>32</v>
      </c>
      <c r="N1905" s="131">
        <v>51</v>
      </c>
      <c r="O1905" s="133">
        <f t="shared" si="261"/>
        <v>1632</v>
      </c>
      <c r="P1905" s="131" t="s">
        <v>538</v>
      </c>
      <c r="Q1905" s="131" t="s">
        <v>6262</v>
      </c>
      <c r="R1905" s="134" t="s">
        <v>2172</v>
      </c>
      <c r="S1905" s="149">
        <v>4.5502777777777759</v>
      </c>
      <c r="T1905" s="149">
        <v>4.5502777777777759</v>
      </c>
      <c r="U1905" s="150">
        <v>44859</v>
      </c>
      <c r="V1905" s="149">
        <v>0.27444444444444382</v>
      </c>
      <c r="W1905" s="130">
        <v>3</v>
      </c>
      <c r="X1905" s="135">
        <v>1150</v>
      </c>
      <c r="Y1905" s="130" t="str">
        <f t="shared" si="252"/>
        <v>L914</v>
      </c>
      <c r="Z1905" s="130" t="str">
        <f t="shared" si="253"/>
        <v>27/LS33600</v>
      </c>
      <c r="AA1905" s="135">
        <f t="shared" si="259"/>
        <v>3</v>
      </c>
      <c r="AB1905" s="135">
        <f t="shared" si="254"/>
        <v>532.70000000000005</v>
      </c>
      <c r="AC1905" s="130">
        <f t="shared" si="260"/>
        <v>1150</v>
      </c>
      <c r="AD1905" s="130" t="str">
        <f t="shared" si="256"/>
        <v>66003-087</v>
      </c>
      <c r="AE1905" s="136"/>
      <c r="AF1905" s="137"/>
      <c r="AG1905" s="1" t="s">
        <v>153</v>
      </c>
      <c r="AH1905" s="43">
        <v>2763</v>
      </c>
    </row>
    <row r="1906" spans="1:34" x14ac:dyDescent="0.25">
      <c r="A1906" s="140">
        <v>44817</v>
      </c>
      <c r="B1906" s="55" t="s">
        <v>5993</v>
      </c>
      <c r="C1906" s="51" t="s">
        <v>5994</v>
      </c>
      <c r="D1906" s="51" t="s">
        <v>1104</v>
      </c>
      <c r="E1906" s="54">
        <v>44839</v>
      </c>
      <c r="F1906" s="51" t="s">
        <v>571</v>
      </c>
      <c r="G1906" s="48" t="s">
        <v>1056</v>
      </c>
      <c r="H1906" s="52">
        <v>10</v>
      </c>
      <c r="I1906" s="51" t="s">
        <v>1057</v>
      </c>
      <c r="J1906" s="1">
        <v>81.319999999999993</v>
      </c>
      <c r="K1906" s="132">
        <v>970472</v>
      </c>
      <c r="L1906" s="131"/>
      <c r="M1906" s="131"/>
      <c r="N1906" s="131"/>
      <c r="O1906" s="133">
        <f t="shared" si="261"/>
        <v>0</v>
      </c>
      <c r="P1906" s="131"/>
      <c r="Q1906" s="131"/>
      <c r="R1906" s="134" t="s">
        <v>297</v>
      </c>
      <c r="S1906" s="149">
        <v>18.373055555555556</v>
      </c>
      <c r="T1906" s="149">
        <v>1.8373055555555555</v>
      </c>
      <c r="U1906" s="150">
        <v>44859</v>
      </c>
      <c r="V1906" s="149">
        <v>0.49388888888888971</v>
      </c>
      <c r="W1906" s="130">
        <v>1.56</v>
      </c>
      <c r="X1906" s="135">
        <v>226</v>
      </c>
      <c r="Y1906" s="130" t="str">
        <f t="shared" si="252"/>
        <v>CH307A</v>
      </c>
      <c r="Z1906" s="130" t="str">
        <f t="shared" si="253"/>
        <v>1/CH307</v>
      </c>
      <c r="AA1906" s="135">
        <f t="shared" si="259"/>
        <v>1.56</v>
      </c>
      <c r="AB1906" s="135">
        <f t="shared" si="254"/>
        <v>81.319999999999993</v>
      </c>
      <c r="AC1906" s="130">
        <f t="shared" si="260"/>
        <v>226</v>
      </c>
      <c r="AD1906" s="130" t="str">
        <f t="shared" si="256"/>
        <v>67000-536A</v>
      </c>
      <c r="AE1906" s="136"/>
      <c r="AF1906" s="137"/>
      <c r="AG1906" s="1" t="s">
        <v>153</v>
      </c>
      <c r="AH1906" s="43">
        <v>36111</v>
      </c>
    </row>
    <row r="1907" spans="1:34" x14ac:dyDescent="0.25">
      <c r="A1907" s="140">
        <v>44852</v>
      </c>
      <c r="B1907" s="55" t="s">
        <v>6266</v>
      </c>
      <c r="C1907" s="51" t="s">
        <v>2150</v>
      </c>
      <c r="D1907" s="51" t="s">
        <v>381</v>
      </c>
      <c r="E1907" s="54">
        <v>44866</v>
      </c>
      <c r="F1907" s="51" t="s">
        <v>6267</v>
      </c>
      <c r="G1907" s="48" t="s">
        <v>380</v>
      </c>
      <c r="H1907" s="52">
        <v>4</v>
      </c>
      <c r="I1907" s="51" t="s">
        <v>95</v>
      </c>
      <c r="J1907" s="1">
        <v>66.08</v>
      </c>
      <c r="K1907" s="132">
        <v>975378</v>
      </c>
      <c r="L1907" s="131"/>
      <c r="M1907" s="131">
        <v>13.5</v>
      </c>
      <c r="N1907" s="131"/>
      <c r="O1907" s="133">
        <f t="shared" si="261"/>
        <v>0</v>
      </c>
      <c r="P1907" s="131" t="s">
        <v>3538</v>
      </c>
      <c r="Q1907" s="131" t="s">
        <v>382</v>
      </c>
      <c r="R1907" s="134" t="s">
        <v>5774</v>
      </c>
      <c r="S1907" s="149">
        <v>28.27138888888889</v>
      </c>
      <c r="T1907" s="149">
        <v>7.0678472222222224</v>
      </c>
      <c r="U1907" s="150">
        <v>44861</v>
      </c>
      <c r="V1907" s="149">
        <v>0.33583333333333254</v>
      </c>
      <c r="W1907" s="130">
        <v>2.3199999999999998</v>
      </c>
      <c r="X1907" s="135">
        <v>360</v>
      </c>
      <c r="Y1907" s="130" t="str">
        <f t="shared" si="252"/>
        <v>AL123D</v>
      </c>
      <c r="Z1907" s="130" t="str">
        <f t="shared" si="253"/>
        <v>72/LR20XW</v>
      </c>
      <c r="AA1907" s="135">
        <f t="shared" si="259"/>
        <v>2.3199999999999998</v>
      </c>
      <c r="AB1907" s="135">
        <f t="shared" si="254"/>
        <v>66.08</v>
      </c>
      <c r="AC1907" s="130">
        <f t="shared" si="260"/>
        <v>360</v>
      </c>
      <c r="AD1907" s="130" t="str">
        <f t="shared" si="256"/>
        <v>66000-182</v>
      </c>
      <c r="AE1907" s="136"/>
      <c r="AF1907" s="137"/>
      <c r="AG1907" s="1" t="s">
        <v>151</v>
      </c>
      <c r="AH1907" s="43">
        <v>40227</v>
      </c>
    </row>
    <row r="1908" spans="1:34" x14ac:dyDescent="0.25">
      <c r="A1908" s="140">
        <v>44859</v>
      </c>
      <c r="B1908" s="55" t="s">
        <v>6367</v>
      </c>
      <c r="C1908" s="51" t="s">
        <v>717</v>
      </c>
      <c r="D1908" s="51" t="s">
        <v>639</v>
      </c>
      <c r="E1908" s="54">
        <v>44869</v>
      </c>
      <c r="F1908" s="51" t="s">
        <v>267</v>
      </c>
      <c r="G1908" s="48" t="s">
        <v>638</v>
      </c>
      <c r="H1908" s="52">
        <v>2</v>
      </c>
      <c r="I1908" s="51" t="s">
        <v>243</v>
      </c>
      <c r="J1908" s="1">
        <v>22.4</v>
      </c>
      <c r="K1908" s="132">
        <v>975795</v>
      </c>
      <c r="L1908" s="131"/>
      <c r="M1908" s="131">
        <v>12</v>
      </c>
      <c r="N1908" s="131">
        <v>2.4</v>
      </c>
      <c r="O1908" s="133">
        <f t="shared" si="261"/>
        <v>28.799999999999997</v>
      </c>
      <c r="P1908" s="131" t="s">
        <v>3497</v>
      </c>
      <c r="Q1908" s="131" t="s">
        <v>584</v>
      </c>
      <c r="R1908" s="134" t="s">
        <v>248</v>
      </c>
      <c r="S1908" s="149">
        <v>2.0369444444444436</v>
      </c>
      <c r="T1908" s="149">
        <v>1.0184722222222218</v>
      </c>
      <c r="U1908" s="150">
        <v>44861</v>
      </c>
      <c r="V1908" s="149">
        <v>0.31722222222222207</v>
      </c>
      <c r="W1908" s="130">
        <v>0.78</v>
      </c>
      <c r="X1908" s="135">
        <v>82</v>
      </c>
      <c r="Y1908" s="130" t="str">
        <f t="shared" si="252"/>
        <v>N354</v>
      </c>
      <c r="Z1908" s="130" t="str">
        <f t="shared" si="253"/>
        <v>10/HR-3UTHC</v>
      </c>
      <c r="AA1908" s="135">
        <f t="shared" si="259"/>
        <v>0.78</v>
      </c>
      <c r="AB1908" s="135">
        <f t="shared" si="254"/>
        <v>22.4</v>
      </c>
      <c r="AC1908" s="130">
        <f t="shared" si="260"/>
        <v>82</v>
      </c>
      <c r="AD1908" s="130" t="str">
        <f t="shared" si="256"/>
        <v>66000-354</v>
      </c>
      <c r="AE1908" s="136"/>
      <c r="AF1908" s="137"/>
      <c r="AG1908" s="1" t="s">
        <v>153</v>
      </c>
      <c r="AH1908" s="43">
        <v>66116</v>
      </c>
    </row>
    <row r="1909" spans="1:34" x14ac:dyDescent="0.25">
      <c r="A1909" s="146">
        <v>44854</v>
      </c>
      <c r="B1909" s="57" t="s">
        <v>6294</v>
      </c>
      <c r="C1909" s="51" t="s">
        <v>717</v>
      </c>
      <c r="D1909" s="51" t="s">
        <v>639</v>
      </c>
      <c r="E1909" s="54">
        <v>44855</v>
      </c>
      <c r="F1909" s="51" t="s">
        <v>267</v>
      </c>
      <c r="G1909" s="48" t="s">
        <v>638</v>
      </c>
      <c r="H1909" s="52">
        <v>2</v>
      </c>
      <c r="I1909" s="51" t="s">
        <v>243</v>
      </c>
      <c r="J1909" s="1">
        <v>22.39</v>
      </c>
      <c r="K1909" s="132">
        <v>975082</v>
      </c>
      <c r="L1909" s="131"/>
      <c r="M1909" s="131">
        <v>12</v>
      </c>
      <c r="N1909" s="131">
        <v>2.4</v>
      </c>
      <c r="O1909" s="133">
        <f t="shared" si="261"/>
        <v>28.799999999999997</v>
      </c>
      <c r="P1909" s="131" t="s">
        <v>3497</v>
      </c>
      <c r="Q1909" s="131" t="s">
        <v>584</v>
      </c>
      <c r="R1909" s="134" t="s">
        <v>248</v>
      </c>
      <c r="S1909" s="149">
        <v>1.8697222222222223</v>
      </c>
      <c r="T1909" s="149">
        <v>0.93486111111111114</v>
      </c>
      <c r="U1909" s="150">
        <v>44861</v>
      </c>
      <c r="V1909" s="149">
        <v>0.29055555555555657</v>
      </c>
      <c r="W1909" s="130">
        <v>0.78</v>
      </c>
      <c r="X1909" s="135">
        <v>62</v>
      </c>
      <c r="Y1909" s="130" t="str">
        <f t="shared" si="252"/>
        <v>N354</v>
      </c>
      <c r="Z1909" s="130" t="str">
        <f t="shared" si="253"/>
        <v>10/HR-3UTHC</v>
      </c>
      <c r="AA1909" s="135">
        <f t="shared" si="259"/>
        <v>0.78</v>
      </c>
      <c r="AB1909" s="135">
        <f t="shared" si="254"/>
        <v>22.39</v>
      </c>
      <c r="AC1909" s="130">
        <f t="shared" si="260"/>
        <v>62</v>
      </c>
      <c r="AD1909" s="130" t="str">
        <f t="shared" si="256"/>
        <v>66000-354</v>
      </c>
      <c r="AE1909" s="136"/>
      <c r="AF1909" s="137"/>
      <c r="AG1909" s="1" t="s">
        <v>153</v>
      </c>
      <c r="AH1909" s="43">
        <v>66116</v>
      </c>
    </row>
    <row r="1910" spans="1:34" x14ac:dyDescent="0.25">
      <c r="A1910" s="146">
        <v>44847</v>
      </c>
      <c r="B1910" s="57" t="s">
        <v>6221</v>
      </c>
      <c r="C1910" s="51" t="s">
        <v>580</v>
      </c>
      <c r="D1910" s="51" t="s">
        <v>6224</v>
      </c>
      <c r="E1910" s="54">
        <v>44846</v>
      </c>
      <c r="F1910" s="51" t="s">
        <v>105</v>
      </c>
      <c r="G1910" s="48" t="s">
        <v>6222</v>
      </c>
      <c r="H1910" s="52">
        <v>2</v>
      </c>
      <c r="I1910" s="51" t="s">
        <v>364</v>
      </c>
      <c r="J1910" s="1">
        <v>7.32</v>
      </c>
      <c r="K1910" s="132">
        <v>974817</v>
      </c>
      <c r="L1910" s="131" t="s">
        <v>6223</v>
      </c>
      <c r="M1910" s="131">
        <v>7.4</v>
      </c>
      <c r="N1910" s="131">
        <v>2.6</v>
      </c>
      <c r="O1910" s="133">
        <f t="shared" si="261"/>
        <v>19.240000000000002</v>
      </c>
      <c r="P1910" s="131" t="s">
        <v>3486</v>
      </c>
      <c r="Q1910" s="131" t="s">
        <v>582</v>
      </c>
      <c r="R1910" s="134" t="s">
        <v>997</v>
      </c>
      <c r="S1910" s="149">
        <v>2.4272222222222242</v>
      </c>
      <c r="T1910" s="149">
        <v>1.2136111111111121</v>
      </c>
      <c r="U1910" s="150">
        <v>44861</v>
      </c>
      <c r="V1910" s="149">
        <v>0.23055555555555385</v>
      </c>
      <c r="W1910" s="130">
        <v>1.33</v>
      </c>
      <c r="X1910" s="135">
        <v>51.9</v>
      </c>
      <c r="Y1910" s="130" t="str">
        <f t="shared" si="252"/>
        <v>RECELL665</v>
      </c>
      <c r="Z1910" s="130" t="str">
        <f t="shared" si="253"/>
        <v>2/UR18650ZY</v>
      </c>
      <c r="AA1910" s="135">
        <f t="shared" si="259"/>
        <v>1.33</v>
      </c>
      <c r="AB1910" s="135">
        <f t="shared" si="254"/>
        <v>7.32</v>
      </c>
      <c r="AC1910" s="130">
        <f t="shared" si="260"/>
        <v>51.9</v>
      </c>
      <c r="AD1910" s="130" t="str">
        <f t="shared" si="256"/>
        <v>22000-966A</v>
      </c>
      <c r="AE1910" s="136"/>
      <c r="AF1910" s="137"/>
      <c r="AG1910" s="1" t="s">
        <v>13</v>
      </c>
      <c r="AH1910" s="43" t="s">
        <v>294</v>
      </c>
    </row>
    <row r="1911" spans="1:34" x14ac:dyDescent="0.25">
      <c r="A1911" s="140">
        <v>44859</v>
      </c>
      <c r="B1911" s="55" t="s">
        <v>6386</v>
      </c>
      <c r="C1911" s="51" t="s">
        <v>774</v>
      </c>
      <c r="D1911" s="51" t="s">
        <v>746</v>
      </c>
      <c r="E1911" s="54">
        <v>44858</v>
      </c>
      <c r="F1911" s="51" t="s">
        <v>744</v>
      </c>
      <c r="G1911" s="48" t="s">
        <v>745</v>
      </c>
      <c r="H1911" s="52">
        <v>1</v>
      </c>
      <c r="I1911" s="51" t="s">
        <v>251</v>
      </c>
      <c r="J1911" s="1">
        <v>278.5</v>
      </c>
      <c r="K1911" s="132">
        <v>976060</v>
      </c>
      <c r="L1911" s="131"/>
      <c r="M1911" s="131">
        <v>36</v>
      </c>
      <c r="N1911" s="131">
        <v>16.75</v>
      </c>
      <c r="O1911" s="133">
        <f t="shared" si="261"/>
        <v>603</v>
      </c>
      <c r="P1911" s="131" t="s">
        <v>3486</v>
      </c>
      <c r="Q1911" s="131" t="s">
        <v>747</v>
      </c>
      <c r="R1911" s="134" t="s">
        <v>2172</v>
      </c>
      <c r="S1911" s="149">
        <v>5.3536111111111087</v>
      </c>
      <c r="T1911" s="149">
        <v>5.3536111111111087</v>
      </c>
      <c r="U1911" s="150">
        <v>44861</v>
      </c>
      <c r="V1911" s="149">
        <v>0.19750000000000023</v>
      </c>
      <c r="W1911" s="130">
        <v>3.19</v>
      </c>
      <c r="X1911" s="135">
        <v>550</v>
      </c>
      <c r="Y1911" s="130" t="str">
        <f t="shared" si="252"/>
        <v>RL1228</v>
      </c>
      <c r="Z1911" s="130" t="str">
        <f t="shared" si="253"/>
        <v>50/NCR18650B</v>
      </c>
      <c r="AA1911" s="135">
        <f t="shared" si="259"/>
        <v>3.19</v>
      </c>
      <c r="AB1911" s="135">
        <f t="shared" si="254"/>
        <v>278.5</v>
      </c>
      <c r="AC1911" s="130">
        <f t="shared" si="260"/>
        <v>550</v>
      </c>
      <c r="AD1911" s="130" t="str">
        <f t="shared" si="256"/>
        <v>66002-027</v>
      </c>
      <c r="AE1911" s="136"/>
      <c r="AF1911" s="137"/>
      <c r="AG1911" s="1" t="s">
        <v>151</v>
      </c>
      <c r="AH1911" s="43">
        <v>2102</v>
      </c>
    </row>
    <row r="1912" spans="1:34" x14ac:dyDescent="0.25">
      <c r="A1912" s="140">
        <v>44845</v>
      </c>
      <c r="B1912" s="55" t="s">
        <v>6208</v>
      </c>
      <c r="C1912" s="51" t="s">
        <v>661</v>
      </c>
      <c r="D1912" s="51" t="s">
        <v>406</v>
      </c>
      <c r="E1912" s="54">
        <v>44865</v>
      </c>
      <c r="F1912" s="51" t="s">
        <v>292</v>
      </c>
      <c r="G1912" s="48" t="s">
        <v>405</v>
      </c>
      <c r="H1912" s="52">
        <v>100</v>
      </c>
      <c r="I1912" s="51" t="s">
        <v>660</v>
      </c>
      <c r="J1912" s="1">
        <v>1.51</v>
      </c>
      <c r="K1912" s="132">
        <v>974457</v>
      </c>
      <c r="L1912" s="131"/>
      <c r="M1912" s="131">
        <v>3.6</v>
      </c>
      <c r="N1912" s="131">
        <v>1.2</v>
      </c>
      <c r="O1912" s="133">
        <f t="shared" si="261"/>
        <v>4.32</v>
      </c>
      <c r="P1912" s="131" t="s">
        <v>3945</v>
      </c>
      <c r="Q1912" s="131" t="s">
        <v>412</v>
      </c>
      <c r="R1912" s="134" t="s">
        <v>248</v>
      </c>
      <c r="S1912" s="149">
        <v>11.965833333333331</v>
      </c>
      <c r="T1912" s="149">
        <v>0.11965833333333331</v>
      </c>
      <c r="U1912" s="150">
        <v>44861</v>
      </c>
      <c r="V1912" s="149">
        <v>1.4075000000000015</v>
      </c>
      <c r="W1912" s="130">
        <v>0.08</v>
      </c>
      <c r="X1912" s="135">
        <v>8.5</v>
      </c>
      <c r="Y1912" s="130" t="str">
        <f t="shared" si="252"/>
        <v>L503</v>
      </c>
      <c r="Z1912" s="130" t="str">
        <f t="shared" si="253"/>
        <v>1/ER14250H</v>
      </c>
      <c r="AA1912" s="135">
        <f t="shared" si="259"/>
        <v>0.08</v>
      </c>
      <c r="AB1912" s="135">
        <f t="shared" si="254"/>
        <v>1.51</v>
      </c>
      <c r="AC1912" s="130">
        <f t="shared" si="260"/>
        <v>8.5</v>
      </c>
      <c r="AD1912" s="130" t="str">
        <f t="shared" si="256"/>
        <v>66000-691</v>
      </c>
      <c r="AE1912" s="136"/>
      <c r="AF1912" s="137"/>
      <c r="AG1912" s="1" t="s">
        <v>151</v>
      </c>
      <c r="AH1912" s="43">
        <v>6830</v>
      </c>
    </row>
    <row r="1913" spans="1:34" x14ac:dyDescent="0.25">
      <c r="A1913" s="139">
        <v>44858</v>
      </c>
      <c r="B1913" s="58" t="s">
        <v>6306</v>
      </c>
      <c r="C1913" s="51" t="s">
        <v>6308</v>
      </c>
      <c r="D1913" s="51" t="s">
        <v>6309</v>
      </c>
      <c r="E1913" s="54">
        <v>44858</v>
      </c>
      <c r="F1913" s="51" t="s">
        <v>545</v>
      </c>
      <c r="G1913" s="48" t="s">
        <v>6307</v>
      </c>
      <c r="H1913" s="52">
        <v>2</v>
      </c>
      <c r="I1913" s="51" t="s">
        <v>383</v>
      </c>
      <c r="J1913" s="1">
        <v>27.7</v>
      </c>
      <c r="K1913" s="132">
        <v>974199</v>
      </c>
      <c r="L1913" s="131"/>
      <c r="M1913" s="131">
        <v>7.2</v>
      </c>
      <c r="N1913" s="131">
        <v>4.7</v>
      </c>
      <c r="O1913" s="133">
        <f t="shared" si="261"/>
        <v>33.840000000000003</v>
      </c>
      <c r="P1913" s="131" t="s">
        <v>3486</v>
      </c>
      <c r="Q1913" s="131" t="s">
        <v>6310</v>
      </c>
      <c r="R1913" s="134" t="s">
        <v>2172</v>
      </c>
      <c r="S1913" s="149">
        <v>4.7197222222222219</v>
      </c>
      <c r="T1913" s="149">
        <v>2.359861111111111</v>
      </c>
      <c r="U1913" s="150">
        <v>44860</v>
      </c>
      <c r="V1913" s="149">
        <v>0.1974999999999989</v>
      </c>
      <c r="W1913" s="130">
        <v>2</v>
      </c>
      <c r="X1913" s="135">
        <v>110</v>
      </c>
      <c r="Y1913" s="130" t="str">
        <f t="shared" si="252"/>
        <v>RL1630</v>
      </c>
      <c r="Z1913" s="130" t="str">
        <f t="shared" si="253"/>
        <v>4/NCA103450</v>
      </c>
      <c r="AA1913" s="135">
        <f t="shared" si="259"/>
        <v>2</v>
      </c>
      <c r="AB1913" s="135">
        <f t="shared" si="254"/>
        <v>27.7</v>
      </c>
      <c r="AC1913" s="130">
        <f t="shared" si="260"/>
        <v>110</v>
      </c>
      <c r="AD1913" s="130" t="str">
        <f t="shared" si="256"/>
        <v>66003-085</v>
      </c>
      <c r="AE1913" s="136"/>
      <c r="AF1913" s="137"/>
      <c r="AG1913" s="1" t="s">
        <v>151</v>
      </c>
      <c r="AH1913" s="43">
        <v>66757</v>
      </c>
    </row>
    <row r="1914" spans="1:34" x14ac:dyDescent="0.25">
      <c r="A1914" s="140">
        <v>44859</v>
      </c>
      <c r="B1914" s="55" t="s">
        <v>6360</v>
      </c>
      <c r="C1914" s="51" t="s">
        <v>3652</v>
      </c>
      <c r="D1914" s="51" t="s">
        <v>6364</v>
      </c>
      <c r="E1914" s="54">
        <v>44876</v>
      </c>
      <c r="F1914" s="51" t="s">
        <v>6354</v>
      </c>
      <c r="G1914" s="48" t="s">
        <v>6361</v>
      </c>
      <c r="H1914" s="52">
        <v>10</v>
      </c>
      <c r="I1914" s="51" t="s">
        <v>6362</v>
      </c>
      <c r="J1914" s="1">
        <v>5.5</v>
      </c>
      <c r="K1914" s="132">
        <v>975920</v>
      </c>
      <c r="L1914" s="131" t="s">
        <v>6363</v>
      </c>
      <c r="M1914" s="131">
        <v>2.4</v>
      </c>
      <c r="N1914" s="131">
        <v>4</v>
      </c>
      <c r="O1914" s="133">
        <f t="shared" si="261"/>
        <v>9.6</v>
      </c>
      <c r="P1914" s="131" t="s">
        <v>4011</v>
      </c>
      <c r="Q1914" s="131" t="s">
        <v>582</v>
      </c>
      <c r="R1914" s="134" t="s">
        <v>5813</v>
      </c>
      <c r="S1914" s="149">
        <v>2.5930555555555554</v>
      </c>
      <c r="T1914" s="149">
        <v>0.25930555555555557</v>
      </c>
      <c r="U1914" s="150">
        <v>44860</v>
      </c>
      <c r="V1914" s="149">
        <v>0.49138888888888665</v>
      </c>
      <c r="W1914" s="130">
        <v>0.5</v>
      </c>
      <c r="X1914" s="135">
        <v>20.66</v>
      </c>
      <c r="Y1914" s="130" t="str">
        <f t="shared" si="252"/>
        <v>N1276</v>
      </c>
      <c r="Z1914" s="130" t="str">
        <f t="shared" si="253"/>
        <v>2/ITL4000D</v>
      </c>
      <c r="AA1914" s="135">
        <f t="shared" si="259"/>
        <v>0.5</v>
      </c>
      <c r="AB1914" s="135">
        <f t="shared" si="254"/>
        <v>5.5</v>
      </c>
      <c r="AC1914" s="130">
        <f t="shared" si="260"/>
        <v>20.66</v>
      </c>
      <c r="AD1914" s="130" t="str">
        <f t="shared" si="256"/>
        <v>30004-352FLT042</v>
      </c>
      <c r="AE1914" s="136"/>
      <c r="AF1914" s="137"/>
      <c r="AG1914" s="1" t="s">
        <v>152</v>
      </c>
      <c r="AH1914" s="43">
        <v>2488</v>
      </c>
    </row>
    <row r="1915" spans="1:34" x14ac:dyDescent="0.25">
      <c r="A1915" s="140">
        <v>44859</v>
      </c>
      <c r="B1915" s="55" t="s">
        <v>6353</v>
      </c>
      <c r="C1915" s="51" t="s">
        <v>6358</v>
      </c>
      <c r="D1915" s="51" t="s">
        <v>6359</v>
      </c>
      <c r="E1915" s="54">
        <v>44876</v>
      </c>
      <c r="F1915" s="51" t="s">
        <v>6354</v>
      </c>
      <c r="G1915" s="48" t="s">
        <v>6355</v>
      </c>
      <c r="H1915" s="52">
        <v>10</v>
      </c>
      <c r="I1915" s="51" t="s">
        <v>6356</v>
      </c>
      <c r="J1915" s="1">
        <v>3.5</v>
      </c>
      <c r="K1915" s="132">
        <v>975920</v>
      </c>
      <c r="L1915" s="131" t="s">
        <v>6357</v>
      </c>
      <c r="M1915" s="131">
        <v>3.6</v>
      </c>
      <c r="N1915" s="131">
        <v>1.6</v>
      </c>
      <c r="O1915" s="133">
        <f t="shared" si="261"/>
        <v>5.7600000000000007</v>
      </c>
      <c r="P1915" s="131" t="s">
        <v>4011</v>
      </c>
      <c r="Q1915" s="131" t="s">
        <v>577</v>
      </c>
      <c r="R1915" s="134" t="s">
        <v>5813</v>
      </c>
      <c r="S1915" s="149">
        <v>2.245277777777777</v>
      </c>
      <c r="T1915" s="149">
        <v>0.22452777777777772</v>
      </c>
      <c r="U1915" s="150">
        <v>44860</v>
      </c>
      <c r="V1915" s="149">
        <v>0.48583333333333334</v>
      </c>
      <c r="W1915" s="130">
        <v>0.3</v>
      </c>
      <c r="X1915" s="135">
        <v>12.59</v>
      </c>
      <c r="Y1915" s="130" t="str">
        <f t="shared" si="252"/>
        <v>N1001</v>
      </c>
      <c r="Z1915" s="130" t="str">
        <f t="shared" si="253"/>
        <v>3/IT1600CS</v>
      </c>
      <c r="AA1915" s="135">
        <f t="shared" si="259"/>
        <v>0.3</v>
      </c>
      <c r="AB1915" s="135">
        <f t="shared" si="254"/>
        <v>3.5</v>
      </c>
      <c r="AC1915" s="130">
        <f t="shared" si="260"/>
        <v>12.59</v>
      </c>
      <c r="AD1915" s="130" t="str">
        <f t="shared" si="256"/>
        <v>59001-306GP1</v>
      </c>
      <c r="AE1915" s="136"/>
      <c r="AF1915" s="137"/>
      <c r="AG1915" s="1" t="s">
        <v>152</v>
      </c>
      <c r="AH1915" s="43">
        <v>2488</v>
      </c>
    </row>
    <row r="1916" spans="1:34" x14ac:dyDescent="0.25">
      <c r="A1916" s="144">
        <v>44853</v>
      </c>
      <c r="B1916" s="56" t="s">
        <v>6287</v>
      </c>
      <c r="C1916" s="51" t="s">
        <v>1293</v>
      </c>
      <c r="D1916" s="51" t="s">
        <v>356</v>
      </c>
      <c r="E1916" s="54">
        <v>44865</v>
      </c>
      <c r="F1916" s="51" t="s">
        <v>354</v>
      </c>
      <c r="G1916" s="48" t="s">
        <v>355</v>
      </c>
      <c r="H1916" s="52">
        <v>4</v>
      </c>
      <c r="I1916" s="51" t="s">
        <v>102</v>
      </c>
      <c r="J1916" s="1">
        <v>38</v>
      </c>
      <c r="K1916" s="132">
        <v>975293</v>
      </c>
      <c r="L1916" s="131"/>
      <c r="M1916" s="131"/>
      <c r="N1916" s="131"/>
      <c r="O1916" s="133">
        <f t="shared" si="261"/>
        <v>0</v>
      </c>
      <c r="P1916" s="131"/>
      <c r="Q1916" s="131"/>
      <c r="R1916" s="134" t="s">
        <v>249</v>
      </c>
      <c r="S1916" s="149">
        <v>1.3333333333333313</v>
      </c>
      <c r="T1916" s="149">
        <v>0.33333333333333282</v>
      </c>
      <c r="U1916" s="150">
        <v>44860</v>
      </c>
      <c r="V1916" s="149">
        <v>0.33444444444444521</v>
      </c>
      <c r="W1916" s="130">
        <v>0.37</v>
      </c>
      <c r="X1916" s="135">
        <v>120</v>
      </c>
      <c r="Y1916" s="130" t="str">
        <f t="shared" si="252"/>
        <v>CH33</v>
      </c>
      <c r="Z1916" s="130" t="str">
        <f t="shared" si="253"/>
        <v>1/TSB-002</v>
      </c>
      <c r="AA1916" s="135">
        <f t="shared" si="259"/>
        <v>0.37</v>
      </c>
      <c r="AB1916" s="135">
        <f t="shared" si="254"/>
        <v>38</v>
      </c>
      <c r="AC1916" s="130">
        <f t="shared" si="260"/>
        <v>120</v>
      </c>
      <c r="AD1916" s="130" t="str">
        <f t="shared" si="256"/>
        <v>66000-142</v>
      </c>
      <c r="AE1916" s="136"/>
      <c r="AF1916" s="137"/>
      <c r="AG1916" s="1" t="s">
        <v>153</v>
      </c>
      <c r="AH1916" s="43">
        <v>30755</v>
      </c>
    </row>
    <row r="1917" spans="1:34" x14ac:dyDescent="0.25">
      <c r="A1917" s="139">
        <v>44858</v>
      </c>
      <c r="B1917" s="58" t="s">
        <v>6328</v>
      </c>
      <c r="C1917" s="51" t="s">
        <v>3882</v>
      </c>
      <c r="D1917" s="51" t="s">
        <v>6333</v>
      </c>
      <c r="E1917" s="54">
        <v>44866</v>
      </c>
      <c r="F1917" s="51" t="s">
        <v>6329</v>
      </c>
      <c r="G1917" s="48" t="s">
        <v>6330</v>
      </c>
      <c r="H1917" s="52">
        <v>33</v>
      </c>
      <c r="I1917" s="51" t="s">
        <v>6331</v>
      </c>
      <c r="J1917" s="1">
        <v>14.6</v>
      </c>
      <c r="K1917" s="132">
        <v>975316</v>
      </c>
      <c r="L1917" s="131" t="s">
        <v>6332</v>
      </c>
      <c r="M1917" s="131">
        <v>6</v>
      </c>
      <c r="N1917" s="131">
        <v>4</v>
      </c>
      <c r="O1917" s="133">
        <f t="shared" si="261"/>
        <v>24</v>
      </c>
      <c r="P1917" s="131" t="s">
        <v>4011</v>
      </c>
      <c r="Q1917" s="131" t="s">
        <v>583</v>
      </c>
      <c r="R1917" s="134" t="s">
        <v>5813</v>
      </c>
      <c r="S1917" s="149">
        <v>9.6738888888888859</v>
      </c>
      <c r="T1917" s="149">
        <v>0.29314814814814805</v>
      </c>
      <c r="U1917" s="150">
        <v>44860</v>
      </c>
      <c r="V1917" s="149">
        <v>0.8725000000000005</v>
      </c>
      <c r="W1917" s="130">
        <v>0.34</v>
      </c>
      <c r="X1917" s="135">
        <v>36</v>
      </c>
      <c r="Y1917" s="130" t="str">
        <f t="shared" si="252"/>
        <v>N1353</v>
      </c>
      <c r="Z1917" s="130" t="str">
        <f t="shared" si="253"/>
        <v>5/ITL4000D</v>
      </c>
      <c r="AA1917" s="135">
        <f t="shared" si="259"/>
        <v>0.34</v>
      </c>
      <c r="AB1917" s="135">
        <f t="shared" si="254"/>
        <v>14.6</v>
      </c>
      <c r="AC1917" s="130">
        <f t="shared" si="260"/>
        <v>36</v>
      </c>
      <c r="AD1917" s="130" t="str">
        <f t="shared" si="256"/>
        <v>30004-355EL</v>
      </c>
      <c r="AE1917" s="136"/>
      <c r="AF1917" s="137"/>
      <c r="AG1917" s="1" t="s">
        <v>151</v>
      </c>
      <c r="AH1917" s="43">
        <v>66931</v>
      </c>
    </row>
    <row r="1918" spans="1:34" x14ac:dyDescent="0.25">
      <c r="A1918" s="146">
        <v>44847</v>
      </c>
      <c r="B1918" s="57" t="s">
        <v>6225</v>
      </c>
      <c r="C1918" s="51" t="s">
        <v>580</v>
      </c>
      <c r="D1918" s="51" t="s">
        <v>6392</v>
      </c>
      <c r="E1918" s="54">
        <v>44846</v>
      </c>
      <c r="F1918" s="51" t="s">
        <v>105</v>
      </c>
      <c r="G1918" s="48" t="s">
        <v>6226</v>
      </c>
      <c r="H1918" s="52">
        <v>1</v>
      </c>
      <c r="I1918" s="51" t="s">
        <v>364</v>
      </c>
      <c r="J1918" s="1">
        <v>7.32</v>
      </c>
      <c r="K1918" s="132">
        <v>974817</v>
      </c>
      <c r="L1918" s="131" t="s">
        <v>6227</v>
      </c>
      <c r="M1918" s="131">
        <v>7.4</v>
      </c>
      <c r="N1918" s="131">
        <v>2.6</v>
      </c>
      <c r="O1918" s="133">
        <f t="shared" si="261"/>
        <v>19.240000000000002</v>
      </c>
      <c r="P1918" s="131" t="s">
        <v>3486</v>
      </c>
      <c r="Q1918" s="131" t="s">
        <v>582</v>
      </c>
      <c r="R1918" s="134" t="s">
        <v>997</v>
      </c>
      <c r="S1918" s="149">
        <v>0.95222222222222408</v>
      </c>
      <c r="T1918" s="149">
        <v>0.95222222222222408</v>
      </c>
      <c r="U1918" s="150">
        <v>44861</v>
      </c>
      <c r="V1918" s="149">
        <v>0.17638888888888804</v>
      </c>
      <c r="W1918" s="130">
        <v>1</v>
      </c>
      <c r="X1918" s="135">
        <v>53.4</v>
      </c>
      <c r="Y1918" s="130" t="str">
        <f t="shared" si="252"/>
        <v>RECELL802</v>
      </c>
      <c r="Z1918" s="130" t="str">
        <f t="shared" si="253"/>
        <v>2/UR18650ZY</v>
      </c>
      <c r="AA1918" s="135">
        <f t="shared" si="259"/>
        <v>1</v>
      </c>
      <c r="AB1918" s="135">
        <f t="shared" si="254"/>
        <v>7.32</v>
      </c>
      <c r="AC1918" s="130">
        <f t="shared" si="260"/>
        <v>53.4</v>
      </c>
      <c r="AD1918" s="130" t="str">
        <f t="shared" si="256"/>
        <v>22000-966C</v>
      </c>
      <c r="AE1918" s="136"/>
      <c r="AF1918" s="137"/>
      <c r="AG1918" s="1" t="s">
        <v>13</v>
      </c>
      <c r="AH1918" s="43" t="s">
        <v>294</v>
      </c>
    </row>
    <row r="1919" spans="1:34" x14ac:dyDescent="0.25">
      <c r="A1919" s="140">
        <v>44859</v>
      </c>
      <c r="B1919" s="55" t="s">
        <v>6365</v>
      </c>
      <c r="C1919" s="51" t="s">
        <v>2931</v>
      </c>
      <c r="D1919" s="51" t="s">
        <v>441</v>
      </c>
      <c r="E1919" s="54">
        <v>44890</v>
      </c>
      <c r="F1919" s="51" t="s">
        <v>387</v>
      </c>
      <c r="G1919" s="48" t="s">
        <v>440</v>
      </c>
      <c r="H1919" s="52">
        <v>2</v>
      </c>
      <c r="I1919" s="51" t="s">
        <v>102</v>
      </c>
      <c r="J1919" s="1">
        <v>34.9</v>
      </c>
      <c r="K1919" s="132">
        <v>975893</v>
      </c>
      <c r="L1919" s="131"/>
      <c r="M1919" s="131"/>
      <c r="N1919" s="131"/>
      <c r="O1919" s="133">
        <f t="shared" si="261"/>
        <v>0</v>
      </c>
      <c r="P1919" s="131"/>
      <c r="Q1919" s="131"/>
      <c r="R1919" s="134" t="s">
        <v>249</v>
      </c>
      <c r="S1919" s="149">
        <v>0.2425000000000006</v>
      </c>
      <c r="T1919" s="149">
        <v>0.1212500000000003</v>
      </c>
      <c r="U1919" s="150">
        <v>44862</v>
      </c>
      <c r="V1919" s="149">
        <v>0.22138888888888841</v>
      </c>
      <c r="W1919" s="130">
        <v>0.08</v>
      </c>
      <c r="X1919" s="135">
        <v>75</v>
      </c>
      <c r="Y1919" s="130" t="str">
        <f t="shared" si="252"/>
        <v>CH178</v>
      </c>
      <c r="Z1919" s="130" t="str">
        <f t="shared" si="253"/>
        <v>1/TSB002</v>
      </c>
      <c r="AA1919" s="135">
        <f t="shared" si="259"/>
        <v>0.08</v>
      </c>
      <c r="AB1919" s="135">
        <f t="shared" si="254"/>
        <v>34.9</v>
      </c>
      <c r="AC1919" s="130">
        <f t="shared" si="260"/>
        <v>75</v>
      </c>
      <c r="AD1919" s="130" t="str">
        <f t="shared" si="256"/>
        <v>66000-086</v>
      </c>
      <c r="AE1919" s="136"/>
      <c r="AF1919" s="137"/>
      <c r="AG1919" s="1" t="s">
        <v>13</v>
      </c>
      <c r="AH1919" s="43">
        <v>35409</v>
      </c>
    </row>
    <row r="1920" spans="1:34" x14ac:dyDescent="0.25">
      <c r="A1920" s="139">
        <v>44858</v>
      </c>
      <c r="B1920" s="58" t="s">
        <v>6312</v>
      </c>
      <c r="C1920" s="51" t="s">
        <v>6316</v>
      </c>
      <c r="D1920" s="51" t="s">
        <v>6317</v>
      </c>
      <c r="E1920" s="54">
        <v>44841</v>
      </c>
      <c r="F1920" s="51" t="s">
        <v>6313</v>
      </c>
      <c r="G1920" s="48" t="s">
        <v>6314</v>
      </c>
      <c r="H1920" s="52">
        <v>1</v>
      </c>
      <c r="I1920" s="51" t="s">
        <v>409</v>
      </c>
      <c r="J1920" s="1">
        <v>51.3</v>
      </c>
      <c r="K1920" s="132">
        <v>974189</v>
      </c>
      <c r="L1920" s="131" t="s">
        <v>6315</v>
      </c>
      <c r="M1920" s="131">
        <v>7.4</v>
      </c>
      <c r="N1920" s="131">
        <v>9.4</v>
      </c>
      <c r="O1920" s="133">
        <f t="shared" si="261"/>
        <v>69.56</v>
      </c>
      <c r="P1920" s="131" t="s">
        <v>3486</v>
      </c>
      <c r="Q1920" s="131" t="s">
        <v>158</v>
      </c>
      <c r="R1920" s="134" t="s">
        <v>2172</v>
      </c>
      <c r="S1920" s="149">
        <v>4.4038888888888899</v>
      </c>
      <c r="T1920" s="149">
        <v>4.4038888888888899</v>
      </c>
      <c r="U1920" s="150">
        <v>44861</v>
      </c>
      <c r="V1920" s="149">
        <v>0.39027777777777661</v>
      </c>
      <c r="W1920" s="130">
        <v>2</v>
      </c>
      <c r="X1920" s="135">
        <v>232.91</v>
      </c>
      <c r="Y1920" s="130" t="str">
        <f t="shared" si="252"/>
        <v>RL922</v>
      </c>
      <c r="Z1920" s="130" t="str">
        <f t="shared" si="253"/>
        <v>8/NCA103450</v>
      </c>
      <c r="AA1920" s="135">
        <f t="shared" si="259"/>
        <v>2</v>
      </c>
      <c r="AB1920" s="135">
        <f t="shared" si="254"/>
        <v>51.3</v>
      </c>
      <c r="AC1920" s="130">
        <f t="shared" si="260"/>
        <v>232.91</v>
      </c>
      <c r="AD1920" s="130" t="str">
        <f t="shared" si="256"/>
        <v>88002-607ROV01</v>
      </c>
      <c r="AE1920" s="136"/>
      <c r="AF1920" s="137"/>
      <c r="AG1920" s="1" t="s">
        <v>151</v>
      </c>
      <c r="AH1920" s="43">
        <v>2760</v>
      </c>
    </row>
    <row r="1921" spans="1:34" x14ac:dyDescent="0.25">
      <c r="A1921" s="147">
        <v>44848</v>
      </c>
      <c r="B1921" s="82" t="s">
        <v>6250</v>
      </c>
      <c r="C1921" s="51" t="s">
        <v>6252</v>
      </c>
      <c r="D1921" s="51" t="s">
        <v>6393</v>
      </c>
      <c r="E1921" s="54">
        <v>44838</v>
      </c>
      <c r="F1921" s="51" t="s">
        <v>4235</v>
      </c>
      <c r="G1921" s="48" t="s">
        <v>6251</v>
      </c>
      <c r="H1921" s="52">
        <v>1</v>
      </c>
      <c r="I1921" s="51" t="s">
        <v>394</v>
      </c>
      <c r="J1921" s="1">
        <v>18.5</v>
      </c>
      <c r="K1921" s="132">
        <v>973734</v>
      </c>
      <c r="L1921" s="131"/>
      <c r="M1921" s="131">
        <v>6</v>
      </c>
      <c r="N1921" s="131">
        <v>3.05</v>
      </c>
      <c r="O1921" s="133">
        <f t="shared" si="261"/>
        <v>18.299999999999997</v>
      </c>
      <c r="P1921" s="131" t="s">
        <v>3497</v>
      </c>
      <c r="Q1921" s="131" t="s">
        <v>583</v>
      </c>
      <c r="R1921" s="134" t="s">
        <v>5688</v>
      </c>
      <c r="S1921" s="149">
        <v>0.69805555555555587</v>
      </c>
      <c r="T1921" s="149">
        <v>0.69805555555555587</v>
      </c>
      <c r="U1921" s="150">
        <v>44861</v>
      </c>
      <c r="V1921" s="149">
        <v>0.16944444444444606</v>
      </c>
      <c r="W1921" s="130">
        <v>1</v>
      </c>
      <c r="X1921" s="135">
        <v>72.7</v>
      </c>
      <c r="Y1921" s="130" t="str">
        <f t="shared" si="252"/>
        <v>PACK737</v>
      </c>
      <c r="Z1921" s="130" t="str">
        <f t="shared" si="253"/>
        <v>5/HHR300SCP</v>
      </c>
      <c r="AA1921" s="135">
        <f t="shared" si="259"/>
        <v>1</v>
      </c>
      <c r="AB1921" s="135">
        <f t="shared" si="254"/>
        <v>18.5</v>
      </c>
      <c r="AC1921" s="130">
        <f t="shared" si="260"/>
        <v>72.7</v>
      </c>
      <c r="AD1921" s="130" t="str">
        <f t="shared" si="256"/>
        <v>66004-098</v>
      </c>
      <c r="AE1921" s="136"/>
      <c r="AF1921" s="137"/>
      <c r="AG1921" s="1" t="s">
        <v>13</v>
      </c>
      <c r="AH1921" s="43">
        <v>66026</v>
      </c>
    </row>
    <row r="1922" spans="1:34" x14ac:dyDescent="0.25">
      <c r="A1922" s="147">
        <v>44848</v>
      </c>
      <c r="B1922" s="82" t="s">
        <v>6242</v>
      </c>
      <c r="C1922" s="51" t="s">
        <v>6243</v>
      </c>
      <c r="D1922" s="51" t="s">
        <v>1351</v>
      </c>
      <c r="E1922" s="54">
        <v>44847</v>
      </c>
      <c r="F1922" s="51" t="s">
        <v>1347</v>
      </c>
      <c r="G1922" s="48" t="s">
        <v>1348</v>
      </c>
      <c r="H1922" s="52">
        <v>4</v>
      </c>
      <c r="I1922" s="51" t="s">
        <v>1349</v>
      </c>
      <c r="J1922" s="1">
        <v>27.68</v>
      </c>
      <c r="K1922" s="132">
        <v>974952</v>
      </c>
      <c r="L1922" s="131"/>
      <c r="M1922" s="131">
        <v>14.4</v>
      </c>
      <c r="N1922" s="131">
        <v>2.4</v>
      </c>
      <c r="O1922" s="133">
        <f t="shared" si="261"/>
        <v>34.56</v>
      </c>
      <c r="P1922" s="131" t="s">
        <v>3486</v>
      </c>
      <c r="Q1922" s="131" t="s">
        <v>562</v>
      </c>
      <c r="R1922" s="134" t="s">
        <v>2172</v>
      </c>
      <c r="S1922" s="149">
        <v>2.6577777777777754</v>
      </c>
      <c r="T1922" s="149">
        <v>0.66444444444444384</v>
      </c>
      <c r="U1922" s="150">
        <v>44862</v>
      </c>
      <c r="V1922" s="149">
        <v>0.29833333333333467</v>
      </c>
      <c r="W1922" s="130">
        <v>0.22</v>
      </c>
      <c r="X1922" s="135">
        <v>80</v>
      </c>
      <c r="Y1922" s="130" t="str">
        <f t="shared" ref="Y1922:Y1985" si="262">D1922</f>
        <v>RL44A</v>
      </c>
      <c r="Z1922" s="130" t="str">
        <f t="shared" ref="Z1922:Z1985" si="263">C1922</f>
        <v xml:space="preserve">4/ICR18650J </v>
      </c>
      <c r="AA1922" s="135">
        <f t="shared" si="259"/>
        <v>0.22</v>
      </c>
      <c r="AB1922" s="135">
        <f t="shared" ref="AB1922:AB1985" si="264">J1922</f>
        <v>27.68</v>
      </c>
      <c r="AC1922" s="130">
        <f t="shared" si="260"/>
        <v>80</v>
      </c>
      <c r="AD1922" s="130" t="str">
        <f t="shared" ref="AD1922:AD1985" si="265">G1922</f>
        <v>66000-590</v>
      </c>
      <c r="AE1922" s="136"/>
      <c r="AF1922" s="137"/>
      <c r="AG1922" s="1" t="s">
        <v>153</v>
      </c>
      <c r="AH1922" s="43">
        <v>65443</v>
      </c>
    </row>
    <row r="1923" spans="1:34" x14ac:dyDescent="0.25">
      <c r="A1923" s="146">
        <v>44840</v>
      </c>
      <c r="B1923" s="57" t="s">
        <v>6167</v>
      </c>
      <c r="C1923" s="51" t="s">
        <v>6170</v>
      </c>
      <c r="D1923" s="51" t="s">
        <v>6171</v>
      </c>
      <c r="E1923" s="54">
        <v>44855</v>
      </c>
      <c r="F1923" s="51" t="s">
        <v>6168</v>
      </c>
      <c r="G1923" s="48" t="s">
        <v>6169</v>
      </c>
      <c r="H1923" s="52">
        <v>2</v>
      </c>
      <c r="I1923" s="51" t="s">
        <v>374</v>
      </c>
      <c r="J1923" s="1">
        <v>198.23</v>
      </c>
      <c r="K1923" s="132">
        <v>973470</v>
      </c>
      <c r="L1923" s="131"/>
      <c r="M1923" s="131">
        <v>36</v>
      </c>
      <c r="N1923" s="131">
        <v>6</v>
      </c>
      <c r="O1923" s="133">
        <f t="shared" ref="O1923:O1933" si="266">N1923*M1923</f>
        <v>216</v>
      </c>
      <c r="P1923" s="131" t="s">
        <v>3497</v>
      </c>
      <c r="Q1923" s="131" t="s">
        <v>6172</v>
      </c>
      <c r="R1923" s="134" t="s">
        <v>6268</v>
      </c>
      <c r="S1923" s="149">
        <v>15.135833333333332</v>
      </c>
      <c r="T1923" s="149">
        <v>7.5679166666666662</v>
      </c>
      <c r="U1923" s="150">
        <v>44862</v>
      </c>
      <c r="V1923" s="149">
        <v>0.15638888888888891</v>
      </c>
      <c r="W1923" s="130">
        <v>8.48</v>
      </c>
      <c r="X1923" s="135">
        <v>675</v>
      </c>
      <c r="Y1923" s="130" t="str">
        <f t="shared" si="262"/>
        <v>RECELL438</v>
      </c>
      <c r="Z1923" s="130" t="str">
        <f t="shared" si="263"/>
        <v>60/HHR-300SCPY06</v>
      </c>
      <c r="AA1923" s="135">
        <f t="shared" si="259"/>
        <v>8.48</v>
      </c>
      <c r="AB1923" s="135">
        <f t="shared" si="264"/>
        <v>198.23</v>
      </c>
      <c r="AC1923" s="130">
        <f t="shared" si="260"/>
        <v>675</v>
      </c>
      <c r="AD1923" s="130" t="str">
        <f t="shared" si="265"/>
        <v>66001-762</v>
      </c>
      <c r="AE1923" s="136"/>
      <c r="AF1923" s="137"/>
      <c r="AG1923" s="1" t="s">
        <v>151</v>
      </c>
      <c r="AH1923" s="43">
        <v>2757</v>
      </c>
    </row>
    <row r="1924" spans="1:34" x14ac:dyDescent="0.25">
      <c r="A1924" s="144">
        <v>44853</v>
      </c>
      <c r="B1924" s="56" t="s">
        <v>6272</v>
      </c>
      <c r="C1924" s="51" t="s">
        <v>6303</v>
      </c>
      <c r="D1924" s="51" t="s">
        <v>6275</v>
      </c>
      <c r="E1924" s="54">
        <v>44869</v>
      </c>
      <c r="F1924" s="51" t="s">
        <v>6273</v>
      </c>
      <c r="G1924" s="48" t="s">
        <v>6274</v>
      </c>
      <c r="H1924" s="52">
        <v>1</v>
      </c>
      <c r="I1924" s="51" t="s">
        <v>99</v>
      </c>
      <c r="J1924" s="1">
        <v>21.95</v>
      </c>
      <c r="K1924" s="132">
        <v>975092</v>
      </c>
      <c r="L1924" s="131"/>
      <c r="M1924" s="131">
        <v>11.1</v>
      </c>
      <c r="N1924" s="131">
        <v>5.2</v>
      </c>
      <c r="O1924" s="133">
        <f t="shared" si="266"/>
        <v>57.72</v>
      </c>
      <c r="P1924" s="131" t="s">
        <v>3486</v>
      </c>
      <c r="Q1924" s="131" t="s">
        <v>372</v>
      </c>
      <c r="R1924" s="134" t="s">
        <v>2172</v>
      </c>
      <c r="S1924" s="149">
        <v>1.5438888888888882</v>
      </c>
      <c r="T1924" s="149">
        <v>1.5438888888888882</v>
      </c>
      <c r="U1924" s="150">
        <v>44862</v>
      </c>
      <c r="V1924" s="149">
        <v>0.23416666666666863</v>
      </c>
      <c r="W1924" s="130">
        <v>1.38</v>
      </c>
      <c r="X1924" s="135">
        <v>104</v>
      </c>
      <c r="Y1924" s="130" t="str">
        <f t="shared" si="262"/>
        <v>RECELL258</v>
      </c>
      <c r="Z1924" s="130" t="str">
        <f t="shared" si="263"/>
        <v>6/UR18650FZY</v>
      </c>
      <c r="AA1924" s="135">
        <f t="shared" si="259"/>
        <v>1.38</v>
      </c>
      <c r="AB1924" s="135">
        <f t="shared" si="264"/>
        <v>21.95</v>
      </c>
      <c r="AC1924" s="130">
        <f t="shared" si="260"/>
        <v>104</v>
      </c>
      <c r="AD1924" s="130" t="str">
        <f t="shared" si="265"/>
        <v>66001-319</v>
      </c>
      <c r="AE1924" s="136"/>
      <c r="AF1924" s="137"/>
      <c r="AG1924" s="1" t="s">
        <v>152</v>
      </c>
      <c r="AH1924" s="43">
        <v>2267</v>
      </c>
    </row>
    <row r="1925" spans="1:34" x14ac:dyDescent="0.25">
      <c r="A1925" s="139">
        <v>44858</v>
      </c>
      <c r="B1925" s="58" t="s">
        <v>6311</v>
      </c>
      <c r="C1925" s="51" t="s">
        <v>4456</v>
      </c>
      <c r="D1925" s="51" t="s">
        <v>548</v>
      </c>
      <c r="E1925" s="54">
        <v>44858</v>
      </c>
      <c r="F1925" s="51" t="s">
        <v>545</v>
      </c>
      <c r="G1925" s="48" t="s">
        <v>546</v>
      </c>
      <c r="H1925" s="52">
        <v>5</v>
      </c>
      <c r="I1925" s="51" t="s">
        <v>321</v>
      </c>
      <c r="J1925" s="1">
        <v>8.77</v>
      </c>
      <c r="K1925" s="132">
        <v>974199</v>
      </c>
      <c r="L1925" s="131"/>
      <c r="M1925" s="131">
        <v>3.7</v>
      </c>
      <c r="N1925" s="131">
        <v>2.9</v>
      </c>
      <c r="O1925" s="133">
        <f t="shared" si="266"/>
        <v>10.73</v>
      </c>
      <c r="P1925" s="131" t="s">
        <v>3486</v>
      </c>
      <c r="Q1925" s="131" t="s">
        <v>412</v>
      </c>
      <c r="R1925" s="134" t="s">
        <v>2172</v>
      </c>
      <c r="S1925" s="149">
        <v>3.0694444444444451</v>
      </c>
      <c r="T1925" s="149">
        <v>0.61388888888888904</v>
      </c>
      <c r="U1925" s="150">
        <v>44862</v>
      </c>
      <c r="V1925" s="149">
        <v>0.49277777777777665</v>
      </c>
      <c r="W1925" s="130">
        <v>0.4</v>
      </c>
      <c r="X1925" s="135">
        <v>36</v>
      </c>
      <c r="Y1925" s="130" t="str">
        <f t="shared" si="262"/>
        <v>RL999</v>
      </c>
      <c r="Z1925" s="130" t="str">
        <f t="shared" si="263"/>
        <v xml:space="preserve">1/NCR18650PF </v>
      </c>
      <c r="AA1925" s="135">
        <f t="shared" si="259"/>
        <v>0.4</v>
      </c>
      <c r="AB1925" s="135">
        <f t="shared" si="264"/>
        <v>8.77</v>
      </c>
      <c r="AC1925" s="130">
        <f t="shared" si="260"/>
        <v>36</v>
      </c>
      <c r="AD1925" s="130" t="str">
        <f t="shared" si="265"/>
        <v>66001-482</v>
      </c>
      <c r="AE1925" s="136"/>
      <c r="AF1925" s="137"/>
      <c r="AG1925" s="1" t="s">
        <v>151</v>
      </c>
      <c r="AH1925" s="43">
        <v>66757</v>
      </c>
    </row>
    <row r="1926" spans="1:34" x14ac:dyDescent="0.25">
      <c r="A1926" s="146">
        <v>44854</v>
      </c>
      <c r="B1926" s="57" t="s">
        <v>6295</v>
      </c>
      <c r="C1926" s="51" t="s">
        <v>399</v>
      </c>
      <c r="D1926" s="51" t="s">
        <v>371</v>
      </c>
      <c r="E1926" s="54">
        <v>44866</v>
      </c>
      <c r="F1926" s="51" t="s">
        <v>832</v>
      </c>
      <c r="G1926" s="48" t="s">
        <v>370</v>
      </c>
      <c r="H1926" s="52">
        <v>1</v>
      </c>
      <c r="I1926" s="51" t="s">
        <v>251</v>
      </c>
      <c r="J1926" s="1">
        <v>36.6</v>
      </c>
      <c r="K1926" s="132">
        <v>975455</v>
      </c>
      <c r="L1926" s="131"/>
      <c r="M1926" s="131">
        <v>11.1</v>
      </c>
      <c r="N1926" s="131">
        <v>6.7</v>
      </c>
      <c r="O1926" s="133">
        <f t="shared" si="266"/>
        <v>74.37</v>
      </c>
      <c r="P1926" s="131" t="s">
        <v>3486</v>
      </c>
      <c r="Q1926" s="131" t="s">
        <v>372</v>
      </c>
      <c r="R1926" s="134" t="s">
        <v>248</v>
      </c>
      <c r="S1926" s="149">
        <v>1.2774999999999994</v>
      </c>
      <c r="T1926" s="149">
        <v>1.2774999999999994</v>
      </c>
      <c r="U1926" s="150">
        <v>44862</v>
      </c>
      <c r="V1926" s="149">
        <v>0.23805555555555369</v>
      </c>
      <c r="W1926" s="130">
        <v>0.76</v>
      </c>
      <c r="X1926" s="135">
        <v>90</v>
      </c>
      <c r="Y1926" s="130" t="str">
        <f t="shared" si="262"/>
        <v>RL580</v>
      </c>
      <c r="Z1926" s="130" t="str">
        <f t="shared" si="263"/>
        <v>6/NCR18650B</v>
      </c>
      <c r="AA1926" s="135">
        <f t="shared" si="259"/>
        <v>0.76</v>
      </c>
      <c r="AB1926" s="135">
        <f t="shared" si="264"/>
        <v>36.6</v>
      </c>
      <c r="AC1926" s="130">
        <f t="shared" si="260"/>
        <v>90</v>
      </c>
      <c r="AD1926" s="130" t="str">
        <f t="shared" si="265"/>
        <v>66000-789</v>
      </c>
      <c r="AE1926" s="136"/>
      <c r="AF1926" s="137"/>
      <c r="AG1926" s="1" t="s">
        <v>151</v>
      </c>
      <c r="AH1926" s="43">
        <v>64999</v>
      </c>
    </row>
    <row r="1927" spans="1:34" x14ac:dyDescent="0.25">
      <c r="A1927" s="139">
        <v>44858</v>
      </c>
      <c r="B1927" s="58" t="s">
        <v>6318</v>
      </c>
      <c r="C1927" s="51" t="s">
        <v>2931</v>
      </c>
      <c r="D1927" s="51" t="s">
        <v>317</v>
      </c>
      <c r="E1927" s="54">
        <v>44861</v>
      </c>
      <c r="F1927" s="51" t="s">
        <v>267</v>
      </c>
      <c r="G1927" s="48" t="s">
        <v>316</v>
      </c>
      <c r="H1927" s="52">
        <v>1</v>
      </c>
      <c r="I1927" s="51" t="s">
        <v>102</v>
      </c>
      <c r="J1927" s="1">
        <v>80.099999999999994</v>
      </c>
      <c r="K1927" s="132">
        <v>974101</v>
      </c>
      <c r="L1927" s="131"/>
      <c r="M1927" s="131"/>
      <c r="N1927" s="131"/>
      <c r="O1927" s="133">
        <f t="shared" si="266"/>
        <v>0</v>
      </c>
      <c r="P1927" s="131"/>
      <c r="Q1927" s="131"/>
      <c r="R1927" s="134" t="s">
        <v>118</v>
      </c>
      <c r="S1927" s="149">
        <v>0.50249999999999861</v>
      </c>
      <c r="T1927" s="149">
        <v>0.50249999999999861</v>
      </c>
      <c r="U1927" s="150">
        <v>44867</v>
      </c>
      <c r="V1927" s="149">
        <v>0.24194444444444407</v>
      </c>
      <c r="W1927" s="130">
        <v>0.56000000000000005</v>
      </c>
      <c r="X1927" s="135">
        <v>164</v>
      </c>
      <c r="Y1927" s="130" t="str">
        <f t="shared" si="262"/>
        <v>CH346</v>
      </c>
      <c r="Z1927" s="130" t="str">
        <f t="shared" si="263"/>
        <v>1/TSB002</v>
      </c>
      <c r="AA1927" s="135">
        <f t="shared" si="259"/>
        <v>0.56000000000000005</v>
      </c>
      <c r="AB1927" s="135">
        <f t="shared" si="264"/>
        <v>80.099999999999994</v>
      </c>
      <c r="AC1927" s="130">
        <f t="shared" si="260"/>
        <v>164</v>
      </c>
      <c r="AD1927" s="130" t="str">
        <f t="shared" si="265"/>
        <v>66001-230</v>
      </c>
      <c r="AE1927" s="136"/>
      <c r="AF1927" s="137"/>
      <c r="AG1927" s="1" t="s">
        <v>153</v>
      </c>
      <c r="AH1927" s="43">
        <v>66116</v>
      </c>
    </row>
    <row r="1928" spans="1:34" x14ac:dyDescent="0.25">
      <c r="A1928" s="144">
        <v>44853</v>
      </c>
      <c r="B1928" s="56" t="s">
        <v>6288</v>
      </c>
      <c r="C1928" s="51" t="s">
        <v>6289</v>
      </c>
      <c r="D1928" s="51" t="s">
        <v>2943</v>
      </c>
      <c r="E1928" s="54">
        <v>44866</v>
      </c>
      <c r="F1928" s="51" t="s">
        <v>2936</v>
      </c>
      <c r="G1928" s="48" t="s">
        <v>2941</v>
      </c>
      <c r="H1928" s="52">
        <v>6</v>
      </c>
      <c r="I1928" s="51" t="s">
        <v>2319</v>
      </c>
      <c r="J1928" s="1">
        <v>5.61</v>
      </c>
      <c r="K1928" s="132">
        <v>975423</v>
      </c>
      <c r="L1928" s="131"/>
      <c r="M1928" s="131">
        <v>6</v>
      </c>
      <c r="N1928" s="131">
        <v>1.6</v>
      </c>
      <c r="O1928" s="133">
        <f t="shared" si="266"/>
        <v>9.6000000000000014</v>
      </c>
      <c r="P1928" s="131" t="s">
        <v>4011</v>
      </c>
      <c r="Q1928" s="131" t="s">
        <v>583</v>
      </c>
      <c r="R1928" s="134" t="s">
        <v>2172</v>
      </c>
      <c r="S1928" s="149">
        <v>2.5080555555555555</v>
      </c>
      <c r="T1928" s="149">
        <v>0.41800925925925925</v>
      </c>
      <c r="U1928" s="150">
        <v>44867</v>
      </c>
      <c r="V1928" s="149">
        <v>0.54972222222222245</v>
      </c>
      <c r="W1928" s="130">
        <v>0.6</v>
      </c>
      <c r="X1928" s="135">
        <v>28</v>
      </c>
      <c r="Y1928" s="130" t="str">
        <f t="shared" si="262"/>
        <v>N1937</v>
      </c>
      <c r="Z1928" s="130" t="str">
        <f t="shared" si="263"/>
        <v xml:space="preserve">5/IT1600CS </v>
      </c>
      <c r="AA1928" s="135">
        <f t="shared" si="259"/>
        <v>0.6</v>
      </c>
      <c r="AB1928" s="135">
        <f t="shared" si="264"/>
        <v>5.61</v>
      </c>
      <c r="AC1928" s="130">
        <f t="shared" si="260"/>
        <v>28</v>
      </c>
      <c r="AD1928" s="130" t="str">
        <f t="shared" si="265"/>
        <v>66002-413</v>
      </c>
      <c r="AE1928" s="136"/>
      <c r="AF1928" s="137"/>
      <c r="AG1928" s="1" t="s">
        <v>13</v>
      </c>
      <c r="AH1928" s="43">
        <v>2296</v>
      </c>
    </row>
    <row r="1929" spans="1:34" x14ac:dyDescent="0.25">
      <c r="A1929" s="139">
        <v>44858</v>
      </c>
      <c r="B1929" s="58" t="s">
        <v>6305</v>
      </c>
      <c r="C1929" s="51" t="s">
        <v>5915</v>
      </c>
      <c r="D1929" s="51" t="s">
        <v>5916</v>
      </c>
      <c r="E1929" s="54">
        <v>44861</v>
      </c>
      <c r="F1929" s="51" t="s">
        <v>1421</v>
      </c>
      <c r="G1929" s="48" t="s">
        <v>5914</v>
      </c>
      <c r="H1929" s="52">
        <v>8</v>
      </c>
      <c r="I1929" s="51" t="s">
        <v>318</v>
      </c>
      <c r="J1929" s="1">
        <v>121.4</v>
      </c>
      <c r="K1929" s="132">
        <v>974057</v>
      </c>
      <c r="L1929" s="131"/>
      <c r="M1929" s="131">
        <v>10.8</v>
      </c>
      <c r="N1929" s="131">
        <v>27.6</v>
      </c>
      <c r="O1929" s="133">
        <f t="shared" si="266"/>
        <v>298.08000000000004</v>
      </c>
      <c r="P1929" s="131" t="s">
        <v>3486</v>
      </c>
      <c r="Q1929" s="131" t="s">
        <v>5917</v>
      </c>
      <c r="R1929" s="134" t="s">
        <v>2172</v>
      </c>
      <c r="S1929" s="149">
        <v>17.253611111111113</v>
      </c>
      <c r="T1929" s="149">
        <v>2.1567013888888891</v>
      </c>
      <c r="U1929" s="150">
        <v>44867</v>
      </c>
      <c r="V1929" s="149">
        <v>1.1541666666666672</v>
      </c>
      <c r="W1929" s="130">
        <v>3.87</v>
      </c>
      <c r="X1929" s="135">
        <v>440</v>
      </c>
      <c r="Y1929" s="130" t="str">
        <f t="shared" si="262"/>
        <v>RL1615</v>
      </c>
      <c r="Z1929" s="130" t="str">
        <f t="shared" si="263"/>
        <v>24/NCR18650GA</v>
      </c>
      <c r="AA1929" s="135">
        <f t="shared" si="259"/>
        <v>3.87</v>
      </c>
      <c r="AB1929" s="135">
        <f t="shared" si="264"/>
        <v>121.4</v>
      </c>
      <c r="AC1929" s="130">
        <f t="shared" si="260"/>
        <v>440</v>
      </c>
      <c r="AD1929" s="130" t="str">
        <f t="shared" si="265"/>
        <v>66002-935</v>
      </c>
      <c r="AE1929" s="136"/>
      <c r="AF1929" s="137"/>
      <c r="AG1929" s="1" t="s">
        <v>151</v>
      </c>
      <c r="AH1929" s="43">
        <v>66560</v>
      </c>
    </row>
    <row r="1930" spans="1:34" x14ac:dyDescent="0.25">
      <c r="A1930" s="139">
        <v>44837</v>
      </c>
      <c r="B1930" s="58" t="s">
        <v>6145</v>
      </c>
      <c r="C1930" s="51" t="s">
        <v>3700</v>
      </c>
      <c r="D1930" s="51" t="s">
        <v>6148</v>
      </c>
      <c r="E1930" s="54">
        <v>44834</v>
      </c>
      <c r="F1930" s="51" t="s">
        <v>6146</v>
      </c>
      <c r="G1930" s="48" t="s">
        <v>6147</v>
      </c>
      <c r="H1930" s="52">
        <v>10</v>
      </c>
      <c r="I1930" s="51" t="s">
        <v>1395</v>
      </c>
      <c r="J1930" s="1">
        <v>16.399999999999999</v>
      </c>
      <c r="K1930" s="132">
        <v>973469</v>
      </c>
      <c r="L1930" s="131"/>
      <c r="M1930" s="131">
        <v>11.1</v>
      </c>
      <c r="N1930" s="131">
        <v>4.9000000000000004</v>
      </c>
      <c r="O1930" s="133">
        <f t="shared" si="266"/>
        <v>54.39</v>
      </c>
      <c r="P1930" s="131" t="s">
        <v>3486</v>
      </c>
      <c r="Q1930" s="131" t="s">
        <v>577</v>
      </c>
      <c r="R1930" s="134" t="s">
        <v>118</v>
      </c>
      <c r="S1930" s="149">
        <v>11.468333333333334</v>
      </c>
      <c r="T1930" s="149">
        <v>1.1468333333333334</v>
      </c>
      <c r="U1930" s="150">
        <v>44867</v>
      </c>
      <c r="V1930" s="149">
        <v>1.0122222222222228</v>
      </c>
      <c r="W1930" s="130">
        <v>3</v>
      </c>
      <c r="X1930" s="135">
        <v>110</v>
      </c>
      <c r="Y1930" s="130" t="str">
        <f t="shared" si="262"/>
        <v>DH58</v>
      </c>
      <c r="Z1930" s="130" t="str">
        <f t="shared" si="263"/>
        <v>3/INR21700-50E</v>
      </c>
      <c r="AA1930" s="135">
        <f t="shared" si="259"/>
        <v>3</v>
      </c>
      <c r="AB1930" s="135">
        <f t="shared" si="264"/>
        <v>16.399999999999999</v>
      </c>
      <c r="AC1930" s="130">
        <f t="shared" si="260"/>
        <v>110</v>
      </c>
      <c r="AD1930" s="130" t="str">
        <f t="shared" si="265"/>
        <v>66003-082</v>
      </c>
      <c r="AE1930" s="136"/>
      <c r="AF1930" s="137"/>
      <c r="AG1930" s="1" t="s">
        <v>151</v>
      </c>
      <c r="AH1930" s="43">
        <v>2169</v>
      </c>
    </row>
    <row r="1931" spans="1:34" x14ac:dyDescent="0.25">
      <c r="A1931" s="140">
        <v>44866</v>
      </c>
      <c r="B1931" s="55" t="s">
        <v>6414</v>
      </c>
      <c r="C1931" s="51" t="s">
        <v>3577</v>
      </c>
      <c r="D1931" s="51" t="s">
        <v>6416</v>
      </c>
      <c r="E1931" s="54">
        <v>44862</v>
      </c>
      <c r="F1931" s="51" t="s">
        <v>3910</v>
      </c>
      <c r="G1931" s="48" t="s">
        <v>6415</v>
      </c>
      <c r="H1931" s="52">
        <v>2</v>
      </c>
      <c r="I1931" s="51" t="s">
        <v>243</v>
      </c>
      <c r="J1931" s="1">
        <v>6.1</v>
      </c>
      <c r="K1931" s="132">
        <v>976629</v>
      </c>
      <c r="L1931" s="131"/>
      <c r="M1931" s="131">
        <v>3.6</v>
      </c>
      <c r="N1931" s="131">
        <v>2.5499999999999998</v>
      </c>
      <c r="O1931" s="133">
        <f t="shared" si="266"/>
        <v>9.18</v>
      </c>
      <c r="P1931" s="131" t="s">
        <v>3497</v>
      </c>
      <c r="Q1931" s="131" t="s">
        <v>577</v>
      </c>
      <c r="R1931" s="134" t="s">
        <v>248</v>
      </c>
      <c r="S1931" s="149">
        <v>1.0036111111111095</v>
      </c>
      <c r="T1931" s="149">
        <v>0.50180555555555473</v>
      </c>
      <c r="U1931" s="150">
        <v>44866</v>
      </c>
      <c r="V1931" s="149">
        <v>0.3186111111111094</v>
      </c>
      <c r="W1931" s="130">
        <v>0.35</v>
      </c>
      <c r="X1931" s="135">
        <v>20</v>
      </c>
      <c r="Y1931" s="130" t="str">
        <f t="shared" si="262"/>
        <v>N1888A</v>
      </c>
      <c r="Z1931" s="130" t="str">
        <f t="shared" si="263"/>
        <v>3/HR-3UTHC</v>
      </c>
      <c r="AA1931" s="135">
        <f t="shared" si="259"/>
        <v>0.35</v>
      </c>
      <c r="AB1931" s="135">
        <f t="shared" si="264"/>
        <v>6.1</v>
      </c>
      <c r="AC1931" s="130">
        <f t="shared" si="260"/>
        <v>20</v>
      </c>
      <c r="AD1931" s="130" t="str">
        <f t="shared" si="265"/>
        <v>66003-888</v>
      </c>
      <c r="AE1931" s="136"/>
      <c r="AF1931" s="137"/>
      <c r="AG1931" s="1" t="s">
        <v>152</v>
      </c>
      <c r="AH1931" s="43">
        <v>1853</v>
      </c>
    </row>
    <row r="1932" spans="1:34" x14ac:dyDescent="0.25">
      <c r="A1932" s="140">
        <v>44845</v>
      </c>
      <c r="B1932" s="55" t="s">
        <v>6203</v>
      </c>
      <c r="C1932" s="51" t="s">
        <v>6207</v>
      </c>
      <c r="D1932" s="51" t="s">
        <v>6206</v>
      </c>
      <c r="E1932" s="54">
        <v>44865</v>
      </c>
      <c r="F1932" s="51" t="s">
        <v>6204</v>
      </c>
      <c r="G1932" s="48" t="s">
        <v>6205</v>
      </c>
      <c r="H1932" s="52">
        <v>60</v>
      </c>
      <c r="I1932" s="51" t="s">
        <v>736</v>
      </c>
      <c r="J1932" s="1">
        <v>6.48</v>
      </c>
      <c r="K1932" s="132">
        <v>974452</v>
      </c>
      <c r="L1932" s="131"/>
      <c r="M1932" s="131">
        <v>9</v>
      </c>
      <c r="N1932" s="131">
        <v>1.2</v>
      </c>
      <c r="O1932" s="133">
        <f t="shared" si="266"/>
        <v>10.799999999999999</v>
      </c>
      <c r="P1932" s="131" t="s">
        <v>435</v>
      </c>
      <c r="Q1932" s="131" t="s">
        <v>577</v>
      </c>
      <c r="R1932" s="134" t="s">
        <v>248</v>
      </c>
      <c r="S1932" s="149">
        <v>16.171111111111117</v>
      </c>
      <c r="T1932" s="149">
        <v>0.2695185185185186</v>
      </c>
      <c r="U1932" s="150">
        <v>44866</v>
      </c>
      <c r="V1932" s="149">
        <v>0.8069444444444418</v>
      </c>
      <c r="W1932" s="130">
        <v>0.18</v>
      </c>
      <c r="X1932" s="135">
        <v>42</v>
      </c>
      <c r="Y1932" s="130" t="str">
        <f t="shared" si="262"/>
        <v>L311</v>
      </c>
      <c r="Z1932" s="130" t="str">
        <f t="shared" si="263"/>
        <v>3/BR-2/3A</v>
      </c>
      <c r="AA1932" s="135">
        <f t="shared" si="259"/>
        <v>0.18</v>
      </c>
      <c r="AB1932" s="135">
        <f t="shared" si="264"/>
        <v>6.48</v>
      </c>
      <c r="AC1932" s="130">
        <f t="shared" si="260"/>
        <v>42</v>
      </c>
      <c r="AD1932" s="130" t="str">
        <f t="shared" si="265"/>
        <v>46003-303TELV</v>
      </c>
      <c r="AE1932" s="136"/>
      <c r="AF1932" s="137"/>
      <c r="AG1932" s="1" t="s">
        <v>152</v>
      </c>
      <c r="AH1932" s="43">
        <v>65832</v>
      </c>
    </row>
    <row r="1933" spans="1:34" x14ac:dyDescent="0.25">
      <c r="A1933" s="146">
        <v>44847</v>
      </c>
      <c r="B1933" s="57" t="s">
        <v>6217</v>
      </c>
      <c r="C1933" s="51" t="s">
        <v>3951</v>
      </c>
      <c r="D1933" s="51" t="s">
        <v>6457</v>
      </c>
      <c r="E1933" s="54">
        <v>44866</v>
      </c>
      <c r="F1933" s="51" t="s">
        <v>105</v>
      </c>
      <c r="G1933" s="48" t="s">
        <v>6218</v>
      </c>
      <c r="H1933" s="52">
        <v>1</v>
      </c>
      <c r="I1933" s="51" t="s">
        <v>665</v>
      </c>
      <c r="J1933" s="1">
        <v>37.229999999999997</v>
      </c>
      <c r="K1933" s="132">
        <v>974528</v>
      </c>
      <c r="L1933" s="131"/>
      <c r="M1933" s="131">
        <v>12</v>
      </c>
      <c r="N1933" s="131">
        <v>3</v>
      </c>
      <c r="O1933" s="133">
        <f t="shared" si="266"/>
        <v>36</v>
      </c>
      <c r="P1933" s="131" t="s">
        <v>3497</v>
      </c>
      <c r="Q1933" s="131" t="s">
        <v>584</v>
      </c>
      <c r="R1933" s="134" t="s">
        <v>997</v>
      </c>
      <c r="S1933" s="149">
        <v>0.6052777777777808</v>
      </c>
      <c r="T1933" s="149">
        <v>0.6052777777777808</v>
      </c>
      <c r="U1933" s="150">
        <v>44869</v>
      </c>
      <c r="V1933" s="149">
        <v>0.36944444444444269</v>
      </c>
      <c r="W1933" s="130">
        <v>2</v>
      </c>
      <c r="X1933" s="135">
        <v>100</v>
      </c>
      <c r="Y1933" s="130" t="str">
        <f t="shared" si="262"/>
        <v>RECELL803</v>
      </c>
      <c r="Z1933" s="130" t="str">
        <f t="shared" si="263"/>
        <v>10/HR-SCU</v>
      </c>
      <c r="AA1933" s="135">
        <f t="shared" si="259"/>
        <v>2</v>
      </c>
      <c r="AB1933" s="135">
        <f t="shared" si="264"/>
        <v>37.229999999999997</v>
      </c>
      <c r="AC1933" s="130">
        <f t="shared" si="260"/>
        <v>100</v>
      </c>
      <c r="AD1933" s="130" t="str">
        <f t="shared" si="265"/>
        <v>66004-100</v>
      </c>
      <c r="AE1933" s="136"/>
      <c r="AF1933" s="137"/>
      <c r="AG1933" s="1" t="s">
        <v>151</v>
      </c>
      <c r="AH1933" s="43" t="s">
        <v>294</v>
      </c>
    </row>
    <row r="1934" spans="1:34" x14ac:dyDescent="0.25">
      <c r="A1934" s="140">
        <v>44845</v>
      </c>
      <c r="B1934" s="55" t="s">
        <v>6187</v>
      </c>
      <c r="C1934" s="51" t="s">
        <v>532</v>
      </c>
      <c r="D1934" s="51" t="s">
        <v>415</v>
      </c>
      <c r="E1934" s="54">
        <v>44835</v>
      </c>
      <c r="F1934" s="51" t="s">
        <v>1060</v>
      </c>
      <c r="G1934" s="48" t="s">
        <v>413</v>
      </c>
      <c r="H1934" s="52">
        <v>20</v>
      </c>
      <c r="I1934" s="51" t="s">
        <v>364</v>
      </c>
      <c r="J1934" s="1">
        <v>52.26</v>
      </c>
      <c r="K1934" s="132">
        <v>973473</v>
      </c>
      <c r="L1934" s="131"/>
      <c r="M1934" s="131">
        <v>11.1</v>
      </c>
      <c r="N1934" s="131">
        <v>2.6</v>
      </c>
      <c r="O1934" s="133">
        <v>28.86</v>
      </c>
      <c r="P1934" s="131" t="s">
        <v>3486</v>
      </c>
      <c r="Q1934" s="131" t="s">
        <v>577</v>
      </c>
      <c r="R1934" s="134" t="s">
        <v>259</v>
      </c>
      <c r="S1934" s="149">
        <v>33.790833333333339</v>
      </c>
      <c r="T1934" s="149">
        <v>1.6895416666666669</v>
      </c>
      <c r="U1934" s="150">
        <v>44869</v>
      </c>
      <c r="V1934" s="149">
        <v>0.70750000000000002</v>
      </c>
      <c r="W1934" s="130">
        <v>1.1000000000000001</v>
      </c>
      <c r="X1934" s="135">
        <v>193</v>
      </c>
      <c r="Y1934" s="130" t="str">
        <f t="shared" si="262"/>
        <v>RL215</v>
      </c>
      <c r="Z1934" s="130" t="str">
        <f t="shared" si="263"/>
        <v>3/UR18650ZY</v>
      </c>
      <c r="AA1934" s="135" t="e">
        <f>#REF!</f>
        <v>#REF!</v>
      </c>
      <c r="AB1934" s="135">
        <f t="shared" si="264"/>
        <v>52.26</v>
      </c>
      <c r="AC1934" s="130" t="e">
        <f>#REF!</f>
        <v>#REF!</v>
      </c>
      <c r="AD1934" s="130" t="str">
        <f t="shared" si="265"/>
        <v>66000-479</v>
      </c>
      <c r="AE1934" s="136"/>
      <c r="AF1934" s="137"/>
      <c r="AG1934" s="1" t="s">
        <v>152</v>
      </c>
      <c r="AH1934" s="43">
        <v>67018</v>
      </c>
    </row>
    <row r="1935" spans="1:34" x14ac:dyDescent="0.25">
      <c r="A1935" s="146">
        <v>44847</v>
      </c>
      <c r="B1935" s="57" t="s">
        <v>6219</v>
      </c>
      <c r="C1935" s="51" t="s">
        <v>612</v>
      </c>
      <c r="D1935" s="51" t="s">
        <v>613</v>
      </c>
      <c r="E1935" s="54">
        <v>44845</v>
      </c>
      <c r="F1935" s="51" t="s">
        <v>292</v>
      </c>
      <c r="G1935" s="48" t="s">
        <v>611</v>
      </c>
      <c r="H1935" s="52">
        <v>3</v>
      </c>
      <c r="I1935" s="51" t="s">
        <v>374</v>
      </c>
      <c r="J1935" s="1">
        <v>66.08</v>
      </c>
      <c r="K1935" s="132">
        <v>974612</v>
      </c>
      <c r="L1935" s="131"/>
      <c r="M1935" s="131">
        <v>24</v>
      </c>
      <c r="N1935" s="131">
        <v>3</v>
      </c>
      <c r="O1935" s="133">
        <f>M1935*N1935</f>
        <v>72</v>
      </c>
      <c r="P1935" s="131" t="s">
        <v>3497</v>
      </c>
      <c r="Q1935" s="131" t="s">
        <v>594</v>
      </c>
      <c r="R1935" s="134" t="s">
        <v>997</v>
      </c>
      <c r="S1935" s="149">
        <v>4.263055555555554</v>
      </c>
      <c r="T1935" s="149">
        <v>1.421018518518518</v>
      </c>
      <c r="U1935" s="150">
        <v>44868</v>
      </c>
      <c r="V1935" s="149">
        <v>0.21638888888888896</v>
      </c>
      <c r="W1935" s="130">
        <v>1.28</v>
      </c>
      <c r="X1935" s="135">
        <v>200</v>
      </c>
      <c r="Y1935" s="130" t="str">
        <f t="shared" si="262"/>
        <v>RECELL554</v>
      </c>
      <c r="Z1935" s="130" t="str">
        <f t="shared" si="263"/>
        <v>20/HHR-300SCPY06</v>
      </c>
      <c r="AA1935" s="135">
        <f t="shared" ref="AA1935:AA1998" si="267">W1935</f>
        <v>1.28</v>
      </c>
      <c r="AB1935" s="135">
        <f t="shared" si="264"/>
        <v>66.08</v>
      </c>
      <c r="AC1935" s="130">
        <f t="shared" ref="AC1935:AC1998" si="268">X1935</f>
        <v>200</v>
      </c>
      <c r="AD1935" s="130" t="str">
        <f t="shared" si="265"/>
        <v>66002-203</v>
      </c>
      <c r="AE1935" s="136"/>
      <c r="AF1935" s="137"/>
      <c r="AG1935" s="1" t="s">
        <v>13</v>
      </c>
      <c r="AH1935" s="43">
        <v>6830</v>
      </c>
    </row>
    <row r="1936" spans="1:34" x14ac:dyDescent="0.25">
      <c r="A1936" s="144">
        <v>44853</v>
      </c>
      <c r="B1936" s="56" t="s">
        <v>6276</v>
      </c>
      <c r="C1936" s="51" t="s">
        <v>6278</v>
      </c>
      <c r="D1936" s="51" t="s">
        <v>6458</v>
      </c>
      <c r="E1936" s="54">
        <v>44869</v>
      </c>
      <c r="F1936" s="51" t="s">
        <v>255</v>
      </c>
      <c r="G1936" s="48" t="s">
        <v>6277</v>
      </c>
      <c r="H1936" s="52">
        <v>1</v>
      </c>
      <c r="I1936" s="51" t="s">
        <v>364</v>
      </c>
      <c r="J1936" s="1">
        <v>18.29</v>
      </c>
      <c r="K1936" s="132">
        <v>975093</v>
      </c>
      <c r="L1936" s="131"/>
      <c r="M1936" s="131">
        <v>18</v>
      </c>
      <c r="N1936" s="131">
        <v>2.5</v>
      </c>
      <c r="O1936" s="133">
        <f t="shared" ref="O1936:O1967" si="269">N1936*M1936</f>
        <v>45</v>
      </c>
      <c r="P1936" s="131" t="s">
        <v>3486</v>
      </c>
      <c r="Q1936" s="131" t="s">
        <v>583</v>
      </c>
      <c r="R1936" s="134" t="s">
        <v>997</v>
      </c>
      <c r="S1936" s="149">
        <v>0.29444444444444517</v>
      </c>
      <c r="T1936" s="149">
        <v>0.29444444444444517</v>
      </c>
      <c r="U1936" s="150">
        <v>44868</v>
      </c>
      <c r="V1936" s="149">
        <v>0.22027777777777668</v>
      </c>
      <c r="W1936" s="130">
        <v>1</v>
      </c>
      <c r="X1936" s="135">
        <v>71.7</v>
      </c>
      <c r="Y1936" s="130" t="str">
        <f t="shared" si="262"/>
        <v>PACK738</v>
      </c>
      <c r="Z1936" s="130" t="str">
        <f t="shared" si="263"/>
        <v>5/UR18650ZY</v>
      </c>
      <c r="AA1936" s="135">
        <f t="shared" si="267"/>
        <v>1</v>
      </c>
      <c r="AB1936" s="135">
        <f t="shared" si="264"/>
        <v>18.29</v>
      </c>
      <c r="AC1936" s="130">
        <f t="shared" si="268"/>
        <v>71.7</v>
      </c>
      <c r="AD1936" s="130" t="str">
        <f t="shared" si="265"/>
        <v>66004-103</v>
      </c>
      <c r="AE1936" s="136"/>
      <c r="AF1936" s="137"/>
      <c r="AG1936" s="1" t="s">
        <v>13</v>
      </c>
      <c r="AH1936" s="43" t="s">
        <v>277</v>
      </c>
    </row>
    <row r="1937" spans="1:34" x14ac:dyDescent="0.25">
      <c r="A1937" s="146">
        <v>44868</v>
      </c>
      <c r="B1937" s="57">
        <v>327447</v>
      </c>
      <c r="C1937" s="51" t="s">
        <v>6439</v>
      </c>
      <c r="D1937" s="51" t="s">
        <v>6440</v>
      </c>
      <c r="E1937" s="54">
        <v>44867</v>
      </c>
      <c r="F1937" s="51" t="s">
        <v>6441</v>
      </c>
      <c r="G1937" s="48" t="s">
        <v>6442</v>
      </c>
      <c r="H1937" s="52">
        <v>2</v>
      </c>
      <c r="I1937" s="51"/>
      <c r="J1937" s="1">
        <v>0</v>
      </c>
      <c r="K1937" s="132">
        <v>977154</v>
      </c>
      <c r="L1937" s="131"/>
      <c r="M1937" s="131">
        <v>22.2</v>
      </c>
      <c r="N1937" s="131">
        <v>4.2</v>
      </c>
      <c r="O1937" s="133">
        <f t="shared" si="269"/>
        <v>93.24</v>
      </c>
      <c r="P1937" s="131" t="s">
        <v>3486</v>
      </c>
      <c r="Q1937" s="131" t="s">
        <v>373</v>
      </c>
      <c r="R1937" s="134" t="s">
        <v>997</v>
      </c>
      <c r="S1937" s="149">
        <v>0.30333333333333634</v>
      </c>
      <c r="T1937" s="149">
        <v>0.15166666666666817</v>
      </c>
      <c r="U1937" s="150">
        <v>44868</v>
      </c>
      <c r="V1937" s="149">
        <v>0.26055555555555454</v>
      </c>
      <c r="W1937" s="130">
        <v>1</v>
      </c>
      <c r="X1937" s="135">
        <v>35</v>
      </c>
      <c r="Y1937" s="130" t="str">
        <f t="shared" si="262"/>
        <v>RL1610</v>
      </c>
      <c r="Z1937" s="130" t="str">
        <f t="shared" si="263"/>
        <v>12/US18650VTC4</v>
      </c>
      <c r="AA1937" s="135">
        <f t="shared" si="267"/>
        <v>1</v>
      </c>
      <c r="AB1937" s="135">
        <f t="shared" si="264"/>
        <v>0</v>
      </c>
      <c r="AC1937" s="130">
        <f t="shared" si="268"/>
        <v>35</v>
      </c>
      <c r="AD1937" s="130" t="str">
        <f t="shared" si="265"/>
        <v>66002-931</v>
      </c>
      <c r="AE1937" s="136"/>
      <c r="AF1937" s="137"/>
      <c r="AG1937" s="1" t="s">
        <v>151</v>
      </c>
      <c r="AH1937" s="43">
        <v>1825</v>
      </c>
    </row>
    <row r="1938" spans="1:34" x14ac:dyDescent="0.25">
      <c r="A1938" s="146">
        <v>44847</v>
      </c>
      <c r="B1938" s="57" t="s">
        <v>6220</v>
      </c>
      <c r="C1938" s="51" t="s">
        <v>640</v>
      </c>
      <c r="D1938" s="51" t="s">
        <v>576</v>
      </c>
      <c r="E1938" s="54">
        <v>44845</v>
      </c>
      <c r="F1938" s="51" t="s">
        <v>322</v>
      </c>
      <c r="G1938" s="48" t="s">
        <v>575</v>
      </c>
      <c r="H1938" s="52">
        <v>80</v>
      </c>
      <c r="I1938" s="51" t="s">
        <v>634</v>
      </c>
      <c r="J1938" s="1">
        <v>1.99</v>
      </c>
      <c r="K1938" s="132">
        <v>974601</v>
      </c>
      <c r="L1938" s="131"/>
      <c r="M1938" s="131">
        <v>1.2</v>
      </c>
      <c r="N1938" s="131">
        <v>0.8</v>
      </c>
      <c r="O1938" s="133">
        <f t="shared" si="269"/>
        <v>0.96</v>
      </c>
      <c r="P1938" s="131" t="s">
        <v>3497</v>
      </c>
      <c r="Q1938" s="131" t="s">
        <v>412</v>
      </c>
      <c r="R1938" s="134" t="s">
        <v>5774</v>
      </c>
      <c r="S1938" s="149">
        <v>3.5030555555555578</v>
      </c>
      <c r="T1938" s="149">
        <v>4.378819444444447E-2</v>
      </c>
      <c r="U1938" s="150">
        <v>44868</v>
      </c>
      <c r="V1938" s="149">
        <v>0.79277777777777825</v>
      </c>
      <c r="W1938" s="130">
        <v>0.03</v>
      </c>
      <c r="X1938" s="135">
        <v>3.1</v>
      </c>
      <c r="Y1938" s="130" t="str">
        <f t="shared" si="262"/>
        <v>N1705</v>
      </c>
      <c r="Z1938" s="130" t="str">
        <f t="shared" si="263"/>
        <v>1/BK-4MCCE</v>
      </c>
      <c r="AA1938" s="135">
        <f t="shared" si="267"/>
        <v>0.03</v>
      </c>
      <c r="AB1938" s="135">
        <f t="shared" si="264"/>
        <v>1.99</v>
      </c>
      <c r="AC1938" s="130">
        <f t="shared" si="268"/>
        <v>3.1</v>
      </c>
      <c r="AD1938" s="130" t="str">
        <f t="shared" si="265"/>
        <v>30006-414BP</v>
      </c>
      <c r="AE1938" s="136"/>
      <c r="AF1938" s="137"/>
      <c r="AG1938" s="1" t="s">
        <v>573</v>
      </c>
      <c r="AH1938" s="43" t="s">
        <v>323</v>
      </c>
    </row>
    <row r="1939" spans="1:34" x14ac:dyDescent="0.25">
      <c r="A1939" s="144">
        <v>44867</v>
      </c>
      <c r="B1939" s="56" t="s">
        <v>6437</v>
      </c>
      <c r="C1939" s="51" t="s">
        <v>1434</v>
      </c>
      <c r="D1939" s="51" t="s">
        <v>6456</v>
      </c>
      <c r="E1939" s="54">
        <v>44874</v>
      </c>
      <c r="F1939" s="51" t="s">
        <v>360</v>
      </c>
      <c r="G1939" s="48" t="s">
        <v>6438</v>
      </c>
      <c r="H1939" s="52">
        <v>2</v>
      </c>
      <c r="I1939" s="51" t="s">
        <v>284</v>
      </c>
      <c r="J1939" s="1">
        <v>25.2</v>
      </c>
      <c r="K1939" s="132">
        <v>977115</v>
      </c>
      <c r="L1939" s="131"/>
      <c r="M1939" s="131">
        <v>12</v>
      </c>
      <c r="N1939" s="131">
        <v>2.5</v>
      </c>
      <c r="O1939" s="133">
        <f t="shared" si="269"/>
        <v>30</v>
      </c>
      <c r="P1939" s="131" t="s">
        <v>4011</v>
      </c>
      <c r="Q1939" s="131" t="s">
        <v>584</v>
      </c>
      <c r="R1939" s="134" t="s">
        <v>997</v>
      </c>
      <c r="S1939" s="149">
        <v>1.5541666666666671</v>
      </c>
      <c r="T1939" s="149">
        <v>0.77708333333333357</v>
      </c>
      <c r="U1939" s="150">
        <v>44868</v>
      </c>
      <c r="V1939" s="149">
        <v>0.2341666666666673</v>
      </c>
      <c r="W1939" s="130">
        <v>1</v>
      </c>
      <c r="X1939" s="135">
        <v>90</v>
      </c>
      <c r="Y1939" s="130" t="str">
        <f t="shared" si="262"/>
        <v>RECELL804</v>
      </c>
      <c r="Z1939" s="130" t="str">
        <f t="shared" si="263"/>
        <v>10/NC2500SCR</v>
      </c>
      <c r="AA1939" s="135">
        <f t="shared" si="267"/>
        <v>1</v>
      </c>
      <c r="AB1939" s="135">
        <f t="shared" si="264"/>
        <v>25.2</v>
      </c>
      <c r="AC1939" s="130">
        <f t="shared" si="268"/>
        <v>90</v>
      </c>
      <c r="AD1939" s="130" t="str">
        <f t="shared" si="265"/>
        <v>22000-570E</v>
      </c>
      <c r="AE1939" s="136"/>
      <c r="AF1939" s="137"/>
      <c r="AG1939" s="1" t="s">
        <v>13</v>
      </c>
      <c r="AH1939" s="43">
        <v>23922</v>
      </c>
    </row>
    <row r="1940" spans="1:34" x14ac:dyDescent="0.25">
      <c r="A1940" s="146">
        <v>44854</v>
      </c>
      <c r="B1940" s="57" t="s">
        <v>6299</v>
      </c>
      <c r="C1940" s="51" t="s">
        <v>376</v>
      </c>
      <c r="D1940" s="51" t="s">
        <v>377</v>
      </c>
      <c r="E1940" s="54">
        <v>44859</v>
      </c>
      <c r="F1940" s="51" t="s">
        <v>1407</v>
      </c>
      <c r="G1940" s="48" t="s">
        <v>375</v>
      </c>
      <c r="H1940" s="52">
        <v>100</v>
      </c>
      <c r="I1940" s="51" t="s">
        <v>95</v>
      </c>
      <c r="J1940" s="1">
        <v>5.83</v>
      </c>
      <c r="K1940" s="132">
        <v>975628</v>
      </c>
      <c r="L1940" s="131"/>
      <c r="M1940" s="131">
        <v>9</v>
      </c>
      <c r="N1940" s="131"/>
      <c r="O1940" s="133">
        <f t="shared" si="269"/>
        <v>0</v>
      </c>
      <c r="P1940" s="131" t="s">
        <v>3538</v>
      </c>
      <c r="Q1940" s="131" t="s">
        <v>464</v>
      </c>
      <c r="R1940" s="134" t="s">
        <v>6455</v>
      </c>
      <c r="S1940" s="149">
        <v>28.484444444444442</v>
      </c>
      <c r="T1940" s="149">
        <v>0.2848444444444444</v>
      </c>
      <c r="U1940" s="150">
        <v>44868</v>
      </c>
      <c r="V1940" s="149">
        <v>0.70472222222222403</v>
      </c>
      <c r="W1940" s="130">
        <v>0.28000000000000003</v>
      </c>
      <c r="X1940" s="135">
        <v>18.7</v>
      </c>
      <c r="Y1940" s="130" t="str">
        <f t="shared" si="262"/>
        <v>AL83</v>
      </c>
      <c r="Z1940" s="130" t="str">
        <f t="shared" si="263"/>
        <v>6/LR20XW</v>
      </c>
      <c r="AA1940" s="135">
        <f t="shared" si="267"/>
        <v>0.28000000000000003</v>
      </c>
      <c r="AB1940" s="135">
        <f t="shared" si="264"/>
        <v>5.83</v>
      </c>
      <c r="AC1940" s="130">
        <f t="shared" si="268"/>
        <v>18.7</v>
      </c>
      <c r="AD1940" s="130" t="str">
        <f t="shared" si="265"/>
        <v>66000-310</v>
      </c>
      <c r="AE1940" s="136"/>
      <c r="AF1940" s="137"/>
      <c r="AG1940" s="1" t="s">
        <v>153</v>
      </c>
      <c r="AH1940" s="43">
        <v>66531</v>
      </c>
    </row>
    <row r="1941" spans="1:34" x14ac:dyDescent="0.25">
      <c r="A1941" s="147">
        <v>44862</v>
      </c>
      <c r="B1941" s="82" t="s">
        <v>6406</v>
      </c>
      <c r="C1941" s="51" t="s">
        <v>3549</v>
      </c>
      <c r="D1941" s="51" t="s">
        <v>6459</v>
      </c>
      <c r="E1941" s="54">
        <v>44873</v>
      </c>
      <c r="F1941" s="51" t="s">
        <v>314</v>
      </c>
      <c r="G1941" s="48" t="s">
        <v>6407</v>
      </c>
      <c r="H1941" s="52">
        <v>1</v>
      </c>
      <c r="I1941" s="51" t="s">
        <v>299</v>
      </c>
      <c r="J1941" s="1">
        <v>19.66</v>
      </c>
      <c r="K1941" s="132">
        <v>976111</v>
      </c>
      <c r="L1941" s="131" t="s">
        <v>6408</v>
      </c>
      <c r="M1941" s="131">
        <v>18</v>
      </c>
      <c r="N1941" s="131">
        <v>2.0499999999999998</v>
      </c>
      <c r="O1941" s="133">
        <f t="shared" si="269"/>
        <v>36.9</v>
      </c>
      <c r="P1941" s="131" t="s">
        <v>3486</v>
      </c>
      <c r="Q1941" s="131" t="s">
        <v>583</v>
      </c>
      <c r="R1941" s="134" t="s">
        <v>5774</v>
      </c>
      <c r="S1941" s="149">
        <v>3.8311111111111109</v>
      </c>
      <c r="T1941" s="149">
        <v>3.8311111111111109</v>
      </c>
      <c r="U1941" s="150">
        <v>44869</v>
      </c>
      <c r="V1941" s="149">
        <v>0.23555555555555463</v>
      </c>
      <c r="W1941" s="130">
        <v>1</v>
      </c>
      <c r="X1941" s="135">
        <v>87.4</v>
      </c>
      <c r="Y1941" s="130" t="str">
        <f t="shared" si="262"/>
        <v>PACK739</v>
      </c>
      <c r="Z1941" s="130" t="str">
        <f t="shared" si="263"/>
        <v>5/UR18650RX</v>
      </c>
      <c r="AA1941" s="135">
        <f t="shared" si="267"/>
        <v>1</v>
      </c>
      <c r="AB1941" s="135">
        <f t="shared" si="264"/>
        <v>19.66</v>
      </c>
      <c r="AC1941" s="130">
        <f t="shared" si="268"/>
        <v>87.4</v>
      </c>
      <c r="AD1941" s="130" t="str">
        <f t="shared" si="265"/>
        <v>22000-994C</v>
      </c>
      <c r="AE1941" s="136"/>
      <c r="AF1941" s="137"/>
      <c r="AG1941" s="1" t="s">
        <v>152</v>
      </c>
      <c r="AH1941" s="43">
        <v>23955</v>
      </c>
    </row>
    <row r="1942" spans="1:34" x14ac:dyDescent="0.25">
      <c r="A1942" s="146">
        <v>44868</v>
      </c>
      <c r="B1942" s="57" t="s">
        <v>6454</v>
      </c>
      <c r="C1942" s="51" t="s">
        <v>673</v>
      </c>
      <c r="D1942" s="51" t="s">
        <v>674</v>
      </c>
      <c r="E1942" s="54">
        <v>44861</v>
      </c>
      <c r="F1942" s="51" t="s">
        <v>571</v>
      </c>
      <c r="G1942" s="48" t="s">
        <v>672</v>
      </c>
      <c r="H1942" s="52">
        <v>1</v>
      </c>
      <c r="I1942" s="51" t="s">
        <v>270</v>
      </c>
      <c r="J1942" s="1">
        <v>9.91</v>
      </c>
      <c r="K1942" s="132">
        <v>976512</v>
      </c>
      <c r="L1942" s="131"/>
      <c r="M1942" s="131">
        <v>7.2</v>
      </c>
      <c r="N1942" s="131">
        <v>2.6</v>
      </c>
      <c r="O1942" s="133">
        <f t="shared" si="269"/>
        <v>18.720000000000002</v>
      </c>
      <c r="P1942" s="131" t="s">
        <v>421</v>
      </c>
      <c r="Q1942" s="131" t="s">
        <v>582</v>
      </c>
      <c r="R1942" s="134" t="s">
        <v>2172</v>
      </c>
      <c r="S1942" s="149">
        <v>1.0094444444444441</v>
      </c>
      <c r="T1942" s="149">
        <v>1.0094444444444441</v>
      </c>
      <c r="U1942" s="150">
        <v>44869</v>
      </c>
      <c r="V1942" s="149">
        <v>0.15361111111111159</v>
      </c>
      <c r="W1942" s="130">
        <v>0.22</v>
      </c>
      <c r="X1942" s="135">
        <v>0</v>
      </c>
      <c r="Y1942" s="130" t="str">
        <f t="shared" si="262"/>
        <v>L231</v>
      </c>
      <c r="Z1942" s="130" t="str">
        <f t="shared" si="263"/>
        <v>2/LS14500</v>
      </c>
      <c r="AA1942" s="135">
        <f t="shared" si="267"/>
        <v>0.22</v>
      </c>
      <c r="AB1942" s="135">
        <f t="shared" si="264"/>
        <v>9.91</v>
      </c>
      <c r="AC1942" s="130">
        <f t="shared" si="268"/>
        <v>0</v>
      </c>
      <c r="AD1942" s="130" t="str">
        <f t="shared" si="265"/>
        <v>66000-223</v>
      </c>
      <c r="AE1942" s="136"/>
      <c r="AF1942" s="137"/>
      <c r="AG1942" s="1" t="s">
        <v>573</v>
      </c>
      <c r="AH1942" s="43">
        <v>65616</v>
      </c>
    </row>
    <row r="1943" spans="1:34" x14ac:dyDescent="0.25">
      <c r="A1943" s="140">
        <v>44866</v>
      </c>
      <c r="B1943" s="55" t="s">
        <v>6417</v>
      </c>
      <c r="C1943" s="51" t="s">
        <v>6398</v>
      </c>
      <c r="D1943" s="51" t="s">
        <v>381</v>
      </c>
      <c r="E1943" s="54">
        <v>44862</v>
      </c>
      <c r="F1943" s="51" t="s">
        <v>3910</v>
      </c>
      <c r="G1943" s="48" t="s">
        <v>380</v>
      </c>
      <c r="H1943" s="52">
        <v>2</v>
      </c>
      <c r="I1943" s="51" t="s">
        <v>95</v>
      </c>
      <c r="J1943" s="1">
        <v>66.099999999999994</v>
      </c>
      <c r="K1943" s="132">
        <v>976629</v>
      </c>
      <c r="L1943" s="131"/>
      <c r="M1943" s="131">
        <v>13.6</v>
      </c>
      <c r="N1943" s="131"/>
      <c r="O1943" s="133">
        <f t="shared" si="269"/>
        <v>0</v>
      </c>
      <c r="P1943" s="131" t="s">
        <v>3538</v>
      </c>
      <c r="Q1943" s="131" t="s">
        <v>382</v>
      </c>
      <c r="R1943" s="134" t="s">
        <v>2172</v>
      </c>
      <c r="S1943" s="149">
        <v>10.348611111111111</v>
      </c>
      <c r="T1943" s="149">
        <v>5.1743055555555557</v>
      </c>
      <c r="U1943" s="150">
        <v>44869</v>
      </c>
      <c r="V1943" s="149">
        <v>0.12333333333333263</v>
      </c>
      <c r="W1943" s="130">
        <v>2.39</v>
      </c>
      <c r="X1943" s="135">
        <v>360</v>
      </c>
      <c r="Y1943" s="130" t="str">
        <f t="shared" si="262"/>
        <v>AL123D</v>
      </c>
      <c r="Z1943" s="130" t="str">
        <f t="shared" si="263"/>
        <v xml:space="preserve">72/LR20XW </v>
      </c>
      <c r="AA1943" s="135">
        <f t="shared" si="267"/>
        <v>2.39</v>
      </c>
      <c r="AB1943" s="135">
        <f t="shared" si="264"/>
        <v>66.099999999999994</v>
      </c>
      <c r="AC1943" s="130">
        <f t="shared" si="268"/>
        <v>360</v>
      </c>
      <c r="AD1943" s="130" t="str">
        <f t="shared" si="265"/>
        <v>66000-182</v>
      </c>
      <c r="AE1943" s="136"/>
      <c r="AF1943" s="137"/>
      <c r="AG1943" s="1" t="s">
        <v>152</v>
      </c>
      <c r="AH1943" s="43">
        <v>1853</v>
      </c>
    </row>
    <row r="1944" spans="1:34" x14ac:dyDescent="0.25">
      <c r="A1944" s="140">
        <v>44866</v>
      </c>
      <c r="B1944" s="55" t="s">
        <v>6434</v>
      </c>
      <c r="C1944" s="51"/>
      <c r="D1944" s="51" t="s">
        <v>5536</v>
      </c>
      <c r="E1944" s="54">
        <v>44862</v>
      </c>
      <c r="F1944" s="51" t="s">
        <v>5532</v>
      </c>
      <c r="G1944" s="48" t="s">
        <v>5533</v>
      </c>
      <c r="H1944" s="52">
        <v>10</v>
      </c>
      <c r="I1944" s="51"/>
      <c r="J1944" s="1">
        <v>101.7</v>
      </c>
      <c r="K1944" s="132">
        <v>976403</v>
      </c>
      <c r="L1944" s="131"/>
      <c r="M1944" s="131"/>
      <c r="N1944" s="131"/>
      <c r="O1944" s="133">
        <f t="shared" si="269"/>
        <v>0</v>
      </c>
      <c r="P1944" s="131"/>
      <c r="Q1944" s="131"/>
      <c r="R1944" s="134" t="s">
        <v>259</v>
      </c>
      <c r="S1944" s="149">
        <v>2.3533333333333362</v>
      </c>
      <c r="T1944" s="149">
        <v>0.23533333333333362</v>
      </c>
      <c r="U1944" s="150">
        <v>44869</v>
      </c>
      <c r="V1944" s="149">
        <v>0.56999999999999984</v>
      </c>
      <c r="W1944" s="130">
        <v>0.5</v>
      </c>
      <c r="X1944" s="135">
        <v>111.8</v>
      </c>
      <c r="Y1944" s="130" t="str">
        <f t="shared" si="262"/>
        <v>CH597</v>
      </c>
      <c r="Z1944" s="130">
        <f t="shared" si="263"/>
        <v>0</v>
      </c>
      <c r="AA1944" s="135">
        <f t="shared" si="267"/>
        <v>0.5</v>
      </c>
      <c r="AB1944" s="135">
        <f t="shared" si="264"/>
        <v>101.7</v>
      </c>
      <c r="AC1944" s="130">
        <f t="shared" si="268"/>
        <v>111.8</v>
      </c>
      <c r="AD1944" s="130" t="str">
        <f t="shared" si="265"/>
        <v>64900-204XLR</v>
      </c>
      <c r="AE1944" s="136"/>
      <c r="AF1944" s="137"/>
      <c r="AG1944" s="1" t="s">
        <v>153</v>
      </c>
      <c r="AH1944" s="43">
        <v>66277</v>
      </c>
    </row>
    <row r="1945" spans="1:34" x14ac:dyDescent="0.25">
      <c r="A1945" s="146">
        <v>44868</v>
      </c>
      <c r="B1945" s="57" t="s">
        <v>6452</v>
      </c>
      <c r="C1945" s="51" t="s">
        <v>1293</v>
      </c>
      <c r="D1945" s="51" t="s">
        <v>2782</v>
      </c>
      <c r="E1945" s="54">
        <v>44860</v>
      </c>
      <c r="F1945" s="51" t="s">
        <v>387</v>
      </c>
      <c r="G1945" s="48" t="s">
        <v>2781</v>
      </c>
      <c r="H1945" s="52">
        <v>10</v>
      </c>
      <c r="I1945" s="235" t="s">
        <v>102</v>
      </c>
      <c r="J1945" s="1">
        <v>34.94</v>
      </c>
      <c r="K1945" s="132">
        <v>976401</v>
      </c>
      <c r="L1945" s="131"/>
      <c r="M1945" s="131"/>
      <c r="N1945" s="131"/>
      <c r="O1945" s="133">
        <f t="shared" si="269"/>
        <v>0</v>
      </c>
      <c r="P1945" s="131"/>
      <c r="Q1945" s="131"/>
      <c r="R1945" s="134" t="s">
        <v>249</v>
      </c>
      <c r="S1945" s="149">
        <v>0.54861111111111072</v>
      </c>
      <c r="T1945" s="149">
        <v>5.4861111111111069E-2</v>
      </c>
      <c r="U1945" s="150">
        <v>44872</v>
      </c>
      <c r="V1945" s="149">
        <v>0.39972222222222165</v>
      </c>
      <c r="W1945" s="130">
        <v>0.08</v>
      </c>
      <c r="X1945" s="135">
        <v>75</v>
      </c>
      <c r="Y1945" s="130" t="str">
        <f t="shared" si="262"/>
        <v>CH120</v>
      </c>
      <c r="Z1945" s="130" t="str">
        <f t="shared" si="263"/>
        <v>1/TSB-002</v>
      </c>
      <c r="AA1945" s="135">
        <f t="shared" si="267"/>
        <v>0.08</v>
      </c>
      <c r="AB1945" s="135">
        <f t="shared" si="264"/>
        <v>34.94</v>
      </c>
      <c r="AC1945" s="130">
        <f t="shared" si="268"/>
        <v>75</v>
      </c>
      <c r="AD1945" s="130" t="str">
        <f t="shared" si="265"/>
        <v>66000-027</v>
      </c>
      <c r="AE1945" s="136"/>
      <c r="AF1945" s="137"/>
      <c r="AG1945" s="1" t="s">
        <v>153</v>
      </c>
      <c r="AH1945" s="43">
        <v>35409</v>
      </c>
    </row>
    <row r="1946" spans="1:34" x14ac:dyDescent="0.25">
      <c r="A1946" s="147">
        <v>44862</v>
      </c>
      <c r="B1946" s="82" t="s">
        <v>6409</v>
      </c>
      <c r="C1946" s="51" t="s">
        <v>3652</v>
      </c>
      <c r="D1946" s="51" t="s">
        <v>6412</v>
      </c>
      <c r="E1946" s="54">
        <v>44874</v>
      </c>
      <c r="F1946" s="51" t="s">
        <v>3621</v>
      </c>
      <c r="G1946" s="48" t="s">
        <v>6410</v>
      </c>
      <c r="H1946" s="52">
        <v>9</v>
      </c>
      <c r="I1946" s="51" t="s">
        <v>552</v>
      </c>
      <c r="J1946" s="1">
        <v>12</v>
      </c>
      <c r="K1946" s="132">
        <v>975555</v>
      </c>
      <c r="L1946" s="131" t="s">
        <v>6411</v>
      </c>
      <c r="M1946" s="131">
        <v>4.8</v>
      </c>
      <c r="N1946" s="131">
        <v>4</v>
      </c>
      <c r="O1946" s="133">
        <f t="shared" si="269"/>
        <v>19.2</v>
      </c>
      <c r="P1946" s="131" t="s">
        <v>4011</v>
      </c>
      <c r="Q1946" s="131" t="s">
        <v>562</v>
      </c>
      <c r="R1946" s="134" t="s">
        <v>5813</v>
      </c>
      <c r="S1946" s="149">
        <v>5.2958333333333334</v>
      </c>
      <c r="T1946" s="149">
        <v>0.58842592592592591</v>
      </c>
      <c r="U1946" s="150">
        <v>44872</v>
      </c>
      <c r="V1946" s="149">
        <v>0.7877777777777788</v>
      </c>
      <c r="W1946" s="130">
        <v>0.33</v>
      </c>
      <c r="X1946" s="135">
        <v>34.4</v>
      </c>
      <c r="Y1946" s="130" t="str">
        <f t="shared" si="262"/>
        <v>N1233</v>
      </c>
      <c r="Z1946" s="130" t="str">
        <f t="shared" si="263"/>
        <v>2/ITL4000D</v>
      </c>
      <c r="AA1946" s="135">
        <f t="shared" si="267"/>
        <v>0.33</v>
      </c>
      <c r="AB1946" s="135">
        <f t="shared" si="264"/>
        <v>12</v>
      </c>
      <c r="AC1946" s="130">
        <f t="shared" si="268"/>
        <v>34.4</v>
      </c>
      <c r="AD1946" s="130" t="str">
        <f t="shared" si="265"/>
        <v>30004-354LL</v>
      </c>
      <c r="AE1946" s="136"/>
      <c r="AF1946" s="137"/>
      <c r="AG1946" s="1" t="s">
        <v>151</v>
      </c>
      <c r="AH1946" s="43" t="s">
        <v>3625</v>
      </c>
    </row>
    <row r="1947" spans="1:34" x14ac:dyDescent="0.25">
      <c r="A1947" s="146">
        <v>44840</v>
      </c>
      <c r="B1947" s="57">
        <v>325472</v>
      </c>
      <c r="C1947" s="51"/>
      <c r="D1947" s="51" t="s">
        <v>6174</v>
      </c>
      <c r="E1947" s="54">
        <v>44839</v>
      </c>
      <c r="F1947" s="51" t="s">
        <v>6175</v>
      </c>
      <c r="G1947" s="48"/>
      <c r="H1947" s="52">
        <v>700</v>
      </c>
      <c r="I1947" s="51"/>
      <c r="J1947" s="1"/>
      <c r="K1947" s="132">
        <v>967354</v>
      </c>
      <c r="L1947" s="131"/>
      <c r="M1947" s="131"/>
      <c r="N1947" s="131"/>
      <c r="O1947" s="133">
        <f t="shared" si="269"/>
        <v>0</v>
      </c>
      <c r="P1947" s="131"/>
      <c r="Q1947" s="131"/>
      <c r="R1947" s="134" t="s">
        <v>5813</v>
      </c>
      <c r="S1947" s="149">
        <v>3.1822222222222205</v>
      </c>
      <c r="T1947" s="149">
        <v>4.5460317460317432E-3</v>
      </c>
      <c r="U1947" s="150">
        <v>44872</v>
      </c>
      <c r="V1947" s="149">
        <v>7.4722222222221468E-2</v>
      </c>
      <c r="W1947" s="130">
        <v>0.2</v>
      </c>
      <c r="X1947" s="135">
        <v>2.25</v>
      </c>
      <c r="Y1947" s="130" t="str">
        <f t="shared" si="262"/>
        <v>LAB-HS</v>
      </c>
      <c r="Z1947" s="130">
        <f t="shared" si="263"/>
        <v>0</v>
      </c>
      <c r="AA1947" s="135">
        <f t="shared" si="267"/>
        <v>0.2</v>
      </c>
      <c r="AB1947" s="135">
        <f t="shared" si="264"/>
        <v>0</v>
      </c>
      <c r="AC1947" s="130">
        <f t="shared" si="268"/>
        <v>2.25</v>
      </c>
      <c r="AD1947" s="130">
        <f t="shared" si="265"/>
        <v>0</v>
      </c>
      <c r="AE1947" s="136"/>
      <c r="AF1947" s="137"/>
      <c r="AG1947" s="1" t="s">
        <v>152</v>
      </c>
      <c r="AH1947" s="43">
        <v>35409</v>
      </c>
    </row>
    <row r="1948" spans="1:34" x14ac:dyDescent="0.25">
      <c r="A1948" s="146">
        <v>44868</v>
      </c>
      <c r="B1948" s="191" t="s">
        <v>6448</v>
      </c>
      <c r="C1948" s="175" t="s">
        <v>2931</v>
      </c>
      <c r="D1948" s="175" t="s">
        <v>1063</v>
      </c>
      <c r="E1948" s="187">
        <v>44879</v>
      </c>
      <c r="F1948" s="175" t="s">
        <v>267</v>
      </c>
      <c r="G1948" s="176" t="s">
        <v>1062</v>
      </c>
      <c r="H1948" s="177">
        <v>3</v>
      </c>
      <c r="I1948" s="175" t="s">
        <v>1924</v>
      </c>
      <c r="J1948">
        <v>35.04</v>
      </c>
      <c r="K1948" s="132">
        <v>976934</v>
      </c>
      <c r="L1948" s="131"/>
      <c r="M1948" s="131"/>
      <c r="N1948" s="131"/>
      <c r="O1948" s="133">
        <f t="shared" si="269"/>
        <v>0</v>
      </c>
      <c r="P1948" s="131"/>
      <c r="Q1948" s="131"/>
      <c r="R1948" s="134" t="s">
        <v>249</v>
      </c>
      <c r="S1948" s="149">
        <v>0.24999999999999911</v>
      </c>
      <c r="T1948" s="149">
        <v>8.3333333333333037E-2</v>
      </c>
      <c r="U1948" s="150">
        <v>44872</v>
      </c>
      <c r="V1948" s="149">
        <v>0.28833333333333311</v>
      </c>
      <c r="W1948" s="130">
        <v>0.12</v>
      </c>
      <c r="X1948" s="135">
        <v>80</v>
      </c>
      <c r="Y1948" s="130" t="str">
        <f t="shared" si="262"/>
        <v>CH211A</v>
      </c>
      <c r="Z1948" s="130" t="str">
        <f t="shared" si="263"/>
        <v>1/TSB002</v>
      </c>
      <c r="AA1948" s="135">
        <f t="shared" si="267"/>
        <v>0.12</v>
      </c>
      <c r="AB1948" s="135">
        <f t="shared" si="264"/>
        <v>35.04</v>
      </c>
      <c r="AC1948" s="130">
        <f t="shared" si="268"/>
        <v>80</v>
      </c>
      <c r="AD1948" s="130" t="str">
        <f t="shared" si="265"/>
        <v>66000-118A</v>
      </c>
      <c r="AE1948" s="136"/>
      <c r="AF1948" s="137"/>
      <c r="AG1948" s="1" t="s">
        <v>153</v>
      </c>
      <c r="AH1948" s="43">
        <v>66116</v>
      </c>
    </row>
    <row r="1949" spans="1:34" x14ac:dyDescent="0.25">
      <c r="A1949" s="147">
        <v>44869</v>
      </c>
      <c r="B1949" s="82" t="s">
        <v>6480</v>
      </c>
      <c r="C1949" s="51" t="s">
        <v>6483</v>
      </c>
      <c r="D1949" s="51" t="s">
        <v>6440</v>
      </c>
      <c r="E1949" s="54">
        <v>44869</v>
      </c>
      <c r="F1949" s="51" t="s">
        <v>6441</v>
      </c>
      <c r="G1949" s="48" t="s">
        <v>6442</v>
      </c>
      <c r="H1949" s="52">
        <v>2</v>
      </c>
      <c r="I1949" s="51" t="s">
        <v>6481</v>
      </c>
      <c r="J1949" s="1">
        <v>0.33</v>
      </c>
      <c r="K1949" s="132">
        <v>977480</v>
      </c>
      <c r="L1949" s="131"/>
      <c r="M1949" s="131">
        <v>22.2</v>
      </c>
      <c r="N1949" s="131">
        <v>4.2</v>
      </c>
      <c r="O1949" s="133">
        <f t="shared" si="269"/>
        <v>93.24</v>
      </c>
      <c r="P1949" s="131" t="s">
        <v>3486</v>
      </c>
      <c r="Q1949" s="131" t="s">
        <v>373</v>
      </c>
      <c r="R1949" s="134" t="s">
        <v>997</v>
      </c>
      <c r="S1949" s="149">
        <v>0.43444444444444485</v>
      </c>
      <c r="T1949" s="149">
        <v>0.21722222222222243</v>
      </c>
      <c r="U1949" s="150">
        <v>44869</v>
      </c>
      <c r="V1949" s="149">
        <v>0.18555555555555614</v>
      </c>
      <c r="W1949" s="130">
        <v>0.15</v>
      </c>
      <c r="X1949" s="135">
        <v>35</v>
      </c>
      <c r="Y1949" s="130" t="str">
        <f t="shared" si="262"/>
        <v>RL1610</v>
      </c>
      <c r="Z1949" s="130" t="str">
        <f t="shared" si="263"/>
        <v xml:space="preserve">12/US18650VTC4 </v>
      </c>
      <c r="AA1949" s="135">
        <f t="shared" si="267"/>
        <v>0.15</v>
      </c>
      <c r="AB1949" s="135">
        <f t="shared" si="264"/>
        <v>0.33</v>
      </c>
      <c r="AC1949" s="130">
        <f t="shared" si="268"/>
        <v>35</v>
      </c>
      <c r="AD1949" s="130" t="str">
        <f t="shared" si="265"/>
        <v>66002-931</v>
      </c>
      <c r="AE1949" s="136"/>
      <c r="AF1949" s="137"/>
      <c r="AG1949" s="1" t="s">
        <v>151</v>
      </c>
      <c r="AH1949" s="43">
        <v>1825</v>
      </c>
    </row>
    <row r="1950" spans="1:34" x14ac:dyDescent="0.25">
      <c r="A1950" s="139">
        <v>44858</v>
      </c>
      <c r="B1950" s="58" t="s">
        <v>6304</v>
      </c>
      <c r="C1950" s="51" t="s">
        <v>3235</v>
      </c>
      <c r="D1950" s="51" t="s">
        <v>4321</v>
      </c>
      <c r="E1950" s="54">
        <v>44853</v>
      </c>
      <c r="F1950" s="51" t="s">
        <v>5208</v>
      </c>
      <c r="G1950" s="48" t="s">
        <v>4320</v>
      </c>
      <c r="H1950" s="52">
        <v>1</v>
      </c>
      <c r="I1950" s="51" t="s">
        <v>1924</v>
      </c>
      <c r="J1950" s="1">
        <v>55.53</v>
      </c>
      <c r="K1950" s="132">
        <v>973861</v>
      </c>
      <c r="L1950" s="131"/>
      <c r="M1950" s="131"/>
      <c r="N1950" s="131"/>
      <c r="O1950" s="133">
        <f t="shared" si="269"/>
        <v>0</v>
      </c>
      <c r="P1950" s="131"/>
      <c r="Q1950" s="131"/>
      <c r="R1950" s="134" t="s">
        <v>297</v>
      </c>
      <c r="S1950" s="149">
        <v>2.7186111111111102</v>
      </c>
      <c r="T1950" s="149">
        <v>2.7186111111111102</v>
      </c>
      <c r="U1950" s="150">
        <v>44869</v>
      </c>
      <c r="V1950" s="149">
        <v>0.29916666666666814</v>
      </c>
      <c r="W1950" s="130">
        <v>3.55</v>
      </c>
      <c r="X1950" s="135">
        <v>225.65</v>
      </c>
      <c r="Y1950" s="130" t="str">
        <f t="shared" si="262"/>
        <v>CH522</v>
      </c>
      <c r="Z1950" s="130" t="str">
        <f t="shared" si="263"/>
        <v>1/TSB-002PCB</v>
      </c>
      <c r="AA1950" s="135">
        <f t="shared" si="267"/>
        <v>3.55</v>
      </c>
      <c r="AB1950" s="135">
        <f t="shared" si="264"/>
        <v>55.53</v>
      </c>
      <c r="AC1950" s="130">
        <f t="shared" si="268"/>
        <v>225.65</v>
      </c>
      <c r="AD1950" s="130" t="str">
        <f t="shared" si="265"/>
        <v>66002-571</v>
      </c>
      <c r="AE1950" s="136"/>
      <c r="AF1950" s="137"/>
      <c r="AG1950" s="1" t="s">
        <v>573</v>
      </c>
      <c r="AH1950" s="43">
        <v>39029</v>
      </c>
    </row>
    <row r="1951" spans="1:34" x14ac:dyDescent="0.25">
      <c r="A1951" s="146">
        <v>44854</v>
      </c>
      <c r="B1951" s="57" t="s">
        <v>6296</v>
      </c>
      <c r="C1951" s="51" t="s">
        <v>1404</v>
      </c>
      <c r="D1951" s="51" t="s">
        <v>6298</v>
      </c>
      <c r="E1951" s="54">
        <v>44880</v>
      </c>
      <c r="F1951" s="51" t="s">
        <v>314</v>
      </c>
      <c r="G1951" s="48" t="s">
        <v>6297</v>
      </c>
      <c r="H1951" s="52">
        <v>1</v>
      </c>
      <c r="I1951" s="51" t="s">
        <v>284</v>
      </c>
      <c r="J1951" s="1">
        <v>37.799999999999997</v>
      </c>
      <c r="K1951" s="132">
        <v>975468</v>
      </c>
      <c r="L1951" s="131"/>
      <c r="M1951" s="131">
        <v>18</v>
      </c>
      <c r="N1951" s="131">
        <v>2.5</v>
      </c>
      <c r="O1951" s="133">
        <f t="shared" si="269"/>
        <v>45</v>
      </c>
      <c r="P1951" s="131" t="s">
        <v>4011</v>
      </c>
      <c r="Q1951" s="131" t="s">
        <v>590</v>
      </c>
      <c r="R1951" s="134" t="s">
        <v>997</v>
      </c>
      <c r="S1951" s="149">
        <v>2.0144444444444454</v>
      </c>
      <c r="T1951" s="149">
        <v>2.0144444444444454</v>
      </c>
      <c r="U1951" s="150">
        <v>44869</v>
      </c>
      <c r="V1951" s="149">
        <v>0.16027777777777796</v>
      </c>
      <c r="W1951" s="130">
        <v>1.78</v>
      </c>
      <c r="X1951" s="135">
        <v>94.5</v>
      </c>
      <c r="Y1951" s="130" t="str">
        <f t="shared" si="262"/>
        <v>RECELL130</v>
      </c>
      <c r="Z1951" s="130" t="str">
        <f t="shared" si="263"/>
        <v>15/NC2500SCR</v>
      </c>
      <c r="AA1951" s="135">
        <f t="shared" si="267"/>
        <v>1.78</v>
      </c>
      <c r="AB1951" s="135">
        <f t="shared" si="264"/>
        <v>37.799999999999997</v>
      </c>
      <c r="AC1951" s="130">
        <f t="shared" si="268"/>
        <v>94.5</v>
      </c>
      <c r="AD1951" s="130" t="str">
        <f t="shared" si="265"/>
        <v>30001-315</v>
      </c>
      <c r="AE1951" s="136"/>
      <c r="AF1951" s="137"/>
      <c r="AG1951" s="1" t="s">
        <v>152</v>
      </c>
      <c r="AH1951" s="43">
        <v>23955</v>
      </c>
    </row>
    <row r="1952" spans="1:34" x14ac:dyDescent="0.25">
      <c r="A1952" s="144">
        <v>44853</v>
      </c>
      <c r="B1952" s="56" t="s">
        <v>6279</v>
      </c>
      <c r="C1952" s="51" t="s">
        <v>6282</v>
      </c>
      <c r="D1952" s="51" t="s">
        <v>6496</v>
      </c>
      <c r="E1952" s="54">
        <v>44848</v>
      </c>
      <c r="F1952" s="51" t="s">
        <v>6280</v>
      </c>
      <c r="G1952" s="48" t="s">
        <v>6281</v>
      </c>
      <c r="H1952" s="52">
        <v>1</v>
      </c>
      <c r="I1952" s="51" t="s">
        <v>284</v>
      </c>
      <c r="J1952" s="1">
        <v>20.16</v>
      </c>
      <c r="K1952" s="132">
        <v>975094</v>
      </c>
      <c r="L1952" s="131"/>
      <c r="M1952" s="131">
        <v>9.6</v>
      </c>
      <c r="N1952" s="131">
        <v>2.5</v>
      </c>
      <c r="O1952" s="133">
        <f t="shared" si="269"/>
        <v>24</v>
      </c>
      <c r="P1952" s="131" t="s">
        <v>4011</v>
      </c>
      <c r="Q1952" s="131" t="s">
        <v>632</v>
      </c>
      <c r="R1952" s="134" t="s">
        <v>997</v>
      </c>
      <c r="S1952" s="149">
        <v>1.3099999999999996</v>
      </c>
      <c r="T1952" s="149">
        <v>1.3099999999999996</v>
      </c>
      <c r="U1952" s="150">
        <v>44869</v>
      </c>
      <c r="V1952" s="149">
        <v>0.12611111111111128</v>
      </c>
      <c r="W1952" s="130">
        <v>2</v>
      </c>
      <c r="X1952" s="135">
        <v>83</v>
      </c>
      <c r="Y1952" s="130" t="str">
        <f t="shared" si="262"/>
        <v>RECELL805</v>
      </c>
      <c r="Z1952" s="130" t="str">
        <f t="shared" si="263"/>
        <v xml:space="preserve"> 8/NC2500SCR</v>
      </c>
      <c r="AA1952" s="135">
        <f t="shared" si="267"/>
        <v>2</v>
      </c>
      <c r="AB1952" s="135">
        <f t="shared" si="264"/>
        <v>20.16</v>
      </c>
      <c r="AC1952" s="130">
        <f t="shared" si="268"/>
        <v>83</v>
      </c>
      <c r="AD1952" s="130" t="str">
        <f t="shared" si="265"/>
        <v>22000-465</v>
      </c>
      <c r="AE1952" s="136"/>
      <c r="AF1952" s="137"/>
      <c r="AG1952" s="1" t="s">
        <v>151</v>
      </c>
      <c r="AH1952" s="43">
        <v>1082</v>
      </c>
    </row>
    <row r="1953" spans="1:34" x14ac:dyDescent="0.25">
      <c r="A1953" s="147">
        <v>44869</v>
      </c>
      <c r="B1953" s="82" t="s">
        <v>6479</v>
      </c>
      <c r="C1953" s="51" t="s">
        <v>3289</v>
      </c>
      <c r="D1953" s="51" t="s">
        <v>3290</v>
      </c>
      <c r="E1953" s="54">
        <v>44883</v>
      </c>
      <c r="F1953" s="51" t="s">
        <v>3287</v>
      </c>
      <c r="G1953" s="48" t="s">
        <v>3288</v>
      </c>
      <c r="H1953" s="52">
        <v>2</v>
      </c>
      <c r="I1953" s="51" t="s">
        <v>318</v>
      </c>
      <c r="J1953" s="1">
        <v>62.5</v>
      </c>
      <c r="K1953" s="132">
        <v>977222</v>
      </c>
      <c r="L1953" s="131"/>
      <c r="M1953" s="131">
        <v>14.4</v>
      </c>
      <c r="N1953" s="131">
        <v>10.050000000000001</v>
      </c>
      <c r="O1953" s="133">
        <f t="shared" si="269"/>
        <v>144.72000000000003</v>
      </c>
      <c r="P1953" s="131" t="s">
        <v>3486</v>
      </c>
      <c r="Q1953" s="131" t="s">
        <v>410</v>
      </c>
      <c r="R1953" s="134" t="s">
        <v>2172</v>
      </c>
      <c r="S1953" s="149">
        <v>5.2033333333333331</v>
      </c>
      <c r="T1953" s="149">
        <v>2.6016666666666666</v>
      </c>
      <c r="U1953" s="150">
        <v>44874</v>
      </c>
      <c r="V1953" s="149">
        <v>0.29111111111111043</v>
      </c>
      <c r="W1953" s="130">
        <v>1.68</v>
      </c>
      <c r="X1953" s="135">
        <v>180</v>
      </c>
      <c r="Y1953" s="130" t="str">
        <f t="shared" si="262"/>
        <v>RL1522</v>
      </c>
      <c r="Z1953" s="130" t="str">
        <f t="shared" si="263"/>
        <v>12/NCR18650GA</v>
      </c>
      <c r="AA1953" s="135">
        <f t="shared" si="267"/>
        <v>1.68</v>
      </c>
      <c r="AB1953" s="135">
        <f t="shared" si="264"/>
        <v>62.5</v>
      </c>
      <c r="AC1953" s="130">
        <f t="shared" si="268"/>
        <v>180</v>
      </c>
      <c r="AD1953" s="130" t="str">
        <f t="shared" si="265"/>
        <v>67001-868</v>
      </c>
      <c r="AE1953" s="136"/>
      <c r="AF1953" s="137"/>
      <c r="AG1953" s="1" t="s">
        <v>153</v>
      </c>
      <c r="AH1953" s="43">
        <v>2045</v>
      </c>
    </row>
    <row r="1954" spans="1:34" x14ac:dyDescent="0.25">
      <c r="A1954" s="144">
        <v>44853</v>
      </c>
      <c r="B1954" s="56" t="s">
        <v>6283</v>
      </c>
      <c r="C1954" s="51" t="s">
        <v>6285</v>
      </c>
      <c r="D1954" s="51" t="s">
        <v>6519</v>
      </c>
      <c r="E1954" s="54">
        <v>44848</v>
      </c>
      <c r="F1954" s="51" t="s">
        <v>105</v>
      </c>
      <c r="G1954" s="48" t="s">
        <v>6284</v>
      </c>
      <c r="H1954" s="52">
        <v>1</v>
      </c>
      <c r="I1954" s="51" t="s">
        <v>394</v>
      </c>
      <c r="J1954" s="1">
        <v>41.67</v>
      </c>
      <c r="K1954" s="132">
        <v>975096</v>
      </c>
      <c r="L1954" s="131"/>
      <c r="M1954" s="131">
        <v>13.2</v>
      </c>
      <c r="N1954" s="131">
        <v>3</v>
      </c>
      <c r="O1954" s="133">
        <f t="shared" si="269"/>
        <v>39.599999999999994</v>
      </c>
      <c r="P1954" s="131" t="s">
        <v>3497</v>
      </c>
      <c r="Q1954" s="131" t="s">
        <v>2608</v>
      </c>
      <c r="R1954" s="134" t="s">
        <v>997</v>
      </c>
      <c r="S1954" s="149">
        <v>2.5522222222222251</v>
      </c>
      <c r="T1954" s="149">
        <v>2.5522222222222251</v>
      </c>
      <c r="U1954" s="150">
        <v>44874</v>
      </c>
      <c r="V1954" s="149">
        <v>0.24750000000000139</v>
      </c>
      <c r="W1954" s="130">
        <v>1</v>
      </c>
      <c r="X1954" s="135">
        <v>120</v>
      </c>
      <c r="Y1954" s="130" t="str">
        <f t="shared" si="262"/>
        <v>PACK740</v>
      </c>
      <c r="Z1954" s="130" t="str">
        <f t="shared" si="263"/>
        <v>11/HHR-300SCP</v>
      </c>
      <c r="AA1954" s="135">
        <f t="shared" si="267"/>
        <v>1</v>
      </c>
      <c r="AB1954" s="135">
        <f t="shared" si="264"/>
        <v>41.67</v>
      </c>
      <c r="AC1954" s="130">
        <f t="shared" si="268"/>
        <v>120</v>
      </c>
      <c r="AD1954" s="130" t="str">
        <f t="shared" si="265"/>
        <v>22000-780</v>
      </c>
      <c r="AE1954" s="136"/>
      <c r="AF1954" s="137"/>
      <c r="AG1954" s="1" t="s">
        <v>13</v>
      </c>
      <c r="AH1954" s="43" t="s">
        <v>294</v>
      </c>
    </row>
    <row r="1955" spans="1:34" x14ac:dyDescent="0.25">
      <c r="A1955" s="146">
        <v>44805</v>
      </c>
      <c r="B1955" s="57">
        <v>325857</v>
      </c>
      <c r="C1955" s="51" t="s">
        <v>3202</v>
      </c>
      <c r="D1955" s="51" t="s">
        <v>799</v>
      </c>
      <c r="E1955" s="54">
        <v>44585</v>
      </c>
      <c r="F1955" s="51" t="s">
        <v>267</v>
      </c>
      <c r="G1955" s="48" t="s">
        <v>797</v>
      </c>
      <c r="H1955" s="52">
        <v>500</v>
      </c>
      <c r="I1955" s="51" t="s">
        <v>5936</v>
      </c>
      <c r="J1955" s="1">
        <v>6.33</v>
      </c>
      <c r="K1955" s="132">
        <v>969558</v>
      </c>
      <c r="L1955" s="131"/>
      <c r="M1955" s="131">
        <v>3.2</v>
      </c>
      <c r="N1955" s="131">
        <v>1.5</v>
      </c>
      <c r="O1955" s="133">
        <f t="shared" si="269"/>
        <v>4.8000000000000007</v>
      </c>
      <c r="P1955" s="131" t="s">
        <v>508</v>
      </c>
      <c r="Q1955" s="131" t="s">
        <v>412</v>
      </c>
      <c r="R1955" s="134" t="s">
        <v>6162</v>
      </c>
      <c r="S1955" s="149">
        <v>155.41416666666666</v>
      </c>
      <c r="T1955" s="149">
        <v>0.31082833333333332</v>
      </c>
      <c r="U1955" s="150">
        <v>44874</v>
      </c>
      <c r="V1955" s="149">
        <v>5.3797222222222203</v>
      </c>
      <c r="W1955" s="130">
        <v>0.52</v>
      </c>
      <c r="X1955" s="135">
        <v>19.36</v>
      </c>
      <c r="Y1955" s="130" t="str">
        <f t="shared" si="262"/>
        <v>RL1383</v>
      </c>
      <c r="Z1955" s="130" t="str">
        <f t="shared" si="263"/>
        <v>1/K218650E</v>
      </c>
      <c r="AA1955" s="135">
        <f t="shared" si="267"/>
        <v>0.52</v>
      </c>
      <c r="AB1955" s="135">
        <f t="shared" si="264"/>
        <v>6.33</v>
      </c>
      <c r="AC1955" s="130">
        <f t="shared" si="268"/>
        <v>19.36</v>
      </c>
      <c r="AD1955" s="130" t="str">
        <f t="shared" si="265"/>
        <v>66002-942</v>
      </c>
      <c r="AE1955" s="136"/>
      <c r="AF1955" s="137"/>
      <c r="AG1955" s="1" t="s">
        <v>153</v>
      </c>
      <c r="AH1955" s="43">
        <v>66116</v>
      </c>
    </row>
    <row r="1956" spans="1:34" x14ac:dyDescent="0.25">
      <c r="A1956" s="147">
        <v>44862</v>
      </c>
      <c r="B1956" s="82" t="s">
        <v>6402</v>
      </c>
      <c r="C1956" s="51" t="s">
        <v>6405</v>
      </c>
      <c r="D1956" s="51" t="s">
        <v>6404</v>
      </c>
      <c r="E1956" s="54">
        <v>44858</v>
      </c>
      <c r="F1956" s="51" t="s">
        <v>5786</v>
      </c>
      <c r="G1956" s="48" t="s">
        <v>6403</v>
      </c>
      <c r="H1956" s="52">
        <v>2</v>
      </c>
      <c r="I1956" s="51" t="s">
        <v>5576</v>
      </c>
      <c r="J1956" s="1">
        <v>16.8</v>
      </c>
      <c r="K1956" s="132">
        <v>975910</v>
      </c>
      <c r="L1956" s="131"/>
      <c r="M1956" s="131">
        <v>8.4</v>
      </c>
      <c r="N1956" s="131">
        <v>3</v>
      </c>
      <c r="O1956" s="133">
        <f t="shared" si="269"/>
        <v>25.200000000000003</v>
      </c>
      <c r="P1956" s="131" t="s">
        <v>3497</v>
      </c>
      <c r="Q1956" s="131" t="s">
        <v>589</v>
      </c>
      <c r="R1956" s="134" t="s">
        <v>997</v>
      </c>
      <c r="S1956" s="149">
        <v>1.4694444444444477</v>
      </c>
      <c r="T1956" s="149">
        <v>0.73472222222222383</v>
      </c>
      <c r="U1956" s="150">
        <v>44873</v>
      </c>
      <c r="V1956" s="149">
        <v>0.2144444444444451</v>
      </c>
      <c r="W1956" s="130">
        <v>2</v>
      </c>
      <c r="X1956" s="135">
        <v>76.7</v>
      </c>
      <c r="Y1956" s="130" t="str">
        <f t="shared" si="262"/>
        <v>N1219</v>
      </c>
      <c r="Z1956" s="130" t="str">
        <f t="shared" si="263"/>
        <v>7/IC3000C</v>
      </c>
      <c r="AA1956" s="135">
        <f t="shared" si="267"/>
        <v>2</v>
      </c>
      <c r="AB1956" s="135">
        <f t="shared" si="264"/>
        <v>16.8</v>
      </c>
      <c r="AC1956" s="130">
        <f t="shared" si="268"/>
        <v>76.7</v>
      </c>
      <c r="AD1956" s="130" t="str">
        <f t="shared" si="265"/>
        <v>66000-828</v>
      </c>
      <c r="AE1956" s="136"/>
      <c r="AF1956" s="137"/>
      <c r="AG1956" s="1" t="s">
        <v>153</v>
      </c>
      <c r="AH1956" s="43">
        <v>66301</v>
      </c>
    </row>
    <row r="1957" spans="1:34" x14ac:dyDescent="0.25">
      <c r="A1957" s="139">
        <v>44872</v>
      </c>
      <c r="B1957" s="58">
        <v>327501</v>
      </c>
      <c r="C1957" s="51" t="s">
        <v>1293</v>
      </c>
      <c r="D1957" s="51" t="s">
        <v>6494</v>
      </c>
      <c r="E1957" s="54">
        <v>44869</v>
      </c>
      <c r="F1957" s="51" t="s">
        <v>1938</v>
      </c>
      <c r="G1957" s="48" t="s">
        <v>6495</v>
      </c>
      <c r="H1957" s="52">
        <v>1</v>
      </c>
      <c r="I1957" s="51"/>
      <c r="J1957" s="1">
        <v>0</v>
      </c>
      <c r="K1957" s="132">
        <v>977469</v>
      </c>
      <c r="L1957" s="131"/>
      <c r="M1957" s="131"/>
      <c r="N1957" s="131"/>
      <c r="O1957" s="133">
        <f t="shared" si="269"/>
        <v>0</v>
      </c>
      <c r="P1957" s="131"/>
      <c r="Q1957" s="131"/>
      <c r="R1957" s="134" t="s">
        <v>249</v>
      </c>
      <c r="S1957" s="149">
        <v>0.1583333333333341</v>
      </c>
      <c r="T1957" s="149">
        <v>0.1583333333333341</v>
      </c>
      <c r="U1957" s="150">
        <v>44872</v>
      </c>
      <c r="V1957" s="149">
        <v>0.1588888888888893</v>
      </c>
      <c r="W1957" s="130">
        <v>0.5</v>
      </c>
      <c r="X1957" s="135">
        <v>10</v>
      </c>
      <c r="Y1957" s="130" t="str">
        <f t="shared" si="262"/>
        <v>CH616</v>
      </c>
      <c r="Z1957" s="130" t="str">
        <f t="shared" si="263"/>
        <v>1/TSB-002</v>
      </c>
      <c r="AA1957" s="135">
        <f t="shared" si="267"/>
        <v>0.5</v>
      </c>
      <c r="AB1957" s="135">
        <f t="shared" si="264"/>
        <v>0</v>
      </c>
      <c r="AC1957" s="130">
        <f t="shared" si="268"/>
        <v>10</v>
      </c>
      <c r="AD1957" s="130" t="str">
        <f t="shared" si="265"/>
        <v>66003-098</v>
      </c>
      <c r="AE1957" s="136"/>
      <c r="AF1957" s="137"/>
      <c r="AG1957" s="1" t="s">
        <v>151</v>
      </c>
      <c r="AH1957" s="43">
        <v>65925</v>
      </c>
    </row>
    <row r="1958" spans="1:34" x14ac:dyDescent="0.25">
      <c r="A1958" s="147">
        <v>44862</v>
      </c>
      <c r="B1958" s="82" t="s">
        <v>6394</v>
      </c>
      <c r="C1958" s="51" t="s">
        <v>2894</v>
      </c>
      <c r="D1958" s="51" t="s">
        <v>3003</v>
      </c>
      <c r="E1958" s="54">
        <v>44848</v>
      </c>
      <c r="F1958" s="51" t="s">
        <v>319</v>
      </c>
      <c r="G1958" s="48" t="s">
        <v>2892</v>
      </c>
      <c r="H1958" s="52">
        <v>6</v>
      </c>
      <c r="I1958" s="51" t="s">
        <v>3850</v>
      </c>
      <c r="J1958" s="1">
        <v>124.1</v>
      </c>
      <c r="K1958" s="132">
        <v>975033</v>
      </c>
      <c r="L1958" s="131"/>
      <c r="M1958" s="131">
        <v>9</v>
      </c>
      <c r="N1958" s="131"/>
      <c r="O1958" s="133">
        <f t="shared" si="269"/>
        <v>0</v>
      </c>
      <c r="P1958" s="131" t="s">
        <v>3538</v>
      </c>
      <c r="Q1958" s="131" t="s">
        <v>3005</v>
      </c>
      <c r="R1958" s="134" t="s">
        <v>2172</v>
      </c>
      <c r="S1958" s="149">
        <v>14.70027777777778</v>
      </c>
      <c r="T1958" s="149">
        <v>2.4500462962962968</v>
      </c>
      <c r="U1958" s="150">
        <v>44873</v>
      </c>
      <c r="V1958" s="149">
        <v>0.73944444444444457</v>
      </c>
      <c r="W1958" s="130">
        <v>2.1</v>
      </c>
      <c r="X1958" s="135">
        <v>351</v>
      </c>
      <c r="Y1958" s="130" t="str">
        <f t="shared" si="262"/>
        <v>L258L</v>
      </c>
      <c r="Z1958" s="130" t="str">
        <f t="shared" si="263"/>
        <v>54/L91</v>
      </c>
      <c r="AA1958" s="135">
        <f t="shared" si="267"/>
        <v>2.1</v>
      </c>
      <c r="AB1958" s="135">
        <f t="shared" si="264"/>
        <v>124.1</v>
      </c>
      <c r="AC1958" s="130">
        <f t="shared" si="268"/>
        <v>351</v>
      </c>
      <c r="AD1958" s="130" t="str">
        <f t="shared" si="265"/>
        <v>66000-249L</v>
      </c>
      <c r="AE1958" s="136"/>
      <c r="AF1958" s="137"/>
      <c r="AG1958" s="1" t="s">
        <v>152</v>
      </c>
      <c r="AH1958" s="43">
        <v>60570</v>
      </c>
    </row>
    <row r="1959" spans="1:34" x14ac:dyDescent="0.25">
      <c r="A1959" s="146">
        <v>44840</v>
      </c>
      <c r="B1959" s="57">
        <v>326657</v>
      </c>
      <c r="C1959" s="51"/>
      <c r="D1959" s="51" t="s">
        <v>6174</v>
      </c>
      <c r="E1959" s="54">
        <v>44840</v>
      </c>
      <c r="F1959" s="51" t="s">
        <v>6175</v>
      </c>
      <c r="G1959" s="48"/>
      <c r="H1959" s="52">
        <v>50</v>
      </c>
      <c r="I1959" s="51"/>
      <c r="J1959" s="1"/>
      <c r="K1959" s="132">
        <v>973958</v>
      </c>
      <c r="L1959" s="131"/>
      <c r="M1959" s="131"/>
      <c r="N1959" s="131"/>
      <c r="O1959" s="133">
        <f t="shared" si="269"/>
        <v>0</v>
      </c>
      <c r="P1959" s="131"/>
      <c r="Q1959" s="131"/>
      <c r="R1959" s="134" t="s">
        <v>5772</v>
      </c>
      <c r="S1959" s="149">
        <v>0.80250000000000021</v>
      </c>
      <c r="T1959" s="149">
        <v>1.6050000000000005E-2</v>
      </c>
      <c r="U1959" s="150">
        <v>44873</v>
      </c>
      <c r="V1959" s="149">
        <v>0.12305555555555436</v>
      </c>
      <c r="W1959" s="130">
        <v>0.2</v>
      </c>
      <c r="X1959" s="135">
        <v>14.92</v>
      </c>
      <c r="Y1959" s="130" t="str">
        <f t="shared" si="262"/>
        <v>LAB-HS</v>
      </c>
      <c r="Z1959" s="130">
        <f t="shared" si="263"/>
        <v>0</v>
      </c>
      <c r="AA1959" s="135">
        <f t="shared" si="267"/>
        <v>0.2</v>
      </c>
      <c r="AB1959" s="135">
        <f t="shared" si="264"/>
        <v>0</v>
      </c>
      <c r="AC1959" s="130">
        <f t="shared" si="268"/>
        <v>14.92</v>
      </c>
      <c r="AD1959" s="130">
        <f t="shared" si="265"/>
        <v>0</v>
      </c>
      <c r="AE1959" s="136"/>
      <c r="AF1959" s="137"/>
      <c r="AG1959" s="1" t="s">
        <v>152</v>
      </c>
      <c r="AH1959" s="43">
        <v>35409</v>
      </c>
    </row>
    <row r="1960" spans="1:34" x14ac:dyDescent="0.25">
      <c r="A1960" s="140">
        <v>44859</v>
      </c>
      <c r="B1960" s="55" t="s">
        <v>6368</v>
      </c>
      <c r="C1960" s="51" t="s">
        <v>4928</v>
      </c>
      <c r="D1960" s="51" t="s">
        <v>6371</v>
      </c>
      <c r="E1960" s="54">
        <v>44876</v>
      </c>
      <c r="F1960" s="51" t="s">
        <v>322</v>
      </c>
      <c r="G1960" s="48" t="s">
        <v>6369</v>
      </c>
      <c r="H1960" s="52">
        <v>20</v>
      </c>
      <c r="I1960" s="51" t="s">
        <v>2319</v>
      </c>
      <c r="J1960" s="1">
        <v>6.6</v>
      </c>
      <c r="K1960" s="132">
        <v>975611</v>
      </c>
      <c r="L1960" s="131" t="s">
        <v>6370</v>
      </c>
      <c r="M1960" s="131">
        <v>7.2</v>
      </c>
      <c r="N1960" s="131">
        <v>1.6</v>
      </c>
      <c r="O1960" s="133">
        <f t="shared" si="269"/>
        <v>11.520000000000001</v>
      </c>
      <c r="P1960" s="131" t="s">
        <v>4011</v>
      </c>
      <c r="Q1960" s="131" t="s">
        <v>464</v>
      </c>
      <c r="R1960" s="134" t="s">
        <v>5774</v>
      </c>
      <c r="S1960" s="149">
        <v>14.553333333333333</v>
      </c>
      <c r="T1960" s="149">
        <v>0.72766666666666668</v>
      </c>
      <c r="U1960" s="150">
        <v>44874</v>
      </c>
      <c r="V1960" s="149">
        <v>0.26777777777777612</v>
      </c>
      <c r="W1960" s="130">
        <v>0.49</v>
      </c>
      <c r="X1960" s="135">
        <v>22.9</v>
      </c>
      <c r="Y1960" s="130" t="str">
        <f t="shared" si="262"/>
        <v>N1174</v>
      </c>
      <c r="Z1960" s="130" t="str">
        <f t="shared" si="263"/>
        <v>6/IT1600CS</v>
      </c>
      <c r="AA1960" s="135">
        <f t="shared" si="267"/>
        <v>0.49</v>
      </c>
      <c r="AB1960" s="135">
        <f t="shared" si="264"/>
        <v>6.6</v>
      </c>
      <c r="AC1960" s="130">
        <f t="shared" si="268"/>
        <v>22.9</v>
      </c>
      <c r="AD1960" s="130" t="str">
        <f t="shared" si="265"/>
        <v>35008-005FLEADS</v>
      </c>
      <c r="AE1960" s="136"/>
      <c r="AF1960" s="137"/>
      <c r="AG1960" s="1" t="s">
        <v>573</v>
      </c>
      <c r="AH1960" s="43" t="s">
        <v>323</v>
      </c>
    </row>
    <row r="1961" spans="1:34" x14ac:dyDescent="0.25">
      <c r="A1961" s="146">
        <v>44868</v>
      </c>
      <c r="B1961" s="57" t="s">
        <v>6443</v>
      </c>
      <c r="C1961" s="51" t="s">
        <v>4150</v>
      </c>
      <c r="D1961" s="51" t="s">
        <v>4151</v>
      </c>
      <c r="E1961" s="54">
        <v>44860</v>
      </c>
      <c r="F1961" s="51" t="s">
        <v>302</v>
      </c>
      <c r="G1961" s="48" t="s">
        <v>4149</v>
      </c>
      <c r="H1961" s="52">
        <v>8</v>
      </c>
      <c r="I1961" s="51" t="s">
        <v>593</v>
      </c>
      <c r="J1961" s="1">
        <v>5.8</v>
      </c>
      <c r="K1961" s="132">
        <v>976398</v>
      </c>
      <c r="L1961" s="131"/>
      <c r="M1961" s="131">
        <v>3.6</v>
      </c>
      <c r="N1961" s="131">
        <v>20</v>
      </c>
      <c r="O1961" s="133">
        <f t="shared" si="269"/>
        <v>72</v>
      </c>
      <c r="P1961" s="131" t="s">
        <v>421</v>
      </c>
      <c r="Q1961" s="131" t="s">
        <v>412</v>
      </c>
      <c r="R1961" s="134" t="s">
        <v>997</v>
      </c>
      <c r="S1961" s="149">
        <v>1.962777777777776</v>
      </c>
      <c r="T1961" s="149">
        <v>0.24534722222222199</v>
      </c>
      <c r="U1961" s="150">
        <v>44873</v>
      </c>
      <c r="V1961" s="149">
        <v>0.21111111111111125</v>
      </c>
      <c r="W1961" s="130">
        <v>1</v>
      </c>
      <c r="X1961" s="135">
        <v>30</v>
      </c>
      <c r="Y1961" s="130" t="str">
        <f t="shared" si="262"/>
        <v>L810</v>
      </c>
      <c r="Z1961" s="130" t="str">
        <f t="shared" si="263"/>
        <v>ER34615H</v>
      </c>
      <c r="AA1961" s="135">
        <f t="shared" si="267"/>
        <v>1</v>
      </c>
      <c r="AB1961" s="135">
        <f t="shared" si="264"/>
        <v>5.8</v>
      </c>
      <c r="AC1961" s="130">
        <f t="shared" si="268"/>
        <v>30</v>
      </c>
      <c r="AD1961" s="130" t="str">
        <f t="shared" si="265"/>
        <v>60000-013FAN</v>
      </c>
      <c r="AE1961" s="136"/>
      <c r="AF1961" s="137"/>
      <c r="AG1961" s="1" t="s">
        <v>152</v>
      </c>
      <c r="AH1961" s="43" t="s">
        <v>513</v>
      </c>
    </row>
    <row r="1962" spans="1:34" x14ac:dyDescent="0.25">
      <c r="A1962" s="144">
        <v>44874</v>
      </c>
      <c r="B1962" s="56" t="s">
        <v>6518</v>
      </c>
      <c r="C1962" s="51" t="s">
        <v>3632</v>
      </c>
      <c r="D1962" s="51" t="s">
        <v>3633</v>
      </c>
      <c r="E1962" s="54">
        <v>44873</v>
      </c>
      <c r="F1962" s="51" t="s">
        <v>3630</v>
      </c>
      <c r="G1962" s="48" t="s">
        <v>3631</v>
      </c>
      <c r="H1962" s="52">
        <v>20</v>
      </c>
      <c r="I1962" s="51" t="s">
        <v>109</v>
      </c>
      <c r="J1962" s="1">
        <v>3.3</v>
      </c>
      <c r="K1962" s="132">
        <v>977865</v>
      </c>
      <c r="L1962" s="131"/>
      <c r="M1962" s="131">
        <v>3.6</v>
      </c>
      <c r="N1962" s="131">
        <v>1.2</v>
      </c>
      <c r="O1962" s="133">
        <f t="shared" si="269"/>
        <v>4.32</v>
      </c>
      <c r="P1962" s="131" t="s">
        <v>3945</v>
      </c>
      <c r="Q1962" s="131" t="s">
        <v>412</v>
      </c>
      <c r="R1962" s="134" t="s">
        <v>997</v>
      </c>
      <c r="S1962" s="149">
        <v>2.7630555555555576</v>
      </c>
      <c r="T1962" s="149">
        <v>0.13815277777777787</v>
      </c>
      <c r="U1962" s="150">
        <v>44876</v>
      </c>
      <c r="V1962" s="149">
        <v>0.66888888888888909</v>
      </c>
      <c r="W1962" s="130">
        <v>0.17</v>
      </c>
      <c r="X1962" s="135">
        <v>9.75</v>
      </c>
      <c r="Y1962" s="130" t="str">
        <f t="shared" si="262"/>
        <v>L806</v>
      </c>
      <c r="Z1962" s="130" t="str">
        <f t="shared" si="263"/>
        <v>LS14250</v>
      </c>
      <c r="AA1962" s="135">
        <f t="shared" si="267"/>
        <v>0.17</v>
      </c>
      <c r="AB1962" s="135">
        <f t="shared" si="264"/>
        <v>3.3</v>
      </c>
      <c r="AC1962" s="130">
        <f t="shared" si="268"/>
        <v>9.75</v>
      </c>
      <c r="AD1962" s="130" t="str">
        <f t="shared" si="265"/>
        <v>67001-773</v>
      </c>
      <c r="AE1962" s="136"/>
      <c r="AF1962" s="137"/>
      <c r="AG1962" s="1" t="s">
        <v>13</v>
      </c>
      <c r="AH1962" s="43">
        <v>65778</v>
      </c>
    </row>
    <row r="1963" spans="1:34" x14ac:dyDescent="0.25">
      <c r="A1963" s="146">
        <v>44833</v>
      </c>
      <c r="B1963" s="57" t="s">
        <v>6101</v>
      </c>
      <c r="C1963" s="51" t="s">
        <v>6103</v>
      </c>
      <c r="D1963" s="51" t="s">
        <v>6104</v>
      </c>
      <c r="E1963" s="54">
        <v>44825</v>
      </c>
      <c r="F1963" s="51" t="s">
        <v>1737</v>
      </c>
      <c r="G1963" s="48" t="s">
        <v>6102</v>
      </c>
      <c r="H1963" s="52">
        <v>2</v>
      </c>
      <c r="I1963" s="51" t="s">
        <v>303</v>
      </c>
      <c r="J1963" s="1">
        <v>84.97</v>
      </c>
      <c r="K1963" s="132">
        <v>972565</v>
      </c>
      <c r="L1963" s="131"/>
      <c r="M1963" s="131">
        <v>14.4</v>
      </c>
      <c r="N1963" s="131">
        <v>6.9</v>
      </c>
      <c r="O1963" s="133">
        <f t="shared" si="269"/>
        <v>99.360000000000014</v>
      </c>
      <c r="P1963" s="131" t="s">
        <v>3486</v>
      </c>
      <c r="Q1963" s="131" t="s">
        <v>410</v>
      </c>
      <c r="R1963" s="134" t="s">
        <v>6534</v>
      </c>
      <c r="S1963" s="149">
        <v>8.4038888888888863</v>
      </c>
      <c r="T1963" s="149">
        <v>4.2019444444444431</v>
      </c>
      <c r="U1963" s="150">
        <v>44875</v>
      </c>
      <c r="V1963" s="149">
        <v>0.25750000000000028</v>
      </c>
      <c r="W1963" s="130">
        <v>4.21</v>
      </c>
      <c r="X1963" s="135">
        <v>216</v>
      </c>
      <c r="Y1963" s="130" t="str">
        <f t="shared" si="262"/>
        <v>RL504</v>
      </c>
      <c r="Z1963" s="130" t="str">
        <f t="shared" si="263"/>
        <v>12/UR18650FK</v>
      </c>
      <c r="AA1963" s="135">
        <f t="shared" si="267"/>
        <v>4.21</v>
      </c>
      <c r="AB1963" s="135">
        <f t="shared" si="264"/>
        <v>84.97</v>
      </c>
      <c r="AC1963" s="130">
        <f t="shared" si="268"/>
        <v>216</v>
      </c>
      <c r="AD1963" s="130" t="str">
        <f t="shared" si="265"/>
        <v>66000-708</v>
      </c>
      <c r="AE1963" s="136"/>
      <c r="AF1963" s="137"/>
      <c r="AG1963" s="1" t="s">
        <v>153</v>
      </c>
      <c r="AH1963" s="43">
        <v>65512</v>
      </c>
    </row>
    <row r="1964" spans="1:34" x14ac:dyDescent="0.25">
      <c r="A1964" s="146">
        <v>44805</v>
      </c>
      <c r="B1964" s="57" t="s">
        <v>5921</v>
      </c>
      <c r="C1964" s="51" t="s">
        <v>5925</v>
      </c>
      <c r="D1964" s="51" t="s">
        <v>5926</v>
      </c>
      <c r="E1964" s="54">
        <v>44796</v>
      </c>
      <c r="F1964" s="51" t="s">
        <v>5922</v>
      </c>
      <c r="G1964" s="48" t="s">
        <v>5923</v>
      </c>
      <c r="H1964" s="52">
        <v>10</v>
      </c>
      <c r="I1964" s="51" t="s">
        <v>5924</v>
      </c>
      <c r="J1964" s="1">
        <v>360.07</v>
      </c>
      <c r="K1964" s="132">
        <v>968931</v>
      </c>
      <c r="L1964" s="131"/>
      <c r="M1964" s="131">
        <v>18.350000000000001</v>
      </c>
      <c r="N1964" s="131">
        <v>10</v>
      </c>
      <c r="O1964" s="133">
        <f t="shared" si="269"/>
        <v>183.5</v>
      </c>
      <c r="P1964" s="131" t="s">
        <v>5927</v>
      </c>
      <c r="Q1964" s="131" t="s">
        <v>583</v>
      </c>
      <c r="R1964" s="134" t="s">
        <v>118</v>
      </c>
      <c r="S1964" s="149">
        <v>22.661944444444448</v>
      </c>
      <c r="T1964" s="149">
        <v>2.2661944444444448</v>
      </c>
      <c r="U1964" s="150">
        <v>44875</v>
      </c>
      <c r="V1964" s="149">
        <v>0.48583333333333201</v>
      </c>
      <c r="W1964" s="130">
        <v>3</v>
      </c>
      <c r="X1964" s="135">
        <v>655</v>
      </c>
      <c r="Y1964" s="130" t="str">
        <f t="shared" si="262"/>
        <v>DH34A</v>
      </c>
      <c r="Z1964" s="130" t="str">
        <f t="shared" si="263"/>
        <v xml:space="preserve">5/LIRCC-180HT-BC </v>
      </c>
      <c r="AA1964" s="135">
        <f t="shared" si="267"/>
        <v>3</v>
      </c>
      <c r="AB1964" s="135">
        <f t="shared" si="264"/>
        <v>360.07</v>
      </c>
      <c r="AC1964" s="130">
        <f t="shared" si="268"/>
        <v>655</v>
      </c>
      <c r="AD1964" s="130" t="str">
        <f t="shared" si="265"/>
        <v>66000-7991</v>
      </c>
      <c r="AE1964" s="136"/>
      <c r="AF1964" s="137"/>
      <c r="AG1964" s="1" t="s">
        <v>153</v>
      </c>
      <c r="AH1964" s="43">
        <v>2735</v>
      </c>
    </row>
    <row r="1965" spans="1:34" x14ac:dyDescent="0.25">
      <c r="A1965" s="147">
        <v>44869</v>
      </c>
      <c r="B1965" s="82" t="s">
        <v>6482</v>
      </c>
      <c r="C1965" s="51" t="s">
        <v>6483</v>
      </c>
      <c r="D1965" s="51" t="s">
        <v>6440</v>
      </c>
      <c r="E1965" s="54">
        <v>44869</v>
      </c>
      <c r="F1965" s="51" t="s">
        <v>6441</v>
      </c>
      <c r="G1965" s="48" t="s">
        <v>6442</v>
      </c>
      <c r="H1965" s="52">
        <v>11</v>
      </c>
      <c r="I1965" s="51" t="s">
        <v>6481</v>
      </c>
      <c r="J1965" s="1">
        <v>0.33</v>
      </c>
      <c r="K1965" s="132">
        <v>977480</v>
      </c>
      <c r="L1965" s="131"/>
      <c r="M1965" s="131">
        <v>22.2</v>
      </c>
      <c r="N1965" s="131">
        <v>4.2</v>
      </c>
      <c r="O1965" s="133">
        <f t="shared" si="269"/>
        <v>93.24</v>
      </c>
      <c r="P1965" s="131" t="s">
        <v>3486</v>
      </c>
      <c r="Q1965" s="131" t="s">
        <v>373</v>
      </c>
      <c r="R1965" s="134" t="s">
        <v>997</v>
      </c>
      <c r="S1965" s="149">
        <v>3.8613888888888912</v>
      </c>
      <c r="T1965" s="149">
        <v>0.35103535353535376</v>
      </c>
      <c r="U1965" s="150">
        <v>44875</v>
      </c>
      <c r="V1965" s="149">
        <v>0.46194444444444116</v>
      </c>
      <c r="W1965" s="130">
        <v>0.15</v>
      </c>
      <c r="X1965" s="135">
        <v>35</v>
      </c>
      <c r="Y1965" s="130" t="str">
        <f t="shared" si="262"/>
        <v>RL1610</v>
      </c>
      <c r="Z1965" s="130" t="str">
        <f t="shared" si="263"/>
        <v xml:space="preserve">12/US18650VTC4 </v>
      </c>
      <c r="AA1965" s="135">
        <f t="shared" si="267"/>
        <v>0.15</v>
      </c>
      <c r="AB1965" s="135">
        <f t="shared" si="264"/>
        <v>0.33</v>
      </c>
      <c r="AC1965" s="130">
        <f t="shared" si="268"/>
        <v>35</v>
      </c>
      <c r="AD1965" s="130" t="str">
        <f t="shared" si="265"/>
        <v>66002-931</v>
      </c>
      <c r="AE1965" s="136"/>
      <c r="AF1965" s="137"/>
      <c r="AG1965" s="1" t="s">
        <v>151</v>
      </c>
      <c r="AH1965" s="43">
        <v>1825</v>
      </c>
    </row>
    <row r="1966" spans="1:34" x14ac:dyDescent="0.25">
      <c r="A1966" s="147">
        <v>44862</v>
      </c>
      <c r="B1966" s="82">
        <v>327324</v>
      </c>
      <c r="C1966" s="51"/>
      <c r="D1966" s="51" t="s">
        <v>5104</v>
      </c>
      <c r="E1966" s="54">
        <v>44860</v>
      </c>
      <c r="F1966" s="51" t="s">
        <v>1737</v>
      </c>
      <c r="G1966" s="48"/>
      <c r="H1966" s="52">
        <v>1</v>
      </c>
      <c r="I1966" s="51"/>
      <c r="J1966" s="1">
        <v>0</v>
      </c>
      <c r="K1966" s="132">
        <v>976380</v>
      </c>
      <c r="L1966" s="131"/>
      <c r="M1966" s="131"/>
      <c r="N1966" s="131"/>
      <c r="O1966" s="133">
        <f t="shared" si="269"/>
        <v>0</v>
      </c>
      <c r="P1966" s="131"/>
      <c r="Q1966" s="131"/>
      <c r="R1966" s="134" t="s">
        <v>249</v>
      </c>
      <c r="S1966" s="149">
        <v>4.0030555555555551</v>
      </c>
      <c r="T1966" s="149">
        <v>4.0030555555555551</v>
      </c>
      <c r="U1966" s="150">
        <v>44875</v>
      </c>
      <c r="V1966" s="149">
        <v>0.3933333333333322</v>
      </c>
      <c r="W1966" s="130">
        <v>2</v>
      </c>
      <c r="X1966" s="135">
        <v>0</v>
      </c>
      <c r="Y1966" s="130" t="str">
        <f t="shared" si="262"/>
        <v>LAB-CONN</v>
      </c>
      <c r="Z1966" s="130">
        <f t="shared" si="263"/>
        <v>0</v>
      </c>
      <c r="AA1966" s="135">
        <f t="shared" si="267"/>
        <v>2</v>
      </c>
      <c r="AB1966" s="135">
        <f t="shared" si="264"/>
        <v>0</v>
      </c>
      <c r="AC1966" s="130">
        <f t="shared" si="268"/>
        <v>0</v>
      </c>
      <c r="AD1966" s="130">
        <f t="shared" si="265"/>
        <v>0</v>
      </c>
      <c r="AE1966" s="136"/>
      <c r="AF1966" s="137"/>
      <c r="AG1966" s="1" t="s">
        <v>152</v>
      </c>
      <c r="AH1966" s="43">
        <v>65512</v>
      </c>
    </row>
    <row r="1967" spans="1:34" x14ac:dyDescent="0.25">
      <c r="A1967" s="147">
        <v>44869</v>
      </c>
      <c r="B1967" s="82" t="s">
        <v>6488</v>
      </c>
      <c r="C1967" s="51" t="s">
        <v>397</v>
      </c>
      <c r="D1967" s="51" t="s">
        <v>2654</v>
      </c>
      <c r="E1967" s="54">
        <v>44889</v>
      </c>
      <c r="F1967" s="51" t="s">
        <v>3553</v>
      </c>
      <c r="G1967" s="48" t="s">
        <v>244</v>
      </c>
      <c r="H1967" s="52">
        <v>1</v>
      </c>
      <c r="I1967" s="51" t="s">
        <v>95</v>
      </c>
      <c r="J1967" s="1">
        <v>25.6</v>
      </c>
      <c r="K1967" s="132">
        <v>977331</v>
      </c>
      <c r="L1967" s="131"/>
      <c r="M1967" s="131">
        <v>42</v>
      </c>
      <c r="N1967" s="131"/>
      <c r="O1967" s="133">
        <f t="shared" si="269"/>
        <v>0</v>
      </c>
      <c r="P1967" s="131" t="s">
        <v>3538</v>
      </c>
      <c r="Q1967" s="131" t="s">
        <v>1758</v>
      </c>
      <c r="R1967" s="134" t="s">
        <v>2172</v>
      </c>
      <c r="S1967" s="149">
        <v>3.3522222222222209</v>
      </c>
      <c r="T1967" s="149">
        <v>3.3522222222222209</v>
      </c>
      <c r="U1967" s="150">
        <v>44875</v>
      </c>
      <c r="V1967" s="149">
        <v>0.24583333333333179</v>
      </c>
      <c r="W1967" s="130">
        <v>1.88</v>
      </c>
      <c r="X1967" s="135">
        <v>200</v>
      </c>
      <c r="Y1967" s="130" t="str">
        <f t="shared" si="262"/>
        <v>AL285ADEG</v>
      </c>
      <c r="Z1967" s="130" t="str">
        <f t="shared" si="263"/>
        <v>28/LR20XW</v>
      </c>
      <c r="AA1967" s="135">
        <f t="shared" si="267"/>
        <v>1.88</v>
      </c>
      <c r="AB1967" s="135">
        <f t="shared" si="264"/>
        <v>25.6</v>
      </c>
      <c r="AC1967" s="130">
        <f t="shared" si="268"/>
        <v>200</v>
      </c>
      <c r="AD1967" s="130" t="str">
        <f t="shared" si="265"/>
        <v>66000-824</v>
      </c>
      <c r="AE1967" s="136"/>
      <c r="AF1967" s="137"/>
      <c r="AG1967" s="1" t="s">
        <v>573</v>
      </c>
      <c r="AH1967" s="43">
        <v>65383</v>
      </c>
    </row>
    <row r="1968" spans="1:34" x14ac:dyDescent="0.25">
      <c r="A1968" s="140">
        <v>44866</v>
      </c>
      <c r="B1968" s="55" t="s">
        <v>6429</v>
      </c>
      <c r="C1968" s="51" t="s">
        <v>1204</v>
      </c>
      <c r="D1968" s="51" t="s">
        <v>6431</v>
      </c>
      <c r="E1968" s="54">
        <v>44854</v>
      </c>
      <c r="F1968" s="51" t="s">
        <v>610</v>
      </c>
      <c r="G1968" s="48" t="s">
        <v>6430</v>
      </c>
      <c r="H1968" s="52">
        <v>1</v>
      </c>
      <c r="I1968" s="51" t="s">
        <v>643</v>
      </c>
      <c r="J1968" s="1">
        <v>328.8</v>
      </c>
      <c r="K1968" s="132">
        <v>975703</v>
      </c>
      <c r="L1968" s="131"/>
      <c r="M1968" s="131">
        <v>25.2</v>
      </c>
      <c r="N1968" s="131">
        <v>7.5</v>
      </c>
      <c r="O1968" s="133">
        <f t="shared" ref="O1968:O1996" si="270">N1968*M1968</f>
        <v>189</v>
      </c>
      <c r="P1968" s="131" t="s">
        <v>3486</v>
      </c>
      <c r="Q1968" s="131" t="s">
        <v>567</v>
      </c>
      <c r="R1968" s="134" t="s">
        <v>259</v>
      </c>
      <c r="S1968" s="149">
        <v>15.502500000000003</v>
      </c>
      <c r="T1968" s="149">
        <v>15.502500000000003</v>
      </c>
      <c r="U1968" s="150">
        <v>44876</v>
      </c>
      <c r="V1968" s="149">
        <v>0.23972222222222062</v>
      </c>
      <c r="W1968" s="130">
        <v>3</v>
      </c>
      <c r="X1968" s="135">
        <v>750</v>
      </c>
      <c r="Y1968" s="130" t="str">
        <f t="shared" si="262"/>
        <v>RL1098D</v>
      </c>
      <c r="Z1968" s="130" t="str">
        <f t="shared" si="263"/>
        <v>21/INR18650-25R</v>
      </c>
      <c r="AA1968" s="135">
        <f t="shared" si="267"/>
        <v>3</v>
      </c>
      <c r="AB1968" s="135">
        <f t="shared" si="264"/>
        <v>328.8</v>
      </c>
      <c r="AC1968" s="130">
        <f t="shared" si="268"/>
        <v>750</v>
      </c>
      <c r="AD1968" s="130" t="str">
        <f t="shared" si="265"/>
        <v>67001-6394</v>
      </c>
      <c r="AE1968" s="136"/>
      <c r="AF1968" s="137"/>
      <c r="AG1968" s="1" t="s">
        <v>151</v>
      </c>
      <c r="AH1968" s="43">
        <v>1582</v>
      </c>
    </row>
    <row r="1969" spans="1:34" x14ac:dyDescent="0.25">
      <c r="A1969" s="139">
        <v>44872</v>
      </c>
      <c r="B1969" s="58" t="s">
        <v>6499</v>
      </c>
      <c r="C1969" s="51" t="s">
        <v>2954</v>
      </c>
      <c r="D1969" s="51" t="s">
        <v>6501</v>
      </c>
      <c r="E1969" s="54">
        <v>44879</v>
      </c>
      <c r="F1969" s="51" t="s">
        <v>6013</v>
      </c>
      <c r="G1969" s="48" t="s">
        <v>6500</v>
      </c>
      <c r="H1969" s="52">
        <v>2</v>
      </c>
      <c r="I1969" s="51" t="s">
        <v>293</v>
      </c>
      <c r="J1969" s="1">
        <v>19.23</v>
      </c>
      <c r="K1969" s="132">
        <v>977686</v>
      </c>
      <c r="L1969" s="131"/>
      <c r="M1969" s="131">
        <v>12</v>
      </c>
      <c r="N1969" s="131">
        <v>1.7</v>
      </c>
      <c r="O1969" s="133">
        <f t="shared" si="270"/>
        <v>20.399999999999999</v>
      </c>
      <c r="P1969" s="131" t="s">
        <v>3497</v>
      </c>
      <c r="Q1969" s="131" t="s">
        <v>584</v>
      </c>
      <c r="R1969" s="134" t="s">
        <v>997</v>
      </c>
      <c r="S1969" s="149">
        <v>1.4291666666666689</v>
      </c>
      <c r="T1969" s="149">
        <v>0.71458333333333446</v>
      </c>
      <c r="U1969" s="150">
        <v>44876</v>
      </c>
      <c r="V1969" s="149">
        <v>0.32944444444444443</v>
      </c>
      <c r="W1969" s="130">
        <v>0.5</v>
      </c>
      <c r="X1969" s="135">
        <v>70</v>
      </c>
      <c r="Y1969" s="130" t="str">
        <f t="shared" si="262"/>
        <v>N2019</v>
      </c>
      <c r="Z1969" s="130" t="str">
        <f t="shared" si="263"/>
        <v>10/AA1700</v>
      </c>
      <c r="AA1969" s="135">
        <f t="shared" si="267"/>
        <v>0.5</v>
      </c>
      <c r="AB1969" s="135">
        <f t="shared" si="264"/>
        <v>19.23</v>
      </c>
      <c r="AC1969" s="130">
        <f t="shared" si="268"/>
        <v>70</v>
      </c>
      <c r="AD1969" s="130" t="str">
        <f t="shared" si="265"/>
        <v>66003-099</v>
      </c>
      <c r="AE1969" s="136"/>
      <c r="AF1969" s="137"/>
      <c r="AG1969" s="1" t="s">
        <v>151</v>
      </c>
      <c r="AH1969" s="43">
        <v>31615</v>
      </c>
    </row>
    <row r="1970" spans="1:34" x14ac:dyDescent="0.25">
      <c r="A1970" s="140">
        <v>44859</v>
      </c>
      <c r="B1970" s="55" t="s">
        <v>6387</v>
      </c>
      <c r="C1970" s="51" t="s">
        <v>2055</v>
      </c>
      <c r="D1970" s="51" t="s">
        <v>6391</v>
      </c>
      <c r="E1970" s="54">
        <v>44858</v>
      </c>
      <c r="F1970" s="51" t="s">
        <v>6388</v>
      </c>
      <c r="G1970" s="48" t="s">
        <v>6389</v>
      </c>
      <c r="H1970" s="52">
        <v>20</v>
      </c>
      <c r="I1970" s="51" t="s">
        <v>256</v>
      </c>
      <c r="J1970" s="1">
        <v>1.1000000000000001</v>
      </c>
      <c r="K1970" s="132">
        <v>976000</v>
      </c>
      <c r="L1970" s="131" t="s">
        <v>6390</v>
      </c>
      <c r="M1970" s="131">
        <v>6</v>
      </c>
      <c r="N1970" s="131"/>
      <c r="O1970" s="133">
        <f t="shared" si="270"/>
        <v>0</v>
      </c>
      <c r="P1970" s="131" t="s">
        <v>3538</v>
      </c>
      <c r="Q1970" s="131" t="s">
        <v>562</v>
      </c>
      <c r="R1970" s="134" t="s">
        <v>6535</v>
      </c>
      <c r="S1970" s="149">
        <v>15.118888888888895</v>
      </c>
      <c r="T1970" s="149">
        <v>0.75594444444444475</v>
      </c>
      <c r="U1970" s="150">
        <v>44880</v>
      </c>
      <c r="V1970" s="149">
        <v>0.99750000000000005</v>
      </c>
      <c r="W1970" s="130">
        <v>0.28999999999999998</v>
      </c>
      <c r="X1970" s="135">
        <v>5.67</v>
      </c>
      <c r="Y1970" s="130" t="str">
        <f t="shared" si="262"/>
        <v>AL502</v>
      </c>
      <c r="Z1970" s="130" t="str">
        <f t="shared" si="263"/>
        <v>4/LR6XW</v>
      </c>
      <c r="AA1970" s="135">
        <f t="shared" si="267"/>
        <v>0.28999999999999998</v>
      </c>
      <c r="AB1970" s="135">
        <f t="shared" si="264"/>
        <v>1.1000000000000001</v>
      </c>
      <c r="AC1970" s="130">
        <f t="shared" si="268"/>
        <v>5.67</v>
      </c>
      <c r="AD1970" s="130" t="str">
        <f t="shared" si="265"/>
        <v>38001-204SL1</v>
      </c>
      <c r="AE1970" s="136"/>
      <c r="AF1970" s="137"/>
      <c r="AG1970" s="1" t="s">
        <v>151</v>
      </c>
      <c r="AH1970" s="43">
        <v>1736</v>
      </c>
    </row>
    <row r="1971" spans="1:34" x14ac:dyDescent="0.25">
      <c r="A1971" s="140">
        <v>44866</v>
      </c>
      <c r="B1971" s="55" t="s">
        <v>6435</v>
      </c>
      <c r="C1971" s="51"/>
      <c r="D1971" s="51" t="s">
        <v>5541</v>
      </c>
      <c r="E1971" s="54">
        <v>44862</v>
      </c>
      <c r="F1971" s="51" t="s">
        <v>5532</v>
      </c>
      <c r="G1971" s="48" t="s">
        <v>5538</v>
      </c>
      <c r="H1971" s="52">
        <v>50</v>
      </c>
      <c r="I1971" s="1"/>
      <c r="J1971" s="1">
        <v>139.4</v>
      </c>
      <c r="K1971" s="132">
        <v>976403</v>
      </c>
      <c r="L1971" s="131"/>
      <c r="M1971" s="131"/>
      <c r="N1971" s="131"/>
      <c r="O1971" s="133">
        <f t="shared" si="270"/>
        <v>0</v>
      </c>
      <c r="P1971" s="131"/>
      <c r="Q1971" s="131"/>
      <c r="R1971" s="134" t="s">
        <v>259</v>
      </c>
      <c r="S1971" s="149">
        <v>14.529166666666665</v>
      </c>
      <c r="T1971" s="149">
        <v>0.2905833333333333</v>
      </c>
      <c r="U1971" s="150">
        <v>44879</v>
      </c>
      <c r="V1971" s="149">
        <v>1.2588888888888894</v>
      </c>
      <c r="W1971" s="130">
        <v>0.52</v>
      </c>
      <c r="X1971" s="135">
        <v>153.56</v>
      </c>
      <c r="Y1971" s="130" t="str">
        <f t="shared" si="262"/>
        <v>CH598</v>
      </c>
      <c r="Z1971" s="130">
        <f t="shared" si="263"/>
        <v>0</v>
      </c>
      <c r="AA1971" s="135">
        <f t="shared" si="267"/>
        <v>0.52</v>
      </c>
      <c r="AB1971" s="135">
        <f t="shared" si="264"/>
        <v>139.4</v>
      </c>
      <c r="AC1971" s="130">
        <f t="shared" si="268"/>
        <v>153.56</v>
      </c>
      <c r="AD1971" s="130" t="str">
        <f t="shared" si="265"/>
        <v>64900-205XLR</v>
      </c>
      <c r="AE1971" s="136"/>
      <c r="AF1971" s="137"/>
      <c r="AG1971" s="1" t="s">
        <v>153</v>
      </c>
      <c r="AH1971" s="43">
        <v>66277</v>
      </c>
    </row>
    <row r="1972" spans="1:34" x14ac:dyDescent="0.25">
      <c r="A1972" s="140">
        <v>44866</v>
      </c>
      <c r="B1972" s="55" t="s">
        <v>6436</v>
      </c>
      <c r="C1972" s="51"/>
      <c r="D1972" s="51" t="s">
        <v>5546</v>
      </c>
      <c r="E1972" s="54">
        <v>44862</v>
      </c>
      <c r="F1972" s="51" t="s">
        <v>5532</v>
      </c>
      <c r="G1972" s="48" t="s">
        <v>5543</v>
      </c>
      <c r="H1972" s="52">
        <v>40</v>
      </c>
      <c r="I1972" s="1"/>
      <c r="J1972" s="1">
        <v>183.64</v>
      </c>
      <c r="K1972" s="132">
        <v>976403</v>
      </c>
      <c r="L1972" s="131"/>
      <c r="M1972" s="131"/>
      <c r="N1972" s="131"/>
      <c r="O1972" s="133">
        <f t="shared" si="270"/>
        <v>0</v>
      </c>
      <c r="P1972" s="131"/>
      <c r="Q1972" s="131"/>
      <c r="R1972" s="134" t="s">
        <v>259</v>
      </c>
      <c r="S1972" s="149">
        <v>17.370833333333334</v>
      </c>
      <c r="T1972" s="149">
        <v>0.43427083333333333</v>
      </c>
      <c r="U1972" s="150">
        <v>44879</v>
      </c>
      <c r="V1972" s="149">
        <v>0.60916666666666863</v>
      </c>
      <c r="W1972" s="130">
        <v>0.5</v>
      </c>
      <c r="X1972" s="135">
        <v>204.18</v>
      </c>
      <c r="Y1972" s="130" t="str">
        <f t="shared" si="262"/>
        <v>CH599</v>
      </c>
      <c r="Z1972" s="130">
        <f t="shared" si="263"/>
        <v>0</v>
      </c>
      <c r="AA1972" s="135">
        <f t="shared" si="267"/>
        <v>0.5</v>
      </c>
      <c r="AB1972" s="135">
        <f t="shared" si="264"/>
        <v>183.64</v>
      </c>
      <c r="AC1972" s="130">
        <f t="shared" si="268"/>
        <v>204.18</v>
      </c>
      <c r="AD1972" s="130" t="str">
        <f t="shared" si="265"/>
        <v>64900-631XLR</v>
      </c>
      <c r="AE1972" s="136"/>
      <c r="AF1972" s="137"/>
      <c r="AG1972" s="1" t="s">
        <v>153</v>
      </c>
      <c r="AH1972" s="43">
        <v>66277</v>
      </c>
    </row>
    <row r="1973" spans="1:34" x14ac:dyDescent="0.25">
      <c r="A1973" s="146">
        <v>44784</v>
      </c>
      <c r="B1973" s="57" t="s">
        <v>5793</v>
      </c>
      <c r="C1973" s="51" t="s">
        <v>5795</v>
      </c>
      <c r="D1973" s="51" t="s">
        <v>5796</v>
      </c>
      <c r="E1973" s="54">
        <v>44781</v>
      </c>
      <c r="F1973" s="51" t="s">
        <v>117</v>
      </c>
      <c r="G1973" s="48" t="s">
        <v>5794</v>
      </c>
      <c r="H1973" s="52">
        <v>3</v>
      </c>
      <c r="I1973" s="51" t="s">
        <v>388</v>
      </c>
      <c r="J1973" s="1">
        <v>86.29</v>
      </c>
      <c r="K1973" s="132">
        <v>967020</v>
      </c>
      <c r="L1973" s="131"/>
      <c r="M1973" s="131">
        <v>3.6</v>
      </c>
      <c r="N1973" s="131">
        <v>66.400000000000006</v>
      </c>
      <c r="O1973" s="133">
        <f t="shared" si="270"/>
        <v>239.04000000000002</v>
      </c>
      <c r="P1973" s="131" t="s">
        <v>421</v>
      </c>
      <c r="Q1973" s="131" t="s">
        <v>715</v>
      </c>
      <c r="R1973" s="134" t="s">
        <v>997</v>
      </c>
      <c r="S1973" s="149">
        <v>5.5302777777777798</v>
      </c>
      <c r="T1973" s="149">
        <v>1.8434259259259267</v>
      </c>
      <c r="U1973" s="150">
        <v>44879</v>
      </c>
      <c r="V1973" s="149">
        <v>0.27333333333333343</v>
      </c>
      <c r="W1973" s="130">
        <v>1.08</v>
      </c>
      <c r="X1973" s="130">
        <v>169.2</v>
      </c>
      <c r="Y1973" s="130" t="str">
        <f t="shared" si="262"/>
        <v>L732</v>
      </c>
      <c r="Z1973" s="130" t="str">
        <f t="shared" si="263"/>
        <v>3/LS33600 + 2/LS26500</v>
      </c>
      <c r="AA1973" s="135">
        <f t="shared" si="267"/>
        <v>1.08</v>
      </c>
      <c r="AB1973" s="135">
        <f t="shared" si="264"/>
        <v>86.29</v>
      </c>
      <c r="AC1973" s="130">
        <f t="shared" si="268"/>
        <v>169.2</v>
      </c>
      <c r="AD1973" s="130" t="str">
        <f t="shared" si="265"/>
        <v>66001-710</v>
      </c>
      <c r="AE1973" s="136"/>
      <c r="AF1973" s="137"/>
      <c r="AG1973" s="1" t="s">
        <v>13</v>
      </c>
      <c r="AH1973" s="43">
        <v>24232</v>
      </c>
    </row>
    <row r="1974" spans="1:34" x14ac:dyDescent="0.25">
      <c r="A1974" s="147">
        <v>44869</v>
      </c>
      <c r="B1974" s="82" t="s">
        <v>6478</v>
      </c>
      <c r="C1974" s="51" t="s">
        <v>2150</v>
      </c>
      <c r="D1974" s="51" t="s">
        <v>381</v>
      </c>
      <c r="E1974" s="54">
        <v>44890</v>
      </c>
      <c r="F1974" s="51" t="s">
        <v>1863</v>
      </c>
      <c r="G1974" s="48" t="s">
        <v>380</v>
      </c>
      <c r="H1974" s="52">
        <v>2</v>
      </c>
      <c r="I1974" s="51" t="s">
        <v>95</v>
      </c>
      <c r="J1974" s="1">
        <v>66</v>
      </c>
      <c r="K1974" s="132">
        <v>977219</v>
      </c>
      <c r="L1974" s="131"/>
      <c r="M1974" s="131">
        <v>13.5</v>
      </c>
      <c r="N1974" s="131"/>
      <c r="O1974" s="133">
        <f t="shared" si="270"/>
        <v>0</v>
      </c>
      <c r="P1974" s="131" t="s">
        <v>3538</v>
      </c>
      <c r="Q1974" s="131" t="s">
        <v>382</v>
      </c>
      <c r="R1974" s="134" t="s">
        <v>2172</v>
      </c>
      <c r="S1974" s="149">
        <v>8.4255555555555581</v>
      </c>
      <c r="T1974" s="149">
        <v>4.2127777777777791</v>
      </c>
      <c r="U1974" s="150">
        <v>44879</v>
      </c>
      <c r="V1974" s="149">
        <v>0.299722222222222</v>
      </c>
      <c r="W1974" s="130">
        <v>2.42</v>
      </c>
      <c r="X1974" s="135">
        <v>370</v>
      </c>
      <c r="Y1974" s="130" t="str">
        <f t="shared" si="262"/>
        <v>AL123D</v>
      </c>
      <c r="Z1974" s="130" t="str">
        <f t="shared" si="263"/>
        <v>72/LR20XW</v>
      </c>
      <c r="AA1974" s="135">
        <f t="shared" si="267"/>
        <v>2.42</v>
      </c>
      <c r="AB1974" s="135">
        <f t="shared" si="264"/>
        <v>66</v>
      </c>
      <c r="AC1974" s="130">
        <f t="shared" si="268"/>
        <v>370</v>
      </c>
      <c r="AD1974" s="130" t="str">
        <f t="shared" si="265"/>
        <v>66000-182</v>
      </c>
      <c r="AE1974" s="136"/>
      <c r="AF1974" s="137"/>
      <c r="AG1974" s="1" t="s">
        <v>151</v>
      </c>
      <c r="AH1974" s="43">
        <v>1895</v>
      </c>
    </row>
    <row r="1975" spans="1:34" x14ac:dyDescent="0.25">
      <c r="A1975" s="140">
        <v>44859</v>
      </c>
      <c r="B1975" s="55" t="s">
        <v>6372</v>
      </c>
      <c r="C1975" s="51" t="s">
        <v>6373</v>
      </c>
      <c r="D1975" s="51" t="s">
        <v>1495</v>
      </c>
      <c r="E1975" s="54">
        <v>44876</v>
      </c>
      <c r="F1975" s="51" t="s">
        <v>322</v>
      </c>
      <c r="G1975" s="48" t="s">
        <v>1493</v>
      </c>
      <c r="H1975" s="52">
        <v>15</v>
      </c>
      <c r="I1975" s="51" t="s">
        <v>344</v>
      </c>
      <c r="J1975" s="1">
        <v>6.4</v>
      </c>
      <c r="K1975" s="132">
        <v>975611</v>
      </c>
      <c r="L1975" s="131" t="s">
        <v>1494</v>
      </c>
      <c r="M1975" s="131">
        <v>6</v>
      </c>
      <c r="N1975" s="131">
        <v>1.8</v>
      </c>
      <c r="O1975" s="133">
        <f t="shared" si="270"/>
        <v>10.8</v>
      </c>
      <c r="P1975" s="131" t="s">
        <v>4011</v>
      </c>
      <c r="Q1975" s="131" t="s">
        <v>583</v>
      </c>
      <c r="R1975" s="134" t="s">
        <v>259</v>
      </c>
      <c r="S1975" s="149">
        <v>6.7358333333333347</v>
      </c>
      <c r="T1975" s="149">
        <v>0.44905555555555565</v>
      </c>
      <c r="U1975" s="150">
        <v>44881</v>
      </c>
      <c r="V1975" s="149">
        <v>0.79111111111111132</v>
      </c>
      <c r="W1975" s="130">
        <v>0.62</v>
      </c>
      <c r="X1975" s="135">
        <v>22.3</v>
      </c>
      <c r="Y1975" s="130" t="str">
        <f t="shared" si="262"/>
        <v>N1877</v>
      </c>
      <c r="Z1975" s="130" t="str">
        <f t="shared" si="263"/>
        <v>5/IT1800CS</v>
      </c>
      <c r="AA1975" s="135">
        <f t="shared" si="267"/>
        <v>0.62</v>
      </c>
      <c r="AB1975" s="135">
        <f t="shared" si="264"/>
        <v>6.4</v>
      </c>
      <c r="AC1975" s="130">
        <f t="shared" si="268"/>
        <v>22.3</v>
      </c>
      <c r="AD1975" s="130" t="str">
        <f t="shared" si="265"/>
        <v>59001-305FLT</v>
      </c>
      <c r="AE1975" s="136"/>
      <c r="AF1975" s="137"/>
      <c r="AG1975" s="1" t="s">
        <v>573</v>
      </c>
      <c r="AH1975" s="43" t="s">
        <v>323</v>
      </c>
    </row>
    <row r="1976" spans="1:34" x14ac:dyDescent="0.25">
      <c r="A1976" s="147">
        <v>44869</v>
      </c>
      <c r="B1976" s="82" t="s">
        <v>6466</v>
      </c>
      <c r="C1976" s="51" t="s">
        <v>6467</v>
      </c>
      <c r="D1976" s="51" t="s">
        <v>647</v>
      </c>
      <c r="E1976" s="54">
        <v>44887</v>
      </c>
      <c r="F1976" s="51" t="s">
        <v>333</v>
      </c>
      <c r="G1976" s="48" t="s">
        <v>645</v>
      </c>
      <c r="H1976" s="52">
        <v>1</v>
      </c>
      <c r="I1976" s="51" t="s">
        <v>251</v>
      </c>
      <c r="J1976" s="1">
        <v>15.09</v>
      </c>
      <c r="K1976" s="132">
        <v>976909</v>
      </c>
      <c r="L1976" s="131"/>
      <c r="M1976" s="131">
        <v>10.8</v>
      </c>
      <c r="N1976" s="131">
        <v>3.35</v>
      </c>
      <c r="O1976" s="133">
        <f t="shared" si="270"/>
        <v>36.180000000000007</v>
      </c>
      <c r="P1976" s="131" t="s">
        <v>3486</v>
      </c>
      <c r="Q1976" s="131" t="s">
        <v>577</v>
      </c>
      <c r="R1976" s="134" t="s">
        <v>997</v>
      </c>
      <c r="S1976" s="149">
        <v>0.97194444444444361</v>
      </c>
      <c r="T1976" s="149">
        <v>0.97194444444444361</v>
      </c>
      <c r="U1976" s="150">
        <v>44880</v>
      </c>
      <c r="V1976" s="149">
        <v>0.19999999999999929</v>
      </c>
      <c r="W1976" s="130">
        <v>1.05</v>
      </c>
      <c r="X1976" s="135">
        <v>84.92</v>
      </c>
      <c r="Y1976" s="130" t="str">
        <f t="shared" si="262"/>
        <v>RECELL381</v>
      </c>
      <c r="Z1976" s="130" t="str">
        <f t="shared" si="263"/>
        <v>3/NCR16850B</v>
      </c>
      <c r="AA1976" s="135">
        <f t="shared" si="267"/>
        <v>1.05</v>
      </c>
      <c r="AB1976" s="135">
        <f t="shared" si="264"/>
        <v>15.09</v>
      </c>
      <c r="AC1976" s="130">
        <f t="shared" si="268"/>
        <v>84.92</v>
      </c>
      <c r="AD1976" s="130" t="str">
        <f t="shared" si="265"/>
        <v>22000-535F</v>
      </c>
      <c r="AE1976" s="136"/>
      <c r="AF1976" s="137"/>
      <c r="AG1976" s="1" t="s">
        <v>152</v>
      </c>
      <c r="AH1976" s="43" t="s">
        <v>334</v>
      </c>
    </row>
    <row r="1977" spans="1:34" x14ac:dyDescent="0.25">
      <c r="A1977" s="144">
        <v>44874</v>
      </c>
      <c r="B1977" s="56" t="s">
        <v>6507</v>
      </c>
      <c r="C1977" s="51"/>
      <c r="D1977" s="51" t="s">
        <v>6509</v>
      </c>
      <c r="E1977" s="54">
        <v>44869</v>
      </c>
      <c r="F1977" s="51" t="s">
        <v>5532</v>
      </c>
      <c r="G1977" s="48" t="s">
        <v>6508</v>
      </c>
      <c r="H1977" s="52">
        <v>5</v>
      </c>
      <c r="I1977" s="1"/>
      <c r="J1977" s="1">
        <v>0.72</v>
      </c>
      <c r="K1977" s="132">
        <v>977478</v>
      </c>
      <c r="L1977" s="131"/>
      <c r="M1977" s="131"/>
      <c r="N1977" s="131"/>
      <c r="O1977" s="133">
        <f t="shared" si="270"/>
        <v>0</v>
      </c>
      <c r="P1977" s="131"/>
      <c r="Q1977" s="131"/>
      <c r="R1977" s="134" t="s">
        <v>259</v>
      </c>
      <c r="S1977" s="149">
        <v>3.7552777777777804</v>
      </c>
      <c r="T1977" s="149">
        <v>0.75105555555555603</v>
      </c>
      <c r="U1977" s="150">
        <v>44880</v>
      </c>
      <c r="V1977" s="149">
        <v>0.23611111111111116</v>
      </c>
      <c r="W1977" s="130">
        <v>0.2</v>
      </c>
      <c r="X1977" s="135">
        <v>0</v>
      </c>
      <c r="Y1977" s="130" t="str">
        <f t="shared" si="262"/>
        <v>CA50A</v>
      </c>
      <c r="Z1977" s="130">
        <f t="shared" si="263"/>
        <v>0</v>
      </c>
      <c r="AA1977" s="135">
        <f t="shared" si="267"/>
        <v>0.2</v>
      </c>
      <c r="AB1977" s="135">
        <f t="shared" si="264"/>
        <v>0.72</v>
      </c>
      <c r="AC1977" s="130">
        <f t="shared" si="268"/>
        <v>0</v>
      </c>
      <c r="AD1977" s="130" t="str">
        <f t="shared" si="265"/>
        <v>20008-966F</v>
      </c>
      <c r="AE1977" s="136"/>
      <c r="AF1977" s="137"/>
      <c r="AG1977" s="1" t="s">
        <v>153</v>
      </c>
      <c r="AH1977" s="43">
        <v>66277</v>
      </c>
    </row>
    <row r="1978" spans="1:34" x14ac:dyDescent="0.25">
      <c r="A1978" s="147">
        <v>44869</v>
      </c>
      <c r="B1978" s="82" t="s">
        <v>6492</v>
      </c>
      <c r="C1978" s="51" t="s">
        <v>580</v>
      </c>
      <c r="D1978" s="51" t="s">
        <v>6392</v>
      </c>
      <c r="E1978" s="54">
        <v>44868</v>
      </c>
      <c r="F1978" s="51" t="s">
        <v>105</v>
      </c>
      <c r="G1978" s="48" t="s">
        <v>6226</v>
      </c>
      <c r="H1978" s="52">
        <v>1</v>
      </c>
      <c r="I1978" s="51" t="s">
        <v>364</v>
      </c>
      <c r="J1978" s="1">
        <v>7.32</v>
      </c>
      <c r="K1978" s="132">
        <v>977350</v>
      </c>
      <c r="L1978" s="131"/>
      <c r="M1978" s="131">
        <v>7.4</v>
      </c>
      <c r="N1978" s="131">
        <v>2.6</v>
      </c>
      <c r="O1978" s="133">
        <f t="shared" si="270"/>
        <v>19.240000000000002</v>
      </c>
      <c r="P1978" s="131" t="s">
        <v>3486</v>
      </c>
      <c r="Q1978" s="131" t="s">
        <v>582</v>
      </c>
      <c r="R1978" s="134" t="s">
        <v>997</v>
      </c>
      <c r="S1978" s="149">
        <v>0.84722222222222321</v>
      </c>
      <c r="T1978" s="149">
        <v>0.84722222222222321</v>
      </c>
      <c r="U1978" s="150">
        <v>44882</v>
      </c>
      <c r="V1978" s="149">
        <v>0.18527777777777787</v>
      </c>
      <c r="W1978" s="130">
        <v>0.95</v>
      </c>
      <c r="X1978" s="135">
        <v>53.4</v>
      </c>
      <c r="Y1978" s="130" t="str">
        <f t="shared" si="262"/>
        <v>RECELL802</v>
      </c>
      <c r="Z1978" s="130" t="str">
        <f t="shared" si="263"/>
        <v>2/UR18650ZY</v>
      </c>
      <c r="AA1978" s="135">
        <f t="shared" si="267"/>
        <v>0.95</v>
      </c>
      <c r="AB1978" s="135">
        <f t="shared" si="264"/>
        <v>7.32</v>
      </c>
      <c r="AC1978" s="130">
        <f t="shared" si="268"/>
        <v>53.4</v>
      </c>
      <c r="AD1978" s="130" t="str">
        <f t="shared" si="265"/>
        <v>22000-966C</v>
      </c>
      <c r="AE1978" s="136"/>
      <c r="AF1978" s="137"/>
      <c r="AG1978" s="1" t="s">
        <v>13</v>
      </c>
      <c r="AH1978" s="43" t="s">
        <v>294</v>
      </c>
    </row>
    <row r="1979" spans="1:34" x14ac:dyDescent="0.25">
      <c r="A1979" s="147">
        <v>44862</v>
      </c>
      <c r="B1979" s="82" t="s">
        <v>6395</v>
      </c>
      <c r="C1979" s="51" t="s">
        <v>6396</v>
      </c>
      <c r="D1979" s="51" t="s">
        <v>475</v>
      </c>
      <c r="E1979" s="54">
        <v>44848</v>
      </c>
      <c r="F1979" s="51" t="s">
        <v>319</v>
      </c>
      <c r="G1979" s="48" t="s">
        <v>474</v>
      </c>
      <c r="H1979" s="52">
        <v>6</v>
      </c>
      <c r="I1979" s="51" t="s">
        <v>95</v>
      </c>
      <c r="J1979" s="1">
        <v>98.6</v>
      </c>
      <c r="K1979" s="132">
        <v>975033</v>
      </c>
      <c r="L1979" s="131"/>
      <c r="M1979" s="131">
        <v>10.5</v>
      </c>
      <c r="N1979" s="131"/>
      <c r="O1979" s="133">
        <f t="shared" si="270"/>
        <v>0</v>
      </c>
      <c r="P1979" s="131" t="s">
        <v>3538</v>
      </c>
      <c r="Q1979" s="131" t="s">
        <v>476</v>
      </c>
      <c r="R1979" s="134" t="s">
        <v>6560</v>
      </c>
      <c r="S1979" s="149">
        <v>27.609444444444442</v>
      </c>
      <c r="T1979" s="149">
        <v>4.6015740740740734</v>
      </c>
      <c r="U1979" s="150">
        <v>44881</v>
      </c>
      <c r="V1979" s="149">
        <v>1.1600000000000001</v>
      </c>
      <c r="W1979" s="130">
        <v>4.8600000000000003</v>
      </c>
      <c r="X1979" s="135">
        <v>728</v>
      </c>
      <c r="Y1979" s="130" t="str">
        <f t="shared" si="262"/>
        <v>AL260</v>
      </c>
      <c r="Z1979" s="130" t="str">
        <f t="shared" si="263"/>
        <v xml:space="preserve">112/LR20XW </v>
      </c>
      <c r="AA1979" s="135">
        <f t="shared" si="267"/>
        <v>4.8600000000000003</v>
      </c>
      <c r="AB1979" s="135">
        <f t="shared" si="264"/>
        <v>98.6</v>
      </c>
      <c r="AC1979" s="130">
        <f t="shared" si="268"/>
        <v>728</v>
      </c>
      <c r="AD1979" s="130" t="str">
        <f t="shared" si="265"/>
        <v>66000-251</v>
      </c>
      <c r="AE1979" s="136"/>
      <c r="AF1979" s="137"/>
      <c r="AG1979" s="1" t="s">
        <v>152</v>
      </c>
      <c r="AH1979" s="43">
        <v>60570</v>
      </c>
    </row>
    <row r="1980" spans="1:34" x14ac:dyDescent="0.25">
      <c r="A1980" s="147">
        <v>44869</v>
      </c>
      <c r="B1980" s="82" t="s">
        <v>6461</v>
      </c>
      <c r="C1980" s="51" t="s">
        <v>123</v>
      </c>
      <c r="D1980" s="51" t="s">
        <v>3656</v>
      </c>
      <c r="E1980" s="54">
        <v>44880</v>
      </c>
      <c r="F1980" s="51" t="s">
        <v>1289</v>
      </c>
      <c r="G1980" s="48" t="s">
        <v>3655</v>
      </c>
      <c r="H1980" s="52">
        <v>1</v>
      </c>
      <c r="I1980" s="51" t="s">
        <v>122</v>
      </c>
      <c r="J1980" s="1">
        <v>6.42</v>
      </c>
      <c r="K1980" s="132">
        <v>976900</v>
      </c>
      <c r="L1980" s="131"/>
      <c r="M1980" s="131">
        <v>7.2</v>
      </c>
      <c r="N1980" s="131">
        <v>0.7</v>
      </c>
      <c r="O1980" s="133">
        <f t="shared" si="270"/>
        <v>5.04</v>
      </c>
      <c r="P1980" s="131" t="s">
        <v>4011</v>
      </c>
      <c r="Q1980" s="131" t="s">
        <v>464</v>
      </c>
      <c r="R1980" s="134" t="s">
        <v>997</v>
      </c>
      <c r="S1980" s="149">
        <v>0.92027777777777775</v>
      </c>
      <c r="T1980" s="149">
        <v>0.92027777777777775</v>
      </c>
      <c r="U1980" s="150">
        <v>44881</v>
      </c>
      <c r="V1980" s="149">
        <v>0.16027777777778063</v>
      </c>
      <c r="W1980" s="130">
        <v>1.2</v>
      </c>
      <c r="X1980" s="135">
        <v>41.49</v>
      </c>
      <c r="Y1980" s="130" t="str">
        <f t="shared" si="262"/>
        <v>RECELL77</v>
      </c>
      <c r="Z1980" s="130" t="str">
        <f t="shared" si="263"/>
        <v>6/N700AACL</v>
      </c>
      <c r="AA1980" s="135">
        <f t="shared" si="267"/>
        <v>1.2</v>
      </c>
      <c r="AB1980" s="135">
        <f t="shared" si="264"/>
        <v>6.42</v>
      </c>
      <c r="AC1980" s="130">
        <f t="shared" si="268"/>
        <v>41.49</v>
      </c>
      <c r="AD1980" s="130" t="str">
        <f t="shared" si="265"/>
        <v>22000-356</v>
      </c>
      <c r="AE1980" s="136"/>
      <c r="AF1980" s="137"/>
      <c r="AG1980" s="1" t="s">
        <v>13</v>
      </c>
      <c r="AH1980" s="43">
        <v>23948</v>
      </c>
    </row>
    <row r="1981" spans="1:34" x14ac:dyDescent="0.25">
      <c r="A1981" s="147">
        <v>44862</v>
      </c>
      <c r="B1981" s="82" t="s">
        <v>6397</v>
      </c>
      <c r="C1981" s="51" t="s">
        <v>6398</v>
      </c>
      <c r="D1981" s="51" t="s">
        <v>2887</v>
      </c>
      <c r="E1981" s="54">
        <v>44848</v>
      </c>
      <c r="F1981" s="51" t="s">
        <v>319</v>
      </c>
      <c r="G1981" s="48" t="s">
        <v>2886</v>
      </c>
      <c r="H1981" s="52">
        <v>2</v>
      </c>
      <c r="I1981" s="51" t="s">
        <v>95</v>
      </c>
      <c r="J1981" s="1">
        <v>63.4</v>
      </c>
      <c r="K1981" s="132">
        <v>975033</v>
      </c>
      <c r="L1981" s="131"/>
      <c r="M1981" s="131">
        <v>27</v>
      </c>
      <c r="N1981" s="131"/>
      <c r="O1981" s="133">
        <f t="shared" si="270"/>
        <v>0</v>
      </c>
      <c r="P1981" s="131" t="s">
        <v>3538</v>
      </c>
      <c r="Q1981" s="131" t="s">
        <v>6399</v>
      </c>
      <c r="R1981" s="134" t="s">
        <v>5813</v>
      </c>
      <c r="S1981" s="149">
        <v>5.2405555555555576</v>
      </c>
      <c r="T1981" s="149">
        <v>2.6202777777777788</v>
      </c>
      <c r="U1981" s="150">
        <v>44881</v>
      </c>
      <c r="V1981" s="149">
        <v>0.39583333333333393</v>
      </c>
      <c r="W1981" s="130">
        <v>3.05</v>
      </c>
      <c r="X1981" s="135">
        <v>468</v>
      </c>
      <c r="Y1981" s="130" t="str">
        <f t="shared" si="262"/>
        <v>AL259B</v>
      </c>
      <c r="Z1981" s="130" t="str">
        <f t="shared" si="263"/>
        <v xml:space="preserve">72/LR20XW </v>
      </c>
      <c r="AA1981" s="135">
        <f t="shared" si="267"/>
        <v>3.05</v>
      </c>
      <c r="AB1981" s="135">
        <f t="shared" si="264"/>
        <v>63.4</v>
      </c>
      <c r="AC1981" s="130">
        <f t="shared" si="268"/>
        <v>468</v>
      </c>
      <c r="AD1981" s="130" t="str">
        <f t="shared" si="265"/>
        <v>66000-250B</v>
      </c>
      <c r="AE1981" s="136"/>
      <c r="AF1981" s="137"/>
      <c r="AG1981" s="1" t="s">
        <v>152</v>
      </c>
      <c r="AH1981" s="43">
        <v>60570</v>
      </c>
    </row>
    <row r="1982" spans="1:34" x14ac:dyDescent="0.25">
      <c r="A1982" s="147">
        <v>44869</v>
      </c>
      <c r="B1982" s="82" t="s">
        <v>6462</v>
      </c>
      <c r="C1982" s="51" t="s">
        <v>6465</v>
      </c>
      <c r="D1982" s="51" t="s">
        <v>6561</v>
      </c>
      <c r="E1982" s="54">
        <v>44867</v>
      </c>
      <c r="F1982" s="51" t="s">
        <v>282</v>
      </c>
      <c r="G1982" s="48" t="s">
        <v>6463</v>
      </c>
      <c r="H1982" s="52">
        <v>1</v>
      </c>
      <c r="I1982" s="51" t="s">
        <v>6464</v>
      </c>
      <c r="J1982" s="1">
        <v>6.95</v>
      </c>
      <c r="K1982" s="132">
        <v>976906</v>
      </c>
      <c r="L1982" s="131"/>
      <c r="M1982" s="131">
        <v>12</v>
      </c>
      <c r="N1982" s="131">
        <v>1</v>
      </c>
      <c r="O1982" s="133">
        <f t="shared" si="270"/>
        <v>12</v>
      </c>
      <c r="P1982" s="131" t="s">
        <v>3497</v>
      </c>
      <c r="Q1982" s="131" t="s">
        <v>584</v>
      </c>
      <c r="R1982" s="134" t="s">
        <v>997</v>
      </c>
      <c r="S1982" s="149">
        <v>1.2136111111111094</v>
      </c>
      <c r="T1982" s="149">
        <v>1.2136111111111094</v>
      </c>
      <c r="U1982" s="150">
        <v>44881</v>
      </c>
      <c r="V1982" s="149">
        <v>0.11749999999999972</v>
      </c>
      <c r="W1982" s="130">
        <v>1</v>
      </c>
      <c r="X1982" s="135">
        <v>52</v>
      </c>
      <c r="Y1982" s="130" t="str">
        <f t="shared" si="262"/>
        <v>RECELL807</v>
      </c>
      <c r="Z1982" s="130" t="str">
        <f t="shared" si="263"/>
        <v xml:space="preserve">10/IMH-1000AS </v>
      </c>
      <c r="AA1982" s="135">
        <f t="shared" si="267"/>
        <v>1</v>
      </c>
      <c r="AB1982" s="135">
        <f t="shared" si="264"/>
        <v>6.95</v>
      </c>
      <c r="AC1982" s="130">
        <f t="shared" si="268"/>
        <v>52</v>
      </c>
      <c r="AD1982" s="130" t="str">
        <f t="shared" si="265"/>
        <v>66004-107</v>
      </c>
      <c r="AE1982" s="136"/>
      <c r="AF1982" s="137"/>
      <c r="AG1982" s="1" t="s">
        <v>13</v>
      </c>
      <c r="AH1982" s="43" t="s">
        <v>283</v>
      </c>
    </row>
    <row r="1983" spans="1:34" x14ac:dyDescent="0.25">
      <c r="A1983" s="147">
        <v>44848</v>
      </c>
      <c r="B1983" s="82" t="s">
        <v>6232</v>
      </c>
      <c r="C1983" s="51" t="s">
        <v>3882</v>
      </c>
      <c r="D1983" s="51" t="s">
        <v>6237</v>
      </c>
      <c r="E1983" s="54">
        <v>44867</v>
      </c>
      <c r="F1983" s="51" t="s">
        <v>6233</v>
      </c>
      <c r="G1983" s="48" t="s">
        <v>6234</v>
      </c>
      <c r="H1983" s="52">
        <v>34</v>
      </c>
      <c r="I1983" s="51" t="s">
        <v>6235</v>
      </c>
      <c r="J1983" s="1">
        <v>12.61</v>
      </c>
      <c r="K1983" s="132">
        <v>974710</v>
      </c>
      <c r="L1983" s="131" t="s">
        <v>6236</v>
      </c>
      <c r="M1983" s="131">
        <v>6</v>
      </c>
      <c r="N1983" s="131">
        <v>4</v>
      </c>
      <c r="O1983" s="133">
        <f t="shared" si="270"/>
        <v>24</v>
      </c>
      <c r="P1983" s="131" t="s">
        <v>4011</v>
      </c>
      <c r="Q1983" s="131" t="s">
        <v>583</v>
      </c>
      <c r="R1983" s="134" t="s">
        <v>259</v>
      </c>
      <c r="S1983" s="149">
        <v>10.163333333333338</v>
      </c>
      <c r="T1983" s="149">
        <v>0.29892156862745112</v>
      </c>
      <c r="U1983" s="150">
        <v>44882</v>
      </c>
      <c r="V1983" s="149">
        <v>1.3883333333333319</v>
      </c>
      <c r="W1983" s="130">
        <v>0.28999999999999998</v>
      </c>
      <c r="X1983" s="135">
        <v>41.08</v>
      </c>
      <c r="Y1983" s="130" t="str">
        <f t="shared" si="262"/>
        <v>N1221</v>
      </c>
      <c r="Z1983" s="130" t="str">
        <f t="shared" si="263"/>
        <v>5/ITL4000D</v>
      </c>
      <c r="AA1983" s="135">
        <f t="shared" si="267"/>
        <v>0.28999999999999998</v>
      </c>
      <c r="AB1983" s="135">
        <f t="shared" si="264"/>
        <v>12.61</v>
      </c>
      <c r="AC1983" s="130">
        <f t="shared" si="268"/>
        <v>41.08</v>
      </c>
      <c r="AD1983" s="130" t="str">
        <f t="shared" si="265"/>
        <v>30004-355AMP</v>
      </c>
      <c r="AE1983" s="136"/>
      <c r="AF1983" s="137"/>
      <c r="AG1983" s="1" t="s">
        <v>151</v>
      </c>
      <c r="AH1983" s="43">
        <v>2762</v>
      </c>
    </row>
    <row r="1984" spans="1:34" x14ac:dyDescent="0.25">
      <c r="A1984" s="147">
        <v>44813</v>
      </c>
      <c r="B1984" s="82" t="s">
        <v>5985</v>
      </c>
      <c r="C1984" s="51" t="s">
        <v>555</v>
      </c>
      <c r="D1984" s="51" t="s">
        <v>164</v>
      </c>
      <c r="E1984" s="54">
        <v>44839</v>
      </c>
      <c r="F1984" s="51" t="s">
        <v>4961</v>
      </c>
      <c r="G1984" s="48" t="s">
        <v>553</v>
      </c>
      <c r="H1984" s="52">
        <v>48</v>
      </c>
      <c r="I1984" s="51" t="s">
        <v>554</v>
      </c>
      <c r="J1984" s="1">
        <v>11.33</v>
      </c>
      <c r="K1984" s="132">
        <v>970467</v>
      </c>
      <c r="L1984" s="131"/>
      <c r="M1984" s="131">
        <v>12</v>
      </c>
      <c r="N1984" s="131">
        <v>1.2</v>
      </c>
      <c r="O1984" s="133">
        <f t="shared" si="270"/>
        <v>14.399999999999999</v>
      </c>
      <c r="P1984" s="131" t="s">
        <v>115</v>
      </c>
      <c r="Q1984" s="131" t="s">
        <v>591</v>
      </c>
      <c r="R1984" s="134" t="s">
        <v>361</v>
      </c>
      <c r="S1984" s="149">
        <v>25.654166666666669</v>
      </c>
      <c r="T1984" s="149">
        <v>0.53446180555555556</v>
      </c>
      <c r="U1984" s="150">
        <v>44882</v>
      </c>
      <c r="V1984" s="149">
        <v>2.5555555555555549</v>
      </c>
      <c r="W1984" s="130">
        <v>0.56999999999999995</v>
      </c>
      <c r="X1984" s="135">
        <v>62.5</v>
      </c>
      <c r="Y1984" s="130" t="str">
        <f t="shared" si="262"/>
        <v>S19</v>
      </c>
      <c r="Z1984" s="130" t="str">
        <f t="shared" si="263"/>
        <v>1/12SB1.2P</v>
      </c>
      <c r="AA1984" s="135">
        <f t="shared" si="267"/>
        <v>0.56999999999999995</v>
      </c>
      <c r="AB1984" s="135">
        <f t="shared" si="264"/>
        <v>11.33</v>
      </c>
      <c r="AC1984" s="130">
        <f t="shared" si="268"/>
        <v>62.5</v>
      </c>
      <c r="AD1984" s="130" t="str">
        <f t="shared" si="265"/>
        <v>66000-595</v>
      </c>
      <c r="AE1984" s="136"/>
      <c r="AF1984" s="137"/>
      <c r="AG1984" s="1" t="s">
        <v>151</v>
      </c>
      <c r="AH1984" s="43">
        <v>61117</v>
      </c>
    </row>
    <row r="1985" spans="1:34" x14ac:dyDescent="0.25">
      <c r="A1985" s="146">
        <v>44868</v>
      </c>
      <c r="B1985" s="57" t="s">
        <v>6449</v>
      </c>
      <c r="C1985" s="51" t="s">
        <v>1293</v>
      </c>
      <c r="D1985" s="51" t="s">
        <v>6451</v>
      </c>
      <c r="E1985" s="54">
        <v>44860</v>
      </c>
      <c r="F1985" s="51" t="s">
        <v>3033</v>
      </c>
      <c r="G1985" s="48" t="s">
        <v>6450</v>
      </c>
      <c r="H1985" s="52">
        <v>1</v>
      </c>
      <c r="I1985" s="51" t="s">
        <v>102</v>
      </c>
      <c r="J1985" s="1">
        <v>60.54</v>
      </c>
      <c r="K1985" s="132">
        <v>976397</v>
      </c>
      <c r="L1985" s="131"/>
      <c r="M1985" s="131"/>
      <c r="N1985" s="131"/>
      <c r="O1985" s="133">
        <f t="shared" si="270"/>
        <v>0</v>
      </c>
      <c r="P1985" s="131"/>
      <c r="Q1985" s="131"/>
      <c r="R1985" s="134" t="s">
        <v>249</v>
      </c>
      <c r="S1985" s="149">
        <v>0.47666666666666657</v>
      </c>
      <c r="T1985" s="149">
        <v>0.47666666666666657</v>
      </c>
      <c r="U1985" s="150">
        <v>44882</v>
      </c>
      <c r="V1985" s="149">
        <v>0.22055555555555628</v>
      </c>
      <c r="W1985" s="130">
        <v>0.5</v>
      </c>
      <c r="X1985" s="135">
        <v>170</v>
      </c>
      <c r="Y1985" s="130" t="str">
        <f t="shared" si="262"/>
        <v>CH614</v>
      </c>
      <c r="Z1985" s="130" t="str">
        <f t="shared" si="263"/>
        <v>1/TSB-002</v>
      </c>
      <c r="AA1985" s="135">
        <f t="shared" si="267"/>
        <v>0.5</v>
      </c>
      <c r="AB1985" s="135">
        <f t="shared" si="264"/>
        <v>60.54</v>
      </c>
      <c r="AC1985" s="130">
        <f t="shared" si="268"/>
        <v>170</v>
      </c>
      <c r="AD1985" s="130" t="str">
        <f t="shared" si="265"/>
        <v>66002-9321</v>
      </c>
      <c r="AE1985" s="136"/>
      <c r="AF1985" s="137"/>
      <c r="AG1985" s="1" t="s">
        <v>153</v>
      </c>
      <c r="AH1985" s="43">
        <v>2486</v>
      </c>
    </row>
    <row r="1986" spans="1:34" x14ac:dyDescent="0.25">
      <c r="A1986" s="140">
        <v>44866</v>
      </c>
      <c r="B1986" s="55" t="s">
        <v>6427</v>
      </c>
      <c r="C1986" s="51" t="s">
        <v>2700</v>
      </c>
      <c r="D1986" s="51" t="s">
        <v>6568</v>
      </c>
      <c r="E1986" s="54">
        <v>44869</v>
      </c>
      <c r="F1986" s="51" t="s">
        <v>282</v>
      </c>
      <c r="G1986" s="48" t="s">
        <v>6428</v>
      </c>
      <c r="H1986" s="52">
        <v>1</v>
      </c>
      <c r="I1986" s="51" t="s">
        <v>649</v>
      </c>
      <c r="J1986" s="1">
        <v>22.5</v>
      </c>
      <c r="K1986" s="132">
        <v>976810</v>
      </c>
      <c r="L1986" s="131"/>
      <c r="M1986" s="131">
        <v>4.8</v>
      </c>
      <c r="N1986" s="131">
        <v>10</v>
      </c>
      <c r="O1986" s="133">
        <f t="shared" si="270"/>
        <v>48</v>
      </c>
      <c r="P1986" s="131" t="s">
        <v>3497</v>
      </c>
      <c r="Q1986" s="131" t="s">
        <v>562</v>
      </c>
      <c r="R1986" s="134"/>
      <c r="S1986" s="149">
        <v>0</v>
      </c>
      <c r="T1986" s="149">
        <v>0</v>
      </c>
      <c r="U1986" s="150">
        <v>44883</v>
      </c>
      <c r="V1986" s="149">
        <v>0.36527777777777803</v>
      </c>
      <c r="W1986" s="130">
        <v>0.5</v>
      </c>
      <c r="X1986" s="135">
        <v>66.55</v>
      </c>
      <c r="Y1986" s="130" t="str">
        <f t="shared" ref="Y1986:Y2049" si="271">D1986</f>
        <v>RECELL808</v>
      </c>
      <c r="Z1986" s="130" t="str">
        <f t="shared" ref="Z1986:Z2049" si="272">C1986</f>
        <v>4/KH-D10000</v>
      </c>
      <c r="AA1986" s="135">
        <f t="shared" si="267"/>
        <v>0.5</v>
      </c>
      <c r="AB1986" s="135">
        <f t="shared" ref="AB1986:AB2049" si="273">J1986</f>
        <v>22.5</v>
      </c>
      <c r="AC1986" s="130">
        <f t="shared" si="268"/>
        <v>66.55</v>
      </c>
      <c r="AD1986" s="130" t="str">
        <f t="shared" ref="AD1986:AD2049" si="274">G1986</f>
        <v>66004-105</v>
      </c>
      <c r="AE1986" s="136"/>
      <c r="AF1986" s="137"/>
      <c r="AG1986" s="1" t="s">
        <v>13</v>
      </c>
      <c r="AH1986" s="43" t="s">
        <v>283</v>
      </c>
    </row>
    <row r="1987" spans="1:34" x14ac:dyDescent="0.25">
      <c r="A1987" s="140">
        <v>44866</v>
      </c>
      <c r="B1987" s="55" t="s">
        <v>6421</v>
      </c>
      <c r="C1987" s="51" t="s">
        <v>6423</v>
      </c>
      <c r="D1987" s="51" t="s">
        <v>6543</v>
      </c>
      <c r="E1987" s="54">
        <v>44865</v>
      </c>
      <c r="F1987" s="51" t="s">
        <v>292</v>
      </c>
      <c r="G1987" s="48" t="s">
        <v>6422</v>
      </c>
      <c r="H1987" s="52">
        <v>1</v>
      </c>
      <c r="I1987" s="51" t="s">
        <v>295</v>
      </c>
      <c r="J1987" s="1">
        <v>8.2899999999999991</v>
      </c>
      <c r="K1987" s="132">
        <v>976771</v>
      </c>
      <c r="L1987" s="131"/>
      <c r="M1987" s="131">
        <v>3.7</v>
      </c>
      <c r="N1987" s="131">
        <v>2.2999999999999998</v>
      </c>
      <c r="O1987" s="133">
        <f t="shared" si="270"/>
        <v>8.51</v>
      </c>
      <c r="P1987" s="131" t="s">
        <v>3486</v>
      </c>
      <c r="Q1987" s="131" t="s">
        <v>550</v>
      </c>
      <c r="R1987" s="134" t="s">
        <v>5774</v>
      </c>
      <c r="S1987" s="149">
        <v>0.64027777777777972</v>
      </c>
      <c r="T1987" s="149">
        <v>0.64027777777777972</v>
      </c>
      <c r="U1987" s="150">
        <v>44883</v>
      </c>
      <c r="V1987" s="149">
        <v>0.38583333333333503</v>
      </c>
      <c r="W1987" s="130">
        <v>0.5</v>
      </c>
      <c r="X1987" s="135">
        <v>57</v>
      </c>
      <c r="Y1987" s="130" t="str">
        <f t="shared" si="271"/>
        <v>RECELL806</v>
      </c>
      <c r="Z1987" s="130" t="str">
        <f t="shared" si="272"/>
        <v xml:space="preserve">2/UF553450Z </v>
      </c>
      <c r="AA1987" s="135">
        <f t="shared" si="267"/>
        <v>0.5</v>
      </c>
      <c r="AB1987" s="135">
        <f t="shared" si="273"/>
        <v>8.2899999999999991</v>
      </c>
      <c r="AC1987" s="130">
        <f t="shared" si="268"/>
        <v>57</v>
      </c>
      <c r="AD1987" s="130" t="str">
        <f t="shared" si="274"/>
        <v>66004-104</v>
      </c>
      <c r="AE1987" s="136"/>
      <c r="AF1987" s="137"/>
      <c r="AG1987" s="1" t="s">
        <v>13</v>
      </c>
      <c r="AH1987" s="43">
        <v>6830</v>
      </c>
    </row>
    <row r="1988" spans="1:34" x14ac:dyDescent="0.25">
      <c r="A1988" s="140">
        <v>44866</v>
      </c>
      <c r="B1988" s="55" t="s">
        <v>6424</v>
      </c>
      <c r="C1988" s="51" t="s">
        <v>1404</v>
      </c>
      <c r="D1988" s="51" t="s">
        <v>5395</v>
      </c>
      <c r="E1988" s="54">
        <v>44873</v>
      </c>
      <c r="F1988" s="51" t="s">
        <v>282</v>
      </c>
      <c r="G1988" s="48" t="s">
        <v>5394</v>
      </c>
      <c r="H1988" s="52">
        <v>2</v>
      </c>
      <c r="I1988" s="51" t="s">
        <v>284</v>
      </c>
      <c r="J1988" s="1">
        <v>38</v>
      </c>
      <c r="K1988" s="132">
        <v>976797</v>
      </c>
      <c r="L1988" s="131"/>
      <c r="M1988" s="131">
        <v>18</v>
      </c>
      <c r="N1988" s="131">
        <v>2.5</v>
      </c>
      <c r="O1988" s="133">
        <f t="shared" si="270"/>
        <v>45</v>
      </c>
      <c r="P1988" s="131" t="s">
        <v>4011</v>
      </c>
      <c r="Q1988" s="131" t="s">
        <v>590</v>
      </c>
      <c r="R1988" s="134" t="s">
        <v>6081</v>
      </c>
      <c r="S1988" s="149">
        <v>7.367222222222221</v>
      </c>
      <c r="T1988" s="149">
        <v>3.6836111111111105</v>
      </c>
      <c r="U1988" s="150">
        <v>44887</v>
      </c>
      <c r="V1988" s="149">
        <v>0.15861111111111104</v>
      </c>
      <c r="W1988" s="130">
        <v>1.32</v>
      </c>
      <c r="X1988" s="135">
        <v>109.55</v>
      </c>
      <c r="Y1988" s="130" t="str">
        <f t="shared" si="271"/>
        <v>RECELL121</v>
      </c>
      <c r="Z1988" s="130" t="str">
        <f t="shared" si="272"/>
        <v>15/NC2500SCR</v>
      </c>
      <c r="AA1988" s="135">
        <f t="shared" si="267"/>
        <v>1.32</v>
      </c>
      <c r="AB1988" s="135">
        <f t="shared" si="273"/>
        <v>38</v>
      </c>
      <c r="AC1988" s="130">
        <f t="shared" si="268"/>
        <v>109.55</v>
      </c>
      <c r="AD1988" s="130" t="str">
        <f t="shared" si="274"/>
        <v>22000-446A</v>
      </c>
      <c r="AE1988" s="136"/>
      <c r="AF1988" s="137"/>
      <c r="AG1988" s="1" t="s">
        <v>13</v>
      </c>
      <c r="AH1988" s="43" t="s">
        <v>283</v>
      </c>
    </row>
    <row r="1989" spans="1:34" x14ac:dyDescent="0.25">
      <c r="A1989" s="146">
        <v>44868</v>
      </c>
      <c r="B1989" s="57" t="s">
        <v>6444</v>
      </c>
      <c r="C1989" s="51" t="s">
        <v>6447</v>
      </c>
      <c r="D1989" s="51" t="s">
        <v>3794</v>
      </c>
      <c r="E1989" s="54">
        <v>44860</v>
      </c>
      <c r="F1989" s="51" t="s">
        <v>255</v>
      </c>
      <c r="G1989" s="48" t="s">
        <v>6445</v>
      </c>
      <c r="H1989" s="52">
        <v>2</v>
      </c>
      <c r="I1989" s="51" t="s">
        <v>6446</v>
      </c>
      <c r="J1989" s="1">
        <v>1.38</v>
      </c>
      <c r="K1989" s="132">
        <v>976232</v>
      </c>
      <c r="L1989" s="131"/>
      <c r="M1989" s="131">
        <v>2.4</v>
      </c>
      <c r="N1989" s="131">
        <v>0.08</v>
      </c>
      <c r="O1989" s="133">
        <f t="shared" si="270"/>
        <v>0.192</v>
      </c>
      <c r="P1989" s="131" t="s">
        <v>3497</v>
      </c>
      <c r="Q1989" s="131" t="s">
        <v>412</v>
      </c>
      <c r="R1989" s="134" t="s">
        <v>248</v>
      </c>
      <c r="S1989" s="149">
        <v>0.9805555555555564</v>
      </c>
      <c r="T1989" s="149">
        <v>0.4902777777777782</v>
      </c>
      <c r="U1989" s="150">
        <v>44887</v>
      </c>
      <c r="V1989" s="149">
        <v>0.15138888888888946</v>
      </c>
      <c r="W1989" s="130">
        <v>0.5</v>
      </c>
      <c r="X1989" s="135">
        <v>20</v>
      </c>
      <c r="Y1989" s="130" t="str">
        <f t="shared" si="271"/>
        <v>TAG</v>
      </c>
      <c r="Z1989" s="130" t="str">
        <f t="shared" si="272"/>
        <v xml:space="preserve">2/V80H </v>
      </c>
      <c r="AA1989" s="135">
        <f t="shared" si="267"/>
        <v>0.5</v>
      </c>
      <c r="AB1989" s="135">
        <f t="shared" si="273"/>
        <v>1.38</v>
      </c>
      <c r="AC1989" s="130">
        <f t="shared" si="268"/>
        <v>20</v>
      </c>
      <c r="AD1989" s="130" t="str">
        <f t="shared" si="274"/>
        <v>20003-772D</v>
      </c>
      <c r="AE1989" s="136"/>
      <c r="AF1989" s="137"/>
      <c r="AG1989" s="1" t="s">
        <v>13</v>
      </c>
      <c r="AH1989" s="43" t="s">
        <v>277</v>
      </c>
    </row>
    <row r="1990" spans="1:34" x14ac:dyDescent="0.25">
      <c r="A1990" s="147">
        <v>44869</v>
      </c>
      <c r="B1990" s="82" t="s">
        <v>6477</v>
      </c>
      <c r="C1990" s="51" t="s">
        <v>4150</v>
      </c>
      <c r="D1990" s="51" t="s">
        <v>4151</v>
      </c>
      <c r="E1990" s="54">
        <v>44888</v>
      </c>
      <c r="F1990" s="51" t="s">
        <v>3718</v>
      </c>
      <c r="G1990" s="48" t="s">
        <v>4149</v>
      </c>
      <c r="H1990" s="52">
        <v>2</v>
      </c>
      <c r="I1990" s="51" t="s">
        <v>593</v>
      </c>
      <c r="J1990" s="1">
        <v>5.8</v>
      </c>
      <c r="K1990" s="132">
        <v>977133</v>
      </c>
      <c r="L1990" s="131"/>
      <c r="M1990" s="131">
        <v>3.6</v>
      </c>
      <c r="N1990" s="131">
        <v>20</v>
      </c>
      <c r="O1990" s="133">
        <f t="shared" si="270"/>
        <v>72</v>
      </c>
      <c r="P1990" s="131" t="s">
        <v>421</v>
      </c>
      <c r="Q1990" s="131" t="s">
        <v>412</v>
      </c>
      <c r="R1990" s="134" t="s">
        <v>2172</v>
      </c>
      <c r="S1990" s="149">
        <v>1.1108333333333338</v>
      </c>
      <c r="T1990" s="149">
        <v>0.55541666666666689</v>
      </c>
      <c r="U1990" s="150">
        <v>44887</v>
      </c>
      <c r="V1990" s="149">
        <v>9.1944444444443274E-2</v>
      </c>
      <c r="W1990" s="130">
        <v>0.5</v>
      </c>
      <c r="X1990" s="135">
        <v>25.8</v>
      </c>
      <c r="Y1990" s="130" t="str">
        <f t="shared" si="271"/>
        <v>L810</v>
      </c>
      <c r="Z1990" s="130" t="str">
        <f t="shared" si="272"/>
        <v>ER34615H</v>
      </c>
      <c r="AA1990" s="135">
        <f t="shared" si="267"/>
        <v>0.5</v>
      </c>
      <c r="AB1990" s="135">
        <f t="shared" si="273"/>
        <v>5.8</v>
      </c>
      <c r="AC1990" s="130">
        <f t="shared" si="268"/>
        <v>25.8</v>
      </c>
      <c r="AD1990" s="130" t="str">
        <f t="shared" si="274"/>
        <v>60000-013FAN</v>
      </c>
      <c r="AE1990" s="136"/>
      <c r="AF1990" s="137"/>
      <c r="AG1990" s="1" t="s">
        <v>573</v>
      </c>
      <c r="AH1990" s="43">
        <v>284771</v>
      </c>
    </row>
    <row r="1991" spans="1:34" x14ac:dyDescent="0.25">
      <c r="A1991" s="147">
        <v>44862</v>
      </c>
      <c r="B1991" s="82" t="s">
        <v>6400</v>
      </c>
      <c r="C1991" s="51" t="s">
        <v>4104</v>
      </c>
      <c r="D1991" s="51" t="s">
        <v>4105</v>
      </c>
      <c r="E1991" s="54">
        <v>44848</v>
      </c>
      <c r="F1991" s="51" t="s">
        <v>319</v>
      </c>
      <c r="G1991" s="48" t="s">
        <v>4103</v>
      </c>
      <c r="H1991" s="52">
        <v>1</v>
      </c>
      <c r="I1991" s="51" t="s">
        <v>2123</v>
      </c>
      <c r="J1991" s="1">
        <v>1992</v>
      </c>
      <c r="K1991" s="132">
        <v>975033</v>
      </c>
      <c r="L1991" s="131"/>
      <c r="M1991" s="131">
        <v>11.7</v>
      </c>
      <c r="N1991" s="131">
        <v>270</v>
      </c>
      <c r="O1991" s="133">
        <f t="shared" si="270"/>
        <v>3159</v>
      </c>
      <c r="P1991" s="131" t="s">
        <v>538</v>
      </c>
      <c r="Q1991" s="131" t="s">
        <v>601</v>
      </c>
      <c r="R1991" s="134" t="s">
        <v>5892</v>
      </c>
      <c r="S1991" s="149">
        <v>7.1069444444444478</v>
      </c>
      <c r="T1991" s="149">
        <v>7.1069444444444478</v>
      </c>
      <c r="U1991" s="150">
        <v>44887</v>
      </c>
      <c r="V1991" s="149">
        <v>0.4322222222222214</v>
      </c>
      <c r="W1991" s="130">
        <v>4</v>
      </c>
      <c r="X1991" s="135">
        <v>3240</v>
      </c>
      <c r="Y1991" s="130" t="str">
        <f t="shared" si="271"/>
        <v>L764A</v>
      </c>
      <c r="Z1991" s="130" t="str">
        <f t="shared" si="272"/>
        <v>27/LXRDD-5-1-SC-BC</v>
      </c>
      <c r="AA1991" s="135">
        <f t="shared" si="267"/>
        <v>4</v>
      </c>
      <c r="AB1991" s="135">
        <f t="shared" si="273"/>
        <v>1992</v>
      </c>
      <c r="AC1991" s="130">
        <f t="shared" si="268"/>
        <v>3240</v>
      </c>
      <c r="AD1991" s="130" t="str">
        <f t="shared" si="274"/>
        <v>66001-929A</v>
      </c>
      <c r="AE1991" s="136"/>
      <c r="AF1991" s="137"/>
      <c r="AG1991" s="1" t="s">
        <v>152</v>
      </c>
      <c r="AH1991" s="43">
        <v>60570</v>
      </c>
    </row>
    <row r="1992" spans="1:34" x14ac:dyDescent="0.25">
      <c r="A1992" s="147">
        <v>44862</v>
      </c>
      <c r="B1992" s="82" t="s">
        <v>6401</v>
      </c>
      <c r="C1992" s="51" t="s">
        <v>4108</v>
      </c>
      <c r="D1992" s="51" t="s">
        <v>4109</v>
      </c>
      <c r="E1992" s="54">
        <v>44848</v>
      </c>
      <c r="F1992" s="51" t="s">
        <v>319</v>
      </c>
      <c r="G1992" s="48" t="s">
        <v>4107</v>
      </c>
      <c r="H1992" s="52">
        <v>1</v>
      </c>
      <c r="I1992" s="51" t="s">
        <v>2123</v>
      </c>
      <c r="J1992" s="1">
        <v>2068</v>
      </c>
      <c r="K1992" s="132">
        <v>975033</v>
      </c>
      <c r="L1992" s="131"/>
      <c r="M1992" s="131">
        <v>27.3</v>
      </c>
      <c r="N1992" s="131">
        <v>120</v>
      </c>
      <c r="O1992" s="133">
        <f t="shared" si="270"/>
        <v>3276</v>
      </c>
      <c r="P1992" s="131" t="s">
        <v>538</v>
      </c>
      <c r="Q1992" s="131" t="s">
        <v>1809</v>
      </c>
      <c r="R1992" s="134" t="s">
        <v>5892</v>
      </c>
      <c r="S1992" s="149">
        <v>5.9338888888888874</v>
      </c>
      <c r="T1992" s="149">
        <v>5.9338888888888874</v>
      </c>
      <c r="U1992" s="150">
        <v>44887</v>
      </c>
      <c r="V1992" s="149">
        <v>0.43222222222222273</v>
      </c>
      <c r="W1992" s="130">
        <v>4</v>
      </c>
      <c r="X1992" s="135">
        <v>3240</v>
      </c>
      <c r="Y1992" s="130" t="str">
        <f t="shared" si="271"/>
        <v>L763A</v>
      </c>
      <c r="Z1992" s="130" t="str">
        <f t="shared" si="272"/>
        <v>28/LXRDD-5-1-SC-BC</v>
      </c>
      <c r="AA1992" s="135">
        <f t="shared" si="267"/>
        <v>4</v>
      </c>
      <c r="AB1992" s="135">
        <f t="shared" si="273"/>
        <v>2068</v>
      </c>
      <c r="AC1992" s="130">
        <f t="shared" si="268"/>
        <v>3240</v>
      </c>
      <c r="AD1992" s="130" t="str">
        <f t="shared" si="274"/>
        <v>66001-928A</v>
      </c>
      <c r="AE1992" s="136"/>
      <c r="AF1992" s="137"/>
      <c r="AG1992" s="1" t="s">
        <v>152</v>
      </c>
      <c r="AH1992" s="43">
        <v>60570</v>
      </c>
    </row>
    <row r="1993" spans="1:34" x14ac:dyDescent="0.25">
      <c r="A1993" s="139">
        <v>44872</v>
      </c>
      <c r="B1993" s="58" t="s">
        <v>6497</v>
      </c>
      <c r="C1993" s="51" t="s">
        <v>123</v>
      </c>
      <c r="D1993" s="51" t="s">
        <v>350</v>
      </c>
      <c r="E1993" s="54">
        <v>44872</v>
      </c>
      <c r="F1993" s="51" t="s">
        <v>1312</v>
      </c>
      <c r="G1993" s="48" t="s">
        <v>349</v>
      </c>
      <c r="H1993" s="52">
        <v>100</v>
      </c>
      <c r="I1993" s="51" t="s">
        <v>122</v>
      </c>
      <c r="J1993" s="1">
        <v>7.06</v>
      </c>
      <c r="K1993" s="132">
        <v>977647</v>
      </c>
      <c r="L1993" s="131" t="s">
        <v>351</v>
      </c>
      <c r="M1993" s="131">
        <v>7.2</v>
      </c>
      <c r="N1993" s="131">
        <v>0.7</v>
      </c>
      <c r="O1993" s="133">
        <f t="shared" si="270"/>
        <v>5.04</v>
      </c>
      <c r="P1993" s="131" t="s">
        <v>6498</v>
      </c>
      <c r="Q1993" s="131" t="s">
        <v>464</v>
      </c>
      <c r="R1993" s="134" t="s">
        <v>5772</v>
      </c>
      <c r="S1993" s="149">
        <v>25.614166666666666</v>
      </c>
      <c r="T1993" s="149">
        <v>0.25614166666666666</v>
      </c>
      <c r="U1993" s="150">
        <v>44887</v>
      </c>
      <c r="V1993" s="149">
        <v>1.7575000000000003</v>
      </c>
      <c r="W1993" s="130">
        <v>0.27</v>
      </c>
      <c r="X1993" s="135">
        <v>19.8</v>
      </c>
      <c r="Y1993" s="130" t="str">
        <f t="shared" si="271"/>
        <v>N592</v>
      </c>
      <c r="Z1993" s="130" t="str">
        <f t="shared" si="272"/>
        <v>6/N700AACL</v>
      </c>
      <c r="AA1993" s="135">
        <f t="shared" si="267"/>
        <v>0.27</v>
      </c>
      <c r="AB1993" s="135">
        <f t="shared" si="273"/>
        <v>7.06</v>
      </c>
      <c r="AC1993" s="130">
        <f t="shared" si="268"/>
        <v>19.8</v>
      </c>
      <c r="AD1993" s="130" t="str">
        <f t="shared" si="274"/>
        <v>22000-657</v>
      </c>
      <c r="AE1993" s="136"/>
      <c r="AF1993" s="137"/>
      <c r="AG1993" s="1" t="s">
        <v>153</v>
      </c>
      <c r="AH1993" s="43">
        <v>66095</v>
      </c>
    </row>
    <row r="1994" spans="1:34" x14ac:dyDescent="0.25">
      <c r="A1994" s="147">
        <v>44869</v>
      </c>
      <c r="B1994" s="82" t="s">
        <v>6493</v>
      </c>
      <c r="C1994" s="51" t="s">
        <v>3235</v>
      </c>
      <c r="D1994" s="51" t="s">
        <v>1063</v>
      </c>
      <c r="E1994" s="54">
        <v>44886</v>
      </c>
      <c r="F1994" s="51" t="s">
        <v>267</v>
      </c>
      <c r="G1994" s="48" t="s">
        <v>1062</v>
      </c>
      <c r="H1994" s="52">
        <v>3</v>
      </c>
      <c r="I1994" s="51" t="s">
        <v>1924</v>
      </c>
      <c r="J1994" s="1">
        <v>35</v>
      </c>
      <c r="K1994" s="132">
        <v>977461</v>
      </c>
      <c r="L1994" s="131"/>
      <c r="M1994" s="131"/>
      <c r="N1994" s="131"/>
      <c r="O1994" s="133">
        <f t="shared" si="270"/>
        <v>0</v>
      </c>
      <c r="P1994" s="131"/>
      <c r="Q1994" s="131"/>
      <c r="R1994" s="134" t="s">
        <v>249</v>
      </c>
      <c r="S1994" s="149">
        <v>0.26083333333333147</v>
      </c>
      <c r="T1994" s="149">
        <v>8.6944444444443825E-2</v>
      </c>
      <c r="U1994" s="150">
        <v>44886</v>
      </c>
      <c r="V1994" s="149">
        <v>0.23444444444444557</v>
      </c>
      <c r="W1994" s="130">
        <v>0.12</v>
      </c>
      <c r="X1994" s="135">
        <v>80</v>
      </c>
      <c r="Y1994" s="130" t="str">
        <f t="shared" si="271"/>
        <v>CH211A</v>
      </c>
      <c r="Z1994" s="130" t="str">
        <f t="shared" si="272"/>
        <v>1/TSB-002PCB</v>
      </c>
      <c r="AA1994" s="135">
        <f t="shared" si="267"/>
        <v>0.12</v>
      </c>
      <c r="AB1994" s="135">
        <f t="shared" si="273"/>
        <v>35</v>
      </c>
      <c r="AC1994" s="130">
        <f t="shared" si="268"/>
        <v>80</v>
      </c>
      <c r="AD1994" s="130" t="str">
        <f t="shared" si="274"/>
        <v>66000-118A</v>
      </c>
      <c r="AE1994" s="136"/>
      <c r="AF1994" s="137"/>
      <c r="AG1994" s="1" t="s">
        <v>153</v>
      </c>
      <c r="AH1994" s="43">
        <v>66116</v>
      </c>
    </row>
    <row r="1995" spans="1:34" x14ac:dyDescent="0.25">
      <c r="A1995" s="139">
        <v>44837</v>
      </c>
      <c r="B1995" s="58">
        <v>326498</v>
      </c>
      <c r="C1995" s="51" t="s">
        <v>2558</v>
      </c>
      <c r="D1995" s="51" t="s">
        <v>1239</v>
      </c>
      <c r="E1995" s="54">
        <v>44911</v>
      </c>
      <c r="F1995" s="51" t="s">
        <v>87</v>
      </c>
      <c r="G1995" s="48" t="s">
        <v>1237</v>
      </c>
      <c r="H1995" s="52">
        <v>400</v>
      </c>
      <c r="I1995" s="51" t="s">
        <v>113</v>
      </c>
      <c r="J1995" s="1">
        <v>29.1</v>
      </c>
      <c r="K1995" s="132">
        <v>973021</v>
      </c>
      <c r="L1995" s="131"/>
      <c r="M1995" s="131">
        <v>3.6</v>
      </c>
      <c r="N1995" s="131">
        <v>16.75</v>
      </c>
      <c r="O1995" s="133">
        <f t="shared" si="270"/>
        <v>60.300000000000004</v>
      </c>
      <c r="P1995" s="131" t="s">
        <v>3486</v>
      </c>
      <c r="Q1995" s="131" t="s">
        <v>715</v>
      </c>
      <c r="R1995" s="134" t="s">
        <v>6569</v>
      </c>
      <c r="S1995" s="149">
        <v>158.57111111111112</v>
      </c>
      <c r="T1995" s="149">
        <v>0.39642777777777782</v>
      </c>
      <c r="U1995" s="150">
        <v>44886</v>
      </c>
      <c r="V1995" s="149">
        <v>5.9988888888888896</v>
      </c>
      <c r="W1995" s="130">
        <v>0.28000000000000003</v>
      </c>
      <c r="X1995" s="135">
        <v>49</v>
      </c>
      <c r="Y1995" s="130" t="str">
        <f t="shared" si="271"/>
        <v>RL1440</v>
      </c>
      <c r="Z1995" s="130" t="str">
        <f t="shared" si="272"/>
        <v>5/NCR18650BF</v>
      </c>
      <c r="AA1995" s="135">
        <f t="shared" si="267"/>
        <v>0.28000000000000003</v>
      </c>
      <c r="AB1995" s="135">
        <f t="shared" si="273"/>
        <v>29.1</v>
      </c>
      <c r="AC1995" s="130">
        <f t="shared" si="268"/>
        <v>49</v>
      </c>
      <c r="AD1995" s="130" t="str">
        <f t="shared" si="274"/>
        <v>67001-849</v>
      </c>
      <c r="AE1995" s="136"/>
      <c r="AF1995" s="137"/>
      <c r="AG1995" s="1" t="s">
        <v>153</v>
      </c>
      <c r="AH1995" s="43">
        <v>24081</v>
      </c>
    </row>
    <row r="1996" spans="1:34" x14ac:dyDescent="0.25">
      <c r="A1996" s="140">
        <v>44866</v>
      </c>
      <c r="B1996" s="55" t="s">
        <v>6432</v>
      </c>
      <c r="C1996" s="51" t="s">
        <v>6433</v>
      </c>
      <c r="D1996" s="51" t="s">
        <v>3494</v>
      </c>
      <c r="E1996" s="54">
        <v>44873</v>
      </c>
      <c r="F1996" s="51" t="s">
        <v>3495</v>
      </c>
      <c r="G1996" s="48" t="s">
        <v>3496</v>
      </c>
      <c r="H1996" s="52">
        <v>200</v>
      </c>
      <c r="I1996" s="51" t="s">
        <v>634</v>
      </c>
      <c r="J1996" s="1">
        <v>8.1999999999999993</v>
      </c>
      <c r="K1996" s="132">
        <v>975798</v>
      </c>
      <c r="L1996" s="131"/>
      <c r="M1996" s="131">
        <v>4.8</v>
      </c>
      <c r="N1996" s="131">
        <v>0.8</v>
      </c>
      <c r="O1996" s="133">
        <f t="shared" si="270"/>
        <v>3.84</v>
      </c>
      <c r="P1996" s="131" t="s">
        <v>3497</v>
      </c>
      <c r="Q1996" s="131" t="s">
        <v>562</v>
      </c>
      <c r="R1996" s="134" t="s">
        <v>997</v>
      </c>
      <c r="S1996" s="149">
        <v>24.93472222222222</v>
      </c>
      <c r="T1996" s="149">
        <v>0.1246736111111111</v>
      </c>
      <c r="U1996" s="150">
        <v>44887</v>
      </c>
      <c r="V1996" s="149">
        <v>3.9886111111111116</v>
      </c>
      <c r="W1996" s="130">
        <v>0.18</v>
      </c>
      <c r="X1996" s="135">
        <v>23.5</v>
      </c>
      <c r="Y1996" s="130" t="str">
        <f t="shared" si="271"/>
        <v>N1576</v>
      </c>
      <c r="Z1996" s="130" t="str">
        <f t="shared" si="272"/>
        <v xml:space="preserve">4/BK-4MCCE </v>
      </c>
      <c r="AA1996" s="135">
        <f t="shared" si="267"/>
        <v>0.18</v>
      </c>
      <c r="AB1996" s="135">
        <f t="shared" si="273"/>
        <v>8.1999999999999993</v>
      </c>
      <c r="AC1996" s="130">
        <f t="shared" si="268"/>
        <v>23.5</v>
      </c>
      <c r="AD1996" s="130" t="str">
        <f t="shared" si="274"/>
        <v>30006-908GSQ-22K</v>
      </c>
      <c r="AE1996" s="136"/>
      <c r="AF1996" s="137"/>
      <c r="AG1996" s="1" t="s">
        <v>573</v>
      </c>
      <c r="AH1996" s="43">
        <v>20755</v>
      </c>
    </row>
    <row r="1997" spans="1:34" x14ac:dyDescent="0.25">
      <c r="A1997" s="146">
        <v>44882</v>
      </c>
      <c r="B1997" s="57" t="s">
        <v>6549</v>
      </c>
      <c r="C1997" s="51" t="s">
        <v>6551</v>
      </c>
      <c r="D1997" s="51" t="s">
        <v>6591</v>
      </c>
      <c r="E1997" s="54">
        <v>44894</v>
      </c>
      <c r="F1997" s="51" t="s">
        <v>832</v>
      </c>
      <c r="G1997" s="48" t="s">
        <v>6550</v>
      </c>
      <c r="H1997" s="52">
        <v>1</v>
      </c>
      <c r="I1997" s="51" t="s">
        <v>990</v>
      </c>
      <c r="J1997" s="1">
        <v>6.89</v>
      </c>
      <c r="K1997" s="132">
        <v>978600</v>
      </c>
      <c r="L1997" s="131"/>
      <c r="M1997" s="131">
        <v>3.2</v>
      </c>
      <c r="N1997" s="131">
        <v>3.7</v>
      </c>
      <c r="O1997" s="133">
        <v>10.199999999999999</v>
      </c>
      <c r="P1997" s="131" t="s">
        <v>508</v>
      </c>
      <c r="Q1997" s="131" t="s">
        <v>412</v>
      </c>
      <c r="R1997" s="134" t="s">
        <v>997</v>
      </c>
      <c r="S1997" s="149">
        <v>0.89777777777777867</v>
      </c>
      <c r="T1997" s="149">
        <v>0.89777777777777867</v>
      </c>
      <c r="U1997" s="150">
        <v>44890</v>
      </c>
      <c r="V1997" s="149">
        <v>0.24861111111111178</v>
      </c>
      <c r="W1997" s="130">
        <v>0.25</v>
      </c>
      <c r="X1997" s="135">
        <v>54</v>
      </c>
      <c r="Y1997" s="130" t="str">
        <f t="shared" si="271"/>
        <v>PACK741</v>
      </c>
      <c r="Z1997" s="130" t="str">
        <f t="shared" si="272"/>
        <v>1/K226650UE01</v>
      </c>
      <c r="AA1997" s="135">
        <f t="shared" si="267"/>
        <v>0.25</v>
      </c>
      <c r="AB1997" s="135">
        <f t="shared" si="273"/>
        <v>6.89</v>
      </c>
      <c r="AC1997" s="130">
        <f t="shared" si="268"/>
        <v>54</v>
      </c>
      <c r="AD1997" s="130" t="str">
        <f t="shared" si="274"/>
        <v>66004-110</v>
      </c>
      <c r="AE1997" s="136"/>
      <c r="AF1997" s="137"/>
      <c r="AG1997" s="1" t="s">
        <v>13</v>
      </c>
      <c r="AH1997" s="43">
        <v>64999</v>
      </c>
    </row>
    <row r="1998" spans="1:34" x14ac:dyDescent="0.25">
      <c r="A1998" s="147">
        <v>44869</v>
      </c>
      <c r="B1998" s="82" t="s">
        <v>6487</v>
      </c>
      <c r="C1998" s="51" t="s">
        <v>1470</v>
      </c>
      <c r="D1998" s="51" t="s">
        <v>1471</v>
      </c>
      <c r="E1998" s="54">
        <v>44889</v>
      </c>
      <c r="F1998" s="51" t="s">
        <v>307</v>
      </c>
      <c r="G1998" s="48" t="s">
        <v>1469</v>
      </c>
      <c r="H1998" s="52">
        <v>50</v>
      </c>
      <c r="I1998" s="51" t="s">
        <v>279</v>
      </c>
      <c r="J1998" s="1">
        <v>37</v>
      </c>
      <c r="K1998" s="132">
        <v>977299</v>
      </c>
      <c r="L1998" s="131"/>
      <c r="M1998" s="131" t="s">
        <v>396</v>
      </c>
      <c r="N1998" s="131">
        <v>2.5499999999999998</v>
      </c>
      <c r="O1998" s="133">
        <f>2*8.4*2.55</f>
        <v>42.839999999999996</v>
      </c>
      <c r="P1998" s="131" t="s">
        <v>3497</v>
      </c>
      <c r="Q1998" s="131" t="s">
        <v>4546</v>
      </c>
      <c r="R1998" s="134" t="s">
        <v>6022</v>
      </c>
      <c r="S1998" s="149">
        <v>22.311388888888892</v>
      </c>
      <c r="T1998" s="149">
        <v>0.44622777777777783</v>
      </c>
      <c r="U1998" s="150">
        <v>44889</v>
      </c>
      <c r="V1998" s="149">
        <v>3.1550000000000002</v>
      </c>
      <c r="W1998" s="130">
        <v>0.64</v>
      </c>
      <c r="X1998" s="135">
        <v>70</v>
      </c>
      <c r="Y1998" s="130" t="str">
        <f t="shared" si="271"/>
        <v>N475A</v>
      </c>
      <c r="Z1998" s="130" t="str">
        <f t="shared" si="272"/>
        <v>14/BK-3HCCE</v>
      </c>
      <c r="AA1998" s="135">
        <f t="shared" si="267"/>
        <v>0.64</v>
      </c>
      <c r="AB1998" s="135">
        <f t="shared" si="273"/>
        <v>37</v>
      </c>
      <c r="AC1998" s="130">
        <f t="shared" si="268"/>
        <v>70</v>
      </c>
      <c r="AD1998" s="130" t="str">
        <f t="shared" si="274"/>
        <v>66000-6121</v>
      </c>
      <c r="AE1998" s="136"/>
      <c r="AF1998" s="137"/>
      <c r="AG1998" s="1" t="s">
        <v>153</v>
      </c>
      <c r="AH1998" s="43">
        <v>81345</v>
      </c>
    </row>
    <row r="1999" spans="1:34" x14ac:dyDescent="0.25">
      <c r="A1999" s="144">
        <v>44888</v>
      </c>
      <c r="B1999" s="56" t="s">
        <v>6572</v>
      </c>
      <c r="C1999" s="51" t="s">
        <v>1440</v>
      </c>
      <c r="D1999" s="51" t="s">
        <v>1441</v>
      </c>
      <c r="E1999" s="54">
        <v>44879</v>
      </c>
      <c r="F1999" s="51" t="s">
        <v>1421</v>
      </c>
      <c r="G1999" s="48" t="s">
        <v>1439</v>
      </c>
      <c r="H1999" s="52">
        <v>4</v>
      </c>
      <c r="I1999" s="51" t="s">
        <v>256</v>
      </c>
      <c r="J1999" s="1">
        <v>4.53</v>
      </c>
      <c r="K1999" s="132">
        <v>978472</v>
      </c>
      <c r="L1999" s="131"/>
      <c r="M1999" s="131">
        <v>13.5</v>
      </c>
      <c r="N1999" s="131"/>
      <c r="O1999" s="133">
        <f t="shared" ref="O1999:O2004" si="275">N1999*M1999</f>
        <v>0</v>
      </c>
      <c r="P1999" s="131" t="s">
        <v>3538</v>
      </c>
      <c r="Q1999" s="131" t="s">
        <v>1442</v>
      </c>
      <c r="R1999" s="134" t="s">
        <v>5813</v>
      </c>
      <c r="S1999" s="149">
        <v>4.7258333333333358</v>
      </c>
      <c r="T1999" s="149">
        <v>1.1814583333333339</v>
      </c>
      <c r="U1999" s="150">
        <v>44889</v>
      </c>
      <c r="V1999" s="149">
        <v>0.98250000000000037</v>
      </c>
      <c r="W1999" s="130">
        <v>0.84</v>
      </c>
      <c r="X1999" s="135">
        <v>67</v>
      </c>
      <c r="Y1999" s="130" t="str">
        <f t="shared" si="271"/>
        <v>AL97</v>
      </c>
      <c r="Z1999" s="130" t="str">
        <f t="shared" si="272"/>
        <v>18/LR6XW</v>
      </c>
      <c r="AA1999" s="135">
        <f t="shared" ref="AA1999:AA2062" si="276">W1999</f>
        <v>0.84</v>
      </c>
      <c r="AB1999" s="135">
        <f t="shared" si="273"/>
        <v>4.53</v>
      </c>
      <c r="AC1999" s="130">
        <f t="shared" ref="AC1999:AC2062" si="277">X1999</f>
        <v>67</v>
      </c>
      <c r="AD1999" s="130" t="str">
        <f t="shared" si="274"/>
        <v>66000-313</v>
      </c>
      <c r="AE1999" s="136"/>
      <c r="AF1999" s="137"/>
      <c r="AG1999" s="1" t="s">
        <v>152</v>
      </c>
      <c r="AH1999" s="43">
        <v>66560</v>
      </c>
    </row>
    <row r="2000" spans="1:34" x14ac:dyDescent="0.25">
      <c r="A2000" s="147">
        <v>44869</v>
      </c>
      <c r="B2000" s="82" t="s">
        <v>6489</v>
      </c>
      <c r="C2000" s="51" t="s">
        <v>149</v>
      </c>
      <c r="D2000" s="51" t="s">
        <v>220</v>
      </c>
      <c r="E2000" s="54">
        <v>44889</v>
      </c>
      <c r="F2000" s="51" t="s">
        <v>3091</v>
      </c>
      <c r="G2000" s="48" t="s">
        <v>219</v>
      </c>
      <c r="H2000" s="52">
        <v>30</v>
      </c>
      <c r="I2000" s="51" t="s">
        <v>148</v>
      </c>
      <c r="J2000" s="1">
        <v>15</v>
      </c>
      <c r="K2000" s="132">
        <v>977336</v>
      </c>
      <c r="L2000" s="131"/>
      <c r="M2000" s="131">
        <v>3.6</v>
      </c>
      <c r="N2000" s="131">
        <v>13</v>
      </c>
      <c r="O2000" s="133">
        <f t="shared" si="275"/>
        <v>46.800000000000004</v>
      </c>
      <c r="P2000" s="131" t="s">
        <v>538</v>
      </c>
      <c r="Q2000" s="131" t="s">
        <v>412</v>
      </c>
      <c r="R2000" s="134" t="s">
        <v>5813</v>
      </c>
      <c r="S2000" s="149">
        <v>6.2869444444444467</v>
      </c>
      <c r="T2000" s="149">
        <v>0.2095648148148149</v>
      </c>
      <c r="U2000" s="150">
        <v>44889</v>
      </c>
      <c r="V2000" s="149">
        <v>0.99166666666666714</v>
      </c>
      <c r="W2000" s="130">
        <v>0.19</v>
      </c>
      <c r="X2000" s="135">
        <v>30</v>
      </c>
      <c r="Y2000" s="130" t="str">
        <f t="shared" si="271"/>
        <v>L204</v>
      </c>
      <c r="Z2000" s="130" t="str">
        <f t="shared" si="272"/>
        <v>1/LSH20</v>
      </c>
      <c r="AA2000" s="135">
        <f t="shared" si="276"/>
        <v>0.19</v>
      </c>
      <c r="AB2000" s="135">
        <f t="shared" si="273"/>
        <v>15</v>
      </c>
      <c r="AC2000" s="130">
        <f t="shared" si="277"/>
        <v>30</v>
      </c>
      <c r="AD2000" s="130" t="str">
        <f t="shared" si="274"/>
        <v>66000-207</v>
      </c>
      <c r="AE2000" s="136"/>
      <c r="AF2000" s="137"/>
      <c r="AG2000" s="1" t="s">
        <v>573</v>
      </c>
      <c r="AH2000" s="43">
        <v>65365</v>
      </c>
    </row>
    <row r="2001" spans="1:34" x14ac:dyDescent="0.25">
      <c r="A2001" s="144">
        <v>44881</v>
      </c>
      <c r="B2001" s="56" t="s">
        <v>6539</v>
      </c>
      <c r="C2001" s="51"/>
      <c r="D2001" s="51" t="s">
        <v>6542</v>
      </c>
      <c r="E2001" s="54">
        <v>44880</v>
      </c>
      <c r="F2001" s="51" t="s">
        <v>6540</v>
      </c>
      <c r="G2001" s="48" t="s">
        <v>6541</v>
      </c>
      <c r="H2001" s="52">
        <v>1</v>
      </c>
      <c r="I2001" s="1"/>
      <c r="J2001" s="1">
        <v>20.76</v>
      </c>
      <c r="K2001" s="132">
        <v>978669</v>
      </c>
      <c r="L2001" s="131"/>
      <c r="M2001" s="131"/>
      <c r="N2001" s="131"/>
      <c r="O2001" s="133">
        <f t="shared" si="275"/>
        <v>0</v>
      </c>
      <c r="P2001" s="131"/>
      <c r="Q2001" s="131"/>
      <c r="R2001" s="134" t="s">
        <v>278</v>
      </c>
      <c r="S2001" s="149">
        <v>0.12222222222222356</v>
      </c>
      <c r="T2001" s="149">
        <v>0.12222222222222356</v>
      </c>
      <c r="U2001" s="150">
        <v>44888</v>
      </c>
      <c r="V2001" s="149">
        <v>0.23361111111110944</v>
      </c>
      <c r="W2001" s="130">
        <v>1</v>
      </c>
      <c r="X2001" s="135">
        <v>36.6</v>
      </c>
      <c r="Y2001" s="130" t="str">
        <f t="shared" si="271"/>
        <v>CA187C</v>
      </c>
      <c r="Z2001" s="130">
        <f t="shared" si="272"/>
        <v>0</v>
      </c>
      <c r="AA2001" s="135">
        <f t="shared" si="276"/>
        <v>1</v>
      </c>
      <c r="AB2001" s="135">
        <f t="shared" si="273"/>
        <v>20.76</v>
      </c>
      <c r="AC2001" s="130">
        <f t="shared" si="277"/>
        <v>36.6</v>
      </c>
      <c r="AD2001" s="130" t="str">
        <f t="shared" si="274"/>
        <v>64900-567C</v>
      </c>
      <c r="AE2001" s="136"/>
      <c r="AF2001" s="137"/>
      <c r="AG2001" s="1" t="s">
        <v>151</v>
      </c>
      <c r="AH2001" s="43">
        <v>65275</v>
      </c>
    </row>
    <row r="2002" spans="1:34" x14ac:dyDescent="0.25">
      <c r="A2002" s="147">
        <v>44876</v>
      </c>
      <c r="B2002" s="82" t="s">
        <v>6531</v>
      </c>
      <c r="C2002" s="51" t="s">
        <v>2931</v>
      </c>
      <c r="D2002" s="51" t="s">
        <v>366</v>
      </c>
      <c r="E2002" s="54">
        <v>44874</v>
      </c>
      <c r="F2002" s="51" t="s">
        <v>139</v>
      </c>
      <c r="G2002" s="48" t="s">
        <v>142</v>
      </c>
      <c r="H2002" s="52">
        <v>12</v>
      </c>
      <c r="I2002" s="51" t="s">
        <v>102</v>
      </c>
      <c r="J2002" s="1">
        <v>35.72</v>
      </c>
      <c r="K2002" s="132">
        <v>97927</v>
      </c>
      <c r="L2002" s="131"/>
      <c r="M2002" s="131"/>
      <c r="N2002" s="131"/>
      <c r="O2002" s="133">
        <f t="shared" si="275"/>
        <v>0</v>
      </c>
      <c r="P2002" s="131"/>
      <c r="Q2002" s="131"/>
      <c r="R2002" s="134" t="s">
        <v>249</v>
      </c>
      <c r="S2002" s="149">
        <v>3.1633333333333349</v>
      </c>
      <c r="T2002" s="149">
        <v>0.26361111111111124</v>
      </c>
      <c r="U2002" s="150">
        <v>44888</v>
      </c>
      <c r="V2002" s="149">
        <v>0.43138888888888927</v>
      </c>
      <c r="W2002" s="130">
        <v>0.26</v>
      </c>
      <c r="X2002" s="135">
        <v>90</v>
      </c>
      <c r="Y2002" s="130" t="str">
        <f t="shared" si="271"/>
        <v>CH256</v>
      </c>
      <c r="Z2002" s="130" t="str">
        <f t="shared" si="272"/>
        <v>1/TSB002</v>
      </c>
      <c r="AA2002" s="135">
        <f t="shared" si="276"/>
        <v>0.26</v>
      </c>
      <c r="AB2002" s="135">
        <f t="shared" si="273"/>
        <v>35.72</v>
      </c>
      <c r="AC2002" s="130">
        <f t="shared" si="277"/>
        <v>90</v>
      </c>
      <c r="AD2002" s="130" t="str">
        <f t="shared" si="274"/>
        <v>66000-715</v>
      </c>
      <c r="AE2002" s="136"/>
      <c r="AF2002" s="137"/>
      <c r="AG2002" s="1" t="s">
        <v>573</v>
      </c>
      <c r="AH2002" s="43">
        <v>66824</v>
      </c>
    </row>
    <row r="2003" spans="1:34" x14ac:dyDescent="0.25">
      <c r="A2003" s="147">
        <v>44848</v>
      </c>
      <c r="B2003" s="82" t="s">
        <v>6231</v>
      </c>
      <c r="C2003" s="51" t="s">
        <v>1749</v>
      </c>
      <c r="D2003" s="51" t="s">
        <v>1750</v>
      </c>
      <c r="E2003" s="54">
        <v>44865</v>
      </c>
      <c r="F2003" s="51" t="s">
        <v>314</v>
      </c>
      <c r="G2003" s="48" t="s">
        <v>1747</v>
      </c>
      <c r="H2003" s="52">
        <v>8</v>
      </c>
      <c r="I2003" s="51" t="s">
        <v>1748</v>
      </c>
      <c r="J2003" s="1">
        <v>0.85</v>
      </c>
      <c r="K2003" s="132">
        <v>974957</v>
      </c>
      <c r="L2003" s="131"/>
      <c r="M2003" s="131">
        <v>4.5</v>
      </c>
      <c r="N2003" s="131"/>
      <c r="O2003" s="133">
        <f t="shared" si="275"/>
        <v>0</v>
      </c>
      <c r="P2003" s="131" t="s">
        <v>3538</v>
      </c>
      <c r="Q2003" s="131" t="s">
        <v>577</v>
      </c>
      <c r="R2003" s="134" t="s">
        <v>5892</v>
      </c>
      <c r="S2003" s="149">
        <v>3.5741666666666672</v>
      </c>
      <c r="T2003" s="149">
        <v>0.44677083333333339</v>
      </c>
      <c r="U2003" s="150">
        <v>44888</v>
      </c>
      <c r="V2003" s="149">
        <v>0.76388888888888928</v>
      </c>
      <c r="W2003" s="130">
        <v>0.31</v>
      </c>
      <c r="X2003" s="135">
        <v>17.5</v>
      </c>
      <c r="Y2003" s="130" t="str">
        <f t="shared" si="271"/>
        <v>PACK510</v>
      </c>
      <c r="Z2003" s="130" t="str">
        <f t="shared" si="272"/>
        <v>3/LR03XW</v>
      </c>
      <c r="AA2003" s="135">
        <f t="shared" si="276"/>
        <v>0.31</v>
      </c>
      <c r="AB2003" s="135">
        <f t="shared" si="273"/>
        <v>0.85</v>
      </c>
      <c r="AC2003" s="130">
        <f t="shared" si="277"/>
        <v>17.5</v>
      </c>
      <c r="AD2003" s="130" t="str">
        <f t="shared" si="274"/>
        <v>66002-241</v>
      </c>
      <c r="AE2003" s="136"/>
      <c r="AF2003" s="137"/>
      <c r="AG2003" s="1" t="s">
        <v>151</v>
      </c>
      <c r="AH2003" s="43">
        <v>23955</v>
      </c>
    </row>
    <row r="2004" spans="1:34" x14ac:dyDescent="0.25">
      <c r="A2004" s="146">
        <v>44882</v>
      </c>
      <c r="B2004" s="57" t="s">
        <v>6553</v>
      </c>
      <c r="C2004" s="51" t="s">
        <v>450</v>
      </c>
      <c r="D2004" s="51" t="s">
        <v>606</v>
      </c>
      <c r="E2004" s="54">
        <v>44880</v>
      </c>
      <c r="F2004" s="51" t="s">
        <v>605</v>
      </c>
      <c r="G2004" s="48" t="s">
        <v>4937</v>
      </c>
      <c r="H2004" s="52">
        <v>100</v>
      </c>
      <c r="I2004" s="51" t="s">
        <v>295</v>
      </c>
      <c r="J2004" s="1">
        <v>4.1500000000000004</v>
      </c>
      <c r="K2004" s="132">
        <v>978592</v>
      </c>
      <c r="L2004" s="131"/>
      <c r="M2004" s="131">
        <v>3.7</v>
      </c>
      <c r="N2004" s="131">
        <v>1.1499999999999999</v>
      </c>
      <c r="O2004" s="133">
        <f t="shared" si="275"/>
        <v>4.2549999999999999</v>
      </c>
      <c r="P2004" s="131" t="s">
        <v>3486</v>
      </c>
      <c r="Q2004" s="131" t="s">
        <v>412</v>
      </c>
      <c r="R2004" s="134" t="s">
        <v>248</v>
      </c>
      <c r="S2004" s="149">
        <v>4.4702777777777758</v>
      </c>
      <c r="T2004" s="149">
        <v>4.4702777777777758E-2</v>
      </c>
      <c r="U2004" s="150">
        <v>44894</v>
      </c>
      <c r="V2004" s="149">
        <v>1.1280555555555556</v>
      </c>
      <c r="W2004" s="130">
        <v>0.05</v>
      </c>
      <c r="X2004" s="135">
        <v>12.5</v>
      </c>
      <c r="Y2004" s="130" t="str">
        <f t="shared" si="271"/>
        <v>TAG63</v>
      </c>
      <c r="Z2004" s="130" t="str">
        <f t="shared" si="272"/>
        <v>1/UF553450Z</v>
      </c>
      <c r="AA2004" s="135">
        <f t="shared" si="276"/>
        <v>0.05</v>
      </c>
      <c r="AB2004" s="135">
        <f t="shared" si="273"/>
        <v>4.1500000000000004</v>
      </c>
      <c r="AC2004" s="130">
        <f t="shared" si="277"/>
        <v>12.5</v>
      </c>
      <c r="AD2004" s="130" t="str">
        <f t="shared" si="274"/>
        <v>67001-199</v>
      </c>
      <c r="AE2004" s="136"/>
      <c r="AF2004" s="137"/>
      <c r="AG2004" s="1" t="s">
        <v>152</v>
      </c>
      <c r="AH2004" s="43">
        <v>66586</v>
      </c>
    </row>
    <row r="2005" spans="1:34" x14ac:dyDescent="0.25">
      <c r="A2005" s="146">
        <v>44882</v>
      </c>
      <c r="B2005" s="57" t="s">
        <v>6548</v>
      </c>
      <c r="C2005" s="51" t="s">
        <v>698</v>
      </c>
      <c r="D2005" s="51" t="s">
        <v>305</v>
      </c>
      <c r="E2005" s="54">
        <v>44894</v>
      </c>
      <c r="F2005" s="51" t="s">
        <v>4442</v>
      </c>
      <c r="G2005" s="48" t="s">
        <v>304</v>
      </c>
      <c r="H2005" s="52">
        <v>3</v>
      </c>
      <c r="I2005" s="51" t="s">
        <v>697</v>
      </c>
      <c r="J2005" s="1">
        <v>9.9600000000000009</v>
      </c>
      <c r="K2005" s="132">
        <v>978675</v>
      </c>
      <c r="L2005" s="131"/>
      <c r="M2005" s="131">
        <v>12.8</v>
      </c>
      <c r="N2005" s="131">
        <v>1.1000000000000001</v>
      </c>
      <c r="O2005" s="133">
        <v>16</v>
      </c>
      <c r="P2005" s="131" t="s">
        <v>508</v>
      </c>
      <c r="Q2005" s="131" t="s">
        <v>562</v>
      </c>
      <c r="R2005" s="134" t="s">
        <v>2172</v>
      </c>
      <c r="S2005" s="149">
        <v>1.9319444444444431</v>
      </c>
      <c r="T2005" s="149">
        <v>0.64398148148148104</v>
      </c>
      <c r="U2005" s="150">
        <v>44894</v>
      </c>
      <c r="V2005" s="149">
        <v>0.2238888888888888</v>
      </c>
      <c r="W2005" s="130">
        <v>0.27</v>
      </c>
      <c r="X2005" s="135">
        <v>75</v>
      </c>
      <c r="Y2005" s="130" t="str">
        <f t="shared" si="271"/>
        <v>RL669</v>
      </c>
      <c r="Z2005" s="130" t="str">
        <f t="shared" si="272"/>
        <v>4/IFR18650PC</v>
      </c>
      <c r="AA2005" s="135">
        <f t="shared" si="276"/>
        <v>0.27</v>
      </c>
      <c r="AB2005" s="135">
        <f t="shared" si="273"/>
        <v>9.9600000000000009</v>
      </c>
      <c r="AC2005" s="130">
        <f t="shared" si="277"/>
        <v>75</v>
      </c>
      <c r="AD2005" s="130" t="str">
        <f t="shared" si="274"/>
        <v>66000-905</v>
      </c>
      <c r="AE2005" s="136"/>
      <c r="AF2005" s="137"/>
      <c r="AG2005" s="1" t="s">
        <v>151</v>
      </c>
      <c r="AH2005" s="43">
        <v>2192</v>
      </c>
    </row>
    <row r="2006" spans="1:34" x14ac:dyDescent="0.25">
      <c r="A2006" s="144">
        <v>44727</v>
      </c>
      <c r="B2006" s="56" t="s">
        <v>5288</v>
      </c>
      <c r="C2006" s="51" t="s">
        <v>532</v>
      </c>
      <c r="D2006" s="51" t="s">
        <v>127</v>
      </c>
      <c r="E2006" s="54">
        <v>44896</v>
      </c>
      <c r="F2006" s="51" t="s">
        <v>125</v>
      </c>
      <c r="G2006" s="48" t="s">
        <v>126</v>
      </c>
      <c r="H2006" s="52">
        <v>650</v>
      </c>
      <c r="I2006" s="51" t="s">
        <v>364</v>
      </c>
      <c r="J2006" s="1">
        <v>14.33</v>
      </c>
      <c r="K2006" s="132">
        <v>960073</v>
      </c>
      <c r="L2006" s="131"/>
      <c r="M2006" s="131">
        <v>11.1</v>
      </c>
      <c r="N2006" s="131">
        <v>2.6</v>
      </c>
      <c r="O2006" s="133">
        <f t="shared" ref="O2006:O2012" si="278">N2006*M2006</f>
        <v>28.86</v>
      </c>
      <c r="P2006" s="131" t="s">
        <v>3486</v>
      </c>
      <c r="Q2006" s="131" t="s">
        <v>577</v>
      </c>
      <c r="R2006" s="134" t="s">
        <v>5918</v>
      </c>
      <c r="S2006" s="149">
        <v>183.10555555555555</v>
      </c>
      <c r="T2006" s="149">
        <v>0.28170085470085471</v>
      </c>
      <c r="U2006" s="150">
        <v>44893</v>
      </c>
      <c r="V2006" s="149">
        <v>7.3652777777777771</v>
      </c>
      <c r="W2006" s="130">
        <v>0.3</v>
      </c>
      <c r="X2006" s="135">
        <v>28.5</v>
      </c>
      <c r="Y2006" s="130" t="str">
        <f t="shared" si="271"/>
        <v>RL489</v>
      </c>
      <c r="Z2006" s="130" t="str">
        <f t="shared" si="272"/>
        <v>3/UR18650ZY</v>
      </c>
      <c r="AA2006" s="135">
        <f t="shared" si="276"/>
        <v>0.3</v>
      </c>
      <c r="AB2006" s="135">
        <f t="shared" si="273"/>
        <v>14.33</v>
      </c>
      <c r="AC2006" s="130">
        <f t="shared" si="277"/>
        <v>28.5</v>
      </c>
      <c r="AD2006" s="130" t="str">
        <f t="shared" si="274"/>
        <v>66000-664</v>
      </c>
      <c r="AE2006" s="136"/>
      <c r="AF2006" s="137"/>
      <c r="AG2006" s="1" t="s">
        <v>153</v>
      </c>
      <c r="AH2006" s="43">
        <v>65022</v>
      </c>
    </row>
    <row r="2007" spans="1:34" x14ac:dyDescent="0.25">
      <c r="A2007" s="146">
        <v>44882</v>
      </c>
      <c r="B2007" s="57" t="s">
        <v>6544</v>
      </c>
      <c r="C2007" s="51" t="s">
        <v>2150</v>
      </c>
      <c r="D2007" s="51" t="s">
        <v>6546</v>
      </c>
      <c r="E2007" s="54">
        <v>44893</v>
      </c>
      <c r="F2007" s="51" t="s">
        <v>3910</v>
      </c>
      <c r="G2007" s="48" t="s">
        <v>6545</v>
      </c>
      <c r="H2007" s="52">
        <v>1</v>
      </c>
      <c r="I2007" s="51" t="s">
        <v>95</v>
      </c>
      <c r="J2007" s="1">
        <v>66.08</v>
      </c>
      <c r="K2007" s="132">
        <v>978781</v>
      </c>
      <c r="L2007" s="131"/>
      <c r="M2007" s="131">
        <v>18</v>
      </c>
      <c r="N2007" s="131"/>
      <c r="O2007" s="133">
        <f t="shared" si="278"/>
        <v>0</v>
      </c>
      <c r="P2007" s="131" t="s">
        <v>3538</v>
      </c>
      <c r="Q2007" s="131" t="s">
        <v>6547</v>
      </c>
      <c r="R2007" s="134" t="s">
        <v>2172</v>
      </c>
      <c r="S2007" s="149">
        <v>6.6955555555555559</v>
      </c>
      <c r="T2007" s="149">
        <v>6.6955555555555559</v>
      </c>
      <c r="U2007" s="150">
        <v>44893</v>
      </c>
      <c r="V2007" s="149">
        <v>0.19694444444444503</v>
      </c>
      <c r="W2007" s="130">
        <v>0.5</v>
      </c>
      <c r="X2007" s="135">
        <v>360</v>
      </c>
      <c r="Y2007" s="130" t="str">
        <f t="shared" si="271"/>
        <v>AL612</v>
      </c>
      <c r="Z2007" s="130" t="str">
        <f t="shared" si="272"/>
        <v>72/LR20XW</v>
      </c>
      <c r="AA2007" s="135">
        <f t="shared" si="276"/>
        <v>0.5</v>
      </c>
      <c r="AB2007" s="135">
        <f t="shared" si="273"/>
        <v>66.08</v>
      </c>
      <c r="AC2007" s="130">
        <f t="shared" si="277"/>
        <v>360</v>
      </c>
      <c r="AD2007" s="130" t="str">
        <f t="shared" si="274"/>
        <v>66003-612</v>
      </c>
      <c r="AE2007" s="136"/>
      <c r="AF2007" s="137"/>
      <c r="AG2007" s="1" t="s">
        <v>152</v>
      </c>
      <c r="AH2007" s="43">
        <v>1853</v>
      </c>
    </row>
    <row r="2008" spans="1:34" x14ac:dyDescent="0.25">
      <c r="A2008" s="146">
        <v>44868</v>
      </c>
      <c r="B2008" s="57" t="s">
        <v>6453</v>
      </c>
      <c r="C2008" s="51" t="s">
        <v>642</v>
      </c>
      <c r="D2008" s="51" t="s">
        <v>690</v>
      </c>
      <c r="E2008" s="54">
        <v>44879</v>
      </c>
      <c r="F2008" s="51" t="s">
        <v>688</v>
      </c>
      <c r="G2008" s="48" t="s">
        <v>689</v>
      </c>
      <c r="H2008" s="52">
        <v>1</v>
      </c>
      <c r="I2008" s="51" t="s">
        <v>364</v>
      </c>
      <c r="J2008" s="1">
        <v>60.12</v>
      </c>
      <c r="K2008" s="132">
        <v>976818</v>
      </c>
      <c r="L2008" s="131"/>
      <c r="M2008" s="131">
        <v>14.4</v>
      </c>
      <c r="N2008" s="131">
        <v>5.2</v>
      </c>
      <c r="O2008" s="133">
        <f t="shared" si="278"/>
        <v>74.88000000000001</v>
      </c>
      <c r="P2008" s="131" t="s">
        <v>3486</v>
      </c>
      <c r="Q2008" s="131" t="s">
        <v>92</v>
      </c>
      <c r="R2008" s="134" t="s">
        <v>248</v>
      </c>
      <c r="S2008" s="149">
        <v>2.1430555555555553</v>
      </c>
      <c r="T2008" s="149">
        <v>2.1430555555555553</v>
      </c>
      <c r="U2008" s="150">
        <v>44893</v>
      </c>
      <c r="V2008" s="149">
        <v>0.19416666666666504</v>
      </c>
      <c r="W2008" s="130">
        <v>1.64</v>
      </c>
      <c r="X2008" s="135">
        <v>180</v>
      </c>
      <c r="Y2008" s="130" t="str">
        <f t="shared" si="271"/>
        <v>RL110E</v>
      </c>
      <c r="Z2008" s="130" t="str">
        <f t="shared" si="272"/>
        <v>8/UR18650ZY</v>
      </c>
      <c r="AA2008" s="135">
        <f t="shared" si="276"/>
        <v>1.64</v>
      </c>
      <c r="AB2008" s="135">
        <f t="shared" si="273"/>
        <v>60.12</v>
      </c>
      <c r="AC2008" s="130">
        <f t="shared" si="277"/>
        <v>180</v>
      </c>
      <c r="AD2008" s="130" t="str">
        <f t="shared" si="274"/>
        <v>66001-360</v>
      </c>
      <c r="AE2008" s="136"/>
      <c r="AF2008" s="137"/>
      <c r="AG2008" s="1" t="s">
        <v>153</v>
      </c>
      <c r="AH2008" s="43">
        <v>62142</v>
      </c>
    </row>
    <row r="2009" spans="1:34" x14ac:dyDescent="0.25">
      <c r="A2009" s="140">
        <v>44866</v>
      </c>
      <c r="B2009" s="55" t="s">
        <v>6418</v>
      </c>
      <c r="C2009" s="51" t="s">
        <v>6420</v>
      </c>
      <c r="D2009" s="51" t="s">
        <v>1874</v>
      </c>
      <c r="E2009" s="54">
        <v>44876</v>
      </c>
      <c r="F2009" s="51" t="s">
        <v>693</v>
      </c>
      <c r="G2009" s="48" t="s">
        <v>1871</v>
      </c>
      <c r="H2009" s="52">
        <v>4</v>
      </c>
      <c r="I2009" s="51" t="s">
        <v>6419</v>
      </c>
      <c r="J2009" s="1">
        <v>401.1</v>
      </c>
      <c r="K2009" s="132">
        <v>975765</v>
      </c>
      <c r="L2009" s="131"/>
      <c r="M2009" s="131">
        <v>19.5</v>
      </c>
      <c r="N2009" s="131">
        <v>15.3</v>
      </c>
      <c r="O2009" s="133">
        <f t="shared" si="278"/>
        <v>298.35000000000002</v>
      </c>
      <c r="P2009" s="131" t="s">
        <v>3945</v>
      </c>
      <c r="Q2009" s="131" t="s">
        <v>583</v>
      </c>
      <c r="R2009" s="134" t="s">
        <v>118</v>
      </c>
      <c r="S2009" s="149">
        <v>18.023888888888898</v>
      </c>
      <c r="T2009" s="149">
        <v>4.5059722222222245</v>
      </c>
      <c r="U2009" s="150">
        <v>44893</v>
      </c>
      <c r="V2009" s="149">
        <v>0.21916666666666629</v>
      </c>
      <c r="W2009" s="130">
        <v>3.47</v>
      </c>
      <c r="X2009" s="135">
        <v>800</v>
      </c>
      <c r="Y2009" s="130" t="str">
        <f t="shared" si="271"/>
        <v>DH34</v>
      </c>
      <c r="Z2009" s="130" t="str">
        <f t="shared" si="272"/>
        <v>5/LXRCC-165HT-SC-BC</v>
      </c>
      <c r="AA2009" s="135">
        <f t="shared" si="276"/>
        <v>3.47</v>
      </c>
      <c r="AB2009" s="135">
        <f t="shared" si="273"/>
        <v>401.1</v>
      </c>
      <c r="AC2009" s="130">
        <f t="shared" si="277"/>
        <v>800</v>
      </c>
      <c r="AD2009" s="130" t="str">
        <f t="shared" si="274"/>
        <v>66000-799</v>
      </c>
      <c r="AE2009" s="136"/>
      <c r="AF2009" s="137"/>
      <c r="AG2009" s="1" t="s">
        <v>153</v>
      </c>
      <c r="AH2009" s="43">
        <v>65578</v>
      </c>
    </row>
    <row r="2010" spans="1:34" x14ac:dyDescent="0.25">
      <c r="A2010" s="144">
        <v>44888</v>
      </c>
      <c r="B2010" s="56" t="s">
        <v>6573</v>
      </c>
      <c r="C2010" s="51" t="s">
        <v>2639</v>
      </c>
      <c r="D2010" s="51" t="s">
        <v>2000</v>
      </c>
      <c r="E2010" s="54">
        <v>44879</v>
      </c>
      <c r="F2010" s="51" t="s">
        <v>1421</v>
      </c>
      <c r="G2010" s="48" t="s">
        <v>1998</v>
      </c>
      <c r="H2010" s="52">
        <v>2</v>
      </c>
      <c r="I2010" s="51" t="s">
        <v>256</v>
      </c>
      <c r="J2010" s="1">
        <v>8.01</v>
      </c>
      <c r="K2010" s="132">
        <v>978472</v>
      </c>
      <c r="L2010" s="131"/>
      <c r="M2010" s="131">
        <v>15</v>
      </c>
      <c r="N2010" s="131"/>
      <c r="O2010" s="133">
        <f t="shared" si="278"/>
        <v>0</v>
      </c>
      <c r="P2010" s="131" t="s">
        <v>3538</v>
      </c>
      <c r="Q2010" s="131" t="s">
        <v>2001</v>
      </c>
      <c r="R2010" s="134" t="s">
        <v>287</v>
      </c>
      <c r="S2010" s="149">
        <v>3.5347222222222201</v>
      </c>
      <c r="T2010" s="149">
        <v>1.7673611111111101</v>
      </c>
      <c r="U2010" s="150">
        <v>44893</v>
      </c>
      <c r="V2010" s="149">
        <v>0.2616666666666676</v>
      </c>
      <c r="W2010" s="130">
        <v>2.09</v>
      </c>
      <c r="X2010" s="135">
        <v>105</v>
      </c>
      <c r="Y2010" s="130" t="str">
        <f t="shared" si="271"/>
        <v>AL561</v>
      </c>
      <c r="Z2010" s="130" t="str">
        <f t="shared" si="272"/>
        <v>30/LR6XW</v>
      </c>
      <c r="AA2010" s="135">
        <f t="shared" si="276"/>
        <v>2.09</v>
      </c>
      <c r="AB2010" s="135">
        <f t="shared" si="273"/>
        <v>8.01</v>
      </c>
      <c r="AC2010" s="130">
        <f t="shared" si="277"/>
        <v>105</v>
      </c>
      <c r="AD2010" s="130" t="str">
        <f t="shared" si="274"/>
        <v>66001-488</v>
      </c>
      <c r="AE2010" s="136"/>
      <c r="AF2010" s="137"/>
      <c r="AG2010" s="1" t="s">
        <v>152</v>
      </c>
      <c r="AH2010" s="43">
        <v>66560</v>
      </c>
    </row>
    <row r="2011" spans="1:34" x14ac:dyDescent="0.25">
      <c r="A2011" s="140">
        <v>44783</v>
      </c>
      <c r="B2011" s="55" t="s">
        <v>5791</v>
      </c>
      <c r="C2011" s="51" t="s">
        <v>655</v>
      </c>
      <c r="D2011" s="51" t="s">
        <v>656</v>
      </c>
      <c r="E2011" s="54">
        <v>44895</v>
      </c>
      <c r="F2011" s="51" t="s">
        <v>652</v>
      </c>
      <c r="G2011" s="48" t="s">
        <v>653</v>
      </c>
      <c r="H2011" s="52">
        <v>360</v>
      </c>
      <c r="I2011" s="51" t="s">
        <v>654</v>
      </c>
      <c r="J2011" s="1">
        <v>4.13</v>
      </c>
      <c r="K2011" s="132">
        <v>967227</v>
      </c>
      <c r="L2011" s="131"/>
      <c r="M2011" s="131">
        <v>3.6</v>
      </c>
      <c r="N2011" s="131">
        <v>2.25</v>
      </c>
      <c r="O2011" s="133">
        <f t="shared" si="278"/>
        <v>8.1</v>
      </c>
      <c r="P2011" s="131" t="s">
        <v>3486</v>
      </c>
      <c r="Q2011" s="131" t="s">
        <v>412</v>
      </c>
      <c r="R2011" s="134" t="s">
        <v>2172</v>
      </c>
      <c r="S2011" s="149">
        <v>47.532499999999999</v>
      </c>
      <c r="T2011" s="149">
        <v>0.13203472222222221</v>
      </c>
      <c r="U2011" s="150">
        <v>44890</v>
      </c>
      <c r="V2011" s="149">
        <v>2.9941666666666684</v>
      </c>
      <c r="W2011" s="130">
        <v>0.12</v>
      </c>
      <c r="X2011" s="135">
        <v>11</v>
      </c>
      <c r="Y2011" s="130" t="str">
        <f t="shared" si="271"/>
        <v>RL1232</v>
      </c>
      <c r="Z2011" s="130" t="str">
        <f t="shared" si="272"/>
        <v>1/UR18650A</v>
      </c>
      <c r="AA2011" s="135">
        <f t="shared" si="276"/>
        <v>0.12</v>
      </c>
      <c r="AB2011" s="135">
        <f t="shared" si="273"/>
        <v>4.13</v>
      </c>
      <c r="AC2011" s="130">
        <f t="shared" si="277"/>
        <v>11</v>
      </c>
      <c r="AD2011" s="130" t="str">
        <f t="shared" si="274"/>
        <v>67001-718</v>
      </c>
      <c r="AE2011" s="136"/>
      <c r="AF2011" s="137"/>
      <c r="AG2011" s="1" t="s">
        <v>153</v>
      </c>
      <c r="AH2011" s="43">
        <v>35562</v>
      </c>
    </row>
    <row r="2012" spans="1:34" x14ac:dyDescent="0.25">
      <c r="A2012" s="146">
        <v>44882</v>
      </c>
      <c r="B2012" s="57" t="s">
        <v>6557</v>
      </c>
      <c r="C2012" s="51" t="s">
        <v>6559</v>
      </c>
      <c r="D2012" s="51" t="s">
        <v>6621</v>
      </c>
      <c r="E2012" s="54">
        <v>44893</v>
      </c>
      <c r="F2012" s="51" t="s">
        <v>1362</v>
      </c>
      <c r="G2012" s="48" t="s">
        <v>6558</v>
      </c>
      <c r="H2012" s="52">
        <v>1</v>
      </c>
      <c r="I2012" s="51" t="s">
        <v>630</v>
      </c>
      <c r="J2012" s="1">
        <v>3.82</v>
      </c>
      <c r="K2012" s="132">
        <v>328018</v>
      </c>
      <c r="L2012" s="131"/>
      <c r="M2012" s="131">
        <v>1.2</v>
      </c>
      <c r="N2012" s="131">
        <v>3</v>
      </c>
      <c r="O2012" s="133">
        <f t="shared" si="278"/>
        <v>3.5999999999999996</v>
      </c>
      <c r="P2012" s="131" t="s">
        <v>6498</v>
      </c>
      <c r="Q2012" s="131" t="s">
        <v>412</v>
      </c>
      <c r="R2012" s="134" t="s">
        <v>997</v>
      </c>
      <c r="S2012" s="149">
        <v>0.25166666666666604</v>
      </c>
      <c r="T2012" s="149">
        <v>0.25166666666666604</v>
      </c>
      <c r="U2012" s="150">
        <v>44893</v>
      </c>
      <c r="V2012" s="149">
        <v>0.36416666666666764</v>
      </c>
      <c r="W2012" s="130">
        <v>0.25</v>
      </c>
      <c r="X2012" s="135">
        <v>4.5</v>
      </c>
      <c r="Y2012" s="130" t="str">
        <f t="shared" si="271"/>
        <v>TAG68</v>
      </c>
      <c r="Z2012" s="130" t="str">
        <f t="shared" si="272"/>
        <v>1/N3000CR</v>
      </c>
      <c r="AA2012" s="135">
        <f t="shared" si="276"/>
        <v>0.25</v>
      </c>
      <c r="AB2012" s="135">
        <f t="shared" si="273"/>
        <v>3.82</v>
      </c>
      <c r="AC2012" s="130">
        <f t="shared" si="277"/>
        <v>4.5</v>
      </c>
      <c r="AD2012" s="130" t="str">
        <f t="shared" si="274"/>
        <v>30003-849NAUT</v>
      </c>
      <c r="AE2012" s="136"/>
      <c r="AF2012" s="137"/>
      <c r="AG2012" s="1" t="s">
        <v>152</v>
      </c>
      <c r="AH2012" s="43">
        <v>66776</v>
      </c>
    </row>
    <row r="2013" spans="1:34" x14ac:dyDescent="0.25">
      <c r="A2013" s="146">
        <v>44882</v>
      </c>
      <c r="B2013" s="57" t="s">
        <v>6552</v>
      </c>
      <c r="C2013" s="51" t="s">
        <v>4223</v>
      </c>
      <c r="D2013" s="51" t="s">
        <v>4249</v>
      </c>
      <c r="E2013" s="54">
        <v>44880</v>
      </c>
      <c r="F2013" s="51" t="s">
        <v>282</v>
      </c>
      <c r="G2013" s="48" t="s">
        <v>3875</v>
      </c>
      <c r="H2013" s="52">
        <v>1</v>
      </c>
      <c r="I2013" s="51" t="s">
        <v>3385</v>
      </c>
      <c r="J2013" s="1">
        <v>13.07</v>
      </c>
      <c r="K2013" s="132">
        <v>978982</v>
      </c>
      <c r="L2013" s="131"/>
      <c r="M2013" s="131">
        <v>14.4</v>
      </c>
      <c r="N2013" s="131">
        <v>2.6</v>
      </c>
      <c r="O2013" s="133">
        <v>37.44</v>
      </c>
      <c r="P2013" s="131" t="s">
        <v>3486</v>
      </c>
      <c r="Q2013" s="131" t="s">
        <v>562</v>
      </c>
      <c r="R2013" s="134" t="s">
        <v>997</v>
      </c>
      <c r="S2013" s="149">
        <v>1.0505555555555541</v>
      </c>
      <c r="T2013" s="149">
        <v>1.0505555555555541</v>
      </c>
      <c r="U2013" s="150">
        <v>44893</v>
      </c>
      <c r="V2013" s="149">
        <v>0.23194444444444517</v>
      </c>
      <c r="W2013" s="130">
        <v>0.83</v>
      </c>
      <c r="X2013" s="135">
        <v>66.55</v>
      </c>
      <c r="Y2013" s="130" t="str">
        <f t="shared" si="271"/>
        <v>PACK684</v>
      </c>
      <c r="Z2013" s="130" t="str">
        <f t="shared" si="272"/>
        <v>4/ICR18650-26JM</v>
      </c>
      <c r="AA2013" s="135">
        <f t="shared" si="276"/>
        <v>0.83</v>
      </c>
      <c r="AB2013" s="135">
        <f t="shared" si="273"/>
        <v>13.07</v>
      </c>
      <c r="AC2013" s="130">
        <f t="shared" si="277"/>
        <v>66.55</v>
      </c>
      <c r="AD2013" s="130" t="str">
        <f t="shared" si="274"/>
        <v>60004-002</v>
      </c>
      <c r="AE2013" s="136"/>
      <c r="AF2013" s="137"/>
      <c r="AG2013" s="1" t="s">
        <v>13</v>
      </c>
      <c r="AH2013" s="43" t="s">
        <v>283</v>
      </c>
    </row>
    <row r="2014" spans="1:34" x14ac:dyDescent="0.25">
      <c r="A2014" s="146">
        <v>44882</v>
      </c>
      <c r="B2014" s="57" t="s">
        <v>6554</v>
      </c>
      <c r="C2014" s="51" t="s">
        <v>6556</v>
      </c>
      <c r="D2014" s="51" t="s">
        <v>6619</v>
      </c>
      <c r="E2014" s="54">
        <v>44893</v>
      </c>
      <c r="F2014" s="51" t="s">
        <v>1362</v>
      </c>
      <c r="G2014" s="48" t="s">
        <v>6555</v>
      </c>
      <c r="H2014" s="52">
        <v>2</v>
      </c>
      <c r="I2014" s="51" t="s">
        <v>630</v>
      </c>
      <c r="J2014" s="1">
        <v>11.48</v>
      </c>
      <c r="K2014" s="132">
        <v>978792</v>
      </c>
      <c r="L2014" s="131"/>
      <c r="M2014" s="131">
        <v>3.6</v>
      </c>
      <c r="N2014" s="131">
        <v>3</v>
      </c>
      <c r="O2014" s="133">
        <f t="shared" ref="O2014:O2027" si="279">N2014*M2014</f>
        <v>10.8</v>
      </c>
      <c r="P2014" s="131" t="s">
        <v>6498</v>
      </c>
      <c r="Q2014" s="131" t="s">
        <v>577</v>
      </c>
      <c r="R2014" s="134" t="s">
        <v>997</v>
      </c>
      <c r="S2014" s="149">
        <v>0.30638888888888971</v>
      </c>
      <c r="T2014" s="149">
        <v>0.15319444444444485</v>
      </c>
      <c r="U2014" s="150">
        <v>44893</v>
      </c>
      <c r="V2014" s="149">
        <v>0.19444444444444464</v>
      </c>
      <c r="W2014" s="130">
        <v>0.25</v>
      </c>
      <c r="X2014" s="135">
        <v>15</v>
      </c>
      <c r="Y2014" s="130" t="str">
        <f t="shared" si="271"/>
        <v>PACK742</v>
      </c>
      <c r="Z2014" s="130" t="str">
        <f t="shared" si="272"/>
        <v>3/N3000CR</v>
      </c>
      <c r="AA2014" s="135">
        <f t="shared" si="276"/>
        <v>0.25</v>
      </c>
      <c r="AB2014" s="135">
        <f t="shared" si="273"/>
        <v>11.48</v>
      </c>
      <c r="AC2014" s="130">
        <f t="shared" si="277"/>
        <v>15</v>
      </c>
      <c r="AD2014" s="130" t="str">
        <f t="shared" si="274"/>
        <v>30004-355-COL-T</v>
      </c>
      <c r="AE2014" s="136"/>
      <c r="AF2014" s="137"/>
      <c r="AG2014" s="1" t="s">
        <v>152</v>
      </c>
      <c r="AH2014" s="43">
        <v>66776</v>
      </c>
    </row>
    <row r="2015" spans="1:34" x14ac:dyDescent="0.25">
      <c r="A2015" s="146">
        <v>44875</v>
      </c>
      <c r="B2015" s="57" t="s">
        <v>6528</v>
      </c>
      <c r="C2015" s="51" t="s">
        <v>5312</v>
      </c>
      <c r="D2015" s="51" t="s">
        <v>6620</v>
      </c>
      <c r="E2015" s="54">
        <v>44874</v>
      </c>
      <c r="F2015" s="51" t="s">
        <v>6529</v>
      </c>
      <c r="G2015" s="48" t="s">
        <v>6530</v>
      </c>
      <c r="H2015" s="52">
        <v>2</v>
      </c>
      <c r="I2015" s="51" t="s">
        <v>5311</v>
      </c>
      <c r="J2015" s="1">
        <v>43.5</v>
      </c>
      <c r="K2015" s="132">
        <v>977966</v>
      </c>
      <c r="L2015" s="131"/>
      <c r="M2015" s="131">
        <v>18</v>
      </c>
      <c r="N2015" s="131">
        <v>5</v>
      </c>
      <c r="O2015" s="133">
        <f t="shared" si="279"/>
        <v>90</v>
      </c>
      <c r="P2015" s="131" t="s">
        <v>3486</v>
      </c>
      <c r="Q2015" s="131" t="s">
        <v>3535</v>
      </c>
      <c r="R2015" s="134" t="s">
        <v>997</v>
      </c>
      <c r="S2015" s="149">
        <v>2.5883333333333329</v>
      </c>
      <c r="T2015" s="149">
        <v>1.2941666666666665</v>
      </c>
      <c r="U2015" s="150">
        <v>44893</v>
      </c>
      <c r="V2015" s="149">
        <v>0.31916666666666593</v>
      </c>
      <c r="W2015" s="130">
        <v>1</v>
      </c>
      <c r="X2015" s="135">
        <v>120</v>
      </c>
      <c r="Y2015" s="130" t="str">
        <f t="shared" si="271"/>
        <v>RECELL809</v>
      </c>
      <c r="Z2015" s="130" t="str">
        <f t="shared" si="272"/>
        <v>10/UR18650NSX</v>
      </c>
      <c r="AA2015" s="135">
        <f t="shared" si="276"/>
        <v>1</v>
      </c>
      <c r="AB2015" s="135">
        <f t="shared" si="273"/>
        <v>43.5</v>
      </c>
      <c r="AC2015" s="130">
        <f t="shared" si="277"/>
        <v>120</v>
      </c>
      <c r="AD2015" s="130" t="str">
        <f t="shared" si="274"/>
        <v>66002-814</v>
      </c>
      <c r="AE2015" s="136"/>
      <c r="AF2015" s="137"/>
      <c r="AG2015" s="1" t="s">
        <v>152</v>
      </c>
      <c r="AH2015" s="43">
        <v>2054</v>
      </c>
    </row>
    <row r="2016" spans="1:34" x14ac:dyDescent="0.25">
      <c r="A2016" s="147">
        <v>44869</v>
      </c>
      <c r="B2016" s="82" t="s">
        <v>6460</v>
      </c>
      <c r="C2016" s="51" t="s">
        <v>642</v>
      </c>
      <c r="D2016" s="51" t="s">
        <v>1382</v>
      </c>
      <c r="E2016" s="54">
        <v>44860</v>
      </c>
      <c r="F2016" s="51" t="s">
        <v>1380</v>
      </c>
      <c r="G2016" s="48" t="s">
        <v>1381</v>
      </c>
      <c r="H2016" s="52">
        <v>280</v>
      </c>
      <c r="I2016" s="51" t="s">
        <v>364</v>
      </c>
      <c r="J2016" s="1">
        <v>40.200000000000003</v>
      </c>
      <c r="K2016" s="132">
        <v>976377</v>
      </c>
      <c r="L2016" s="131"/>
      <c r="M2016" s="131">
        <v>14.8</v>
      </c>
      <c r="N2016" s="131">
        <v>5.2</v>
      </c>
      <c r="O2016" s="133">
        <f t="shared" si="279"/>
        <v>76.960000000000008</v>
      </c>
      <c r="P2016" s="131" t="s">
        <v>3486</v>
      </c>
      <c r="Q2016" s="131" t="s">
        <v>92</v>
      </c>
      <c r="R2016" s="134" t="s">
        <v>6632</v>
      </c>
      <c r="S2016" s="149">
        <v>139.35611111111112</v>
      </c>
      <c r="T2016" s="149">
        <v>0.49770039682539685</v>
      </c>
      <c r="U2016" s="150">
        <v>44896</v>
      </c>
      <c r="V2016" s="149">
        <v>2.6277777777777787</v>
      </c>
      <c r="W2016" s="130">
        <v>0.82</v>
      </c>
      <c r="X2016" s="135">
        <v>101.98</v>
      </c>
      <c r="Y2016" s="130" t="str">
        <f t="shared" si="271"/>
        <v>RL1366</v>
      </c>
      <c r="Z2016" s="130" t="str">
        <f t="shared" si="272"/>
        <v>8/UR18650ZY</v>
      </c>
      <c r="AA2016" s="135">
        <f t="shared" si="276"/>
        <v>0.82</v>
      </c>
      <c r="AB2016" s="135">
        <f t="shared" si="273"/>
        <v>40.200000000000003</v>
      </c>
      <c r="AC2016" s="130">
        <f t="shared" si="277"/>
        <v>101.98</v>
      </c>
      <c r="AD2016" s="130" t="str">
        <f t="shared" si="274"/>
        <v>66002-828</v>
      </c>
      <c r="AE2016" s="136"/>
      <c r="AF2016" s="137"/>
      <c r="AG2016" s="1" t="s">
        <v>152</v>
      </c>
      <c r="AH2016" s="43">
        <v>2256</v>
      </c>
    </row>
    <row r="2017" spans="1:34" x14ac:dyDescent="0.25">
      <c r="A2017" s="144">
        <v>44874</v>
      </c>
      <c r="B2017" s="56" t="s">
        <v>6510</v>
      </c>
      <c r="C2017" s="51" t="s">
        <v>698</v>
      </c>
      <c r="D2017" s="51" t="s">
        <v>305</v>
      </c>
      <c r="E2017" s="54">
        <v>44894</v>
      </c>
      <c r="F2017" s="51" t="s">
        <v>667</v>
      </c>
      <c r="G2017" s="48" t="s">
        <v>304</v>
      </c>
      <c r="H2017" s="52">
        <v>5</v>
      </c>
      <c r="I2017" s="51" t="s">
        <v>697</v>
      </c>
      <c r="J2017" s="1">
        <v>9.9600000000000009</v>
      </c>
      <c r="K2017" s="132">
        <v>977792</v>
      </c>
      <c r="L2017" s="131"/>
      <c r="M2017" s="131">
        <v>12.8</v>
      </c>
      <c r="N2017" s="131">
        <v>1.1000000000000001</v>
      </c>
      <c r="O2017" s="133">
        <f t="shared" si="279"/>
        <v>14.080000000000002</v>
      </c>
      <c r="P2017" s="131" t="s">
        <v>508</v>
      </c>
      <c r="Q2017" s="131" t="s">
        <v>562</v>
      </c>
      <c r="R2017" s="134" t="s">
        <v>5774</v>
      </c>
      <c r="S2017" s="149">
        <v>2.9383333333333352</v>
      </c>
      <c r="T2017" s="149">
        <v>0.587666666666667</v>
      </c>
      <c r="U2017" s="150">
        <v>44895</v>
      </c>
      <c r="V2017" s="149">
        <v>-2.679722222222221</v>
      </c>
      <c r="W2017" s="130">
        <v>0.27</v>
      </c>
      <c r="X2017" s="135">
        <v>75</v>
      </c>
      <c r="Y2017" s="130" t="str">
        <f t="shared" si="271"/>
        <v>RL669</v>
      </c>
      <c r="Z2017" s="130" t="str">
        <f t="shared" si="272"/>
        <v>4/IFR18650PC</v>
      </c>
      <c r="AA2017" s="135">
        <f t="shared" si="276"/>
        <v>0.27</v>
      </c>
      <c r="AB2017" s="135">
        <f t="shared" si="273"/>
        <v>9.9600000000000009</v>
      </c>
      <c r="AC2017" s="130">
        <f t="shared" si="277"/>
        <v>75</v>
      </c>
      <c r="AD2017" s="130" t="str">
        <f t="shared" si="274"/>
        <v>66000-905</v>
      </c>
      <c r="AE2017" s="136"/>
      <c r="AF2017" s="137"/>
      <c r="AG2017" s="1" t="s">
        <v>151</v>
      </c>
      <c r="AH2017" s="43">
        <v>22404</v>
      </c>
    </row>
    <row r="2018" spans="1:34" x14ac:dyDescent="0.25">
      <c r="A2018" s="144">
        <v>44874</v>
      </c>
      <c r="B2018" s="56" t="s">
        <v>6511</v>
      </c>
      <c r="C2018" s="51" t="s">
        <v>6512</v>
      </c>
      <c r="D2018" s="51" t="s">
        <v>5373</v>
      </c>
      <c r="E2018" s="54">
        <v>44894</v>
      </c>
      <c r="F2018" s="51" t="s">
        <v>2094</v>
      </c>
      <c r="G2018" s="48" t="s">
        <v>5371</v>
      </c>
      <c r="H2018" s="52">
        <v>5</v>
      </c>
      <c r="I2018" s="51" t="s">
        <v>1364</v>
      </c>
      <c r="J2018" s="1">
        <v>3.9</v>
      </c>
      <c r="K2018" s="132">
        <v>977861</v>
      </c>
      <c r="L2018" s="131"/>
      <c r="M2018" s="131">
        <v>3.6</v>
      </c>
      <c r="N2018" s="131">
        <v>1.5</v>
      </c>
      <c r="O2018" s="133">
        <f t="shared" si="279"/>
        <v>5.4</v>
      </c>
      <c r="P2018" s="131" t="s">
        <v>3497</v>
      </c>
      <c r="Q2018" s="131" t="s">
        <v>412</v>
      </c>
      <c r="R2018" s="134" t="s">
        <v>5774</v>
      </c>
      <c r="S2018" s="149">
        <v>3.2802777777777754</v>
      </c>
      <c r="T2018" s="149">
        <v>0.65605555555555506</v>
      </c>
      <c r="U2018" s="150">
        <v>44895</v>
      </c>
      <c r="V2018" s="149">
        <v>0.56444444444444386</v>
      </c>
      <c r="W2018" s="130">
        <v>0.21</v>
      </c>
      <c r="X2018" s="135">
        <v>22.5</v>
      </c>
      <c r="Y2018" s="130" t="str">
        <f t="shared" si="271"/>
        <v>N1925</v>
      </c>
      <c r="Z2018" s="130" t="str">
        <f t="shared" si="272"/>
        <v xml:space="preserve">3/MH-AA1500HT </v>
      </c>
      <c r="AA2018" s="135">
        <f t="shared" si="276"/>
        <v>0.21</v>
      </c>
      <c r="AB2018" s="135">
        <f t="shared" si="273"/>
        <v>3.9</v>
      </c>
      <c r="AC2018" s="130">
        <f t="shared" si="277"/>
        <v>22.5</v>
      </c>
      <c r="AD2018" s="130" t="str">
        <f t="shared" si="274"/>
        <v>66002-356</v>
      </c>
      <c r="AE2018" s="136"/>
      <c r="AF2018" s="137"/>
      <c r="AG2018" s="1" t="s">
        <v>573</v>
      </c>
      <c r="AH2018" s="43">
        <v>65175</v>
      </c>
    </row>
    <row r="2019" spans="1:34" x14ac:dyDescent="0.25">
      <c r="A2019" s="144">
        <v>44888</v>
      </c>
      <c r="B2019" s="56" t="s">
        <v>6574</v>
      </c>
      <c r="C2019" s="51" t="s">
        <v>755</v>
      </c>
      <c r="D2019" s="51" t="s">
        <v>5812</v>
      </c>
      <c r="E2019" s="54">
        <v>44879</v>
      </c>
      <c r="F2019" s="51" t="s">
        <v>1421</v>
      </c>
      <c r="G2019" s="48" t="s">
        <v>5811</v>
      </c>
      <c r="H2019" s="52">
        <v>8</v>
      </c>
      <c r="I2019" s="51" t="s">
        <v>489</v>
      </c>
      <c r="J2019" s="1">
        <v>27.56</v>
      </c>
      <c r="K2019" s="132">
        <v>978472</v>
      </c>
      <c r="L2019" s="131"/>
      <c r="M2019" s="131">
        <v>42</v>
      </c>
      <c r="N2019" s="131"/>
      <c r="O2019" s="133">
        <f t="shared" si="279"/>
        <v>0</v>
      </c>
      <c r="P2019" s="131" t="s">
        <v>3538</v>
      </c>
      <c r="Q2019" s="131" t="s">
        <v>1758</v>
      </c>
      <c r="R2019" s="134" t="s">
        <v>287</v>
      </c>
      <c r="S2019" s="149">
        <v>8.6447222222222209</v>
      </c>
      <c r="T2019" s="149">
        <v>1.0805902777777776</v>
      </c>
      <c r="U2019" s="150">
        <v>44895</v>
      </c>
      <c r="V2019" s="149">
        <v>0.58500000000000085</v>
      </c>
      <c r="W2019" s="130">
        <v>1.79</v>
      </c>
      <c r="X2019" s="135">
        <v>220</v>
      </c>
      <c r="Y2019" s="130" t="str">
        <f t="shared" si="271"/>
        <v>AL217ADEG</v>
      </c>
      <c r="Z2019" s="130" t="str">
        <f t="shared" si="272"/>
        <v>28/EN95</v>
      </c>
      <c r="AA2019" s="135">
        <f t="shared" si="276"/>
        <v>1.79</v>
      </c>
      <c r="AB2019" s="135">
        <f t="shared" si="273"/>
        <v>27.56</v>
      </c>
      <c r="AC2019" s="130">
        <f t="shared" si="277"/>
        <v>220</v>
      </c>
      <c r="AD2019" s="130" t="str">
        <f t="shared" si="274"/>
        <v>66000-213DEG</v>
      </c>
      <c r="AE2019" s="136"/>
      <c r="AF2019" s="137"/>
      <c r="AG2019" s="1" t="s">
        <v>152</v>
      </c>
      <c r="AH2019" s="43">
        <v>66560</v>
      </c>
    </row>
    <row r="2020" spans="1:34" x14ac:dyDescent="0.25">
      <c r="A2020" s="146">
        <v>44889</v>
      </c>
      <c r="B2020" s="57" t="s">
        <v>6583</v>
      </c>
      <c r="C2020" s="51" t="s">
        <v>1293</v>
      </c>
      <c r="D2020" s="51" t="s">
        <v>2782</v>
      </c>
      <c r="E2020" s="54">
        <v>44887</v>
      </c>
      <c r="F2020" s="51" t="s">
        <v>387</v>
      </c>
      <c r="G2020" s="48" t="s">
        <v>2781</v>
      </c>
      <c r="H2020" s="52">
        <v>5</v>
      </c>
      <c r="I2020" s="51" t="s">
        <v>102</v>
      </c>
      <c r="J2020" s="1">
        <v>34.94</v>
      </c>
      <c r="K2020" s="132">
        <v>979491</v>
      </c>
      <c r="L2020" s="131"/>
      <c r="M2020" s="131"/>
      <c r="N2020" s="131"/>
      <c r="O2020" s="133">
        <f t="shared" si="279"/>
        <v>0</v>
      </c>
      <c r="P2020" s="131"/>
      <c r="Q2020" s="131"/>
      <c r="R2020" s="134" t="s">
        <v>249</v>
      </c>
      <c r="S2020" s="149">
        <v>0.28749999999999964</v>
      </c>
      <c r="T2020" s="149">
        <v>5.7499999999999926E-2</v>
      </c>
      <c r="U2020" s="150">
        <v>44895</v>
      </c>
      <c r="V2020" s="149">
        <v>0.2433333333333314</v>
      </c>
      <c r="W2020" s="130">
        <v>0.08</v>
      </c>
      <c r="X2020" s="135">
        <v>75</v>
      </c>
      <c r="Y2020" s="130" t="str">
        <f t="shared" si="271"/>
        <v>CH120</v>
      </c>
      <c r="Z2020" s="130" t="str">
        <f t="shared" si="272"/>
        <v>1/TSB-002</v>
      </c>
      <c r="AA2020" s="135">
        <f t="shared" si="276"/>
        <v>0.08</v>
      </c>
      <c r="AB2020" s="135">
        <f t="shared" si="273"/>
        <v>34.94</v>
      </c>
      <c r="AC2020" s="130">
        <f t="shared" si="277"/>
        <v>75</v>
      </c>
      <c r="AD2020" s="130" t="str">
        <f t="shared" si="274"/>
        <v>66000-027</v>
      </c>
      <c r="AE2020" s="136"/>
      <c r="AF2020" s="137"/>
      <c r="AG2020" s="1" t="s">
        <v>153</v>
      </c>
      <c r="AH2020" s="43">
        <v>35409</v>
      </c>
    </row>
    <row r="2021" spans="1:34" x14ac:dyDescent="0.25">
      <c r="A2021" s="146">
        <v>44889</v>
      </c>
      <c r="B2021" s="57" t="s">
        <v>6584</v>
      </c>
      <c r="C2021" s="51" t="s">
        <v>1987</v>
      </c>
      <c r="D2021" s="51" t="s">
        <v>3089</v>
      </c>
      <c r="E2021" s="54">
        <v>44888</v>
      </c>
      <c r="F2021" s="51" t="s">
        <v>6585</v>
      </c>
      <c r="G2021" s="48" t="s">
        <v>3088</v>
      </c>
      <c r="H2021" s="52">
        <v>40</v>
      </c>
      <c r="I2021" s="51" t="s">
        <v>3492</v>
      </c>
      <c r="J2021" s="1">
        <v>34.630000000000003</v>
      </c>
      <c r="K2021" s="132">
        <v>979589</v>
      </c>
      <c r="L2021" s="131"/>
      <c r="M2021" s="131"/>
      <c r="N2021" s="131"/>
      <c r="O2021" s="133">
        <f t="shared" si="279"/>
        <v>0</v>
      </c>
      <c r="P2021" s="131"/>
      <c r="Q2021" s="131"/>
      <c r="R2021" s="134" t="s">
        <v>249</v>
      </c>
      <c r="S2021" s="149">
        <v>2.1752777777777772</v>
      </c>
      <c r="T2021" s="149">
        <v>5.4381944444444427E-2</v>
      </c>
      <c r="U2021" s="150">
        <v>44895</v>
      </c>
      <c r="V2021" s="149">
        <v>1.7144444444444438</v>
      </c>
      <c r="W2021" s="130">
        <v>0.06</v>
      </c>
      <c r="X2021" s="135">
        <v>59</v>
      </c>
      <c r="Y2021" s="130" t="str">
        <f t="shared" si="271"/>
        <v>CH552</v>
      </c>
      <c r="Z2021" s="130" t="str">
        <f t="shared" si="272"/>
        <v>1/TSB-003PCB</v>
      </c>
      <c r="AA2021" s="135">
        <f t="shared" si="276"/>
        <v>0.06</v>
      </c>
      <c r="AB2021" s="135">
        <f t="shared" si="273"/>
        <v>34.630000000000003</v>
      </c>
      <c r="AC2021" s="130">
        <f t="shared" si="277"/>
        <v>59</v>
      </c>
      <c r="AD2021" s="130" t="str">
        <f t="shared" si="274"/>
        <v>66002-743</v>
      </c>
      <c r="AE2021" s="136"/>
      <c r="AF2021" s="137"/>
      <c r="AG2021" s="1" t="s">
        <v>153</v>
      </c>
      <c r="AH2021" s="43">
        <v>1735</v>
      </c>
    </row>
    <row r="2022" spans="1:34" x14ac:dyDescent="0.25">
      <c r="A2022" s="147">
        <v>44876</v>
      </c>
      <c r="B2022" s="82" t="s">
        <v>6533</v>
      </c>
      <c r="C2022" s="51" t="s">
        <v>633</v>
      </c>
      <c r="D2022" s="51" t="s">
        <v>5513</v>
      </c>
      <c r="E2022" s="54">
        <v>44879</v>
      </c>
      <c r="F2022" s="51" t="s">
        <v>282</v>
      </c>
      <c r="G2022" s="48" t="s">
        <v>703</v>
      </c>
      <c r="H2022" s="52">
        <v>10</v>
      </c>
      <c r="I2022" s="51" t="s">
        <v>364</v>
      </c>
      <c r="J2022" s="1">
        <v>3.8</v>
      </c>
      <c r="K2022" s="132">
        <v>977614</v>
      </c>
      <c r="L2022" s="131"/>
      <c r="M2022" s="131">
        <v>3.7</v>
      </c>
      <c r="N2022" s="131">
        <v>2.6</v>
      </c>
      <c r="O2022" s="133">
        <f t="shared" si="279"/>
        <v>9.620000000000001</v>
      </c>
      <c r="P2022" s="131" t="s">
        <v>3486</v>
      </c>
      <c r="Q2022" s="131" t="s">
        <v>412</v>
      </c>
      <c r="R2022" s="134" t="s">
        <v>5774</v>
      </c>
      <c r="S2022" s="149">
        <v>0.49166666666666348</v>
      </c>
      <c r="T2022" s="149">
        <v>4.9166666666666345E-2</v>
      </c>
      <c r="U2022" s="150">
        <v>44895</v>
      </c>
      <c r="V2022" s="149">
        <v>0.39472222222222353</v>
      </c>
      <c r="W2022" s="130">
        <v>0.03</v>
      </c>
      <c r="X2022" s="135">
        <v>8.9600000000000009</v>
      </c>
      <c r="Y2022" s="130" t="str">
        <f t="shared" si="271"/>
        <v>TAG55</v>
      </c>
      <c r="Z2022" s="130" t="str">
        <f t="shared" si="272"/>
        <v>1/UR18650ZY</v>
      </c>
      <c r="AA2022" s="135">
        <f t="shared" si="276"/>
        <v>0.03</v>
      </c>
      <c r="AB2022" s="135">
        <f t="shared" si="273"/>
        <v>3.8</v>
      </c>
      <c r="AC2022" s="130">
        <f t="shared" si="277"/>
        <v>8.9600000000000009</v>
      </c>
      <c r="AD2022" s="130" t="str">
        <f t="shared" si="274"/>
        <v>67001-595NIP</v>
      </c>
      <c r="AE2022" s="136"/>
      <c r="AF2022" s="137"/>
      <c r="AG2022" s="1" t="s">
        <v>573</v>
      </c>
      <c r="AH2022" s="43" t="s">
        <v>283</v>
      </c>
    </row>
    <row r="2023" spans="1:34" x14ac:dyDescent="0.25">
      <c r="A2023" s="144">
        <v>44888</v>
      </c>
      <c r="B2023" s="56" t="s">
        <v>6575</v>
      </c>
      <c r="C2023" s="51" t="s">
        <v>2036</v>
      </c>
      <c r="D2023" s="51" t="s">
        <v>2037</v>
      </c>
      <c r="E2023" s="54">
        <v>44887</v>
      </c>
      <c r="F2023" s="51" t="s">
        <v>3635</v>
      </c>
      <c r="G2023" s="48" t="s">
        <v>2035</v>
      </c>
      <c r="H2023" s="52">
        <v>10</v>
      </c>
      <c r="I2023" s="51" t="s">
        <v>95</v>
      </c>
      <c r="J2023" s="1">
        <v>18.07</v>
      </c>
      <c r="K2023" s="132">
        <v>979439</v>
      </c>
      <c r="L2023" s="131"/>
      <c r="M2023" s="131">
        <v>30</v>
      </c>
      <c r="N2023" s="131"/>
      <c r="O2023" s="133">
        <f t="shared" si="279"/>
        <v>0</v>
      </c>
      <c r="P2023" s="131" t="s">
        <v>3538</v>
      </c>
      <c r="Q2023" s="131" t="s">
        <v>594</v>
      </c>
      <c r="R2023" s="134" t="s">
        <v>6020</v>
      </c>
      <c r="S2023" s="149">
        <v>18.368333333333332</v>
      </c>
      <c r="T2023" s="149">
        <v>1.8368333333333333</v>
      </c>
      <c r="U2023" s="150">
        <v>44895</v>
      </c>
      <c r="V2023" s="149">
        <v>0.88805555555555538</v>
      </c>
      <c r="W2023" s="130">
        <v>1.31</v>
      </c>
      <c r="X2023" s="135">
        <v>130</v>
      </c>
      <c r="Y2023" s="130" t="str">
        <f t="shared" si="271"/>
        <v>AL600</v>
      </c>
      <c r="Z2023" s="130" t="str">
        <f t="shared" si="272"/>
        <v>20/LR20XW</v>
      </c>
      <c r="AA2023" s="135">
        <f t="shared" si="276"/>
        <v>1.31</v>
      </c>
      <c r="AB2023" s="135">
        <f t="shared" si="273"/>
        <v>18.07</v>
      </c>
      <c r="AC2023" s="130">
        <f t="shared" si="277"/>
        <v>130</v>
      </c>
      <c r="AD2023" s="130" t="str">
        <f t="shared" si="274"/>
        <v>66002-615</v>
      </c>
      <c r="AE2023" s="136"/>
      <c r="AF2023" s="137"/>
      <c r="AG2023" s="1" t="s">
        <v>151</v>
      </c>
      <c r="AH2023" s="43">
        <v>65701</v>
      </c>
    </row>
    <row r="2024" spans="1:34" x14ac:dyDescent="0.25">
      <c r="A2024" s="140">
        <v>44866</v>
      </c>
      <c r="B2024" s="55" t="s">
        <v>6425</v>
      </c>
      <c r="C2024" s="51" t="s">
        <v>644</v>
      </c>
      <c r="D2024" s="51" t="s">
        <v>6633</v>
      </c>
      <c r="E2024" s="54">
        <v>44876</v>
      </c>
      <c r="F2024" s="51" t="s">
        <v>105</v>
      </c>
      <c r="G2024" s="48" t="s">
        <v>6426</v>
      </c>
      <c r="H2024" s="52">
        <v>1</v>
      </c>
      <c r="I2024" s="51" t="s">
        <v>643</v>
      </c>
      <c r="J2024" s="1">
        <v>18.75</v>
      </c>
      <c r="K2024" s="132">
        <v>976819</v>
      </c>
      <c r="L2024" s="131"/>
      <c r="M2024" s="131">
        <v>14.4</v>
      </c>
      <c r="N2024" s="131">
        <v>2.5</v>
      </c>
      <c r="O2024" s="133">
        <f t="shared" si="279"/>
        <v>36</v>
      </c>
      <c r="P2024" s="131" t="s">
        <v>3486</v>
      </c>
      <c r="Q2024" s="131" t="s">
        <v>562</v>
      </c>
      <c r="R2024" s="134" t="s">
        <v>5774</v>
      </c>
      <c r="S2024" s="149">
        <v>1.4244444444444424</v>
      </c>
      <c r="T2024" s="149">
        <v>1.4244444444444424</v>
      </c>
      <c r="U2024" s="150">
        <v>44894</v>
      </c>
      <c r="V2024" s="149">
        <v>0.19694444444444503</v>
      </c>
      <c r="W2024" s="130">
        <v>1</v>
      </c>
      <c r="X2024" s="135">
        <v>92.95</v>
      </c>
      <c r="Y2024" s="130" t="str">
        <f t="shared" si="271"/>
        <v>RECELL810</v>
      </c>
      <c r="Z2024" s="130" t="str">
        <f t="shared" si="272"/>
        <v>4/INR18650-25R</v>
      </c>
      <c r="AA2024" s="135">
        <f t="shared" si="276"/>
        <v>1</v>
      </c>
      <c r="AB2024" s="135">
        <f t="shared" si="273"/>
        <v>18.75</v>
      </c>
      <c r="AC2024" s="130">
        <f t="shared" si="277"/>
        <v>92.95</v>
      </c>
      <c r="AD2024" s="130" t="str">
        <f t="shared" si="274"/>
        <v>66004-106</v>
      </c>
      <c r="AE2024" s="136"/>
      <c r="AF2024" s="137"/>
      <c r="AG2024" s="1" t="s">
        <v>13</v>
      </c>
      <c r="AH2024" s="43" t="s">
        <v>294</v>
      </c>
    </row>
    <row r="2025" spans="1:34" x14ac:dyDescent="0.25">
      <c r="A2025" s="144">
        <v>44888</v>
      </c>
      <c r="B2025" s="56" t="s">
        <v>6571</v>
      </c>
      <c r="C2025" s="51" t="s">
        <v>2667</v>
      </c>
      <c r="D2025" s="51" t="s">
        <v>2668</v>
      </c>
      <c r="E2025" s="54">
        <v>44879</v>
      </c>
      <c r="F2025" s="51" t="s">
        <v>1421</v>
      </c>
      <c r="G2025" s="48" t="s">
        <v>2666</v>
      </c>
      <c r="H2025" s="52">
        <v>1</v>
      </c>
      <c r="I2025" s="51" t="s">
        <v>388</v>
      </c>
      <c r="J2025" s="1">
        <v>1069.6600000000001</v>
      </c>
      <c r="K2025" s="132">
        <v>978472</v>
      </c>
      <c r="L2025" s="131"/>
      <c r="M2025" s="131">
        <v>14.4</v>
      </c>
      <c r="N2025" s="131">
        <v>238</v>
      </c>
      <c r="O2025" s="133">
        <f t="shared" si="279"/>
        <v>3427.2000000000003</v>
      </c>
      <c r="P2025" s="131" t="s">
        <v>421</v>
      </c>
      <c r="Q2025" s="131" t="s">
        <v>2669</v>
      </c>
      <c r="R2025" s="134" t="s">
        <v>287</v>
      </c>
      <c r="S2025" s="149">
        <v>5.0566666666666666</v>
      </c>
      <c r="T2025" s="149">
        <v>5.0566666666666666</v>
      </c>
      <c r="U2025" s="150">
        <v>44894</v>
      </c>
      <c r="V2025" s="149">
        <v>0.25583333333333336</v>
      </c>
      <c r="W2025" s="130">
        <v>10.5</v>
      </c>
      <c r="X2025" s="135">
        <v>1395</v>
      </c>
      <c r="Y2025" s="130" t="str">
        <f t="shared" si="271"/>
        <v>L811</v>
      </c>
      <c r="Z2025" s="130" t="str">
        <f t="shared" si="272"/>
        <v>56/LS33600</v>
      </c>
      <c r="AA2025" s="135">
        <f t="shared" si="276"/>
        <v>10.5</v>
      </c>
      <c r="AB2025" s="135">
        <f t="shared" si="273"/>
        <v>1069.6600000000001</v>
      </c>
      <c r="AC2025" s="130">
        <f t="shared" si="277"/>
        <v>1395</v>
      </c>
      <c r="AD2025" s="130" t="str">
        <f t="shared" si="274"/>
        <v>66002-023</v>
      </c>
      <c r="AE2025" s="136"/>
      <c r="AF2025" s="137"/>
      <c r="AG2025" s="1" t="s">
        <v>152</v>
      </c>
      <c r="AH2025" s="43">
        <v>66560</v>
      </c>
    </row>
    <row r="2026" spans="1:34" x14ac:dyDescent="0.25">
      <c r="A2026" s="139">
        <v>44858</v>
      </c>
      <c r="B2026" s="58" t="s">
        <v>6321</v>
      </c>
      <c r="C2026" s="51" t="s">
        <v>3841</v>
      </c>
      <c r="D2026" s="51" t="s">
        <v>3842</v>
      </c>
      <c r="E2026" s="54">
        <v>44872</v>
      </c>
      <c r="F2026" s="51" t="s">
        <v>3635</v>
      </c>
      <c r="G2026" s="48" t="s">
        <v>3840</v>
      </c>
      <c r="H2026" s="52">
        <v>7</v>
      </c>
      <c r="I2026" s="51" t="s">
        <v>256</v>
      </c>
      <c r="J2026" s="1">
        <v>10.6</v>
      </c>
      <c r="K2026" s="132">
        <v>975222</v>
      </c>
      <c r="L2026" s="131"/>
      <c r="M2026" s="131">
        <v>22.5</v>
      </c>
      <c r="N2026" s="131"/>
      <c r="O2026" s="133">
        <f t="shared" si="279"/>
        <v>0</v>
      </c>
      <c r="P2026" s="131" t="s">
        <v>3538</v>
      </c>
      <c r="Q2026" s="131" t="s">
        <v>6322</v>
      </c>
      <c r="R2026" s="134" t="s">
        <v>6178</v>
      </c>
      <c r="S2026" s="149">
        <v>11.059166666666666</v>
      </c>
      <c r="T2026" s="149">
        <v>1.5798809523809523</v>
      </c>
      <c r="U2026" s="150">
        <v>44894</v>
      </c>
      <c r="V2026" s="149">
        <v>0.55638888888889149</v>
      </c>
      <c r="W2026" s="130">
        <v>1.94</v>
      </c>
      <c r="X2026" s="135">
        <v>137</v>
      </c>
      <c r="Y2026" s="130" t="str">
        <f t="shared" si="271"/>
        <v>AL317</v>
      </c>
      <c r="Z2026" s="130" t="str">
        <f t="shared" si="272"/>
        <v>45/LR6XW</v>
      </c>
      <c r="AA2026" s="135">
        <f t="shared" si="276"/>
        <v>1.94</v>
      </c>
      <c r="AB2026" s="135">
        <f t="shared" si="273"/>
        <v>10.6</v>
      </c>
      <c r="AC2026" s="130">
        <f t="shared" si="277"/>
        <v>137</v>
      </c>
      <c r="AD2026" s="130" t="str">
        <f t="shared" si="274"/>
        <v>66000-633</v>
      </c>
      <c r="AE2026" s="136"/>
      <c r="AF2026" s="137"/>
      <c r="AG2026" s="1" t="s">
        <v>151</v>
      </c>
      <c r="AH2026" s="43">
        <v>65701</v>
      </c>
    </row>
    <row r="2027" spans="1:34" x14ac:dyDescent="0.25">
      <c r="A2027" s="147">
        <v>44869</v>
      </c>
      <c r="B2027" s="82" t="s">
        <v>6484</v>
      </c>
      <c r="C2027" s="51" t="s">
        <v>483</v>
      </c>
      <c r="D2027" s="51" t="s">
        <v>6486</v>
      </c>
      <c r="E2027" s="54">
        <v>44896</v>
      </c>
      <c r="F2027" s="51" t="s">
        <v>481</v>
      </c>
      <c r="G2027" s="48" t="s">
        <v>6485</v>
      </c>
      <c r="H2027" s="52">
        <v>21</v>
      </c>
      <c r="I2027" s="51" t="s">
        <v>318</v>
      </c>
      <c r="J2027" s="1">
        <v>43.6</v>
      </c>
      <c r="K2027" s="132">
        <v>977278</v>
      </c>
      <c r="L2027" s="131"/>
      <c r="M2027" s="131">
        <v>14.4</v>
      </c>
      <c r="N2027" s="131">
        <v>6.9</v>
      </c>
      <c r="O2027" s="133">
        <f t="shared" si="279"/>
        <v>99.360000000000014</v>
      </c>
      <c r="P2027" s="131" t="s">
        <v>3486</v>
      </c>
      <c r="Q2027" s="131" t="s">
        <v>92</v>
      </c>
      <c r="R2027" s="134" t="s">
        <v>287</v>
      </c>
      <c r="S2027" s="149">
        <v>10.29638888888889</v>
      </c>
      <c r="T2027" s="149">
        <v>0.49030423280423285</v>
      </c>
      <c r="U2027" s="150">
        <v>44896</v>
      </c>
      <c r="V2027" s="149">
        <v>0.65611111111110887</v>
      </c>
      <c r="W2027" s="130">
        <v>2</v>
      </c>
      <c r="X2027" s="135">
        <v>112</v>
      </c>
      <c r="Y2027" s="130" t="str">
        <f t="shared" si="271"/>
        <v>RL977A</v>
      </c>
      <c r="Z2027" s="130" t="str">
        <f t="shared" si="272"/>
        <v>8/NCR18650GA</v>
      </c>
      <c r="AA2027" s="135">
        <f t="shared" si="276"/>
        <v>2</v>
      </c>
      <c r="AB2027" s="135">
        <f t="shared" si="273"/>
        <v>43.6</v>
      </c>
      <c r="AC2027" s="130">
        <f t="shared" si="277"/>
        <v>112</v>
      </c>
      <c r="AD2027" s="130" t="str">
        <f t="shared" si="274"/>
        <v>67001-566DC</v>
      </c>
      <c r="AE2027" s="136"/>
      <c r="AF2027" s="137"/>
      <c r="AG2027" s="1" t="s">
        <v>151</v>
      </c>
      <c r="AH2027" s="43">
        <v>1710</v>
      </c>
    </row>
    <row r="2028" spans="1:34" x14ac:dyDescent="0.25">
      <c r="A2028" s="146">
        <v>44875</v>
      </c>
      <c r="B2028" s="57" t="s">
        <v>6522</v>
      </c>
      <c r="C2028" s="51" t="s">
        <v>6524</v>
      </c>
      <c r="D2028" s="51" t="s">
        <v>6634</v>
      </c>
      <c r="E2028" s="54">
        <v>44880</v>
      </c>
      <c r="F2028" s="51" t="s">
        <v>105</v>
      </c>
      <c r="G2028" s="48" t="s">
        <v>6523</v>
      </c>
      <c r="H2028" s="52">
        <v>1</v>
      </c>
      <c r="I2028" s="51" t="s">
        <v>6079</v>
      </c>
      <c r="J2028" s="1">
        <v>0</v>
      </c>
      <c r="K2028" s="132">
        <v>977869</v>
      </c>
      <c r="L2028" s="131"/>
      <c r="M2028" s="131">
        <v>14.8</v>
      </c>
      <c r="N2028" s="131">
        <v>4</v>
      </c>
      <c r="O2028" s="133">
        <v>59.2</v>
      </c>
      <c r="P2028" s="131" t="s">
        <v>3486</v>
      </c>
      <c r="Q2028" s="131" t="s">
        <v>92</v>
      </c>
      <c r="R2028" s="134" t="s">
        <v>5774</v>
      </c>
      <c r="S2028" s="149">
        <v>3.0638888888888864</v>
      </c>
      <c r="T2028" s="149">
        <v>3.0638888888888864</v>
      </c>
      <c r="U2028" s="150">
        <v>44896</v>
      </c>
      <c r="V2028" s="149">
        <v>0.23083333333333211</v>
      </c>
      <c r="W2028" s="130">
        <v>1</v>
      </c>
      <c r="X2028" s="135">
        <v>120</v>
      </c>
      <c r="Y2028" s="130" t="str">
        <f t="shared" si="271"/>
        <v>RECELL811</v>
      </c>
      <c r="Z2028" s="130" t="str">
        <f t="shared" si="272"/>
        <v>8/INR18650-20R</v>
      </c>
      <c r="AA2028" s="135">
        <f t="shared" si="276"/>
        <v>1</v>
      </c>
      <c r="AB2028" s="135">
        <f t="shared" si="273"/>
        <v>0</v>
      </c>
      <c r="AC2028" s="130">
        <f t="shared" si="277"/>
        <v>120</v>
      </c>
      <c r="AD2028" s="130" t="str">
        <f t="shared" si="274"/>
        <v>22000-436LI</v>
      </c>
      <c r="AE2028" s="136"/>
      <c r="AF2028" s="137"/>
      <c r="AG2028" s="1" t="s">
        <v>13</v>
      </c>
      <c r="AH2028" s="43" t="s">
        <v>294</v>
      </c>
    </row>
    <row r="2029" spans="1:34" x14ac:dyDescent="0.25">
      <c r="A2029" s="139">
        <v>44893</v>
      </c>
      <c r="B2029" s="58" t="s">
        <v>6592</v>
      </c>
      <c r="C2029" s="51" t="s">
        <v>3577</v>
      </c>
      <c r="D2029" s="51" t="s">
        <v>6416</v>
      </c>
      <c r="E2029" s="54">
        <v>44903</v>
      </c>
      <c r="F2029" s="51" t="s">
        <v>3910</v>
      </c>
      <c r="G2029" s="48" t="s">
        <v>6415</v>
      </c>
      <c r="H2029" s="52">
        <v>2</v>
      </c>
      <c r="I2029" s="51" t="s">
        <v>243</v>
      </c>
      <c r="J2029" s="1">
        <v>6.09</v>
      </c>
      <c r="K2029" s="132">
        <v>979886</v>
      </c>
      <c r="L2029" s="131"/>
      <c r="M2029" s="131">
        <v>3.6</v>
      </c>
      <c r="N2029" s="131">
        <v>2.5499999999999998</v>
      </c>
      <c r="O2029" s="133">
        <f>N2029*M2029</f>
        <v>9.18</v>
      </c>
      <c r="P2029" s="131" t="s">
        <v>3497</v>
      </c>
      <c r="Q2029" s="131" t="s">
        <v>577</v>
      </c>
      <c r="R2029" s="134" t="s">
        <v>287</v>
      </c>
      <c r="S2029" s="149">
        <v>1.0036111111111112</v>
      </c>
      <c r="T2029" s="149">
        <v>0.50180555555555562</v>
      </c>
      <c r="U2029" s="150">
        <v>44896</v>
      </c>
      <c r="V2029" s="149">
        <v>0.18583333333333307</v>
      </c>
      <c r="W2029" s="130">
        <v>0.5</v>
      </c>
      <c r="X2029" s="135">
        <v>20</v>
      </c>
      <c r="Y2029" s="130" t="str">
        <f t="shared" si="271"/>
        <v>N1888A</v>
      </c>
      <c r="Z2029" s="130" t="str">
        <f t="shared" si="272"/>
        <v>3/HR-3UTHC</v>
      </c>
      <c r="AA2029" s="135">
        <f t="shared" si="276"/>
        <v>0.5</v>
      </c>
      <c r="AB2029" s="135">
        <f t="shared" si="273"/>
        <v>6.09</v>
      </c>
      <c r="AC2029" s="130">
        <f t="shared" si="277"/>
        <v>20</v>
      </c>
      <c r="AD2029" s="130" t="str">
        <f t="shared" si="274"/>
        <v>66003-888</v>
      </c>
      <c r="AE2029" s="136"/>
      <c r="AF2029" s="137"/>
      <c r="AG2029" s="1" t="s">
        <v>152</v>
      </c>
      <c r="AH2029" s="43">
        <v>1853</v>
      </c>
    </row>
    <row r="2030" spans="1:34" x14ac:dyDescent="0.25">
      <c r="A2030" s="146">
        <v>44889</v>
      </c>
      <c r="B2030" s="57" t="s">
        <v>6581</v>
      </c>
      <c r="C2030" s="51" t="s">
        <v>1944</v>
      </c>
      <c r="D2030" s="51" t="s">
        <v>1945</v>
      </c>
      <c r="E2030" s="54">
        <v>44908</v>
      </c>
      <c r="F2030" s="51" t="s">
        <v>4833</v>
      </c>
      <c r="G2030" s="48" t="s">
        <v>1942</v>
      </c>
      <c r="H2030" s="52">
        <v>1</v>
      </c>
      <c r="I2030" s="51" t="s">
        <v>1943</v>
      </c>
      <c r="J2030" s="1">
        <v>46.6</v>
      </c>
      <c r="K2030" s="132">
        <v>979638</v>
      </c>
      <c r="L2030" s="131"/>
      <c r="M2030" s="131">
        <v>6</v>
      </c>
      <c r="N2030" s="131">
        <v>7</v>
      </c>
      <c r="O2030" s="133">
        <f>N2030*M2030</f>
        <v>42</v>
      </c>
      <c r="P2030" s="131" t="s">
        <v>6498</v>
      </c>
      <c r="Q2030" s="131" t="s">
        <v>583</v>
      </c>
      <c r="R2030" s="134" t="s">
        <v>997</v>
      </c>
      <c r="S2030" s="149">
        <v>1.1116666666666659</v>
      </c>
      <c r="T2030" s="149">
        <v>1.1116666666666659</v>
      </c>
      <c r="U2030" s="150">
        <v>44897</v>
      </c>
      <c r="V2030" s="149">
        <v>0.16277777777777702</v>
      </c>
      <c r="W2030" s="130">
        <v>0.68</v>
      </c>
      <c r="X2030" s="135">
        <v>140</v>
      </c>
      <c r="Y2030" s="130" t="str">
        <f t="shared" si="271"/>
        <v>N1833</v>
      </c>
      <c r="Z2030" s="130" t="str">
        <f t="shared" si="272"/>
        <v>5/KR7000F</v>
      </c>
      <c r="AA2030" s="135">
        <f t="shared" si="276"/>
        <v>0.68</v>
      </c>
      <c r="AB2030" s="135">
        <f t="shared" si="273"/>
        <v>46.6</v>
      </c>
      <c r="AC2030" s="130">
        <f t="shared" si="277"/>
        <v>140</v>
      </c>
      <c r="AD2030" s="130" t="str">
        <f t="shared" si="274"/>
        <v>66001-947</v>
      </c>
      <c r="AE2030" s="136"/>
      <c r="AF2030" s="137"/>
      <c r="AG2030" s="1" t="s">
        <v>151</v>
      </c>
      <c r="AH2030" s="43">
        <v>1337</v>
      </c>
    </row>
    <row r="2031" spans="1:34" x14ac:dyDescent="0.25">
      <c r="A2031" s="146">
        <v>44875</v>
      </c>
      <c r="B2031" s="57" t="s">
        <v>6520</v>
      </c>
      <c r="C2031" s="51" t="s">
        <v>362</v>
      </c>
      <c r="D2031" s="51" t="s">
        <v>6635</v>
      </c>
      <c r="E2031" s="54">
        <v>44887</v>
      </c>
      <c r="F2031" s="51" t="s">
        <v>1543</v>
      </c>
      <c r="G2031" s="48" t="s">
        <v>6521</v>
      </c>
      <c r="H2031" s="52">
        <v>1</v>
      </c>
      <c r="I2031" s="51" t="s">
        <v>114</v>
      </c>
      <c r="J2031" s="1">
        <v>17.7</v>
      </c>
      <c r="K2031" s="132">
        <v>977870</v>
      </c>
      <c r="L2031" s="131"/>
      <c r="M2031" s="131">
        <v>7.2</v>
      </c>
      <c r="N2031" s="131">
        <v>4.5</v>
      </c>
      <c r="O2031" s="133">
        <f>N2031*M2031</f>
        <v>32.4</v>
      </c>
      <c r="P2031" s="131" t="s">
        <v>3497</v>
      </c>
      <c r="Q2031" s="131" t="s">
        <v>464</v>
      </c>
      <c r="R2031" s="134" t="s">
        <v>5774</v>
      </c>
      <c r="S2031" s="149">
        <v>2.4191666666666678</v>
      </c>
      <c r="T2031" s="149">
        <v>2.4191666666666678</v>
      </c>
      <c r="U2031" s="150">
        <v>44896</v>
      </c>
      <c r="V2031" s="149">
        <v>0.18416666666666881</v>
      </c>
      <c r="W2031" s="130">
        <v>1</v>
      </c>
      <c r="X2031" s="135">
        <v>80</v>
      </c>
      <c r="Y2031" s="130" t="str">
        <f t="shared" si="271"/>
        <v>PACK743</v>
      </c>
      <c r="Z2031" s="130" t="str">
        <f t="shared" si="272"/>
        <v>6/HR-4/3FAU</v>
      </c>
      <c r="AA2031" s="135">
        <f t="shared" si="276"/>
        <v>1</v>
      </c>
      <c r="AB2031" s="135">
        <f t="shared" si="273"/>
        <v>17.7</v>
      </c>
      <c r="AC2031" s="130">
        <f t="shared" si="277"/>
        <v>80</v>
      </c>
      <c r="AD2031" s="130" t="str">
        <f t="shared" si="274"/>
        <v>66004-109</v>
      </c>
      <c r="AE2031" s="136"/>
      <c r="AF2031" s="137"/>
      <c r="AG2031" s="1" t="s">
        <v>153</v>
      </c>
      <c r="AH2031" s="43">
        <v>27233</v>
      </c>
    </row>
    <row r="2032" spans="1:34" x14ac:dyDescent="0.25">
      <c r="A2032" s="146">
        <v>44889</v>
      </c>
      <c r="B2032" s="57" t="s">
        <v>6582</v>
      </c>
      <c r="C2032" s="51" t="s">
        <v>5287</v>
      </c>
      <c r="D2032" s="51" t="s">
        <v>1173</v>
      </c>
      <c r="E2032" s="54">
        <v>44887</v>
      </c>
      <c r="F2032" s="51" t="s">
        <v>1166</v>
      </c>
      <c r="G2032" s="48" t="s">
        <v>1171</v>
      </c>
      <c r="H2032" s="52">
        <v>12</v>
      </c>
      <c r="I2032" s="51" t="s">
        <v>649</v>
      </c>
      <c r="J2032" s="1">
        <v>17.16</v>
      </c>
      <c r="K2032" s="132">
        <v>979503</v>
      </c>
      <c r="L2032" s="131"/>
      <c r="M2032" s="131">
        <v>3.6</v>
      </c>
      <c r="N2032" s="131">
        <v>10</v>
      </c>
      <c r="O2032" s="133">
        <f>N2032*M2032</f>
        <v>36</v>
      </c>
      <c r="P2032" s="131" t="s">
        <v>3497</v>
      </c>
      <c r="Q2032" s="131" t="s">
        <v>577</v>
      </c>
      <c r="R2032" s="134" t="s">
        <v>287</v>
      </c>
      <c r="S2032" s="149">
        <v>4.4652777777777786</v>
      </c>
      <c r="T2032" s="149">
        <v>0.37210648148148157</v>
      </c>
      <c r="U2032" s="150">
        <v>44900</v>
      </c>
      <c r="V2032" s="149">
        <v>0.83333333333333171</v>
      </c>
      <c r="W2032" s="130">
        <v>0.27</v>
      </c>
      <c r="X2032" s="135">
        <v>45</v>
      </c>
      <c r="Y2032" s="130" t="str">
        <f t="shared" si="271"/>
        <v>N1966</v>
      </c>
      <c r="Z2032" s="130" t="str">
        <f t="shared" si="272"/>
        <v>3/KH-D10000</v>
      </c>
      <c r="AA2032" s="135">
        <f t="shared" si="276"/>
        <v>0.27</v>
      </c>
      <c r="AB2032" s="135">
        <f t="shared" si="273"/>
        <v>17.16</v>
      </c>
      <c r="AC2032" s="130">
        <f t="shared" si="277"/>
        <v>45</v>
      </c>
      <c r="AD2032" s="130" t="str">
        <f t="shared" si="274"/>
        <v>67001-844</v>
      </c>
      <c r="AE2032" s="136"/>
      <c r="AF2032" s="137"/>
      <c r="AG2032" s="1" t="s">
        <v>153</v>
      </c>
      <c r="AH2032" s="43">
        <v>65758</v>
      </c>
    </row>
    <row r="2033" spans="1:34" x14ac:dyDescent="0.25">
      <c r="A2033" s="140">
        <v>44894</v>
      </c>
      <c r="B2033" s="55" t="s">
        <v>6613</v>
      </c>
      <c r="C2033" s="51" t="s">
        <v>6615</v>
      </c>
      <c r="D2033" s="51" t="s">
        <v>6616</v>
      </c>
      <c r="E2033" s="54">
        <v>44894</v>
      </c>
      <c r="F2033" s="51" t="s">
        <v>255</v>
      </c>
      <c r="G2033" s="48" t="s">
        <v>6614</v>
      </c>
      <c r="H2033" s="52">
        <v>2</v>
      </c>
      <c r="I2033" s="51" t="s">
        <v>3850</v>
      </c>
      <c r="J2033" s="1">
        <v>62</v>
      </c>
      <c r="K2033" s="132">
        <v>979497</v>
      </c>
      <c r="L2033" s="131"/>
      <c r="M2033" s="131" t="s">
        <v>6617</v>
      </c>
      <c r="N2033" s="131">
        <v>3</v>
      </c>
      <c r="O2033" s="133">
        <v>117</v>
      </c>
      <c r="P2033" s="131" t="s">
        <v>3945</v>
      </c>
      <c r="Q2033" s="131" t="s">
        <v>6618</v>
      </c>
      <c r="R2033" s="134" t="s">
        <v>287</v>
      </c>
      <c r="S2033" s="149">
        <v>4.1291666666666664</v>
      </c>
      <c r="T2033" s="149">
        <v>2.0645833333333332</v>
      </c>
      <c r="U2033" s="150">
        <v>44900</v>
      </c>
      <c r="V2033" s="149">
        <v>0.31916666666666726</v>
      </c>
      <c r="W2033" s="130">
        <v>3</v>
      </c>
      <c r="X2033" s="135">
        <v>182</v>
      </c>
      <c r="Y2033" s="130" t="str">
        <f t="shared" si="271"/>
        <v>L919</v>
      </c>
      <c r="Z2033" s="130" t="str">
        <f t="shared" si="272"/>
        <v>26/L91</v>
      </c>
      <c r="AA2033" s="135">
        <f t="shared" si="276"/>
        <v>3</v>
      </c>
      <c r="AB2033" s="135">
        <f t="shared" si="273"/>
        <v>62</v>
      </c>
      <c r="AC2033" s="130">
        <f t="shared" si="277"/>
        <v>182</v>
      </c>
      <c r="AD2033" s="130" t="str">
        <f t="shared" si="274"/>
        <v>67001-932</v>
      </c>
      <c r="AE2033" s="136"/>
      <c r="AF2033" s="137"/>
      <c r="AG2033" s="1" t="s">
        <v>153</v>
      </c>
      <c r="AH2033" s="43" t="s">
        <v>277</v>
      </c>
    </row>
    <row r="2034" spans="1:34" x14ac:dyDescent="0.25">
      <c r="A2034" s="140">
        <v>44859</v>
      </c>
      <c r="B2034" s="55" t="s">
        <v>6374</v>
      </c>
      <c r="C2034" s="51" t="s">
        <v>1885</v>
      </c>
      <c r="D2034" s="51" t="s">
        <v>1886</v>
      </c>
      <c r="E2034" s="54">
        <v>44876</v>
      </c>
      <c r="F2034" s="51" t="s">
        <v>4344</v>
      </c>
      <c r="G2034" s="48" t="s">
        <v>1882</v>
      </c>
      <c r="H2034" s="52">
        <v>40</v>
      </c>
      <c r="I2034" s="51" t="s">
        <v>1883</v>
      </c>
      <c r="J2034" s="1">
        <v>1</v>
      </c>
      <c r="K2034" s="132">
        <v>975912</v>
      </c>
      <c r="L2034" s="131" t="s">
        <v>1884</v>
      </c>
      <c r="M2034" s="131">
        <v>4.5</v>
      </c>
      <c r="N2034" s="131"/>
      <c r="O2034" s="133">
        <f t="shared" ref="O2034:O2048" si="280">N2034*M2034</f>
        <v>0</v>
      </c>
      <c r="P2034" s="131" t="s">
        <v>3538</v>
      </c>
      <c r="Q2034" s="131" t="s">
        <v>577</v>
      </c>
      <c r="R2034" s="134" t="s">
        <v>997</v>
      </c>
      <c r="S2034" s="149">
        <v>5.7152777777777786</v>
      </c>
      <c r="T2034" s="149">
        <v>0.14288194444444446</v>
      </c>
      <c r="U2034" s="150">
        <v>44900</v>
      </c>
      <c r="V2034" s="149">
        <v>1.3272222222222214</v>
      </c>
      <c r="W2034" s="130">
        <v>0.24</v>
      </c>
      <c r="X2034" s="135">
        <v>11.54</v>
      </c>
      <c r="Y2034" s="130" t="str">
        <f t="shared" si="271"/>
        <v>AL539</v>
      </c>
      <c r="Z2034" s="130" t="str">
        <f t="shared" si="272"/>
        <v>3/PC2400</v>
      </c>
      <c r="AA2034" s="135">
        <f t="shared" si="276"/>
        <v>0.24</v>
      </c>
      <c r="AB2034" s="135">
        <f t="shared" si="273"/>
        <v>1</v>
      </c>
      <c r="AC2034" s="130">
        <f t="shared" si="277"/>
        <v>11.54</v>
      </c>
      <c r="AD2034" s="130" t="str">
        <f t="shared" si="274"/>
        <v>50001-343HAF</v>
      </c>
      <c r="AE2034" s="136"/>
      <c r="AF2034" s="137"/>
      <c r="AG2034" s="1" t="s">
        <v>13</v>
      </c>
      <c r="AH2034" s="43">
        <v>1412</v>
      </c>
    </row>
    <row r="2035" spans="1:34" x14ac:dyDescent="0.25">
      <c r="A2035" s="146">
        <v>44875</v>
      </c>
      <c r="B2035" s="57" t="s">
        <v>6525</v>
      </c>
      <c r="C2035" s="51" t="s">
        <v>445</v>
      </c>
      <c r="D2035" s="51" t="s">
        <v>600</v>
      </c>
      <c r="E2035" s="54">
        <v>44894</v>
      </c>
      <c r="F2035" s="51" t="s">
        <v>302</v>
      </c>
      <c r="G2035" s="48" t="s">
        <v>449</v>
      </c>
      <c r="H2035" s="52">
        <v>2</v>
      </c>
      <c r="I2035" s="51" t="s">
        <v>364</v>
      </c>
      <c r="J2035" s="1">
        <v>22.01</v>
      </c>
      <c r="K2035" s="132">
        <v>977871</v>
      </c>
      <c r="L2035" s="131"/>
      <c r="M2035" s="131">
        <v>11.1</v>
      </c>
      <c r="N2035" s="131">
        <v>5.2</v>
      </c>
      <c r="O2035" s="133">
        <f t="shared" si="280"/>
        <v>57.72</v>
      </c>
      <c r="P2035" s="131" t="s">
        <v>3486</v>
      </c>
      <c r="Q2035" s="131" t="s">
        <v>6526</v>
      </c>
      <c r="R2035" s="134" t="s">
        <v>5774</v>
      </c>
      <c r="S2035" s="149">
        <v>4.6780555555555541</v>
      </c>
      <c r="T2035" s="149">
        <v>2.339027777777777</v>
      </c>
      <c r="U2035" s="150">
        <v>44897</v>
      </c>
      <c r="V2035" s="149">
        <v>0.2638888888888884</v>
      </c>
      <c r="W2035" s="130">
        <v>1.31</v>
      </c>
      <c r="X2035" s="135">
        <v>105</v>
      </c>
      <c r="Y2035" s="130" t="str">
        <f t="shared" si="271"/>
        <v>RECELL186</v>
      </c>
      <c r="Z2035" s="130" t="str">
        <f t="shared" si="272"/>
        <v>6/UR18650ZY</v>
      </c>
      <c r="AA2035" s="135">
        <f t="shared" si="276"/>
        <v>1.31</v>
      </c>
      <c r="AB2035" s="135">
        <f t="shared" si="273"/>
        <v>22.01</v>
      </c>
      <c r="AC2035" s="130">
        <f t="shared" si="277"/>
        <v>105</v>
      </c>
      <c r="AD2035" s="130" t="str">
        <f t="shared" si="274"/>
        <v>66001-114</v>
      </c>
      <c r="AE2035" s="136"/>
      <c r="AF2035" s="137"/>
      <c r="AG2035" s="1" t="s">
        <v>13</v>
      </c>
      <c r="AH2035" s="43" t="s">
        <v>513</v>
      </c>
    </row>
    <row r="2036" spans="1:34" x14ac:dyDescent="0.25">
      <c r="A2036" s="147">
        <v>44876</v>
      </c>
      <c r="B2036" s="189" t="s">
        <v>6532</v>
      </c>
      <c r="C2036" s="175" t="s">
        <v>147</v>
      </c>
      <c r="D2036" s="175" t="s">
        <v>365</v>
      </c>
      <c r="E2036" s="187">
        <v>44874</v>
      </c>
      <c r="F2036" s="175" t="s">
        <v>139</v>
      </c>
      <c r="G2036" s="176" t="s">
        <v>140</v>
      </c>
      <c r="H2036" s="177">
        <v>15</v>
      </c>
      <c r="I2036" s="219" t="s">
        <v>114</v>
      </c>
      <c r="J2036" s="178">
        <v>77.430000000000007</v>
      </c>
      <c r="K2036" s="132">
        <v>97927</v>
      </c>
      <c r="L2036" s="131"/>
      <c r="M2036" s="131">
        <v>19.2</v>
      </c>
      <c r="N2036" s="131">
        <v>4.5</v>
      </c>
      <c r="O2036" s="133">
        <f t="shared" si="280"/>
        <v>86.399999999999991</v>
      </c>
      <c r="P2036" s="131" t="s">
        <v>3497</v>
      </c>
      <c r="Q2036" s="131" t="s">
        <v>1208</v>
      </c>
      <c r="R2036" s="134" t="s">
        <v>259</v>
      </c>
      <c r="S2036" s="149">
        <v>16.139444444444443</v>
      </c>
      <c r="T2036" s="149">
        <v>1.0759629629629628</v>
      </c>
      <c r="U2036" s="150">
        <v>44897</v>
      </c>
      <c r="V2036" s="149">
        <v>0.96166666666666778</v>
      </c>
      <c r="W2036" s="130">
        <v>0.94</v>
      </c>
      <c r="X2036" s="135">
        <v>115</v>
      </c>
      <c r="Y2036" s="130" t="str">
        <f t="shared" si="271"/>
        <v>N1021</v>
      </c>
      <c r="Z2036" s="130" t="str">
        <f t="shared" si="272"/>
        <v>16/HR4/3FAU</v>
      </c>
      <c r="AA2036" s="135">
        <f t="shared" si="276"/>
        <v>0.94</v>
      </c>
      <c r="AB2036" s="135">
        <f t="shared" si="273"/>
        <v>77.430000000000007</v>
      </c>
      <c r="AC2036" s="130">
        <f t="shared" si="277"/>
        <v>115</v>
      </c>
      <c r="AD2036" s="130" t="str">
        <f t="shared" si="274"/>
        <v>66000-725</v>
      </c>
      <c r="AE2036" s="136"/>
      <c r="AF2036" s="137"/>
      <c r="AG2036" s="1" t="s">
        <v>573</v>
      </c>
      <c r="AH2036" s="43">
        <v>66824</v>
      </c>
    </row>
    <row r="2037" spans="1:34" x14ac:dyDescent="0.25">
      <c r="A2037" s="139">
        <v>44893</v>
      </c>
      <c r="B2037" s="58" t="s">
        <v>6603</v>
      </c>
      <c r="C2037" s="51" t="s">
        <v>2720</v>
      </c>
      <c r="D2037" s="51" t="s">
        <v>6605</v>
      </c>
      <c r="E2037" s="54">
        <v>44903</v>
      </c>
      <c r="F2037" s="51" t="s">
        <v>322</v>
      </c>
      <c r="G2037" s="48" t="s">
        <v>6604</v>
      </c>
      <c r="H2037" s="52">
        <v>1</v>
      </c>
      <c r="I2037" s="51" t="s">
        <v>2719</v>
      </c>
      <c r="J2037" s="1">
        <v>24.1</v>
      </c>
      <c r="K2037" s="132">
        <v>979784</v>
      </c>
      <c r="L2037" s="131"/>
      <c r="M2037" s="131">
        <v>9.6</v>
      </c>
      <c r="N2037" s="131">
        <v>4</v>
      </c>
      <c r="O2037" s="133">
        <f t="shared" si="280"/>
        <v>38.4</v>
      </c>
      <c r="P2037" s="131" t="s">
        <v>4011</v>
      </c>
      <c r="Q2037" s="131" t="s">
        <v>632</v>
      </c>
      <c r="R2037" s="134" t="s">
        <v>287</v>
      </c>
      <c r="S2037" s="149">
        <v>1.0875000000000008</v>
      </c>
      <c r="T2037" s="149">
        <v>1.0875000000000008</v>
      </c>
      <c r="U2037" s="150">
        <v>44897</v>
      </c>
      <c r="V2037" s="149">
        <v>0.16499999999999915</v>
      </c>
      <c r="W2037" s="130">
        <v>1</v>
      </c>
      <c r="X2037" s="135">
        <v>55</v>
      </c>
      <c r="Y2037" s="130" t="str">
        <f t="shared" si="271"/>
        <v>N2021</v>
      </c>
      <c r="Z2037" s="130" t="str">
        <f t="shared" si="272"/>
        <v>8/ITL4000D</v>
      </c>
      <c r="AA2037" s="135">
        <f t="shared" si="276"/>
        <v>1</v>
      </c>
      <c r="AB2037" s="135">
        <f t="shared" si="273"/>
        <v>24.1</v>
      </c>
      <c r="AC2037" s="130">
        <f t="shared" si="277"/>
        <v>55</v>
      </c>
      <c r="AD2037" s="130" t="str">
        <f t="shared" si="274"/>
        <v>66003-112</v>
      </c>
      <c r="AE2037" s="136"/>
      <c r="AF2037" s="137"/>
      <c r="AG2037" s="1" t="s">
        <v>151</v>
      </c>
      <c r="AH2037" s="43" t="s">
        <v>323</v>
      </c>
    </row>
    <row r="2038" spans="1:34" x14ac:dyDescent="0.25">
      <c r="A2038" s="146">
        <v>44889</v>
      </c>
      <c r="B2038" s="57" t="s">
        <v>6576</v>
      </c>
      <c r="C2038" s="51" t="s">
        <v>580</v>
      </c>
      <c r="D2038" s="51" t="s">
        <v>6640</v>
      </c>
      <c r="E2038" s="54">
        <v>44897</v>
      </c>
      <c r="F2038" s="51" t="s">
        <v>6577</v>
      </c>
      <c r="G2038" s="48" t="s">
        <v>6578</v>
      </c>
      <c r="H2038" s="52">
        <v>1</v>
      </c>
      <c r="I2038" s="51" t="s">
        <v>364</v>
      </c>
      <c r="J2038" s="1">
        <v>7.34</v>
      </c>
      <c r="K2038" s="132">
        <v>979151</v>
      </c>
      <c r="L2038" s="131"/>
      <c r="M2038" s="131">
        <v>7.4</v>
      </c>
      <c r="N2038" s="131">
        <v>2.6</v>
      </c>
      <c r="O2038" s="133">
        <f t="shared" si="280"/>
        <v>19.240000000000002</v>
      </c>
      <c r="P2038" s="131" t="s">
        <v>3486</v>
      </c>
      <c r="Q2038" s="131" t="s">
        <v>582</v>
      </c>
      <c r="R2038" s="134" t="s">
        <v>5774</v>
      </c>
      <c r="S2038" s="149">
        <v>2.3869444444444463</v>
      </c>
      <c r="T2038" s="149">
        <v>2.3869444444444463</v>
      </c>
      <c r="U2038" s="150">
        <v>44900</v>
      </c>
      <c r="V2038" s="149">
        <v>0.16055555555555623</v>
      </c>
      <c r="W2038" s="130">
        <v>0.25</v>
      </c>
      <c r="X2038" s="135">
        <v>86.91</v>
      </c>
      <c r="Y2038" s="130" t="str">
        <f t="shared" si="271"/>
        <v>PACK744</v>
      </c>
      <c r="Z2038" s="130" t="str">
        <f t="shared" si="272"/>
        <v>2/UR18650ZY</v>
      </c>
      <c r="AA2038" s="135">
        <f t="shared" si="276"/>
        <v>0.25</v>
      </c>
      <c r="AB2038" s="135">
        <f t="shared" si="273"/>
        <v>7.34</v>
      </c>
      <c r="AC2038" s="130">
        <f t="shared" si="277"/>
        <v>86.91</v>
      </c>
      <c r="AD2038" s="130" t="str">
        <f t="shared" si="274"/>
        <v>66003-912</v>
      </c>
      <c r="AE2038" s="136"/>
      <c r="AF2038" s="137"/>
      <c r="AG2038" s="1" t="s">
        <v>152</v>
      </c>
      <c r="AH2038" s="43">
        <v>81238</v>
      </c>
    </row>
    <row r="2039" spans="1:34" x14ac:dyDescent="0.25">
      <c r="A2039" s="140">
        <v>44894</v>
      </c>
      <c r="B2039" s="55" t="s">
        <v>6610</v>
      </c>
      <c r="C2039" s="51" t="s">
        <v>5795</v>
      </c>
      <c r="D2039" s="51" t="s">
        <v>5796</v>
      </c>
      <c r="E2039" s="54">
        <v>44915</v>
      </c>
      <c r="F2039" s="51" t="s">
        <v>117</v>
      </c>
      <c r="G2039" s="48" t="s">
        <v>5794</v>
      </c>
      <c r="H2039" s="52">
        <v>2</v>
      </c>
      <c r="I2039" s="51" t="s">
        <v>388</v>
      </c>
      <c r="J2039" s="1">
        <v>84.9</v>
      </c>
      <c r="K2039" s="132">
        <v>979444</v>
      </c>
      <c r="L2039" s="131"/>
      <c r="M2039" s="131">
        <v>3.6</v>
      </c>
      <c r="N2039" s="131">
        <v>66.400000000000006</v>
      </c>
      <c r="O2039" s="133">
        <f t="shared" si="280"/>
        <v>239.04000000000002</v>
      </c>
      <c r="P2039" s="131" t="s">
        <v>421</v>
      </c>
      <c r="Q2039" s="131" t="s">
        <v>715</v>
      </c>
      <c r="R2039" s="134" t="s">
        <v>997</v>
      </c>
      <c r="S2039" s="149">
        <v>3.0966666666666658</v>
      </c>
      <c r="T2039" s="149">
        <v>1.5483333333333329</v>
      </c>
      <c r="U2039" s="150">
        <v>44901</v>
      </c>
      <c r="V2039" s="149">
        <v>9.472222222222193E-2</v>
      </c>
      <c r="W2039" s="130">
        <v>1.34</v>
      </c>
      <c r="X2039" s="135">
        <v>189.2</v>
      </c>
      <c r="Y2039" s="130" t="str">
        <f t="shared" si="271"/>
        <v>L732</v>
      </c>
      <c r="Z2039" s="130" t="str">
        <f t="shared" si="272"/>
        <v>3/LS33600 + 2/LS26500</v>
      </c>
      <c r="AA2039" s="135">
        <f t="shared" si="276"/>
        <v>1.34</v>
      </c>
      <c r="AB2039" s="135">
        <f t="shared" si="273"/>
        <v>84.9</v>
      </c>
      <c r="AC2039" s="130">
        <f t="shared" si="277"/>
        <v>189.2</v>
      </c>
      <c r="AD2039" s="130" t="str">
        <f t="shared" si="274"/>
        <v>66001-710</v>
      </c>
      <c r="AE2039" s="136"/>
      <c r="AF2039" s="137"/>
      <c r="AG2039" s="1" t="s">
        <v>151</v>
      </c>
      <c r="AH2039" s="43">
        <v>24232</v>
      </c>
    </row>
    <row r="2040" spans="1:34" x14ac:dyDescent="0.25">
      <c r="A2040" s="147">
        <v>44890</v>
      </c>
      <c r="B2040" s="226">
        <v>328178</v>
      </c>
      <c r="C2040" s="130"/>
      <c r="D2040" s="51" t="s">
        <v>6589</v>
      </c>
      <c r="E2040" s="54">
        <v>44889</v>
      </c>
      <c r="F2040" s="51" t="s">
        <v>6588</v>
      </c>
      <c r="G2040" s="48"/>
      <c r="H2040" s="52">
        <v>10</v>
      </c>
      <c r="I2040" s="130"/>
      <c r="J2040" s="131">
        <v>0</v>
      </c>
      <c r="K2040" s="132">
        <v>979753</v>
      </c>
      <c r="L2040" s="131"/>
      <c r="M2040" s="131"/>
      <c r="N2040" s="131"/>
      <c r="O2040" s="133">
        <f t="shared" si="280"/>
        <v>0</v>
      </c>
      <c r="P2040" s="131"/>
      <c r="Q2040" s="131"/>
      <c r="R2040" s="134" t="s">
        <v>259</v>
      </c>
      <c r="S2040" s="149">
        <v>3.1213888888888901</v>
      </c>
      <c r="T2040" s="149">
        <v>0.31213888888888902</v>
      </c>
      <c r="U2040" s="150">
        <v>44901</v>
      </c>
      <c r="V2040" s="149">
        <v>0.45777777777777651</v>
      </c>
      <c r="W2040" s="130">
        <v>0.5</v>
      </c>
      <c r="X2040" s="135">
        <v>0</v>
      </c>
      <c r="Y2040" s="130" t="str">
        <f t="shared" si="271"/>
        <v>LAB-CAB</v>
      </c>
      <c r="Z2040" s="130">
        <f t="shared" si="272"/>
        <v>0</v>
      </c>
      <c r="AA2040" s="135">
        <f t="shared" si="276"/>
        <v>0.5</v>
      </c>
      <c r="AB2040" s="135">
        <f t="shared" si="273"/>
        <v>0</v>
      </c>
      <c r="AC2040" s="130">
        <f t="shared" si="277"/>
        <v>0</v>
      </c>
      <c r="AD2040" s="130">
        <f t="shared" si="274"/>
        <v>0</v>
      </c>
      <c r="AE2040" s="136"/>
      <c r="AF2040" s="137"/>
      <c r="AG2040" s="1" t="s">
        <v>151</v>
      </c>
      <c r="AH2040" s="43">
        <v>1582</v>
      </c>
    </row>
    <row r="2041" spans="1:34" x14ac:dyDescent="0.25">
      <c r="A2041" s="140">
        <v>44894</v>
      </c>
      <c r="B2041" s="55" t="s">
        <v>6608</v>
      </c>
      <c r="C2041" s="51" t="s">
        <v>1749</v>
      </c>
      <c r="D2041" s="51" t="s">
        <v>1750</v>
      </c>
      <c r="E2041" s="54">
        <v>44911</v>
      </c>
      <c r="F2041" s="51" t="s">
        <v>314</v>
      </c>
      <c r="G2041" s="48" t="s">
        <v>1747</v>
      </c>
      <c r="H2041" s="52">
        <v>8</v>
      </c>
      <c r="I2041" s="51" t="s">
        <v>1748</v>
      </c>
      <c r="J2041" s="1">
        <v>0.85</v>
      </c>
      <c r="K2041" s="132">
        <v>979134</v>
      </c>
      <c r="L2041" s="131"/>
      <c r="M2041" s="131">
        <v>4.5</v>
      </c>
      <c r="N2041" s="131"/>
      <c r="O2041" s="133">
        <f t="shared" si="280"/>
        <v>0</v>
      </c>
      <c r="P2041" s="131" t="s">
        <v>3538</v>
      </c>
      <c r="Q2041" s="131" t="s">
        <v>577</v>
      </c>
      <c r="R2041" s="134" t="s">
        <v>997</v>
      </c>
      <c r="S2041" s="149">
        <v>2.6088888888888913</v>
      </c>
      <c r="T2041" s="149">
        <v>0.32611111111111141</v>
      </c>
      <c r="U2041" s="150">
        <v>44900</v>
      </c>
      <c r="V2041" s="149">
        <v>0.48388888888889081</v>
      </c>
      <c r="W2041" s="130">
        <v>0.34</v>
      </c>
      <c r="X2041" s="135">
        <v>17.5</v>
      </c>
      <c r="Y2041" s="130" t="str">
        <f t="shared" si="271"/>
        <v>PACK510</v>
      </c>
      <c r="Z2041" s="130" t="str">
        <f t="shared" si="272"/>
        <v>3/LR03XW</v>
      </c>
      <c r="AA2041" s="135">
        <f t="shared" si="276"/>
        <v>0.34</v>
      </c>
      <c r="AB2041" s="135">
        <f t="shared" si="273"/>
        <v>0.85</v>
      </c>
      <c r="AC2041" s="130">
        <f t="shared" si="277"/>
        <v>17.5</v>
      </c>
      <c r="AD2041" s="130" t="str">
        <f t="shared" si="274"/>
        <v>66002-241</v>
      </c>
      <c r="AE2041" s="136"/>
      <c r="AF2041" s="137"/>
      <c r="AG2041" s="1" t="s">
        <v>151</v>
      </c>
      <c r="AH2041" s="43">
        <v>23955</v>
      </c>
    </row>
    <row r="2042" spans="1:34" x14ac:dyDescent="0.25">
      <c r="A2042" s="140">
        <v>44894</v>
      </c>
      <c r="B2042" s="55" t="s">
        <v>6607</v>
      </c>
      <c r="C2042" s="51" t="s">
        <v>4263</v>
      </c>
      <c r="D2042" s="51" t="s">
        <v>4264</v>
      </c>
      <c r="E2042" s="54">
        <v>44887</v>
      </c>
      <c r="F2042" s="51" t="s">
        <v>4260</v>
      </c>
      <c r="G2042" s="48" t="s">
        <v>4261</v>
      </c>
      <c r="H2042" s="52">
        <v>14</v>
      </c>
      <c r="I2042" s="51" t="s">
        <v>4262</v>
      </c>
      <c r="J2042" s="1">
        <v>16</v>
      </c>
      <c r="K2042" s="132">
        <v>979498</v>
      </c>
      <c r="L2042" s="131"/>
      <c r="M2042" s="131">
        <v>24</v>
      </c>
      <c r="N2042" s="131">
        <v>2.2999999999999998</v>
      </c>
      <c r="O2042" s="133">
        <f t="shared" si="280"/>
        <v>55.199999999999996</v>
      </c>
      <c r="P2042" s="131" t="s">
        <v>115</v>
      </c>
      <c r="Q2042" s="131" t="s">
        <v>582</v>
      </c>
      <c r="R2042" s="134" t="s">
        <v>5774</v>
      </c>
      <c r="S2042" s="149">
        <v>14.851388888888886</v>
      </c>
      <c r="T2042" s="149">
        <v>1.060813492063492</v>
      </c>
      <c r="U2042" s="150">
        <v>44902</v>
      </c>
      <c r="V2042" s="149">
        <v>0.48777777777777587</v>
      </c>
      <c r="W2042" s="130">
        <v>0.59</v>
      </c>
      <c r="X2042" s="135">
        <v>42</v>
      </c>
      <c r="Y2042" s="130" t="str">
        <f t="shared" si="271"/>
        <v>S129</v>
      </c>
      <c r="Z2042" s="130" t="str">
        <f t="shared" si="272"/>
        <v>2/12SB2.3P</v>
      </c>
      <c r="AA2042" s="135">
        <f t="shared" si="276"/>
        <v>0.59</v>
      </c>
      <c r="AB2042" s="135">
        <f t="shared" si="273"/>
        <v>16</v>
      </c>
      <c r="AC2042" s="130">
        <f t="shared" si="277"/>
        <v>42</v>
      </c>
      <c r="AD2042" s="130" t="str">
        <f t="shared" si="274"/>
        <v>67001-883</v>
      </c>
      <c r="AE2042" s="136"/>
      <c r="AF2042" s="137"/>
      <c r="AG2042" s="1" t="s">
        <v>153</v>
      </c>
      <c r="AH2042" s="43">
        <v>2628</v>
      </c>
    </row>
    <row r="2043" spans="1:34" x14ac:dyDescent="0.25">
      <c r="A2043" s="139">
        <v>44858</v>
      </c>
      <c r="B2043" s="58" t="s">
        <v>6335</v>
      </c>
      <c r="C2043" s="51" t="s">
        <v>1565</v>
      </c>
      <c r="D2043" s="51" t="s">
        <v>1566</v>
      </c>
      <c r="E2043" s="54">
        <v>44859</v>
      </c>
      <c r="F2043" s="51" t="s">
        <v>117</v>
      </c>
      <c r="G2043" s="48" t="s">
        <v>1564</v>
      </c>
      <c r="H2043" s="52">
        <v>3</v>
      </c>
      <c r="I2043" s="51" t="s">
        <v>388</v>
      </c>
      <c r="J2043" s="1">
        <v>19.5</v>
      </c>
      <c r="K2043" s="132">
        <v>975457</v>
      </c>
      <c r="L2043" s="131"/>
      <c r="M2043" s="131">
        <v>3.6</v>
      </c>
      <c r="N2043" s="131">
        <v>17</v>
      </c>
      <c r="O2043" s="133">
        <f t="shared" si="280"/>
        <v>61.2</v>
      </c>
      <c r="P2043" s="131" t="s">
        <v>421</v>
      </c>
      <c r="Q2043" s="131" t="s">
        <v>412</v>
      </c>
      <c r="R2043" s="134" t="s">
        <v>6178</v>
      </c>
      <c r="S2043" s="149">
        <v>2.0744444444444463</v>
      </c>
      <c r="T2043" s="149">
        <v>0.69148148148148214</v>
      </c>
      <c r="U2043" s="150">
        <v>44902</v>
      </c>
      <c r="V2043" s="149">
        <v>0.1588888888888893</v>
      </c>
      <c r="W2043" s="130">
        <v>0.52</v>
      </c>
      <c r="X2043" s="135">
        <v>48</v>
      </c>
      <c r="Y2043" s="130" t="str">
        <f t="shared" si="271"/>
        <v>L854</v>
      </c>
      <c r="Z2043" s="130" t="str">
        <f t="shared" si="272"/>
        <v>1/LS33600</v>
      </c>
      <c r="AA2043" s="135">
        <f t="shared" si="276"/>
        <v>0.52</v>
      </c>
      <c r="AB2043" s="135">
        <f t="shared" si="273"/>
        <v>19.5</v>
      </c>
      <c r="AC2043" s="130">
        <f t="shared" si="277"/>
        <v>48</v>
      </c>
      <c r="AD2043" s="130" t="str">
        <f t="shared" si="274"/>
        <v>66002-643</v>
      </c>
      <c r="AE2043" s="136"/>
      <c r="AF2043" s="137"/>
      <c r="AG2043" s="1" t="s">
        <v>152</v>
      </c>
      <c r="AH2043" s="43">
        <v>24232</v>
      </c>
    </row>
    <row r="2044" spans="1:34" x14ac:dyDescent="0.25">
      <c r="A2044" s="139">
        <v>44893</v>
      </c>
      <c r="B2044" s="58" t="s">
        <v>6601</v>
      </c>
      <c r="C2044" s="51" t="s">
        <v>3118</v>
      </c>
      <c r="D2044" s="51" t="s">
        <v>3210</v>
      </c>
      <c r="E2044" s="54">
        <v>44914</v>
      </c>
      <c r="F2044" s="51" t="s">
        <v>3116</v>
      </c>
      <c r="G2044" s="48" t="s">
        <v>3117</v>
      </c>
      <c r="H2044" s="52">
        <v>2</v>
      </c>
      <c r="I2044" s="51" t="s">
        <v>1015</v>
      </c>
      <c r="J2044" s="1">
        <v>31</v>
      </c>
      <c r="K2044" s="132">
        <v>979884</v>
      </c>
      <c r="L2044" s="131"/>
      <c r="M2044" s="131">
        <v>12</v>
      </c>
      <c r="N2044" s="131">
        <v>3</v>
      </c>
      <c r="O2044" s="133">
        <f t="shared" si="280"/>
        <v>36</v>
      </c>
      <c r="P2044" s="131" t="s">
        <v>3497</v>
      </c>
      <c r="Q2044" s="131" t="s">
        <v>584</v>
      </c>
      <c r="R2044" s="134" t="s">
        <v>5774</v>
      </c>
      <c r="S2044" s="149">
        <v>3.1805555555555549</v>
      </c>
      <c r="T2044" s="149">
        <v>1.5902777777777775</v>
      </c>
      <c r="U2044" s="150">
        <v>44903</v>
      </c>
      <c r="V2044" s="149">
        <v>0.32638888888889017</v>
      </c>
      <c r="W2044" s="130">
        <v>0.61</v>
      </c>
      <c r="X2044" s="135">
        <v>0</v>
      </c>
      <c r="Y2044" s="130" t="str">
        <f t="shared" si="271"/>
        <v>PACK673</v>
      </c>
      <c r="Z2044" s="130" t="str">
        <f t="shared" si="272"/>
        <v>10/IMX-3000Cs</v>
      </c>
      <c r="AA2044" s="135">
        <f t="shared" si="276"/>
        <v>0.61</v>
      </c>
      <c r="AB2044" s="135">
        <f t="shared" si="273"/>
        <v>31</v>
      </c>
      <c r="AC2044" s="130">
        <f t="shared" si="277"/>
        <v>0</v>
      </c>
      <c r="AD2044" s="130" t="str">
        <f t="shared" si="274"/>
        <v>35008-025J</v>
      </c>
      <c r="AE2044" s="136"/>
      <c r="AF2044" s="137"/>
      <c r="AG2044" s="1" t="s">
        <v>573</v>
      </c>
      <c r="AH2044" s="43">
        <v>65517</v>
      </c>
    </row>
    <row r="2045" spans="1:34" x14ac:dyDescent="0.25">
      <c r="A2045" s="147">
        <v>44848</v>
      </c>
      <c r="B2045" s="82" t="s">
        <v>6253</v>
      </c>
      <c r="C2045" s="51" t="s">
        <v>6256</v>
      </c>
      <c r="D2045" s="51" t="s">
        <v>199</v>
      </c>
      <c r="E2045" s="54">
        <v>44865</v>
      </c>
      <c r="F2045" s="51" t="s">
        <v>5922</v>
      </c>
      <c r="G2045" s="48" t="s">
        <v>1135</v>
      </c>
      <c r="H2045" s="52">
        <v>20</v>
      </c>
      <c r="I2045" s="51" t="s">
        <v>6254</v>
      </c>
      <c r="J2045" s="1">
        <v>296.70999999999998</v>
      </c>
      <c r="K2045" s="132">
        <v>974434</v>
      </c>
      <c r="L2045" s="131" t="s">
        <v>6255</v>
      </c>
      <c r="M2045" s="131">
        <v>18.350000000000001</v>
      </c>
      <c r="N2045" s="131">
        <v>5.5</v>
      </c>
      <c r="O2045" s="133">
        <f t="shared" si="280"/>
        <v>100.92500000000001</v>
      </c>
      <c r="P2045" s="131" t="s">
        <v>5927</v>
      </c>
      <c r="Q2045" s="131" t="s">
        <v>583</v>
      </c>
      <c r="R2045" s="134" t="s">
        <v>1008</v>
      </c>
      <c r="S2045" s="149">
        <v>19.448055555555559</v>
      </c>
      <c r="T2045" s="149">
        <v>0.97240277777777795</v>
      </c>
      <c r="U2045" s="150">
        <v>44903</v>
      </c>
      <c r="V2045" s="149">
        <v>0.36638888888888843</v>
      </c>
      <c r="W2045" s="130">
        <v>2.68</v>
      </c>
      <c r="X2045" s="135">
        <v>330</v>
      </c>
      <c r="Y2045" s="130" t="str">
        <f t="shared" si="271"/>
        <v>DH33</v>
      </c>
      <c r="Z2045" s="130" t="str">
        <f t="shared" si="272"/>
        <v>5/lirc-165ht-bc</v>
      </c>
      <c r="AA2045" s="135">
        <f t="shared" si="276"/>
        <v>2.68</v>
      </c>
      <c r="AB2045" s="135">
        <f t="shared" si="273"/>
        <v>296.70999999999998</v>
      </c>
      <c r="AC2045" s="130">
        <f t="shared" si="277"/>
        <v>330</v>
      </c>
      <c r="AD2045" s="130" t="str">
        <f t="shared" si="274"/>
        <v>66000-798</v>
      </c>
      <c r="AE2045" s="136"/>
      <c r="AF2045" s="137"/>
      <c r="AG2045" s="1" t="s">
        <v>153</v>
      </c>
      <c r="AH2045" s="43">
        <v>2735</v>
      </c>
    </row>
    <row r="2046" spans="1:34" x14ac:dyDescent="0.25">
      <c r="A2046" s="146">
        <v>44889</v>
      </c>
      <c r="B2046" s="57" t="s">
        <v>6579</v>
      </c>
      <c r="C2046" s="51" t="s">
        <v>1267</v>
      </c>
      <c r="D2046" s="51" t="s">
        <v>1268</v>
      </c>
      <c r="E2046" s="54">
        <v>44915</v>
      </c>
      <c r="F2046" s="51" t="s">
        <v>6580</v>
      </c>
      <c r="G2046" s="48" t="s">
        <v>1266</v>
      </c>
      <c r="H2046" s="52">
        <v>1</v>
      </c>
      <c r="I2046" s="51" t="s">
        <v>643</v>
      </c>
      <c r="J2046" s="1">
        <v>32.81</v>
      </c>
      <c r="K2046" s="132">
        <v>979629</v>
      </c>
      <c r="L2046" s="131"/>
      <c r="M2046" s="131">
        <v>25.2</v>
      </c>
      <c r="N2046" s="131">
        <v>2.5</v>
      </c>
      <c r="O2046" s="133">
        <f t="shared" si="280"/>
        <v>63</v>
      </c>
      <c r="P2046" s="131" t="s">
        <v>3486</v>
      </c>
      <c r="Q2046" s="131" t="s">
        <v>589</v>
      </c>
      <c r="R2046" s="134" t="s">
        <v>5774</v>
      </c>
      <c r="S2046" s="149">
        <v>3.4794444444444412</v>
      </c>
      <c r="T2046" s="149">
        <v>3.4794444444444412</v>
      </c>
      <c r="U2046" s="150">
        <v>44903</v>
      </c>
      <c r="V2046" s="149">
        <v>0.2533333333333343</v>
      </c>
      <c r="W2046" s="130">
        <v>1.64</v>
      </c>
      <c r="X2046" s="135">
        <v>95</v>
      </c>
      <c r="Y2046" s="130" t="str">
        <f t="shared" si="271"/>
        <v>RECELL666</v>
      </c>
      <c r="Z2046" s="130" t="str">
        <f t="shared" si="272"/>
        <v>7/INR18650-25R</v>
      </c>
      <c r="AA2046" s="135">
        <f t="shared" si="276"/>
        <v>1.64</v>
      </c>
      <c r="AB2046" s="135">
        <f t="shared" si="273"/>
        <v>32.81</v>
      </c>
      <c r="AC2046" s="130">
        <f t="shared" si="277"/>
        <v>95</v>
      </c>
      <c r="AD2046" s="130" t="str">
        <f t="shared" si="274"/>
        <v>66002-529</v>
      </c>
      <c r="AE2046" s="136"/>
      <c r="AF2046" s="137"/>
      <c r="AG2046" s="1" t="s">
        <v>151</v>
      </c>
      <c r="AH2046" s="43">
        <v>947</v>
      </c>
    </row>
    <row r="2047" spans="1:34" x14ac:dyDescent="0.25">
      <c r="A2047" s="146">
        <v>44805</v>
      </c>
      <c r="B2047" s="57" t="s">
        <v>5945</v>
      </c>
      <c r="C2047" s="51" t="s">
        <v>4316</v>
      </c>
      <c r="D2047" s="51" t="s">
        <v>4317</v>
      </c>
      <c r="E2047" s="54">
        <v>44864</v>
      </c>
      <c r="F2047" s="51" t="s">
        <v>571</v>
      </c>
      <c r="G2047" s="48" t="s">
        <v>4315</v>
      </c>
      <c r="H2047" s="52">
        <v>2</v>
      </c>
      <c r="I2047" s="51" t="s">
        <v>313</v>
      </c>
      <c r="J2047" s="1">
        <v>186.2</v>
      </c>
      <c r="K2047" s="132">
        <v>969790</v>
      </c>
      <c r="L2047" s="131"/>
      <c r="M2047" s="131">
        <v>7.8</v>
      </c>
      <c r="N2047" s="131">
        <v>1.6</v>
      </c>
      <c r="O2047" s="133">
        <f t="shared" si="280"/>
        <v>12.48</v>
      </c>
      <c r="P2047" s="131" t="s">
        <v>538</v>
      </c>
      <c r="Q2047" s="131" t="s">
        <v>4318</v>
      </c>
      <c r="R2047" s="134" t="s">
        <v>3039</v>
      </c>
      <c r="S2047" s="149">
        <v>2.0580555555555544</v>
      </c>
      <c r="T2047" s="149">
        <v>1.0290277777777772</v>
      </c>
      <c r="U2047" s="150">
        <v>44909</v>
      </c>
      <c r="V2047" s="149">
        <v>0.24750000000000139</v>
      </c>
      <c r="W2047" s="130">
        <v>0.89</v>
      </c>
      <c r="X2047" s="135">
        <v>300</v>
      </c>
      <c r="Y2047" s="130" t="str">
        <f t="shared" si="271"/>
        <v>L302</v>
      </c>
      <c r="Z2047" s="130" t="str">
        <f t="shared" si="272"/>
        <v>4/3B1065-FF</v>
      </c>
      <c r="AA2047" s="135">
        <f t="shared" si="276"/>
        <v>0.89</v>
      </c>
      <c r="AB2047" s="135">
        <f t="shared" si="273"/>
        <v>186.2</v>
      </c>
      <c r="AC2047" s="130">
        <f t="shared" si="277"/>
        <v>300</v>
      </c>
      <c r="AD2047" s="130" t="str">
        <f t="shared" si="274"/>
        <v>66000-292</v>
      </c>
      <c r="AE2047" s="136"/>
      <c r="AF2047" s="137"/>
      <c r="AG2047" s="1" t="s">
        <v>153</v>
      </c>
      <c r="AH2047" s="43">
        <v>65616</v>
      </c>
    </row>
    <row r="2048" spans="1:34" x14ac:dyDescent="0.25">
      <c r="A2048" s="140">
        <v>44894</v>
      </c>
      <c r="B2048" s="55" t="s">
        <v>6612</v>
      </c>
      <c r="C2048" s="51" t="s">
        <v>717</v>
      </c>
      <c r="D2048" s="51" t="s">
        <v>639</v>
      </c>
      <c r="E2048" s="54">
        <v>44897</v>
      </c>
      <c r="F2048" s="51" t="s">
        <v>267</v>
      </c>
      <c r="G2048" s="48" t="s">
        <v>638</v>
      </c>
      <c r="H2048" s="52">
        <v>3</v>
      </c>
      <c r="I2048" s="51" t="s">
        <v>243</v>
      </c>
      <c r="J2048" s="1">
        <v>22.4</v>
      </c>
      <c r="K2048" s="132">
        <v>979133</v>
      </c>
      <c r="L2048" s="131"/>
      <c r="M2048" s="131">
        <v>12</v>
      </c>
      <c r="N2048" s="131">
        <v>2.5499999999999998</v>
      </c>
      <c r="O2048" s="133">
        <f t="shared" si="280"/>
        <v>30.599999999999998</v>
      </c>
      <c r="P2048" s="131" t="s">
        <v>3497</v>
      </c>
      <c r="Q2048" s="131" t="s">
        <v>584</v>
      </c>
      <c r="R2048" s="134" t="s">
        <v>5775</v>
      </c>
      <c r="S2048" s="149">
        <v>1.5913888888888861</v>
      </c>
      <c r="T2048" s="149">
        <v>0.53046296296296203</v>
      </c>
      <c r="U2048" s="150">
        <v>44909</v>
      </c>
      <c r="V2048" s="149">
        <v>0.14777777777777601</v>
      </c>
      <c r="W2048" s="130">
        <v>0.78</v>
      </c>
      <c r="X2048" s="135">
        <v>62</v>
      </c>
      <c r="Y2048" s="130" t="str">
        <f t="shared" si="271"/>
        <v>N354</v>
      </c>
      <c r="Z2048" s="130" t="str">
        <f t="shared" si="272"/>
        <v>10/HR-3UTHC</v>
      </c>
      <c r="AA2048" s="135">
        <f t="shared" si="276"/>
        <v>0.78</v>
      </c>
      <c r="AB2048" s="135">
        <f t="shared" si="273"/>
        <v>22.4</v>
      </c>
      <c r="AC2048" s="130">
        <f t="shared" si="277"/>
        <v>62</v>
      </c>
      <c r="AD2048" s="130" t="str">
        <f t="shared" si="274"/>
        <v>66000-354</v>
      </c>
      <c r="AE2048" s="136"/>
      <c r="AF2048" s="137"/>
      <c r="AG2048" s="1" t="s">
        <v>153</v>
      </c>
      <c r="AH2048" s="43">
        <v>66116</v>
      </c>
    </row>
    <row r="2049" spans="1:34" x14ac:dyDescent="0.25">
      <c r="A2049" s="140">
        <v>44880</v>
      </c>
      <c r="B2049" s="55" t="s">
        <v>6536</v>
      </c>
      <c r="C2049" s="51" t="s">
        <v>1470</v>
      </c>
      <c r="D2049" s="51" t="s">
        <v>1471</v>
      </c>
      <c r="E2049" s="54">
        <v>44873</v>
      </c>
      <c r="F2049" s="51" t="s">
        <v>307</v>
      </c>
      <c r="G2049" s="48" t="s">
        <v>1469</v>
      </c>
      <c r="H2049" s="52">
        <v>50</v>
      </c>
      <c r="I2049" s="48" t="s">
        <v>1469</v>
      </c>
      <c r="J2049" s="1">
        <v>37.1</v>
      </c>
      <c r="K2049" s="132">
        <v>977807</v>
      </c>
      <c r="L2049" s="131"/>
      <c r="M2049" s="131" t="s">
        <v>6538</v>
      </c>
      <c r="N2049" s="131">
        <v>2.5499999999999998</v>
      </c>
      <c r="O2049" s="133">
        <f>2*8.4*2.55</f>
        <v>42.839999999999996</v>
      </c>
      <c r="P2049" s="131" t="s">
        <v>3497</v>
      </c>
      <c r="Q2049" s="131" t="s">
        <v>6537</v>
      </c>
      <c r="R2049" s="134" t="s">
        <v>5775</v>
      </c>
      <c r="S2049" s="149">
        <v>28.911111111111111</v>
      </c>
      <c r="T2049" s="149">
        <v>0.57822222222222219</v>
      </c>
      <c r="U2049" s="150">
        <v>44909</v>
      </c>
      <c r="V2049" s="149">
        <v>1.1047222222222226</v>
      </c>
      <c r="W2049" s="130">
        <v>0.64</v>
      </c>
      <c r="X2049" s="135">
        <v>70</v>
      </c>
      <c r="Y2049" s="130" t="str">
        <f t="shared" si="271"/>
        <v>N475A</v>
      </c>
      <c r="Z2049" s="130" t="str">
        <f t="shared" si="272"/>
        <v>14/BK-3HCCE</v>
      </c>
      <c r="AA2049" s="135">
        <f t="shared" si="276"/>
        <v>0.64</v>
      </c>
      <c r="AB2049" s="135">
        <f t="shared" si="273"/>
        <v>37.1</v>
      </c>
      <c r="AC2049" s="130">
        <f t="shared" si="277"/>
        <v>70</v>
      </c>
      <c r="AD2049" s="130" t="str">
        <f t="shared" si="274"/>
        <v>66000-6121</v>
      </c>
      <c r="AE2049" s="136"/>
      <c r="AF2049" s="137"/>
      <c r="AG2049" s="1" t="s">
        <v>153</v>
      </c>
      <c r="AH2049" s="43">
        <v>81345</v>
      </c>
    </row>
    <row r="2050" spans="1:34" x14ac:dyDescent="0.25">
      <c r="A2050" s="144">
        <v>44874</v>
      </c>
      <c r="B2050" s="56" t="s">
        <v>6513</v>
      </c>
      <c r="C2050" s="51" t="s">
        <v>532</v>
      </c>
      <c r="D2050" s="51" t="s">
        <v>4175</v>
      </c>
      <c r="E2050" s="54">
        <v>44893</v>
      </c>
      <c r="F2050" s="51" t="s">
        <v>292</v>
      </c>
      <c r="G2050" s="48" t="s">
        <v>4174</v>
      </c>
      <c r="H2050" s="52">
        <v>4</v>
      </c>
      <c r="I2050" s="51" t="s">
        <v>364</v>
      </c>
      <c r="J2050" s="1">
        <v>15.76</v>
      </c>
      <c r="K2050" s="132">
        <v>977699</v>
      </c>
      <c r="L2050" s="131" t="s">
        <v>4176</v>
      </c>
      <c r="M2050" s="131">
        <v>11.1</v>
      </c>
      <c r="N2050" s="131">
        <v>2.6</v>
      </c>
      <c r="O2050" s="133">
        <f t="shared" ref="O2050:O2094" si="281">N2050*M2050</f>
        <v>28.86</v>
      </c>
      <c r="P2050" s="131" t="s">
        <v>3486</v>
      </c>
      <c r="Q2050" s="131" t="s">
        <v>577</v>
      </c>
      <c r="R2050" s="134" t="s">
        <v>6058</v>
      </c>
      <c r="S2050" s="149">
        <v>8.5227777777777778</v>
      </c>
      <c r="T2050" s="149">
        <v>2.1306944444444444</v>
      </c>
      <c r="U2050" s="150">
        <v>44909</v>
      </c>
      <c r="V2050" s="149">
        <v>0.33472222222222214</v>
      </c>
      <c r="W2050" s="130">
        <v>1.1000000000000001</v>
      </c>
      <c r="X2050" s="135">
        <v>83.1</v>
      </c>
      <c r="Y2050" s="130" t="str">
        <f t="shared" ref="Y2050:Y2059" si="282">D2050</f>
        <v>RL374</v>
      </c>
      <c r="Z2050" s="130" t="str">
        <f t="shared" ref="Z2050:Z2059" si="283">C2050</f>
        <v>3/UR18650ZY</v>
      </c>
      <c r="AA2050" s="135">
        <f t="shared" si="276"/>
        <v>1.1000000000000001</v>
      </c>
      <c r="AB2050" s="135">
        <f t="shared" ref="AB2050:AB2113" si="284">J2050</f>
        <v>15.76</v>
      </c>
      <c r="AC2050" s="130">
        <f t="shared" si="277"/>
        <v>83.1</v>
      </c>
      <c r="AD2050" s="130" t="str">
        <f t="shared" ref="AD2050:AD2059" si="285">G2050</f>
        <v>22000-007D</v>
      </c>
      <c r="AE2050" s="136"/>
      <c r="AF2050" s="137"/>
      <c r="AG2050" s="1" t="s">
        <v>151</v>
      </c>
      <c r="AH2050" s="43">
        <v>6830</v>
      </c>
    </row>
    <row r="2051" spans="1:34" x14ac:dyDescent="0.25">
      <c r="A2051" s="146">
        <v>44805</v>
      </c>
      <c r="B2051" s="57" t="s">
        <v>5937</v>
      </c>
      <c r="C2051" s="51" t="s">
        <v>5938</v>
      </c>
      <c r="D2051" s="51" t="s">
        <v>6673</v>
      </c>
      <c r="E2051" s="54">
        <v>44802</v>
      </c>
      <c r="F2051" s="51" t="s">
        <v>4451</v>
      </c>
      <c r="G2051" s="48" t="s">
        <v>5939</v>
      </c>
      <c r="H2051" s="52">
        <v>1</v>
      </c>
      <c r="I2051" s="51" t="s">
        <v>719</v>
      </c>
      <c r="J2051" s="1">
        <v>38.19</v>
      </c>
      <c r="K2051" s="132">
        <v>969565</v>
      </c>
      <c r="L2051" s="131"/>
      <c r="M2051" s="131">
        <v>14.4</v>
      </c>
      <c r="N2051" s="131">
        <v>6</v>
      </c>
      <c r="O2051" s="133">
        <f t="shared" si="281"/>
        <v>86.4</v>
      </c>
      <c r="P2051" s="131" t="s">
        <v>3486</v>
      </c>
      <c r="Q2051" s="131" t="s">
        <v>92</v>
      </c>
      <c r="R2051" s="134" t="s">
        <v>278</v>
      </c>
      <c r="S2051" s="149">
        <v>1.6666666666666661</v>
      </c>
      <c r="T2051" s="149">
        <v>1.6666666666666661</v>
      </c>
      <c r="U2051" s="150">
        <v>44908</v>
      </c>
      <c r="V2051" s="149">
        <v>0.15083333333333293</v>
      </c>
      <c r="W2051" s="130">
        <v>2</v>
      </c>
      <c r="X2051" s="135">
        <v>135</v>
      </c>
      <c r="Y2051" s="130" t="str">
        <f t="shared" si="282"/>
        <v>RL1616</v>
      </c>
      <c r="Z2051" s="130" t="str">
        <f t="shared" si="283"/>
        <v>8/INR18650-30Q/RL1616 LIION 14.4V 6AH 86.4Wh 4S2P</v>
      </c>
      <c r="AA2051" s="135">
        <f t="shared" si="276"/>
        <v>2</v>
      </c>
      <c r="AB2051" s="135">
        <f t="shared" si="284"/>
        <v>38.19</v>
      </c>
      <c r="AC2051" s="130">
        <f t="shared" si="277"/>
        <v>135</v>
      </c>
      <c r="AD2051" s="130" t="str">
        <f t="shared" si="285"/>
        <v>66003-072</v>
      </c>
      <c r="AE2051" s="136"/>
      <c r="AF2051" s="137"/>
      <c r="AG2051" s="1" t="s">
        <v>151</v>
      </c>
      <c r="AH2051" s="43">
        <v>22534</v>
      </c>
    </row>
    <row r="2052" spans="1:34" x14ac:dyDescent="0.25">
      <c r="A2052" s="139">
        <v>44893</v>
      </c>
      <c r="B2052" s="58" t="s">
        <v>6602</v>
      </c>
      <c r="C2052" s="51" t="s">
        <v>6117</v>
      </c>
      <c r="D2052" s="51" t="s">
        <v>6118</v>
      </c>
      <c r="E2052" s="54">
        <v>44910</v>
      </c>
      <c r="F2052" s="51" t="s">
        <v>6115</v>
      </c>
      <c r="G2052" s="48" t="s">
        <v>6116</v>
      </c>
      <c r="H2052" s="52">
        <v>1</v>
      </c>
      <c r="I2052" s="51" t="s">
        <v>676</v>
      </c>
      <c r="J2052" s="1">
        <v>4.2699999999999996</v>
      </c>
      <c r="K2052" s="132">
        <v>979751</v>
      </c>
      <c r="L2052" s="131"/>
      <c r="M2052" s="131">
        <v>8.4</v>
      </c>
      <c r="N2052" s="131">
        <v>0.25</v>
      </c>
      <c r="O2052" s="133">
        <f t="shared" si="281"/>
        <v>2.1</v>
      </c>
      <c r="P2052" s="131" t="s">
        <v>3497</v>
      </c>
      <c r="Q2052" s="131" t="s">
        <v>589</v>
      </c>
      <c r="R2052" s="134" t="s">
        <v>5774</v>
      </c>
      <c r="S2052" s="149">
        <v>0.66527777777777786</v>
      </c>
      <c r="T2052" s="149">
        <v>0.66527777777777786</v>
      </c>
      <c r="U2052" s="150">
        <v>44907</v>
      </c>
      <c r="V2052" s="149">
        <v>0.1594444444444445</v>
      </c>
      <c r="W2052" s="130">
        <v>0.34</v>
      </c>
      <c r="X2052" s="135">
        <v>48</v>
      </c>
      <c r="Y2052" s="130" t="str">
        <f t="shared" si="282"/>
        <v>PACK34</v>
      </c>
      <c r="Z2052" s="130" t="str">
        <f t="shared" si="283"/>
        <v>7/H250-1/3AA</v>
      </c>
      <c r="AA2052" s="135">
        <f t="shared" si="276"/>
        <v>0.34</v>
      </c>
      <c r="AB2052" s="135">
        <f t="shared" si="284"/>
        <v>4.2699999999999996</v>
      </c>
      <c r="AC2052" s="130">
        <f t="shared" si="277"/>
        <v>48</v>
      </c>
      <c r="AD2052" s="130" t="str">
        <f t="shared" si="285"/>
        <v>66000-919</v>
      </c>
      <c r="AE2052" s="136"/>
      <c r="AF2052" s="137"/>
      <c r="AG2052" s="1" t="s">
        <v>151</v>
      </c>
      <c r="AH2052" s="43">
        <v>65658</v>
      </c>
    </row>
    <row r="2053" spans="1:34" x14ac:dyDescent="0.25">
      <c r="A2053" s="140">
        <v>44894</v>
      </c>
      <c r="B2053" s="55" t="s">
        <v>6611</v>
      </c>
      <c r="C2053" s="51" t="s">
        <v>2931</v>
      </c>
      <c r="D2053" s="51" t="s">
        <v>342</v>
      </c>
      <c r="E2053" s="54">
        <v>44897</v>
      </c>
      <c r="F2053" s="51" t="s">
        <v>267</v>
      </c>
      <c r="G2053" s="48" t="s">
        <v>341</v>
      </c>
      <c r="H2053" s="52">
        <v>2</v>
      </c>
      <c r="I2053" s="51" t="s">
        <v>102</v>
      </c>
      <c r="J2053" s="1">
        <v>45.4</v>
      </c>
      <c r="K2053" s="132">
        <v>979133</v>
      </c>
      <c r="L2053" s="131"/>
      <c r="M2053" s="131"/>
      <c r="N2053" s="131"/>
      <c r="O2053" s="133">
        <f t="shared" si="281"/>
        <v>0</v>
      </c>
      <c r="P2053" s="131"/>
      <c r="Q2053" s="131"/>
      <c r="R2053" s="134" t="s">
        <v>249</v>
      </c>
      <c r="S2053" s="149">
        <v>0.16666666666666874</v>
      </c>
      <c r="T2053" s="149">
        <v>8.333333333333437E-2</v>
      </c>
      <c r="U2053" s="150">
        <v>44907</v>
      </c>
      <c r="V2053" s="149">
        <v>0.26111111111111107</v>
      </c>
      <c r="W2053" s="130">
        <v>0.1</v>
      </c>
      <c r="X2053" s="135">
        <v>85</v>
      </c>
      <c r="Y2053" s="130" t="str">
        <f t="shared" si="282"/>
        <v>CH71</v>
      </c>
      <c r="Z2053" s="130" t="str">
        <f t="shared" si="283"/>
        <v>1/TSB002</v>
      </c>
      <c r="AA2053" s="135">
        <f t="shared" si="276"/>
        <v>0.1</v>
      </c>
      <c r="AB2053" s="135">
        <f t="shared" si="284"/>
        <v>45.4</v>
      </c>
      <c r="AC2053" s="130">
        <f t="shared" si="277"/>
        <v>85</v>
      </c>
      <c r="AD2053" s="130" t="str">
        <f t="shared" si="285"/>
        <v>66000-156</v>
      </c>
      <c r="AE2053" s="136"/>
      <c r="AF2053" s="137"/>
      <c r="AG2053" s="1" t="s">
        <v>153</v>
      </c>
      <c r="AH2053" s="43">
        <v>66116</v>
      </c>
    </row>
    <row r="2054" spans="1:34" x14ac:dyDescent="0.25">
      <c r="A2054" s="139">
        <v>44907</v>
      </c>
      <c r="B2054" s="58" t="s">
        <v>6668</v>
      </c>
      <c r="C2054" s="51" t="s">
        <v>6669</v>
      </c>
      <c r="D2054" s="51" t="s">
        <v>342</v>
      </c>
      <c r="E2054" s="54">
        <v>44903</v>
      </c>
      <c r="F2054" s="51" t="s">
        <v>267</v>
      </c>
      <c r="G2054" s="48" t="s">
        <v>341</v>
      </c>
      <c r="H2054" s="52">
        <v>1</v>
      </c>
      <c r="I2054" s="51" t="s">
        <v>102</v>
      </c>
      <c r="J2054" s="1">
        <v>45.37</v>
      </c>
      <c r="K2054" s="132">
        <v>981483</v>
      </c>
      <c r="L2054" s="131"/>
      <c r="M2054" s="131"/>
      <c r="N2054" s="131"/>
      <c r="O2054" s="133">
        <f t="shared" si="281"/>
        <v>0</v>
      </c>
      <c r="P2054" s="131"/>
      <c r="Q2054" s="131"/>
      <c r="R2054" s="134" t="s">
        <v>249</v>
      </c>
      <c r="S2054" s="149">
        <v>0.16666666666666607</v>
      </c>
      <c r="T2054" s="149">
        <v>0.16666666666666607</v>
      </c>
      <c r="U2054" s="150">
        <v>44907</v>
      </c>
      <c r="V2054" s="149">
        <v>0.16166666666666796</v>
      </c>
      <c r="W2054" s="130">
        <v>0.1</v>
      </c>
      <c r="X2054" s="135">
        <v>85</v>
      </c>
      <c r="Y2054" s="130" t="str">
        <f t="shared" si="282"/>
        <v>CH71</v>
      </c>
      <c r="Z2054" s="130" t="str">
        <f t="shared" si="283"/>
        <v>1/TSB0002</v>
      </c>
      <c r="AA2054" s="135">
        <f t="shared" si="276"/>
        <v>0.1</v>
      </c>
      <c r="AB2054" s="135">
        <f t="shared" si="284"/>
        <v>45.37</v>
      </c>
      <c r="AC2054" s="130">
        <f t="shared" si="277"/>
        <v>85</v>
      </c>
      <c r="AD2054" s="130" t="str">
        <f t="shared" si="285"/>
        <v>66000-156</v>
      </c>
      <c r="AE2054" s="136"/>
      <c r="AF2054" s="137"/>
      <c r="AG2054" s="1" t="s">
        <v>153</v>
      </c>
      <c r="AH2054" s="43">
        <v>66116</v>
      </c>
    </row>
    <row r="2055" spans="1:34" x14ac:dyDescent="0.25">
      <c r="A2055" s="140">
        <v>44894</v>
      </c>
      <c r="B2055" s="55" t="s">
        <v>6609</v>
      </c>
      <c r="C2055" s="51" t="s">
        <v>1293</v>
      </c>
      <c r="D2055" s="51" t="s">
        <v>2782</v>
      </c>
      <c r="E2055" s="54">
        <v>44904</v>
      </c>
      <c r="F2055" s="51" t="s">
        <v>387</v>
      </c>
      <c r="G2055" s="48" t="s">
        <v>2781</v>
      </c>
      <c r="H2055" s="52">
        <v>5</v>
      </c>
      <c r="I2055" s="51" t="s">
        <v>102</v>
      </c>
      <c r="J2055" s="1">
        <v>34.9</v>
      </c>
      <c r="K2055" s="132">
        <v>980056</v>
      </c>
      <c r="L2055" s="131"/>
      <c r="M2055" s="131"/>
      <c r="N2055" s="131"/>
      <c r="O2055" s="133">
        <f t="shared" si="281"/>
        <v>0</v>
      </c>
      <c r="P2055" s="131"/>
      <c r="Q2055" s="131"/>
      <c r="R2055" s="134" t="s">
        <v>249</v>
      </c>
      <c r="S2055" s="149">
        <v>0.40444444444444416</v>
      </c>
      <c r="T2055" s="149">
        <v>8.088888888888883E-2</v>
      </c>
      <c r="U2055" s="150">
        <v>44907</v>
      </c>
      <c r="V2055" s="149">
        <v>0.33000000000000096</v>
      </c>
      <c r="W2055" s="130">
        <v>0.08</v>
      </c>
      <c r="X2055" s="135">
        <v>75</v>
      </c>
      <c r="Y2055" s="130" t="str">
        <f t="shared" si="282"/>
        <v>CH120</v>
      </c>
      <c r="Z2055" s="130" t="str">
        <f t="shared" si="283"/>
        <v>1/TSB-002</v>
      </c>
      <c r="AA2055" s="135">
        <f t="shared" si="276"/>
        <v>0.08</v>
      </c>
      <c r="AB2055" s="135">
        <f t="shared" si="284"/>
        <v>34.9</v>
      </c>
      <c r="AC2055" s="130">
        <f t="shared" si="277"/>
        <v>75</v>
      </c>
      <c r="AD2055" s="130" t="str">
        <f t="shared" si="285"/>
        <v>66000-027</v>
      </c>
      <c r="AE2055" s="136"/>
      <c r="AF2055" s="137"/>
      <c r="AG2055" s="1" t="s">
        <v>153</v>
      </c>
      <c r="AH2055" s="43">
        <v>35409</v>
      </c>
    </row>
    <row r="2056" spans="1:34" x14ac:dyDescent="0.25">
      <c r="A2056" s="146">
        <v>44882</v>
      </c>
      <c r="B2056" s="57" t="s">
        <v>6562</v>
      </c>
      <c r="C2056" s="51" t="s">
        <v>6564</v>
      </c>
      <c r="D2056" s="51" t="s">
        <v>1378</v>
      </c>
      <c r="E2056" s="54">
        <v>44903</v>
      </c>
      <c r="F2056" s="51" t="s">
        <v>3091</v>
      </c>
      <c r="G2056" s="48" t="s">
        <v>1377</v>
      </c>
      <c r="H2056" s="52">
        <v>5</v>
      </c>
      <c r="I2056" s="51" t="s">
        <v>6563</v>
      </c>
      <c r="J2056" s="1">
        <v>0.01</v>
      </c>
      <c r="K2056" s="132">
        <v>978968</v>
      </c>
      <c r="L2056" s="131"/>
      <c r="M2056" s="131"/>
      <c r="N2056" s="131"/>
      <c r="O2056" s="133">
        <f t="shared" si="281"/>
        <v>0</v>
      </c>
      <c r="P2056" s="131"/>
      <c r="Q2056" s="131"/>
      <c r="R2056" s="134" t="s">
        <v>5774</v>
      </c>
      <c r="S2056" s="149">
        <v>1.3261111111111106</v>
      </c>
      <c r="T2056" s="149">
        <v>0.26522222222222214</v>
      </c>
      <c r="U2056" s="150">
        <v>44907</v>
      </c>
      <c r="V2056" s="149">
        <v>0.28611111111110965</v>
      </c>
      <c r="W2056" s="130">
        <v>0.05</v>
      </c>
      <c r="X2056" s="135">
        <v>17.05</v>
      </c>
      <c r="Y2056" s="130" t="str">
        <f t="shared" si="282"/>
        <v>CA174</v>
      </c>
      <c r="Z2056" s="130" t="str">
        <f t="shared" si="283"/>
        <v>LTS-4</v>
      </c>
      <c r="AA2056" s="135">
        <f t="shared" si="276"/>
        <v>0.05</v>
      </c>
      <c r="AB2056" s="135">
        <f t="shared" si="284"/>
        <v>0.01</v>
      </c>
      <c r="AC2056" s="130">
        <f t="shared" si="277"/>
        <v>17.05</v>
      </c>
      <c r="AD2056" s="130" t="str">
        <f t="shared" si="285"/>
        <v>66002-617</v>
      </c>
      <c r="AE2056" s="136"/>
      <c r="AF2056" s="137"/>
      <c r="AG2056" s="1" t="s">
        <v>151</v>
      </c>
      <c r="AH2056" s="43">
        <v>65365</v>
      </c>
    </row>
    <row r="2057" spans="1:34" x14ac:dyDescent="0.25">
      <c r="A2057" s="144">
        <v>44895</v>
      </c>
      <c r="B2057" s="56" t="s">
        <v>6630</v>
      </c>
      <c r="C2057" s="51" t="s">
        <v>2931</v>
      </c>
      <c r="D2057" s="51" t="s">
        <v>441</v>
      </c>
      <c r="E2057" s="54">
        <v>44895</v>
      </c>
      <c r="F2057" s="51" t="s">
        <v>387</v>
      </c>
      <c r="G2057" s="48" t="s">
        <v>440</v>
      </c>
      <c r="H2057" s="52">
        <v>10</v>
      </c>
      <c r="I2057" s="51" t="s">
        <v>102</v>
      </c>
      <c r="J2057" s="1">
        <v>34.94</v>
      </c>
      <c r="K2057" s="132">
        <v>980358</v>
      </c>
      <c r="L2057" s="131"/>
      <c r="M2057" s="131"/>
      <c r="N2057" s="131"/>
      <c r="O2057" s="133">
        <f t="shared" si="281"/>
        <v>0</v>
      </c>
      <c r="P2057" s="131"/>
      <c r="Q2057" s="131"/>
      <c r="R2057" s="134" t="s">
        <v>249</v>
      </c>
      <c r="S2057" s="149">
        <v>0.75</v>
      </c>
      <c r="T2057" s="149">
        <v>7.4999999999999997E-2</v>
      </c>
      <c r="U2057" s="150">
        <v>44907</v>
      </c>
      <c r="V2057" s="149">
        <v>0.31916666666666593</v>
      </c>
      <c r="W2057" s="130">
        <v>0.08</v>
      </c>
      <c r="X2057" s="135">
        <v>75</v>
      </c>
      <c r="Y2057" s="130" t="str">
        <f t="shared" si="282"/>
        <v>CH178</v>
      </c>
      <c r="Z2057" s="130" t="str">
        <f t="shared" si="283"/>
        <v>1/TSB002</v>
      </c>
      <c r="AA2057" s="135">
        <f t="shared" si="276"/>
        <v>0.08</v>
      </c>
      <c r="AB2057" s="135">
        <f t="shared" si="284"/>
        <v>34.94</v>
      </c>
      <c r="AC2057" s="130">
        <f t="shared" si="277"/>
        <v>75</v>
      </c>
      <c r="AD2057" s="130" t="str">
        <f t="shared" si="285"/>
        <v>66000-086</v>
      </c>
      <c r="AE2057" s="136"/>
      <c r="AF2057" s="137"/>
      <c r="AG2057" s="1" t="s">
        <v>153</v>
      </c>
      <c r="AH2057" s="43">
        <v>35409</v>
      </c>
    </row>
    <row r="2058" spans="1:34" x14ac:dyDescent="0.25">
      <c r="A2058" s="140">
        <v>44859</v>
      </c>
      <c r="B2058" s="55" t="s">
        <v>6366</v>
      </c>
      <c r="C2058" s="51" t="s">
        <v>4125</v>
      </c>
      <c r="D2058" s="51" t="s">
        <v>885</v>
      </c>
      <c r="E2058" s="54">
        <v>44883</v>
      </c>
      <c r="F2058" s="51" t="s">
        <v>2442</v>
      </c>
      <c r="G2058" s="48" t="s">
        <v>884</v>
      </c>
      <c r="H2058" s="52">
        <v>20</v>
      </c>
      <c r="I2058" s="51" t="s">
        <v>4124</v>
      </c>
      <c r="J2058" s="1">
        <v>1.6</v>
      </c>
      <c r="K2058" s="132">
        <v>975915</v>
      </c>
      <c r="L2058" s="131"/>
      <c r="M2058" s="131">
        <v>3.6</v>
      </c>
      <c r="N2058" s="131">
        <v>1.65</v>
      </c>
      <c r="O2058" s="133">
        <f t="shared" si="281"/>
        <v>5.9399999999999995</v>
      </c>
      <c r="P2058" s="131" t="s">
        <v>421</v>
      </c>
      <c r="Q2058" s="131" t="s">
        <v>412</v>
      </c>
      <c r="R2058" s="134" t="s">
        <v>997</v>
      </c>
      <c r="S2058" s="149">
        <v>3.0183333333333349</v>
      </c>
      <c r="T2058" s="149">
        <v>0.15091666666666675</v>
      </c>
      <c r="U2058" s="150">
        <v>44907</v>
      </c>
      <c r="V2058" s="149">
        <v>0.83222222222222264</v>
      </c>
      <c r="W2058" s="130">
        <v>0.2</v>
      </c>
      <c r="X2058" s="135">
        <v>18.5</v>
      </c>
      <c r="Y2058" s="130" t="str">
        <f t="shared" si="282"/>
        <v>L742</v>
      </c>
      <c r="Z2058" s="130" t="str">
        <f t="shared" si="283"/>
        <v>1/ER14335</v>
      </c>
      <c r="AA2058" s="135">
        <f t="shared" si="276"/>
        <v>0.2</v>
      </c>
      <c r="AB2058" s="135">
        <f t="shared" si="284"/>
        <v>1.6</v>
      </c>
      <c r="AC2058" s="130">
        <f t="shared" si="277"/>
        <v>18.5</v>
      </c>
      <c r="AD2058" s="130" t="str">
        <f t="shared" si="285"/>
        <v>66001-760</v>
      </c>
      <c r="AE2058" s="136"/>
      <c r="AF2058" s="137"/>
      <c r="AG2058" s="1" t="s">
        <v>151</v>
      </c>
      <c r="AH2058" s="43">
        <v>2134</v>
      </c>
    </row>
    <row r="2059" spans="1:34" x14ac:dyDescent="0.25">
      <c r="A2059" s="139">
        <v>44893</v>
      </c>
      <c r="B2059" s="58" t="s">
        <v>6597</v>
      </c>
      <c r="C2059" s="51" t="s">
        <v>3235</v>
      </c>
      <c r="D2059" s="51" t="s">
        <v>1063</v>
      </c>
      <c r="E2059" s="54">
        <v>44909</v>
      </c>
      <c r="F2059" s="51" t="s">
        <v>267</v>
      </c>
      <c r="G2059" s="48" t="s">
        <v>1062</v>
      </c>
      <c r="H2059" s="52">
        <v>4</v>
      </c>
      <c r="I2059" s="51" t="s">
        <v>1924</v>
      </c>
      <c r="J2059" s="1">
        <v>35</v>
      </c>
      <c r="K2059" s="132">
        <v>979796</v>
      </c>
      <c r="L2059" s="131"/>
      <c r="M2059" s="131"/>
      <c r="N2059" s="131"/>
      <c r="O2059" s="133">
        <f t="shared" si="281"/>
        <v>0</v>
      </c>
      <c r="P2059" s="131"/>
      <c r="Q2059" s="131"/>
      <c r="R2059" s="134" t="s">
        <v>249</v>
      </c>
      <c r="S2059" s="149">
        <v>0.24999999999999911</v>
      </c>
      <c r="T2059" s="149">
        <v>6.2499999999999778E-2</v>
      </c>
      <c r="U2059" s="150">
        <v>44911</v>
      </c>
      <c r="V2059" s="149">
        <v>0.2338888888888877</v>
      </c>
      <c r="W2059" s="130">
        <v>0.12</v>
      </c>
      <c r="X2059" s="135">
        <v>80</v>
      </c>
      <c r="Y2059" s="130" t="str">
        <f t="shared" si="282"/>
        <v>CH211A</v>
      </c>
      <c r="Z2059" s="130" t="str">
        <f t="shared" si="283"/>
        <v>1/TSB-002PCB</v>
      </c>
      <c r="AA2059" s="135">
        <f t="shared" si="276"/>
        <v>0.12</v>
      </c>
      <c r="AB2059" s="135">
        <f t="shared" si="284"/>
        <v>35</v>
      </c>
      <c r="AC2059" s="130">
        <f t="shared" si="277"/>
        <v>80</v>
      </c>
      <c r="AD2059" s="130" t="str">
        <f t="shared" si="285"/>
        <v>66000-118A</v>
      </c>
      <c r="AE2059" s="136"/>
      <c r="AF2059" s="137"/>
      <c r="AG2059" s="1" t="s">
        <v>153</v>
      </c>
      <c r="AH2059" s="43">
        <v>66116</v>
      </c>
    </row>
    <row r="2060" spans="1:34" x14ac:dyDescent="0.25">
      <c r="A2060" s="140">
        <v>44901</v>
      </c>
      <c r="B2060" s="55" t="s">
        <v>6641</v>
      </c>
      <c r="C2060" s="51" t="s">
        <v>1817</v>
      </c>
      <c r="D2060" s="51" t="s">
        <v>6643</v>
      </c>
      <c r="E2060" s="54">
        <v>44917</v>
      </c>
      <c r="F2060" s="51" t="s">
        <v>282</v>
      </c>
      <c r="G2060" s="48" t="s">
        <v>6642</v>
      </c>
      <c r="H2060" s="52">
        <v>1</v>
      </c>
      <c r="I2060" s="51" t="s">
        <v>1816</v>
      </c>
      <c r="J2060" s="1">
        <v>15.76</v>
      </c>
      <c r="K2060" s="132">
        <v>930724</v>
      </c>
      <c r="L2060" s="131"/>
      <c r="M2060" s="131">
        <v>12</v>
      </c>
      <c r="N2060" s="131">
        <v>2</v>
      </c>
      <c r="O2060" s="133">
        <f t="shared" si="281"/>
        <v>24</v>
      </c>
      <c r="P2060" s="131" t="s">
        <v>4011</v>
      </c>
      <c r="Q2060" s="131" t="s">
        <v>584</v>
      </c>
      <c r="R2060" s="134" t="s">
        <v>997</v>
      </c>
      <c r="S2060" s="149">
        <v>1.1758333333333333</v>
      </c>
      <c r="T2060" s="149">
        <v>1.1758333333333333</v>
      </c>
      <c r="U2060" s="150">
        <v>44911</v>
      </c>
      <c r="V2060" s="149">
        <v>0.15805555555555451</v>
      </c>
      <c r="W2060" s="130">
        <v>0.8</v>
      </c>
      <c r="X2060" s="135">
        <v>65</v>
      </c>
      <c r="Y2060" s="130" t="s">
        <v>6643</v>
      </c>
      <c r="Z2060" s="130" t="s">
        <v>6644</v>
      </c>
      <c r="AA2060" s="135">
        <f t="shared" si="276"/>
        <v>0.8</v>
      </c>
      <c r="AB2060" s="135">
        <f t="shared" si="284"/>
        <v>15.76</v>
      </c>
      <c r="AC2060" s="130">
        <f t="shared" si="277"/>
        <v>65</v>
      </c>
      <c r="AD2060" s="130" t="s">
        <v>6642</v>
      </c>
      <c r="AE2060" s="136"/>
      <c r="AF2060" s="137"/>
      <c r="AG2060" s="1" t="s">
        <v>151</v>
      </c>
      <c r="AH2060" s="43" t="s">
        <v>283</v>
      </c>
    </row>
    <row r="2061" spans="1:34" x14ac:dyDescent="0.25">
      <c r="A2061" s="146">
        <v>44882</v>
      </c>
      <c r="B2061" s="57" t="s">
        <v>6565</v>
      </c>
      <c r="C2061" s="51" t="s">
        <v>3700</v>
      </c>
      <c r="D2061" s="51" t="s">
        <v>6148</v>
      </c>
      <c r="E2061" s="54">
        <v>44907</v>
      </c>
      <c r="F2061" s="51" t="s">
        <v>5247</v>
      </c>
      <c r="G2061" s="48" t="s">
        <v>6147</v>
      </c>
      <c r="H2061" s="52">
        <v>15</v>
      </c>
      <c r="I2061" s="51" t="s">
        <v>1395</v>
      </c>
      <c r="J2061" s="1">
        <v>16.399999999999999</v>
      </c>
      <c r="K2061" s="132">
        <v>978465</v>
      </c>
      <c r="L2061" s="131"/>
      <c r="M2061" s="131">
        <v>11.1</v>
      </c>
      <c r="N2061" s="131">
        <v>4.9000000000000004</v>
      </c>
      <c r="O2061" s="133">
        <f t="shared" si="281"/>
        <v>54.39</v>
      </c>
      <c r="P2061" s="131" t="s">
        <v>3486</v>
      </c>
      <c r="Q2061" s="131" t="s">
        <v>577</v>
      </c>
      <c r="R2061" s="134" t="s">
        <v>2172</v>
      </c>
      <c r="S2061" s="149">
        <v>12.348888888888894</v>
      </c>
      <c r="T2061" s="149">
        <v>0.82325925925925958</v>
      </c>
      <c r="U2061" s="150">
        <v>44911</v>
      </c>
      <c r="V2061" s="149">
        <v>0.8908333333333327</v>
      </c>
      <c r="W2061" s="130">
        <v>1.1499999999999999</v>
      </c>
      <c r="X2061" s="135">
        <v>110</v>
      </c>
      <c r="Y2061" s="130" t="str">
        <f t="shared" ref="Y2061:Y2124" si="286">D2061</f>
        <v>DH58</v>
      </c>
      <c r="Z2061" s="130" t="str">
        <f t="shared" ref="Z2061:Z2124" si="287">C2061</f>
        <v>3/INR21700-50E</v>
      </c>
      <c r="AA2061" s="135">
        <f t="shared" si="276"/>
        <v>1.1499999999999999</v>
      </c>
      <c r="AB2061" s="135">
        <f t="shared" si="284"/>
        <v>16.399999999999999</v>
      </c>
      <c r="AC2061" s="130">
        <f t="shared" si="277"/>
        <v>110</v>
      </c>
      <c r="AD2061" s="130" t="str">
        <f t="shared" ref="AD2061:AD2124" si="288">G2061</f>
        <v>66003-082</v>
      </c>
      <c r="AE2061" s="136"/>
      <c r="AF2061" s="137"/>
      <c r="AG2061" s="1" t="s">
        <v>151</v>
      </c>
      <c r="AH2061" s="43">
        <v>66424</v>
      </c>
    </row>
    <row r="2062" spans="1:34" x14ac:dyDescent="0.25">
      <c r="A2062" s="146">
        <v>44910</v>
      </c>
      <c r="B2062" s="57" t="s">
        <v>6706</v>
      </c>
      <c r="C2062" s="51" t="s">
        <v>129</v>
      </c>
      <c r="D2062" s="51" t="s">
        <v>6730</v>
      </c>
      <c r="E2062" s="54">
        <v>44903</v>
      </c>
      <c r="F2062" s="51" t="s">
        <v>626</v>
      </c>
      <c r="G2062" s="48" t="s">
        <v>6707</v>
      </c>
      <c r="H2062" s="52">
        <v>18</v>
      </c>
      <c r="I2062" s="51" t="s">
        <v>128</v>
      </c>
      <c r="J2062" s="1">
        <v>2.6</v>
      </c>
      <c r="K2062" s="132">
        <v>980365</v>
      </c>
      <c r="L2062" s="131"/>
      <c r="M2062" s="131">
        <v>3</v>
      </c>
      <c r="N2062" s="131">
        <v>1.8</v>
      </c>
      <c r="O2062" s="133">
        <f t="shared" si="281"/>
        <v>5.4</v>
      </c>
      <c r="P2062" s="131" t="s">
        <v>20</v>
      </c>
      <c r="Q2062" s="131" t="s">
        <v>412</v>
      </c>
      <c r="R2062" s="134" t="s">
        <v>5774</v>
      </c>
      <c r="S2062" s="149">
        <v>0.56638888888888772</v>
      </c>
      <c r="T2062" s="149">
        <v>3.1466049382715987E-2</v>
      </c>
      <c r="U2062" s="150">
        <v>44911</v>
      </c>
      <c r="V2062" s="149">
        <v>0.318888888888889</v>
      </c>
      <c r="W2062" s="130">
        <v>1</v>
      </c>
      <c r="X2062" s="135">
        <v>10.5</v>
      </c>
      <c r="Y2062" s="130" t="str">
        <f t="shared" si="286"/>
        <v>TAG71</v>
      </c>
      <c r="Z2062" s="130" t="str">
        <f t="shared" si="287"/>
        <v>1/CR17335SE</v>
      </c>
      <c r="AA2062" s="135">
        <f t="shared" si="276"/>
        <v>1</v>
      </c>
      <c r="AB2062" s="135">
        <f t="shared" si="284"/>
        <v>2.6</v>
      </c>
      <c r="AC2062" s="130">
        <f t="shared" si="277"/>
        <v>10.5</v>
      </c>
      <c r="AD2062" s="130" t="str">
        <f t="shared" si="288"/>
        <v>66003-118</v>
      </c>
      <c r="AE2062" s="136"/>
      <c r="AF2062" s="137"/>
      <c r="AG2062" s="1" t="s">
        <v>6708</v>
      </c>
      <c r="AH2062" s="43">
        <v>23985</v>
      </c>
    </row>
    <row r="2063" spans="1:34" x14ac:dyDescent="0.25">
      <c r="A2063" s="139">
        <v>44907</v>
      </c>
      <c r="B2063" s="58" t="s">
        <v>6663</v>
      </c>
      <c r="C2063" s="51" t="s">
        <v>6665</v>
      </c>
      <c r="D2063" s="51" t="s">
        <v>6731</v>
      </c>
      <c r="E2063" s="54">
        <v>44903</v>
      </c>
      <c r="F2063" s="51" t="s">
        <v>105</v>
      </c>
      <c r="G2063" s="48" t="s">
        <v>6664</v>
      </c>
      <c r="H2063" s="52">
        <v>15</v>
      </c>
      <c r="I2063" s="51" t="s">
        <v>291</v>
      </c>
      <c r="J2063" s="1">
        <v>2.0299999999999998</v>
      </c>
      <c r="K2063" s="132">
        <v>981323</v>
      </c>
      <c r="L2063" s="131"/>
      <c r="M2063" s="131">
        <v>1.2</v>
      </c>
      <c r="N2063" s="131">
        <v>2</v>
      </c>
      <c r="O2063" s="133">
        <f t="shared" si="281"/>
        <v>2.4</v>
      </c>
      <c r="P2063" s="131" t="s">
        <v>3497</v>
      </c>
      <c r="Q2063" s="131" t="s">
        <v>412</v>
      </c>
      <c r="R2063" s="134" t="s">
        <v>5774</v>
      </c>
      <c r="S2063" s="149">
        <v>0.36388888888888793</v>
      </c>
      <c r="T2063" s="149">
        <v>2.4259259259259196E-2</v>
      </c>
      <c r="U2063" s="150">
        <v>44911</v>
      </c>
      <c r="V2063" s="149">
        <v>0.24861111111111178</v>
      </c>
      <c r="W2063" s="130">
        <v>0.25</v>
      </c>
      <c r="X2063" s="135">
        <v>4.67</v>
      </c>
      <c r="Y2063" s="130" t="str">
        <f t="shared" si="286"/>
        <v>TAG72</v>
      </c>
      <c r="Z2063" s="130" t="str">
        <f t="shared" si="287"/>
        <v>1/BK-3MCCE</v>
      </c>
      <c r="AA2063" s="135">
        <f t="shared" ref="AA2063:AA2126" si="289">W2063</f>
        <v>0.25</v>
      </c>
      <c r="AB2063" s="135">
        <f t="shared" si="284"/>
        <v>2.0299999999999998</v>
      </c>
      <c r="AC2063" s="130">
        <f t="shared" ref="AC2063:AC2126" si="290">X2063</f>
        <v>4.67</v>
      </c>
      <c r="AD2063" s="130" t="str">
        <f t="shared" si="288"/>
        <v>66004-111</v>
      </c>
      <c r="AE2063" s="136"/>
      <c r="AF2063" s="137"/>
      <c r="AG2063" s="1" t="s">
        <v>573</v>
      </c>
      <c r="AH2063" s="43" t="s">
        <v>294</v>
      </c>
    </row>
    <row r="2064" spans="1:34" x14ac:dyDescent="0.25">
      <c r="A2064" s="146">
        <v>44882</v>
      </c>
      <c r="B2064" s="57" t="s">
        <v>6566</v>
      </c>
      <c r="C2064" s="51" t="s">
        <v>6567</v>
      </c>
      <c r="D2064" s="51" t="s">
        <v>576</v>
      </c>
      <c r="E2064" s="54">
        <v>44875</v>
      </c>
      <c r="F2064" s="51" t="s">
        <v>322</v>
      </c>
      <c r="G2064" s="48" t="s">
        <v>575</v>
      </c>
      <c r="H2064" s="52">
        <v>50</v>
      </c>
      <c r="I2064" s="51" t="s">
        <v>634</v>
      </c>
      <c r="J2064" s="1">
        <v>1.97</v>
      </c>
      <c r="K2064" s="132">
        <v>978181</v>
      </c>
      <c r="L2064" s="131"/>
      <c r="M2064" s="131">
        <v>1.2</v>
      </c>
      <c r="N2064" s="131">
        <v>0.8</v>
      </c>
      <c r="O2064" s="133">
        <f t="shared" si="281"/>
        <v>0.96</v>
      </c>
      <c r="P2064" s="131" t="s">
        <v>3497</v>
      </c>
      <c r="Q2064" s="131" t="s">
        <v>412</v>
      </c>
      <c r="R2064" s="134" t="s">
        <v>5774</v>
      </c>
      <c r="S2064" s="149">
        <v>2.1741666666666668</v>
      </c>
      <c r="T2064" s="149">
        <v>4.3483333333333339E-2</v>
      </c>
      <c r="U2064" s="150">
        <v>44911</v>
      </c>
      <c r="V2064" s="149">
        <v>0.40055555555555644</v>
      </c>
      <c r="W2064" s="130">
        <v>0.03</v>
      </c>
      <c r="X2064" s="135">
        <v>3.1</v>
      </c>
      <c r="Y2064" s="130" t="str">
        <f t="shared" si="286"/>
        <v>N1705</v>
      </c>
      <c r="Z2064" s="130" t="str">
        <f t="shared" si="287"/>
        <v xml:space="preserve">1/BK-4MCCE </v>
      </c>
      <c r="AA2064" s="135">
        <f t="shared" si="289"/>
        <v>0.03</v>
      </c>
      <c r="AB2064" s="135">
        <f t="shared" si="284"/>
        <v>1.97</v>
      </c>
      <c r="AC2064" s="130">
        <f t="shared" si="290"/>
        <v>3.1</v>
      </c>
      <c r="AD2064" s="130" t="str">
        <f t="shared" si="288"/>
        <v>30006-414BP</v>
      </c>
      <c r="AE2064" s="136"/>
      <c r="AF2064" s="137"/>
      <c r="AG2064" s="1" t="s">
        <v>573</v>
      </c>
      <c r="AH2064" s="43">
        <v>81618</v>
      </c>
    </row>
    <row r="2065" spans="1:34" x14ac:dyDescent="0.25">
      <c r="A2065" s="139">
        <v>44858</v>
      </c>
      <c r="B2065" s="58" t="s">
        <v>6323</v>
      </c>
      <c r="C2065" s="51" t="s">
        <v>6325</v>
      </c>
      <c r="D2065" s="51" t="s">
        <v>6326</v>
      </c>
      <c r="E2065" s="54">
        <v>44872</v>
      </c>
      <c r="F2065" s="51" t="s">
        <v>3635</v>
      </c>
      <c r="G2065" s="48" t="s">
        <v>6324</v>
      </c>
      <c r="H2065" s="52">
        <v>3</v>
      </c>
      <c r="I2065" s="51" t="s">
        <v>256</v>
      </c>
      <c r="J2065" s="1">
        <v>6.7</v>
      </c>
      <c r="K2065" s="132">
        <v>975222</v>
      </c>
      <c r="L2065" s="131"/>
      <c r="M2065" s="131">
        <v>14</v>
      </c>
      <c r="N2065" s="131"/>
      <c r="O2065" s="133">
        <f t="shared" si="281"/>
        <v>0</v>
      </c>
      <c r="P2065" s="131" t="s">
        <v>3538</v>
      </c>
      <c r="Q2065" s="131" t="s">
        <v>6327</v>
      </c>
      <c r="R2065" s="134" t="s">
        <v>5774</v>
      </c>
      <c r="S2065" s="149">
        <v>7.2577777777777772</v>
      </c>
      <c r="T2065" s="149">
        <v>2.4192592592592592</v>
      </c>
      <c r="U2065" s="150">
        <v>44911</v>
      </c>
      <c r="V2065" s="149">
        <v>0.33277777777777828</v>
      </c>
      <c r="W2065" s="130">
        <v>1.27</v>
      </c>
      <c r="X2065" s="135">
        <v>60</v>
      </c>
      <c r="Y2065" s="130" t="str">
        <f t="shared" si="286"/>
        <v>AL139</v>
      </c>
      <c r="Z2065" s="130" t="str">
        <f t="shared" si="287"/>
        <v>27/LR6XW</v>
      </c>
      <c r="AA2065" s="135">
        <f t="shared" si="289"/>
        <v>1.27</v>
      </c>
      <c r="AB2065" s="135">
        <f t="shared" si="284"/>
        <v>6.7</v>
      </c>
      <c r="AC2065" s="130">
        <f t="shared" si="290"/>
        <v>60</v>
      </c>
      <c r="AD2065" s="130" t="str">
        <f t="shared" si="288"/>
        <v>66000-184</v>
      </c>
      <c r="AE2065" s="136"/>
      <c r="AF2065" s="137"/>
      <c r="AG2065" s="1" t="s">
        <v>151</v>
      </c>
      <c r="AH2065" s="43">
        <v>65701</v>
      </c>
    </row>
    <row r="2066" spans="1:34" x14ac:dyDescent="0.25">
      <c r="A2066" s="146">
        <v>44910</v>
      </c>
      <c r="B2066" s="57" t="s">
        <v>6684</v>
      </c>
      <c r="C2066" s="51" t="s">
        <v>5801</v>
      </c>
      <c r="D2066" s="51" t="s">
        <v>637</v>
      </c>
      <c r="E2066" s="54">
        <v>44903</v>
      </c>
      <c r="F2066" s="51" t="s">
        <v>311</v>
      </c>
      <c r="G2066" s="48" t="s">
        <v>635</v>
      </c>
      <c r="H2066" s="52">
        <v>10</v>
      </c>
      <c r="I2066" s="51" t="s">
        <v>624</v>
      </c>
      <c r="J2066" s="1">
        <v>1.7</v>
      </c>
      <c r="K2066" s="132">
        <v>971442</v>
      </c>
      <c r="L2066" s="131"/>
      <c r="M2066" s="131">
        <v>3</v>
      </c>
      <c r="N2066" s="131">
        <v>1.55</v>
      </c>
      <c r="O2066" s="133">
        <f t="shared" si="281"/>
        <v>4.6500000000000004</v>
      </c>
      <c r="P2066" s="131" t="s">
        <v>411</v>
      </c>
      <c r="Q2066" s="131" t="s">
        <v>412</v>
      </c>
      <c r="R2066" s="134" t="s">
        <v>287</v>
      </c>
      <c r="S2066" s="149">
        <v>1.7594444444444441</v>
      </c>
      <c r="T2066" s="149">
        <v>0.1759444444444444</v>
      </c>
      <c r="U2066" s="150">
        <v>44910</v>
      </c>
      <c r="V2066" s="149">
        <v>0.48388888888889081</v>
      </c>
      <c r="W2066" s="130">
        <v>0.12</v>
      </c>
      <c r="X2066" s="135">
        <v>11.5</v>
      </c>
      <c r="Y2066" s="130" t="str">
        <f t="shared" si="286"/>
        <v>L276</v>
      </c>
      <c r="Z2066" s="130" t="str">
        <f t="shared" si="287"/>
        <v xml:space="preserve">1/CR123A </v>
      </c>
      <c r="AA2066" s="135">
        <f t="shared" si="289"/>
        <v>0.12</v>
      </c>
      <c r="AB2066" s="135">
        <f t="shared" si="284"/>
        <v>1.7</v>
      </c>
      <c r="AC2066" s="130">
        <f t="shared" si="290"/>
        <v>11.5</v>
      </c>
      <c r="AD2066" s="130" t="str">
        <f t="shared" si="288"/>
        <v>66000-267</v>
      </c>
      <c r="AE2066" s="136"/>
      <c r="AF2066" s="137"/>
      <c r="AG2066" s="1" t="s">
        <v>153</v>
      </c>
      <c r="AH2066" s="43">
        <v>65813</v>
      </c>
    </row>
    <row r="2067" spans="1:34" x14ac:dyDescent="0.25">
      <c r="A2067" s="146">
        <v>44910</v>
      </c>
      <c r="B2067" s="57" t="s">
        <v>6702</v>
      </c>
      <c r="C2067" s="51" t="s">
        <v>5583</v>
      </c>
      <c r="D2067" s="51" t="s">
        <v>6705</v>
      </c>
      <c r="E2067" s="54">
        <v>44909</v>
      </c>
      <c r="F2067" s="51" t="s">
        <v>545</v>
      </c>
      <c r="G2067" s="48" t="s">
        <v>6703</v>
      </c>
      <c r="H2067" s="52">
        <v>4</v>
      </c>
      <c r="I2067" s="51" t="s">
        <v>5582</v>
      </c>
      <c r="J2067" s="1">
        <v>5.5</v>
      </c>
      <c r="K2067" s="132">
        <v>982305</v>
      </c>
      <c r="L2067" s="131" t="s">
        <v>6704</v>
      </c>
      <c r="M2067" s="131">
        <v>3.7</v>
      </c>
      <c r="N2067" s="131">
        <v>0.93</v>
      </c>
      <c r="O2067" s="133">
        <f t="shared" si="281"/>
        <v>3.4410000000000003</v>
      </c>
      <c r="P2067" s="131" t="s">
        <v>3486</v>
      </c>
      <c r="Q2067" s="131" t="s">
        <v>412</v>
      </c>
      <c r="R2067" s="134" t="s">
        <v>287</v>
      </c>
      <c r="S2067" s="149">
        <v>1.9552777777777783</v>
      </c>
      <c r="T2067" s="149">
        <v>0.48881944444444458</v>
      </c>
      <c r="U2067" s="150">
        <v>44910</v>
      </c>
      <c r="V2067" s="149">
        <v>0.26444444444444226</v>
      </c>
      <c r="W2067" s="130">
        <v>1</v>
      </c>
      <c r="X2067" s="135">
        <v>26.99</v>
      </c>
      <c r="Y2067" s="130" t="str">
        <f t="shared" si="286"/>
        <v>RL795</v>
      </c>
      <c r="Z2067" s="130" t="str">
        <f t="shared" si="287"/>
        <v>1/UF553048F</v>
      </c>
      <c r="AA2067" s="135">
        <f t="shared" si="289"/>
        <v>1</v>
      </c>
      <c r="AB2067" s="135">
        <f t="shared" si="284"/>
        <v>5.5</v>
      </c>
      <c r="AC2067" s="130">
        <f t="shared" si="290"/>
        <v>26.99</v>
      </c>
      <c r="AD2067" s="130" t="str">
        <f t="shared" si="288"/>
        <v>88003-054</v>
      </c>
      <c r="AE2067" s="136"/>
      <c r="AF2067" s="137"/>
      <c r="AG2067" s="1" t="s">
        <v>151</v>
      </c>
      <c r="AH2067" s="43">
        <v>66757</v>
      </c>
    </row>
    <row r="2068" spans="1:34" x14ac:dyDescent="0.25">
      <c r="A2068" s="139">
        <v>44893</v>
      </c>
      <c r="B2068" s="58" t="s">
        <v>6598</v>
      </c>
      <c r="C2068" s="51" t="s">
        <v>445</v>
      </c>
      <c r="D2068" s="51" t="s">
        <v>6600</v>
      </c>
      <c r="E2068" s="54">
        <v>44910</v>
      </c>
      <c r="F2068" s="51" t="s">
        <v>105</v>
      </c>
      <c r="G2068" s="48" t="s">
        <v>6599</v>
      </c>
      <c r="H2068" s="52">
        <v>1</v>
      </c>
      <c r="I2068" s="51" t="s">
        <v>364</v>
      </c>
      <c r="J2068" s="1">
        <v>22</v>
      </c>
      <c r="K2068" s="132">
        <v>979786</v>
      </c>
      <c r="L2068" s="131"/>
      <c r="M2068" s="131">
        <v>22.2</v>
      </c>
      <c r="N2068" s="131">
        <v>2.6</v>
      </c>
      <c r="O2068" s="133">
        <f t="shared" si="281"/>
        <v>57.72</v>
      </c>
      <c r="P2068" s="131" t="s">
        <v>3486</v>
      </c>
      <c r="Q2068" s="131" t="s">
        <v>464</v>
      </c>
      <c r="R2068" s="134" t="s">
        <v>5774</v>
      </c>
      <c r="S2068" s="149">
        <v>2.430833333333335</v>
      </c>
      <c r="T2068" s="149">
        <v>2.430833333333335</v>
      </c>
      <c r="U2068" s="150">
        <v>44910</v>
      </c>
      <c r="V2068" s="149">
        <v>8.5277777777779562E-2</v>
      </c>
      <c r="W2068" s="130">
        <v>1.27</v>
      </c>
      <c r="X2068" s="135">
        <v>81</v>
      </c>
      <c r="Y2068" s="130" t="str">
        <f t="shared" si="286"/>
        <v>RECELL585</v>
      </c>
      <c r="Z2068" s="130" t="str">
        <f t="shared" si="287"/>
        <v>6/UR18650ZY</v>
      </c>
      <c r="AA2068" s="135">
        <f t="shared" si="289"/>
        <v>1.27</v>
      </c>
      <c r="AB2068" s="135">
        <f t="shared" si="284"/>
        <v>22</v>
      </c>
      <c r="AC2068" s="130">
        <f t="shared" si="290"/>
        <v>81</v>
      </c>
      <c r="AD2068" s="130" t="str">
        <f t="shared" si="288"/>
        <v>66002-330</v>
      </c>
      <c r="AE2068" s="136"/>
      <c r="AF2068" s="137"/>
      <c r="AG2068" s="1" t="s">
        <v>152</v>
      </c>
      <c r="AH2068" s="43" t="s">
        <v>294</v>
      </c>
    </row>
    <row r="2069" spans="1:34" x14ac:dyDescent="0.25">
      <c r="A2069" s="139">
        <v>44907</v>
      </c>
      <c r="B2069" s="58" t="s">
        <v>6666</v>
      </c>
      <c r="C2069" s="51" t="s">
        <v>275</v>
      </c>
      <c r="D2069" s="51" t="s">
        <v>498</v>
      </c>
      <c r="E2069" s="54">
        <v>44903</v>
      </c>
      <c r="F2069" s="51" t="s">
        <v>6653</v>
      </c>
      <c r="G2069" s="48" t="s">
        <v>497</v>
      </c>
      <c r="H2069" s="52">
        <v>1</v>
      </c>
      <c r="I2069" s="51" t="s">
        <v>116</v>
      </c>
      <c r="J2069" s="1">
        <v>21.38</v>
      </c>
      <c r="K2069" s="132">
        <v>981484</v>
      </c>
      <c r="L2069" s="131"/>
      <c r="M2069" s="131">
        <v>11.1</v>
      </c>
      <c r="N2069" s="131">
        <v>2</v>
      </c>
      <c r="O2069" s="133">
        <f t="shared" si="281"/>
        <v>22.2</v>
      </c>
      <c r="P2069" s="131" t="s">
        <v>3486</v>
      </c>
      <c r="Q2069" s="131" t="s">
        <v>6667</v>
      </c>
      <c r="R2069" s="134" t="s">
        <v>2172</v>
      </c>
      <c r="S2069" s="149">
        <v>2.9655555555555573</v>
      </c>
      <c r="T2069" s="149">
        <v>2.9655555555555573</v>
      </c>
      <c r="U2069" s="150">
        <v>44910</v>
      </c>
      <c r="V2069" s="149">
        <v>0.19083333333333385</v>
      </c>
      <c r="W2069" s="130">
        <v>2.97</v>
      </c>
      <c r="X2069" s="135">
        <v>85</v>
      </c>
      <c r="Y2069" s="130" t="str">
        <f t="shared" si="286"/>
        <v>RL980</v>
      </c>
      <c r="Z2069" s="130" t="str">
        <f t="shared" si="287"/>
        <v>3/UF103450P</v>
      </c>
      <c r="AA2069" s="135">
        <f t="shared" si="289"/>
        <v>2.97</v>
      </c>
      <c r="AB2069" s="135">
        <f t="shared" si="284"/>
        <v>21.38</v>
      </c>
      <c r="AC2069" s="130">
        <f t="shared" si="290"/>
        <v>85</v>
      </c>
      <c r="AD2069" s="130" t="str">
        <f t="shared" si="288"/>
        <v>30008-144SHARK</v>
      </c>
      <c r="AE2069" s="136"/>
      <c r="AF2069" s="137"/>
      <c r="AG2069" s="1" t="s">
        <v>13</v>
      </c>
      <c r="AH2069" s="43">
        <v>2788</v>
      </c>
    </row>
    <row r="2070" spans="1:34" x14ac:dyDescent="0.25">
      <c r="A2070" s="146">
        <v>44903</v>
      </c>
      <c r="B2070" s="57" t="s">
        <v>6654</v>
      </c>
      <c r="C2070" s="51" t="s">
        <v>5141</v>
      </c>
      <c r="D2070" s="51" t="s">
        <v>5142</v>
      </c>
      <c r="E2070" s="54">
        <v>44902</v>
      </c>
      <c r="F2070" s="51" t="s">
        <v>6655</v>
      </c>
      <c r="G2070" s="48" t="s">
        <v>5140</v>
      </c>
      <c r="H2070" s="52">
        <v>4</v>
      </c>
      <c r="I2070" s="51" t="s">
        <v>116</v>
      </c>
      <c r="J2070" s="1">
        <v>6.69</v>
      </c>
      <c r="K2070" s="132">
        <v>981265</v>
      </c>
      <c r="L2070" s="131"/>
      <c r="M2070" s="131">
        <v>3.7</v>
      </c>
      <c r="N2070" s="131">
        <v>2</v>
      </c>
      <c r="O2070" s="133">
        <f t="shared" si="281"/>
        <v>7.4</v>
      </c>
      <c r="P2070" s="131" t="s">
        <v>3486</v>
      </c>
      <c r="Q2070" s="131" t="s">
        <v>412</v>
      </c>
      <c r="R2070" s="134" t="s">
        <v>287</v>
      </c>
      <c r="S2070" s="149">
        <v>2.036666666666668</v>
      </c>
      <c r="T2070" s="149">
        <v>0.50916666666666699</v>
      </c>
      <c r="U2070" s="150">
        <v>44910</v>
      </c>
      <c r="V2070" s="149">
        <v>0.31916666666666593</v>
      </c>
      <c r="W2070" s="130">
        <v>1</v>
      </c>
      <c r="X2070" s="135">
        <v>50</v>
      </c>
      <c r="Y2070" s="130" t="str">
        <f t="shared" si="286"/>
        <v>RL784</v>
      </c>
      <c r="Z2070" s="130" t="str">
        <f t="shared" si="287"/>
        <v>1/UF103450P</v>
      </c>
      <c r="AA2070" s="135">
        <f t="shared" si="289"/>
        <v>1</v>
      </c>
      <c r="AB2070" s="135">
        <f t="shared" si="284"/>
        <v>6.69</v>
      </c>
      <c r="AC2070" s="130">
        <f t="shared" si="290"/>
        <v>50</v>
      </c>
      <c r="AD2070" s="130" t="str">
        <f t="shared" si="288"/>
        <v>30008-140CLRNX</v>
      </c>
      <c r="AE2070" s="136"/>
      <c r="AF2070" s="137"/>
      <c r="AG2070" s="1" t="s">
        <v>151</v>
      </c>
      <c r="AH2070" s="43">
        <v>2790</v>
      </c>
    </row>
    <row r="2071" spans="1:34" x14ac:dyDescent="0.25">
      <c r="A2071" s="146">
        <v>44903</v>
      </c>
      <c r="B2071" s="57" t="s">
        <v>6656</v>
      </c>
      <c r="C2071" s="51" t="s">
        <v>6657</v>
      </c>
      <c r="D2071" s="51" t="s">
        <v>5541</v>
      </c>
      <c r="E2071" s="54">
        <v>44903</v>
      </c>
      <c r="F2071" s="51" t="s">
        <v>5532</v>
      </c>
      <c r="G2071" s="48" t="s">
        <v>5538</v>
      </c>
      <c r="H2071" s="52">
        <v>70</v>
      </c>
      <c r="I2071" s="51" t="s">
        <v>5539</v>
      </c>
      <c r="J2071" s="1">
        <v>140.13999999999999</v>
      </c>
      <c r="K2071" s="132">
        <v>931315</v>
      </c>
      <c r="L2071" s="131"/>
      <c r="M2071" s="131"/>
      <c r="N2071" s="131"/>
      <c r="O2071" s="133">
        <f t="shared" si="281"/>
        <v>0</v>
      </c>
      <c r="P2071" s="131"/>
      <c r="Q2071" s="131"/>
      <c r="R2071" s="134" t="s">
        <v>259</v>
      </c>
      <c r="S2071" s="149">
        <v>10.231111111111112</v>
      </c>
      <c r="T2071" s="149">
        <v>0.14615873015873015</v>
      </c>
      <c r="U2071" s="150">
        <v>44910</v>
      </c>
      <c r="V2071" s="149">
        <v>0.98416666666666597</v>
      </c>
      <c r="W2071" s="130">
        <v>0.44</v>
      </c>
      <c r="X2071" s="135">
        <v>153.56</v>
      </c>
      <c r="Y2071" s="130" t="str">
        <f t="shared" si="286"/>
        <v>CH598</v>
      </c>
      <c r="Z2071" s="130" t="str">
        <f t="shared" si="287"/>
        <v>VECIP65-24/8</v>
      </c>
      <c r="AA2071" s="135">
        <f t="shared" si="289"/>
        <v>0.44</v>
      </c>
      <c r="AB2071" s="135">
        <f t="shared" si="284"/>
        <v>140.13999999999999</v>
      </c>
      <c r="AC2071" s="130">
        <f t="shared" si="290"/>
        <v>153.56</v>
      </c>
      <c r="AD2071" s="130" t="str">
        <f t="shared" si="288"/>
        <v>64900-205XLR</v>
      </c>
      <c r="AE2071" s="136"/>
      <c r="AF2071" s="137"/>
      <c r="AG2071" s="1" t="s">
        <v>153</v>
      </c>
      <c r="AH2071" s="43">
        <v>66277</v>
      </c>
    </row>
    <row r="2072" spans="1:34" x14ac:dyDescent="0.25">
      <c r="A2072" s="146">
        <v>44896</v>
      </c>
      <c r="B2072" s="57" t="s">
        <v>6631</v>
      </c>
      <c r="C2072" s="51" t="s">
        <v>402</v>
      </c>
      <c r="D2072" s="51" t="s">
        <v>1446</v>
      </c>
      <c r="E2072" s="54">
        <v>44910</v>
      </c>
      <c r="F2072" s="51" t="s">
        <v>1444</v>
      </c>
      <c r="G2072" s="48" t="s">
        <v>1445</v>
      </c>
      <c r="H2072" s="52">
        <v>14</v>
      </c>
      <c r="I2072" s="51" t="s">
        <v>95</v>
      </c>
      <c r="J2072" s="1">
        <v>15.5</v>
      </c>
      <c r="K2072" s="132">
        <v>979783</v>
      </c>
      <c r="L2072" s="131"/>
      <c r="M2072" s="131">
        <v>24</v>
      </c>
      <c r="N2072" s="131"/>
      <c r="O2072" s="133">
        <f t="shared" si="281"/>
        <v>0</v>
      </c>
      <c r="P2072" s="131" t="s">
        <v>3538</v>
      </c>
      <c r="Q2072" s="131" t="s">
        <v>1208</v>
      </c>
      <c r="R2072" s="134" t="s">
        <v>6535</v>
      </c>
      <c r="S2072" s="149">
        <v>14.545555555555556</v>
      </c>
      <c r="T2072" s="149">
        <v>1.0389682539682539</v>
      </c>
      <c r="U2072" s="150">
        <v>44910</v>
      </c>
      <c r="V2072" s="149">
        <v>0.6563888888888898</v>
      </c>
      <c r="W2072" s="130">
        <v>0.84</v>
      </c>
      <c r="X2072" s="135">
        <v>75</v>
      </c>
      <c r="Y2072" s="130" t="str">
        <f t="shared" si="286"/>
        <v>AL545</v>
      </c>
      <c r="Z2072" s="130" t="str">
        <f t="shared" si="287"/>
        <v>16/LR20XW</v>
      </c>
      <c r="AA2072" s="135">
        <f t="shared" si="289"/>
        <v>0.84</v>
      </c>
      <c r="AB2072" s="135">
        <f t="shared" si="284"/>
        <v>15.5</v>
      </c>
      <c r="AC2072" s="130">
        <f t="shared" si="290"/>
        <v>75</v>
      </c>
      <c r="AD2072" s="130" t="str">
        <f t="shared" si="288"/>
        <v>66001-138</v>
      </c>
      <c r="AE2072" s="136"/>
      <c r="AF2072" s="137"/>
      <c r="AG2072" s="1" t="s">
        <v>153</v>
      </c>
      <c r="AH2072" s="43">
        <v>30450</v>
      </c>
    </row>
    <row r="2073" spans="1:34" x14ac:dyDescent="0.25">
      <c r="A2073" s="139">
        <v>44858</v>
      </c>
      <c r="B2073" s="58" t="s">
        <v>6334</v>
      </c>
      <c r="C2073" s="51" t="s">
        <v>663</v>
      </c>
      <c r="D2073" s="51" t="s">
        <v>664</v>
      </c>
      <c r="E2073" s="54">
        <v>44866</v>
      </c>
      <c r="F2073" s="51" t="s">
        <v>260</v>
      </c>
      <c r="G2073" s="48" t="s">
        <v>662</v>
      </c>
      <c r="H2073" s="52">
        <v>20</v>
      </c>
      <c r="I2073" s="51" t="s">
        <v>630</v>
      </c>
      <c r="J2073" s="1">
        <v>22.9</v>
      </c>
      <c r="K2073" s="132">
        <v>975409</v>
      </c>
      <c r="L2073" s="131"/>
      <c r="M2073" s="131">
        <v>7.2</v>
      </c>
      <c r="N2073" s="131">
        <v>3</v>
      </c>
      <c r="O2073" s="133">
        <f t="shared" si="281"/>
        <v>21.6</v>
      </c>
      <c r="P2073" s="131" t="s">
        <v>4011</v>
      </c>
      <c r="Q2073" s="131" t="s">
        <v>464</v>
      </c>
      <c r="R2073" s="134" t="s">
        <v>6081</v>
      </c>
      <c r="S2073" s="149">
        <v>5.0716666666666663</v>
      </c>
      <c r="T2073" s="149">
        <v>0.25358333333333333</v>
      </c>
      <c r="U2073" s="150">
        <v>44910</v>
      </c>
      <c r="V2073" s="149">
        <v>0.65138888888888902</v>
      </c>
      <c r="W2073" s="130">
        <v>0.28999999999999998</v>
      </c>
      <c r="X2073" s="135">
        <v>75.599999999999994</v>
      </c>
      <c r="Y2073" s="130" t="str">
        <f t="shared" si="286"/>
        <v>N405</v>
      </c>
      <c r="Z2073" s="130" t="str">
        <f t="shared" si="287"/>
        <v>6/N3000CR</v>
      </c>
      <c r="AA2073" s="135">
        <f t="shared" si="289"/>
        <v>0.28999999999999998</v>
      </c>
      <c r="AB2073" s="135">
        <f t="shared" si="284"/>
        <v>22.9</v>
      </c>
      <c r="AC2073" s="130">
        <f t="shared" si="290"/>
        <v>75.599999999999994</v>
      </c>
      <c r="AD2073" s="130" t="str">
        <f t="shared" si="288"/>
        <v>30003-856AA</v>
      </c>
      <c r="AE2073" s="136"/>
      <c r="AF2073" s="137"/>
      <c r="AG2073" s="1" t="s">
        <v>573</v>
      </c>
      <c r="AH2073" s="43">
        <v>20171</v>
      </c>
    </row>
    <row r="2074" spans="1:34" x14ac:dyDescent="0.25">
      <c r="A2074" s="140">
        <v>44908</v>
      </c>
      <c r="B2074" s="55" t="s">
        <v>6674</v>
      </c>
      <c r="C2074" s="51" t="s">
        <v>6676</v>
      </c>
      <c r="D2074" s="51" t="s">
        <v>6677</v>
      </c>
      <c r="E2074" s="54">
        <v>44908</v>
      </c>
      <c r="F2074" s="51" t="s">
        <v>1753</v>
      </c>
      <c r="G2074" s="48" t="s">
        <v>6675</v>
      </c>
      <c r="H2074" s="52">
        <v>5</v>
      </c>
      <c r="I2074" s="51" t="s">
        <v>256</v>
      </c>
      <c r="J2074" s="1">
        <v>8.1999999999999993</v>
      </c>
      <c r="K2074" s="132">
        <v>981964</v>
      </c>
      <c r="L2074" s="131"/>
      <c r="M2074" s="131">
        <v>13.5</v>
      </c>
      <c r="N2074" s="131"/>
      <c r="O2074" s="133">
        <f t="shared" si="281"/>
        <v>0</v>
      </c>
      <c r="P2074" s="131" t="s">
        <v>3538</v>
      </c>
      <c r="Q2074" s="131" t="s">
        <v>332</v>
      </c>
      <c r="R2074" s="134" t="s">
        <v>5775</v>
      </c>
      <c r="S2074" s="149">
        <v>7.6452777777777765</v>
      </c>
      <c r="T2074" s="149">
        <v>1.5290555555555554</v>
      </c>
      <c r="U2074" s="150">
        <v>44910</v>
      </c>
      <c r="V2074" s="149">
        <v>0.45500000000000052</v>
      </c>
      <c r="W2074" s="130">
        <v>1.35</v>
      </c>
      <c r="X2074" s="135">
        <v>72</v>
      </c>
      <c r="Y2074" s="130" t="str">
        <f t="shared" si="286"/>
        <v>AL295</v>
      </c>
      <c r="Z2074" s="130" t="str">
        <f t="shared" si="287"/>
        <v>36/LR6XW</v>
      </c>
      <c r="AA2074" s="135">
        <f t="shared" si="289"/>
        <v>1.35</v>
      </c>
      <c r="AB2074" s="135">
        <f t="shared" si="284"/>
        <v>8.1999999999999993</v>
      </c>
      <c r="AC2074" s="130">
        <f t="shared" si="290"/>
        <v>72</v>
      </c>
      <c r="AD2074" s="130" t="str">
        <f t="shared" si="288"/>
        <v>66000-284</v>
      </c>
      <c r="AE2074" s="136"/>
      <c r="AF2074" s="137"/>
      <c r="AG2074" s="1" t="s">
        <v>153</v>
      </c>
      <c r="AH2074" s="43">
        <v>35006</v>
      </c>
    </row>
    <row r="2075" spans="1:34" x14ac:dyDescent="0.25">
      <c r="A2075" s="146">
        <v>44910</v>
      </c>
      <c r="B2075" s="57" t="s">
        <v>6709</v>
      </c>
      <c r="C2075" s="51" t="s">
        <v>6711</v>
      </c>
      <c r="D2075" s="51" t="s">
        <v>6732</v>
      </c>
      <c r="E2075" s="54">
        <v>44908</v>
      </c>
      <c r="F2075" s="51" t="s">
        <v>3780</v>
      </c>
      <c r="G2075" s="48" t="s">
        <v>6710</v>
      </c>
      <c r="H2075" s="52">
        <v>1</v>
      </c>
      <c r="I2075" s="51" t="s">
        <v>383</v>
      </c>
      <c r="J2075" s="1">
        <v>34.4</v>
      </c>
      <c r="K2075" s="132">
        <v>982004</v>
      </c>
      <c r="L2075" s="131"/>
      <c r="M2075" s="131">
        <v>7.2</v>
      </c>
      <c r="N2075" s="131">
        <v>7.1</v>
      </c>
      <c r="O2075" s="133">
        <f t="shared" si="281"/>
        <v>51.12</v>
      </c>
      <c r="P2075" s="131" t="s">
        <v>3486</v>
      </c>
      <c r="Q2075" s="131" t="s">
        <v>464</v>
      </c>
      <c r="R2075" s="134" t="s">
        <v>1902</v>
      </c>
      <c r="S2075" s="149">
        <v>1.0000000000000018</v>
      </c>
      <c r="T2075" s="149">
        <v>1.0000000000000018</v>
      </c>
      <c r="U2075" s="150">
        <v>44910</v>
      </c>
      <c r="V2075" s="149">
        <v>0.16666666666666607</v>
      </c>
      <c r="W2075" s="130">
        <v>1</v>
      </c>
      <c r="X2075" s="135">
        <v>120</v>
      </c>
      <c r="Y2075" s="130" t="str">
        <f t="shared" si="286"/>
        <v>PACK745</v>
      </c>
      <c r="Z2075" s="130" t="str">
        <f t="shared" si="287"/>
        <v>6/NCA103450</v>
      </c>
      <c r="AA2075" s="135">
        <f t="shared" si="289"/>
        <v>1</v>
      </c>
      <c r="AB2075" s="135">
        <f t="shared" si="284"/>
        <v>34.4</v>
      </c>
      <c r="AC2075" s="130">
        <f t="shared" si="290"/>
        <v>120</v>
      </c>
      <c r="AD2075" s="130" t="str">
        <f t="shared" si="288"/>
        <v>66003-913</v>
      </c>
      <c r="AE2075" s="136"/>
      <c r="AF2075" s="137"/>
      <c r="AG2075" s="1" t="s">
        <v>152</v>
      </c>
      <c r="AH2075" s="43">
        <v>2240</v>
      </c>
    </row>
    <row r="2076" spans="1:34" x14ac:dyDescent="0.25">
      <c r="A2076" s="147">
        <v>44890</v>
      </c>
      <c r="B2076" s="82" t="s">
        <v>6590</v>
      </c>
      <c r="C2076" s="51" t="s">
        <v>399</v>
      </c>
      <c r="D2076" s="51" t="s">
        <v>1297</v>
      </c>
      <c r="E2076" s="54">
        <v>44875</v>
      </c>
      <c r="F2076" s="51" t="s">
        <v>1295</v>
      </c>
      <c r="G2076" s="48" t="s">
        <v>1296</v>
      </c>
      <c r="H2076" s="52">
        <v>50</v>
      </c>
      <c r="I2076" s="51" t="s">
        <v>251</v>
      </c>
      <c r="J2076" s="1">
        <v>69.790000000000006</v>
      </c>
      <c r="K2076" s="132">
        <v>978141</v>
      </c>
      <c r="L2076" s="131"/>
      <c r="M2076" s="131">
        <v>10.8</v>
      </c>
      <c r="N2076" s="131">
        <v>6.7</v>
      </c>
      <c r="O2076" s="133">
        <f t="shared" si="281"/>
        <v>72.360000000000014</v>
      </c>
      <c r="P2076" s="131" t="s">
        <v>3486</v>
      </c>
      <c r="Q2076" s="131" t="s">
        <v>372</v>
      </c>
      <c r="R2076" s="134" t="s">
        <v>259</v>
      </c>
      <c r="S2076" s="149">
        <v>43.955833333333331</v>
      </c>
      <c r="T2076" s="149">
        <v>0.87911666666666666</v>
      </c>
      <c r="U2076" s="150">
        <v>44914</v>
      </c>
      <c r="V2076" s="149">
        <v>2.6000000000000014</v>
      </c>
      <c r="W2076" s="130">
        <v>1.05</v>
      </c>
      <c r="X2076" s="135">
        <v>190</v>
      </c>
      <c r="Y2076" s="130" t="str">
        <f t="shared" si="286"/>
        <v>RL1184</v>
      </c>
      <c r="Z2076" s="130" t="str">
        <f t="shared" si="287"/>
        <v>6/NCR18650B</v>
      </c>
      <c r="AA2076" s="135">
        <f t="shared" si="289"/>
        <v>1.05</v>
      </c>
      <c r="AB2076" s="135">
        <f t="shared" si="284"/>
        <v>69.790000000000006</v>
      </c>
      <c r="AC2076" s="130">
        <f t="shared" si="290"/>
        <v>190</v>
      </c>
      <c r="AD2076" s="130" t="str">
        <f t="shared" si="288"/>
        <v>67001-689</v>
      </c>
      <c r="AE2076" s="136"/>
      <c r="AF2076" s="137"/>
      <c r="AG2076" s="1" t="s">
        <v>153</v>
      </c>
      <c r="AH2076" s="43">
        <v>1039</v>
      </c>
    </row>
    <row r="2077" spans="1:34" x14ac:dyDescent="0.25">
      <c r="A2077" s="147">
        <v>44862</v>
      </c>
      <c r="B2077" s="82" t="s">
        <v>6413</v>
      </c>
      <c r="C2077" s="51" t="s">
        <v>4125</v>
      </c>
      <c r="D2077" s="51" t="s">
        <v>885</v>
      </c>
      <c r="E2077" s="54">
        <v>44882</v>
      </c>
      <c r="F2077" s="51" t="s">
        <v>2442</v>
      </c>
      <c r="G2077" s="48" t="s">
        <v>884</v>
      </c>
      <c r="H2077" s="52">
        <v>40</v>
      </c>
      <c r="I2077" s="51" t="s">
        <v>4124</v>
      </c>
      <c r="J2077" s="1">
        <v>1.6</v>
      </c>
      <c r="K2077" s="132">
        <v>976525</v>
      </c>
      <c r="L2077" s="131"/>
      <c r="M2077" s="131">
        <v>3.6</v>
      </c>
      <c r="N2077" s="131">
        <v>1.65</v>
      </c>
      <c r="O2077" s="133">
        <f t="shared" si="281"/>
        <v>5.9399999999999995</v>
      </c>
      <c r="P2077" s="131" t="s">
        <v>538</v>
      </c>
      <c r="Q2077" s="131" t="s">
        <v>412</v>
      </c>
      <c r="R2077" s="134" t="s">
        <v>997</v>
      </c>
      <c r="S2077" s="149">
        <v>4.8597222222222243</v>
      </c>
      <c r="T2077" s="149">
        <v>0.1214930555555556</v>
      </c>
      <c r="U2077" s="150">
        <v>44911</v>
      </c>
      <c r="V2077" s="149">
        <v>0.90805555555555451</v>
      </c>
      <c r="W2077" s="130">
        <v>0.2</v>
      </c>
      <c r="X2077" s="135">
        <v>15</v>
      </c>
      <c r="Y2077" s="130" t="str">
        <f t="shared" si="286"/>
        <v>L742</v>
      </c>
      <c r="Z2077" s="130" t="str">
        <f t="shared" si="287"/>
        <v>1/ER14335</v>
      </c>
      <c r="AA2077" s="135">
        <f t="shared" si="289"/>
        <v>0.2</v>
      </c>
      <c r="AB2077" s="135">
        <f t="shared" si="284"/>
        <v>1.6</v>
      </c>
      <c r="AC2077" s="130">
        <f t="shared" si="290"/>
        <v>15</v>
      </c>
      <c r="AD2077" s="130" t="str">
        <f t="shared" si="288"/>
        <v>66001-760</v>
      </c>
      <c r="AE2077" s="136"/>
      <c r="AF2077" s="137"/>
      <c r="AG2077" s="1" t="s">
        <v>151</v>
      </c>
      <c r="AH2077" s="43">
        <v>2134</v>
      </c>
    </row>
    <row r="2078" spans="1:34" x14ac:dyDescent="0.25">
      <c r="A2078" s="146">
        <v>44903</v>
      </c>
      <c r="B2078" s="57" t="s">
        <v>6649</v>
      </c>
      <c r="C2078" s="51" t="s">
        <v>289</v>
      </c>
      <c r="D2078" s="51" t="s">
        <v>6651</v>
      </c>
      <c r="E2078" s="54">
        <v>44917</v>
      </c>
      <c r="F2078" s="51" t="s">
        <v>282</v>
      </c>
      <c r="G2078" s="48" t="s">
        <v>6650</v>
      </c>
      <c r="H2078" s="52">
        <v>5</v>
      </c>
      <c r="I2078" s="51" t="s">
        <v>288</v>
      </c>
      <c r="J2078" s="1">
        <v>16.12</v>
      </c>
      <c r="K2078" s="132">
        <v>980747</v>
      </c>
      <c r="L2078" s="131"/>
      <c r="M2078" s="131">
        <v>7.2</v>
      </c>
      <c r="N2078" s="131">
        <v>4</v>
      </c>
      <c r="O2078" s="133">
        <f t="shared" si="281"/>
        <v>28.8</v>
      </c>
      <c r="P2078" s="131" t="s">
        <v>3497</v>
      </c>
      <c r="Q2078" s="131" t="s">
        <v>464</v>
      </c>
      <c r="R2078" s="134" t="s">
        <v>5774</v>
      </c>
      <c r="S2078" s="149">
        <v>4.0252777777777773</v>
      </c>
      <c r="T2078" s="149">
        <v>0.80505555555555541</v>
      </c>
      <c r="U2078" s="150">
        <v>44911</v>
      </c>
      <c r="V2078" s="149">
        <v>0.31722222222222207</v>
      </c>
      <c r="W2078" s="130">
        <v>0.6</v>
      </c>
      <c r="X2078" s="135">
        <v>73.41</v>
      </c>
      <c r="Y2078" s="130" t="str">
        <f t="shared" si="286"/>
        <v>RECELL451</v>
      </c>
      <c r="Z2078" s="130" t="str">
        <f t="shared" si="287"/>
        <v>6/HR-4/3AU</v>
      </c>
      <c r="AA2078" s="135">
        <f t="shared" si="289"/>
        <v>0.6</v>
      </c>
      <c r="AB2078" s="135">
        <f t="shared" si="284"/>
        <v>16.12</v>
      </c>
      <c r="AC2078" s="130">
        <f t="shared" si="290"/>
        <v>73.41</v>
      </c>
      <c r="AD2078" s="130" t="str">
        <f t="shared" si="288"/>
        <v>22000-348CHOUSN</v>
      </c>
      <c r="AE2078" s="136"/>
      <c r="AF2078" s="137"/>
      <c r="AG2078" s="1" t="s">
        <v>13</v>
      </c>
      <c r="AH2078" s="43" t="s">
        <v>283</v>
      </c>
    </row>
    <row r="2079" spans="1:34" x14ac:dyDescent="0.25">
      <c r="A2079" s="147">
        <v>44869</v>
      </c>
      <c r="B2079" s="82" t="s">
        <v>6468</v>
      </c>
      <c r="C2079" s="51" t="s">
        <v>6471</v>
      </c>
      <c r="D2079" s="51" t="s">
        <v>6472</v>
      </c>
      <c r="E2079" s="54">
        <v>44894</v>
      </c>
      <c r="F2079" s="51" t="s">
        <v>6469</v>
      </c>
      <c r="G2079" s="48" t="s">
        <v>6470</v>
      </c>
      <c r="H2079" s="52">
        <v>6</v>
      </c>
      <c r="I2079" s="51" t="s">
        <v>251</v>
      </c>
      <c r="J2079" s="1">
        <v>1178.5999999999999</v>
      </c>
      <c r="K2079" s="132">
        <v>976944</v>
      </c>
      <c r="L2079" s="131"/>
      <c r="M2079" s="131">
        <v>25.2</v>
      </c>
      <c r="N2079" s="131">
        <v>107.2</v>
      </c>
      <c r="O2079" s="133">
        <f t="shared" si="281"/>
        <v>2701.44</v>
      </c>
      <c r="P2079" s="131" t="s">
        <v>3486</v>
      </c>
      <c r="Q2079" s="131" t="s">
        <v>6473</v>
      </c>
      <c r="R2079" s="134" t="s">
        <v>5690</v>
      </c>
      <c r="S2079" s="149">
        <v>77.300277777777779</v>
      </c>
      <c r="T2079" s="149">
        <v>12.88337962962963</v>
      </c>
      <c r="U2079" s="150">
        <v>44908</v>
      </c>
      <c r="V2079" s="149">
        <v>0.15138888888888946</v>
      </c>
      <c r="W2079" s="130">
        <v>5</v>
      </c>
      <c r="X2079" s="135">
        <v>3700</v>
      </c>
      <c r="Y2079" s="130" t="str">
        <f t="shared" si="286"/>
        <v>RL1621</v>
      </c>
      <c r="Z2079" s="130" t="str">
        <f t="shared" si="287"/>
        <v>224/NCR18650B</v>
      </c>
      <c r="AA2079" s="135">
        <f t="shared" si="289"/>
        <v>5</v>
      </c>
      <c r="AB2079" s="135">
        <f t="shared" si="284"/>
        <v>1178.5999999999999</v>
      </c>
      <c r="AC2079" s="130">
        <f t="shared" si="290"/>
        <v>3700</v>
      </c>
      <c r="AD2079" s="130" t="str">
        <f t="shared" si="288"/>
        <v>66003-076</v>
      </c>
      <c r="AE2079" s="136"/>
      <c r="AF2079" s="137"/>
      <c r="AG2079" s="1" t="s">
        <v>151</v>
      </c>
      <c r="AH2079" s="43">
        <v>32937</v>
      </c>
    </row>
    <row r="2080" spans="1:34" x14ac:dyDescent="0.25">
      <c r="A2080" s="139">
        <v>44893</v>
      </c>
      <c r="B2080" s="58" t="s">
        <v>6593</v>
      </c>
      <c r="C2080" s="51" t="s">
        <v>755</v>
      </c>
      <c r="D2080" s="51" t="s">
        <v>6596</v>
      </c>
      <c r="E2080" s="54">
        <v>44887</v>
      </c>
      <c r="F2080" s="51" t="s">
        <v>6594</v>
      </c>
      <c r="G2080" s="48" t="s">
        <v>6595</v>
      </c>
      <c r="H2080" s="52">
        <v>20</v>
      </c>
      <c r="I2080" s="51" t="s">
        <v>489</v>
      </c>
      <c r="J2080" s="1">
        <v>28</v>
      </c>
      <c r="K2080" s="132">
        <v>979511</v>
      </c>
      <c r="L2080" s="131"/>
      <c r="M2080" s="131">
        <v>42</v>
      </c>
      <c r="N2080" s="131"/>
      <c r="O2080" s="133">
        <f t="shared" si="281"/>
        <v>0</v>
      </c>
      <c r="P2080" s="131" t="s">
        <v>3538</v>
      </c>
      <c r="Q2080" s="131" t="s">
        <v>1758</v>
      </c>
      <c r="R2080" s="134" t="s">
        <v>6739</v>
      </c>
      <c r="S2080" s="149">
        <v>48.868333333333339</v>
      </c>
      <c r="T2080" s="149">
        <v>2.4434166666666668</v>
      </c>
      <c r="U2080" s="150">
        <v>44914</v>
      </c>
      <c r="V2080" s="149">
        <v>0.4966666666666657</v>
      </c>
      <c r="W2080" s="130">
        <v>3.09</v>
      </c>
      <c r="X2080" s="135">
        <v>184.5</v>
      </c>
      <c r="Y2080" s="130" t="str">
        <f t="shared" si="286"/>
        <v>AL435DEG</v>
      </c>
      <c r="Z2080" s="130" t="str">
        <f t="shared" si="287"/>
        <v>28/EN95</v>
      </c>
      <c r="AA2080" s="135">
        <f t="shared" si="289"/>
        <v>3.09</v>
      </c>
      <c r="AB2080" s="135">
        <f t="shared" si="284"/>
        <v>28</v>
      </c>
      <c r="AC2080" s="130">
        <f t="shared" si="290"/>
        <v>184.5</v>
      </c>
      <c r="AD2080" s="130" t="str">
        <f t="shared" si="288"/>
        <v>50001-314JAIMSDEG</v>
      </c>
      <c r="AE2080" s="136"/>
      <c r="AF2080" s="137"/>
      <c r="AG2080" s="1" t="s">
        <v>152</v>
      </c>
      <c r="AH2080" s="43">
        <v>2480</v>
      </c>
    </row>
    <row r="2081" spans="1:34" x14ac:dyDescent="0.25">
      <c r="A2081" s="146">
        <v>44910</v>
      </c>
      <c r="B2081" s="57" t="s">
        <v>6678</v>
      </c>
      <c r="C2081" s="51" t="s">
        <v>6681</v>
      </c>
      <c r="D2081" s="51" t="s">
        <v>6682</v>
      </c>
      <c r="E2081" s="54">
        <v>44902</v>
      </c>
      <c r="F2081" s="51" t="s">
        <v>6679</v>
      </c>
      <c r="G2081" s="48" t="s">
        <v>6680</v>
      </c>
      <c r="H2081" s="52">
        <v>1</v>
      </c>
      <c r="I2081" s="51" t="s">
        <v>95</v>
      </c>
      <c r="J2081" s="1">
        <v>64.2</v>
      </c>
      <c r="K2081" s="132">
        <v>981275</v>
      </c>
      <c r="L2081" s="131"/>
      <c r="M2081" s="131">
        <v>22.5</v>
      </c>
      <c r="N2081" s="131"/>
      <c r="O2081" s="133">
        <f t="shared" si="281"/>
        <v>0</v>
      </c>
      <c r="P2081" s="131" t="s">
        <v>3538</v>
      </c>
      <c r="Q2081" s="131" t="s">
        <v>6683</v>
      </c>
      <c r="R2081" s="134" t="s">
        <v>5892</v>
      </c>
      <c r="S2081" s="149">
        <v>9.4955555555555584</v>
      </c>
      <c r="T2081" s="149">
        <v>9.4955555555555584</v>
      </c>
      <c r="U2081" s="150">
        <v>44915</v>
      </c>
      <c r="V2081" s="149">
        <v>0.23638888888888943</v>
      </c>
      <c r="W2081" s="130">
        <v>3</v>
      </c>
      <c r="X2081" s="135">
        <v>275</v>
      </c>
      <c r="Y2081" s="130" t="str">
        <f t="shared" si="286"/>
        <v>AL615</v>
      </c>
      <c r="Z2081" s="130" t="str">
        <f t="shared" si="287"/>
        <v>30/LR20XW</v>
      </c>
      <c r="AA2081" s="135">
        <f t="shared" si="289"/>
        <v>3</v>
      </c>
      <c r="AB2081" s="135">
        <f t="shared" si="284"/>
        <v>64.2</v>
      </c>
      <c r="AC2081" s="130">
        <f t="shared" si="290"/>
        <v>275</v>
      </c>
      <c r="AD2081" s="130" t="str">
        <f t="shared" si="288"/>
        <v>67001-936</v>
      </c>
      <c r="AE2081" s="136"/>
      <c r="AF2081" s="137"/>
      <c r="AG2081" s="1" t="s">
        <v>153</v>
      </c>
      <c r="AH2081" s="43">
        <v>2763</v>
      </c>
    </row>
    <row r="2082" spans="1:34" x14ac:dyDescent="0.25">
      <c r="A2082" s="139">
        <v>44907</v>
      </c>
      <c r="B2082" s="58" t="s">
        <v>6658</v>
      </c>
      <c r="C2082" s="51" t="s">
        <v>6660</v>
      </c>
      <c r="D2082" s="51" t="s">
        <v>6661</v>
      </c>
      <c r="E2082" s="54">
        <v>44943</v>
      </c>
      <c r="F2082" s="51" t="s">
        <v>1421</v>
      </c>
      <c r="G2082" s="48" t="s">
        <v>6659</v>
      </c>
      <c r="H2082" s="52">
        <v>4</v>
      </c>
      <c r="I2082" s="51" t="s">
        <v>489</v>
      </c>
      <c r="J2082" s="1">
        <v>12.11</v>
      </c>
      <c r="K2082" s="132">
        <v>980972</v>
      </c>
      <c r="L2082" s="131"/>
      <c r="M2082" s="131">
        <v>18</v>
      </c>
      <c r="N2082" s="131"/>
      <c r="O2082" s="133">
        <f t="shared" si="281"/>
        <v>0</v>
      </c>
      <c r="P2082" s="131" t="s">
        <v>3538</v>
      </c>
      <c r="Q2082" s="131" t="s">
        <v>6662</v>
      </c>
      <c r="R2082" s="134" t="s">
        <v>2473</v>
      </c>
      <c r="S2082" s="149">
        <v>3.8297222222222249</v>
      </c>
      <c r="T2082" s="149">
        <v>0.95743055555555623</v>
      </c>
      <c r="U2082" s="150">
        <v>44914</v>
      </c>
      <c r="V2082" s="149">
        <v>0.318888888888889</v>
      </c>
      <c r="W2082" s="130">
        <v>0.5</v>
      </c>
      <c r="X2082" s="135">
        <v>105</v>
      </c>
      <c r="Y2082" s="130" t="str">
        <f t="shared" si="286"/>
        <v>AL614</v>
      </c>
      <c r="Z2082" s="130" t="str">
        <f t="shared" si="287"/>
        <v>12/EN95</v>
      </c>
      <c r="AA2082" s="135">
        <f t="shared" si="289"/>
        <v>0.5</v>
      </c>
      <c r="AB2082" s="135">
        <f t="shared" si="284"/>
        <v>12.11</v>
      </c>
      <c r="AC2082" s="130">
        <f t="shared" si="290"/>
        <v>105</v>
      </c>
      <c r="AD2082" s="130" t="str">
        <f t="shared" si="288"/>
        <v>66003-116</v>
      </c>
      <c r="AE2082" s="136"/>
      <c r="AF2082" s="137"/>
      <c r="AG2082" s="1" t="s">
        <v>151</v>
      </c>
      <c r="AH2082" s="43">
        <v>66560</v>
      </c>
    </row>
    <row r="2083" spans="1:34" x14ac:dyDescent="0.25">
      <c r="A2083" s="139">
        <v>44907</v>
      </c>
      <c r="B2083" s="58" t="s">
        <v>6670</v>
      </c>
      <c r="C2083" s="51" t="s">
        <v>3533</v>
      </c>
      <c r="D2083" s="51" t="s">
        <v>6740</v>
      </c>
      <c r="E2083" s="54">
        <v>44904</v>
      </c>
      <c r="F2083" s="51" t="s">
        <v>6671</v>
      </c>
      <c r="G2083" s="48" t="s">
        <v>6672</v>
      </c>
      <c r="H2083" s="52">
        <v>1</v>
      </c>
      <c r="I2083" s="51" t="s">
        <v>299</v>
      </c>
      <c r="J2083" s="1">
        <v>39.33</v>
      </c>
      <c r="K2083" s="132">
        <v>981590</v>
      </c>
      <c r="L2083" s="131"/>
      <c r="M2083" s="131">
        <v>18</v>
      </c>
      <c r="N2083" s="131">
        <v>4.0999999999999996</v>
      </c>
      <c r="O2083" s="133">
        <f t="shared" si="281"/>
        <v>73.8</v>
      </c>
      <c r="P2083" s="131" t="s">
        <v>3486</v>
      </c>
      <c r="Q2083" s="131" t="s">
        <v>3535</v>
      </c>
      <c r="R2083" s="134" t="s">
        <v>6535</v>
      </c>
      <c r="S2083" s="149">
        <v>0.64861111111110903</v>
      </c>
      <c r="T2083" s="149">
        <v>0.64861111111110903</v>
      </c>
      <c r="U2083" s="150">
        <v>44914</v>
      </c>
      <c r="V2083" s="149">
        <v>0.16222222222222182</v>
      </c>
      <c r="W2083" s="130">
        <v>0.5</v>
      </c>
      <c r="X2083" s="135">
        <v>105</v>
      </c>
      <c r="Y2083" s="130" t="str">
        <f t="shared" si="286"/>
        <v>PACK746</v>
      </c>
      <c r="Z2083" s="130" t="str">
        <f t="shared" si="287"/>
        <v>10/UR18650RX</v>
      </c>
      <c r="AA2083" s="135">
        <f t="shared" si="289"/>
        <v>0.5</v>
      </c>
      <c r="AB2083" s="135">
        <f t="shared" si="284"/>
        <v>39.33</v>
      </c>
      <c r="AC2083" s="130">
        <f t="shared" si="290"/>
        <v>105</v>
      </c>
      <c r="AD2083" s="130" t="str">
        <f t="shared" si="288"/>
        <v>66004-112</v>
      </c>
      <c r="AE2083" s="136"/>
      <c r="AF2083" s="137"/>
      <c r="AG2083" s="1" t="s">
        <v>152</v>
      </c>
      <c r="AH2083" s="43">
        <v>89107</v>
      </c>
    </row>
    <row r="2084" spans="1:34" x14ac:dyDescent="0.25">
      <c r="A2084" s="147">
        <v>44911</v>
      </c>
      <c r="B2084" s="82" t="s">
        <v>6738</v>
      </c>
      <c r="C2084" s="51" t="s">
        <v>1355</v>
      </c>
      <c r="D2084" s="51" t="s">
        <v>707</v>
      </c>
      <c r="E2084" s="54">
        <v>44911</v>
      </c>
      <c r="F2084" s="51" t="s">
        <v>285</v>
      </c>
      <c r="G2084" s="48" t="s">
        <v>705</v>
      </c>
      <c r="H2084" s="52">
        <v>1</v>
      </c>
      <c r="I2084" s="51" t="s">
        <v>1356</v>
      </c>
      <c r="J2084" s="1">
        <v>23.5</v>
      </c>
      <c r="K2084" s="132">
        <v>982620</v>
      </c>
      <c r="L2084" s="131"/>
      <c r="M2084" s="131">
        <v>14.4</v>
      </c>
      <c r="N2084" s="131">
        <v>2.5</v>
      </c>
      <c r="O2084" s="133">
        <f t="shared" si="281"/>
        <v>36</v>
      </c>
      <c r="P2084" s="131" t="s">
        <v>3497</v>
      </c>
      <c r="Q2084" s="131" t="s">
        <v>591</v>
      </c>
      <c r="R2084" s="134" t="s">
        <v>5774</v>
      </c>
      <c r="S2084" s="149">
        <v>1.3850000000000007</v>
      </c>
      <c r="T2084" s="149">
        <v>1.3850000000000007</v>
      </c>
      <c r="U2084" s="150">
        <v>44914</v>
      </c>
      <c r="V2084" s="149">
        <v>0.18722222222222307</v>
      </c>
      <c r="W2084" s="130">
        <v>0.99</v>
      </c>
      <c r="X2084" s="135">
        <v>88.47</v>
      </c>
      <c r="Y2084" s="130" t="str">
        <f t="shared" si="286"/>
        <v>N1195</v>
      </c>
      <c r="Z2084" s="130" t="str">
        <f t="shared" si="287"/>
        <v>12/MH-SC2500HT</v>
      </c>
      <c r="AA2084" s="135">
        <f t="shared" si="289"/>
        <v>0.99</v>
      </c>
      <c r="AB2084" s="135">
        <f t="shared" si="284"/>
        <v>23.5</v>
      </c>
      <c r="AC2084" s="130">
        <f t="shared" si="290"/>
        <v>88.47</v>
      </c>
      <c r="AD2084" s="130" t="str">
        <f t="shared" si="288"/>
        <v>22000-699NIMH</v>
      </c>
      <c r="AE2084" s="136"/>
      <c r="AF2084" s="137"/>
      <c r="AG2084" s="1" t="s">
        <v>13</v>
      </c>
      <c r="AH2084" s="43" t="s">
        <v>286</v>
      </c>
    </row>
    <row r="2085" spans="1:34" x14ac:dyDescent="0.25">
      <c r="A2085" s="147">
        <v>44911</v>
      </c>
      <c r="B2085" s="82" t="s">
        <v>6718</v>
      </c>
      <c r="C2085" s="51" t="s">
        <v>530</v>
      </c>
      <c r="D2085" s="51" t="s">
        <v>5250</v>
      </c>
      <c r="E2085" s="54">
        <v>44908</v>
      </c>
      <c r="F2085" s="51" t="s">
        <v>322</v>
      </c>
      <c r="G2085" s="48" t="s">
        <v>5057</v>
      </c>
      <c r="H2085" s="52">
        <v>2</v>
      </c>
      <c r="I2085" s="51" t="s">
        <v>293</v>
      </c>
      <c r="J2085" s="1">
        <v>11.15</v>
      </c>
      <c r="K2085" s="132">
        <v>982063</v>
      </c>
      <c r="L2085" s="131"/>
      <c r="M2085" s="131">
        <v>7.2</v>
      </c>
      <c r="N2085" s="131">
        <v>1.7</v>
      </c>
      <c r="O2085" s="133">
        <f t="shared" si="281"/>
        <v>12.24</v>
      </c>
      <c r="P2085" s="131" t="s">
        <v>3497</v>
      </c>
      <c r="Q2085" s="131" t="s">
        <v>464</v>
      </c>
      <c r="R2085" s="134" t="s">
        <v>5774</v>
      </c>
      <c r="S2085" s="149">
        <v>3.0869444444444425</v>
      </c>
      <c r="T2085" s="149">
        <v>1.5434722222222212</v>
      </c>
      <c r="U2085" s="150">
        <v>44914</v>
      </c>
      <c r="V2085" s="149">
        <v>0.23833333333333329</v>
      </c>
      <c r="W2085" s="130">
        <v>0.86</v>
      </c>
      <c r="X2085" s="135">
        <v>55</v>
      </c>
      <c r="Y2085" s="130" t="str">
        <f t="shared" si="286"/>
        <v>PACK714</v>
      </c>
      <c r="Z2085" s="130" t="str">
        <f t="shared" si="287"/>
        <v>6/AA1700</v>
      </c>
      <c r="AA2085" s="135">
        <f t="shared" si="289"/>
        <v>0.86</v>
      </c>
      <c r="AB2085" s="135">
        <f t="shared" si="284"/>
        <v>11.15</v>
      </c>
      <c r="AC2085" s="130">
        <f t="shared" si="290"/>
        <v>55</v>
      </c>
      <c r="AD2085" s="130" t="str">
        <f t="shared" si="288"/>
        <v>66004-056</v>
      </c>
      <c r="AE2085" s="136"/>
      <c r="AF2085" s="137"/>
      <c r="AG2085" s="1" t="s">
        <v>13</v>
      </c>
      <c r="AH2085" s="43" t="s">
        <v>323</v>
      </c>
    </row>
    <row r="2086" spans="1:34" x14ac:dyDescent="0.25">
      <c r="A2086" s="146">
        <v>44910</v>
      </c>
      <c r="B2086" s="57" t="s">
        <v>6685</v>
      </c>
      <c r="C2086" s="51" t="s">
        <v>6686</v>
      </c>
      <c r="D2086" s="51" t="s">
        <v>825</v>
      </c>
      <c r="E2086" s="54">
        <v>44903</v>
      </c>
      <c r="F2086" s="51" t="s">
        <v>311</v>
      </c>
      <c r="G2086" s="48" t="s">
        <v>824</v>
      </c>
      <c r="H2086" s="52">
        <v>10</v>
      </c>
      <c r="I2086" s="51" t="s">
        <v>378</v>
      </c>
      <c r="J2086" s="1">
        <v>4.2</v>
      </c>
      <c r="K2086" s="132">
        <v>971442</v>
      </c>
      <c r="L2086" s="131"/>
      <c r="M2086" s="131">
        <v>3</v>
      </c>
      <c r="N2086" s="131">
        <v>3</v>
      </c>
      <c r="O2086" s="133">
        <f t="shared" si="281"/>
        <v>9</v>
      </c>
      <c r="P2086" s="131" t="s">
        <v>411</v>
      </c>
      <c r="Q2086" s="131" t="s">
        <v>124</v>
      </c>
      <c r="R2086" s="134" t="s">
        <v>248</v>
      </c>
      <c r="S2086" s="149">
        <v>3.7052777777777788</v>
      </c>
      <c r="T2086" s="149">
        <v>0.3705277777777779</v>
      </c>
      <c r="U2086" s="150">
        <v>44914</v>
      </c>
      <c r="V2086" s="149">
        <v>0.56722222222222118</v>
      </c>
      <c r="W2086" s="130">
        <v>0.32</v>
      </c>
      <c r="X2086" s="135">
        <v>18.899999999999999</v>
      </c>
      <c r="Y2086" s="130" t="str">
        <f t="shared" si="286"/>
        <v>L500</v>
      </c>
      <c r="Z2086" s="130" t="str">
        <f t="shared" si="287"/>
        <v xml:space="preserve">3/CR2477 </v>
      </c>
      <c r="AA2086" s="135">
        <f t="shared" si="289"/>
        <v>0.32</v>
      </c>
      <c r="AB2086" s="135">
        <f t="shared" si="284"/>
        <v>4.2</v>
      </c>
      <c r="AC2086" s="130">
        <f t="shared" si="290"/>
        <v>18.899999999999999</v>
      </c>
      <c r="AD2086" s="130" t="str">
        <f t="shared" si="288"/>
        <v>66000-679</v>
      </c>
      <c r="AE2086" s="136"/>
      <c r="AF2086" s="137"/>
      <c r="AG2086" s="1" t="s">
        <v>153</v>
      </c>
      <c r="AH2086" s="43">
        <v>65813</v>
      </c>
    </row>
    <row r="2087" spans="1:34" x14ac:dyDescent="0.25">
      <c r="A2087" s="146">
        <v>44903</v>
      </c>
      <c r="B2087" s="57" t="s">
        <v>6648</v>
      </c>
      <c r="C2087" s="51" t="s">
        <v>3667</v>
      </c>
      <c r="D2087" s="51" t="s">
        <v>5470</v>
      </c>
      <c r="E2087" s="54">
        <v>44883</v>
      </c>
      <c r="F2087" s="51" t="s">
        <v>3033</v>
      </c>
      <c r="G2087" s="48" t="s">
        <v>3722</v>
      </c>
      <c r="H2087" s="52">
        <v>4</v>
      </c>
      <c r="I2087" s="51" t="s">
        <v>3492</v>
      </c>
      <c r="J2087" s="1">
        <v>104.85</v>
      </c>
      <c r="K2087" s="132">
        <v>979085</v>
      </c>
      <c r="L2087" s="131"/>
      <c r="M2087" s="131"/>
      <c r="N2087" s="131"/>
      <c r="O2087" s="133">
        <f t="shared" si="281"/>
        <v>0</v>
      </c>
      <c r="P2087" s="131"/>
      <c r="Q2087" s="131"/>
      <c r="R2087" s="134" t="s">
        <v>259</v>
      </c>
      <c r="S2087" s="149">
        <v>6.7122222222222216</v>
      </c>
      <c r="T2087" s="149">
        <v>1.6780555555555554</v>
      </c>
      <c r="U2087" s="150">
        <v>44915</v>
      </c>
      <c r="V2087" s="149">
        <v>0.49833333333333396</v>
      </c>
      <c r="W2087" s="130">
        <v>3.69</v>
      </c>
      <c r="X2087" s="135">
        <v>250</v>
      </c>
      <c r="Y2087" s="130" t="str">
        <f t="shared" si="286"/>
        <v>CH563A</v>
      </c>
      <c r="Z2087" s="130" t="str">
        <f t="shared" si="287"/>
        <v>1/TSB003PCB</v>
      </c>
      <c r="AA2087" s="135">
        <f t="shared" si="289"/>
        <v>3.69</v>
      </c>
      <c r="AB2087" s="135">
        <f t="shared" si="284"/>
        <v>104.85</v>
      </c>
      <c r="AC2087" s="130">
        <f t="shared" si="290"/>
        <v>250</v>
      </c>
      <c r="AD2087" s="130" t="str">
        <f t="shared" si="288"/>
        <v>67001-877</v>
      </c>
      <c r="AE2087" s="136"/>
      <c r="AF2087" s="137"/>
      <c r="AG2087" s="1" t="s">
        <v>153</v>
      </c>
      <c r="AH2087" s="43">
        <v>2486</v>
      </c>
    </row>
    <row r="2088" spans="1:34" x14ac:dyDescent="0.25">
      <c r="A2088" s="146">
        <v>44910</v>
      </c>
      <c r="B2088" s="57" t="s">
        <v>6687</v>
      </c>
      <c r="C2088" s="51" t="s">
        <v>3689</v>
      </c>
      <c r="D2088" s="51" t="s">
        <v>727</v>
      </c>
      <c r="E2088" s="54">
        <v>44903</v>
      </c>
      <c r="F2088" s="51" t="s">
        <v>311</v>
      </c>
      <c r="G2088" s="48" t="s">
        <v>726</v>
      </c>
      <c r="H2088" s="52">
        <v>8</v>
      </c>
      <c r="I2088" s="51" t="s">
        <v>312</v>
      </c>
      <c r="J2088" s="1">
        <v>33.119999999999997</v>
      </c>
      <c r="K2088" s="132">
        <v>971442</v>
      </c>
      <c r="L2088" s="131"/>
      <c r="M2088" s="131">
        <v>3</v>
      </c>
      <c r="N2088" s="131">
        <v>15</v>
      </c>
      <c r="O2088" s="133">
        <f t="shared" si="281"/>
        <v>45</v>
      </c>
      <c r="P2088" s="131" t="s">
        <v>435</v>
      </c>
      <c r="Q2088" s="131" t="s">
        <v>124</v>
      </c>
      <c r="R2088" s="134" t="s">
        <v>2473</v>
      </c>
      <c r="S2088" s="149">
        <v>5.9419444444444443</v>
      </c>
      <c r="T2088" s="149">
        <v>0.74274305555555553</v>
      </c>
      <c r="U2088" s="150">
        <v>44916</v>
      </c>
      <c r="V2088" s="149">
        <v>0.58444444444444565</v>
      </c>
      <c r="W2088" s="130">
        <v>0.5</v>
      </c>
      <c r="X2088" s="135">
        <v>74</v>
      </c>
      <c r="Y2088" s="130" t="str">
        <f t="shared" si="286"/>
        <v>L286A</v>
      </c>
      <c r="Z2088" s="130" t="str">
        <f t="shared" si="287"/>
        <v>3/BR-CE</v>
      </c>
      <c r="AA2088" s="135">
        <f t="shared" si="289"/>
        <v>0.5</v>
      </c>
      <c r="AB2088" s="135">
        <f t="shared" si="284"/>
        <v>33.119999999999997</v>
      </c>
      <c r="AC2088" s="130">
        <f t="shared" si="290"/>
        <v>74</v>
      </c>
      <c r="AD2088" s="130" t="str">
        <f t="shared" si="288"/>
        <v>66000-277A</v>
      </c>
      <c r="AE2088" s="136"/>
      <c r="AF2088" s="137"/>
      <c r="AG2088" s="1" t="s">
        <v>153</v>
      </c>
      <c r="AH2088" s="43">
        <v>65813</v>
      </c>
    </row>
    <row r="2089" spans="1:34" x14ac:dyDescent="0.25">
      <c r="A2089" s="140">
        <v>44915</v>
      </c>
      <c r="B2089" s="55" t="s">
        <v>6741</v>
      </c>
      <c r="C2089" s="51" t="s">
        <v>3667</v>
      </c>
      <c r="D2089" s="51" t="s">
        <v>6744</v>
      </c>
      <c r="E2089" s="54">
        <v>44915</v>
      </c>
      <c r="F2089" s="51" t="s">
        <v>6742</v>
      </c>
      <c r="G2089" s="48" t="s">
        <v>6743</v>
      </c>
      <c r="H2089" s="52">
        <v>1</v>
      </c>
      <c r="I2089" s="51" t="s">
        <v>3492</v>
      </c>
      <c r="J2089" s="1">
        <v>37.81</v>
      </c>
      <c r="K2089" s="132">
        <v>982528</v>
      </c>
      <c r="L2089" s="131"/>
      <c r="M2089" s="131"/>
      <c r="N2089" s="131"/>
      <c r="O2089" s="133">
        <f t="shared" si="281"/>
        <v>0</v>
      </c>
      <c r="P2089" s="131"/>
      <c r="Q2089" s="131"/>
      <c r="R2089" s="134" t="s">
        <v>249</v>
      </c>
      <c r="S2089" s="149">
        <v>0.25000000000000044</v>
      </c>
      <c r="T2089" s="149">
        <v>0.25000000000000044</v>
      </c>
      <c r="U2089" s="150">
        <v>44915</v>
      </c>
      <c r="V2089" s="149">
        <v>0.16444444444444528</v>
      </c>
      <c r="W2089" s="130">
        <v>0.25</v>
      </c>
      <c r="X2089" s="135">
        <v>141.34</v>
      </c>
      <c r="Y2089" s="130" t="str">
        <f t="shared" si="286"/>
        <v>CH618</v>
      </c>
      <c r="Z2089" s="130" t="str">
        <f t="shared" si="287"/>
        <v>1/TSB003PCB</v>
      </c>
      <c r="AA2089" s="135">
        <f t="shared" si="289"/>
        <v>0.25</v>
      </c>
      <c r="AB2089" s="135">
        <f t="shared" si="284"/>
        <v>37.81</v>
      </c>
      <c r="AC2089" s="130">
        <f t="shared" si="290"/>
        <v>141.34</v>
      </c>
      <c r="AD2089" s="130" t="str">
        <f t="shared" si="288"/>
        <v>66002-853</v>
      </c>
      <c r="AE2089" s="136"/>
      <c r="AF2089" s="137"/>
      <c r="AG2089" s="1" t="s">
        <v>152</v>
      </c>
      <c r="AH2089" s="43">
        <v>2789</v>
      </c>
    </row>
    <row r="2090" spans="1:34" x14ac:dyDescent="0.25">
      <c r="A2090" s="147">
        <v>44911</v>
      </c>
      <c r="B2090" s="82" t="s">
        <v>6733</v>
      </c>
      <c r="C2090" s="51" t="s">
        <v>642</v>
      </c>
      <c r="D2090" s="51" t="s">
        <v>358</v>
      </c>
      <c r="E2090" s="54">
        <v>44910</v>
      </c>
      <c r="F2090" s="51" t="s">
        <v>354</v>
      </c>
      <c r="G2090" s="48" t="s">
        <v>357</v>
      </c>
      <c r="H2090" s="52">
        <v>13</v>
      </c>
      <c r="I2090" s="51" t="s">
        <v>364</v>
      </c>
      <c r="J2090" s="1">
        <v>51</v>
      </c>
      <c r="K2090" s="132">
        <v>982444</v>
      </c>
      <c r="L2090" s="131"/>
      <c r="M2090" s="131">
        <v>14.8</v>
      </c>
      <c r="N2090" s="131">
        <v>5.2</v>
      </c>
      <c r="O2090" s="133">
        <f t="shared" si="281"/>
        <v>76.960000000000008</v>
      </c>
      <c r="P2090" s="131" t="s">
        <v>3486</v>
      </c>
      <c r="Q2090" s="131" t="s">
        <v>92</v>
      </c>
      <c r="R2090" s="134" t="s">
        <v>248</v>
      </c>
      <c r="S2090" s="149">
        <v>18.644722222222221</v>
      </c>
      <c r="T2090" s="149">
        <v>1.4342094017094016</v>
      </c>
      <c r="U2090" s="150">
        <v>44916</v>
      </c>
      <c r="V2090" s="149">
        <v>0.57499999999999929</v>
      </c>
      <c r="W2090" s="130">
        <v>1.1399999999999999</v>
      </c>
      <c r="X2090" s="135">
        <v>140</v>
      </c>
      <c r="Y2090" s="130" t="str">
        <f t="shared" si="286"/>
        <v>RL110</v>
      </c>
      <c r="Z2090" s="130" t="str">
        <f t="shared" si="287"/>
        <v>8/UR18650ZY</v>
      </c>
      <c r="AA2090" s="135">
        <f t="shared" si="289"/>
        <v>1.1399999999999999</v>
      </c>
      <c r="AB2090" s="135">
        <f t="shared" si="284"/>
        <v>51</v>
      </c>
      <c r="AC2090" s="130">
        <f t="shared" si="290"/>
        <v>140</v>
      </c>
      <c r="AD2090" s="130" t="str">
        <f t="shared" si="288"/>
        <v>66000-452</v>
      </c>
      <c r="AE2090" s="136"/>
      <c r="AF2090" s="137"/>
      <c r="AG2090" s="1" t="s">
        <v>153</v>
      </c>
      <c r="AH2090" s="43">
        <v>30755</v>
      </c>
    </row>
    <row r="2091" spans="1:34" x14ac:dyDescent="0.25">
      <c r="A2091" s="147">
        <v>44911</v>
      </c>
      <c r="B2091" s="82" t="s">
        <v>6737</v>
      </c>
      <c r="C2091" s="51" t="s">
        <v>612</v>
      </c>
      <c r="D2091" s="51" t="s">
        <v>613</v>
      </c>
      <c r="E2091" s="54">
        <v>44911</v>
      </c>
      <c r="F2091" s="51" t="s">
        <v>292</v>
      </c>
      <c r="G2091" s="48" t="s">
        <v>611</v>
      </c>
      <c r="H2091" s="52">
        <v>6</v>
      </c>
      <c r="I2091" s="51" t="s">
        <v>374</v>
      </c>
      <c r="J2091" s="1">
        <v>68.599999999999994</v>
      </c>
      <c r="K2091" s="132">
        <v>982625</v>
      </c>
      <c r="L2091" s="131"/>
      <c r="M2091" s="131">
        <v>24</v>
      </c>
      <c r="N2091" s="131">
        <v>3</v>
      </c>
      <c r="O2091" s="133">
        <f t="shared" si="281"/>
        <v>72</v>
      </c>
      <c r="P2091" s="131" t="s">
        <v>3497</v>
      </c>
      <c r="Q2091" s="131" t="s">
        <v>594</v>
      </c>
      <c r="R2091" s="134" t="s">
        <v>5774</v>
      </c>
      <c r="S2091" s="149">
        <v>14.467777777777778</v>
      </c>
      <c r="T2091" s="149">
        <v>2.4112962962962965</v>
      </c>
      <c r="U2091" s="150">
        <v>44916</v>
      </c>
      <c r="V2091" s="149">
        <v>0.49305555555555625</v>
      </c>
      <c r="W2091" s="130">
        <v>1.26</v>
      </c>
      <c r="X2091" s="135">
        <v>200</v>
      </c>
      <c r="Y2091" s="130" t="str">
        <f t="shared" si="286"/>
        <v>RECELL554</v>
      </c>
      <c r="Z2091" s="130" t="str">
        <f t="shared" si="287"/>
        <v>20/HHR-300SCPY06</v>
      </c>
      <c r="AA2091" s="135">
        <f t="shared" si="289"/>
        <v>1.26</v>
      </c>
      <c r="AB2091" s="135">
        <f t="shared" si="284"/>
        <v>68.599999999999994</v>
      </c>
      <c r="AC2091" s="130">
        <f t="shared" si="290"/>
        <v>200</v>
      </c>
      <c r="AD2091" s="130" t="str">
        <f t="shared" si="288"/>
        <v>66002-203</v>
      </c>
      <c r="AE2091" s="136"/>
      <c r="AF2091" s="137"/>
      <c r="AG2091" s="1" t="s">
        <v>13</v>
      </c>
      <c r="AH2091" s="43">
        <v>6830</v>
      </c>
    </row>
    <row r="2092" spans="1:34" x14ac:dyDescent="0.25">
      <c r="A2092" s="146">
        <v>44910</v>
      </c>
      <c r="B2092" s="57" t="s">
        <v>6690</v>
      </c>
      <c r="C2092" s="51" t="s">
        <v>6008</v>
      </c>
      <c r="D2092" s="51" t="s">
        <v>6694</v>
      </c>
      <c r="E2092" s="54">
        <v>44916</v>
      </c>
      <c r="F2092" s="236" t="s">
        <v>6691</v>
      </c>
      <c r="G2092" s="48" t="s">
        <v>6692</v>
      </c>
      <c r="H2092" s="52">
        <v>1</v>
      </c>
      <c r="I2092" s="51" t="s">
        <v>6693</v>
      </c>
      <c r="J2092" s="1">
        <v>230.72</v>
      </c>
      <c r="K2092" s="132">
        <v>982110</v>
      </c>
      <c r="L2092" s="131"/>
      <c r="M2092" s="131"/>
      <c r="N2092" s="131"/>
      <c r="O2092" s="133">
        <f t="shared" si="281"/>
        <v>0</v>
      </c>
      <c r="P2092" s="131"/>
      <c r="Q2092" s="131"/>
      <c r="R2092" s="134" t="s">
        <v>259</v>
      </c>
      <c r="S2092" s="149">
        <v>0.50138888888888955</v>
      </c>
      <c r="T2092" s="149">
        <v>0.50138888888888955</v>
      </c>
      <c r="U2092" s="150">
        <v>44916</v>
      </c>
      <c r="V2092" s="149">
        <v>0.3191666666666686</v>
      </c>
      <c r="W2092" s="130">
        <v>2</v>
      </c>
      <c r="X2092" s="135">
        <v>400</v>
      </c>
      <c r="Y2092" s="130" t="str">
        <f t="shared" si="286"/>
        <v>CH619</v>
      </c>
      <c r="Z2092" s="130" t="str">
        <f t="shared" si="287"/>
        <v>1/TSB004</v>
      </c>
      <c r="AA2092" s="135">
        <f t="shared" si="289"/>
        <v>2</v>
      </c>
      <c r="AB2092" s="135">
        <f t="shared" si="284"/>
        <v>230.72</v>
      </c>
      <c r="AC2092" s="130">
        <f t="shared" si="290"/>
        <v>400</v>
      </c>
      <c r="AD2092" s="130" t="str">
        <f t="shared" si="288"/>
        <v>66003-120</v>
      </c>
      <c r="AE2092" s="136"/>
      <c r="AF2092" s="137"/>
      <c r="AG2092" s="1" t="s">
        <v>151</v>
      </c>
      <c r="AH2092" s="43">
        <v>2599</v>
      </c>
    </row>
    <row r="2093" spans="1:34" x14ac:dyDescent="0.25">
      <c r="A2093" s="147">
        <v>44911</v>
      </c>
      <c r="B2093" s="82" t="s">
        <v>6721</v>
      </c>
      <c r="C2093" s="51" t="s">
        <v>6722</v>
      </c>
      <c r="D2093" s="51" t="s">
        <v>1333</v>
      </c>
      <c r="E2093" s="54">
        <v>44908</v>
      </c>
      <c r="F2093" s="51" t="s">
        <v>322</v>
      </c>
      <c r="G2093" s="48" t="s">
        <v>1084</v>
      </c>
      <c r="H2093" s="52">
        <v>1</v>
      </c>
      <c r="I2093" s="51" t="s">
        <v>338</v>
      </c>
      <c r="J2093" s="1">
        <v>3.5</v>
      </c>
      <c r="K2093" s="132">
        <v>982072</v>
      </c>
      <c r="L2093" s="131"/>
      <c r="M2093" s="131">
        <v>3.6</v>
      </c>
      <c r="N2093" s="131">
        <v>1</v>
      </c>
      <c r="O2093" s="133">
        <f t="shared" si="281"/>
        <v>3.6</v>
      </c>
      <c r="P2093" s="131" t="s">
        <v>4011</v>
      </c>
      <c r="Q2093" s="131" t="s">
        <v>577</v>
      </c>
      <c r="R2093" s="134" t="s">
        <v>5774</v>
      </c>
      <c r="S2093" s="149">
        <v>1.1905555555555543</v>
      </c>
      <c r="T2093" s="149">
        <v>1.1905555555555543</v>
      </c>
      <c r="U2093" s="150">
        <v>44917</v>
      </c>
      <c r="V2093" s="149">
        <v>0.15388888888888985</v>
      </c>
      <c r="W2093" s="130">
        <v>0.69</v>
      </c>
      <c r="X2093" s="135">
        <v>58</v>
      </c>
      <c r="Y2093" s="130" t="str">
        <f t="shared" si="286"/>
        <v>PACK631</v>
      </c>
      <c r="Z2093" s="130" t="str">
        <f t="shared" si="287"/>
        <v>3/IF-1000AA</v>
      </c>
      <c r="AA2093" s="135">
        <f t="shared" si="289"/>
        <v>0.69</v>
      </c>
      <c r="AB2093" s="135">
        <f t="shared" si="284"/>
        <v>3.5</v>
      </c>
      <c r="AC2093" s="130">
        <f t="shared" si="290"/>
        <v>58</v>
      </c>
      <c r="AD2093" s="130" t="str">
        <f t="shared" si="288"/>
        <v>66002-592</v>
      </c>
      <c r="AE2093" s="136"/>
      <c r="AF2093" s="137"/>
      <c r="AG2093" s="1" t="s">
        <v>13</v>
      </c>
      <c r="AH2093" s="43" t="s">
        <v>323</v>
      </c>
    </row>
    <row r="2094" spans="1:34" x14ac:dyDescent="0.25">
      <c r="A2094" s="144">
        <v>44916</v>
      </c>
      <c r="B2094" s="56" t="s">
        <v>6748</v>
      </c>
      <c r="C2094" s="51" t="s">
        <v>6749</v>
      </c>
      <c r="D2094" s="51" t="s">
        <v>1268</v>
      </c>
      <c r="E2094" s="54">
        <v>44915</v>
      </c>
      <c r="F2094" s="51" t="s">
        <v>285</v>
      </c>
      <c r="G2094" s="48" t="s">
        <v>1266</v>
      </c>
      <c r="H2094" s="52">
        <v>1</v>
      </c>
      <c r="I2094" s="51" t="s">
        <v>643</v>
      </c>
      <c r="J2094" s="1">
        <v>32.81</v>
      </c>
      <c r="K2094" s="132">
        <v>982797</v>
      </c>
      <c r="L2094" s="131"/>
      <c r="M2094" s="131">
        <v>25.2</v>
      </c>
      <c r="N2094" s="131">
        <v>2.5</v>
      </c>
      <c r="O2094" s="133">
        <f t="shared" si="281"/>
        <v>63</v>
      </c>
      <c r="P2094" s="131" t="s">
        <v>3486</v>
      </c>
      <c r="Q2094" s="131" t="s">
        <v>589</v>
      </c>
      <c r="R2094" s="134" t="s">
        <v>5774</v>
      </c>
      <c r="S2094" s="149">
        <v>1.0594444444444453</v>
      </c>
      <c r="T2094" s="149">
        <v>1.0594444444444453</v>
      </c>
      <c r="U2094" s="150">
        <v>44917</v>
      </c>
      <c r="V2094" s="149">
        <v>0.15472222222222198</v>
      </c>
      <c r="W2094" s="130">
        <v>2.2599999999999998</v>
      </c>
      <c r="X2094" s="135">
        <v>101.75</v>
      </c>
      <c r="Y2094" s="130" t="str">
        <f t="shared" si="286"/>
        <v>RECELL666</v>
      </c>
      <c r="Z2094" s="130" t="str">
        <f t="shared" si="287"/>
        <v>5223BP-REFURB</v>
      </c>
      <c r="AA2094" s="135">
        <f t="shared" si="289"/>
        <v>2.2599999999999998</v>
      </c>
      <c r="AB2094" s="135">
        <f t="shared" si="284"/>
        <v>32.81</v>
      </c>
      <c r="AC2094" s="130">
        <f t="shared" si="290"/>
        <v>101.75</v>
      </c>
      <c r="AD2094" s="130" t="str">
        <f t="shared" si="288"/>
        <v>66002-529</v>
      </c>
      <c r="AE2094" s="136"/>
      <c r="AF2094" s="137"/>
      <c r="AG2094" s="1" t="s">
        <v>13</v>
      </c>
      <c r="AH2094" s="43" t="s">
        <v>6750</v>
      </c>
    </row>
    <row r="2095" spans="1:34" x14ac:dyDescent="0.25">
      <c r="A2095" s="146">
        <v>44917</v>
      </c>
      <c r="B2095" s="57" t="s">
        <v>6767</v>
      </c>
      <c r="C2095" s="51" t="s">
        <v>445</v>
      </c>
      <c r="D2095" s="51" t="s">
        <v>6774</v>
      </c>
      <c r="E2095" s="54">
        <v>44915</v>
      </c>
      <c r="F2095" s="51" t="s">
        <v>6764</v>
      </c>
      <c r="G2095" s="48" t="s">
        <v>6768</v>
      </c>
      <c r="H2095" s="52">
        <v>2</v>
      </c>
      <c r="I2095" s="51" t="s">
        <v>364</v>
      </c>
      <c r="J2095" s="1">
        <v>22.01</v>
      </c>
      <c r="K2095" s="132">
        <v>982982</v>
      </c>
      <c r="L2095" s="131"/>
      <c r="M2095" s="131">
        <v>7.4</v>
      </c>
      <c r="N2095" s="131">
        <v>7.8</v>
      </c>
      <c r="O2095" s="133">
        <v>57.72</v>
      </c>
      <c r="P2095" s="131" t="s">
        <v>3486</v>
      </c>
      <c r="Q2095" s="131" t="s">
        <v>492</v>
      </c>
      <c r="R2095" s="134" t="s">
        <v>278</v>
      </c>
      <c r="S2095" s="149">
        <v>1.33</v>
      </c>
      <c r="T2095" s="149">
        <v>0.66500000000000004</v>
      </c>
      <c r="U2095" s="150">
        <v>44917</v>
      </c>
      <c r="V2095" s="149">
        <v>0.15472222222222198</v>
      </c>
      <c r="W2095" s="130">
        <v>0.25</v>
      </c>
      <c r="X2095" s="135">
        <v>85</v>
      </c>
      <c r="Y2095" s="130" t="str">
        <f t="shared" si="286"/>
        <v>PACK747</v>
      </c>
      <c r="Z2095" s="130" t="str">
        <f t="shared" si="287"/>
        <v>6/UR18650ZY</v>
      </c>
      <c r="AA2095" s="135">
        <f t="shared" si="289"/>
        <v>0.25</v>
      </c>
      <c r="AB2095" s="135">
        <f t="shared" si="284"/>
        <v>22.01</v>
      </c>
      <c r="AC2095" s="130">
        <f t="shared" si="290"/>
        <v>85</v>
      </c>
      <c r="AD2095" s="130" t="str">
        <f t="shared" si="288"/>
        <v>66003-123</v>
      </c>
      <c r="AE2095" s="136"/>
      <c r="AF2095" s="137"/>
      <c r="AG2095" s="1" t="s">
        <v>151</v>
      </c>
      <c r="AH2095" s="43">
        <v>67181</v>
      </c>
    </row>
    <row r="2096" spans="1:34" x14ac:dyDescent="0.25">
      <c r="A2096" s="146">
        <v>44917</v>
      </c>
      <c r="B2096" s="57" t="s">
        <v>6763</v>
      </c>
      <c r="C2096" s="51" t="s">
        <v>1293</v>
      </c>
      <c r="D2096" s="51" t="s">
        <v>6766</v>
      </c>
      <c r="E2096" s="54">
        <v>44915</v>
      </c>
      <c r="F2096" s="51" t="s">
        <v>6764</v>
      </c>
      <c r="G2096" s="48" t="s">
        <v>6765</v>
      </c>
      <c r="H2096" s="52">
        <v>1</v>
      </c>
      <c r="I2096" s="51" t="s">
        <v>102</v>
      </c>
      <c r="J2096" s="1">
        <v>35.729999999999997</v>
      </c>
      <c r="K2096" s="132">
        <v>982982</v>
      </c>
      <c r="L2096" s="131"/>
      <c r="M2096" s="131"/>
      <c r="N2096" s="131"/>
      <c r="O2096" s="133">
        <f t="shared" ref="O2096:O2116" si="291">N2096*M2096</f>
        <v>0</v>
      </c>
      <c r="P2096" s="131"/>
      <c r="Q2096" s="131"/>
      <c r="R2096" s="134" t="s">
        <v>249</v>
      </c>
      <c r="S2096" s="149">
        <v>0.24249999999999927</v>
      </c>
      <c r="T2096" s="149">
        <v>0.24249999999999927</v>
      </c>
      <c r="U2096" s="150">
        <v>44917</v>
      </c>
      <c r="V2096" s="149">
        <v>0.15583333333333238</v>
      </c>
      <c r="W2096" s="130">
        <v>0.25</v>
      </c>
      <c r="X2096" s="135">
        <v>100</v>
      </c>
      <c r="Y2096" s="130" t="str">
        <f t="shared" si="286"/>
        <v>CH622</v>
      </c>
      <c r="Z2096" s="130" t="str">
        <f t="shared" si="287"/>
        <v>1/TSB-002</v>
      </c>
      <c r="AA2096" s="135">
        <f t="shared" si="289"/>
        <v>0.25</v>
      </c>
      <c r="AB2096" s="135">
        <f t="shared" si="284"/>
        <v>35.729999999999997</v>
      </c>
      <c r="AC2096" s="130">
        <f t="shared" si="290"/>
        <v>100</v>
      </c>
      <c r="AD2096" s="130" t="str">
        <f t="shared" si="288"/>
        <v>66003-124</v>
      </c>
      <c r="AE2096" s="136"/>
      <c r="AF2096" s="137"/>
      <c r="AG2096" s="1" t="s">
        <v>151</v>
      </c>
      <c r="AH2096" s="43">
        <v>67181</v>
      </c>
    </row>
    <row r="2097" spans="1:34" x14ac:dyDescent="0.25">
      <c r="A2097" s="146">
        <v>44917</v>
      </c>
      <c r="B2097" s="57" t="s">
        <v>6755</v>
      </c>
      <c r="C2097" s="51" t="s">
        <v>4674</v>
      </c>
      <c r="D2097" s="51" t="s">
        <v>4675</v>
      </c>
      <c r="E2097" s="54">
        <v>44946</v>
      </c>
      <c r="F2097" s="51" t="s">
        <v>4672</v>
      </c>
      <c r="G2097" s="48" t="s">
        <v>4673</v>
      </c>
      <c r="H2097" s="52">
        <v>3</v>
      </c>
      <c r="I2097" s="51" t="s">
        <v>291</v>
      </c>
      <c r="J2097" s="1">
        <v>16.23</v>
      </c>
      <c r="K2097" s="132">
        <v>983161</v>
      </c>
      <c r="L2097" s="131"/>
      <c r="M2097" s="131">
        <v>9.6</v>
      </c>
      <c r="N2097" s="131">
        <v>2</v>
      </c>
      <c r="O2097" s="133">
        <f t="shared" si="291"/>
        <v>19.2</v>
      </c>
      <c r="P2097" s="131" t="s">
        <v>3497</v>
      </c>
      <c r="Q2097" s="131" t="s">
        <v>632</v>
      </c>
      <c r="R2097" s="134" t="s">
        <v>5774</v>
      </c>
      <c r="S2097" s="149">
        <v>1.4369444444444444</v>
      </c>
      <c r="T2097" s="149">
        <v>0.47898148148148145</v>
      </c>
      <c r="U2097" s="150">
        <v>44918</v>
      </c>
      <c r="V2097" s="149">
        <v>0.41055555555555534</v>
      </c>
      <c r="W2097" s="130">
        <v>0.31</v>
      </c>
      <c r="X2097" s="135">
        <v>39.6</v>
      </c>
      <c r="Y2097" s="130" t="str">
        <f t="shared" si="286"/>
        <v>N1615</v>
      </c>
      <c r="Z2097" s="130" t="str">
        <f t="shared" si="287"/>
        <v>8/BK-3MCCE</v>
      </c>
      <c r="AA2097" s="135">
        <f t="shared" si="289"/>
        <v>0.31</v>
      </c>
      <c r="AB2097" s="135">
        <f t="shared" si="284"/>
        <v>16.23</v>
      </c>
      <c r="AC2097" s="130">
        <f t="shared" si="290"/>
        <v>39.6</v>
      </c>
      <c r="AD2097" s="130" t="str">
        <f t="shared" si="288"/>
        <v>67001-457</v>
      </c>
      <c r="AE2097" s="136"/>
      <c r="AF2097" s="137"/>
      <c r="AG2097" s="1" t="s">
        <v>153</v>
      </c>
      <c r="AH2097" s="43">
        <v>65012</v>
      </c>
    </row>
    <row r="2098" spans="1:34" x14ac:dyDescent="0.25">
      <c r="A2098" s="146">
        <v>44903</v>
      </c>
      <c r="B2098" s="57" t="s">
        <v>6645</v>
      </c>
      <c r="C2098" s="51" t="s">
        <v>6646</v>
      </c>
      <c r="D2098" s="51" t="s">
        <v>3727</v>
      </c>
      <c r="E2098" s="54">
        <v>44883</v>
      </c>
      <c r="F2098" s="51" t="s">
        <v>3033</v>
      </c>
      <c r="G2098" s="48" t="s">
        <v>3725</v>
      </c>
      <c r="H2098" s="52">
        <v>6</v>
      </c>
      <c r="I2098" s="51" t="s">
        <v>318</v>
      </c>
      <c r="J2098" s="1">
        <v>79</v>
      </c>
      <c r="K2098" s="132">
        <v>979085</v>
      </c>
      <c r="L2098" s="131"/>
      <c r="M2098" s="131">
        <v>3.6</v>
      </c>
      <c r="N2098" s="131">
        <v>131.1</v>
      </c>
      <c r="O2098" s="133">
        <f t="shared" si="291"/>
        <v>471.96</v>
      </c>
      <c r="P2098" s="131" t="s">
        <v>3486</v>
      </c>
      <c r="Q2098" s="131" t="s">
        <v>6647</v>
      </c>
      <c r="R2098" s="134" t="s">
        <v>6775</v>
      </c>
      <c r="S2098" s="149">
        <v>21.778611111111104</v>
      </c>
      <c r="T2098" s="149">
        <v>3.6297685185185173</v>
      </c>
      <c r="U2098" s="150">
        <v>44917</v>
      </c>
      <c r="V2098" s="149">
        <v>0.48722222222222467</v>
      </c>
      <c r="W2098" s="130">
        <v>3.69</v>
      </c>
      <c r="X2098" s="135">
        <v>720</v>
      </c>
      <c r="Y2098" s="130" t="str">
        <f t="shared" si="286"/>
        <v>RL1539</v>
      </c>
      <c r="Z2098" s="130" t="str">
        <f t="shared" si="287"/>
        <v>38/NCR18650GA</v>
      </c>
      <c r="AA2098" s="135">
        <f t="shared" si="289"/>
        <v>3.69</v>
      </c>
      <c r="AB2098" s="135">
        <f t="shared" si="284"/>
        <v>79</v>
      </c>
      <c r="AC2098" s="130">
        <f t="shared" si="290"/>
        <v>720</v>
      </c>
      <c r="AD2098" s="130" t="str">
        <f t="shared" si="288"/>
        <v>67001-876</v>
      </c>
      <c r="AE2098" s="136"/>
      <c r="AF2098" s="137"/>
      <c r="AG2098" s="1" t="s">
        <v>153</v>
      </c>
      <c r="AH2098" s="43">
        <v>2486</v>
      </c>
    </row>
    <row r="2099" spans="1:34" x14ac:dyDescent="0.25">
      <c r="A2099" s="146">
        <v>44917</v>
      </c>
      <c r="B2099" s="57" t="s">
        <v>6769</v>
      </c>
      <c r="C2099" s="51" t="s">
        <v>2954</v>
      </c>
      <c r="D2099" s="51" t="s">
        <v>6501</v>
      </c>
      <c r="E2099" s="54">
        <v>44956</v>
      </c>
      <c r="F2099" s="51" t="s">
        <v>6013</v>
      </c>
      <c r="G2099" s="48" t="s">
        <v>6500</v>
      </c>
      <c r="H2099" s="52">
        <v>2</v>
      </c>
      <c r="I2099" s="51" t="s">
        <v>293</v>
      </c>
      <c r="J2099" s="1">
        <v>19.23</v>
      </c>
      <c r="K2099" s="132">
        <v>983118</v>
      </c>
      <c r="L2099" s="131"/>
      <c r="M2099" s="131">
        <v>12</v>
      </c>
      <c r="N2099" s="131">
        <v>1.7</v>
      </c>
      <c r="O2099" s="133">
        <f t="shared" si="291"/>
        <v>20.399999999999999</v>
      </c>
      <c r="P2099" s="131" t="s">
        <v>3497</v>
      </c>
      <c r="Q2099" s="131" t="s">
        <v>584</v>
      </c>
      <c r="R2099" s="134" t="s">
        <v>5774</v>
      </c>
      <c r="S2099" s="149">
        <v>1.0461111111111112</v>
      </c>
      <c r="T2099" s="149">
        <v>0.52305555555555561</v>
      </c>
      <c r="U2099" s="150">
        <v>44936</v>
      </c>
      <c r="V2099" s="149">
        <v>0.18833333333333346</v>
      </c>
      <c r="W2099" s="130">
        <v>0.71</v>
      </c>
      <c r="X2099" s="135">
        <v>70</v>
      </c>
      <c r="Y2099" s="130" t="str">
        <f t="shared" si="286"/>
        <v>N2019</v>
      </c>
      <c r="Z2099" s="130" t="str">
        <f t="shared" si="287"/>
        <v>10/AA1700</v>
      </c>
      <c r="AA2099" s="135">
        <f t="shared" si="289"/>
        <v>0.71</v>
      </c>
      <c r="AB2099" s="135">
        <f t="shared" si="284"/>
        <v>19.23</v>
      </c>
      <c r="AC2099" s="130">
        <f t="shared" si="290"/>
        <v>70</v>
      </c>
      <c r="AD2099" s="130" t="str">
        <f t="shared" si="288"/>
        <v>66003-099</v>
      </c>
      <c r="AE2099" s="136"/>
      <c r="AF2099" s="137"/>
      <c r="AG2099" s="1" t="s">
        <v>151</v>
      </c>
      <c r="AH2099" s="43">
        <v>31615</v>
      </c>
    </row>
    <row r="2100" spans="1:34" x14ac:dyDescent="0.25">
      <c r="A2100" s="144">
        <v>44825</v>
      </c>
      <c r="B2100" s="56" t="s">
        <v>6050</v>
      </c>
      <c r="C2100" s="51" t="s">
        <v>3934</v>
      </c>
      <c r="D2100" s="51" t="s">
        <v>3935</v>
      </c>
      <c r="E2100" s="54">
        <v>44851</v>
      </c>
      <c r="F2100" s="51" t="s">
        <v>3932</v>
      </c>
      <c r="G2100" s="48" t="s">
        <v>3933</v>
      </c>
      <c r="H2100" s="52">
        <v>5</v>
      </c>
      <c r="I2100" s="51" t="s">
        <v>160</v>
      </c>
      <c r="J2100" s="1">
        <v>173.16</v>
      </c>
      <c r="K2100" s="132">
        <v>971646</v>
      </c>
      <c r="L2100" s="131"/>
      <c r="M2100" s="131">
        <v>7.8</v>
      </c>
      <c r="N2100" s="131">
        <v>30</v>
      </c>
      <c r="O2100" s="133">
        <f t="shared" si="291"/>
        <v>234</v>
      </c>
      <c r="P2100" s="131" t="s">
        <v>538</v>
      </c>
      <c r="Q2100" s="131" t="s">
        <v>582</v>
      </c>
      <c r="R2100" s="134" t="s">
        <v>5892</v>
      </c>
      <c r="S2100" s="149">
        <v>9.8069444444444436</v>
      </c>
      <c r="T2100" s="149">
        <v>1.9613888888888886</v>
      </c>
      <c r="U2100" s="150">
        <v>44936</v>
      </c>
      <c r="V2100" s="149">
        <v>0.49138888888888799</v>
      </c>
      <c r="W2100" s="130">
        <v>1.95</v>
      </c>
      <c r="X2100" s="135">
        <v>325</v>
      </c>
      <c r="Y2100" s="130" t="str">
        <f t="shared" si="286"/>
        <v>DH35</v>
      </c>
      <c r="Z2100" s="130" t="str">
        <f t="shared" si="287"/>
        <v>2/3B0036-FF</v>
      </c>
      <c r="AA2100" s="135">
        <f t="shared" si="289"/>
        <v>1.95</v>
      </c>
      <c r="AB2100" s="135">
        <f t="shared" si="284"/>
        <v>173.16</v>
      </c>
      <c r="AC2100" s="130">
        <f t="shared" si="290"/>
        <v>325</v>
      </c>
      <c r="AD2100" s="130" t="str">
        <f t="shared" si="288"/>
        <v>66000-750</v>
      </c>
      <c r="AE2100" s="136"/>
      <c r="AF2100" s="137"/>
      <c r="AG2100" s="1" t="s">
        <v>151</v>
      </c>
      <c r="AH2100" s="43">
        <v>57059</v>
      </c>
    </row>
    <row r="2101" spans="1:34" x14ac:dyDescent="0.25">
      <c r="A2101" s="144">
        <v>44895</v>
      </c>
      <c r="B2101" s="56" t="s">
        <v>6622</v>
      </c>
      <c r="C2101" s="51" t="s">
        <v>6624</v>
      </c>
      <c r="D2101" s="51" t="s">
        <v>6625</v>
      </c>
      <c r="E2101" s="54">
        <v>44939</v>
      </c>
      <c r="F2101" s="51" t="s">
        <v>3635</v>
      </c>
      <c r="G2101" s="48" t="s">
        <v>6623</v>
      </c>
      <c r="H2101" s="52">
        <v>36</v>
      </c>
      <c r="I2101" s="51" t="s">
        <v>95</v>
      </c>
      <c r="J2101" s="1">
        <v>29.2</v>
      </c>
      <c r="K2101" s="132">
        <v>980012</v>
      </c>
      <c r="L2101" s="131"/>
      <c r="M2101" s="131">
        <v>4.5</v>
      </c>
      <c r="N2101" s="131"/>
      <c r="O2101" s="133">
        <f t="shared" si="291"/>
        <v>0</v>
      </c>
      <c r="P2101" s="131" t="s">
        <v>3538</v>
      </c>
      <c r="Q2101" s="131" t="s">
        <v>6626</v>
      </c>
      <c r="R2101" s="134" t="s">
        <v>6019</v>
      </c>
      <c r="S2101" s="149">
        <v>91.779444444444437</v>
      </c>
      <c r="T2101" s="149">
        <v>2.5494290123456786</v>
      </c>
      <c r="U2101" s="150">
        <v>44935</v>
      </c>
      <c r="V2101" s="149">
        <v>1.998333333333334</v>
      </c>
      <c r="W2101" s="130">
        <v>0.25</v>
      </c>
      <c r="X2101" s="135">
        <v>135</v>
      </c>
      <c r="Y2101" s="130" t="str">
        <f t="shared" si="286"/>
        <v>AL611</v>
      </c>
      <c r="Z2101" s="130" t="str">
        <f t="shared" si="287"/>
        <v>33/LR20XW</v>
      </c>
      <c r="AA2101" s="135">
        <f t="shared" si="289"/>
        <v>0.25</v>
      </c>
      <c r="AB2101" s="135">
        <f t="shared" si="284"/>
        <v>29.2</v>
      </c>
      <c r="AC2101" s="130">
        <f t="shared" si="290"/>
        <v>135</v>
      </c>
      <c r="AD2101" s="130" t="str">
        <f t="shared" si="288"/>
        <v>66003-075</v>
      </c>
      <c r="AE2101" s="136"/>
      <c r="AF2101" s="137"/>
      <c r="AG2101" s="1" t="s">
        <v>151</v>
      </c>
      <c r="AH2101" s="43">
        <v>65701</v>
      </c>
    </row>
    <row r="2102" spans="1:34" x14ac:dyDescent="0.25">
      <c r="A2102" s="146">
        <v>44910</v>
      </c>
      <c r="B2102" s="57" t="s">
        <v>6701</v>
      </c>
      <c r="C2102" s="51" t="s">
        <v>1293</v>
      </c>
      <c r="D2102" s="51" t="s">
        <v>2782</v>
      </c>
      <c r="E2102" s="54">
        <v>44909</v>
      </c>
      <c r="F2102" s="236" t="s">
        <v>387</v>
      </c>
      <c r="G2102" s="48" t="s">
        <v>2781</v>
      </c>
      <c r="H2102" s="52">
        <v>10</v>
      </c>
      <c r="I2102" s="51" t="s">
        <v>102</v>
      </c>
      <c r="J2102" s="1">
        <v>34.9</v>
      </c>
      <c r="K2102" s="132">
        <v>982261</v>
      </c>
      <c r="L2102" s="131"/>
      <c r="M2102" s="131"/>
      <c r="N2102" s="131"/>
      <c r="O2102" s="133">
        <f t="shared" si="291"/>
        <v>0</v>
      </c>
      <c r="P2102" s="131"/>
      <c r="Q2102" s="131"/>
      <c r="R2102" s="134" t="s">
        <v>249</v>
      </c>
      <c r="S2102" s="149">
        <v>0.31444444444444475</v>
      </c>
      <c r="T2102" s="149">
        <v>3.1444444444444476E-2</v>
      </c>
      <c r="U2102" s="150">
        <v>44935</v>
      </c>
      <c r="V2102" s="149">
        <v>0.6563888888888898</v>
      </c>
      <c r="W2102" s="130">
        <v>0.08</v>
      </c>
      <c r="X2102" s="135">
        <v>75</v>
      </c>
      <c r="Y2102" s="130" t="str">
        <f t="shared" si="286"/>
        <v>CH120</v>
      </c>
      <c r="Z2102" s="130" t="str">
        <f t="shared" si="287"/>
        <v>1/TSB-002</v>
      </c>
      <c r="AA2102" s="135">
        <f t="shared" si="289"/>
        <v>0.08</v>
      </c>
      <c r="AB2102" s="135">
        <f t="shared" si="284"/>
        <v>34.9</v>
      </c>
      <c r="AC2102" s="130">
        <f t="shared" si="290"/>
        <v>75</v>
      </c>
      <c r="AD2102" s="130" t="str">
        <f t="shared" si="288"/>
        <v>66000-027</v>
      </c>
      <c r="AE2102" s="136"/>
      <c r="AF2102" s="137"/>
      <c r="AG2102" s="1" t="s">
        <v>152</v>
      </c>
      <c r="AH2102" s="43">
        <v>35409</v>
      </c>
    </row>
    <row r="2103" spans="1:34" x14ac:dyDescent="0.25">
      <c r="A2103" s="144">
        <v>44916</v>
      </c>
      <c r="B2103" s="56" t="s">
        <v>6746</v>
      </c>
      <c r="C2103" s="51" t="s">
        <v>663</v>
      </c>
      <c r="D2103" s="51" t="s">
        <v>664</v>
      </c>
      <c r="E2103" s="54">
        <v>44949</v>
      </c>
      <c r="F2103" s="51" t="s">
        <v>260</v>
      </c>
      <c r="G2103" s="48" t="s">
        <v>662</v>
      </c>
      <c r="H2103" s="52">
        <v>20</v>
      </c>
      <c r="I2103" s="51" t="s">
        <v>630</v>
      </c>
      <c r="J2103" s="1">
        <v>23.37</v>
      </c>
      <c r="K2103" s="132">
        <v>982961</v>
      </c>
      <c r="L2103" s="131"/>
      <c r="M2103" s="131">
        <v>7.2</v>
      </c>
      <c r="N2103" s="131">
        <v>3</v>
      </c>
      <c r="O2103" s="133">
        <f t="shared" si="291"/>
        <v>21.6</v>
      </c>
      <c r="P2103" s="131" t="s">
        <v>4011</v>
      </c>
      <c r="Q2103" s="131" t="s">
        <v>464</v>
      </c>
      <c r="R2103" s="134" t="s">
        <v>118</v>
      </c>
      <c r="S2103" s="149">
        <v>7.7108333333333352</v>
      </c>
      <c r="T2103" s="149">
        <v>0.38554166666666678</v>
      </c>
      <c r="U2103" s="150">
        <v>44937</v>
      </c>
      <c r="V2103" s="149">
        <v>0.82333333333333147</v>
      </c>
      <c r="W2103" s="130">
        <v>0.28000000000000003</v>
      </c>
      <c r="X2103" s="135">
        <v>75.599999999999994</v>
      </c>
      <c r="Y2103" s="130" t="str">
        <f t="shared" si="286"/>
        <v>N405</v>
      </c>
      <c r="Z2103" s="130" t="str">
        <f t="shared" si="287"/>
        <v>6/N3000CR</v>
      </c>
      <c r="AA2103" s="135">
        <f t="shared" si="289"/>
        <v>0.28000000000000003</v>
      </c>
      <c r="AB2103" s="135">
        <f t="shared" si="284"/>
        <v>23.37</v>
      </c>
      <c r="AC2103" s="130">
        <f t="shared" si="290"/>
        <v>75.599999999999994</v>
      </c>
      <c r="AD2103" s="130" t="str">
        <f t="shared" si="288"/>
        <v>30003-856AA</v>
      </c>
      <c r="AE2103" s="136"/>
      <c r="AF2103" s="137"/>
      <c r="AG2103" s="1" t="s">
        <v>573</v>
      </c>
      <c r="AH2103" s="43">
        <v>20171</v>
      </c>
    </row>
    <row r="2104" spans="1:34" x14ac:dyDescent="0.25">
      <c r="A2104" s="146">
        <v>44910</v>
      </c>
      <c r="B2104" s="57" t="s">
        <v>6700</v>
      </c>
      <c r="C2104" s="51" t="s">
        <v>2931</v>
      </c>
      <c r="D2104" s="51" t="s">
        <v>366</v>
      </c>
      <c r="E2104" s="54">
        <v>44909</v>
      </c>
      <c r="F2104" s="237" t="s">
        <v>139</v>
      </c>
      <c r="G2104" s="220" t="s">
        <v>142</v>
      </c>
      <c r="H2104" s="221">
        <v>3</v>
      </c>
      <c r="I2104" s="219" t="s">
        <v>102</v>
      </c>
      <c r="J2104">
        <v>35.700000000000003</v>
      </c>
      <c r="K2104" s="132">
        <v>982226</v>
      </c>
      <c r="L2104" s="131"/>
      <c r="M2104" s="131"/>
      <c r="N2104" s="131"/>
      <c r="O2104" s="133">
        <f t="shared" si="291"/>
        <v>0</v>
      </c>
      <c r="P2104" s="131"/>
      <c r="Q2104" s="131"/>
      <c r="R2104" s="134" t="s">
        <v>249</v>
      </c>
      <c r="S2104" s="149">
        <v>0.5166666666666675</v>
      </c>
      <c r="T2104" s="149">
        <v>0.1722222222222225</v>
      </c>
      <c r="U2104" s="150">
        <v>44936</v>
      </c>
      <c r="V2104" s="149">
        <v>0.22944444444444212</v>
      </c>
      <c r="W2104" s="130">
        <v>0.26</v>
      </c>
      <c r="X2104" s="135">
        <v>90</v>
      </c>
      <c r="Y2104" s="130" t="str">
        <f t="shared" si="286"/>
        <v>CH256</v>
      </c>
      <c r="Z2104" s="130" t="str">
        <f t="shared" si="287"/>
        <v>1/TSB002</v>
      </c>
      <c r="AA2104" s="135">
        <f t="shared" si="289"/>
        <v>0.26</v>
      </c>
      <c r="AB2104" s="135">
        <f t="shared" si="284"/>
        <v>35.700000000000003</v>
      </c>
      <c r="AC2104" s="130">
        <f t="shared" si="290"/>
        <v>90</v>
      </c>
      <c r="AD2104" s="130" t="str">
        <f t="shared" si="288"/>
        <v>66000-715</v>
      </c>
      <c r="AE2104" s="136"/>
      <c r="AF2104" s="137"/>
      <c r="AG2104" s="1" t="s">
        <v>573</v>
      </c>
      <c r="AH2104" s="43">
        <v>66824</v>
      </c>
    </row>
    <row r="2105" spans="1:34" x14ac:dyDescent="0.25">
      <c r="A2105" s="139">
        <v>44935</v>
      </c>
      <c r="B2105" s="58" t="s">
        <v>6800</v>
      </c>
      <c r="C2105" s="51" t="s">
        <v>3235</v>
      </c>
      <c r="D2105" s="51" t="s">
        <v>1063</v>
      </c>
      <c r="E2105" s="54">
        <v>44954</v>
      </c>
      <c r="F2105" s="51" t="s">
        <v>267</v>
      </c>
      <c r="G2105" s="48" t="s">
        <v>1062</v>
      </c>
      <c r="H2105" s="52">
        <v>2</v>
      </c>
      <c r="I2105" s="51" t="s">
        <v>1924</v>
      </c>
      <c r="J2105" s="1">
        <v>39.68</v>
      </c>
      <c r="K2105" s="132">
        <v>983923</v>
      </c>
      <c r="L2105" s="131"/>
      <c r="M2105" s="131"/>
      <c r="N2105" s="131"/>
      <c r="O2105" s="133">
        <f t="shared" si="291"/>
        <v>0</v>
      </c>
      <c r="P2105" s="131"/>
      <c r="Q2105" s="131"/>
      <c r="R2105" s="134" t="s">
        <v>5813</v>
      </c>
      <c r="S2105" s="149">
        <v>0.13027777777777594</v>
      </c>
      <c r="T2105" s="149">
        <v>6.5138888888887969E-2</v>
      </c>
      <c r="U2105" s="150">
        <v>44938</v>
      </c>
      <c r="V2105" s="149">
        <v>0.32611111111111324</v>
      </c>
      <c r="W2105" s="130">
        <v>0.24</v>
      </c>
      <c r="X2105" s="135">
        <v>80</v>
      </c>
      <c r="Y2105" s="130" t="str">
        <f t="shared" si="286"/>
        <v>CH211A</v>
      </c>
      <c r="Z2105" s="130" t="str">
        <f t="shared" si="287"/>
        <v>1/TSB-002PCB</v>
      </c>
      <c r="AA2105" s="135">
        <f t="shared" si="289"/>
        <v>0.24</v>
      </c>
      <c r="AB2105" s="135">
        <f t="shared" si="284"/>
        <v>39.68</v>
      </c>
      <c r="AC2105" s="130">
        <f t="shared" si="290"/>
        <v>80</v>
      </c>
      <c r="AD2105" s="130" t="str">
        <f t="shared" si="288"/>
        <v>66000-118A</v>
      </c>
      <c r="AE2105" s="136"/>
      <c r="AF2105" s="137"/>
      <c r="AG2105" s="1" t="s">
        <v>153</v>
      </c>
      <c r="AH2105" s="43">
        <v>66116</v>
      </c>
    </row>
    <row r="2106" spans="1:34" x14ac:dyDescent="0.25">
      <c r="A2106" s="146">
        <v>44910</v>
      </c>
      <c r="B2106" s="57" t="s">
        <v>6689</v>
      </c>
      <c r="C2106" s="51" t="s">
        <v>3235</v>
      </c>
      <c r="D2106" s="51" t="s">
        <v>1063</v>
      </c>
      <c r="E2106" s="54">
        <v>44916</v>
      </c>
      <c r="F2106" s="51" t="s">
        <v>267</v>
      </c>
      <c r="G2106" s="48" t="s">
        <v>1062</v>
      </c>
      <c r="H2106" s="52">
        <v>2</v>
      </c>
      <c r="I2106" s="51" t="s">
        <v>1924</v>
      </c>
      <c r="J2106" s="1">
        <v>39.700000000000003</v>
      </c>
      <c r="K2106" s="132">
        <v>982060</v>
      </c>
      <c r="L2106" s="131"/>
      <c r="M2106" s="131"/>
      <c r="N2106" s="131"/>
      <c r="O2106" s="133">
        <f t="shared" si="291"/>
        <v>0</v>
      </c>
      <c r="P2106" s="131"/>
      <c r="Q2106" s="131"/>
      <c r="R2106" s="134"/>
      <c r="S2106" s="149">
        <v>0</v>
      </c>
      <c r="T2106" s="149">
        <v>0</v>
      </c>
      <c r="U2106" s="150">
        <v>44938</v>
      </c>
      <c r="V2106" s="149">
        <v>0.31972222222222113</v>
      </c>
      <c r="W2106" s="130">
        <v>0.12</v>
      </c>
      <c r="X2106" s="135">
        <v>80</v>
      </c>
      <c r="Y2106" s="130" t="str">
        <f t="shared" si="286"/>
        <v>CH211A</v>
      </c>
      <c r="Z2106" s="130" t="str">
        <f t="shared" si="287"/>
        <v>1/TSB-002PCB</v>
      </c>
      <c r="AA2106" s="135">
        <f t="shared" si="289"/>
        <v>0.12</v>
      </c>
      <c r="AB2106" s="135">
        <f t="shared" si="284"/>
        <v>39.700000000000003</v>
      </c>
      <c r="AC2106" s="130">
        <f t="shared" si="290"/>
        <v>80</v>
      </c>
      <c r="AD2106" s="130" t="str">
        <f t="shared" si="288"/>
        <v>66000-118A</v>
      </c>
      <c r="AE2106" s="136"/>
      <c r="AF2106" s="137"/>
      <c r="AG2106" s="1" t="s">
        <v>153</v>
      </c>
      <c r="AH2106" s="43">
        <v>66116</v>
      </c>
    </row>
    <row r="2107" spans="1:34" x14ac:dyDescent="0.25">
      <c r="A2107" s="147">
        <v>44911</v>
      </c>
      <c r="B2107" s="82" t="s">
        <v>6727</v>
      </c>
      <c r="C2107" s="51" t="s">
        <v>2634</v>
      </c>
      <c r="D2107" s="51" t="s">
        <v>6729</v>
      </c>
      <c r="E2107" s="54">
        <v>44944</v>
      </c>
      <c r="F2107" s="51" t="s">
        <v>6719</v>
      </c>
      <c r="G2107" s="48" t="s">
        <v>6728</v>
      </c>
      <c r="H2107" s="52">
        <v>5</v>
      </c>
      <c r="I2107" s="51" t="s">
        <v>6720</v>
      </c>
      <c r="J2107" s="1">
        <v>94.5</v>
      </c>
      <c r="K2107" s="132">
        <v>980737</v>
      </c>
      <c r="L2107" s="131"/>
      <c r="M2107" s="131">
        <v>7.4</v>
      </c>
      <c r="N2107" s="131">
        <v>16.75</v>
      </c>
      <c r="O2107" s="133">
        <f t="shared" si="291"/>
        <v>123.95</v>
      </c>
      <c r="P2107" s="131" t="s">
        <v>3486</v>
      </c>
      <c r="Q2107" s="131" t="s">
        <v>556</v>
      </c>
      <c r="R2107" s="134" t="s">
        <v>6022</v>
      </c>
      <c r="S2107" s="149">
        <v>5.1336111111111125</v>
      </c>
      <c r="T2107" s="149">
        <v>1.0267222222222225</v>
      </c>
      <c r="U2107" s="150">
        <v>44937</v>
      </c>
      <c r="V2107" s="149">
        <v>0.33194444444444482</v>
      </c>
      <c r="W2107" s="130">
        <v>0.99</v>
      </c>
      <c r="X2107" s="135">
        <v>225</v>
      </c>
      <c r="Y2107" s="130" t="str">
        <f t="shared" si="286"/>
        <v>RL353A</v>
      </c>
      <c r="Z2107" s="130" t="str">
        <f t="shared" si="287"/>
        <v>10/NCR18650GA</v>
      </c>
      <c r="AA2107" s="135">
        <f t="shared" si="289"/>
        <v>0.99</v>
      </c>
      <c r="AB2107" s="135">
        <f t="shared" si="284"/>
        <v>94.5</v>
      </c>
      <c r="AC2107" s="130">
        <f t="shared" si="290"/>
        <v>225</v>
      </c>
      <c r="AD2107" s="130" t="str">
        <f t="shared" si="288"/>
        <v>66000-5881</v>
      </c>
      <c r="AE2107" s="136"/>
      <c r="AF2107" s="137"/>
      <c r="AG2107" s="1" t="s">
        <v>151</v>
      </c>
      <c r="AH2107" s="43">
        <v>2173</v>
      </c>
    </row>
    <row r="2108" spans="1:34" x14ac:dyDescent="0.25">
      <c r="A2108" s="146">
        <v>44889</v>
      </c>
      <c r="B2108" s="57" t="s">
        <v>6586</v>
      </c>
      <c r="C2108" s="51" t="s">
        <v>1987</v>
      </c>
      <c r="D2108" s="51" t="s">
        <v>3089</v>
      </c>
      <c r="E2108" s="54">
        <v>44927</v>
      </c>
      <c r="F2108" s="51" t="s">
        <v>6585</v>
      </c>
      <c r="G2108" s="48" t="s">
        <v>3088</v>
      </c>
      <c r="H2108" s="52">
        <v>40</v>
      </c>
      <c r="I2108" s="51" t="s">
        <v>3492</v>
      </c>
      <c r="J2108" s="1">
        <v>34.630000000000003</v>
      </c>
      <c r="K2108" s="132">
        <v>979591</v>
      </c>
      <c r="L2108" s="131"/>
      <c r="M2108" s="131"/>
      <c r="N2108" s="131"/>
      <c r="O2108" s="133">
        <f t="shared" si="291"/>
        <v>0</v>
      </c>
      <c r="P2108" s="131"/>
      <c r="Q2108" s="131"/>
      <c r="R2108" s="134" t="s">
        <v>5813</v>
      </c>
      <c r="S2108" s="149">
        <v>2.5988888888888884</v>
      </c>
      <c r="T2108" s="149">
        <v>6.4972222222222209E-2</v>
      </c>
      <c r="U2108" s="150">
        <v>44937</v>
      </c>
      <c r="V2108" s="149">
        <v>0.57777777777777928</v>
      </c>
      <c r="W2108" s="130">
        <v>0.06</v>
      </c>
      <c r="X2108" s="135">
        <v>59</v>
      </c>
      <c r="Y2108" s="130" t="str">
        <f t="shared" si="286"/>
        <v>CH552</v>
      </c>
      <c r="Z2108" s="130" t="str">
        <f t="shared" si="287"/>
        <v>1/TSB-003PCB</v>
      </c>
      <c r="AA2108" s="135">
        <f t="shared" si="289"/>
        <v>0.06</v>
      </c>
      <c r="AB2108" s="135">
        <f t="shared" si="284"/>
        <v>34.630000000000003</v>
      </c>
      <c r="AC2108" s="130">
        <f t="shared" si="290"/>
        <v>59</v>
      </c>
      <c r="AD2108" s="130" t="str">
        <f t="shared" si="288"/>
        <v>66002-743</v>
      </c>
      <c r="AE2108" s="136"/>
      <c r="AF2108" s="137"/>
      <c r="AG2108" s="1" t="s">
        <v>153</v>
      </c>
      <c r="AH2108" s="43">
        <v>1735</v>
      </c>
    </row>
    <row r="2109" spans="1:34" x14ac:dyDescent="0.25">
      <c r="A2109" s="140">
        <v>44936</v>
      </c>
      <c r="B2109" s="55" t="s">
        <v>6801</v>
      </c>
      <c r="C2109" s="51" t="s">
        <v>6803</v>
      </c>
      <c r="D2109" s="51" t="s">
        <v>6804</v>
      </c>
      <c r="E2109" s="54">
        <v>44936</v>
      </c>
      <c r="F2109" s="51" t="s">
        <v>832</v>
      </c>
      <c r="G2109" s="48" t="s">
        <v>6802</v>
      </c>
      <c r="H2109" s="52">
        <v>2</v>
      </c>
      <c r="I2109" s="51" t="s">
        <v>364</v>
      </c>
      <c r="J2109" s="1">
        <v>4.3099999999999996</v>
      </c>
      <c r="K2109" s="132">
        <v>984114</v>
      </c>
      <c r="L2109" s="131"/>
      <c r="M2109" s="131">
        <v>3.7</v>
      </c>
      <c r="N2109" s="131">
        <v>2.6</v>
      </c>
      <c r="O2109" s="133">
        <f t="shared" si="291"/>
        <v>9.620000000000001</v>
      </c>
      <c r="P2109" s="131" t="s">
        <v>3486</v>
      </c>
      <c r="Q2109" s="131" t="s">
        <v>412</v>
      </c>
      <c r="R2109" s="134" t="s">
        <v>997</v>
      </c>
      <c r="S2109" s="149">
        <v>0.9858333333333329</v>
      </c>
      <c r="T2109" s="149">
        <v>0.49291666666666645</v>
      </c>
      <c r="U2109" s="150">
        <v>44939</v>
      </c>
      <c r="V2109" s="149">
        <v>0.29499999999999815</v>
      </c>
      <c r="W2109" s="130">
        <v>0.6</v>
      </c>
      <c r="X2109" s="135">
        <v>20</v>
      </c>
      <c r="Y2109" s="130" t="str">
        <f t="shared" si="286"/>
        <v>RL553</v>
      </c>
      <c r="Z2109" s="130" t="str">
        <f t="shared" si="287"/>
        <v>TB-082753110</v>
      </c>
      <c r="AA2109" s="135">
        <f t="shared" si="289"/>
        <v>0.6</v>
      </c>
      <c r="AB2109" s="135">
        <f t="shared" si="284"/>
        <v>4.3099999999999996</v>
      </c>
      <c r="AC2109" s="130">
        <f t="shared" si="290"/>
        <v>20</v>
      </c>
      <c r="AD2109" s="130" t="str">
        <f t="shared" si="288"/>
        <v>30008-101TORCH</v>
      </c>
      <c r="AE2109" s="136"/>
      <c r="AF2109" s="137"/>
      <c r="AG2109" s="1" t="s">
        <v>152</v>
      </c>
      <c r="AH2109" s="43">
        <v>64999</v>
      </c>
    </row>
    <row r="2110" spans="1:34" x14ac:dyDescent="0.25">
      <c r="A2110" s="147">
        <v>44911</v>
      </c>
      <c r="B2110" s="82" t="s">
        <v>6715</v>
      </c>
      <c r="C2110" s="51" t="s">
        <v>1293</v>
      </c>
      <c r="D2110" s="51" t="s">
        <v>6717</v>
      </c>
      <c r="E2110" s="54">
        <v>44909</v>
      </c>
      <c r="F2110" s="51" t="s">
        <v>537</v>
      </c>
      <c r="G2110" s="48" t="s">
        <v>6716</v>
      </c>
      <c r="H2110" s="52">
        <v>1</v>
      </c>
      <c r="I2110" s="51" t="s">
        <v>102</v>
      </c>
      <c r="J2110" s="1">
        <v>63.9</v>
      </c>
      <c r="K2110" s="132">
        <v>982306</v>
      </c>
      <c r="L2110" s="131"/>
      <c r="M2110" s="131"/>
      <c r="N2110" s="131"/>
      <c r="O2110" s="133">
        <f t="shared" si="291"/>
        <v>0</v>
      </c>
      <c r="P2110" s="131"/>
      <c r="Q2110" s="131"/>
      <c r="R2110" s="134" t="s">
        <v>5813</v>
      </c>
      <c r="S2110" s="149">
        <v>1.0747222222222215</v>
      </c>
      <c r="T2110" s="149">
        <v>1.0747222222222215</v>
      </c>
      <c r="U2110" s="150">
        <v>44939</v>
      </c>
      <c r="V2110" s="149">
        <v>0.22694444444444173</v>
      </c>
      <c r="W2110" s="130">
        <v>2</v>
      </c>
      <c r="X2110" s="135">
        <v>160</v>
      </c>
      <c r="Y2110" s="130" t="str">
        <f t="shared" si="286"/>
        <v>CH621</v>
      </c>
      <c r="Z2110" s="130" t="str">
        <f t="shared" si="287"/>
        <v>1/TSB-002</v>
      </c>
      <c r="AA2110" s="135">
        <f t="shared" si="289"/>
        <v>2</v>
      </c>
      <c r="AB2110" s="135">
        <f t="shared" si="284"/>
        <v>63.9</v>
      </c>
      <c r="AC2110" s="130">
        <f t="shared" si="290"/>
        <v>160</v>
      </c>
      <c r="AD2110" s="130" t="str">
        <f t="shared" si="288"/>
        <v>66002-854</v>
      </c>
      <c r="AE2110" s="136"/>
      <c r="AF2110" s="137"/>
      <c r="AG2110" s="1" t="s">
        <v>152</v>
      </c>
      <c r="AH2110" s="43" t="s">
        <v>539</v>
      </c>
    </row>
    <row r="2111" spans="1:34" x14ac:dyDescent="0.25">
      <c r="A2111" s="146">
        <v>44910</v>
      </c>
      <c r="B2111" s="57" t="s">
        <v>6688</v>
      </c>
      <c r="C2111" s="51" t="s">
        <v>1293</v>
      </c>
      <c r="D2111" s="51" t="s">
        <v>269</v>
      </c>
      <c r="E2111" s="54">
        <v>44916</v>
      </c>
      <c r="F2111" s="51" t="s">
        <v>267</v>
      </c>
      <c r="G2111" s="48" t="s">
        <v>268</v>
      </c>
      <c r="H2111" s="52">
        <v>1</v>
      </c>
      <c r="I2111" s="51" t="s">
        <v>102</v>
      </c>
      <c r="J2111" s="1">
        <v>35.5</v>
      </c>
      <c r="K2111" s="132">
        <v>981837</v>
      </c>
      <c r="L2111" s="131"/>
      <c r="M2111" s="131"/>
      <c r="N2111" s="131"/>
      <c r="O2111" s="133">
        <f t="shared" si="291"/>
        <v>0</v>
      </c>
      <c r="P2111" s="131"/>
      <c r="Q2111" s="131"/>
      <c r="R2111" s="134" t="s">
        <v>5813</v>
      </c>
      <c r="S2111" s="149">
        <v>0.1</v>
      </c>
      <c r="T2111" s="149">
        <v>0.1</v>
      </c>
      <c r="U2111" s="150">
        <v>44939</v>
      </c>
      <c r="V2111" s="149">
        <v>0.19111111111111212</v>
      </c>
      <c r="W2111" s="130">
        <v>0.24</v>
      </c>
      <c r="X2111" s="135">
        <v>80</v>
      </c>
      <c r="Y2111" s="130" t="str">
        <f t="shared" si="286"/>
        <v>CH211</v>
      </c>
      <c r="Z2111" s="130" t="str">
        <f t="shared" si="287"/>
        <v>1/TSB-002</v>
      </c>
      <c r="AA2111" s="135">
        <f t="shared" si="289"/>
        <v>0.24</v>
      </c>
      <c r="AB2111" s="135">
        <f t="shared" si="284"/>
        <v>35.5</v>
      </c>
      <c r="AC2111" s="130">
        <f t="shared" si="290"/>
        <v>80</v>
      </c>
      <c r="AD2111" s="130" t="str">
        <f t="shared" si="288"/>
        <v>66000-118</v>
      </c>
      <c r="AE2111" s="136"/>
      <c r="AF2111" s="137"/>
      <c r="AG2111" s="1" t="s">
        <v>153</v>
      </c>
      <c r="AH2111" s="43">
        <v>66116</v>
      </c>
    </row>
    <row r="2112" spans="1:34" x14ac:dyDescent="0.25">
      <c r="A2112" s="139">
        <v>44935</v>
      </c>
      <c r="B2112" s="58" t="s">
        <v>6787</v>
      </c>
      <c r="C2112" s="51" t="s">
        <v>6790</v>
      </c>
      <c r="D2112" s="51" t="s">
        <v>6791</v>
      </c>
      <c r="E2112" s="54">
        <v>44917</v>
      </c>
      <c r="F2112" s="51" t="s">
        <v>6788</v>
      </c>
      <c r="G2112" s="48" t="s">
        <v>6789</v>
      </c>
      <c r="H2112" s="52">
        <v>3</v>
      </c>
      <c r="I2112" s="51" t="s">
        <v>665</v>
      </c>
      <c r="J2112" s="1">
        <v>11.47</v>
      </c>
      <c r="K2112" s="132">
        <v>983261</v>
      </c>
      <c r="L2112" s="131"/>
      <c r="M2112" s="131">
        <v>3.6</v>
      </c>
      <c r="N2112" s="131">
        <v>3</v>
      </c>
      <c r="O2112" s="133">
        <f t="shared" si="291"/>
        <v>10.8</v>
      </c>
      <c r="P2112" s="131" t="s">
        <v>3497</v>
      </c>
      <c r="Q2112" s="131" t="s">
        <v>577</v>
      </c>
      <c r="R2112" s="134" t="s">
        <v>997</v>
      </c>
      <c r="S2112" s="149">
        <v>1.3455555555555563</v>
      </c>
      <c r="T2112" s="149">
        <v>0.44851851851851876</v>
      </c>
      <c r="U2112" s="150">
        <v>44939</v>
      </c>
      <c r="V2112" s="149">
        <v>0.29833333333333334</v>
      </c>
      <c r="W2112" s="130">
        <v>0.52</v>
      </c>
      <c r="X2112" s="135">
        <v>33.21</v>
      </c>
      <c r="Y2112" s="130" t="str">
        <f t="shared" si="286"/>
        <v>N884</v>
      </c>
      <c r="Z2112" s="130" t="str">
        <f t="shared" si="287"/>
        <v xml:space="preserve">3/HR-SCU </v>
      </c>
      <c r="AA2112" s="135">
        <f t="shared" si="289"/>
        <v>0.52</v>
      </c>
      <c r="AB2112" s="135">
        <f t="shared" si="284"/>
        <v>11.47</v>
      </c>
      <c r="AC2112" s="130">
        <f t="shared" si="290"/>
        <v>33.21</v>
      </c>
      <c r="AD2112" s="130" t="str">
        <f t="shared" si="288"/>
        <v>30006-973CL-MLX</v>
      </c>
      <c r="AE2112" s="136"/>
      <c r="AF2112" s="137"/>
      <c r="AG2112" s="1" t="s">
        <v>573</v>
      </c>
      <c r="AH2112" s="43">
        <v>25000</v>
      </c>
    </row>
    <row r="2113" spans="1:34" x14ac:dyDescent="0.25">
      <c r="A2113" s="144">
        <v>44916</v>
      </c>
      <c r="B2113" s="56" t="s">
        <v>6745</v>
      </c>
      <c r="C2113" s="51" t="s">
        <v>3175</v>
      </c>
      <c r="D2113" s="51" t="s">
        <v>1786</v>
      </c>
      <c r="E2113" s="54">
        <v>44949</v>
      </c>
      <c r="F2113" s="51" t="s">
        <v>260</v>
      </c>
      <c r="G2113" s="48" t="s">
        <v>1785</v>
      </c>
      <c r="H2113" s="52">
        <v>20</v>
      </c>
      <c r="I2113" s="51" t="s">
        <v>261</v>
      </c>
      <c r="J2113" s="1">
        <v>23.6</v>
      </c>
      <c r="K2113" s="132">
        <v>982961</v>
      </c>
      <c r="L2113" s="131"/>
      <c r="M2113" s="131">
        <v>12</v>
      </c>
      <c r="N2113" s="131">
        <v>1.9</v>
      </c>
      <c r="O2113" s="133">
        <f t="shared" si="291"/>
        <v>22.799999999999997</v>
      </c>
      <c r="P2113" s="131" t="s">
        <v>4011</v>
      </c>
      <c r="Q2113" s="131" t="s">
        <v>584</v>
      </c>
      <c r="R2113" s="134" t="s">
        <v>287</v>
      </c>
      <c r="S2113" s="149">
        <v>3.4327777777777779</v>
      </c>
      <c r="T2113" s="149">
        <v>0.1716388888888889</v>
      </c>
      <c r="U2113" s="150">
        <v>44939</v>
      </c>
      <c r="V2113" s="149">
        <v>0.99916666666666565</v>
      </c>
      <c r="W2113" s="130">
        <v>0.26</v>
      </c>
      <c r="X2113" s="135">
        <v>75</v>
      </c>
      <c r="Y2113" s="130" t="str">
        <f t="shared" si="286"/>
        <v>N393</v>
      </c>
      <c r="Z2113" s="130" t="str">
        <f t="shared" si="287"/>
        <v>10/NC-1900SCR</v>
      </c>
      <c r="AA2113" s="135">
        <f t="shared" si="289"/>
        <v>0.26</v>
      </c>
      <c r="AB2113" s="135">
        <f t="shared" si="284"/>
        <v>23.6</v>
      </c>
      <c r="AC2113" s="130">
        <f t="shared" si="290"/>
        <v>75</v>
      </c>
      <c r="AD2113" s="130" t="str">
        <f t="shared" si="288"/>
        <v>66000-372</v>
      </c>
      <c r="AE2113" s="136"/>
      <c r="AF2113" s="137"/>
      <c r="AG2113" s="1" t="s">
        <v>573</v>
      </c>
      <c r="AH2113" s="43">
        <v>20171</v>
      </c>
    </row>
    <row r="2114" spans="1:34" x14ac:dyDescent="0.25">
      <c r="A2114" s="144">
        <v>44916</v>
      </c>
      <c r="B2114" s="56" t="s">
        <v>6747</v>
      </c>
      <c r="C2114" s="51"/>
      <c r="D2114" s="51" t="s">
        <v>342</v>
      </c>
      <c r="E2114" s="54">
        <v>44942</v>
      </c>
      <c r="F2114" s="51" t="s">
        <v>267</v>
      </c>
      <c r="G2114" s="48" t="s">
        <v>341</v>
      </c>
      <c r="H2114" s="52">
        <v>1</v>
      </c>
      <c r="I2114" s="51" t="s">
        <v>102</v>
      </c>
      <c r="J2114" s="1">
        <v>45.37</v>
      </c>
      <c r="K2114" s="132">
        <v>982960</v>
      </c>
      <c r="L2114" s="131"/>
      <c r="M2114" s="131"/>
      <c r="N2114" s="131"/>
      <c r="O2114" s="133">
        <f t="shared" si="291"/>
        <v>0</v>
      </c>
      <c r="P2114" s="131"/>
      <c r="Q2114" s="131"/>
      <c r="R2114" s="134" t="s">
        <v>5813</v>
      </c>
      <c r="S2114" s="149">
        <v>0.74472222222222217</v>
      </c>
      <c r="T2114" s="149">
        <v>0.74472222222222217</v>
      </c>
      <c r="U2114" s="150">
        <v>44939</v>
      </c>
      <c r="V2114" s="149">
        <v>0.16388888888889008</v>
      </c>
      <c r="W2114" s="130">
        <v>0.1</v>
      </c>
      <c r="X2114" s="135">
        <v>85</v>
      </c>
      <c r="Y2114" s="130" t="str">
        <f t="shared" si="286"/>
        <v>CH71</v>
      </c>
      <c r="Z2114" s="130">
        <f t="shared" si="287"/>
        <v>0</v>
      </c>
      <c r="AA2114" s="135">
        <f t="shared" si="289"/>
        <v>0.1</v>
      </c>
      <c r="AB2114" s="135">
        <f t="shared" ref="AB2114:AB2177" si="292">J2114</f>
        <v>45.37</v>
      </c>
      <c r="AC2114" s="130">
        <f t="shared" si="290"/>
        <v>85</v>
      </c>
      <c r="AD2114" s="130" t="str">
        <f t="shared" si="288"/>
        <v>66000-156</v>
      </c>
      <c r="AE2114" s="136"/>
      <c r="AF2114" s="137"/>
      <c r="AG2114" s="1" t="s">
        <v>153</v>
      </c>
      <c r="AH2114" s="43">
        <v>66116</v>
      </c>
    </row>
    <row r="2115" spans="1:34" x14ac:dyDescent="0.25">
      <c r="A2115" s="147">
        <v>44911</v>
      </c>
      <c r="B2115" s="82" t="s">
        <v>6734</v>
      </c>
      <c r="C2115" s="51" t="s">
        <v>1293</v>
      </c>
      <c r="D2115" s="51" t="s">
        <v>356</v>
      </c>
      <c r="E2115" s="54">
        <v>44910</v>
      </c>
      <c r="F2115" s="51" t="s">
        <v>354</v>
      </c>
      <c r="G2115" s="48" t="s">
        <v>355</v>
      </c>
      <c r="H2115" s="52">
        <v>14</v>
      </c>
      <c r="I2115" s="51" t="s">
        <v>102</v>
      </c>
      <c r="J2115" s="1">
        <v>38</v>
      </c>
      <c r="K2115" s="132">
        <v>982444</v>
      </c>
      <c r="L2115" s="131"/>
      <c r="M2115" s="131"/>
      <c r="N2115" s="131"/>
      <c r="O2115" s="133">
        <f t="shared" si="291"/>
        <v>0</v>
      </c>
      <c r="P2115" s="131"/>
      <c r="Q2115" s="131"/>
      <c r="R2115" s="134" t="s">
        <v>5772</v>
      </c>
      <c r="S2115" s="149">
        <v>4.5408333333333317</v>
      </c>
      <c r="T2115" s="149">
        <v>0.32434523809523796</v>
      </c>
      <c r="U2115" s="150">
        <v>44939</v>
      </c>
      <c r="V2115" s="149">
        <v>0.58861111111111031</v>
      </c>
      <c r="W2115" s="130">
        <v>0.36</v>
      </c>
      <c r="X2115" s="135">
        <v>120</v>
      </c>
      <c r="Y2115" s="130" t="str">
        <f t="shared" si="286"/>
        <v>CH33</v>
      </c>
      <c r="Z2115" s="130" t="str">
        <f t="shared" si="287"/>
        <v>1/TSB-002</v>
      </c>
      <c r="AA2115" s="135">
        <f t="shared" si="289"/>
        <v>0.36</v>
      </c>
      <c r="AB2115" s="135">
        <f t="shared" si="292"/>
        <v>38</v>
      </c>
      <c r="AC2115" s="130">
        <f t="shared" si="290"/>
        <v>120</v>
      </c>
      <c r="AD2115" s="130" t="str">
        <f t="shared" si="288"/>
        <v>66000-142</v>
      </c>
      <c r="AE2115" s="136"/>
      <c r="AF2115" s="137"/>
      <c r="AG2115" s="1" t="s">
        <v>153</v>
      </c>
      <c r="AH2115" s="43">
        <v>30755</v>
      </c>
    </row>
    <row r="2116" spans="1:34" x14ac:dyDescent="0.25">
      <c r="A2116" s="139">
        <v>44935</v>
      </c>
      <c r="B2116" s="58" t="s">
        <v>6776</v>
      </c>
      <c r="C2116" s="51" t="s">
        <v>1656</v>
      </c>
      <c r="D2116" s="51" t="s">
        <v>6779</v>
      </c>
      <c r="E2116" s="54">
        <v>44946</v>
      </c>
      <c r="F2116" s="51" t="s">
        <v>3621</v>
      </c>
      <c r="G2116" s="48" t="s">
        <v>6777</v>
      </c>
      <c r="H2116" s="52">
        <v>10</v>
      </c>
      <c r="I2116" s="51" t="s">
        <v>1655</v>
      </c>
      <c r="J2116" s="1">
        <v>0.31</v>
      </c>
      <c r="K2116" s="132">
        <v>983373</v>
      </c>
      <c r="L2116" s="131"/>
      <c r="M2116" s="131">
        <v>3</v>
      </c>
      <c r="N2116" s="131">
        <v>2.4</v>
      </c>
      <c r="O2116" s="133">
        <f t="shared" si="291"/>
        <v>7.1999999999999993</v>
      </c>
      <c r="P2116" s="131" t="s">
        <v>3945</v>
      </c>
      <c r="Q2116" s="131" t="s">
        <v>412</v>
      </c>
      <c r="R2116" s="134" t="s">
        <v>5813</v>
      </c>
      <c r="S2116" s="149">
        <v>3.1394444444444449</v>
      </c>
      <c r="T2116" s="149">
        <v>0.31394444444444447</v>
      </c>
      <c r="U2116" s="150">
        <v>44938</v>
      </c>
      <c r="V2116" s="149">
        <v>0.33305555555555788</v>
      </c>
      <c r="W2116" s="130">
        <v>0.23</v>
      </c>
      <c r="X2116" s="135">
        <v>30</v>
      </c>
      <c r="Y2116" s="130" t="str">
        <f t="shared" si="286"/>
        <v>L812</v>
      </c>
      <c r="Z2116" s="130" t="str">
        <f t="shared" si="287"/>
        <v>1/CR17450E-R</v>
      </c>
      <c r="AA2116" s="135">
        <f t="shared" si="289"/>
        <v>0.23</v>
      </c>
      <c r="AB2116" s="135">
        <f t="shared" si="292"/>
        <v>0.31</v>
      </c>
      <c r="AC2116" s="130">
        <f t="shared" si="290"/>
        <v>30</v>
      </c>
      <c r="AD2116" s="130" t="str">
        <f t="shared" si="288"/>
        <v>67001-784</v>
      </c>
      <c r="AE2116" s="136"/>
      <c r="AF2116" s="137"/>
      <c r="AG2116" s="1" t="s">
        <v>6778</v>
      </c>
      <c r="AH2116" s="43" t="s">
        <v>3625</v>
      </c>
    </row>
    <row r="2117" spans="1:34" x14ac:dyDescent="0.25">
      <c r="A2117" s="147">
        <v>44939</v>
      </c>
      <c r="B2117" s="82" t="s">
        <v>6843</v>
      </c>
      <c r="C2117" s="51" t="s">
        <v>698</v>
      </c>
      <c r="D2117" s="51" t="s">
        <v>305</v>
      </c>
      <c r="E2117" s="54">
        <v>44938</v>
      </c>
      <c r="F2117" s="51" t="s">
        <v>5069</v>
      </c>
      <c r="G2117" s="48" t="s">
        <v>304</v>
      </c>
      <c r="H2117" s="52">
        <v>2</v>
      </c>
      <c r="I2117" s="51" t="s">
        <v>697</v>
      </c>
      <c r="J2117" s="1">
        <v>9.9600000000000009</v>
      </c>
      <c r="K2117" s="132">
        <v>983930</v>
      </c>
      <c r="L2117" s="131"/>
      <c r="M2117" s="131">
        <v>12.8</v>
      </c>
      <c r="N2117" s="131">
        <v>1.1000000000000001</v>
      </c>
      <c r="O2117" s="133">
        <v>16</v>
      </c>
      <c r="P2117" s="131" t="s">
        <v>508</v>
      </c>
      <c r="Q2117" s="131" t="s">
        <v>562</v>
      </c>
      <c r="R2117" s="134" t="s">
        <v>5813</v>
      </c>
      <c r="S2117" s="149">
        <v>1.4147222222222231</v>
      </c>
      <c r="T2117" s="149">
        <v>0.70736111111111155</v>
      </c>
      <c r="U2117" s="150">
        <v>44943</v>
      </c>
      <c r="V2117" s="149">
        <v>0.15527777777777985</v>
      </c>
      <c r="W2117" s="130">
        <v>0.28000000000000003</v>
      </c>
      <c r="X2117" s="135">
        <v>119.44</v>
      </c>
      <c r="Y2117" s="130" t="str">
        <f t="shared" si="286"/>
        <v>RL669</v>
      </c>
      <c r="Z2117" s="130" t="str">
        <f t="shared" si="287"/>
        <v>4/IFR18650PC</v>
      </c>
      <c r="AA2117" s="135">
        <f t="shared" si="289"/>
        <v>0.28000000000000003</v>
      </c>
      <c r="AB2117" s="135">
        <f t="shared" si="292"/>
        <v>9.9600000000000009</v>
      </c>
      <c r="AC2117" s="130">
        <f t="shared" si="290"/>
        <v>119.44</v>
      </c>
      <c r="AD2117" s="130" t="str">
        <f t="shared" si="288"/>
        <v>66000-905</v>
      </c>
      <c r="AE2117" s="136"/>
      <c r="AF2117" s="137"/>
      <c r="AG2117" s="1" t="s">
        <v>151</v>
      </c>
      <c r="AH2117" s="43" t="s">
        <v>5070</v>
      </c>
    </row>
    <row r="2118" spans="1:34" x14ac:dyDescent="0.25">
      <c r="A2118" s="146">
        <v>44938</v>
      </c>
      <c r="B2118" s="57" t="s">
        <v>6822</v>
      </c>
      <c r="C2118" s="51" t="s">
        <v>5031</v>
      </c>
      <c r="D2118" s="51" t="s">
        <v>6824</v>
      </c>
      <c r="E2118" s="54">
        <v>44937</v>
      </c>
      <c r="F2118" s="51" t="s">
        <v>6329</v>
      </c>
      <c r="G2118" s="48" t="s">
        <v>6823</v>
      </c>
      <c r="H2118" s="52">
        <v>10</v>
      </c>
      <c r="I2118" s="51" t="s">
        <v>3132</v>
      </c>
      <c r="J2118" s="1">
        <v>8.59</v>
      </c>
      <c r="K2118" s="132">
        <v>984334</v>
      </c>
      <c r="L2118" s="131"/>
      <c r="M2118" s="131">
        <v>3.6</v>
      </c>
      <c r="N2118" s="131">
        <v>4</v>
      </c>
      <c r="O2118" s="133">
        <f t="shared" ref="O2118:O2136" si="293">N2118*M2118</f>
        <v>14.4</v>
      </c>
      <c r="P2118" s="131" t="s">
        <v>4011</v>
      </c>
      <c r="Q2118" s="131" t="s">
        <v>412</v>
      </c>
      <c r="R2118" s="134" t="s">
        <v>997</v>
      </c>
      <c r="S2118" s="149">
        <v>2.7961111111111077</v>
      </c>
      <c r="T2118" s="149">
        <v>0.27961111111111076</v>
      </c>
      <c r="U2118" s="150">
        <v>44943</v>
      </c>
      <c r="V2118" s="149">
        <v>0.76972222222222086</v>
      </c>
      <c r="W2118" s="130">
        <v>0.21</v>
      </c>
      <c r="X2118" s="135">
        <v>23.89</v>
      </c>
      <c r="Y2118" s="130" t="str">
        <f t="shared" si="286"/>
        <v>N1091</v>
      </c>
      <c r="Z2118" s="130" t="str">
        <f t="shared" si="287"/>
        <v>3/ITL4000D</v>
      </c>
      <c r="AA2118" s="135">
        <f t="shared" si="289"/>
        <v>0.21</v>
      </c>
      <c r="AB2118" s="135">
        <f t="shared" si="292"/>
        <v>8.59</v>
      </c>
      <c r="AC2118" s="130">
        <f t="shared" si="290"/>
        <v>23.89</v>
      </c>
      <c r="AD2118" s="130" t="str">
        <f t="shared" si="288"/>
        <v>30004-353AMP</v>
      </c>
      <c r="AE2118" s="136"/>
      <c r="AF2118" s="137"/>
      <c r="AG2118" s="1" t="s">
        <v>13</v>
      </c>
      <c r="AH2118" s="43">
        <v>66931</v>
      </c>
    </row>
    <row r="2119" spans="1:34" x14ac:dyDescent="0.25">
      <c r="A2119" s="140">
        <v>44859</v>
      </c>
      <c r="B2119" s="55" t="s">
        <v>6343</v>
      </c>
      <c r="C2119" s="51" t="s">
        <v>310</v>
      </c>
      <c r="D2119" s="51" t="s">
        <v>6346</v>
      </c>
      <c r="E2119" s="54">
        <v>44879</v>
      </c>
      <c r="F2119" s="51" t="s">
        <v>5208</v>
      </c>
      <c r="G2119" s="48" t="s">
        <v>6344</v>
      </c>
      <c r="H2119" s="52">
        <v>30</v>
      </c>
      <c r="I2119" s="51" t="s">
        <v>2719</v>
      </c>
      <c r="J2119" s="1">
        <v>12.2</v>
      </c>
      <c r="K2119" s="132">
        <v>975629</v>
      </c>
      <c r="L2119" s="131" t="s">
        <v>6345</v>
      </c>
      <c r="M2119" s="131">
        <v>4.8</v>
      </c>
      <c r="N2119" s="131">
        <v>4</v>
      </c>
      <c r="O2119" s="133">
        <f t="shared" si="293"/>
        <v>19.2</v>
      </c>
      <c r="P2119" s="131" t="s">
        <v>4011</v>
      </c>
      <c r="Q2119" s="131" t="s">
        <v>562</v>
      </c>
      <c r="R2119" s="134" t="s">
        <v>6881</v>
      </c>
      <c r="S2119" s="149">
        <v>17.763611111111107</v>
      </c>
      <c r="T2119" s="149">
        <v>0.59212037037037024</v>
      </c>
      <c r="U2119" s="150">
        <v>44944</v>
      </c>
      <c r="V2119" s="149">
        <v>1.7000000000000006</v>
      </c>
      <c r="W2119" s="130">
        <v>0.48</v>
      </c>
      <c r="X2119" s="135">
        <v>31.8</v>
      </c>
      <c r="Y2119" s="130" t="str">
        <f t="shared" si="286"/>
        <v>N1245</v>
      </c>
      <c r="Z2119" s="130" t="str">
        <f t="shared" si="287"/>
        <v>4/ITL4000D</v>
      </c>
      <c r="AA2119" s="135">
        <f t="shared" si="289"/>
        <v>0.48</v>
      </c>
      <c r="AB2119" s="135">
        <f t="shared" si="292"/>
        <v>12.2</v>
      </c>
      <c r="AC2119" s="130">
        <f t="shared" si="290"/>
        <v>31.8</v>
      </c>
      <c r="AD2119" s="130" t="str">
        <f t="shared" si="288"/>
        <v>30004-354LUXVHR</v>
      </c>
      <c r="AE2119" s="136"/>
      <c r="AF2119" s="137"/>
      <c r="AG2119" s="1" t="s">
        <v>573</v>
      </c>
      <c r="AH2119" s="43">
        <v>333333</v>
      </c>
    </row>
    <row r="2120" spans="1:34" x14ac:dyDescent="0.25">
      <c r="A2120" s="146">
        <v>44938</v>
      </c>
      <c r="B2120" s="57" t="s">
        <v>6817</v>
      </c>
      <c r="C2120" s="51"/>
      <c r="D2120" s="51" t="s">
        <v>6818</v>
      </c>
      <c r="E2120" s="54">
        <v>44946</v>
      </c>
      <c r="F2120" s="51" t="s">
        <v>571</v>
      </c>
      <c r="G2120" s="48" t="s">
        <v>6757</v>
      </c>
      <c r="H2120" s="52">
        <v>1</v>
      </c>
      <c r="I2120" s="51" t="s">
        <v>6758</v>
      </c>
      <c r="J2120" s="1">
        <v>1570.46</v>
      </c>
      <c r="K2120" s="132">
        <v>981745</v>
      </c>
      <c r="L2120" s="131"/>
      <c r="M2120" s="131"/>
      <c r="N2120" s="131"/>
      <c r="O2120" s="133">
        <f t="shared" si="293"/>
        <v>0</v>
      </c>
      <c r="P2120" s="131"/>
      <c r="Q2120" s="131"/>
      <c r="R2120" s="134" t="s">
        <v>249</v>
      </c>
      <c r="S2120" s="149">
        <v>0.21222222222222165</v>
      </c>
      <c r="T2120" s="149">
        <v>0.21222222222222165</v>
      </c>
      <c r="U2120" s="150">
        <v>44943</v>
      </c>
      <c r="V2120" s="149">
        <v>8.2777777777776507E-2</v>
      </c>
      <c r="W2120" s="130">
        <v>0.5</v>
      </c>
      <c r="X2120" s="135">
        <v>1960</v>
      </c>
      <c r="Y2120" s="130" t="str">
        <f t="shared" si="286"/>
        <v>LAB-CA</v>
      </c>
      <c r="Z2120" s="130">
        <f t="shared" si="287"/>
        <v>0</v>
      </c>
      <c r="AA2120" s="135">
        <f t="shared" si="289"/>
        <v>0.5</v>
      </c>
      <c r="AB2120" s="135">
        <f t="shared" si="292"/>
        <v>1570.46</v>
      </c>
      <c r="AC2120" s="130">
        <f t="shared" si="290"/>
        <v>1960</v>
      </c>
      <c r="AD2120" s="130" t="str">
        <f t="shared" si="288"/>
        <v>20006-071A</v>
      </c>
      <c r="AE2120" s="136"/>
      <c r="AF2120" s="137"/>
      <c r="AG2120" s="1" t="s">
        <v>153</v>
      </c>
      <c r="AH2120" s="43">
        <v>65616</v>
      </c>
    </row>
    <row r="2121" spans="1:34" x14ac:dyDescent="0.25">
      <c r="A2121" s="146">
        <v>44917</v>
      </c>
      <c r="B2121" s="57" t="s">
        <v>6756</v>
      </c>
      <c r="C2121" s="51"/>
      <c r="D2121" s="51" t="s">
        <v>6210</v>
      </c>
      <c r="E2121" s="54">
        <v>44935</v>
      </c>
      <c r="F2121" s="51" t="s">
        <v>571</v>
      </c>
      <c r="G2121" s="48" t="s">
        <v>6757</v>
      </c>
      <c r="H2121" s="52">
        <v>1</v>
      </c>
      <c r="I2121" s="51" t="s">
        <v>6758</v>
      </c>
      <c r="J2121" s="1">
        <v>992.72</v>
      </c>
      <c r="K2121" s="132">
        <v>983160</v>
      </c>
      <c r="L2121" s="131"/>
      <c r="M2121" s="131"/>
      <c r="N2121" s="131"/>
      <c r="O2121" s="133">
        <f t="shared" si="293"/>
        <v>0</v>
      </c>
      <c r="P2121" s="131"/>
      <c r="Q2121" s="131"/>
      <c r="R2121" s="134" t="s">
        <v>249</v>
      </c>
      <c r="S2121" s="149">
        <v>0.25000000000000044</v>
      </c>
      <c r="T2121" s="149">
        <v>0.25000000000000044</v>
      </c>
      <c r="U2121" s="150">
        <v>44943</v>
      </c>
      <c r="V2121" s="149">
        <v>5.222222222222328E-2</v>
      </c>
      <c r="W2121" s="130">
        <v>0.5</v>
      </c>
      <c r="X2121" s="135">
        <v>1960</v>
      </c>
      <c r="Y2121" s="130" t="str">
        <f t="shared" si="286"/>
        <v>PACK732</v>
      </c>
      <c r="Z2121" s="130">
        <f t="shared" si="287"/>
        <v>0</v>
      </c>
      <c r="AA2121" s="135">
        <f t="shared" si="289"/>
        <v>0.5</v>
      </c>
      <c r="AB2121" s="135">
        <f t="shared" si="292"/>
        <v>992.72</v>
      </c>
      <c r="AC2121" s="130">
        <f t="shared" si="290"/>
        <v>1960</v>
      </c>
      <c r="AD2121" s="130" t="str">
        <f t="shared" si="288"/>
        <v>20006-071A</v>
      </c>
      <c r="AE2121" s="136"/>
      <c r="AF2121" s="137"/>
      <c r="AG2121" s="1" t="s">
        <v>153</v>
      </c>
      <c r="AH2121" s="43">
        <v>65616</v>
      </c>
    </row>
    <row r="2122" spans="1:34" x14ac:dyDescent="0.25">
      <c r="A2122" s="147">
        <v>44939</v>
      </c>
      <c r="B2122" s="82" t="s">
        <v>6853</v>
      </c>
      <c r="C2122" s="51" t="s">
        <v>580</v>
      </c>
      <c r="D2122" s="51" t="s">
        <v>3466</v>
      </c>
      <c r="E2122" s="54">
        <v>44957</v>
      </c>
      <c r="F2122" s="51" t="s">
        <v>267</v>
      </c>
      <c r="G2122" s="48" t="s">
        <v>3464</v>
      </c>
      <c r="H2122" s="52">
        <v>1</v>
      </c>
      <c r="I2122" s="51" t="s">
        <v>364</v>
      </c>
      <c r="J2122" s="1">
        <v>8.44</v>
      </c>
      <c r="K2122" s="132">
        <v>984559</v>
      </c>
      <c r="L2122" s="131"/>
      <c r="M2122" s="131">
        <v>3.7</v>
      </c>
      <c r="N2122" s="131">
        <v>5.2</v>
      </c>
      <c r="O2122" s="133">
        <f t="shared" si="293"/>
        <v>19.240000000000002</v>
      </c>
      <c r="P2122" s="131" t="s">
        <v>3486</v>
      </c>
      <c r="Q2122" s="131" t="s">
        <v>550</v>
      </c>
      <c r="R2122" s="134" t="s">
        <v>248</v>
      </c>
      <c r="S2122" s="149">
        <v>0.90138888888888946</v>
      </c>
      <c r="T2122" s="149">
        <v>0.90138888888888946</v>
      </c>
      <c r="U2122" s="150">
        <v>44943</v>
      </c>
      <c r="V2122" s="149">
        <v>0.16250000000000009</v>
      </c>
      <c r="W2122" s="130">
        <v>0.54</v>
      </c>
      <c r="X2122" s="135">
        <v>40</v>
      </c>
      <c r="Y2122" s="130" t="str">
        <f t="shared" si="286"/>
        <v>RL261A</v>
      </c>
      <c r="Z2122" s="130" t="str">
        <f t="shared" si="287"/>
        <v>2/UR18650ZY</v>
      </c>
      <c r="AA2122" s="135">
        <f t="shared" si="289"/>
        <v>0.54</v>
      </c>
      <c r="AB2122" s="135">
        <f t="shared" si="292"/>
        <v>8.44</v>
      </c>
      <c r="AC2122" s="130">
        <f t="shared" si="290"/>
        <v>40</v>
      </c>
      <c r="AD2122" s="130" t="str">
        <f t="shared" si="288"/>
        <v>66000-493</v>
      </c>
      <c r="AE2122" s="136"/>
      <c r="AF2122" s="137"/>
      <c r="AG2122" s="1" t="s">
        <v>153</v>
      </c>
      <c r="AH2122" s="43">
        <v>66116</v>
      </c>
    </row>
    <row r="2123" spans="1:34" x14ac:dyDescent="0.25">
      <c r="A2123" s="144">
        <v>44825</v>
      </c>
      <c r="B2123" s="56" t="s">
        <v>6051</v>
      </c>
      <c r="C2123" s="51" t="s">
        <v>390</v>
      </c>
      <c r="D2123" s="51" t="s">
        <v>6053</v>
      </c>
      <c r="E2123" s="54">
        <v>44851</v>
      </c>
      <c r="F2123" s="51" t="s">
        <v>3932</v>
      </c>
      <c r="G2123" s="48" t="s">
        <v>6052</v>
      </c>
      <c r="H2123" s="52">
        <v>15</v>
      </c>
      <c r="I2123" s="51" t="s">
        <v>313</v>
      </c>
      <c r="J2123" s="1">
        <v>44.85</v>
      </c>
      <c r="K2123" s="132">
        <v>971646</v>
      </c>
      <c r="L2123" s="131"/>
      <c r="M2123" s="131">
        <v>3.9</v>
      </c>
      <c r="N2123" s="131">
        <v>1.6</v>
      </c>
      <c r="O2123" s="133">
        <f t="shared" si="293"/>
        <v>6.24</v>
      </c>
      <c r="P2123" s="131" t="s">
        <v>3945</v>
      </c>
      <c r="Q2123" s="131" t="s">
        <v>412</v>
      </c>
      <c r="R2123" s="134" t="s">
        <v>118</v>
      </c>
      <c r="S2123" s="149">
        <v>6.946666666666669</v>
      </c>
      <c r="T2123" s="149">
        <v>0.46311111111111125</v>
      </c>
      <c r="U2123" s="150">
        <v>44943</v>
      </c>
      <c r="V2123" s="149">
        <v>0.49499999999999877</v>
      </c>
      <c r="W2123" s="130">
        <v>0.7</v>
      </c>
      <c r="X2123" s="135">
        <v>85</v>
      </c>
      <c r="Y2123" s="130" t="str">
        <f t="shared" si="286"/>
        <v>DH29</v>
      </c>
      <c r="Z2123" s="130" t="str">
        <f t="shared" si="287"/>
        <v>1/3B1065-FF</v>
      </c>
      <c r="AA2123" s="135">
        <f t="shared" si="289"/>
        <v>0.7</v>
      </c>
      <c r="AB2123" s="135">
        <f t="shared" si="292"/>
        <v>44.85</v>
      </c>
      <c r="AC2123" s="130">
        <f t="shared" si="290"/>
        <v>85</v>
      </c>
      <c r="AD2123" s="130" t="str">
        <f t="shared" si="288"/>
        <v>66000-696</v>
      </c>
      <c r="AE2123" s="136"/>
      <c r="AF2123" s="137"/>
      <c r="AG2123" s="1" t="s">
        <v>151</v>
      </c>
      <c r="AH2123" s="43">
        <v>57059</v>
      </c>
    </row>
    <row r="2124" spans="1:34" x14ac:dyDescent="0.25">
      <c r="A2124" s="144">
        <v>44937</v>
      </c>
      <c r="B2124" s="56" t="s">
        <v>6816</v>
      </c>
      <c r="C2124" s="51" t="s">
        <v>1293</v>
      </c>
      <c r="D2124" s="51" t="s">
        <v>458</v>
      </c>
      <c r="E2124" s="54">
        <v>44937</v>
      </c>
      <c r="F2124" s="51" t="s">
        <v>387</v>
      </c>
      <c r="G2124" s="48" t="s">
        <v>457</v>
      </c>
      <c r="H2124" s="52">
        <v>42</v>
      </c>
      <c r="I2124" s="51" t="s">
        <v>102</v>
      </c>
      <c r="J2124" s="1">
        <v>34.94</v>
      </c>
      <c r="K2124" s="132">
        <v>984223</v>
      </c>
      <c r="L2124" s="131"/>
      <c r="M2124" s="131"/>
      <c r="N2124" s="131"/>
      <c r="O2124" s="133">
        <f t="shared" si="293"/>
        <v>0</v>
      </c>
      <c r="P2124" s="131"/>
      <c r="Q2124" s="131"/>
      <c r="R2124" s="134" t="s">
        <v>5813</v>
      </c>
      <c r="S2124" s="149">
        <v>4.4586111111111126</v>
      </c>
      <c r="T2124" s="149">
        <v>0.10615740740740745</v>
      </c>
      <c r="U2124" s="150">
        <v>44943</v>
      </c>
      <c r="V2124" s="149">
        <v>1.3177777777777777</v>
      </c>
      <c r="W2124" s="130">
        <v>0.09</v>
      </c>
      <c r="X2124" s="135">
        <v>48.53</v>
      </c>
      <c r="Y2124" s="130" t="str">
        <f t="shared" si="286"/>
        <v>CH105</v>
      </c>
      <c r="Z2124" s="130" t="str">
        <f t="shared" si="287"/>
        <v>1/TSB-002</v>
      </c>
      <c r="AA2124" s="135">
        <f t="shared" si="289"/>
        <v>0.09</v>
      </c>
      <c r="AB2124" s="135">
        <f t="shared" si="292"/>
        <v>34.94</v>
      </c>
      <c r="AC2124" s="130">
        <f t="shared" si="290"/>
        <v>48.53</v>
      </c>
      <c r="AD2124" s="130" t="str">
        <f t="shared" si="288"/>
        <v>66000-015</v>
      </c>
      <c r="AE2124" s="136"/>
      <c r="AF2124" s="137"/>
      <c r="AG2124" s="1" t="s">
        <v>152</v>
      </c>
      <c r="AH2124" s="43">
        <v>35409</v>
      </c>
    </row>
    <row r="2125" spans="1:34" x14ac:dyDescent="0.25">
      <c r="A2125" s="146">
        <v>44805</v>
      </c>
      <c r="B2125" s="57">
        <v>325858</v>
      </c>
      <c r="C2125" s="51" t="s">
        <v>3202</v>
      </c>
      <c r="D2125" s="51" t="s">
        <v>799</v>
      </c>
      <c r="E2125" s="54">
        <v>44950</v>
      </c>
      <c r="F2125" s="51" t="s">
        <v>267</v>
      </c>
      <c r="G2125" s="48" t="s">
        <v>797</v>
      </c>
      <c r="H2125" s="52">
        <v>500</v>
      </c>
      <c r="I2125" s="51" t="s">
        <v>5936</v>
      </c>
      <c r="J2125" s="1">
        <v>6.33</v>
      </c>
      <c r="K2125" s="132">
        <v>969558</v>
      </c>
      <c r="L2125" s="131"/>
      <c r="M2125" s="131">
        <v>3.2</v>
      </c>
      <c r="N2125" s="131">
        <v>1.5</v>
      </c>
      <c r="O2125" s="133">
        <f t="shared" si="293"/>
        <v>4.8000000000000007</v>
      </c>
      <c r="P2125" s="131" t="s">
        <v>508</v>
      </c>
      <c r="Q2125" s="131" t="s">
        <v>412</v>
      </c>
      <c r="R2125" s="134" t="s">
        <v>6882</v>
      </c>
      <c r="S2125" s="149">
        <v>111.59888888888889</v>
      </c>
      <c r="T2125" s="149">
        <v>0.2231977777777778</v>
      </c>
      <c r="U2125" s="150">
        <v>44942</v>
      </c>
      <c r="V2125" s="149">
        <v>4.4894444444444446</v>
      </c>
      <c r="W2125" s="130">
        <v>0.52</v>
      </c>
      <c r="X2125" s="135">
        <v>19.36</v>
      </c>
      <c r="Y2125" s="130" t="str">
        <f t="shared" ref="Y2125:Y2188" si="294">D2125</f>
        <v>RL1383</v>
      </c>
      <c r="Z2125" s="130" t="str">
        <f t="shared" ref="Z2125:Z2188" si="295">C2125</f>
        <v>1/K218650E</v>
      </c>
      <c r="AA2125" s="135">
        <f t="shared" si="289"/>
        <v>0.52</v>
      </c>
      <c r="AB2125" s="135">
        <f t="shared" si="292"/>
        <v>6.33</v>
      </c>
      <c r="AC2125" s="130">
        <f t="shared" si="290"/>
        <v>19.36</v>
      </c>
      <c r="AD2125" s="130" t="str">
        <f t="shared" ref="AD2125:AD2188" si="296">G2125</f>
        <v>66002-942</v>
      </c>
      <c r="AE2125" s="136"/>
      <c r="AF2125" s="137"/>
      <c r="AG2125" s="1" t="s">
        <v>153</v>
      </c>
      <c r="AH2125" s="43">
        <v>66116</v>
      </c>
    </row>
    <row r="2126" spans="1:34" x14ac:dyDescent="0.25">
      <c r="A2126" s="139">
        <v>44935</v>
      </c>
      <c r="B2126" s="58" t="s">
        <v>6792</v>
      </c>
      <c r="C2126" s="51" t="s">
        <v>6795</v>
      </c>
      <c r="D2126" s="51" t="s">
        <v>6796</v>
      </c>
      <c r="E2126" s="54">
        <v>44917</v>
      </c>
      <c r="F2126" s="51" t="s">
        <v>6793</v>
      </c>
      <c r="G2126" s="48" t="s">
        <v>6794</v>
      </c>
      <c r="H2126" s="52">
        <v>1</v>
      </c>
      <c r="I2126" s="51" t="s">
        <v>293</v>
      </c>
      <c r="J2126" s="1">
        <v>35.32</v>
      </c>
      <c r="K2126" s="132">
        <v>983260</v>
      </c>
      <c r="L2126" s="131"/>
      <c r="M2126" s="131">
        <v>24</v>
      </c>
      <c r="N2126" s="131">
        <v>1.7</v>
      </c>
      <c r="O2126" s="133">
        <f t="shared" si="293"/>
        <v>40.799999999999997</v>
      </c>
      <c r="P2126" s="131" t="s">
        <v>3497</v>
      </c>
      <c r="Q2126" s="131" t="s">
        <v>594</v>
      </c>
      <c r="R2126" s="134" t="s">
        <v>997</v>
      </c>
      <c r="S2126" s="149">
        <v>1.5838888888888869</v>
      </c>
      <c r="T2126" s="149">
        <v>1.5838888888888869</v>
      </c>
      <c r="U2126" s="150">
        <v>44939</v>
      </c>
      <c r="V2126" s="149">
        <v>0.15249999999999986</v>
      </c>
      <c r="W2126" s="130">
        <v>1.48</v>
      </c>
      <c r="X2126" s="135">
        <v>116.4</v>
      </c>
      <c r="Y2126" s="130" t="str">
        <f t="shared" si="294"/>
        <v>PACK529</v>
      </c>
      <c r="Z2126" s="130" t="str">
        <f t="shared" si="295"/>
        <v>20/AA1700</v>
      </c>
      <c r="AA2126" s="135">
        <f t="shared" si="289"/>
        <v>1.48</v>
      </c>
      <c r="AB2126" s="135">
        <f t="shared" si="292"/>
        <v>35.32</v>
      </c>
      <c r="AC2126" s="130">
        <f t="shared" si="290"/>
        <v>116.4</v>
      </c>
      <c r="AD2126" s="130" t="str">
        <f t="shared" si="296"/>
        <v>66002-283</v>
      </c>
      <c r="AE2126" s="136"/>
      <c r="AF2126" s="137"/>
      <c r="AG2126" s="1" t="s">
        <v>13</v>
      </c>
      <c r="AH2126" s="43">
        <v>34363</v>
      </c>
    </row>
    <row r="2127" spans="1:34" x14ac:dyDescent="0.25">
      <c r="A2127" s="144">
        <v>44937</v>
      </c>
      <c r="B2127" s="56" t="s">
        <v>6812</v>
      </c>
      <c r="C2127" s="51" t="s">
        <v>6815</v>
      </c>
      <c r="D2127" s="51" t="s">
        <v>6072</v>
      </c>
      <c r="E2127" s="54">
        <v>44937</v>
      </c>
      <c r="F2127" s="51" t="s">
        <v>6813</v>
      </c>
      <c r="G2127" s="48" t="s">
        <v>6814</v>
      </c>
      <c r="H2127" s="52">
        <v>4</v>
      </c>
      <c r="I2127" s="51" t="s">
        <v>3013</v>
      </c>
      <c r="J2127" s="1">
        <v>6.18</v>
      </c>
      <c r="K2127" s="132">
        <v>984201</v>
      </c>
      <c r="L2127" s="131"/>
      <c r="M2127" s="131">
        <v>7.4</v>
      </c>
      <c r="N2127" s="131">
        <v>2.38</v>
      </c>
      <c r="O2127" s="133">
        <f t="shared" si="293"/>
        <v>17.611999999999998</v>
      </c>
      <c r="P2127" s="131" t="s">
        <v>3486</v>
      </c>
      <c r="Q2127" s="131" t="s">
        <v>582</v>
      </c>
      <c r="R2127" s="134" t="s">
        <v>997</v>
      </c>
      <c r="S2127" s="149">
        <v>2.6875</v>
      </c>
      <c r="T2127" s="149">
        <v>0.671875</v>
      </c>
      <c r="U2127" s="150">
        <v>44942</v>
      </c>
      <c r="V2127" s="149">
        <v>0.32444444444444365</v>
      </c>
      <c r="W2127" s="130">
        <v>0.25</v>
      </c>
      <c r="X2127" s="135">
        <v>65</v>
      </c>
      <c r="Y2127" s="130" t="str">
        <f t="shared" si="294"/>
        <v>PACK730</v>
      </c>
      <c r="Z2127" s="130" t="str">
        <f t="shared" si="295"/>
        <v>2/UR16650ZTA</v>
      </c>
      <c r="AA2127" s="135">
        <f t="shared" ref="AA2127:AA2190" si="297">W2127</f>
        <v>0.25</v>
      </c>
      <c r="AB2127" s="135">
        <f t="shared" si="292"/>
        <v>6.18</v>
      </c>
      <c r="AC2127" s="130">
        <f t="shared" ref="AC2127:AC2190" si="298">X2127</f>
        <v>65</v>
      </c>
      <c r="AD2127" s="130" t="str">
        <f t="shared" si="296"/>
        <v>66004-116</v>
      </c>
      <c r="AE2127" s="136"/>
      <c r="AF2127" s="137"/>
      <c r="AG2127" s="1" t="s">
        <v>13</v>
      </c>
      <c r="AH2127" s="43"/>
    </row>
    <row r="2128" spans="1:34" x14ac:dyDescent="0.25">
      <c r="A2128" s="147">
        <v>44939</v>
      </c>
      <c r="B2128" s="82" t="s">
        <v>6845</v>
      </c>
      <c r="C2128" s="51" t="s">
        <v>6848</v>
      </c>
      <c r="D2128" s="51" t="s">
        <v>6082</v>
      </c>
      <c r="E2128" s="54">
        <v>44938</v>
      </c>
      <c r="F2128" s="51" t="s">
        <v>6846</v>
      </c>
      <c r="G2128" s="48" t="s">
        <v>6847</v>
      </c>
      <c r="H2128" s="52">
        <v>1</v>
      </c>
      <c r="I2128" s="51" t="s">
        <v>3013</v>
      </c>
      <c r="J2128" s="1">
        <v>3.34</v>
      </c>
      <c r="K2128" s="132">
        <v>984545</v>
      </c>
      <c r="L2128" s="131"/>
      <c r="M2128" s="131">
        <v>3.7</v>
      </c>
      <c r="N2128" s="131">
        <v>2.5</v>
      </c>
      <c r="O2128" s="133">
        <f t="shared" si="293"/>
        <v>9.25</v>
      </c>
      <c r="P2128" s="131" t="s">
        <v>3486</v>
      </c>
      <c r="Q2128" s="131" t="s">
        <v>412</v>
      </c>
      <c r="R2128" s="134" t="s">
        <v>997</v>
      </c>
      <c r="S2128" s="149">
        <v>0.67333333333333467</v>
      </c>
      <c r="T2128" s="149">
        <v>0.67333333333333467</v>
      </c>
      <c r="U2128" s="150">
        <v>44943</v>
      </c>
      <c r="V2128" s="149">
        <v>0.16000000000000103</v>
      </c>
      <c r="W2128" s="130">
        <v>0.25</v>
      </c>
      <c r="X2128" s="135">
        <v>48.63</v>
      </c>
      <c r="Y2128" s="130" t="str">
        <f t="shared" si="294"/>
        <v>PACK731</v>
      </c>
      <c r="Z2128" s="130" t="str">
        <f t="shared" si="295"/>
        <v>1/UR16650ZTA</v>
      </c>
      <c r="AA2128" s="135">
        <f t="shared" si="297"/>
        <v>0.25</v>
      </c>
      <c r="AB2128" s="135">
        <f t="shared" si="292"/>
        <v>3.34</v>
      </c>
      <c r="AC2128" s="130">
        <f t="shared" si="298"/>
        <v>48.63</v>
      </c>
      <c r="AD2128" s="130" t="str">
        <f t="shared" si="296"/>
        <v>66004-120</v>
      </c>
      <c r="AE2128" s="136"/>
      <c r="AF2128" s="137"/>
      <c r="AG2128" s="1" t="s">
        <v>13</v>
      </c>
      <c r="AH2128" s="43">
        <v>2805</v>
      </c>
    </row>
    <row r="2129" spans="1:34" x14ac:dyDescent="0.25">
      <c r="A2129" s="146">
        <v>44917</v>
      </c>
      <c r="B2129" s="57" t="s">
        <v>6770</v>
      </c>
      <c r="C2129" s="51" t="s">
        <v>6773</v>
      </c>
      <c r="D2129" s="51" t="s">
        <v>6883</v>
      </c>
      <c r="E2129" s="54">
        <v>44917</v>
      </c>
      <c r="F2129" s="51" t="s">
        <v>292</v>
      </c>
      <c r="G2129" s="48" t="s">
        <v>6771</v>
      </c>
      <c r="H2129" s="52">
        <v>2</v>
      </c>
      <c r="I2129" s="51" t="s">
        <v>6772</v>
      </c>
      <c r="J2129" s="1">
        <v>2.8</v>
      </c>
      <c r="K2129" s="132">
        <v>983249</v>
      </c>
      <c r="L2129" s="131"/>
      <c r="M2129" s="131">
        <v>3.7</v>
      </c>
      <c r="N2129" s="131">
        <v>0.79</v>
      </c>
      <c r="O2129" s="133">
        <f t="shared" si="293"/>
        <v>2.9230000000000005</v>
      </c>
      <c r="P2129" s="131" t="s">
        <v>3486</v>
      </c>
      <c r="Q2129" s="131" t="s">
        <v>412</v>
      </c>
      <c r="R2129" s="134" t="s">
        <v>6081</v>
      </c>
      <c r="S2129" s="149">
        <v>1.6588888888888902</v>
      </c>
      <c r="T2129" s="149">
        <v>0.82944444444444509</v>
      </c>
      <c r="U2129" s="150">
        <v>44943</v>
      </c>
      <c r="V2129" s="149">
        <v>0.22777777777777786</v>
      </c>
      <c r="W2129" s="130">
        <v>0.25</v>
      </c>
      <c r="X2129" s="135">
        <v>45</v>
      </c>
      <c r="Y2129" s="130" t="str">
        <f t="shared" si="294"/>
        <v>RECELL818</v>
      </c>
      <c r="Z2129" s="130" t="str">
        <f t="shared" si="295"/>
        <v>1/UF383551F</v>
      </c>
      <c r="AA2129" s="135">
        <f t="shared" si="297"/>
        <v>0.25</v>
      </c>
      <c r="AB2129" s="135">
        <f t="shared" si="292"/>
        <v>2.8</v>
      </c>
      <c r="AC2129" s="130">
        <f t="shared" si="298"/>
        <v>45</v>
      </c>
      <c r="AD2129" s="130" t="str">
        <f t="shared" si="296"/>
        <v>66004-115</v>
      </c>
      <c r="AE2129" s="136"/>
      <c r="AF2129" s="137"/>
      <c r="AG2129" s="1" t="s">
        <v>151</v>
      </c>
      <c r="AH2129" s="43">
        <v>6830</v>
      </c>
    </row>
    <row r="2130" spans="1:34" x14ac:dyDescent="0.25">
      <c r="A2130" s="147">
        <v>44939</v>
      </c>
      <c r="B2130" s="82" t="s">
        <v>6836</v>
      </c>
      <c r="C2130" s="51" t="s">
        <v>633</v>
      </c>
      <c r="D2130" s="51" t="s">
        <v>6884</v>
      </c>
      <c r="E2130" s="54">
        <v>44937</v>
      </c>
      <c r="F2130" s="51" t="s">
        <v>423</v>
      </c>
      <c r="G2130" s="48" t="s">
        <v>6837</v>
      </c>
      <c r="H2130" s="52">
        <v>1</v>
      </c>
      <c r="I2130" s="51" t="s">
        <v>364</v>
      </c>
      <c r="J2130" s="1">
        <v>7.43</v>
      </c>
      <c r="K2130" s="132">
        <v>984435</v>
      </c>
      <c r="L2130" s="131"/>
      <c r="M2130" s="131">
        <v>7.4</v>
      </c>
      <c r="N2130" s="131">
        <v>2.6</v>
      </c>
      <c r="O2130" s="133">
        <f t="shared" si="293"/>
        <v>19.240000000000002</v>
      </c>
      <c r="P2130" s="131" t="s">
        <v>3486</v>
      </c>
      <c r="Q2130" s="131" t="s">
        <v>582</v>
      </c>
      <c r="R2130" s="134" t="s">
        <v>997</v>
      </c>
      <c r="S2130" s="149">
        <v>0.267777777777777</v>
      </c>
      <c r="T2130" s="149">
        <v>0.267777777777777</v>
      </c>
      <c r="U2130" s="150">
        <v>44943</v>
      </c>
      <c r="V2130" s="149">
        <v>0.225833333333334</v>
      </c>
      <c r="W2130" s="130">
        <v>0.25</v>
      </c>
      <c r="X2130" s="135">
        <v>49.79</v>
      </c>
      <c r="Y2130" s="130" t="str">
        <f t="shared" si="294"/>
        <v>RECELL819</v>
      </c>
      <c r="Z2130" s="130" t="str">
        <f t="shared" si="295"/>
        <v>1/UR18650ZY</v>
      </c>
      <c r="AA2130" s="135">
        <f t="shared" si="297"/>
        <v>0.25</v>
      </c>
      <c r="AB2130" s="135">
        <f t="shared" si="292"/>
        <v>7.43</v>
      </c>
      <c r="AC2130" s="130">
        <f t="shared" si="298"/>
        <v>49.79</v>
      </c>
      <c r="AD2130" s="130" t="str">
        <f t="shared" si="296"/>
        <v>22000-1015</v>
      </c>
      <c r="AE2130" s="136"/>
      <c r="AF2130" s="137"/>
      <c r="AG2130" s="1" t="s">
        <v>13</v>
      </c>
      <c r="AH2130" s="43">
        <v>23891</v>
      </c>
    </row>
    <row r="2131" spans="1:34" x14ac:dyDescent="0.25">
      <c r="A2131" s="140">
        <v>44936</v>
      </c>
      <c r="B2131" s="55" t="s">
        <v>6805</v>
      </c>
      <c r="C2131" s="51" t="s">
        <v>3197</v>
      </c>
      <c r="D2131" s="51" t="s">
        <v>6808</v>
      </c>
      <c r="E2131" s="54">
        <v>44935</v>
      </c>
      <c r="F2131" s="51" t="s">
        <v>117</v>
      </c>
      <c r="G2131" s="48" t="s">
        <v>6806</v>
      </c>
      <c r="H2131" s="52">
        <v>2</v>
      </c>
      <c r="I2131" s="51" t="s">
        <v>114</v>
      </c>
      <c r="J2131" s="1">
        <v>32.270000000000003</v>
      </c>
      <c r="K2131" s="132">
        <v>983995</v>
      </c>
      <c r="L2131" s="131" t="s">
        <v>6807</v>
      </c>
      <c r="M2131" s="131">
        <v>12</v>
      </c>
      <c r="N2131" s="131">
        <v>4.5</v>
      </c>
      <c r="O2131" s="133">
        <f t="shared" si="293"/>
        <v>54</v>
      </c>
      <c r="P2131" s="131" t="s">
        <v>3497</v>
      </c>
      <c r="Q2131" s="131" t="s">
        <v>584</v>
      </c>
      <c r="R2131" s="134" t="s">
        <v>5813</v>
      </c>
      <c r="S2131" s="149">
        <v>2.6780555555555567</v>
      </c>
      <c r="T2131" s="149">
        <v>1.3390277777777784</v>
      </c>
      <c r="U2131" s="150">
        <v>44946</v>
      </c>
      <c r="V2131" s="149">
        <v>0.3638888888888907</v>
      </c>
      <c r="W2131" s="130">
        <v>1.33</v>
      </c>
      <c r="X2131" s="135">
        <v>91.19</v>
      </c>
      <c r="Y2131" s="130" t="str">
        <f t="shared" si="294"/>
        <v>N1126</v>
      </c>
      <c r="Z2131" s="130" t="str">
        <f t="shared" si="295"/>
        <v>10/HR-4/3FAU</v>
      </c>
      <c r="AA2131" s="135">
        <f t="shared" si="297"/>
        <v>1.33</v>
      </c>
      <c r="AB2131" s="135">
        <f t="shared" si="292"/>
        <v>32.270000000000003</v>
      </c>
      <c r="AC2131" s="130">
        <f t="shared" si="298"/>
        <v>91.19</v>
      </c>
      <c r="AD2131" s="130" t="str">
        <f t="shared" si="296"/>
        <v>30006-930A</v>
      </c>
      <c r="AE2131" s="136"/>
      <c r="AF2131" s="137"/>
      <c r="AG2131" s="1" t="s">
        <v>573</v>
      </c>
      <c r="AH2131" s="43">
        <v>24232</v>
      </c>
    </row>
    <row r="2132" spans="1:34" x14ac:dyDescent="0.25">
      <c r="A2132" s="144">
        <v>44944</v>
      </c>
      <c r="B2132" s="56" t="s">
        <v>6904</v>
      </c>
      <c r="C2132" s="51" t="s">
        <v>3465</v>
      </c>
      <c r="D2132" s="51" t="s">
        <v>3466</v>
      </c>
      <c r="E2132" s="54">
        <v>44958</v>
      </c>
      <c r="F2132" s="51" t="s">
        <v>267</v>
      </c>
      <c r="G2132" s="48" t="s">
        <v>3464</v>
      </c>
      <c r="H2132" s="52">
        <v>1</v>
      </c>
      <c r="I2132" s="51" t="s">
        <v>364</v>
      </c>
      <c r="J2132" s="1">
        <v>8.44</v>
      </c>
      <c r="K2132" s="132">
        <v>985241</v>
      </c>
      <c r="L2132" s="131"/>
      <c r="M2132" s="131">
        <v>3.7</v>
      </c>
      <c r="N2132" s="131">
        <v>4.8</v>
      </c>
      <c r="O2132" s="133">
        <f t="shared" si="293"/>
        <v>17.760000000000002</v>
      </c>
      <c r="P2132" s="131" t="s">
        <v>3486</v>
      </c>
      <c r="Q2132" s="131" t="s">
        <v>550</v>
      </c>
      <c r="R2132" s="134" t="s">
        <v>248</v>
      </c>
      <c r="S2132" s="149">
        <v>1.0619444444444417</v>
      </c>
      <c r="T2132" s="149">
        <v>1.0619444444444417</v>
      </c>
      <c r="U2132" s="150">
        <v>44946</v>
      </c>
      <c r="V2132" s="149">
        <v>0.15472222222222332</v>
      </c>
      <c r="W2132" s="130">
        <v>0.55000000000000004</v>
      </c>
      <c r="X2132" s="135">
        <v>40</v>
      </c>
      <c r="Y2132" s="130" t="str">
        <f t="shared" si="294"/>
        <v>RL261A</v>
      </c>
      <c r="Z2132" s="130" t="str">
        <f t="shared" si="295"/>
        <v>2/UR18650F</v>
      </c>
      <c r="AA2132" s="135">
        <f t="shared" si="297"/>
        <v>0.55000000000000004</v>
      </c>
      <c r="AB2132" s="135">
        <f t="shared" si="292"/>
        <v>8.44</v>
      </c>
      <c r="AC2132" s="130">
        <f t="shared" si="298"/>
        <v>40</v>
      </c>
      <c r="AD2132" s="130" t="str">
        <f t="shared" si="296"/>
        <v>66000-493</v>
      </c>
      <c r="AE2132" s="136"/>
      <c r="AF2132" s="137"/>
      <c r="AG2132" s="1" t="s">
        <v>153</v>
      </c>
      <c r="AH2132" s="43">
        <v>66116</v>
      </c>
    </row>
    <row r="2133" spans="1:34" x14ac:dyDescent="0.25">
      <c r="A2133" s="144">
        <v>44944</v>
      </c>
      <c r="B2133" s="56" t="s">
        <v>6905</v>
      </c>
      <c r="C2133" s="51" t="s">
        <v>3235</v>
      </c>
      <c r="D2133" s="51" t="s">
        <v>1063</v>
      </c>
      <c r="E2133" s="54">
        <v>44958</v>
      </c>
      <c r="F2133" s="51" t="s">
        <v>267</v>
      </c>
      <c r="G2133" s="48" t="s">
        <v>1062</v>
      </c>
      <c r="H2133" s="52">
        <v>1</v>
      </c>
      <c r="I2133" s="51" t="s">
        <v>1924</v>
      </c>
      <c r="J2133" s="1">
        <v>39.68</v>
      </c>
      <c r="K2133" s="132">
        <v>985241</v>
      </c>
      <c r="L2133" s="131"/>
      <c r="M2133" s="131"/>
      <c r="N2133" s="131"/>
      <c r="O2133" s="133">
        <f t="shared" si="293"/>
        <v>0</v>
      </c>
      <c r="P2133" s="131"/>
      <c r="Q2133" s="131"/>
      <c r="R2133" s="134" t="s">
        <v>5813</v>
      </c>
      <c r="S2133" s="149">
        <v>0.23749999999999982</v>
      </c>
      <c r="T2133" s="149">
        <v>0.23749999999999982</v>
      </c>
      <c r="U2133" s="150">
        <v>44946</v>
      </c>
      <c r="V2133" s="149">
        <v>0.16611111111110954</v>
      </c>
      <c r="W2133" s="130">
        <v>0.12</v>
      </c>
      <c r="X2133" s="135">
        <v>80</v>
      </c>
      <c r="Y2133" s="130" t="str">
        <f t="shared" si="294"/>
        <v>CH211A</v>
      </c>
      <c r="Z2133" s="130" t="str">
        <f t="shared" si="295"/>
        <v>1/TSB-002PCB</v>
      </c>
      <c r="AA2133" s="135">
        <f t="shared" si="297"/>
        <v>0.12</v>
      </c>
      <c r="AB2133" s="135">
        <f t="shared" si="292"/>
        <v>39.68</v>
      </c>
      <c r="AC2133" s="130">
        <f t="shared" si="298"/>
        <v>80</v>
      </c>
      <c r="AD2133" s="130" t="str">
        <f t="shared" si="296"/>
        <v>66000-118A</v>
      </c>
      <c r="AE2133" s="136"/>
      <c r="AF2133" s="137"/>
      <c r="AG2133" s="1" t="s">
        <v>153</v>
      </c>
      <c r="AH2133" s="43">
        <v>66116</v>
      </c>
    </row>
    <row r="2134" spans="1:34" x14ac:dyDescent="0.25">
      <c r="A2134" s="147">
        <v>44939</v>
      </c>
      <c r="B2134" s="82" t="s">
        <v>6854</v>
      </c>
      <c r="C2134" s="51" t="s">
        <v>376</v>
      </c>
      <c r="D2134" s="51" t="s">
        <v>377</v>
      </c>
      <c r="E2134" s="54">
        <v>44937</v>
      </c>
      <c r="F2134" s="51" t="s">
        <v>1407</v>
      </c>
      <c r="G2134" s="48" t="s">
        <v>375</v>
      </c>
      <c r="H2134" s="52">
        <v>100</v>
      </c>
      <c r="I2134" s="51" t="s">
        <v>95</v>
      </c>
      <c r="J2134" s="1">
        <v>5.83</v>
      </c>
      <c r="K2134" s="132">
        <v>984359</v>
      </c>
      <c r="L2134" s="131"/>
      <c r="M2134" s="131">
        <v>9</v>
      </c>
      <c r="N2134" s="131"/>
      <c r="O2134" s="133">
        <f t="shared" si="293"/>
        <v>0</v>
      </c>
      <c r="P2134" s="131" t="s">
        <v>3538</v>
      </c>
      <c r="Q2134" s="131" t="s">
        <v>464</v>
      </c>
      <c r="R2134" s="134" t="s">
        <v>248</v>
      </c>
      <c r="S2134" s="149">
        <v>24.851666666666667</v>
      </c>
      <c r="T2134" s="149">
        <v>0.24851666666666666</v>
      </c>
      <c r="U2134" s="150">
        <v>44946</v>
      </c>
      <c r="V2134" s="149">
        <v>1.6577777777777776</v>
      </c>
      <c r="W2134" s="130">
        <v>0.28000000000000003</v>
      </c>
      <c r="X2134" s="135">
        <v>18.78</v>
      </c>
      <c r="Y2134" s="130" t="str">
        <f t="shared" si="294"/>
        <v>AL83</v>
      </c>
      <c r="Z2134" s="130" t="str">
        <f t="shared" si="295"/>
        <v>6/LR20XW</v>
      </c>
      <c r="AA2134" s="135">
        <f t="shared" si="297"/>
        <v>0.28000000000000003</v>
      </c>
      <c r="AB2134" s="135">
        <f t="shared" si="292"/>
        <v>5.83</v>
      </c>
      <c r="AC2134" s="130">
        <f t="shared" si="298"/>
        <v>18.78</v>
      </c>
      <c r="AD2134" s="130" t="str">
        <f t="shared" si="296"/>
        <v>66000-310</v>
      </c>
      <c r="AE2134" s="136"/>
      <c r="AF2134" s="137"/>
      <c r="AG2134" s="1" t="s">
        <v>153</v>
      </c>
      <c r="AH2134" s="43">
        <v>66531</v>
      </c>
    </row>
    <row r="2135" spans="1:34" x14ac:dyDescent="0.25">
      <c r="A2135" s="147">
        <v>44939</v>
      </c>
      <c r="B2135" s="82" t="s">
        <v>6868</v>
      </c>
      <c r="C2135" s="51" t="s">
        <v>397</v>
      </c>
      <c r="D2135" s="51" t="s">
        <v>2654</v>
      </c>
      <c r="E2135" s="54">
        <v>44957</v>
      </c>
      <c r="F2135" s="51" t="s">
        <v>1753</v>
      </c>
      <c r="G2135" s="48" t="s">
        <v>244</v>
      </c>
      <c r="H2135" s="52">
        <v>5</v>
      </c>
      <c r="I2135" s="51" t="s">
        <v>95</v>
      </c>
      <c r="J2135" s="1">
        <v>25.62</v>
      </c>
      <c r="K2135" s="132">
        <v>984573</v>
      </c>
      <c r="L2135" s="131"/>
      <c r="M2135" s="131">
        <v>42</v>
      </c>
      <c r="N2135" s="131"/>
      <c r="O2135" s="133">
        <f t="shared" si="293"/>
        <v>0</v>
      </c>
      <c r="P2135" s="131" t="s">
        <v>3538</v>
      </c>
      <c r="Q2135" s="131" t="s">
        <v>1758</v>
      </c>
      <c r="R2135" s="134" t="s">
        <v>2172</v>
      </c>
      <c r="S2135" s="149">
        <v>12.882777777777779</v>
      </c>
      <c r="T2135" s="149">
        <v>2.5765555555555557</v>
      </c>
      <c r="U2135" s="150">
        <v>44946</v>
      </c>
      <c r="V2135" s="149">
        <v>0.61444444444444368</v>
      </c>
      <c r="W2135" s="130">
        <v>2.38</v>
      </c>
      <c r="X2135" s="135">
        <v>200</v>
      </c>
      <c r="Y2135" s="130" t="str">
        <f t="shared" si="294"/>
        <v>AL285ADEG</v>
      </c>
      <c r="Z2135" s="130" t="str">
        <f t="shared" si="295"/>
        <v>28/LR20XW</v>
      </c>
      <c r="AA2135" s="135">
        <f t="shared" si="297"/>
        <v>2.38</v>
      </c>
      <c r="AB2135" s="135">
        <f t="shared" si="292"/>
        <v>25.62</v>
      </c>
      <c r="AC2135" s="130">
        <f t="shared" si="298"/>
        <v>200</v>
      </c>
      <c r="AD2135" s="130" t="str">
        <f t="shared" si="296"/>
        <v>66000-824</v>
      </c>
      <c r="AE2135" s="136"/>
      <c r="AF2135" s="137"/>
      <c r="AG2135" s="1" t="s">
        <v>153</v>
      </c>
      <c r="AH2135" s="43">
        <v>35006</v>
      </c>
    </row>
    <row r="2136" spans="1:34" x14ac:dyDescent="0.25">
      <c r="A2136" s="140">
        <v>44783</v>
      </c>
      <c r="B2136" s="55" t="s">
        <v>5792</v>
      </c>
      <c r="C2136" s="51" t="s">
        <v>655</v>
      </c>
      <c r="D2136" s="51" t="s">
        <v>656</v>
      </c>
      <c r="E2136" s="54">
        <v>44946</v>
      </c>
      <c r="F2136" s="51" t="s">
        <v>652</v>
      </c>
      <c r="G2136" s="48" t="s">
        <v>653</v>
      </c>
      <c r="H2136" s="52">
        <v>360</v>
      </c>
      <c r="I2136" s="51" t="s">
        <v>654</v>
      </c>
      <c r="J2136" s="1">
        <v>4.13</v>
      </c>
      <c r="K2136" s="132">
        <v>967229</v>
      </c>
      <c r="L2136" s="131"/>
      <c r="M2136" s="131">
        <v>3.6</v>
      </c>
      <c r="N2136" s="131">
        <v>2.25</v>
      </c>
      <c r="O2136" s="133">
        <f t="shared" si="293"/>
        <v>8.1</v>
      </c>
      <c r="P2136" s="131" t="s">
        <v>3486</v>
      </c>
      <c r="Q2136" s="131" t="s">
        <v>412</v>
      </c>
      <c r="R2136" s="134" t="s">
        <v>2172</v>
      </c>
      <c r="S2136" s="149">
        <v>54.369166666666672</v>
      </c>
      <c r="T2136" s="149">
        <v>0.15102546296296299</v>
      </c>
      <c r="U2136" s="150">
        <v>44945</v>
      </c>
      <c r="V2136" s="149">
        <v>3.995000000000001</v>
      </c>
      <c r="W2136" s="130">
        <v>0.12</v>
      </c>
      <c r="X2136" s="135">
        <v>11</v>
      </c>
      <c r="Y2136" s="130" t="str">
        <f t="shared" si="294"/>
        <v>RL1232</v>
      </c>
      <c r="Z2136" s="130" t="str">
        <f t="shared" si="295"/>
        <v>1/UR18650A</v>
      </c>
      <c r="AA2136" s="135">
        <f t="shared" si="297"/>
        <v>0.12</v>
      </c>
      <c r="AB2136" s="135">
        <f t="shared" si="292"/>
        <v>4.13</v>
      </c>
      <c r="AC2136" s="130">
        <f t="shared" si="298"/>
        <v>11</v>
      </c>
      <c r="AD2136" s="130" t="str">
        <f t="shared" si="296"/>
        <v>67001-718</v>
      </c>
      <c r="AE2136" s="136"/>
      <c r="AF2136" s="137"/>
      <c r="AG2136" s="1" t="s">
        <v>153</v>
      </c>
      <c r="AH2136" s="43">
        <v>35562</v>
      </c>
    </row>
    <row r="2137" spans="1:34" x14ac:dyDescent="0.25">
      <c r="A2137" s="144">
        <v>44895</v>
      </c>
      <c r="B2137" s="56" t="s">
        <v>6627</v>
      </c>
      <c r="C2137" s="51" t="s">
        <v>5185</v>
      </c>
      <c r="D2137" s="51" t="s">
        <v>729</v>
      </c>
      <c r="E2137" s="54">
        <v>44890</v>
      </c>
      <c r="F2137" s="51" t="s">
        <v>258</v>
      </c>
      <c r="G2137" s="48" t="s">
        <v>728</v>
      </c>
      <c r="H2137" s="52">
        <v>5</v>
      </c>
      <c r="I2137" s="51" t="s">
        <v>6629</v>
      </c>
      <c r="J2137" s="1">
        <v>348.73</v>
      </c>
      <c r="K2137" s="132">
        <v>979865</v>
      </c>
      <c r="L2137" s="131"/>
      <c r="M2137" s="131" t="s">
        <v>4357</v>
      </c>
      <c r="N2137" s="131">
        <v>4.5</v>
      </c>
      <c r="O2137" s="133">
        <v>97.2</v>
      </c>
      <c r="P2137" s="131" t="s">
        <v>3486</v>
      </c>
      <c r="Q2137" s="131" t="s">
        <v>6628</v>
      </c>
      <c r="R2137" s="134" t="s">
        <v>259</v>
      </c>
      <c r="S2137" s="149">
        <v>38.435000000000002</v>
      </c>
      <c r="T2137" s="149">
        <v>3.8435000000000001</v>
      </c>
      <c r="U2137" s="150">
        <v>44945</v>
      </c>
      <c r="V2137" s="149">
        <v>0.56444444444444386</v>
      </c>
      <c r="W2137" s="130">
        <v>4.3099999999999996</v>
      </c>
      <c r="X2137" s="135">
        <v>845</v>
      </c>
      <c r="Y2137" s="130" t="str">
        <f t="shared" si="294"/>
        <v>RL638B</v>
      </c>
      <c r="Z2137" s="130" t="str">
        <f t="shared" si="295"/>
        <v>24/UR18650A</v>
      </c>
      <c r="AA2137" s="135">
        <f t="shared" si="297"/>
        <v>4.3099999999999996</v>
      </c>
      <c r="AB2137" s="135">
        <f t="shared" si="292"/>
        <v>348.73</v>
      </c>
      <c r="AC2137" s="130">
        <f t="shared" si="298"/>
        <v>845</v>
      </c>
      <c r="AD2137" s="130" t="str">
        <f t="shared" si="296"/>
        <v>66001-520</v>
      </c>
      <c r="AE2137" s="136"/>
      <c r="AF2137" s="137"/>
      <c r="AG2137" s="1" t="s">
        <v>152</v>
      </c>
      <c r="AH2137" s="43">
        <v>1167</v>
      </c>
    </row>
    <row r="2138" spans="1:34" x14ac:dyDescent="0.25">
      <c r="A2138" s="139">
        <v>44942</v>
      </c>
      <c r="B2138" s="58" t="s">
        <v>6872</v>
      </c>
      <c r="C2138" s="51" t="s">
        <v>6876</v>
      </c>
      <c r="D2138" s="51" t="s">
        <v>6875</v>
      </c>
      <c r="E2138" s="54">
        <v>44944</v>
      </c>
      <c r="F2138" s="51" t="s">
        <v>572</v>
      </c>
      <c r="G2138" s="48" t="s">
        <v>6873</v>
      </c>
      <c r="H2138" s="52">
        <v>105</v>
      </c>
      <c r="I2138" s="51" t="s">
        <v>6874</v>
      </c>
      <c r="J2138" s="1">
        <v>7.1</v>
      </c>
      <c r="K2138" s="132">
        <v>980845</v>
      </c>
      <c r="L2138" s="131"/>
      <c r="M2138" s="131">
        <v>12</v>
      </c>
      <c r="N2138" s="131">
        <v>2.5</v>
      </c>
      <c r="O2138" s="133">
        <f t="shared" ref="O2138:O2151" si="299">N2138*M2138</f>
        <v>30</v>
      </c>
      <c r="P2138" s="131" t="s">
        <v>3486</v>
      </c>
      <c r="Q2138" s="131" t="s">
        <v>412</v>
      </c>
      <c r="R2138" s="134" t="s">
        <v>259</v>
      </c>
      <c r="S2138" s="149">
        <v>9.0791666666666675</v>
      </c>
      <c r="T2138" s="149">
        <v>8.6468253968253972E-2</v>
      </c>
      <c r="U2138" s="150">
        <v>44945</v>
      </c>
      <c r="V2138" s="149">
        <v>1.6883333333333321</v>
      </c>
      <c r="W2138" s="130">
        <v>0.25</v>
      </c>
      <c r="X2138" s="135">
        <v>20</v>
      </c>
      <c r="Y2138" s="130" t="str">
        <f t="shared" si="294"/>
        <v>CA147</v>
      </c>
      <c r="Z2138" s="130" t="str">
        <f t="shared" si="295"/>
        <v>KRE-1202502-2</v>
      </c>
      <c r="AA2138" s="135">
        <f t="shared" si="297"/>
        <v>0.25</v>
      </c>
      <c r="AB2138" s="135">
        <f t="shared" si="292"/>
        <v>7.1</v>
      </c>
      <c r="AC2138" s="130">
        <f t="shared" si="298"/>
        <v>20</v>
      </c>
      <c r="AD2138" s="130" t="str">
        <f t="shared" si="296"/>
        <v>66002-278</v>
      </c>
      <c r="AE2138" s="136"/>
      <c r="AF2138" s="137"/>
      <c r="AG2138" s="1" t="s">
        <v>151</v>
      </c>
      <c r="AH2138" s="43">
        <v>65451</v>
      </c>
    </row>
    <row r="2139" spans="1:34" x14ac:dyDescent="0.25">
      <c r="A2139" s="146">
        <v>44938</v>
      </c>
      <c r="B2139" s="57" t="s">
        <v>6819</v>
      </c>
      <c r="C2139" s="51" t="s">
        <v>1565</v>
      </c>
      <c r="D2139" s="51" t="s">
        <v>1566</v>
      </c>
      <c r="E2139" s="54">
        <v>44937</v>
      </c>
      <c r="F2139" s="51" t="s">
        <v>1563</v>
      </c>
      <c r="G2139" s="48" t="s">
        <v>1564</v>
      </c>
      <c r="H2139" s="52">
        <v>4</v>
      </c>
      <c r="I2139" s="51" t="s">
        <v>388</v>
      </c>
      <c r="J2139" s="1">
        <v>19.760000000000002</v>
      </c>
      <c r="K2139" s="132">
        <v>984362</v>
      </c>
      <c r="L2139" s="131"/>
      <c r="M2139" s="131">
        <v>3.6</v>
      </c>
      <c r="N2139" s="131">
        <v>17</v>
      </c>
      <c r="O2139" s="133">
        <f t="shared" si="299"/>
        <v>61.2</v>
      </c>
      <c r="P2139" s="131" t="s">
        <v>421</v>
      </c>
      <c r="Q2139" s="131" t="s">
        <v>412</v>
      </c>
      <c r="R2139" s="134" t="s">
        <v>3039</v>
      </c>
      <c r="S2139" s="149">
        <v>1.3180555555555569</v>
      </c>
      <c r="T2139" s="149">
        <v>0.32951388888888922</v>
      </c>
      <c r="U2139" s="150">
        <v>44945</v>
      </c>
      <c r="V2139" s="149">
        <v>0.40305555555555683</v>
      </c>
      <c r="W2139" s="130">
        <v>0.59</v>
      </c>
      <c r="X2139" s="135">
        <v>45</v>
      </c>
      <c r="Y2139" s="130" t="str">
        <f t="shared" si="294"/>
        <v>L854</v>
      </c>
      <c r="Z2139" s="130" t="str">
        <f t="shared" si="295"/>
        <v>1/LS33600</v>
      </c>
      <c r="AA2139" s="135">
        <f t="shared" si="297"/>
        <v>0.59</v>
      </c>
      <c r="AB2139" s="135">
        <f t="shared" si="292"/>
        <v>19.760000000000002</v>
      </c>
      <c r="AC2139" s="130">
        <f t="shared" si="298"/>
        <v>45</v>
      </c>
      <c r="AD2139" s="130" t="str">
        <f t="shared" si="296"/>
        <v>66002-643</v>
      </c>
      <c r="AE2139" s="136"/>
      <c r="AF2139" s="137"/>
      <c r="AG2139" s="1" t="s">
        <v>153</v>
      </c>
      <c r="AH2139" s="43">
        <v>65613</v>
      </c>
    </row>
    <row r="2140" spans="1:34" x14ac:dyDescent="0.25">
      <c r="A2140" s="147">
        <v>44911</v>
      </c>
      <c r="B2140" s="82" t="s">
        <v>6735</v>
      </c>
      <c r="C2140" s="51" t="s">
        <v>1042</v>
      </c>
      <c r="D2140" s="51" t="s">
        <v>1117</v>
      </c>
      <c r="E2140" s="54">
        <v>44911</v>
      </c>
      <c r="F2140" s="51" t="s">
        <v>2460</v>
      </c>
      <c r="G2140" s="48" t="s">
        <v>1116</v>
      </c>
      <c r="H2140" s="52">
        <v>1</v>
      </c>
      <c r="I2140" s="51" t="s">
        <v>364</v>
      </c>
      <c r="J2140" s="1">
        <v>14.7</v>
      </c>
      <c r="K2140" s="132">
        <v>982624</v>
      </c>
      <c r="L2140" s="131"/>
      <c r="M2140" s="131">
        <v>7.4</v>
      </c>
      <c r="N2140" s="131">
        <v>5.2</v>
      </c>
      <c r="O2140" s="133">
        <f t="shared" si="299"/>
        <v>38.480000000000004</v>
      </c>
      <c r="P2140" s="131" t="s">
        <v>3486</v>
      </c>
      <c r="Q2140" s="131" t="s">
        <v>281</v>
      </c>
      <c r="R2140" s="134" t="s">
        <v>118</v>
      </c>
      <c r="S2140" s="149">
        <v>1.4127777777777788</v>
      </c>
      <c r="T2140" s="149">
        <v>1.4127777777777788</v>
      </c>
      <c r="U2140" s="150">
        <v>44944</v>
      </c>
      <c r="V2140" s="149">
        <v>0.24888888888888872</v>
      </c>
      <c r="W2140" s="130">
        <v>0.79</v>
      </c>
      <c r="X2140" s="135">
        <v>68</v>
      </c>
      <c r="Y2140" s="130" t="str">
        <f t="shared" si="294"/>
        <v>RECELL643</v>
      </c>
      <c r="Z2140" s="130" t="str">
        <f t="shared" si="295"/>
        <v>4/UR18650ZY</v>
      </c>
      <c r="AA2140" s="135">
        <f t="shared" si="297"/>
        <v>0.79</v>
      </c>
      <c r="AB2140" s="135">
        <f t="shared" si="292"/>
        <v>14.7</v>
      </c>
      <c r="AC2140" s="130">
        <f t="shared" si="298"/>
        <v>68</v>
      </c>
      <c r="AD2140" s="130" t="str">
        <f t="shared" si="296"/>
        <v>66002-481</v>
      </c>
      <c r="AE2140" s="136"/>
      <c r="AF2140" s="137"/>
      <c r="AG2140" s="1" t="s">
        <v>13</v>
      </c>
      <c r="AH2140" s="43" t="s">
        <v>6736</v>
      </c>
    </row>
    <row r="2141" spans="1:34" x14ac:dyDescent="0.25">
      <c r="A2141" s="139">
        <v>44935</v>
      </c>
      <c r="B2141" s="58" t="s">
        <v>6781</v>
      </c>
      <c r="C2141" s="51" t="s">
        <v>6782</v>
      </c>
      <c r="D2141" s="51" t="s">
        <v>5901</v>
      </c>
      <c r="E2141" s="54">
        <v>44900</v>
      </c>
      <c r="F2141" s="51" t="s">
        <v>258</v>
      </c>
      <c r="G2141" s="48" t="s">
        <v>5898</v>
      </c>
      <c r="H2141" s="52">
        <v>5</v>
      </c>
      <c r="I2141" s="51" t="s">
        <v>6515</v>
      </c>
      <c r="J2141" s="1">
        <v>303.62</v>
      </c>
      <c r="K2141" s="132">
        <v>980892</v>
      </c>
      <c r="L2141" s="131"/>
      <c r="M2141" s="131"/>
      <c r="N2141" s="131"/>
      <c r="O2141" s="133">
        <f t="shared" si="299"/>
        <v>0</v>
      </c>
      <c r="P2141" s="131"/>
      <c r="Q2141" s="131"/>
      <c r="R2141" s="134" t="s">
        <v>259</v>
      </c>
      <c r="S2141" s="149">
        <v>22.874166666666664</v>
      </c>
      <c r="T2141" s="149">
        <v>4.5748333333333324</v>
      </c>
      <c r="U2141" s="150">
        <v>44944</v>
      </c>
      <c r="V2141" s="149">
        <v>0.26527777777777573</v>
      </c>
      <c r="W2141" s="130">
        <v>0.73</v>
      </c>
      <c r="X2141" s="135">
        <v>562.5</v>
      </c>
      <c r="Y2141" s="130" t="str">
        <f t="shared" si="294"/>
        <v>CH605</v>
      </c>
      <c r="Z2141" s="130" t="str">
        <f t="shared" si="295"/>
        <v>2/TSB-003APCB</v>
      </c>
      <c r="AA2141" s="135">
        <f t="shared" si="297"/>
        <v>0.73</v>
      </c>
      <c r="AB2141" s="135">
        <f t="shared" si="292"/>
        <v>303.62</v>
      </c>
      <c r="AC2141" s="130">
        <f t="shared" si="298"/>
        <v>562.5</v>
      </c>
      <c r="AD2141" s="130" t="str">
        <f t="shared" si="296"/>
        <v>66003-605</v>
      </c>
      <c r="AE2141" s="136"/>
      <c r="AF2141" s="137"/>
      <c r="AG2141" s="1" t="s">
        <v>152</v>
      </c>
      <c r="AH2141" s="43">
        <v>1167</v>
      </c>
    </row>
    <row r="2142" spans="1:34" x14ac:dyDescent="0.25">
      <c r="A2142" s="147">
        <v>44939</v>
      </c>
      <c r="B2142" s="82" t="s">
        <v>6844</v>
      </c>
      <c r="C2142" s="51" t="s">
        <v>6669</v>
      </c>
      <c r="D2142" s="51" t="s">
        <v>342</v>
      </c>
      <c r="E2142" s="54">
        <v>44957</v>
      </c>
      <c r="F2142" s="51" t="s">
        <v>267</v>
      </c>
      <c r="G2142" s="48" t="s">
        <v>341</v>
      </c>
      <c r="H2142" s="52">
        <v>1</v>
      </c>
      <c r="I2142" s="51" t="s">
        <v>102</v>
      </c>
      <c r="J2142" s="1">
        <v>45.37</v>
      </c>
      <c r="K2142" s="132">
        <v>984427</v>
      </c>
      <c r="L2142" s="131"/>
      <c r="M2142" s="131"/>
      <c r="N2142" s="131"/>
      <c r="O2142" s="133">
        <f t="shared" si="299"/>
        <v>0</v>
      </c>
      <c r="P2142" s="131"/>
      <c r="Q2142" s="131"/>
      <c r="R2142" s="134" t="s">
        <v>5813</v>
      </c>
      <c r="S2142" s="149">
        <v>0.54638888888888992</v>
      </c>
      <c r="T2142" s="149">
        <v>0.54638888888888992</v>
      </c>
      <c r="U2142" s="150">
        <v>44944</v>
      </c>
      <c r="V2142" s="149">
        <v>0.23694444444444329</v>
      </c>
      <c r="W2142" s="130">
        <v>0.1</v>
      </c>
      <c r="X2142" s="135">
        <v>85</v>
      </c>
      <c r="Y2142" s="130" t="str">
        <f t="shared" si="294"/>
        <v>CH71</v>
      </c>
      <c r="Z2142" s="130" t="str">
        <f t="shared" si="295"/>
        <v>1/TSB0002</v>
      </c>
      <c r="AA2142" s="135">
        <f t="shared" si="297"/>
        <v>0.1</v>
      </c>
      <c r="AB2142" s="135">
        <f t="shared" si="292"/>
        <v>45.37</v>
      </c>
      <c r="AC2142" s="130">
        <f t="shared" si="298"/>
        <v>85</v>
      </c>
      <c r="AD2142" s="130" t="str">
        <f t="shared" si="296"/>
        <v>66000-156</v>
      </c>
      <c r="AE2142" s="136"/>
      <c r="AF2142" s="137"/>
      <c r="AG2142" s="1" t="s">
        <v>153</v>
      </c>
      <c r="AH2142" s="43">
        <v>66116</v>
      </c>
    </row>
    <row r="2143" spans="1:34" x14ac:dyDescent="0.25">
      <c r="A2143" s="144">
        <v>44916</v>
      </c>
      <c r="B2143" s="56" t="s">
        <v>6751</v>
      </c>
      <c r="C2143" s="51" t="s">
        <v>6753</v>
      </c>
      <c r="D2143" s="51" t="s">
        <v>6754</v>
      </c>
      <c r="E2143" s="54">
        <v>44915</v>
      </c>
      <c r="F2143" s="51" t="s">
        <v>423</v>
      </c>
      <c r="G2143" s="48" t="s">
        <v>6752</v>
      </c>
      <c r="H2143" s="52">
        <v>1</v>
      </c>
      <c r="I2143" s="51" t="s">
        <v>718</v>
      </c>
      <c r="J2143" s="1">
        <v>14.37</v>
      </c>
      <c r="K2143" s="132">
        <v>982981</v>
      </c>
      <c r="L2143" s="131"/>
      <c r="M2143" s="131">
        <v>9.6</v>
      </c>
      <c r="N2143" s="131">
        <v>0.8</v>
      </c>
      <c r="O2143" s="133">
        <f t="shared" si="299"/>
        <v>7.68</v>
      </c>
      <c r="P2143" s="131" t="s">
        <v>3497</v>
      </c>
      <c r="Q2143" s="131" t="s">
        <v>632</v>
      </c>
      <c r="R2143" s="134" t="s">
        <v>5813</v>
      </c>
      <c r="S2143" s="149">
        <v>1.4405555555555551</v>
      </c>
      <c r="T2143" s="149">
        <v>1.4405555555555551</v>
      </c>
      <c r="U2143" s="150">
        <v>44944</v>
      </c>
      <c r="V2143" s="149">
        <v>0.19527777777777811</v>
      </c>
      <c r="W2143" s="130">
        <v>0.63</v>
      </c>
      <c r="X2143" s="135">
        <v>48</v>
      </c>
      <c r="Y2143" s="130" t="str">
        <f t="shared" si="294"/>
        <v>PACK508</v>
      </c>
      <c r="Z2143" s="130" t="str">
        <f t="shared" si="295"/>
        <v>8/GP80AAAH</v>
      </c>
      <c r="AA2143" s="135">
        <f t="shared" si="297"/>
        <v>0.63</v>
      </c>
      <c r="AB2143" s="135">
        <f t="shared" si="292"/>
        <v>14.37</v>
      </c>
      <c r="AC2143" s="130">
        <f t="shared" si="298"/>
        <v>48</v>
      </c>
      <c r="AD2143" s="130" t="str">
        <f t="shared" si="296"/>
        <v>66002-232</v>
      </c>
      <c r="AE2143" s="136"/>
      <c r="AF2143" s="137"/>
      <c r="AG2143" s="1" t="s">
        <v>152</v>
      </c>
      <c r="AH2143" s="43">
        <v>23891</v>
      </c>
    </row>
    <row r="2144" spans="1:34" x14ac:dyDescent="0.25">
      <c r="A2144" s="147">
        <v>44939</v>
      </c>
      <c r="B2144" s="82" t="s">
        <v>6849</v>
      </c>
      <c r="C2144" s="51" t="s">
        <v>3882</v>
      </c>
      <c r="D2144" s="51" t="s">
        <v>6333</v>
      </c>
      <c r="E2144" s="54">
        <v>44937</v>
      </c>
      <c r="F2144" s="51" t="s">
        <v>6329</v>
      </c>
      <c r="G2144" s="48" t="s">
        <v>6330</v>
      </c>
      <c r="H2144" s="52">
        <v>5</v>
      </c>
      <c r="I2144" s="51" t="s">
        <v>6331</v>
      </c>
      <c r="J2144" s="1">
        <v>14.64</v>
      </c>
      <c r="K2144" s="132">
        <v>984251</v>
      </c>
      <c r="L2144" s="131"/>
      <c r="M2144" s="131">
        <v>6</v>
      </c>
      <c r="N2144" s="131">
        <v>4</v>
      </c>
      <c r="O2144" s="133">
        <f t="shared" si="299"/>
        <v>24</v>
      </c>
      <c r="P2144" s="131" t="s">
        <v>4011</v>
      </c>
      <c r="Q2144" s="131" t="s">
        <v>412</v>
      </c>
      <c r="R2144" s="134" t="s">
        <v>5813</v>
      </c>
      <c r="S2144" s="149">
        <v>2.2347222222222243</v>
      </c>
      <c r="T2144" s="149">
        <v>0.44694444444444487</v>
      </c>
      <c r="U2144" s="150">
        <v>44944</v>
      </c>
      <c r="V2144" s="149">
        <v>0.3291666666666675</v>
      </c>
      <c r="W2144" s="130">
        <v>0.31</v>
      </c>
      <c r="X2144" s="135">
        <v>36.36</v>
      </c>
      <c r="Y2144" s="130" t="str">
        <f t="shared" si="294"/>
        <v>N1353</v>
      </c>
      <c r="Z2144" s="130" t="str">
        <f t="shared" si="295"/>
        <v>5/ITL4000D</v>
      </c>
      <c r="AA2144" s="135">
        <f t="shared" si="297"/>
        <v>0.31</v>
      </c>
      <c r="AB2144" s="135">
        <f t="shared" si="292"/>
        <v>14.64</v>
      </c>
      <c r="AC2144" s="130">
        <f t="shared" si="298"/>
        <v>36.36</v>
      </c>
      <c r="AD2144" s="130" t="str">
        <f t="shared" si="296"/>
        <v>30004-355EL</v>
      </c>
      <c r="AE2144" s="136"/>
      <c r="AF2144" s="137"/>
      <c r="AG2144" s="1" t="s">
        <v>573</v>
      </c>
      <c r="AH2144" s="43">
        <v>66931</v>
      </c>
    </row>
    <row r="2145" spans="1:34" x14ac:dyDescent="0.25">
      <c r="A2145" s="146">
        <v>44889</v>
      </c>
      <c r="B2145" s="57" t="s">
        <v>6587</v>
      </c>
      <c r="C2145" s="51" t="s">
        <v>1987</v>
      </c>
      <c r="D2145" s="51" t="s">
        <v>3089</v>
      </c>
      <c r="E2145" s="54">
        <v>44958</v>
      </c>
      <c r="F2145" s="51" t="s">
        <v>6585</v>
      </c>
      <c r="G2145" s="48" t="s">
        <v>3088</v>
      </c>
      <c r="H2145" s="52">
        <v>40</v>
      </c>
      <c r="I2145" s="51" t="s">
        <v>3492</v>
      </c>
      <c r="J2145" s="1">
        <v>34.630000000000003</v>
      </c>
      <c r="K2145" s="132">
        <v>979596</v>
      </c>
      <c r="L2145" s="131"/>
      <c r="M2145" s="131"/>
      <c r="N2145" s="131"/>
      <c r="O2145" s="133">
        <f t="shared" si="299"/>
        <v>0</v>
      </c>
      <c r="P2145" s="131"/>
      <c r="Q2145" s="131"/>
      <c r="R2145" s="134" t="s">
        <v>5813</v>
      </c>
      <c r="S2145" s="149">
        <v>2.6511111111111112</v>
      </c>
      <c r="T2145" s="149">
        <v>6.6277777777777783E-2</v>
      </c>
      <c r="U2145" s="150">
        <v>44945</v>
      </c>
      <c r="V2145" s="149">
        <v>0.99805555555555658</v>
      </c>
      <c r="W2145" s="130">
        <v>0.06</v>
      </c>
      <c r="X2145" s="135">
        <v>59</v>
      </c>
      <c r="Y2145" s="130" t="str">
        <f t="shared" si="294"/>
        <v>CH552</v>
      </c>
      <c r="Z2145" s="130" t="str">
        <f t="shared" si="295"/>
        <v>1/TSB-003PCB</v>
      </c>
      <c r="AA2145" s="135">
        <f t="shared" si="297"/>
        <v>0.06</v>
      </c>
      <c r="AB2145" s="135">
        <f t="shared" si="292"/>
        <v>34.630000000000003</v>
      </c>
      <c r="AC2145" s="130">
        <f t="shared" si="298"/>
        <v>59</v>
      </c>
      <c r="AD2145" s="130" t="str">
        <f t="shared" si="296"/>
        <v>66002-743</v>
      </c>
      <c r="AE2145" s="136"/>
      <c r="AF2145" s="137"/>
      <c r="AG2145" s="1" t="s">
        <v>153</v>
      </c>
      <c r="AH2145" s="43">
        <v>1735</v>
      </c>
    </row>
    <row r="2146" spans="1:34" x14ac:dyDescent="0.25">
      <c r="A2146" s="144">
        <v>44944</v>
      </c>
      <c r="B2146" s="56" t="s">
        <v>6901</v>
      </c>
      <c r="C2146" s="51" t="s">
        <v>4130</v>
      </c>
      <c r="D2146" s="51" t="s">
        <v>6458</v>
      </c>
      <c r="E2146" s="54">
        <v>44956</v>
      </c>
      <c r="F2146" s="51" t="s">
        <v>1938</v>
      </c>
      <c r="G2146" s="48" t="s">
        <v>6902</v>
      </c>
      <c r="H2146" s="52">
        <v>1</v>
      </c>
      <c r="I2146" s="51" t="s">
        <v>113</v>
      </c>
      <c r="J2146" s="1">
        <v>41.5</v>
      </c>
      <c r="K2146" s="132">
        <v>984910</v>
      </c>
      <c r="L2146" s="131"/>
      <c r="M2146" s="131">
        <v>14.4</v>
      </c>
      <c r="N2146" s="131">
        <v>6.7</v>
      </c>
      <c r="O2146" s="133">
        <f t="shared" si="299"/>
        <v>96.48</v>
      </c>
      <c r="P2146" s="131" t="s">
        <v>3486</v>
      </c>
      <c r="Q2146" s="131" t="s">
        <v>92</v>
      </c>
      <c r="R2146" s="134" t="s">
        <v>997</v>
      </c>
      <c r="S2146" s="149">
        <v>1.3138888888888909</v>
      </c>
      <c r="T2146" s="149">
        <v>1.3138888888888909</v>
      </c>
      <c r="U2146" s="150">
        <v>44957</v>
      </c>
      <c r="V2146" s="149">
        <v>0.1594444444444445</v>
      </c>
      <c r="W2146" s="130">
        <v>0.25</v>
      </c>
      <c r="X2146" s="135">
        <v>162</v>
      </c>
      <c r="Y2146" s="130" t="str">
        <f t="shared" si="294"/>
        <v>PACK738</v>
      </c>
      <c r="Z2146" s="130" t="str">
        <f t="shared" si="295"/>
        <v>8/NCR18650BF</v>
      </c>
      <c r="AA2146" s="135">
        <f t="shared" si="297"/>
        <v>0.25</v>
      </c>
      <c r="AB2146" s="135">
        <f t="shared" si="292"/>
        <v>41.5</v>
      </c>
      <c r="AC2146" s="130">
        <f t="shared" si="298"/>
        <v>162</v>
      </c>
      <c r="AD2146" s="130" t="str">
        <f t="shared" si="296"/>
        <v>66004-124</v>
      </c>
      <c r="AE2146" s="136"/>
      <c r="AF2146" s="137"/>
      <c r="AG2146" s="1" t="s">
        <v>13</v>
      </c>
      <c r="AH2146" s="43">
        <v>65925</v>
      </c>
    </row>
    <row r="2147" spans="1:34" x14ac:dyDescent="0.25">
      <c r="A2147" s="139">
        <v>44935</v>
      </c>
      <c r="B2147" s="58" t="s">
        <v>6783</v>
      </c>
      <c r="C2147" s="51" t="s">
        <v>5754</v>
      </c>
      <c r="D2147" s="51" t="s">
        <v>5755</v>
      </c>
      <c r="E2147" s="54">
        <v>44935</v>
      </c>
      <c r="F2147" s="51" t="s">
        <v>3399</v>
      </c>
      <c r="G2147" s="48" t="s">
        <v>5752</v>
      </c>
      <c r="H2147" s="52">
        <v>1</v>
      </c>
      <c r="I2147" s="51" t="s">
        <v>5753</v>
      </c>
      <c r="J2147" s="1">
        <v>38.590000000000003</v>
      </c>
      <c r="K2147" s="132">
        <v>983331</v>
      </c>
      <c r="L2147" s="131"/>
      <c r="M2147" s="131"/>
      <c r="N2147" s="131"/>
      <c r="O2147" s="133">
        <f t="shared" si="299"/>
        <v>0</v>
      </c>
      <c r="P2147" s="131"/>
      <c r="Q2147" s="131"/>
      <c r="R2147" s="134"/>
      <c r="S2147" s="149">
        <v>0</v>
      </c>
      <c r="T2147" s="149">
        <v>0</v>
      </c>
      <c r="U2147" s="150">
        <v>44957</v>
      </c>
      <c r="V2147" s="149">
        <v>0.32805555555555443</v>
      </c>
      <c r="W2147" s="130">
        <v>0.25</v>
      </c>
      <c r="X2147" s="135">
        <v>113.01</v>
      </c>
      <c r="Y2147" s="130" t="str">
        <f t="shared" si="294"/>
        <v>CH601</v>
      </c>
      <c r="Z2147" s="130" t="str">
        <f t="shared" si="295"/>
        <v>CH1-FUB03-10</v>
      </c>
      <c r="AA2147" s="135">
        <f t="shared" si="297"/>
        <v>0.25</v>
      </c>
      <c r="AB2147" s="135">
        <f t="shared" si="292"/>
        <v>38.590000000000003</v>
      </c>
      <c r="AC2147" s="130">
        <f t="shared" si="298"/>
        <v>113.01</v>
      </c>
      <c r="AD2147" s="130" t="str">
        <f t="shared" si="296"/>
        <v>20006-473BA225030</v>
      </c>
      <c r="AE2147" s="136"/>
      <c r="AF2147" s="137"/>
      <c r="AG2147" s="1" t="s">
        <v>573</v>
      </c>
      <c r="AH2147" s="43">
        <v>20965</v>
      </c>
    </row>
    <row r="2148" spans="1:34" x14ac:dyDescent="0.25">
      <c r="A2148" s="144">
        <v>44944</v>
      </c>
      <c r="B2148" s="56" t="s">
        <v>6895</v>
      </c>
      <c r="C2148" s="51" t="s">
        <v>3533</v>
      </c>
      <c r="D2148" s="51" t="s">
        <v>6940</v>
      </c>
      <c r="E2148" s="54">
        <v>44956</v>
      </c>
      <c r="F2148" s="51" t="s">
        <v>6896</v>
      </c>
      <c r="G2148" s="48" t="s">
        <v>6897</v>
      </c>
      <c r="H2148" s="52">
        <v>1</v>
      </c>
      <c r="I2148" s="51" t="s">
        <v>299</v>
      </c>
      <c r="J2148" s="1">
        <v>39.33</v>
      </c>
      <c r="K2148" s="132">
        <v>984919</v>
      </c>
      <c r="L2148" s="131"/>
      <c r="M2148" s="131">
        <v>18</v>
      </c>
      <c r="N2148" s="131">
        <v>4.0999999999999996</v>
      </c>
      <c r="O2148" s="133">
        <f t="shared" si="299"/>
        <v>73.8</v>
      </c>
      <c r="P2148" s="131" t="s">
        <v>3486</v>
      </c>
      <c r="Q2148" s="131" t="s">
        <v>3535</v>
      </c>
      <c r="R2148" s="134" t="s">
        <v>997</v>
      </c>
      <c r="S2148" s="149">
        <v>1.2958333333333334</v>
      </c>
      <c r="T2148" s="149">
        <v>1.2958333333333334</v>
      </c>
      <c r="U2148" s="150">
        <v>44957</v>
      </c>
      <c r="V2148" s="149">
        <v>0.19944444444444542</v>
      </c>
      <c r="W2148" s="130">
        <v>0.25</v>
      </c>
      <c r="X2148" s="135">
        <v>200</v>
      </c>
      <c r="Y2148" s="130" t="str">
        <f t="shared" si="294"/>
        <v>RECELL821</v>
      </c>
      <c r="Z2148" s="130" t="str">
        <f t="shared" si="295"/>
        <v>10/UR18650RX</v>
      </c>
      <c r="AA2148" s="135">
        <f t="shared" si="297"/>
        <v>0.25</v>
      </c>
      <c r="AB2148" s="135">
        <f t="shared" si="292"/>
        <v>39.33</v>
      </c>
      <c r="AC2148" s="130">
        <f t="shared" si="298"/>
        <v>200</v>
      </c>
      <c r="AD2148" s="130" t="str">
        <f t="shared" si="296"/>
        <v>22000-446J</v>
      </c>
      <c r="AE2148" s="136"/>
      <c r="AF2148" s="137"/>
      <c r="AG2148" s="1" t="s">
        <v>13</v>
      </c>
      <c r="AH2148" s="43">
        <v>88131</v>
      </c>
    </row>
    <row r="2149" spans="1:34" x14ac:dyDescent="0.25">
      <c r="A2149" s="140">
        <v>44859</v>
      </c>
      <c r="B2149" s="55" t="s">
        <v>6347</v>
      </c>
      <c r="C2149" s="51" t="s">
        <v>6351</v>
      </c>
      <c r="D2149" s="51" t="s">
        <v>6352</v>
      </c>
      <c r="E2149" s="54">
        <v>44879</v>
      </c>
      <c r="F2149" s="51" t="s">
        <v>5208</v>
      </c>
      <c r="G2149" s="48" t="s">
        <v>6348</v>
      </c>
      <c r="H2149" s="52">
        <v>24</v>
      </c>
      <c r="I2149" s="51" t="s">
        <v>6349</v>
      </c>
      <c r="J2149" s="1">
        <v>48.6</v>
      </c>
      <c r="K2149" s="132">
        <v>975629</v>
      </c>
      <c r="L2149" s="131" t="s">
        <v>6350</v>
      </c>
      <c r="M2149" s="131">
        <v>9.6</v>
      </c>
      <c r="N2149" s="131">
        <v>3.8</v>
      </c>
      <c r="O2149" s="133">
        <f t="shared" si="299"/>
        <v>36.479999999999997</v>
      </c>
      <c r="P2149" s="131" t="s">
        <v>3497</v>
      </c>
      <c r="Q2149" s="131" t="s">
        <v>632</v>
      </c>
      <c r="R2149" s="134" t="s">
        <v>5775</v>
      </c>
      <c r="S2149" s="149">
        <v>9.2233333333333292</v>
      </c>
      <c r="T2149" s="149">
        <v>0.3843055555555554</v>
      </c>
      <c r="U2149" s="150">
        <v>44957</v>
      </c>
      <c r="V2149" s="149">
        <v>1.3200000000000012</v>
      </c>
      <c r="W2149" s="130">
        <v>0.5</v>
      </c>
      <c r="X2149" s="135">
        <v>61.3</v>
      </c>
      <c r="Y2149" s="130" t="str">
        <f t="shared" si="294"/>
        <v>N901</v>
      </c>
      <c r="Z2149" s="130" t="str">
        <f t="shared" si="295"/>
        <v>8/MH-A4000HT</v>
      </c>
      <c r="AA2149" s="135">
        <f t="shared" si="297"/>
        <v>0.5</v>
      </c>
      <c r="AB2149" s="135">
        <f t="shared" si="292"/>
        <v>48.6</v>
      </c>
      <c r="AC2149" s="130">
        <f t="shared" si="298"/>
        <v>61.3</v>
      </c>
      <c r="AD2149" s="130" t="str">
        <f t="shared" si="296"/>
        <v>59001-032C</v>
      </c>
      <c r="AE2149" s="136"/>
      <c r="AF2149" s="137"/>
      <c r="AG2149" s="1" t="s">
        <v>573</v>
      </c>
      <c r="AH2149" s="43">
        <v>333333</v>
      </c>
    </row>
    <row r="2150" spans="1:34" x14ac:dyDescent="0.25">
      <c r="A2150" s="139">
        <v>44837</v>
      </c>
      <c r="B2150" s="58" t="s">
        <v>6161</v>
      </c>
      <c r="C2150" s="51" t="s">
        <v>2124</v>
      </c>
      <c r="D2150" s="51" t="s">
        <v>2125</v>
      </c>
      <c r="E2150" s="54">
        <v>44844</v>
      </c>
      <c r="F2150" s="51" t="s">
        <v>1622</v>
      </c>
      <c r="G2150" s="48" t="s">
        <v>2122</v>
      </c>
      <c r="H2150" s="52">
        <v>408</v>
      </c>
      <c r="I2150" s="51" t="s">
        <v>2123</v>
      </c>
      <c r="J2150" s="1">
        <v>73.739999999999995</v>
      </c>
      <c r="K2150" s="132">
        <v>971291</v>
      </c>
      <c r="L2150" s="131"/>
      <c r="M2150" s="131">
        <v>3.93</v>
      </c>
      <c r="N2150" s="131">
        <v>32</v>
      </c>
      <c r="O2150" s="133">
        <f t="shared" si="299"/>
        <v>125.76</v>
      </c>
      <c r="P2150" s="131" t="s">
        <v>3945</v>
      </c>
      <c r="Q2150" s="131" t="s">
        <v>412</v>
      </c>
      <c r="R2150" s="134" t="s">
        <v>5451</v>
      </c>
      <c r="S2150" s="149">
        <v>22.344999999999995</v>
      </c>
      <c r="T2150" s="149">
        <v>5.4767156862745088E-2</v>
      </c>
      <c r="U2150" s="150">
        <v>44957</v>
      </c>
      <c r="V2150" s="149">
        <v>4.9902777777777771</v>
      </c>
      <c r="W2150" s="130">
        <v>0.05</v>
      </c>
      <c r="X2150" s="135">
        <v>112</v>
      </c>
      <c r="Y2150" s="130" t="str">
        <f t="shared" si="294"/>
        <v>L865</v>
      </c>
      <c r="Z2150" s="130" t="str">
        <f t="shared" si="295"/>
        <v>1/LXRDD-5-1-SC-BC</v>
      </c>
      <c r="AA2150" s="135">
        <f t="shared" si="297"/>
        <v>0.05</v>
      </c>
      <c r="AB2150" s="135">
        <f t="shared" si="292"/>
        <v>73.739999999999995</v>
      </c>
      <c r="AC2150" s="130">
        <f t="shared" si="298"/>
        <v>112</v>
      </c>
      <c r="AD2150" s="130" t="str">
        <f t="shared" si="296"/>
        <v>67001-3486L865</v>
      </c>
      <c r="AE2150" s="136"/>
      <c r="AF2150" s="137"/>
      <c r="AG2150" s="1" t="s">
        <v>153</v>
      </c>
      <c r="AH2150" s="43">
        <v>1926</v>
      </c>
    </row>
    <row r="2151" spans="1:34" x14ac:dyDescent="0.25">
      <c r="A2151" s="139">
        <v>44935</v>
      </c>
      <c r="B2151" s="58">
        <v>328831</v>
      </c>
      <c r="C2151" s="51" t="s">
        <v>4000</v>
      </c>
      <c r="D2151" s="51" t="s">
        <v>5630</v>
      </c>
      <c r="E2151" s="54">
        <v>44935</v>
      </c>
      <c r="F2151" s="51" t="s">
        <v>1225</v>
      </c>
      <c r="G2151" s="48" t="s">
        <v>5629</v>
      </c>
      <c r="H2151" s="52">
        <v>100</v>
      </c>
      <c r="I2151" s="51" t="s">
        <v>1395</v>
      </c>
      <c r="J2151" s="1">
        <v>6.02</v>
      </c>
      <c r="K2151" s="132">
        <v>983994</v>
      </c>
      <c r="L2151" s="131"/>
      <c r="M2151" s="131">
        <v>3.6</v>
      </c>
      <c r="N2151" s="131">
        <v>4.9000000000000004</v>
      </c>
      <c r="O2151" s="133">
        <f t="shared" si="299"/>
        <v>17.64</v>
      </c>
      <c r="P2151" s="131" t="s">
        <v>3486</v>
      </c>
      <c r="Q2151" s="131" t="s">
        <v>412</v>
      </c>
      <c r="R2151" s="134" t="s">
        <v>6941</v>
      </c>
      <c r="S2151" s="149">
        <v>18.332500000000003</v>
      </c>
      <c r="T2151" s="149">
        <v>0.18332500000000004</v>
      </c>
      <c r="U2151" s="150">
        <v>44957</v>
      </c>
      <c r="V2151" s="149">
        <v>2.4147222222222222</v>
      </c>
      <c r="W2151" s="130">
        <v>0.4</v>
      </c>
      <c r="X2151" s="135">
        <v>30</v>
      </c>
      <c r="Y2151" s="130" t="str">
        <f t="shared" si="294"/>
        <v>RL1606</v>
      </c>
      <c r="Z2151" s="130" t="str">
        <f t="shared" si="295"/>
        <v>1/INR21700-50E</v>
      </c>
      <c r="AA2151" s="135">
        <f t="shared" si="297"/>
        <v>0.4</v>
      </c>
      <c r="AB2151" s="135">
        <f t="shared" si="292"/>
        <v>6.02</v>
      </c>
      <c r="AC2151" s="130">
        <f t="shared" si="298"/>
        <v>30</v>
      </c>
      <c r="AD2151" s="130" t="str">
        <f t="shared" si="296"/>
        <v>66002-924</v>
      </c>
      <c r="AE2151" s="136"/>
      <c r="AF2151" s="137"/>
      <c r="AG2151" s="1" t="s">
        <v>13</v>
      </c>
      <c r="AH2151" s="43">
        <v>2164</v>
      </c>
    </row>
    <row r="2152" spans="1:34" x14ac:dyDescent="0.25">
      <c r="A2152" s="147">
        <v>44939</v>
      </c>
      <c r="B2152" s="82" t="s">
        <v>6870</v>
      </c>
      <c r="C2152" s="51" t="s">
        <v>574</v>
      </c>
      <c r="D2152" s="51" t="s">
        <v>197</v>
      </c>
      <c r="E2152" s="54">
        <v>44957</v>
      </c>
      <c r="F2152" s="51" t="s">
        <v>108</v>
      </c>
      <c r="G2152" s="48" t="s">
        <v>679</v>
      </c>
      <c r="H2152" s="52">
        <v>250</v>
      </c>
      <c r="I2152" s="51" t="s">
        <v>109</v>
      </c>
      <c r="J2152" s="1">
        <v>10.86</v>
      </c>
      <c r="K2152" s="132">
        <v>984632</v>
      </c>
      <c r="L2152" s="131"/>
      <c r="M2152" s="131">
        <v>3.6</v>
      </c>
      <c r="N2152" s="131">
        <v>3.6</v>
      </c>
      <c r="O2152" s="133">
        <v>13</v>
      </c>
      <c r="P2152" s="131" t="s">
        <v>421</v>
      </c>
      <c r="Q2152" s="131" t="s">
        <v>124</v>
      </c>
      <c r="R2152" s="134" t="s">
        <v>6942</v>
      </c>
      <c r="S2152" s="149">
        <v>93.65</v>
      </c>
      <c r="T2152" s="149">
        <v>0.37460000000000004</v>
      </c>
      <c r="U2152" s="150">
        <v>44957</v>
      </c>
      <c r="V2152" s="149">
        <v>2.1575000000000002</v>
      </c>
      <c r="W2152" s="130">
        <v>0.35</v>
      </c>
      <c r="X2152" s="135">
        <v>28</v>
      </c>
      <c r="Y2152" s="130" t="str">
        <f t="shared" si="294"/>
        <v>L304A</v>
      </c>
      <c r="Z2152" s="130" t="str">
        <f t="shared" si="295"/>
        <v>3/LS14250</v>
      </c>
      <c r="AA2152" s="135">
        <f t="shared" si="297"/>
        <v>0.35</v>
      </c>
      <c r="AB2152" s="135">
        <f t="shared" si="292"/>
        <v>10.86</v>
      </c>
      <c r="AC2152" s="130">
        <f t="shared" si="298"/>
        <v>28</v>
      </c>
      <c r="AD2152" s="130" t="str">
        <f t="shared" si="296"/>
        <v>66000-294A</v>
      </c>
      <c r="AE2152" s="136"/>
      <c r="AF2152" s="137"/>
      <c r="AG2152" s="1" t="s">
        <v>153</v>
      </c>
      <c r="AH2152" s="43">
        <v>65551</v>
      </c>
    </row>
    <row r="2153" spans="1:34" x14ac:dyDescent="0.25">
      <c r="A2153" s="147">
        <v>44953</v>
      </c>
      <c r="B2153" s="82" t="s">
        <v>6918</v>
      </c>
      <c r="C2153" s="51" t="s">
        <v>646</v>
      </c>
      <c r="D2153" s="51" t="s">
        <v>6943</v>
      </c>
      <c r="E2153" s="54">
        <v>44958</v>
      </c>
      <c r="F2153" s="51" t="s">
        <v>117</v>
      </c>
      <c r="G2153" s="48" t="s">
        <v>6919</v>
      </c>
      <c r="H2153" s="52">
        <v>1</v>
      </c>
      <c r="I2153" s="51" t="s">
        <v>251</v>
      </c>
      <c r="J2153" s="1">
        <v>18.899999999999999</v>
      </c>
      <c r="K2153" s="132">
        <v>986081</v>
      </c>
      <c r="L2153" s="131"/>
      <c r="M2153" s="131">
        <v>10.8</v>
      </c>
      <c r="N2153" s="131">
        <v>3.35</v>
      </c>
      <c r="O2153" s="133">
        <f t="shared" ref="O2153:O2193" si="300">N2153*M2153</f>
        <v>36.180000000000007</v>
      </c>
      <c r="P2153" s="131" t="s">
        <v>3486</v>
      </c>
      <c r="Q2153" s="131" t="s">
        <v>577</v>
      </c>
      <c r="R2153" s="134" t="s">
        <v>287</v>
      </c>
      <c r="S2153" s="149">
        <v>1.5552777777777758</v>
      </c>
      <c r="T2153" s="149">
        <v>1.5552777777777758</v>
      </c>
      <c r="U2153" s="150">
        <v>44956</v>
      </c>
      <c r="V2153" s="149">
        <v>1.1844444444444449</v>
      </c>
      <c r="W2153" s="130">
        <v>2</v>
      </c>
      <c r="X2153" s="135">
        <v>51.3</v>
      </c>
      <c r="Y2153" s="130" t="str">
        <f t="shared" si="294"/>
        <v>PACK455</v>
      </c>
      <c r="Z2153" s="130" t="str">
        <f t="shared" si="295"/>
        <v>3/NCR18650B</v>
      </c>
      <c r="AA2153" s="135">
        <f t="shared" si="297"/>
        <v>2</v>
      </c>
      <c r="AB2153" s="135">
        <f t="shared" si="292"/>
        <v>18.899999999999999</v>
      </c>
      <c r="AC2153" s="130">
        <f t="shared" si="298"/>
        <v>51.3</v>
      </c>
      <c r="AD2153" s="130" t="str">
        <f t="shared" si="296"/>
        <v>66004-130</v>
      </c>
      <c r="AE2153" s="136"/>
      <c r="AF2153" s="137"/>
      <c r="AG2153" s="1" t="s">
        <v>13</v>
      </c>
      <c r="AH2153" s="43">
        <v>24232</v>
      </c>
    </row>
    <row r="2154" spans="1:34" x14ac:dyDescent="0.25">
      <c r="A2154" s="139">
        <v>44935</v>
      </c>
      <c r="B2154" s="58" t="s">
        <v>6798</v>
      </c>
      <c r="C2154" s="51" t="s">
        <v>1373</v>
      </c>
      <c r="D2154" s="51" t="s">
        <v>5896</v>
      </c>
      <c r="E2154" s="54">
        <v>44900</v>
      </c>
      <c r="F2154" s="51" t="s">
        <v>258</v>
      </c>
      <c r="G2154" s="48" t="s">
        <v>5895</v>
      </c>
      <c r="H2154" s="52">
        <v>5</v>
      </c>
      <c r="I2154" s="51" t="s">
        <v>318</v>
      </c>
      <c r="J2154" s="1">
        <v>110.11</v>
      </c>
      <c r="K2154" s="132">
        <v>980892</v>
      </c>
      <c r="L2154" s="131"/>
      <c r="M2154" s="131">
        <v>25.9</v>
      </c>
      <c r="N2154" s="131">
        <v>6.9</v>
      </c>
      <c r="O2154" s="133">
        <f t="shared" si="300"/>
        <v>178.71</v>
      </c>
      <c r="P2154" s="131" t="s">
        <v>3486</v>
      </c>
      <c r="Q2154" s="131" t="s">
        <v>1188</v>
      </c>
      <c r="R2154" s="134" t="s">
        <v>6944</v>
      </c>
      <c r="S2154" s="149">
        <v>9.3244444444444472</v>
      </c>
      <c r="T2154" s="149">
        <v>1.8648888888888895</v>
      </c>
      <c r="U2154" s="150">
        <v>44956</v>
      </c>
      <c r="V2154" s="149">
        <v>0.46055555555555383</v>
      </c>
      <c r="W2154" s="130">
        <v>2.11</v>
      </c>
      <c r="X2154" s="135">
        <v>315</v>
      </c>
      <c r="Y2154" s="130" t="str">
        <f t="shared" si="294"/>
        <v>RL1614</v>
      </c>
      <c r="Z2154" s="130" t="str">
        <f t="shared" si="295"/>
        <v>14/NCR18650GA</v>
      </c>
      <c r="AA2154" s="135">
        <f t="shared" si="297"/>
        <v>2.11</v>
      </c>
      <c r="AB2154" s="135">
        <f t="shared" si="292"/>
        <v>110.11</v>
      </c>
      <c r="AC2154" s="130">
        <f t="shared" si="298"/>
        <v>315</v>
      </c>
      <c r="AD2154" s="130" t="str">
        <f t="shared" si="296"/>
        <v>66003-071</v>
      </c>
      <c r="AE2154" s="136"/>
      <c r="AF2154" s="137"/>
      <c r="AG2154" s="1" t="s">
        <v>152</v>
      </c>
      <c r="AH2154" s="43">
        <v>1167</v>
      </c>
    </row>
    <row r="2155" spans="1:34" x14ac:dyDescent="0.25">
      <c r="A2155" s="147">
        <v>44939</v>
      </c>
      <c r="B2155" s="82" t="s">
        <v>6867</v>
      </c>
      <c r="C2155" s="51" t="s">
        <v>402</v>
      </c>
      <c r="D2155" s="51" t="s">
        <v>3913</v>
      </c>
      <c r="E2155" s="54">
        <v>44957</v>
      </c>
      <c r="F2155" s="51" t="s">
        <v>1753</v>
      </c>
      <c r="G2155" s="48" t="s">
        <v>3911</v>
      </c>
      <c r="H2155" s="52">
        <v>7</v>
      </c>
      <c r="I2155" s="51" t="s">
        <v>95</v>
      </c>
      <c r="J2155" s="1">
        <v>15.08</v>
      </c>
      <c r="K2155" s="132">
        <v>984573</v>
      </c>
      <c r="L2155" s="131"/>
      <c r="M2155" s="131">
        <v>6</v>
      </c>
      <c r="N2155" s="131"/>
      <c r="O2155" s="133">
        <f t="shared" si="300"/>
        <v>0</v>
      </c>
      <c r="P2155" s="131" t="s">
        <v>3538</v>
      </c>
      <c r="Q2155" s="131" t="s">
        <v>88</v>
      </c>
      <c r="R2155" s="134" t="s">
        <v>5813</v>
      </c>
      <c r="S2155" s="149">
        <v>10.921666666666667</v>
      </c>
      <c r="T2155" s="149">
        <v>1.5602380952380952</v>
      </c>
      <c r="U2155" s="150">
        <v>44951</v>
      </c>
      <c r="V2155" s="149">
        <v>0.66638888888889003</v>
      </c>
      <c r="W2155" s="130">
        <v>1.05</v>
      </c>
      <c r="X2155" s="135">
        <v>80</v>
      </c>
      <c r="Y2155" s="130" t="str">
        <f t="shared" si="294"/>
        <v>AL315A</v>
      </c>
      <c r="Z2155" s="130" t="str">
        <f t="shared" si="295"/>
        <v>16/LR20XW</v>
      </c>
      <c r="AA2155" s="135">
        <f t="shared" si="297"/>
        <v>1.05</v>
      </c>
      <c r="AB2155" s="135">
        <f t="shared" si="292"/>
        <v>15.08</v>
      </c>
      <c r="AC2155" s="130">
        <f t="shared" si="298"/>
        <v>80</v>
      </c>
      <c r="AD2155" s="130" t="str">
        <f t="shared" si="296"/>
        <v>50001-208ARPS</v>
      </c>
      <c r="AE2155" s="136"/>
      <c r="AF2155" s="137"/>
      <c r="AG2155" s="1" t="s">
        <v>153</v>
      </c>
      <c r="AH2155" s="43">
        <v>35006</v>
      </c>
    </row>
    <row r="2156" spans="1:34" x14ac:dyDescent="0.25">
      <c r="A2156" s="146">
        <v>44917</v>
      </c>
      <c r="B2156" s="57" t="s">
        <v>6759</v>
      </c>
      <c r="C2156" s="51" t="s">
        <v>6762</v>
      </c>
      <c r="D2156" s="51" t="s">
        <v>6945</v>
      </c>
      <c r="E2156" s="54">
        <v>44936</v>
      </c>
      <c r="F2156" s="51" t="s">
        <v>387</v>
      </c>
      <c r="G2156" s="48" t="s">
        <v>6760</v>
      </c>
      <c r="H2156" s="52">
        <v>36</v>
      </c>
      <c r="I2156" s="51" t="s">
        <v>6761</v>
      </c>
      <c r="J2156" s="1">
        <v>45.49</v>
      </c>
      <c r="K2156" s="132">
        <v>981990</v>
      </c>
      <c r="L2156" s="131"/>
      <c r="M2156" s="131">
        <v>12</v>
      </c>
      <c r="N2156" s="131">
        <v>20</v>
      </c>
      <c r="O2156" s="133">
        <f t="shared" si="300"/>
        <v>240</v>
      </c>
      <c r="P2156" s="131" t="s">
        <v>115</v>
      </c>
      <c r="Q2156" s="131" t="s">
        <v>254</v>
      </c>
      <c r="R2156" s="134" t="s">
        <v>5813</v>
      </c>
      <c r="S2156" s="149">
        <v>21.970833333333335</v>
      </c>
      <c r="T2156" s="149">
        <v>0.610300925925926</v>
      </c>
      <c r="U2156" s="150">
        <v>44951</v>
      </c>
      <c r="V2156" s="149">
        <v>0.82055555555555415</v>
      </c>
      <c r="W2156" s="130">
        <v>0.5</v>
      </c>
      <c r="X2156" s="135">
        <v>74</v>
      </c>
      <c r="Y2156" s="130" t="str">
        <f t="shared" si="294"/>
        <v>PACK394</v>
      </c>
      <c r="Z2156" s="130" t="str">
        <f t="shared" si="295"/>
        <v>4/12SB5C/S31</v>
      </c>
      <c r="AA2156" s="135">
        <f t="shared" si="297"/>
        <v>0.5</v>
      </c>
      <c r="AB2156" s="135">
        <f t="shared" si="292"/>
        <v>45.49</v>
      </c>
      <c r="AC2156" s="130">
        <f t="shared" si="298"/>
        <v>74</v>
      </c>
      <c r="AD2156" s="130" t="str">
        <f t="shared" si="296"/>
        <v>66000-597</v>
      </c>
      <c r="AE2156" s="136"/>
      <c r="AF2156" s="137"/>
      <c r="AG2156" s="1" t="s">
        <v>152</v>
      </c>
      <c r="AH2156" s="43">
        <v>35409</v>
      </c>
    </row>
    <row r="2157" spans="1:34" x14ac:dyDescent="0.25">
      <c r="A2157" s="147">
        <v>44939</v>
      </c>
      <c r="B2157" s="82" t="s">
        <v>6850</v>
      </c>
      <c r="C2157" s="51" t="s">
        <v>6852</v>
      </c>
      <c r="D2157" s="51" t="s">
        <v>4895</v>
      </c>
      <c r="E2157" s="54">
        <v>44957</v>
      </c>
      <c r="F2157" s="51" t="s">
        <v>6851</v>
      </c>
      <c r="G2157" s="48" t="s">
        <v>4894</v>
      </c>
      <c r="H2157" s="52">
        <v>2</v>
      </c>
      <c r="I2157" s="51" t="s">
        <v>95</v>
      </c>
      <c r="J2157" s="1">
        <v>25.62</v>
      </c>
      <c r="K2157" s="132">
        <v>984225</v>
      </c>
      <c r="L2157" s="131"/>
      <c r="M2157" s="131">
        <v>42</v>
      </c>
      <c r="N2157" s="131">
        <v>18</v>
      </c>
      <c r="O2157" s="133">
        <f t="shared" si="300"/>
        <v>756</v>
      </c>
      <c r="P2157" s="131" t="s">
        <v>3538</v>
      </c>
      <c r="Q2157" s="131" t="s">
        <v>1758</v>
      </c>
      <c r="R2157" s="134" t="s">
        <v>2172</v>
      </c>
      <c r="S2157" s="149">
        <v>4.4930555555555554</v>
      </c>
      <c r="T2157" s="149">
        <v>2.2465277777777777</v>
      </c>
      <c r="U2157" s="150">
        <v>44951</v>
      </c>
      <c r="V2157" s="149">
        <v>0.29861111111111027</v>
      </c>
      <c r="W2157" s="130">
        <v>1.44</v>
      </c>
      <c r="X2157" s="135">
        <v>150</v>
      </c>
      <c r="Y2157" s="130" t="str">
        <f t="shared" si="294"/>
        <v>AL217</v>
      </c>
      <c r="Z2157" s="130" t="str">
        <f t="shared" si="295"/>
        <v xml:space="preserve">28/LR20XW </v>
      </c>
      <c r="AA2157" s="135">
        <f t="shared" si="297"/>
        <v>1.44</v>
      </c>
      <c r="AB2157" s="135">
        <f t="shared" si="292"/>
        <v>25.62</v>
      </c>
      <c r="AC2157" s="130">
        <f t="shared" si="298"/>
        <v>150</v>
      </c>
      <c r="AD2157" s="130" t="str">
        <f t="shared" si="296"/>
        <v>66000-212</v>
      </c>
      <c r="AE2157" s="136"/>
      <c r="AF2157" s="137"/>
      <c r="AG2157" s="1" t="s">
        <v>13</v>
      </c>
      <c r="AH2157" s="43">
        <v>2673</v>
      </c>
    </row>
    <row r="2158" spans="1:34" x14ac:dyDescent="0.25">
      <c r="A2158" s="147">
        <v>44939</v>
      </c>
      <c r="B2158" s="82" t="s">
        <v>6869</v>
      </c>
      <c r="C2158" s="51" t="s">
        <v>4136</v>
      </c>
      <c r="D2158" s="51" t="s">
        <v>4137</v>
      </c>
      <c r="E2158" s="54">
        <v>44957</v>
      </c>
      <c r="F2158" s="51" t="s">
        <v>1753</v>
      </c>
      <c r="G2158" s="48" t="s">
        <v>4135</v>
      </c>
      <c r="H2158" s="52">
        <v>12</v>
      </c>
      <c r="I2158" s="51" t="s">
        <v>148</v>
      </c>
      <c r="J2158" s="1">
        <v>48.39</v>
      </c>
      <c r="K2158" s="132">
        <v>984573</v>
      </c>
      <c r="L2158" s="131"/>
      <c r="M2158" s="131">
        <v>10.8</v>
      </c>
      <c r="N2158" s="131">
        <v>13</v>
      </c>
      <c r="O2158" s="133">
        <f t="shared" si="300"/>
        <v>140.4</v>
      </c>
      <c r="P2158" s="131" t="s">
        <v>421</v>
      </c>
      <c r="Q2158" s="131" t="s">
        <v>577</v>
      </c>
      <c r="R2158" s="134" t="s">
        <v>2172</v>
      </c>
      <c r="S2158" s="149">
        <v>20.038611111111106</v>
      </c>
      <c r="T2158" s="149">
        <v>1.6698842592592589</v>
      </c>
      <c r="U2158" s="150">
        <v>44950</v>
      </c>
      <c r="V2158" s="149">
        <v>0.60416666666666785</v>
      </c>
      <c r="W2158" s="130">
        <v>1.22</v>
      </c>
      <c r="X2158" s="135">
        <v>108</v>
      </c>
      <c r="Y2158" s="130" t="str">
        <f t="shared" si="294"/>
        <v>L269</v>
      </c>
      <c r="Z2158" s="130" t="str">
        <f t="shared" si="295"/>
        <v>3/LSH20</v>
      </c>
      <c r="AA2158" s="135">
        <f t="shared" si="297"/>
        <v>1.22</v>
      </c>
      <c r="AB2158" s="135">
        <f t="shared" si="292"/>
        <v>48.39</v>
      </c>
      <c r="AC2158" s="130">
        <f t="shared" si="298"/>
        <v>108</v>
      </c>
      <c r="AD2158" s="130" t="str">
        <f t="shared" si="296"/>
        <v>66000-260</v>
      </c>
      <c r="AE2158" s="136"/>
      <c r="AF2158" s="137"/>
      <c r="AG2158" s="1" t="s">
        <v>153</v>
      </c>
      <c r="AH2158" s="43">
        <v>35006</v>
      </c>
    </row>
    <row r="2159" spans="1:34" x14ac:dyDescent="0.25">
      <c r="A2159" s="147">
        <v>44911</v>
      </c>
      <c r="B2159" s="82" t="s">
        <v>6723</v>
      </c>
      <c r="C2159" s="51" t="s">
        <v>6726</v>
      </c>
      <c r="D2159" s="51" t="s">
        <v>6950</v>
      </c>
      <c r="E2159" s="54">
        <v>44953</v>
      </c>
      <c r="F2159" s="51" t="s">
        <v>6724</v>
      </c>
      <c r="G2159" s="48" t="s">
        <v>6725</v>
      </c>
      <c r="H2159" s="52">
        <v>1</v>
      </c>
      <c r="I2159" s="51" t="s">
        <v>643</v>
      </c>
      <c r="J2159" s="1">
        <v>131.19999999999999</v>
      </c>
      <c r="K2159" s="132">
        <v>981875</v>
      </c>
      <c r="L2159" s="131"/>
      <c r="M2159" s="131">
        <v>25.2</v>
      </c>
      <c r="N2159" s="131">
        <v>10</v>
      </c>
      <c r="O2159" s="133">
        <f t="shared" si="300"/>
        <v>252</v>
      </c>
      <c r="P2159" s="131" t="s">
        <v>3486</v>
      </c>
      <c r="Q2159" s="131" t="s">
        <v>1809</v>
      </c>
      <c r="R2159" s="134" t="s">
        <v>6081</v>
      </c>
      <c r="S2159" s="149">
        <v>3.236388888888889</v>
      </c>
      <c r="T2159" s="149">
        <v>3.236388888888889</v>
      </c>
      <c r="U2159" s="150">
        <v>44958</v>
      </c>
      <c r="V2159" s="149">
        <v>0.33111111111111136</v>
      </c>
      <c r="W2159" s="130">
        <v>2</v>
      </c>
      <c r="X2159" s="135">
        <v>375</v>
      </c>
      <c r="Y2159" s="130" t="str">
        <f t="shared" si="294"/>
        <v>RECELL822</v>
      </c>
      <c r="Z2159" s="130" t="str">
        <f t="shared" si="295"/>
        <v>28/INR18650-25R</v>
      </c>
      <c r="AA2159" s="135">
        <f t="shared" si="297"/>
        <v>2</v>
      </c>
      <c r="AB2159" s="135">
        <f t="shared" si="292"/>
        <v>131.19999999999999</v>
      </c>
      <c r="AC2159" s="130">
        <f t="shared" si="298"/>
        <v>375</v>
      </c>
      <c r="AD2159" s="130" t="str">
        <f t="shared" si="296"/>
        <v>66003-119</v>
      </c>
      <c r="AE2159" s="136"/>
      <c r="AF2159" s="137"/>
      <c r="AG2159" s="1" t="s">
        <v>151</v>
      </c>
      <c r="AH2159" s="43">
        <v>2132</v>
      </c>
    </row>
    <row r="2160" spans="1:34" x14ac:dyDescent="0.25">
      <c r="A2160" s="147">
        <v>44953</v>
      </c>
      <c r="B2160" s="82" t="s">
        <v>6911</v>
      </c>
      <c r="C2160" s="51" t="s">
        <v>120</v>
      </c>
      <c r="D2160" s="51" t="s">
        <v>342</v>
      </c>
      <c r="E2160" s="54">
        <v>44964</v>
      </c>
      <c r="F2160" s="51" t="s">
        <v>267</v>
      </c>
      <c r="G2160" s="48" t="s">
        <v>341</v>
      </c>
      <c r="H2160" s="52">
        <v>1</v>
      </c>
      <c r="I2160" s="51" t="s">
        <v>102</v>
      </c>
      <c r="J2160" s="1">
        <v>45.37</v>
      </c>
      <c r="K2160" s="132">
        <v>985918</v>
      </c>
      <c r="L2160" s="131"/>
      <c r="M2160" s="131"/>
      <c r="N2160" s="131"/>
      <c r="O2160" s="133">
        <f t="shared" si="300"/>
        <v>0</v>
      </c>
      <c r="P2160" s="131"/>
      <c r="Q2160" s="131"/>
      <c r="R2160" s="134" t="s">
        <v>5813</v>
      </c>
      <c r="S2160" s="149">
        <v>0.31833333333333336</v>
      </c>
      <c r="T2160" s="149">
        <v>0.31833333333333336</v>
      </c>
      <c r="U2160" s="150">
        <v>44958</v>
      </c>
      <c r="V2160" s="149">
        <v>0.16416666666666702</v>
      </c>
      <c r="W2160" s="130">
        <v>0.1</v>
      </c>
      <c r="X2160" s="135">
        <v>85</v>
      </c>
      <c r="Y2160" s="130" t="str">
        <f t="shared" si="294"/>
        <v>CH71</v>
      </c>
      <c r="Z2160" s="130" t="str">
        <f t="shared" si="295"/>
        <v>TSB-002</v>
      </c>
      <c r="AA2160" s="135">
        <f t="shared" si="297"/>
        <v>0.1</v>
      </c>
      <c r="AB2160" s="135">
        <f t="shared" si="292"/>
        <v>45.37</v>
      </c>
      <c r="AC2160" s="130">
        <f t="shared" si="298"/>
        <v>85</v>
      </c>
      <c r="AD2160" s="130" t="str">
        <f t="shared" si="296"/>
        <v>66000-156</v>
      </c>
      <c r="AE2160" s="136"/>
      <c r="AF2160" s="137"/>
      <c r="AG2160" s="1" t="s">
        <v>153</v>
      </c>
      <c r="AH2160" s="43">
        <v>66116</v>
      </c>
    </row>
    <row r="2161" spans="1:34" x14ac:dyDescent="0.25">
      <c r="A2161" s="139">
        <v>44935</v>
      </c>
      <c r="B2161" s="58" t="s">
        <v>6799</v>
      </c>
      <c r="C2161" s="51" t="s">
        <v>5215</v>
      </c>
      <c r="D2161" s="51" t="s">
        <v>5216</v>
      </c>
      <c r="E2161" s="54">
        <v>44935</v>
      </c>
      <c r="F2161" s="51" t="s">
        <v>5213</v>
      </c>
      <c r="G2161" s="48" t="s">
        <v>5214</v>
      </c>
      <c r="H2161" s="52">
        <v>5</v>
      </c>
      <c r="I2161" s="51" t="s">
        <v>3221</v>
      </c>
      <c r="J2161" s="1">
        <v>74.569999999999993</v>
      </c>
      <c r="K2161" s="132">
        <v>983973</v>
      </c>
      <c r="L2161" s="131"/>
      <c r="M2161" s="131">
        <v>12.8</v>
      </c>
      <c r="N2161" s="131">
        <v>16.5</v>
      </c>
      <c r="O2161" s="133">
        <f t="shared" si="300"/>
        <v>211.20000000000002</v>
      </c>
      <c r="P2161" s="131" t="s">
        <v>508</v>
      </c>
      <c r="Q2161" s="131" t="s">
        <v>5217</v>
      </c>
      <c r="R2161" s="134" t="s">
        <v>2172</v>
      </c>
      <c r="S2161" s="149">
        <v>13.029444444444444</v>
      </c>
      <c r="T2161" s="149">
        <v>2.6058888888888889</v>
      </c>
      <c r="U2161" s="150">
        <v>44958</v>
      </c>
      <c r="V2161" s="149">
        <v>0.49888888888888783</v>
      </c>
      <c r="W2161" s="130">
        <v>2.21</v>
      </c>
      <c r="X2161" s="135">
        <v>270</v>
      </c>
      <c r="Y2161" s="130" t="str">
        <f t="shared" si="294"/>
        <v>RL1597</v>
      </c>
      <c r="Z2161" s="130" t="str">
        <f t="shared" si="295"/>
        <v>20/IFR26650-33A</v>
      </c>
      <c r="AA2161" s="135">
        <f t="shared" si="297"/>
        <v>2.21</v>
      </c>
      <c r="AB2161" s="135">
        <f t="shared" si="292"/>
        <v>74.569999999999993</v>
      </c>
      <c r="AC2161" s="130">
        <f t="shared" si="298"/>
        <v>270</v>
      </c>
      <c r="AD2161" s="130" t="str">
        <f t="shared" si="296"/>
        <v>66002-909</v>
      </c>
      <c r="AE2161" s="136"/>
      <c r="AF2161" s="137"/>
      <c r="AG2161" s="1" t="s">
        <v>13</v>
      </c>
      <c r="AH2161" s="43">
        <v>23786</v>
      </c>
    </row>
    <row r="2162" spans="1:34" x14ac:dyDescent="0.25">
      <c r="A2162" s="144">
        <v>44944</v>
      </c>
      <c r="B2162" s="56" t="s">
        <v>6893</v>
      </c>
      <c r="C2162" s="51" t="s">
        <v>1765</v>
      </c>
      <c r="D2162" s="51" t="s">
        <v>1766</v>
      </c>
      <c r="E2162" s="54">
        <v>44963</v>
      </c>
      <c r="F2162" s="51" t="s">
        <v>6713</v>
      </c>
      <c r="G2162" s="48" t="s">
        <v>1761</v>
      </c>
      <c r="H2162" s="52">
        <v>2</v>
      </c>
      <c r="I2162" s="51" t="s">
        <v>1762</v>
      </c>
      <c r="J2162" s="1">
        <v>78.41</v>
      </c>
      <c r="K2162" s="132">
        <v>984865</v>
      </c>
      <c r="L2162" s="131"/>
      <c r="M2162" s="131">
        <v>12</v>
      </c>
      <c r="N2162" s="131">
        <v>5</v>
      </c>
      <c r="O2162" s="133">
        <f t="shared" si="300"/>
        <v>60</v>
      </c>
      <c r="P2162" s="131" t="s">
        <v>115</v>
      </c>
      <c r="Q2162" s="131" t="s">
        <v>6894</v>
      </c>
      <c r="R2162" s="134" t="s">
        <v>2172</v>
      </c>
      <c r="S2162" s="149">
        <v>6.6258333333333344</v>
      </c>
      <c r="T2162" s="149">
        <v>3.3129166666666672</v>
      </c>
      <c r="U2162" s="150">
        <v>44958</v>
      </c>
      <c r="V2162" s="149">
        <v>0.25333333333333297</v>
      </c>
      <c r="W2162" s="130">
        <v>2.16</v>
      </c>
      <c r="X2162" s="135">
        <v>215</v>
      </c>
      <c r="Y2162" s="130" t="str">
        <f t="shared" si="294"/>
        <v>S124</v>
      </c>
      <c r="Z2162" s="130" t="str">
        <f t="shared" si="295"/>
        <v>6/12SB25WHR</v>
      </c>
      <c r="AA2162" s="135">
        <f t="shared" si="297"/>
        <v>2.16</v>
      </c>
      <c r="AB2162" s="135">
        <f t="shared" si="292"/>
        <v>78.41</v>
      </c>
      <c r="AC2162" s="130">
        <f t="shared" si="298"/>
        <v>215</v>
      </c>
      <c r="AD2162" s="130" t="str">
        <f t="shared" si="296"/>
        <v>66002-950</v>
      </c>
      <c r="AE2162" s="136"/>
      <c r="AF2162" s="137"/>
      <c r="AG2162" s="1" t="s">
        <v>6886</v>
      </c>
      <c r="AH2162" s="43">
        <v>2420</v>
      </c>
    </row>
    <row r="2163" spans="1:34" x14ac:dyDescent="0.25">
      <c r="A2163" s="140">
        <v>44957</v>
      </c>
      <c r="B2163" s="55" t="s">
        <v>6922</v>
      </c>
      <c r="C2163" s="51" t="s">
        <v>6939</v>
      </c>
      <c r="D2163" s="51" t="s">
        <v>6924</v>
      </c>
      <c r="E2163" s="54">
        <v>44967</v>
      </c>
      <c r="F2163" s="51" t="s">
        <v>1421</v>
      </c>
      <c r="G2163" s="48" t="s">
        <v>6923</v>
      </c>
      <c r="H2163" s="52">
        <v>1</v>
      </c>
      <c r="I2163" s="51" t="s">
        <v>593</v>
      </c>
      <c r="J2163" s="1">
        <v>36</v>
      </c>
      <c r="K2163" s="132">
        <v>985588</v>
      </c>
      <c r="L2163" s="131"/>
      <c r="M2163" s="131">
        <v>7.2</v>
      </c>
      <c r="N2163" s="131">
        <v>60</v>
      </c>
      <c r="O2163" s="133">
        <f t="shared" si="300"/>
        <v>432</v>
      </c>
      <c r="P2163" s="131" t="s">
        <v>538</v>
      </c>
      <c r="Q2163" s="131" t="s">
        <v>492</v>
      </c>
      <c r="R2163" s="134" t="s">
        <v>248</v>
      </c>
      <c r="S2163" s="149">
        <v>3.5111111111111115</v>
      </c>
      <c r="T2163" s="149">
        <v>3.5111111111111115</v>
      </c>
      <c r="U2163" s="150">
        <v>44959</v>
      </c>
      <c r="V2163" s="149">
        <v>0.16027777777777663</v>
      </c>
      <c r="W2163" s="130">
        <v>3</v>
      </c>
      <c r="X2163" s="135">
        <v>267.68</v>
      </c>
      <c r="Y2163" s="130" t="str">
        <f t="shared" si="294"/>
        <v>L922</v>
      </c>
      <c r="Z2163" s="130" t="str">
        <f t="shared" si="295"/>
        <v>6/ER24615H</v>
      </c>
      <c r="AA2163" s="135">
        <f t="shared" si="297"/>
        <v>3</v>
      </c>
      <c r="AB2163" s="135">
        <f t="shared" si="292"/>
        <v>36</v>
      </c>
      <c r="AC2163" s="130">
        <f t="shared" si="298"/>
        <v>267.68</v>
      </c>
      <c r="AD2163" s="130" t="str">
        <f t="shared" si="296"/>
        <v>66004-126</v>
      </c>
      <c r="AE2163" s="136"/>
      <c r="AF2163" s="137"/>
      <c r="AG2163" s="1" t="s">
        <v>13</v>
      </c>
      <c r="AH2163" s="43">
        <v>66560</v>
      </c>
    </row>
    <row r="2164" spans="1:34" x14ac:dyDescent="0.25">
      <c r="A2164" s="144">
        <v>44958</v>
      </c>
      <c r="B2164" s="56" t="s">
        <v>6946</v>
      </c>
      <c r="C2164" s="51" t="s">
        <v>532</v>
      </c>
      <c r="D2164" s="51" t="s">
        <v>6949</v>
      </c>
      <c r="E2164" s="54">
        <v>44963</v>
      </c>
      <c r="F2164" s="51" t="s">
        <v>6947</v>
      </c>
      <c r="G2164" s="48" t="s">
        <v>6948</v>
      </c>
      <c r="H2164" s="52">
        <v>1</v>
      </c>
      <c r="I2164" s="51" t="s">
        <v>364</v>
      </c>
      <c r="J2164" s="1">
        <v>14.3</v>
      </c>
      <c r="K2164" s="132">
        <v>986537</v>
      </c>
      <c r="L2164" s="131"/>
      <c r="M2164" s="131">
        <v>11.1</v>
      </c>
      <c r="N2164" s="131">
        <v>2.6</v>
      </c>
      <c r="O2164" s="133">
        <f t="shared" si="300"/>
        <v>28.86</v>
      </c>
      <c r="P2164" s="131" t="s">
        <v>3486</v>
      </c>
      <c r="Q2164" s="131" t="s">
        <v>577</v>
      </c>
      <c r="R2164" s="134" t="s">
        <v>248</v>
      </c>
      <c r="S2164" s="149">
        <v>1.9536111111111114</v>
      </c>
      <c r="T2164" s="149">
        <v>1.9536111111111114</v>
      </c>
      <c r="U2164" s="150">
        <v>44959</v>
      </c>
      <c r="V2164" s="149">
        <v>0.25972222222222374</v>
      </c>
      <c r="W2164" s="130">
        <v>1.41</v>
      </c>
      <c r="X2164" s="135">
        <v>70</v>
      </c>
      <c r="Y2164" s="130" t="str">
        <f t="shared" si="294"/>
        <v>RL1274</v>
      </c>
      <c r="Z2164" s="130" t="str">
        <f t="shared" si="295"/>
        <v>3/UR18650ZY</v>
      </c>
      <c r="AA2164" s="135">
        <f t="shared" si="297"/>
        <v>1.41</v>
      </c>
      <c r="AB2164" s="135">
        <f t="shared" si="292"/>
        <v>14.3</v>
      </c>
      <c r="AC2164" s="130">
        <f t="shared" si="298"/>
        <v>70</v>
      </c>
      <c r="AD2164" s="130" t="str">
        <f t="shared" si="296"/>
        <v>66002-175</v>
      </c>
      <c r="AE2164" s="136"/>
      <c r="AF2164" s="137"/>
      <c r="AG2164" s="1" t="s">
        <v>152</v>
      </c>
      <c r="AH2164" s="43">
        <v>67184</v>
      </c>
    </row>
    <row r="2165" spans="1:34" x14ac:dyDescent="0.25">
      <c r="A2165" s="144">
        <v>44958</v>
      </c>
      <c r="B2165" s="56" t="s">
        <v>6951</v>
      </c>
      <c r="C2165" s="51" t="s">
        <v>390</v>
      </c>
      <c r="D2165" s="51" t="s">
        <v>4826</v>
      </c>
      <c r="E2165" s="54">
        <v>44974</v>
      </c>
      <c r="F2165" s="51" t="s">
        <v>4824</v>
      </c>
      <c r="G2165" s="48" t="s">
        <v>4825</v>
      </c>
      <c r="H2165" s="52">
        <v>27</v>
      </c>
      <c r="I2165" s="51" t="s">
        <v>313</v>
      </c>
      <c r="J2165" s="1">
        <v>52.5</v>
      </c>
      <c r="K2165" s="132">
        <v>986202</v>
      </c>
      <c r="L2165" s="131"/>
      <c r="M2165" s="131">
        <v>3.9</v>
      </c>
      <c r="N2165" s="131">
        <v>1.6</v>
      </c>
      <c r="O2165" s="133">
        <f t="shared" si="300"/>
        <v>6.24</v>
      </c>
      <c r="P2165" s="131" t="s">
        <v>3945</v>
      </c>
      <c r="Q2165" s="131" t="s">
        <v>412</v>
      </c>
      <c r="R2165" s="134" t="s">
        <v>118</v>
      </c>
      <c r="S2165" s="149">
        <v>0.8300000000000004</v>
      </c>
      <c r="T2165" s="149">
        <v>3.0740740740740756E-2</v>
      </c>
      <c r="U2165" s="150">
        <v>44959</v>
      </c>
      <c r="V2165" s="149">
        <v>0.83111111111111091</v>
      </c>
      <c r="W2165" s="130">
        <v>0.04</v>
      </c>
      <c r="X2165" s="135">
        <v>81.5</v>
      </c>
      <c r="Y2165" s="130" t="str">
        <f t="shared" si="294"/>
        <v>TAG3</v>
      </c>
      <c r="Z2165" s="130" t="str">
        <f t="shared" si="295"/>
        <v>1/3B1065-FF</v>
      </c>
      <c r="AA2165" s="135">
        <f t="shared" si="297"/>
        <v>0.04</v>
      </c>
      <c r="AB2165" s="135">
        <f t="shared" si="292"/>
        <v>52.5</v>
      </c>
      <c r="AC2165" s="130">
        <f t="shared" si="298"/>
        <v>81.5</v>
      </c>
      <c r="AD2165" s="130" t="str">
        <f t="shared" si="296"/>
        <v>67001-174</v>
      </c>
      <c r="AE2165" s="136"/>
      <c r="AF2165" s="137"/>
      <c r="AG2165" s="1" t="s">
        <v>151</v>
      </c>
      <c r="AH2165" s="43">
        <v>66857</v>
      </c>
    </row>
    <row r="2166" spans="1:34" x14ac:dyDescent="0.25">
      <c r="A2166" s="144">
        <v>44944</v>
      </c>
      <c r="B2166" s="56" t="s">
        <v>6891</v>
      </c>
      <c r="C2166" s="51" t="s">
        <v>6892</v>
      </c>
      <c r="D2166" s="51" t="s">
        <v>145</v>
      </c>
      <c r="E2166" s="54">
        <v>44964</v>
      </c>
      <c r="F2166" s="51" t="s">
        <v>139</v>
      </c>
      <c r="G2166" s="48" t="s">
        <v>144</v>
      </c>
      <c r="H2166" s="52">
        <v>10</v>
      </c>
      <c r="I2166" s="51" t="s">
        <v>4583</v>
      </c>
      <c r="J2166" s="1">
        <v>1.53</v>
      </c>
      <c r="K2166" s="132">
        <v>985002</v>
      </c>
      <c r="L2166" s="131"/>
      <c r="M2166" s="131"/>
      <c r="N2166" s="131"/>
      <c r="O2166" s="133">
        <f t="shared" si="300"/>
        <v>0</v>
      </c>
      <c r="P2166" s="131"/>
      <c r="Q2166" s="131"/>
      <c r="R2166" s="134" t="s">
        <v>259</v>
      </c>
      <c r="S2166" s="149">
        <v>1.5486111111111098</v>
      </c>
      <c r="T2166" s="149">
        <v>0.15486111111111098</v>
      </c>
      <c r="U2166" s="150">
        <v>44958</v>
      </c>
      <c r="V2166" s="149">
        <v>0.15111111111110986</v>
      </c>
      <c r="W2166" s="130">
        <v>0.31</v>
      </c>
      <c r="X2166" s="135">
        <v>16.670000000000002</v>
      </c>
      <c r="Y2166" s="130" t="str">
        <f t="shared" si="294"/>
        <v>CA67</v>
      </c>
      <c r="Z2166" s="130" t="str">
        <f t="shared" si="295"/>
        <v>WS-P0633</v>
      </c>
      <c r="AA2166" s="135">
        <f t="shared" si="297"/>
        <v>0.31</v>
      </c>
      <c r="AB2166" s="135">
        <f t="shared" si="292"/>
        <v>1.53</v>
      </c>
      <c r="AC2166" s="130">
        <f t="shared" si="298"/>
        <v>16.670000000000002</v>
      </c>
      <c r="AD2166" s="130" t="str">
        <f t="shared" si="296"/>
        <v>66000-714</v>
      </c>
      <c r="AE2166" s="136"/>
      <c r="AF2166" s="137"/>
      <c r="AG2166" s="1" t="s">
        <v>573</v>
      </c>
      <c r="AH2166" s="43">
        <v>66824</v>
      </c>
    </row>
    <row r="2167" spans="1:34" x14ac:dyDescent="0.25">
      <c r="A2167" s="147">
        <v>44953</v>
      </c>
      <c r="B2167" s="82" t="s">
        <v>6914</v>
      </c>
      <c r="C2167" s="51" t="s">
        <v>6916</v>
      </c>
      <c r="D2167" s="51" t="s">
        <v>6917</v>
      </c>
      <c r="E2167" s="54">
        <v>44966</v>
      </c>
      <c r="F2167" s="51" t="s">
        <v>3091</v>
      </c>
      <c r="G2167" s="48" t="s">
        <v>6915</v>
      </c>
      <c r="H2167" s="52">
        <v>2</v>
      </c>
      <c r="I2167" s="51" t="s">
        <v>318</v>
      </c>
      <c r="J2167" s="1">
        <v>28.4</v>
      </c>
      <c r="K2167" s="132">
        <v>985432</v>
      </c>
      <c r="L2167" s="131"/>
      <c r="M2167" s="131">
        <v>3.6</v>
      </c>
      <c r="N2167" s="131">
        <v>20.7</v>
      </c>
      <c r="O2167" s="133">
        <f t="shared" si="300"/>
        <v>74.52</v>
      </c>
      <c r="P2167" s="131" t="s">
        <v>3486</v>
      </c>
      <c r="Q2167" s="131" t="s">
        <v>4933</v>
      </c>
      <c r="R2167" s="134" t="s">
        <v>248</v>
      </c>
      <c r="S2167" s="149">
        <v>2.9483333333333333</v>
      </c>
      <c r="T2167" s="149">
        <v>1.4741666666666666</v>
      </c>
      <c r="U2167" s="150">
        <v>44958</v>
      </c>
      <c r="V2167" s="149">
        <v>0.48500000000000121</v>
      </c>
      <c r="W2167" s="130">
        <v>3</v>
      </c>
      <c r="X2167" s="135">
        <v>130</v>
      </c>
      <c r="Y2167" s="130" t="str">
        <f t="shared" si="294"/>
        <v>RL1651</v>
      </c>
      <c r="Z2167" s="130" t="str">
        <f t="shared" si="295"/>
        <v xml:space="preserve">6/NCR18650GA </v>
      </c>
      <c r="AA2167" s="135">
        <f t="shared" si="297"/>
        <v>3</v>
      </c>
      <c r="AB2167" s="135">
        <f t="shared" si="292"/>
        <v>28.4</v>
      </c>
      <c r="AC2167" s="130">
        <f t="shared" si="298"/>
        <v>130</v>
      </c>
      <c r="AD2167" s="130" t="str">
        <f t="shared" si="296"/>
        <v>66004-125</v>
      </c>
      <c r="AE2167" s="136"/>
      <c r="AF2167" s="137"/>
      <c r="AG2167" s="1" t="s">
        <v>13</v>
      </c>
      <c r="AH2167" s="43">
        <v>65365</v>
      </c>
    </row>
    <row r="2168" spans="1:34" x14ac:dyDescent="0.25">
      <c r="A2168" s="139">
        <v>44935</v>
      </c>
      <c r="B2168" s="58" t="s">
        <v>6797</v>
      </c>
      <c r="C2168" s="51" t="s">
        <v>4000</v>
      </c>
      <c r="D2168" s="51" t="s">
        <v>4001</v>
      </c>
      <c r="E2168" s="54">
        <v>44944</v>
      </c>
      <c r="F2168" s="51" t="s">
        <v>572</v>
      </c>
      <c r="G2168" s="48" t="s">
        <v>3999</v>
      </c>
      <c r="H2168" s="52">
        <v>105</v>
      </c>
      <c r="I2168" s="51" t="s">
        <v>1395</v>
      </c>
      <c r="J2168" s="1">
        <v>6.81</v>
      </c>
      <c r="K2168" s="132">
        <v>980845</v>
      </c>
      <c r="L2168" s="131"/>
      <c r="M2168" s="131">
        <v>3.6</v>
      </c>
      <c r="N2168" s="131">
        <v>4.9000000000000004</v>
      </c>
      <c r="O2168" s="133">
        <f t="shared" si="300"/>
        <v>17.64</v>
      </c>
      <c r="P2168" s="131" t="s">
        <v>3486</v>
      </c>
      <c r="Q2168" s="131" t="s">
        <v>412</v>
      </c>
      <c r="R2168" s="134" t="s">
        <v>259</v>
      </c>
      <c r="S2168" s="149">
        <v>57.839999999999989</v>
      </c>
      <c r="T2168" s="149">
        <v>0.55085714285714271</v>
      </c>
      <c r="U2168" s="150">
        <v>44958</v>
      </c>
      <c r="V2168" s="149">
        <v>4.0280555555555546</v>
      </c>
      <c r="W2168" s="130">
        <v>0.35</v>
      </c>
      <c r="X2168" s="135">
        <v>35</v>
      </c>
      <c r="Y2168" s="130" t="str">
        <f t="shared" si="294"/>
        <v>RL1541</v>
      </c>
      <c r="Z2168" s="130" t="str">
        <f t="shared" si="295"/>
        <v>1/INR21700-50E</v>
      </c>
      <c r="AA2168" s="135">
        <f t="shared" si="297"/>
        <v>0.35</v>
      </c>
      <c r="AB2168" s="135">
        <f t="shared" si="292"/>
        <v>6.81</v>
      </c>
      <c r="AC2168" s="130">
        <f t="shared" si="298"/>
        <v>35</v>
      </c>
      <c r="AD2168" s="130" t="str">
        <f t="shared" si="296"/>
        <v>66001-846XV4</v>
      </c>
      <c r="AE2168" s="136"/>
      <c r="AF2168" s="137"/>
      <c r="AG2168" s="1" t="s">
        <v>151</v>
      </c>
      <c r="AH2168" s="43">
        <v>65461</v>
      </c>
    </row>
    <row r="2169" spans="1:34" x14ac:dyDescent="0.25">
      <c r="A2169" s="146">
        <v>44938</v>
      </c>
      <c r="B2169" s="57" t="s">
        <v>6833</v>
      </c>
      <c r="C2169" s="51" t="s">
        <v>6827</v>
      </c>
      <c r="D2169" s="51" t="s">
        <v>6835</v>
      </c>
      <c r="E2169" s="54">
        <v>44937</v>
      </c>
      <c r="F2169" s="51" t="s">
        <v>6329</v>
      </c>
      <c r="G2169" s="48" t="s">
        <v>6834</v>
      </c>
      <c r="H2169" s="52">
        <v>12</v>
      </c>
      <c r="I2169" s="51" t="s">
        <v>2719</v>
      </c>
      <c r="J2169" s="1">
        <v>18.07</v>
      </c>
      <c r="K2169" s="132">
        <v>984334</v>
      </c>
      <c r="L2169" s="131"/>
      <c r="M2169" s="131">
        <v>7.2</v>
      </c>
      <c r="N2169" s="131">
        <v>4</v>
      </c>
      <c r="O2169" s="133">
        <f t="shared" si="300"/>
        <v>28.8</v>
      </c>
      <c r="P2169" s="131" t="s">
        <v>4011</v>
      </c>
      <c r="Q2169" s="131" t="s">
        <v>464</v>
      </c>
      <c r="R2169" s="134" t="s">
        <v>5813</v>
      </c>
      <c r="S2169" s="149">
        <v>4.6538888888888872</v>
      </c>
      <c r="T2169" s="149">
        <v>0.38782407407407393</v>
      </c>
      <c r="U2169" s="150">
        <v>44958</v>
      </c>
      <c r="V2169" s="149">
        <v>0.59666666666666668</v>
      </c>
      <c r="W2169" s="130">
        <v>0.27</v>
      </c>
      <c r="X2169" s="135">
        <v>54.05</v>
      </c>
      <c r="Y2169" s="130" t="str">
        <f t="shared" si="294"/>
        <v>N1357</v>
      </c>
      <c r="Z2169" s="130" t="str">
        <f t="shared" si="295"/>
        <v>ITL4000D</v>
      </c>
      <c r="AA2169" s="135">
        <f t="shared" si="297"/>
        <v>0.27</v>
      </c>
      <c r="AB2169" s="135">
        <f t="shared" si="292"/>
        <v>18.07</v>
      </c>
      <c r="AC2169" s="130">
        <f t="shared" si="298"/>
        <v>54.05</v>
      </c>
      <c r="AD2169" s="130" t="str">
        <f t="shared" si="296"/>
        <v>30004-356FLT</v>
      </c>
      <c r="AE2169" s="136"/>
      <c r="AF2169" s="137"/>
      <c r="AG2169" s="1" t="s">
        <v>13</v>
      </c>
      <c r="AH2169" s="43">
        <v>66931</v>
      </c>
    </row>
    <row r="2170" spans="1:34" x14ac:dyDescent="0.25">
      <c r="A2170" s="144">
        <v>44944</v>
      </c>
      <c r="B2170" s="56" t="s">
        <v>6898</v>
      </c>
      <c r="C2170" s="51" t="s">
        <v>6900</v>
      </c>
      <c r="D2170" s="51" t="s">
        <v>6459</v>
      </c>
      <c r="E2170" s="54">
        <v>44956</v>
      </c>
      <c r="F2170" s="51" t="s">
        <v>2137</v>
      </c>
      <c r="G2170" s="48" t="s">
        <v>6899</v>
      </c>
      <c r="H2170" s="52">
        <v>1</v>
      </c>
      <c r="I2170" s="51" t="s">
        <v>321</v>
      </c>
      <c r="J2170" s="1">
        <v>69.73</v>
      </c>
      <c r="K2170" s="132">
        <v>984861</v>
      </c>
      <c r="L2170" s="131"/>
      <c r="M2170" s="131">
        <v>25.2</v>
      </c>
      <c r="N2170" s="131">
        <v>2.9</v>
      </c>
      <c r="O2170" s="133">
        <f t="shared" si="300"/>
        <v>73.08</v>
      </c>
      <c r="P2170" s="131" t="s">
        <v>3486</v>
      </c>
      <c r="Q2170" s="131" t="s">
        <v>589</v>
      </c>
      <c r="R2170" s="134" t="s">
        <v>997</v>
      </c>
      <c r="S2170" s="149">
        <v>1.0824999999999987</v>
      </c>
      <c r="T2170" s="149">
        <v>1.0824999999999987</v>
      </c>
      <c r="U2170" s="150">
        <v>44960</v>
      </c>
      <c r="V2170" s="149">
        <v>0.18500000000000094</v>
      </c>
      <c r="W2170" s="130">
        <v>0.25</v>
      </c>
      <c r="X2170" s="135">
        <v>237.1</v>
      </c>
      <c r="Y2170" s="130" t="str">
        <f t="shared" si="294"/>
        <v>PACK739</v>
      </c>
      <c r="Z2170" s="130" t="str">
        <f t="shared" si="295"/>
        <v>7/NCR18650PF</v>
      </c>
      <c r="AA2170" s="135">
        <f t="shared" si="297"/>
        <v>0.25</v>
      </c>
      <c r="AB2170" s="135">
        <f t="shared" si="292"/>
        <v>69.73</v>
      </c>
      <c r="AC2170" s="130">
        <f t="shared" si="298"/>
        <v>237.1</v>
      </c>
      <c r="AD2170" s="130" t="str">
        <f t="shared" si="296"/>
        <v>66004-123</v>
      </c>
      <c r="AE2170" s="136"/>
      <c r="AF2170" s="137"/>
      <c r="AG2170" s="1" t="s">
        <v>13</v>
      </c>
      <c r="AH2170" s="43">
        <v>2394</v>
      </c>
    </row>
    <row r="2171" spans="1:34" x14ac:dyDescent="0.25">
      <c r="A2171" s="140">
        <v>44957</v>
      </c>
      <c r="B2171" s="55" t="s">
        <v>6931</v>
      </c>
      <c r="C2171" s="51" t="s">
        <v>3235</v>
      </c>
      <c r="D2171" s="51" t="s">
        <v>1063</v>
      </c>
      <c r="E2171" s="54">
        <v>44974</v>
      </c>
      <c r="F2171" s="51" t="s">
        <v>267</v>
      </c>
      <c r="G2171" s="48" t="s">
        <v>1062</v>
      </c>
      <c r="H2171" s="52">
        <v>5</v>
      </c>
      <c r="I2171" s="51" t="s">
        <v>1924</v>
      </c>
      <c r="J2171" s="1">
        <v>39.68</v>
      </c>
      <c r="K2171" s="132">
        <v>986092</v>
      </c>
      <c r="L2171" s="131"/>
      <c r="M2171" s="131"/>
      <c r="N2171" s="131"/>
      <c r="O2171" s="133">
        <f t="shared" si="300"/>
        <v>0</v>
      </c>
      <c r="P2171" s="131"/>
      <c r="Q2171" s="131"/>
      <c r="R2171" s="134" t="s">
        <v>5813</v>
      </c>
      <c r="S2171" s="149">
        <v>0.15388888888888808</v>
      </c>
      <c r="T2171" s="149">
        <v>3.0777777777777616E-2</v>
      </c>
      <c r="U2171" s="150">
        <v>44960</v>
      </c>
      <c r="V2171" s="149">
        <v>0.45805555555555477</v>
      </c>
      <c r="W2171" s="130">
        <v>0.12</v>
      </c>
      <c r="X2171" s="135">
        <v>80</v>
      </c>
      <c r="Y2171" s="130" t="str">
        <f t="shared" si="294"/>
        <v>CH211A</v>
      </c>
      <c r="Z2171" s="130" t="str">
        <f t="shared" si="295"/>
        <v>1/TSB-002PCB</v>
      </c>
      <c r="AA2171" s="135">
        <f t="shared" si="297"/>
        <v>0.12</v>
      </c>
      <c r="AB2171" s="135">
        <f t="shared" si="292"/>
        <v>39.68</v>
      </c>
      <c r="AC2171" s="130">
        <f t="shared" si="298"/>
        <v>80</v>
      </c>
      <c r="AD2171" s="130" t="str">
        <f t="shared" si="296"/>
        <v>66000-118A</v>
      </c>
      <c r="AE2171" s="136"/>
      <c r="AF2171" s="137"/>
      <c r="AG2171" s="1" t="s">
        <v>153</v>
      </c>
      <c r="AH2171" s="43">
        <v>66116</v>
      </c>
    </row>
    <row r="2172" spans="1:34" x14ac:dyDescent="0.25">
      <c r="A2172" s="146">
        <v>44938</v>
      </c>
      <c r="B2172" s="57">
        <v>328897</v>
      </c>
      <c r="C2172" s="51" t="s">
        <v>3493</v>
      </c>
      <c r="D2172" s="51" t="s">
        <v>3494</v>
      </c>
      <c r="E2172" s="54">
        <v>44937</v>
      </c>
      <c r="F2172" s="51" t="s">
        <v>3495</v>
      </c>
      <c r="G2172" s="48" t="s">
        <v>3496</v>
      </c>
      <c r="H2172" s="52">
        <v>200</v>
      </c>
      <c r="I2172" s="51" t="s">
        <v>634</v>
      </c>
      <c r="J2172" s="1">
        <v>8.1</v>
      </c>
      <c r="K2172" s="132">
        <v>981999</v>
      </c>
      <c r="L2172" s="131"/>
      <c r="M2172" s="131">
        <v>4.8</v>
      </c>
      <c r="N2172" s="131">
        <v>0.8</v>
      </c>
      <c r="O2172" s="133">
        <f t="shared" si="300"/>
        <v>3.84</v>
      </c>
      <c r="P2172" s="131" t="s">
        <v>3497</v>
      </c>
      <c r="Q2172" s="131" t="s">
        <v>562</v>
      </c>
      <c r="R2172" s="134" t="s">
        <v>6985</v>
      </c>
      <c r="S2172" s="149">
        <v>28.924444444444447</v>
      </c>
      <c r="T2172" s="149">
        <v>0.14462222222222224</v>
      </c>
      <c r="U2172" s="150">
        <v>44960</v>
      </c>
      <c r="V2172" s="149">
        <v>1.3177777777777777</v>
      </c>
      <c r="W2172" s="130">
        <v>0.18</v>
      </c>
      <c r="X2172" s="135">
        <v>23.5</v>
      </c>
      <c r="Y2172" s="130" t="str">
        <f t="shared" si="294"/>
        <v>N1576</v>
      </c>
      <c r="Z2172" s="130" t="str">
        <f t="shared" si="295"/>
        <v>4/BK-4MCCE</v>
      </c>
      <c r="AA2172" s="135">
        <f t="shared" si="297"/>
        <v>0.18</v>
      </c>
      <c r="AB2172" s="135">
        <f t="shared" si="292"/>
        <v>8.1</v>
      </c>
      <c r="AC2172" s="130">
        <f t="shared" si="298"/>
        <v>23.5</v>
      </c>
      <c r="AD2172" s="130" t="str">
        <f t="shared" si="296"/>
        <v>30006-908GSQ-22K</v>
      </c>
      <c r="AE2172" s="136"/>
      <c r="AF2172" s="137"/>
      <c r="AG2172" s="1" t="s">
        <v>573</v>
      </c>
      <c r="AH2172" s="43">
        <v>20755</v>
      </c>
    </row>
    <row r="2173" spans="1:34" x14ac:dyDescent="0.25">
      <c r="A2173" s="140">
        <v>44950</v>
      </c>
      <c r="B2173" s="55" t="s">
        <v>6907</v>
      </c>
      <c r="C2173" s="78" t="s">
        <v>6909</v>
      </c>
      <c r="D2173" s="51" t="s">
        <v>1526</v>
      </c>
      <c r="E2173" s="54">
        <v>44956</v>
      </c>
      <c r="F2173" s="51" t="s">
        <v>6908</v>
      </c>
      <c r="G2173" s="48" t="s">
        <v>1524</v>
      </c>
      <c r="H2173" s="52">
        <v>1</v>
      </c>
      <c r="I2173" s="51" t="s">
        <v>288</v>
      </c>
      <c r="J2173" s="1">
        <v>17.850000000000001</v>
      </c>
      <c r="K2173" s="132">
        <v>985744</v>
      </c>
      <c r="L2173" s="131"/>
      <c r="M2173" s="131">
        <v>7.2</v>
      </c>
      <c r="N2173" s="131">
        <v>4</v>
      </c>
      <c r="O2173" s="133">
        <f t="shared" si="300"/>
        <v>28.8</v>
      </c>
      <c r="P2173" s="131" t="s">
        <v>3497</v>
      </c>
      <c r="Q2173" s="131" t="s">
        <v>464</v>
      </c>
      <c r="R2173" s="134" t="s">
        <v>287</v>
      </c>
      <c r="S2173" s="149">
        <v>1.9927777777777806</v>
      </c>
      <c r="T2173" s="149">
        <v>1.9927777777777806</v>
      </c>
      <c r="U2173" s="150">
        <v>44963</v>
      </c>
      <c r="V2173" s="149">
        <v>0.18361111111111228</v>
      </c>
      <c r="W2173" s="130">
        <v>0.25</v>
      </c>
      <c r="X2173" s="135">
        <v>108</v>
      </c>
      <c r="Y2173" s="130" t="str">
        <f t="shared" si="294"/>
        <v>N706</v>
      </c>
      <c r="Z2173" s="130" t="str">
        <f t="shared" si="295"/>
        <v>4/HR-3UG</v>
      </c>
      <c r="AA2173" s="135">
        <f t="shared" si="297"/>
        <v>0.25</v>
      </c>
      <c r="AB2173" s="135">
        <f t="shared" si="292"/>
        <v>17.850000000000001</v>
      </c>
      <c r="AC2173" s="130">
        <f t="shared" si="298"/>
        <v>108</v>
      </c>
      <c r="AD2173" s="130" t="str">
        <f t="shared" si="296"/>
        <v>89000-990F</v>
      </c>
      <c r="AE2173" s="136"/>
      <c r="AF2173" s="137"/>
      <c r="AG2173" s="1" t="s">
        <v>573</v>
      </c>
      <c r="AH2173" s="43">
        <v>2282</v>
      </c>
    </row>
    <row r="2174" spans="1:34" x14ac:dyDescent="0.25">
      <c r="A2174" s="146">
        <v>44959</v>
      </c>
      <c r="B2174" s="57" t="s">
        <v>6961</v>
      </c>
      <c r="C2174" s="51" t="s">
        <v>661</v>
      </c>
      <c r="D2174" s="51" t="s">
        <v>4540</v>
      </c>
      <c r="E2174" s="54">
        <v>44970</v>
      </c>
      <c r="F2174" s="51" t="s">
        <v>4537</v>
      </c>
      <c r="G2174" s="48" t="s">
        <v>4538</v>
      </c>
      <c r="H2174" s="52">
        <v>10</v>
      </c>
      <c r="I2174" s="51" t="s">
        <v>660</v>
      </c>
      <c r="J2174" s="1">
        <v>2.12</v>
      </c>
      <c r="K2174" s="132">
        <v>985711</v>
      </c>
      <c r="L2174" s="131" t="s">
        <v>4539</v>
      </c>
      <c r="M2174" s="131">
        <v>3.6</v>
      </c>
      <c r="N2174" s="131">
        <v>1.2</v>
      </c>
      <c r="O2174" s="133">
        <f t="shared" si="300"/>
        <v>4.32</v>
      </c>
      <c r="P2174" s="131" t="s">
        <v>508</v>
      </c>
      <c r="Q2174" s="131" t="s">
        <v>412</v>
      </c>
      <c r="R2174" s="134" t="s">
        <v>5667</v>
      </c>
      <c r="S2174" s="149">
        <v>3.1405555555555558</v>
      </c>
      <c r="T2174" s="149">
        <v>0.31405555555555559</v>
      </c>
      <c r="U2174" s="150">
        <v>44963</v>
      </c>
      <c r="V2174" s="149">
        <v>0.40111111111110898</v>
      </c>
      <c r="W2174" s="130">
        <v>0.24</v>
      </c>
      <c r="X2174" s="135">
        <v>15.76</v>
      </c>
      <c r="Y2174" s="130" t="str">
        <f t="shared" si="294"/>
        <v>L403</v>
      </c>
      <c r="Z2174" s="130" t="str">
        <f t="shared" si="295"/>
        <v>1/ER14250H</v>
      </c>
      <c r="AA2174" s="135">
        <f t="shared" si="297"/>
        <v>0.24</v>
      </c>
      <c r="AB2174" s="135">
        <f t="shared" si="292"/>
        <v>2.12</v>
      </c>
      <c r="AC2174" s="130">
        <f t="shared" si="298"/>
        <v>15.76</v>
      </c>
      <c r="AD2174" s="130" t="str">
        <f t="shared" si="296"/>
        <v>59001-501HIR</v>
      </c>
      <c r="AE2174" s="136"/>
      <c r="AF2174" s="137"/>
      <c r="AG2174" s="1" t="s">
        <v>152</v>
      </c>
      <c r="AH2174" s="43">
        <v>60061</v>
      </c>
    </row>
    <row r="2175" spans="1:34" x14ac:dyDescent="0.25">
      <c r="A2175" s="147">
        <v>44939</v>
      </c>
      <c r="B2175" s="82" t="s">
        <v>6859</v>
      </c>
      <c r="C2175" s="51" t="s">
        <v>6857</v>
      </c>
      <c r="D2175" s="51" t="s">
        <v>6862</v>
      </c>
      <c r="E2175" s="54">
        <v>44953</v>
      </c>
      <c r="F2175" s="51" t="s">
        <v>258</v>
      </c>
      <c r="G2175" s="48" t="s">
        <v>6860</v>
      </c>
      <c r="H2175" s="52">
        <v>10</v>
      </c>
      <c r="I2175" s="51" t="s">
        <v>6861</v>
      </c>
      <c r="J2175" s="1">
        <v>87.1</v>
      </c>
      <c r="K2175" s="132">
        <v>984431</v>
      </c>
      <c r="L2175" s="131"/>
      <c r="M2175" s="131">
        <v>21.6</v>
      </c>
      <c r="N2175" s="131">
        <v>4.3</v>
      </c>
      <c r="O2175" s="133">
        <f t="shared" si="300"/>
        <v>92.88</v>
      </c>
      <c r="P2175" s="131" t="s">
        <v>3486</v>
      </c>
      <c r="Q2175" s="131" t="s">
        <v>373</v>
      </c>
      <c r="R2175" s="134" t="s">
        <v>259</v>
      </c>
      <c r="S2175" s="149">
        <v>21.514444444444443</v>
      </c>
      <c r="T2175" s="149">
        <v>2.1514444444444445</v>
      </c>
      <c r="U2175" s="150">
        <v>44963</v>
      </c>
      <c r="V2175" s="149">
        <v>0.73666666666666591</v>
      </c>
      <c r="W2175" s="130">
        <v>0.5</v>
      </c>
      <c r="X2175" s="135">
        <v>360</v>
      </c>
      <c r="Y2175" s="130" t="str">
        <f t="shared" si="294"/>
        <v>RL638PKA</v>
      </c>
      <c r="Z2175" s="130" t="str">
        <f t="shared" si="295"/>
        <v>12/UR18650E</v>
      </c>
      <c r="AA2175" s="135">
        <f t="shared" si="297"/>
        <v>0.5</v>
      </c>
      <c r="AB2175" s="135">
        <f t="shared" si="292"/>
        <v>87.1</v>
      </c>
      <c r="AC2175" s="130">
        <f t="shared" si="298"/>
        <v>360</v>
      </c>
      <c r="AD2175" s="130" t="str">
        <f t="shared" si="296"/>
        <v>66000-887PKA</v>
      </c>
      <c r="AE2175" s="136"/>
      <c r="AF2175" s="137"/>
      <c r="AG2175" s="1" t="s">
        <v>152</v>
      </c>
      <c r="AH2175" s="43">
        <v>1167</v>
      </c>
    </row>
    <row r="2176" spans="1:34" x14ac:dyDescent="0.25">
      <c r="A2176" s="140">
        <v>44957</v>
      </c>
      <c r="B2176" s="55">
        <v>329533</v>
      </c>
      <c r="C2176" s="51"/>
      <c r="D2176" s="51" t="s">
        <v>6921</v>
      </c>
      <c r="E2176" s="54">
        <v>44974</v>
      </c>
      <c r="F2176" s="51" t="s">
        <v>6851</v>
      </c>
      <c r="G2176" s="48"/>
      <c r="H2176" s="52">
        <v>8</v>
      </c>
      <c r="I2176" s="51"/>
      <c r="J2176" s="1">
        <v>0</v>
      </c>
      <c r="K2176" s="132">
        <v>986504</v>
      </c>
      <c r="L2176" s="131"/>
      <c r="M2176" s="131"/>
      <c r="N2176" s="131"/>
      <c r="O2176" s="133">
        <f t="shared" si="300"/>
        <v>0</v>
      </c>
      <c r="P2176" s="131"/>
      <c r="Q2176" s="131"/>
      <c r="R2176" s="134" t="s">
        <v>118</v>
      </c>
      <c r="S2176" s="149">
        <v>4.8716666666666661</v>
      </c>
      <c r="T2176" s="149">
        <v>0.60895833333333327</v>
      </c>
      <c r="U2176" s="150">
        <v>44965</v>
      </c>
      <c r="V2176" s="149">
        <v>0.49111111111110972</v>
      </c>
      <c r="W2176" s="130">
        <v>1</v>
      </c>
      <c r="X2176" s="135">
        <v>0</v>
      </c>
      <c r="Y2176" s="130" t="str">
        <f t="shared" si="294"/>
        <v>Lab_techmine</v>
      </c>
      <c r="Z2176" s="130">
        <f t="shared" si="295"/>
        <v>0</v>
      </c>
      <c r="AA2176" s="135">
        <f t="shared" si="297"/>
        <v>1</v>
      </c>
      <c r="AB2176" s="135">
        <f t="shared" si="292"/>
        <v>0</v>
      </c>
      <c r="AC2176" s="130">
        <f t="shared" si="298"/>
        <v>0</v>
      </c>
      <c r="AD2176" s="130">
        <f t="shared" si="296"/>
        <v>0</v>
      </c>
      <c r="AE2176" s="136"/>
      <c r="AF2176" s="137"/>
      <c r="AG2176" s="1" t="s">
        <v>152</v>
      </c>
      <c r="AH2176" s="43">
        <v>1582</v>
      </c>
    </row>
    <row r="2177" spans="1:34" x14ac:dyDescent="0.25">
      <c r="A2177" s="147">
        <v>44939</v>
      </c>
      <c r="B2177" s="82" t="s">
        <v>6855</v>
      </c>
      <c r="C2177" s="51" t="s">
        <v>6857</v>
      </c>
      <c r="D2177" s="51" t="s">
        <v>6858</v>
      </c>
      <c r="E2177" s="54">
        <v>44953</v>
      </c>
      <c r="F2177" s="51" t="s">
        <v>258</v>
      </c>
      <c r="G2177" s="48" t="s">
        <v>6856</v>
      </c>
      <c r="H2177" s="52">
        <v>10</v>
      </c>
      <c r="I2177" s="51" t="s">
        <v>2551</v>
      </c>
      <c r="J2177" s="1">
        <v>68.91</v>
      </c>
      <c r="K2177" s="132">
        <v>984432</v>
      </c>
      <c r="L2177" s="131"/>
      <c r="M2177" s="131">
        <v>21.6</v>
      </c>
      <c r="N2177" s="131">
        <v>4.3</v>
      </c>
      <c r="O2177" s="133">
        <f t="shared" si="300"/>
        <v>92.88</v>
      </c>
      <c r="P2177" s="131" t="s">
        <v>3486</v>
      </c>
      <c r="Q2177" s="131" t="s">
        <v>373</v>
      </c>
      <c r="R2177" s="134" t="s">
        <v>259</v>
      </c>
      <c r="S2177" s="149">
        <v>13.290833333333333</v>
      </c>
      <c r="T2177" s="149">
        <v>1.3290833333333334</v>
      </c>
      <c r="U2177" s="150">
        <v>44965</v>
      </c>
      <c r="V2177" s="149">
        <v>0.4983333333333313</v>
      </c>
      <c r="W2177" s="130">
        <v>0.5</v>
      </c>
      <c r="X2177" s="135">
        <v>320</v>
      </c>
      <c r="Y2177" s="130" t="str">
        <f t="shared" si="294"/>
        <v>RL638PKB</v>
      </c>
      <c r="Z2177" s="130" t="str">
        <f t="shared" si="295"/>
        <v>12/UR18650E</v>
      </c>
      <c r="AA2177" s="135">
        <f t="shared" si="297"/>
        <v>0.5</v>
      </c>
      <c r="AB2177" s="135">
        <f t="shared" si="292"/>
        <v>68.91</v>
      </c>
      <c r="AC2177" s="130">
        <f t="shared" si="298"/>
        <v>320</v>
      </c>
      <c r="AD2177" s="130" t="str">
        <f t="shared" si="296"/>
        <v>66000-887PKB</v>
      </c>
      <c r="AE2177" s="136"/>
      <c r="AF2177" s="137"/>
      <c r="AG2177" s="1" t="s">
        <v>152</v>
      </c>
      <c r="AH2177" s="43">
        <v>1167</v>
      </c>
    </row>
    <row r="2178" spans="1:34" x14ac:dyDescent="0.25">
      <c r="A2178" s="147">
        <v>44960</v>
      </c>
      <c r="B2178" s="82" t="s">
        <v>6981</v>
      </c>
      <c r="C2178" s="51" t="s">
        <v>3652</v>
      </c>
      <c r="D2178" s="51" t="s">
        <v>6984</v>
      </c>
      <c r="E2178" s="54">
        <v>44974</v>
      </c>
      <c r="F2178" s="51" t="s">
        <v>117</v>
      </c>
      <c r="G2178" s="48" t="s">
        <v>6982</v>
      </c>
      <c r="H2178" s="52">
        <v>10</v>
      </c>
      <c r="I2178" s="51" t="s">
        <v>552</v>
      </c>
      <c r="J2178" s="1">
        <v>5.59</v>
      </c>
      <c r="K2178" s="132">
        <v>986693</v>
      </c>
      <c r="L2178" s="131" t="s">
        <v>6983</v>
      </c>
      <c r="M2178" s="131">
        <v>2.4</v>
      </c>
      <c r="N2178" s="131">
        <v>4</v>
      </c>
      <c r="O2178" s="133">
        <f t="shared" si="300"/>
        <v>9.6</v>
      </c>
      <c r="P2178" s="131" t="s">
        <v>96</v>
      </c>
      <c r="Q2178" s="131" t="s">
        <v>412</v>
      </c>
      <c r="R2178" s="134" t="s">
        <v>118</v>
      </c>
      <c r="S2178" s="149">
        <v>0.66666666666666696</v>
      </c>
      <c r="T2178" s="149">
        <v>6.6666666666666693E-2</v>
      </c>
      <c r="U2178" s="150">
        <v>44965</v>
      </c>
      <c r="V2178" s="149">
        <v>0.49333333333333451</v>
      </c>
      <c r="W2178" s="130">
        <v>0.11</v>
      </c>
      <c r="X2178" s="135">
        <v>13.9</v>
      </c>
      <c r="Y2178" s="130" t="str">
        <f t="shared" si="294"/>
        <v>N1332</v>
      </c>
      <c r="Z2178" s="130" t="str">
        <f t="shared" si="295"/>
        <v>2/ITL4000D</v>
      </c>
      <c r="AA2178" s="135">
        <f t="shared" si="297"/>
        <v>0.11</v>
      </c>
      <c r="AB2178" s="135">
        <f t="shared" ref="AB2178:AB2241" si="301">J2178</f>
        <v>5.59</v>
      </c>
      <c r="AC2178" s="130">
        <f t="shared" si="298"/>
        <v>13.9</v>
      </c>
      <c r="AD2178" s="130" t="str">
        <f t="shared" si="296"/>
        <v>30004-352LMBT2</v>
      </c>
      <c r="AE2178" s="136"/>
      <c r="AF2178" s="137"/>
      <c r="AG2178" s="1" t="s">
        <v>573</v>
      </c>
      <c r="AH2178" s="43">
        <v>24232</v>
      </c>
    </row>
    <row r="2179" spans="1:34" x14ac:dyDescent="0.25">
      <c r="A2179" s="147">
        <v>44953</v>
      </c>
      <c r="B2179" s="82" t="s">
        <v>6913</v>
      </c>
      <c r="C2179" s="51" t="s">
        <v>2858</v>
      </c>
      <c r="D2179" s="51" t="s">
        <v>2859</v>
      </c>
      <c r="E2179" s="54">
        <v>44965</v>
      </c>
      <c r="F2179" s="51" t="s">
        <v>6329</v>
      </c>
      <c r="G2179" s="48" t="s">
        <v>2857</v>
      </c>
      <c r="H2179" s="52">
        <v>50</v>
      </c>
      <c r="I2179" s="51" t="s">
        <v>593</v>
      </c>
      <c r="J2179" s="1">
        <v>17</v>
      </c>
      <c r="K2179" s="132">
        <v>985265</v>
      </c>
      <c r="L2179" s="131"/>
      <c r="M2179" s="131">
        <v>3.6</v>
      </c>
      <c r="N2179" s="131">
        <v>60</v>
      </c>
      <c r="O2179" s="133">
        <f t="shared" si="300"/>
        <v>216</v>
      </c>
      <c r="P2179" s="131" t="s">
        <v>538</v>
      </c>
      <c r="Q2179" s="131" t="s">
        <v>124</v>
      </c>
      <c r="R2179" s="134" t="s">
        <v>5775</v>
      </c>
      <c r="S2179" s="149">
        <v>22.190000000000005</v>
      </c>
      <c r="T2179" s="149">
        <v>0.44380000000000008</v>
      </c>
      <c r="U2179" s="150">
        <v>44965</v>
      </c>
      <c r="V2179" s="149">
        <v>1.9300000000000006</v>
      </c>
      <c r="W2179" s="130">
        <v>0.55000000000000004</v>
      </c>
      <c r="X2179" s="135">
        <v>75</v>
      </c>
      <c r="Y2179" s="130" t="str">
        <f t="shared" si="294"/>
        <v>L639B</v>
      </c>
      <c r="Z2179" s="130" t="str">
        <f t="shared" si="295"/>
        <v>3/ER34615H</v>
      </c>
      <c r="AA2179" s="135">
        <f t="shared" si="297"/>
        <v>0.55000000000000004</v>
      </c>
      <c r="AB2179" s="135">
        <f t="shared" si="301"/>
        <v>17</v>
      </c>
      <c r="AC2179" s="130">
        <f t="shared" si="298"/>
        <v>75</v>
      </c>
      <c r="AD2179" s="130" t="str">
        <f t="shared" si="296"/>
        <v>66002-177</v>
      </c>
      <c r="AE2179" s="136"/>
      <c r="AF2179" s="137"/>
      <c r="AG2179" s="1" t="s">
        <v>13</v>
      </c>
      <c r="AH2179" s="43">
        <v>66931</v>
      </c>
    </row>
    <row r="2180" spans="1:34" x14ac:dyDescent="0.25">
      <c r="A2180" s="144">
        <v>44965</v>
      </c>
      <c r="B2180" s="56" t="s">
        <v>7020</v>
      </c>
      <c r="C2180" s="51" t="s">
        <v>532</v>
      </c>
      <c r="D2180" s="51" t="s">
        <v>6949</v>
      </c>
      <c r="E2180" s="54">
        <v>44965</v>
      </c>
      <c r="F2180" s="51" t="s">
        <v>6947</v>
      </c>
      <c r="G2180" s="48" t="s">
        <v>6948</v>
      </c>
      <c r="H2180" s="52">
        <v>1</v>
      </c>
      <c r="I2180" s="51" t="s">
        <v>364</v>
      </c>
      <c r="J2180" s="1">
        <v>14.31</v>
      </c>
      <c r="K2180" s="132">
        <v>987557</v>
      </c>
      <c r="L2180" s="131"/>
      <c r="M2180" s="131">
        <v>11.1</v>
      </c>
      <c r="N2180" s="131">
        <v>2.6</v>
      </c>
      <c r="O2180" s="133">
        <f t="shared" si="300"/>
        <v>28.86</v>
      </c>
      <c r="P2180" s="131" t="s">
        <v>3486</v>
      </c>
      <c r="Q2180" s="131" t="s">
        <v>577</v>
      </c>
      <c r="R2180" s="134" t="s">
        <v>287</v>
      </c>
      <c r="S2180" s="149">
        <v>1.3280555555555562</v>
      </c>
      <c r="T2180" s="149">
        <v>1.3280555555555562</v>
      </c>
      <c r="U2180" s="150">
        <v>44965</v>
      </c>
      <c r="V2180" s="149">
        <v>0.15555555555555678</v>
      </c>
      <c r="W2180" s="130">
        <v>1.68</v>
      </c>
      <c r="X2180" s="135">
        <v>70</v>
      </c>
      <c r="Y2180" s="130" t="str">
        <f t="shared" si="294"/>
        <v>RL1274</v>
      </c>
      <c r="Z2180" s="130" t="str">
        <f t="shared" si="295"/>
        <v>3/UR18650ZY</v>
      </c>
      <c r="AA2180" s="135">
        <f t="shared" si="297"/>
        <v>1.68</v>
      </c>
      <c r="AB2180" s="135">
        <f t="shared" si="301"/>
        <v>14.31</v>
      </c>
      <c r="AC2180" s="130">
        <f t="shared" si="298"/>
        <v>70</v>
      </c>
      <c r="AD2180" s="130" t="str">
        <f t="shared" si="296"/>
        <v>66002-175</v>
      </c>
      <c r="AE2180" s="136"/>
      <c r="AF2180" s="137"/>
      <c r="AG2180" s="1" t="s">
        <v>13</v>
      </c>
      <c r="AH2180" s="43">
        <v>67184</v>
      </c>
    </row>
    <row r="2181" spans="1:34" x14ac:dyDescent="0.25">
      <c r="A2181" s="147">
        <v>44939</v>
      </c>
      <c r="B2181" s="82" t="s">
        <v>6863</v>
      </c>
      <c r="C2181" s="51" t="s">
        <v>6865</v>
      </c>
      <c r="D2181" s="51" t="s">
        <v>6866</v>
      </c>
      <c r="E2181" s="54">
        <v>44957</v>
      </c>
      <c r="F2181" s="51" t="s">
        <v>117</v>
      </c>
      <c r="G2181" s="48" t="s">
        <v>6864</v>
      </c>
      <c r="H2181" s="52">
        <v>35</v>
      </c>
      <c r="I2181" s="51" t="s">
        <v>344</v>
      </c>
      <c r="J2181" s="1">
        <v>8.8800000000000008</v>
      </c>
      <c r="K2181" s="132">
        <v>987142</v>
      </c>
      <c r="L2181" s="131"/>
      <c r="M2181" s="131">
        <v>7.2</v>
      </c>
      <c r="N2181" s="131">
        <v>1.8</v>
      </c>
      <c r="O2181" s="133">
        <f t="shared" si="300"/>
        <v>12.96</v>
      </c>
      <c r="P2181" s="131" t="s">
        <v>4011</v>
      </c>
      <c r="Q2181" s="131" t="s">
        <v>373</v>
      </c>
      <c r="R2181" s="134" t="s">
        <v>6022</v>
      </c>
      <c r="S2181" s="149">
        <v>25.830277777777777</v>
      </c>
      <c r="T2181" s="149">
        <v>0.7380079365079365</v>
      </c>
      <c r="U2181" s="150">
        <v>44965</v>
      </c>
      <c r="V2181" s="149">
        <v>2.3625000000000003</v>
      </c>
      <c r="W2181" s="130">
        <v>0.5</v>
      </c>
      <c r="X2181" s="135">
        <v>26</v>
      </c>
      <c r="Y2181" s="130" t="str">
        <f t="shared" si="294"/>
        <v>N2026</v>
      </c>
      <c r="Z2181" s="130" t="str">
        <f t="shared" si="295"/>
        <v>6/IT1800C</v>
      </c>
      <c r="AA2181" s="135">
        <f t="shared" si="297"/>
        <v>0.5</v>
      </c>
      <c r="AB2181" s="135">
        <f t="shared" si="301"/>
        <v>8.8800000000000008</v>
      </c>
      <c r="AC2181" s="130">
        <f t="shared" si="298"/>
        <v>26</v>
      </c>
      <c r="AD2181" s="130" t="str">
        <f t="shared" si="296"/>
        <v>66003-822</v>
      </c>
      <c r="AE2181" s="136"/>
      <c r="AF2181" s="137"/>
      <c r="AG2181" s="1" t="s">
        <v>152</v>
      </c>
      <c r="AH2181" s="43">
        <v>24232</v>
      </c>
    </row>
    <row r="2182" spans="1:34" x14ac:dyDescent="0.25">
      <c r="A2182" s="147">
        <v>44960</v>
      </c>
      <c r="B2182" s="82" t="s">
        <v>6964</v>
      </c>
      <c r="C2182" s="51" t="s">
        <v>5141</v>
      </c>
      <c r="D2182" s="51" t="s">
        <v>6967</v>
      </c>
      <c r="E2182" s="54">
        <v>44971</v>
      </c>
      <c r="F2182" s="51" t="s">
        <v>360</v>
      </c>
      <c r="G2182" s="48" t="s">
        <v>6965</v>
      </c>
      <c r="H2182" s="52">
        <v>1</v>
      </c>
      <c r="I2182" s="51" t="s">
        <v>116</v>
      </c>
      <c r="J2182" s="1">
        <v>7.08</v>
      </c>
      <c r="K2182" s="132">
        <v>985951</v>
      </c>
      <c r="L2182" s="131" t="s">
        <v>6966</v>
      </c>
      <c r="M2182" s="131">
        <v>3.7</v>
      </c>
      <c r="N2182" s="131">
        <v>2</v>
      </c>
      <c r="O2182" s="133">
        <f t="shared" si="300"/>
        <v>7.4</v>
      </c>
      <c r="P2182" s="131" t="s">
        <v>3486</v>
      </c>
      <c r="Q2182" s="131" t="s">
        <v>412</v>
      </c>
      <c r="R2182" s="134" t="s">
        <v>248</v>
      </c>
      <c r="S2182" s="149">
        <v>1.1222222222222213</v>
      </c>
      <c r="T2182" s="149">
        <v>1.1222222222222213</v>
      </c>
      <c r="U2182" s="150">
        <v>44964</v>
      </c>
      <c r="V2182" s="149">
        <v>0.25083333333333258</v>
      </c>
      <c r="W2182" s="130">
        <v>0.25</v>
      </c>
      <c r="X2182" s="135">
        <v>24.96</v>
      </c>
      <c r="Y2182" s="130" t="str">
        <f t="shared" si="294"/>
        <v>RL452</v>
      </c>
      <c r="Z2182" s="130" t="str">
        <f t="shared" si="295"/>
        <v>1/UF103450P</v>
      </c>
      <c r="AA2182" s="135">
        <f t="shared" si="297"/>
        <v>0.25</v>
      </c>
      <c r="AB2182" s="135">
        <f t="shared" si="301"/>
        <v>7.08</v>
      </c>
      <c r="AC2182" s="130">
        <f t="shared" si="298"/>
        <v>24.96</v>
      </c>
      <c r="AD2182" s="130" t="str">
        <f t="shared" si="296"/>
        <v>30008-140LOGITC</v>
      </c>
      <c r="AE2182" s="136"/>
      <c r="AF2182" s="137"/>
      <c r="AG2182" s="1" t="s">
        <v>573</v>
      </c>
      <c r="AH2182" s="43">
        <v>23922</v>
      </c>
    </row>
    <row r="2183" spans="1:34" x14ac:dyDescent="0.25">
      <c r="A2183" s="147">
        <v>44953</v>
      </c>
      <c r="B2183" s="82" t="s">
        <v>6912</v>
      </c>
      <c r="C2183" s="51" t="s">
        <v>817</v>
      </c>
      <c r="D2183" s="51" t="s">
        <v>980</v>
      </c>
      <c r="E2183" s="54">
        <v>44964</v>
      </c>
      <c r="F2183" s="51" t="s">
        <v>322</v>
      </c>
      <c r="G2183" s="48" t="s">
        <v>816</v>
      </c>
      <c r="H2183" s="52">
        <v>182</v>
      </c>
      <c r="I2183" s="51" t="s">
        <v>978</v>
      </c>
      <c r="J2183" s="1">
        <v>0.7</v>
      </c>
      <c r="K2183" s="132">
        <v>985276</v>
      </c>
      <c r="L2183" s="131" t="s">
        <v>979</v>
      </c>
      <c r="M2183" s="131">
        <v>3</v>
      </c>
      <c r="N2183" s="131">
        <v>2.25</v>
      </c>
      <c r="O2183" s="133">
        <f t="shared" si="300"/>
        <v>6.75</v>
      </c>
      <c r="P2183" s="131" t="s">
        <v>411</v>
      </c>
      <c r="Q2183" s="131" t="s">
        <v>412</v>
      </c>
      <c r="R2183" s="134" t="s">
        <v>248</v>
      </c>
      <c r="S2183" s="149">
        <v>21.065555555555555</v>
      </c>
      <c r="T2183" s="149">
        <v>0.11574481074481074</v>
      </c>
      <c r="U2183" s="150">
        <v>44964</v>
      </c>
      <c r="V2183" s="149">
        <v>3.1569444444444428</v>
      </c>
      <c r="W2183" s="130">
        <v>0.13</v>
      </c>
      <c r="X2183" s="135">
        <v>8.1999999999999993</v>
      </c>
      <c r="Y2183" s="130" t="str">
        <f t="shared" si="294"/>
        <v>L568</v>
      </c>
      <c r="Z2183" s="130" t="str">
        <f t="shared" si="295"/>
        <v>1/CR2032</v>
      </c>
      <c r="AA2183" s="135">
        <f t="shared" si="297"/>
        <v>0.13</v>
      </c>
      <c r="AB2183" s="135">
        <f t="shared" si="301"/>
        <v>0.7</v>
      </c>
      <c r="AC2183" s="130">
        <f t="shared" si="298"/>
        <v>8.1999999999999993</v>
      </c>
      <c r="AD2183" s="130" t="str">
        <f t="shared" si="296"/>
        <v>85000-203MBU</v>
      </c>
      <c r="AE2183" s="136"/>
      <c r="AF2183" s="137"/>
      <c r="AG2183" s="1" t="s">
        <v>573</v>
      </c>
      <c r="AH2183" s="43" t="s">
        <v>323</v>
      </c>
    </row>
    <row r="2184" spans="1:34" x14ac:dyDescent="0.25">
      <c r="A2184" s="147">
        <v>44946</v>
      </c>
      <c r="B2184" s="82" t="s">
        <v>6906</v>
      </c>
      <c r="C2184" s="51" t="s">
        <v>3652</v>
      </c>
      <c r="D2184" s="51" t="s">
        <v>5783</v>
      </c>
      <c r="E2184" s="54">
        <v>44966</v>
      </c>
      <c r="F2184" s="51" t="s">
        <v>322</v>
      </c>
      <c r="G2184" s="48" t="s">
        <v>5781</v>
      </c>
      <c r="H2184" s="52">
        <v>17</v>
      </c>
      <c r="I2184" s="51" t="s">
        <v>552</v>
      </c>
      <c r="J2184" s="1">
        <v>11.08</v>
      </c>
      <c r="K2184" s="132">
        <v>985395</v>
      </c>
      <c r="L2184" s="131"/>
      <c r="M2184" s="131">
        <v>4.8</v>
      </c>
      <c r="N2184" s="131">
        <v>4</v>
      </c>
      <c r="O2184" s="133">
        <f t="shared" si="300"/>
        <v>19.2</v>
      </c>
      <c r="P2184" s="131" t="s">
        <v>4011</v>
      </c>
      <c r="Q2184" s="131" t="s">
        <v>582</v>
      </c>
      <c r="R2184" s="134" t="s">
        <v>5813</v>
      </c>
      <c r="S2184" s="149">
        <v>7.4158333333333335</v>
      </c>
      <c r="T2184" s="149">
        <v>0.43622549019607842</v>
      </c>
      <c r="U2184" s="150">
        <v>44964</v>
      </c>
      <c r="V2184" s="149">
        <v>0.955277777777777</v>
      </c>
      <c r="W2184" s="130">
        <v>0.48</v>
      </c>
      <c r="X2184" s="135">
        <v>29.75</v>
      </c>
      <c r="Y2184" s="130" t="str">
        <f t="shared" si="294"/>
        <v>N775</v>
      </c>
      <c r="Z2184" s="130" t="str">
        <f t="shared" si="295"/>
        <v>2/ITL4000D</v>
      </c>
      <c r="AA2184" s="135">
        <f t="shared" si="297"/>
        <v>0.48</v>
      </c>
      <c r="AB2184" s="135">
        <f t="shared" si="301"/>
        <v>11.08</v>
      </c>
      <c r="AC2184" s="130">
        <f t="shared" si="298"/>
        <v>29.75</v>
      </c>
      <c r="AD2184" s="130" t="str">
        <f t="shared" si="296"/>
        <v>30004-354B</v>
      </c>
      <c r="AE2184" s="136"/>
      <c r="AF2184" s="137"/>
      <c r="AG2184" s="1" t="s">
        <v>573</v>
      </c>
      <c r="AH2184" s="43" t="s">
        <v>323</v>
      </c>
    </row>
    <row r="2185" spans="1:34" x14ac:dyDescent="0.25">
      <c r="A2185" s="140">
        <v>44957</v>
      </c>
      <c r="B2185" s="55" t="s">
        <v>6929</v>
      </c>
      <c r="C2185" s="51" t="s">
        <v>532</v>
      </c>
      <c r="D2185" s="51" t="s">
        <v>7021</v>
      </c>
      <c r="E2185" s="54">
        <v>44965</v>
      </c>
      <c r="F2185" s="51" t="s">
        <v>105</v>
      </c>
      <c r="G2185" s="48" t="s">
        <v>6930</v>
      </c>
      <c r="H2185" s="52">
        <v>1</v>
      </c>
      <c r="I2185" s="51" t="s">
        <v>364</v>
      </c>
      <c r="J2185" s="1">
        <v>11</v>
      </c>
      <c r="K2185" s="132">
        <v>986054</v>
      </c>
      <c r="L2185" s="131"/>
      <c r="M2185" s="131">
        <v>11.1</v>
      </c>
      <c r="N2185" s="131">
        <v>2.6</v>
      </c>
      <c r="O2185" s="133">
        <f t="shared" si="300"/>
        <v>28.86</v>
      </c>
      <c r="P2185" s="131" t="s">
        <v>3486</v>
      </c>
      <c r="Q2185" s="131" t="s">
        <v>577</v>
      </c>
      <c r="R2185" s="134" t="s">
        <v>248</v>
      </c>
      <c r="S2185" s="149">
        <v>0.95305555555555621</v>
      </c>
      <c r="T2185" s="149">
        <v>0.95305555555555621</v>
      </c>
      <c r="U2185" s="150">
        <v>44964</v>
      </c>
      <c r="V2185" s="149">
        <v>0.32944444444444443</v>
      </c>
      <c r="W2185" s="130">
        <v>1</v>
      </c>
      <c r="X2185" s="135">
        <v>53.16</v>
      </c>
      <c r="Y2185" s="130" t="str">
        <f t="shared" si="294"/>
        <v>PACK748</v>
      </c>
      <c r="Z2185" s="130" t="str">
        <f t="shared" si="295"/>
        <v>3/UR18650ZY</v>
      </c>
      <c r="AA2185" s="135">
        <f t="shared" si="297"/>
        <v>1</v>
      </c>
      <c r="AB2185" s="135">
        <f t="shared" si="301"/>
        <v>11</v>
      </c>
      <c r="AC2185" s="130">
        <f t="shared" si="298"/>
        <v>53.16</v>
      </c>
      <c r="AD2185" s="130" t="str">
        <f t="shared" si="296"/>
        <v>66004-129</v>
      </c>
      <c r="AE2185" s="136"/>
      <c r="AF2185" s="137"/>
      <c r="AG2185" s="1" t="s">
        <v>13</v>
      </c>
      <c r="AH2185" s="43" t="s">
        <v>294</v>
      </c>
    </row>
    <row r="2186" spans="1:34" x14ac:dyDescent="0.25">
      <c r="A2186" s="144">
        <v>44937</v>
      </c>
      <c r="B2186" s="56" t="s">
        <v>6809</v>
      </c>
      <c r="C2186" s="51" t="s">
        <v>6811</v>
      </c>
      <c r="D2186" s="51" t="s">
        <v>7023</v>
      </c>
      <c r="E2186" s="54">
        <v>44950</v>
      </c>
      <c r="F2186" s="51" t="s">
        <v>105</v>
      </c>
      <c r="G2186" s="48" t="s">
        <v>6810</v>
      </c>
      <c r="H2186" s="52">
        <v>2</v>
      </c>
      <c r="I2186" s="51" t="s">
        <v>321</v>
      </c>
      <c r="J2186" s="1">
        <v>83.22</v>
      </c>
      <c r="K2186" s="132">
        <v>977160</v>
      </c>
      <c r="L2186" s="131"/>
      <c r="M2186" s="131">
        <v>25.2</v>
      </c>
      <c r="N2186" s="131">
        <v>19.079999999999998</v>
      </c>
      <c r="O2186" s="133">
        <f t="shared" si="300"/>
        <v>480.81599999999992</v>
      </c>
      <c r="P2186" s="131" t="s">
        <v>3486</v>
      </c>
      <c r="Q2186" s="131" t="s">
        <v>2498</v>
      </c>
      <c r="R2186" s="134" t="s">
        <v>7022</v>
      </c>
      <c r="S2186" s="149">
        <v>11.845555555555556</v>
      </c>
      <c r="T2186" s="149">
        <v>5.9227777777777781</v>
      </c>
      <c r="U2186" s="150">
        <v>44964</v>
      </c>
      <c r="V2186" s="149">
        <v>0.36138888888888765</v>
      </c>
      <c r="W2186" s="130">
        <v>0.5</v>
      </c>
      <c r="X2186" s="135">
        <v>525</v>
      </c>
      <c r="Y2186" s="130" t="str">
        <f t="shared" si="294"/>
        <v>PACK749</v>
      </c>
      <c r="Z2186" s="130" t="str">
        <f t="shared" si="295"/>
        <v>42/NCR18650PF</v>
      </c>
      <c r="AA2186" s="135">
        <f t="shared" si="297"/>
        <v>0.5</v>
      </c>
      <c r="AB2186" s="135">
        <f t="shared" si="301"/>
        <v>83.22</v>
      </c>
      <c r="AC2186" s="130">
        <f t="shared" si="298"/>
        <v>525</v>
      </c>
      <c r="AD2186" s="130" t="str">
        <f t="shared" si="296"/>
        <v>66004-118</v>
      </c>
      <c r="AE2186" s="136"/>
      <c r="AF2186" s="137"/>
      <c r="AG2186" s="1" t="s">
        <v>13</v>
      </c>
      <c r="AH2186" s="43" t="s">
        <v>294</v>
      </c>
    </row>
    <row r="2187" spans="1:34" x14ac:dyDescent="0.25">
      <c r="A2187" s="140">
        <v>44964</v>
      </c>
      <c r="B2187" s="55" t="s">
        <v>6992</v>
      </c>
      <c r="C2187" s="51" t="s">
        <v>2432</v>
      </c>
      <c r="D2187" s="51" t="s">
        <v>6994</v>
      </c>
      <c r="E2187" s="54">
        <v>44979</v>
      </c>
      <c r="F2187" s="51" t="s">
        <v>3287</v>
      </c>
      <c r="G2187" s="48" t="s">
        <v>6993</v>
      </c>
      <c r="H2187" s="52">
        <v>2</v>
      </c>
      <c r="I2187" s="51" t="s">
        <v>318</v>
      </c>
      <c r="J2187" s="1">
        <v>41.74</v>
      </c>
      <c r="K2187" s="132">
        <v>987256</v>
      </c>
      <c r="L2187" s="131"/>
      <c r="M2187" s="131">
        <v>21.6</v>
      </c>
      <c r="N2187" s="131">
        <v>3.45</v>
      </c>
      <c r="O2187" s="133">
        <f t="shared" si="300"/>
        <v>74.52000000000001</v>
      </c>
      <c r="P2187" s="131" t="s">
        <v>3486</v>
      </c>
      <c r="Q2187" s="131" t="s">
        <v>464</v>
      </c>
      <c r="R2187" s="134" t="s">
        <v>248</v>
      </c>
      <c r="S2187" s="149">
        <v>3.5177777777777814</v>
      </c>
      <c r="T2187" s="149">
        <v>1.7588888888888907</v>
      </c>
      <c r="U2187" s="150">
        <v>44966</v>
      </c>
      <c r="V2187" s="149">
        <v>0.206666666666667</v>
      </c>
      <c r="W2187" s="130">
        <v>1</v>
      </c>
      <c r="X2187" s="135">
        <v>100</v>
      </c>
      <c r="Y2187" s="130" t="str">
        <f t="shared" si="294"/>
        <v>RL1177A</v>
      </c>
      <c r="Z2187" s="130" t="str">
        <f t="shared" si="295"/>
        <v>6/NCR18650GA</v>
      </c>
      <c r="AA2187" s="135">
        <f t="shared" si="297"/>
        <v>1</v>
      </c>
      <c r="AB2187" s="135">
        <f t="shared" si="301"/>
        <v>41.74</v>
      </c>
      <c r="AC2187" s="130">
        <f t="shared" si="298"/>
        <v>100</v>
      </c>
      <c r="AD2187" s="130" t="str">
        <f t="shared" si="296"/>
        <v>67001-6841</v>
      </c>
      <c r="AE2187" s="136"/>
      <c r="AF2187" s="137"/>
      <c r="AG2187" s="1" t="s">
        <v>153</v>
      </c>
      <c r="AH2187" s="43">
        <v>2045</v>
      </c>
    </row>
    <row r="2188" spans="1:34" x14ac:dyDescent="0.25">
      <c r="A2188" s="146">
        <v>44959</v>
      </c>
      <c r="B2188" s="57" t="s">
        <v>6959</v>
      </c>
      <c r="C2188" s="51" t="s">
        <v>3376</v>
      </c>
      <c r="D2188" s="51" t="s">
        <v>3377</v>
      </c>
      <c r="E2188" s="54">
        <v>44965</v>
      </c>
      <c r="F2188" s="51" t="s">
        <v>5483</v>
      </c>
      <c r="G2188" s="48" t="s">
        <v>3374</v>
      </c>
      <c r="H2188" s="52">
        <v>2</v>
      </c>
      <c r="I2188" s="51" t="s">
        <v>3375</v>
      </c>
      <c r="J2188" s="1">
        <v>200.93</v>
      </c>
      <c r="K2188" s="132">
        <v>985266</v>
      </c>
      <c r="L2188" s="131"/>
      <c r="M2188" s="131">
        <v>11.7</v>
      </c>
      <c r="N2188" s="131">
        <v>7</v>
      </c>
      <c r="O2188" s="133">
        <f t="shared" si="300"/>
        <v>81.899999999999991</v>
      </c>
      <c r="P2188" s="131" t="s">
        <v>538</v>
      </c>
      <c r="Q2188" s="131" t="s">
        <v>577</v>
      </c>
      <c r="R2188" s="134" t="s">
        <v>248</v>
      </c>
      <c r="S2188" s="149">
        <v>1.6155555555555559</v>
      </c>
      <c r="T2188" s="149">
        <v>0.80777777777777793</v>
      </c>
      <c r="U2188" s="150">
        <v>44966</v>
      </c>
      <c r="V2188" s="149">
        <v>0.31750000000000167</v>
      </c>
      <c r="W2188" s="130">
        <v>0.71</v>
      </c>
      <c r="X2188" s="135">
        <v>350</v>
      </c>
      <c r="Y2188" s="130" t="str">
        <f t="shared" si="294"/>
        <v>L711</v>
      </c>
      <c r="Z2188" s="130" t="str">
        <f t="shared" si="295"/>
        <v>3/3B0030-FF</v>
      </c>
      <c r="AA2188" s="135">
        <f t="shared" si="297"/>
        <v>0.71</v>
      </c>
      <c r="AB2188" s="135">
        <f t="shared" si="301"/>
        <v>200.93</v>
      </c>
      <c r="AC2188" s="130">
        <f t="shared" si="298"/>
        <v>350</v>
      </c>
      <c r="AD2188" s="130" t="str">
        <f t="shared" si="296"/>
        <v>66001-374</v>
      </c>
      <c r="AE2188" s="136"/>
      <c r="AF2188" s="137"/>
      <c r="AG2188" s="1" t="s">
        <v>152</v>
      </c>
      <c r="AH2188" s="43">
        <v>1160</v>
      </c>
    </row>
    <row r="2189" spans="1:34" x14ac:dyDescent="0.25">
      <c r="A2189" s="140">
        <v>44957</v>
      </c>
      <c r="B2189" s="55" t="s">
        <v>6925</v>
      </c>
      <c r="C2189" s="51" t="s">
        <v>6926</v>
      </c>
      <c r="D2189" s="51" t="s">
        <v>6023</v>
      </c>
      <c r="E2189" s="54">
        <v>44972</v>
      </c>
      <c r="F2189" s="51" t="s">
        <v>302</v>
      </c>
      <c r="G2189" s="48" t="s">
        <v>5866</v>
      </c>
      <c r="H2189" s="52">
        <v>2</v>
      </c>
      <c r="I2189" s="51" t="s">
        <v>5311</v>
      </c>
      <c r="J2189" s="1">
        <v>60.15</v>
      </c>
      <c r="K2189" s="132">
        <v>986089</v>
      </c>
      <c r="L2189" s="131"/>
      <c r="M2189" s="131">
        <v>25.2</v>
      </c>
      <c r="N2189" s="131">
        <v>5</v>
      </c>
      <c r="O2189" s="133">
        <f t="shared" si="300"/>
        <v>126</v>
      </c>
      <c r="P2189" s="131" t="s">
        <v>3486</v>
      </c>
      <c r="Q2189" s="131" t="s">
        <v>1188</v>
      </c>
      <c r="R2189" s="134" t="s">
        <v>997</v>
      </c>
      <c r="S2189" s="149">
        <v>4.2302777777777791</v>
      </c>
      <c r="T2189" s="149">
        <v>2.1151388888888896</v>
      </c>
      <c r="U2189" s="150">
        <v>44966</v>
      </c>
      <c r="V2189" s="149">
        <v>0.16527777777777741</v>
      </c>
      <c r="W2189" s="130">
        <v>1.7</v>
      </c>
      <c r="X2189" s="135">
        <v>219</v>
      </c>
      <c r="Y2189" s="130" t="str">
        <f t="shared" ref="Y2189:Y2252" si="302">D2189</f>
        <v>RECELL791</v>
      </c>
      <c r="Z2189" s="130" t="str">
        <f t="shared" ref="Z2189:Z2252" si="303">C2189</f>
        <v>14/UR18650NSX</v>
      </c>
      <c r="AA2189" s="135">
        <f t="shared" si="297"/>
        <v>1.7</v>
      </c>
      <c r="AB2189" s="135">
        <f t="shared" si="301"/>
        <v>60.15</v>
      </c>
      <c r="AC2189" s="130">
        <f t="shared" si="298"/>
        <v>219</v>
      </c>
      <c r="AD2189" s="130" t="str">
        <f t="shared" ref="AD2189:AD2252" si="304">G2189</f>
        <v>66004-074</v>
      </c>
      <c r="AE2189" s="136"/>
      <c r="AF2189" s="137"/>
      <c r="AG2189" s="1" t="s">
        <v>13</v>
      </c>
      <c r="AH2189" s="43" t="s">
        <v>513</v>
      </c>
    </row>
    <row r="2190" spans="1:34" x14ac:dyDescent="0.25">
      <c r="A2190" s="146">
        <v>44959</v>
      </c>
      <c r="B2190" s="57" t="s">
        <v>6952</v>
      </c>
      <c r="C2190" s="51" t="s">
        <v>1704</v>
      </c>
      <c r="D2190" s="51" t="s">
        <v>1705</v>
      </c>
      <c r="E2190" s="54">
        <v>44965</v>
      </c>
      <c r="F2190" s="51" t="s">
        <v>5483</v>
      </c>
      <c r="G2190" s="48" t="s">
        <v>1702</v>
      </c>
      <c r="H2190" s="52">
        <v>4</v>
      </c>
      <c r="I2190" s="51" t="s">
        <v>1703</v>
      </c>
      <c r="J2190" s="1">
        <v>30.89</v>
      </c>
      <c r="K2190" s="132">
        <v>985266</v>
      </c>
      <c r="L2190" s="131"/>
      <c r="M2190" s="131">
        <v>14.4</v>
      </c>
      <c r="N2190" s="131">
        <v>12</v>
      </c>
      <c r="O2190" s="133">
        <f t="shared" si="300"/>
        <v>172.8</v>
      </c>
      <c r="P2190" s="131" t="s">
        <v>538</v>
      </c>
      <c r="Q2190" s="131" t="s">
        <v>92</v>
      </c>
      <c r="R2190" s="134" t="s">
        <v>248</v>
      </c>
      <c r="S2190" s="149">
        <v>3.5908333333333333</v>
      </c>
      <c r="T2190" s="149">
        <v>0.89770833333333333</v>
      </c>
      <c r="U2190" s="150">
        <v>44966</v>
      </c>
      <c r="V2190" s="149">
        <v>0.32416666666666671</v>
      </c>
      <c r="W2190" s="130">
        <v>0.86</v>
      </c>
      <c r="X2190" s="135">
        <v>350</v>
      </c>
      <c r="Y2190" s="130" t="str">
        <f t="shared" si="302"/>
        <v>L669</v>
      </c>
      <c r="Z2190" s="130" t="str">
        <f t="shared" si="303"/>
        <v>8/ER26500M</v>
      </c>
      <c r="AA2190" s="135">
        <f t="shared" si="297"/>
        <v>0.86</v>
      </c>
      <c r="AB2190" s="135">
        <f t="shared" si="301"/>
        <v>30.89</v>
      </c>
      <c r="AC2190" s="130">
        <f t="shared" si="298"/>
        <v>350</v>
      </c>
      <c r="AD2190" s="130" t="str">
        <f t="shared" si="304"/>
        <v>66001-378</v>
      </c>
      <c r="AE2190" s="136"/>
      <c r="AF2190" s="137"/>
      <c r="AG2190" s="1" t="s">
        <v>152</v>
      </c>
      <c r="AH2190" s="43">
        <v>1160</v>
      </c>
    </row>
    <row r="2191" spans="1:34" x14ac:dyDescent="0.25">
      <c r="A2191" s="144">
        <v>44944</v>
      </c>
      <c r="B2191" s="56" t="s">
        <v>6903</v>
      </c>
      <c r="C2191" s="51" t="s">
        <v>767</v>
      </c>
      <c r="D2191" s="51" t="s">
        <v>768</v>
      </c>
      <c r="E2191" s="54">
        <v>44963</v>
      </c>
      <c r="F2191" s="51" t="s">
        <v>1428</v>
      </c>
      <c r="G2191" s="48" t="s">
        <v>766</v>
      </c>
      <c r="H2191" s="52">
        <v>10</v>
      </c>
      <c r="I2191" s="51" t="s">
        <v>732</v>
      </c>
      <c r="J2191" s="1">
        <v>12.59</v>
      </c>
      <c r="K2191" s="132">
        <v>984717</v>
      </c>
      <c r="L2191" s="131"/>
      <c r="M2191" s="131">
        <v>3.6</v>
      </c>
      <c r="N2191" s="131">
        <v>6.9</v>
      </c>
      <c r="O2191" s="133">
        <f t="shared" si="300"/>
        <v>24.840000000000003</v>
      </c>
      <c r="P2191" s="131" t="s">
        <v>3486</v>
      </c>
      <c r="Q2191" s="131" t="s">
        <v>550</v>
      </c>
      <c r="R2191" s="134" t="s">
        <v>5813</v>
      </c>
      <c r="S2191" s="149">
        <v>5.1136111111111067</v>
      </c>
      <c r="T2191" s="149">
        <v>0.51136111111111071</v>
      </c>
      <c r="U2191" s="150">
        <v>44967</v>
      </c>
      <c r="V2191" s="149">
        <v>0.56416666666666559</v>
      </c>
      <c r="W2191" s="130">
        <v>0.36</v>
      </c>
      <c r="X2191" s="135">
        <v>57</v>
      </c>
      <c r="Y2191" s="130" t="str">
        <f t="shared" si="302"/>
        <v>RL1081A</v>
      </c>
      <c r="Z2191" s="130" t="str">
        <f t="shared" si="303"/>
        <v>2/INR18650-35E</v>
      </c>
      <c r="AA2191" s="135">
        <f t="shared" ref="AA2191:AA2254" si="305">W2191</f>
        <v>0.36</v>
      </c>
      <c r="AB2191" s="135">
        <f t="shared" si="301"/>
        <v>12.59</v>
      </c>
      <c r="AC2191" s="130">
        <f t="shared" ref="AC2191:AC2254" si="306">X2191</f>
        <v>57</v>
      </c>
      <c r="AD2191" s="130" t="str">
        <f t="shared" si="304"/>
        <v>66001-674A</v>
      </c>
      <c r="AE2191" s="136"/>
      <c r="AF2191" s="137"/>
      <c r="AG2191" s="1" t="s">
        <v>13</v>
      </c>
      <c r="AH2191" s="43">
        <v>89093</v>
      </c>
    </row>
    <row r="2192" spans="1:34" x14ac:dyDescent="0.25">
      <c r="A2192" s="147">
        <v>44960</v>
      </c>
      <c r="B2192" s="82" t="s">
        <v>6971</v>
      </c>
      <c r="C2192" s="51" t="s">
        <v>402</v>
      </c>
      <c r="D2192" s="51" t="s">
        <v>6973</v>
      </c>
      <c r="E2192" s="54">
        <v>44971</v>
      </c>
      <c r="F2192" s="51" t="s">
        <v>1753</v>
      </c>
      <c r="G2192" s="48" t="s">
        <v>6972</v>
      </c>
      <c r="H2192" s="52">
        <v>22</v>
      </c>
      <c r="I2192" s="51" t="s">
        <v>95</v>
      </c>
      <c r="J2192" s="1">
        <v>14.91</v>
      </c>
      <c r="K2192" s="132">
        <v>985586</v>
      </c>
      <c r="L2192" s="131"/>
      <c r="M2192" s="131">
        <v>12</v>
      </c>
      <c r="N2192" s="131"/>
      <c r="O2192" s="133">
        <f t="shared" si="300"/>
        <v>0</v>
      </c>
      <c r="P2192" s="131" t="s">
        <v>3538</v>
      </c>
      <c r="Q2192" s="131" t="s">
        <v>6974</v>
      </c>
      <c r="R2192" s="134" t="s">
        <v>997</v>
      </c>
      <c r="S2192" s="149">
        <v>12.969444444444445</v>
      </c>
      <c r="T2192" s="149">
        <v>0.58952020202020206</v>
      </c>
      <c r="U2192" s="150">
        <v>44967</v>
      </c>
      <c r="V2192" s="149">
        <v>0.39083333333333314</v>
      </c>
      <c r="W2192" s="130">
        <v>0.25</v>
      </c>
      <c r="X2192" s="135">
        <v>80</v>
      </c>
      <c r="Y2192" s="130" t="str">
        <f t="shared" si="302"/>
        <v>AL315B</v>
      </c>
      <c r="Z2192" s="130" t="str">
        <f t="shared" si="303"/>
        <v>16/LR20XW</v>
      </c>
      <c r="AA2192" s="135">
        <f t="shared" si="305"/>
        <v>0.25</v>
      </c>
      <c r="AB2192" s="135">
        <f t="shared" si="301"/>
        <v>14.91</v>
      </c>
      <c r="AC2192" s="130">
        <f t="shared" si="306"/>
        <v>80</v>
      </c>
      <c r="AD2192" s="130" t="str">
        <f t="shared" si="304"/>
        <v>50001-208BRPS</v>
      </c>
      <c r="AE2192" s="136"/>
      <c r="AF2192" s="137"/>
      <c r="AG2192" s="1" t="s">
        <v>153</v>
      </c>
      <c r="AH2192" s="43">
        <v>35006</v>
      </c>
    </row>
    <row r="2193" spans="1:34" x14ac:dyDescent="0.25">
      <c r="A2193" s="146">
        <v>44966</v>
      </c>
      <c r="B2193" s="57" t="s">
        <v>7046</v>
      </c>
      <c r="C2193" s="51" t="s">
        <v>633</v>
      </c>
      <c r="D2193" s="51" t="s">
        <v>5513</v>
      </c>
      <c r="E2193" s="54">
        <v>44972</v>
      </c>
      <c r="F2193" s="51" t="s">
        <v>282</v>
      </c>
      <c r="G2193" s="48" t="s">
        <v>703</v>
      </c>
      <c r="H2193" s="52">
        <v>20</v>
      </c>
      <c r="I2193" s="51" t="s">
        <v>364</v>
      </c>
      <c r="J2193" s="1">
        <v>3.8</v>
      </c>
      <c r="K2193" s="132">
        <v>987199</v>
      </c>
      <c r="L2193" s="131"/>
      <c r="M2193" s="131">
        <v>3.7</v>
      </c>
      <c r="N2193" s="131">
        <v>2.6</v>
      </c>
      <c r="O2193" s="133">
        <f t="shared" si="300"/>
        <v>9.620000000000001</v>
      </c>
      <c r="P2193" s="131" t="s">
        <v>3486</v>
      </c>
      <c r="Q2193" s="131" t="s">
        <v>412</v>
      </c>
      <c r="R2193" s="134" t="s">
        <v>248</v>
      </c>
      <c r="S2193" s="149">
        <v>0.52555555555555422</v>
      </c>
      <c r="T2193" s="149">
        <v>2.6277777777777712E-2</v>
      </c>
      <c r="U2193" s="150">
        <v>44967</v>
      </c>
      <c r="V2193" s="149">
        <v>0.4969444444444453</v>
      </c>
      <c r="W2193" s="130">
        <v>0.03</v>
      </c>
      <c r="X2193" s="135">
        <v>8.9600000000000009</v>
      </c>
      <c r="Y2193" s="130" t="str">
        <f t="shared" si="302"/>
        <v>TAG55</v>
      </c>
      <c r="Z2193" s="130" t="str">
        <f t="shared" si="303"/>
        <v>1/UR18650ZY</v>
      </c>
      <c r="AA2193" s="135">
        <f t="shared" si="305"/>
        <v>0.03</v>
      </c>
      <c r="AB2193" s="135">
        <f t="shared" si="301"/>
        <v>3.8</v>
      </c>
      <c r="AC2193" s="130">
        <f t="shared" si="306"/>
        <v>8.9600000000000009</v>
      </c>
      <c r="AD2193" s="130" t="str">
        <f t="shared" si="304"/>
        <v>67001-595NIP</v>
      </c>
      <c r="AE2193" s="136"/>
      <c r="AF2193" s="137"/>
      <c r="AG2193" s="1" t="s">
        <v>573</v>
      </c>
      <c r="AH2193" s="43" t="s">
        <v>283</v>
      </c>
    </row>
    <row r="2194" spans="1:34" x14ac:dyDescent="0.25">
      <c r="A2194" s="140">
        <v>44964</v>
      </c>
      <c r="B2194" s="55" t="s">
        <v>6986</v>
      </c>
      <c r="C2194" s="51" t="s">
        <v>1470</v>
      </c>
      <c r="D2194" s="51" t="s">
        <v>1471</v>
      </c>
      <c r="E2194" s="54">
        <v>44985</v>
      </c>
      <c r="F2194" s="51" t="s">
        <v>307</v>
      </c>
      <c r="G2194" s="48" t="s">
        <v>1469</v>
      </c>
      <c r="H2194" s="52">
        <v>50</v>
      </c>
      <c r="I2194" s="51" t="s">
        <v>279</v>
      </c>
      <c r="J2194" s="1">
        <v>37.200000000000003</v>
      </c>
      <c r="K2194" s="132">
        <v>987083</v>
      </c>
      <c r="L2194" s="131"/>
      <c r="M2194" s="131" t="s">
        <v>6987</v>
      </c>
      <c r="N2194" s="131">
        <v>2.5499999999999998</v>
      </c>
      <c r="O2194" s="133">
        <f>2*8.4*2.55</f>
        <v>42.839999999999996</v>
      </c>
      <c r="P2194" s="131" t="s">
        <v>3497</v>
      </c>
      <c r="Q2194" s="131" t="s">
        <v>5954</v>
      </c>
      <c r="R2194" s="134" t="s">
        <v>5775</v>
      </c>
      <c r="S2194" s="149">
        <v>28.437777777777775</v>
      </c>
      <c r="T2194" s="149">
        <v>0.56875555555555546</v>
      </c>
      <c r="U2194" s="150">
        <v>44966</v>
      </c>
      <c r="V2194" s="149">
        <v>1.1847222222222218</v>
      </c>
      <c r="W2194" s="130">
        <v>0.63</v>
      </c>
      <c r="X2194" s="135">
        <v>70</v>
      </c>
      <c r="Y2194" s="130" t="str">
        <f t="shared" si="302"/>
        <v>N475A</v>
      </c>
      <c r="Z2194" s="130" t="str">
        <f t="shared" si="303"/>
        <v>14/BK-3HCCE</v>
      </c>
      <c r="AA2194" s="135">
        <f t="shared" si="305"/>
        <v>0.63</v>
      </c>
      <c r="AB2194" s="135">
        <f t="shared" si="301"/>
        <v>37.200000000000003</v>
      </c>
      <c r="AC2194" s="130">
        <f t="shared" si="306"/>
        <v>70</v>
      </c>
      <c r="AD2194" s="130" t="str">
        <f t="shared" si="304"/>
        <v>66000-6121</v>
      </c>
      <c r="AE2194" s="136"/>
      <c r="AF2194" s="137"/>
      <c r="AG2194" s="1" t="s">
        <v>153</v>
      </c>
      <c r="AH2194" s="43">
        <v>81345</v>
      </c>
    </row>
    <row r="2195" spans="1:34" x14ac:dyDescent="0.25">
      <c r="A2195" s="146">
        <v>44966</v>
      </c>
      <c r="B2195" s="57" t="s">
        <v>7035</v>
      </c>
      <c r="C2195" s="51" t="s">
        <v>4727</v>
      </c>
      <c r="D2195" s="51" t="s">
        <v>7048</v>
      </c>
      <c r="E2195" s="54">
        <v>44967</v>
      </c>
      <c r="F2195" s="51" t="s">
        <v>1811</v>
      </c>
      <c r="G2195" s="48" t="s">
        <v>7036</v>
      </c>
      <c r="H2195" s="52">
        <v>1</v>
      </c>
      <c r="I2195" s="51" t="s">
        <v>4726</v>
      </c>
      <c r="J2195" s="1">
        <v>3.59</v>
      </c>
      <c r="K2195" s="132">
        <v>986370</v>
      </c>
      <c r="L2195" s="131"/>
      <c r="M2195" s="131">
        <v>3.7</v>
      </c>
      <c r="N2195" s="131">
        <v>75</v>
      </c>
      <c r="O2195" s="133">
        <f t="shared" ref="O2195:O2202" si="307">N2195*M2195</f>
        <v>277.5</v>
      </c>
      <c r="P2195" s="131" t="s">
        <v>3486</v>
      </c>
      <c r="Q2195" s="131" t="s">
        <v>412</v>
      </c>
      <c r="R2195" s="134" t="s">
        <v>248</v>
      </c>
      <c r="S2195" s="149">
        <v>0.57777777777777928</v>
      </c>
      <c r="T2195" s="149">
        <v>0.57777777777777928</v>
      </c>
      <c r="U2195" s="150">
        <v>44966</v>
      </c>
      <c r="V2195" s="149">
        <v>0.33027777777777789</v>
      </c>
      <c r="W2195" s="130">
        <v>0.25</v>
      </c>
      <c r="X2195" s="135">
        <v>20.83</v>
      </c>
      <c r="Y2195" s="130" t="str">
        <f t="shared" si="302"/>
        <v>PACK750</v>
      </c>
      <c r="Z2195" s="130" t="str">
        <f t="shared" si="303"/>
        <v>1/PD2032</v>
      </c>
      <c r="AA2195" s="135">
        <f t="shared" si="305"/>
        <v>0.25</v>
      </c>
      <c r="AB2195" s="135">
        <f t="shared" si="301"/>
        <v>3.59</v>
      </c>
      <c r="AC2195" s="130">
        <f t="shared" si="306"/>
        <v>20.83</v>
      </c>
      <c r="AD2195" s="130" t="str">
        <f t="shared" si="304"/>
        <v>66004-131</v>
      </c>
      <c r="AE2195" s="136"/>
      <c r="AF2195" s="137"/>
      <c r="AG2195" s="1" t="s">
        <v>13</v>
      </c>
      <c r="AH2195" s="43">
        <v>2334</v>
      </c>
    </row>
    <row r="2196" spans="1:34" x14ac:dyDescent="0.25">
      <c r="A2196" s="144">
        <v>44965</v>
      </c>
      <c r="B2196" s="56" t="s">
        <v>7024</v>
      </c>
      <c r="C2196" s="51" t="s">
        <v>7026</v>
      </c>
      <c r="D2196" s="51" t="s">
        <v>7049</v>
      </c>
      <c r="E2196" s="54">
        <v>44967</v>
      </c>
      <c r="F2196" s="51" t="s">
        <v>3718</v>
      </c>
      <c r="G2196" s="48" t="s">
        <v>7025</v>
      </c>
      <c r="H2196" s="52">
        <v>2</v>
      </c>
      <c r="I2196" s="51" t="s">
        <v>161</v>
      </c>
      <c r="J2196" s="1">
        <v>1</v>
      </c>
      <c r="K2196" s="132">
        <v>987493</v>
      </c>
      <c r="L2196" s="131"/>
      <c r="M2196" s="131">
        <v>1.2</v>
      </c>
      <c r="N2196" s="131">
        <v>0.04</v>
      </c>
      <c r="O2196" s="133">
        <f t="shared" si="307"/>
        <v>4.8000000000000001E-2</v>
      </c>
      <c r="P2196" s="131" t="s">
        <v>3497</v>
      </c>
      <c r="Q2196" s="131" t="s">
        <v>412</v>
      </c>
      <c r="R2196" s="134" t="s">
        <v>248</v>
      </c>
      <c r="S2196" s="149">
        <v>0.79694444444444423</v>
      </c>
      <c r="T2196" s="149">
        <v>0.39847222222222212</v>
      </c>
      <c r="U2196" s="150">
        <v>44966</v>
      </c>
      <c r="V2196" s="149">
        <v>0.23750000000000249</v>
      </c>
      <c r="W2196" s="130">
        <v>1.1599999999999999</v>
      </c>
      <c r="X2196" s="135">
        <v>3.28</v>
      </c>
      <c r="Y2196" s="130" t="str">
        <f t="shared" si="302"/>
        <v>PACK751</v>
      </c>
      <c r="Z2196" s="130" t="str">
        <f t="shared" si="303"/>
        <v>1/V40H</v>
      </c>
      <c r="AA2196" s="135">
        <f t="shared" si="305"/>
        <v>1.1599999999999999</v>
      </c>
      <c r="AB2196" s="135">
        <f t="shared" si="301"/>
        <v>1</v>
      </c>
      <c r="AC2196" s="130">
        <f t="shared" si="306"/>
        <v>3.28</v>
      </c>
      <c r="AD2196" s="130" t="str">
        <f t="shared" si="304"/>
        <v>20003-711A</v>
      </c>
      <c r="AE2196" s="136"/>
      <c r="AF2196" s="137"/>
      <c r="AG2196" s="1" t="s">
        <v>573</v>
      </c>
      <c r="AH2196" s="43">
        <v>284771</v>
      </c>
    </row>
    <row r="2197" spans="1:34" x14ac:dyDescent="0.25">
      <c r="A2197" s="146">
        <v>44966</v>
      </c>
      <c r="B2197" s="57" t="s">
        <v>7037</v>
      </c>
      <c r="C2197" s="51" t="s">
        <v>7039</v>
      </c>
      <c r="D2197" s="51" t="s">
        <v>7040</v>
      </c>
      <c r="E2197" s="54">
        <v>44972</v>
      </c>
      <c r="F2197" s="51" t="s">
        <v>3718</v>
      </c>
      <c r="G2197" s="48" t="s">
        <v>7038</v>
      </c>
      <c r="H2197" s="52">
        <v>1</v>
      </c>
      <c r="I2197" s="51" t="s">
        <v>299</v>
      </c>
      <c r="J2197" s="1">
        <v>8.52</v>
      </c>
      <c r="K2197" s="132">
        <v>987082</v>
      </c>
      <c r="L2197" s="131"/>
      <c r="M2197" s="131">
        <v>7.2</v>
      </c>
      <c r="N2197" s="131">
        <v>2.0499999999999998</v>
      </c>
      <c r="O2197" s="133">
        <f t="shared" si="307"/>
        <v>14.76</v>
      </c>
      <c r="P2197" s="131" t="s">
        <v>3486</v>
      </c>
      <c r="Q2197" s="131" t="s">
        <v>582</v>
      </c>
      <c r="R2197" s="134" t="s">
        <v>361</v>
      </c>
      <c r="S2197" s="149">
        <v>1.0372222222222236</v>
      </c>
      <c r="T2197" s="149">
        <v>1.0372222222222236</v>
      </c>
      <c r="U2197" s="150">
        <v>44970</v>
      </c>
      <c r="V2197" s="149">
        <v>0.262777777777778</v>
      </c>
      <c r="W2197" s="130">
        <v>0.5</v>
      </c>
      <c r="X2197" s="135">
        <v>46.14</v>
      </c>
      <c r="Y2197" s="130" t="str">
        <f t="shared" si="302"/>
        <v>RL672B</v>
      </c>
      <c r="Z2197" s="130" t="str">
        <f t="shared" si="303"/>
        <v>2/UR18650RX</v>
      </c>
      <c r="AA2197" s="135">
        <f t="shared" si="305"/>
        <v>0.5</v>
      </c>
      <c r="AB2197" s="135">
        <f t="shared" si="301"/>
        <v>8.52</v>
      </c>
      <c r="AC2197" s="130">
        <f t="shared" si="306"/>
        <v>46.14</v>
      </c>
      <c r="AD2197" s="130" t="str">
        <f t="shared" si="304"/>
        <v>30008-102HAIRB</v>
      </c>
      <c r="AE2197" s="136"/>
      <c r="AF2197" s="137"/>
      <c r="AG2197" s="1" t="s">
        <v>13</v>
      </c>
      <c r="AH2197" s="43">
        <v>284771</v>
      </c>
    </row>
    <row r="2198" spans="1:34" x14ac:dyDescent="0.25">
      <c r="A2198" s="146">
        <v>44959</v>
      </c>
      <c r="B2198" s="57" t="s">
        <v>6962</v>
      </c>
      <c r="C2198" s="51" t="s">
        <v>6963</v>
      </c>
      <c r="D2198" s="51" t="s">
        <v>427</v>
      </c>
      <c r="E2198" s="54">
        <v>44970</v>
      </c>
      <c r="F2198" s="51" t="s">
        <v>292</v>
      </c>
      <c r="G2198" s="48" t="s">
        <v>424</v>
      </c>
      <c r="H2198" s="52">
        <v>2</v>
      </c>
      <c r="I2198" s="51" t="s">
        <v>288</v>
      </c>
      <c r="J2198" s="1">
        <v>40.44</v>
      </c>
      <c r="K2198" s="132">
        <v>986329</v>
      </c>
      <c r="L2198" s="131" t="s">
        <v>425</v>
      </c>
      <c r="M2198" s="131">
        <v>18</v>
      </c>
      <c r="N2198" s="131">
        <v>4</v>
      </c>
      <c r="O2198" s="133">
        <f t="shared" si="307"/>
        <v>72</v>
      </c>
      <c r="P2198" s="131" t="s">
        <v>91</v>
      </c>
      <c r="Q2198" s="131" t="s">
        <v>590</v>
      </c>
      <c r="R2198" s="134" t="s">
        <v>997</v>
      </c>
      <c r="S2198" s="149">
        <v>2.3419444444444442</v>
      </c>
      <c r="T2198" s="149">
        <v>1.1709722222222221</v>
      </c>
      <c r="U2198" s="150">
        <v>44967</v>
      </c>
      <c r="V2198" s="149">
        <v>0.24666666666666792</v>
      </c>
      <c r="W2198" s="130">
        <v>1.42</v>
      </c>
      <c r="X2198" s="135">
        <v>283.58</v>
      </c>
      <c r="Y2198" s="130" t="str">
        <f t="shared" si="302"/>
        <v>N1149</v>
      </c>
      <c r="Z2198" s="130" t="str">
        <f t="shared" si="303"/>
        <v>HR-4/3AU</v>
      </c>
      <c r="AA2198" s="135">
        <f t="shared" si="305"/>
        <v>1.42</v>
      </c>
      <c r="AB2198" s="135">
        <f t="shared" si="301"/>
        <v>40.44</v>
      </c>
      <c r="AC2198" s="130">
        <f t="shared" si="306"/>
        <v>283.58</v>
      </c>
      <c r="AD2198" s="130" t="str">
        <f t="shared" si="304"/>
        <v>22000-089</v>
      </c>
      <c r="AE2198" s="136"/>
      <c r="AF2198" s="137"/>
      <c r="AG2198" s="1" t="s">
        <v>13</v>
      </c>
      <c r="AH2198" s="43">
        <v>6830</v>
      </c>
    </row>
    <row r="2199" spans="1:34" x14ac:dyDescent="0.25">
      <c r="A2199" s="140">
        <v>44957</v>
      </c>
      <c r="B2199" s="55" t="s">
        <v>6920</v>
      </c>
      <c r="C2199" s="51" t="s">
        <v>673</v>
      </c>
      <c r="D2199" s="51" t="s">
        <v>5644</v>
      </c>
      <c r="E2199" s="54">
        <v>44970</v>
      </c>
      <c r="F2199" s="51" t="s">
        <v>571</v>
      </c>
      <c r="G2199" s="48" t="s">
        <v>808</v>
      </c>
      <c r="H2199" s="52">
        <v>20</v>
      </c>
      <c r="I2199" s="51" t="s">
        <v>270</v>
      </c>
      <c r="J2199" s="1">
        <v>11.1</v>
      </c>
      <c r="K2199" s="132">
        <v>979501</v>
      </c>
      <c r="L2199" s="131"/>
      <c r="M2199" s="131">
        <v>3.6</v>
      </c>
      <c r="N2199" s="131">
        <v>2.1</v>
      </c>
      <c r="O2199" s="133">
        <f t="shared" si="307"/>
        <v>7.5600000000000005</v>
      </c>
      <c r="P2199" s="131" t="s">
        <v>538</v>
      </c>
      <c r="Q2199" s="131" t="s">
        <v>550</v>
      </c>
      <c r="R2199" s="134" t="s">
        <v>5775</v>
      </c>
      <c r="S2199" s="149">
        <v>5.7627777777777744</v>
      </c>
      <c r="T2199" s="149">
        <v>0.28813888888888872</v>
      </c>
      <c r="U2199" s="150">
        <v>44967</v>
      </c>
      <c r="V2199" s="149">
        <v>0.99472222222222406</v>
      </c>
      <c r="W2199" s="130">
        <v>0.33</v>
      </c>
      <c r="X2199" s="135">
        <v>40</v>
      </c>
      <c r="Y2199" s="130" t="str">
        <f t="shared" si="302"/>
        <v>L238A-1048</v>
      </c>
      <c r="Z2199" s="130" t="str">
        <f t="shared" si="303"/>
        <v>2/LS14500</v>
      </c>
      <c r="AA2199" s="135">
        <f t="shared" si="305"/>
        <v>0.33</v>
      </c>
      <c r="AB2199" s="135">
        <f t="shared" si="301"/>
        <v>11.1</v>
      </c>
      <c r="AC2199" s="130">
        <f t="shared" si="306"/>
        <v>40</v>
      </c>
      <c r="AD2199" s="130" t="str">
        <f t="shared" si="304"/>
        <v>66000-231A</v>
      </c>
      <c r="AE2199" s="136"/>
      <c r="AF2199" s="137"/>
      <c r="AG2199" s="1" t="s">
        <v>153</v>
      </c>
      <c r="AH2199" s="43">
        <v>65616</v>
      </c>
    </row>
    <row r="2200" spans="1:34" x14ac:dyDescent="0.25">
      <c r="A2200" s="146">
        <v>44910</v>
      </c>
      <c r="B2200" s="57" t="s">
        <v>6695</v>
      </c>
      <c r="C2200" s="51" t="s">
        <v>6697</v>
      </c>
      <c r="D2200" s="51" t="s">
        <v>6698</v>
      </c>
      <c r="E2200" s="54">
        <v>44909</v>
      </c>
      <c r="F2200" s="236" t="s">
        <v>292</v>
      </c>
      <c r="G2200" s="48" t="s">
        <v>6696</v>
      </c>
      <c r="H2200" s="52">
        <v>1</v>
      </c>
      <c r="I2200" s="51" t="s">
        <v>433</v>
      </c>
      <c r="J2200" s="1">
        <v>624.1</v>
      </c>
      <c r="K2200" s="132">
        <v>982232</v>
      </c>
      <c r="L2200" s="131"/>
      <c r="M2200" s="131">
        <v>96</v>
      </c>
      <c r="N2200" s="131">
        <v>2.5</v>
      </c>
      <c r="O2200" s="133">
        <f t="shared" si="307"/>
        <v>240</v>
      </c>
      <c r="P2200" s="131" t="s">
        <v>115</v>
      </c>
      <c r="Q2200" s="131" t="s">
        <v>6699</v>
      </c>
      <c r="R2200" s="134" t="s">
        <v>5688</v>
      </c>
      <c r="S2200" s="149">
        <v>1.9230555555555533</v>
      </c>
      <c r="T2200" s="149">
        <v>1.9230555555555533</v>
      </c>
      <c r="U2200" s="150">
        <v>44967</v>
      </c>
      <c r="V2200" s="149">
        <v>0.29305555555555696</v>
      </c>
      <c r="W2200" s="130">
        <v>6.84</v>
      </c>
      <c r="X2200" s="135">
        <v>1250</v>
      </c>
      <c r="Y2200" s="130" t="str">
        <f t="shared" si="302"/>
        <v>S15</v>
      </c>
      <c r="Z2200" s="130" t="str">
        <f t="shared" si="303"/>
        <v>32/0819-0012</v>
      </c>
      <c r="AA2200" s="135">
        <f t="shared" si="305"/>
        <v>6.84</v>
      </c>
      <c r="AB2200" s="135">
        <f t="shared" si="301"/>
        <v>624.1</v>
      </c>
      <c r="AC2200" s="130">
        <f t="shared" si="306"/>
        <v>1250</v>
      </c>
      <c r="AD2200" s="130" t="str">
        <f t="shared" si="304"/>
        <v>67001-700</v>
      </c>
      <c r="AE2200" s="136"/>
      <c r="AF2200" s="137"/>
      <c r="AG2200" s="1" t="s">
        <v>153</v>
      </c>
      <c r="AH2200" s="43">
        <v>6830</v>
      </c>
    </row>
    <row r="2201" spans="1:34" x14ac:dyDescent="0.25">
      <c r="A2201" s="140">
        <v>44957</v>
      </c>
      <c r="B2201" s="55" t="s">
        <v>6932</v>
      </c>
      <c r="C2201" s="51" t="s">
        <v>6934</v>
      </c>
      <c r="D2201" s="51" t="s">
        <v>7050</v>
      </c>
      <c r="E2201" s="54">
        <v>44972</v>
      </c>
      <c r="F2201" s="51" t="s">
        <v>420</v>
      </c>
      <c r="G2201" s="48" t="s">
        <v>6933</v>
      </c>
      <c r="H2201" s="52">
        <v>1</v>
      </c>
      <c r="I2201" s="51" t="s">
        <v>324</v>
      </c>
      <c r="J2201" s="1">
        <v>14.36</v>
      </c>
      <c r="K2201" s="132">
        <v>985793</v>
      </c>
      <c r="L2201" s="131"/>
      <c r="M2201" s="131">
        <v>7.2</v>
      </c>
      <c r="N2201" s="131">
        <v>1.7</v>
      </c>
      <c r="O2201" s="133">
        <f t="shared" si="307"/>
        <v>12.24</v>
      </c>
      <c r="P2201" s="131" t="s">
        <v>96</v>
      </c>
      <c r="Q2201" s="131" t="s">
        <v>589</v>
      </c>
      <c r="R2201" s="134" t="s">
        <v>2172</v>
      </c>
      <c r="S2201" s="149">
        <v>2.5291666666666663</v>
      </c>
      <c r="T2201" s="149">
        <v>2.5291666666666663</v>
      </c>
      <c r="U2201" s="150">
        <v>44967</v>
      </c>
      <c r="V2201" s="149">
        <v>0.15333333333333332</v>
      </c>
      <c r="W2201" s="130">
        <v>0.5</v>
      </c>
      <c r="X2201" s="135">
        <v>60</v>
      </c>
      <c r="Y2201" s="130" t="str">
        <f t="shared" si="302"/>
        <v>RECELL823</v>
      </c>
      <c r="Z2201" s="130" t="str">
        <f t="shared" si="303"/>
        <v>6/N17000SCR</v>
      </c>
      <c r="AA2201" s="135">
        <f t="shared" si="305"/>
        <v>0.5</v>
      </c>
      <c r="AB2201" s="135">
        <f t="shared" si="301"/>
        <v>14.36</v>
      </c>
      <c r="AC2201" s="130">
        <f t="shared" si="306"/>
        <v>60</v>
      </c>
      <c r="AD2201" s="130" t="str">
        <f t="shared" si="304"/>
        <v>66004-122</v>
      </c>
      <c r="AE2201" s="136"/>
      <c r="AF2201" s="137"/>
      <c r="AG2201" s="1" t="s">
        <v>152</v>
      </c>
      <c r="AH2201" s="43">
        <v>23964</v>
      </c>
    </row>
    <row r="2202" spans="1:34" x14ac:dyDescent="0.25">
      <c r="A2202" s="140">
        <v>44957</v>
      </c>
      <c r="B2202" s="55" t="s">
        <v>6935</v>
      </c>
      <c r="C2202" s="51" t="s">
        <v>6937</v>
      </c>
      <c r="D2202" s="51" t="s">
        <v>7051</v>
      </c>
      <c r="E2202" s="54">
        <v>44972</v>
      </c>
      <c r="F2202" s="51" t="s">
        <v>360</v>
      </c>
      <c r="G2202" s="48" t="s">
        <v>6936</v>
      </c>
      <c r="H2202" s="52">
        <v>1</v>
      </c>
      <c r="I2202" s="51" t="s">
        <v>326</v>
      </c>
      <c r="J2202" s="1">
        <v>100</v>
      </c>
      <c r="K2202" s="132">
        <v>985798</v>
      </c>
      <c r="L2202" s="131"/>
      <c r="M2202" s="131">
        <v>36</v>
      </c>
      <c r="N2202" s="131">
        <v>4.5</v>
      </c>
      <c r="O2202" s="133">
        <f t="shared" si="307"/>
        <v>162</v>
      </c>
      <c r="P2202" s="131" t="s">
        <v>91</v>
      </c>
      <c r="Q2202" s="131" t="s">
        <v>6938</v>
      </c>
      <c r="R2202" s="134" t="s">
        <v>2172</v>
      </c>
      <c r="S2202" s="149">
        <v>2.9350000000000014</v>
      </c>
      <c r="T2202" s="149">
        <v>2.9350000000000014</v>
      </c>
      <c r="U2202" s="150">
        <v>44967</v>
      </c>
      <c r="V2202" s="149">
        <v>0.17888888888888843</v>
      </c>
      <c r="W2202" s="130">
        <v>2</v>
      </c>
      <c r="X2202" s="135">
        <v>275</v>
      </c>
      <c r="Y2202" s="130" t="str">
        <f t="shared" si="302"/>
        <v>RECELL824</v>
      </c>
      <c r="Z2202" s="130" t="str">
        <f t="shared" si="303"/>
        <v>30/MH-C4500HT</v>
      </c>
      <c r="AA2202" s="135">
        <f t="shared" si="305"/>
        <v>2</v>
      </c>
      <c r="AB2202" s="135">
        <f t="shared" si="301"/>
        <v>100</v>
      </c>
      <c r="AC2202" s="130">
        <f t="shared" si="306"/>
        <v>275</v>
      </c>
      <c r="AD2202" s="130" t="str">
        <f t="shared" si="304"/>
        <v>66004-127</v>
      </c>
      <c r="AE2202" s="136"/>
      <c r="AF2202" s="137"/>
      <c r="AG2202" s="1" t="s">
        <v>151</v>
      </c>
      <c r="AH2202" s="43">
        <v>23922</v>
      </c>
    </row>
    <row r="2203" spans="1:34" x14ac:dyDescent="0.25">
      <c r="A2203" s="139">
        <v>44935</v>
      </c>
      <c r="B2203" s="58" t="s">
        <v>6784</v>
      </c>
      <c r="C2203" s="51" t="s">
        <v>5185</v>
      </c>
      <c r="D2203" s="51" t="s">
        <v>729</v>
      </c>
      <c r="E2203" s="54">
        <v>44903</v>
      </c>
      <c r="F2203" s="51" t="s">
        <v>258</v>
      </c>
      <c r="G2203" s="48" t="s">
        <v>728</v>
      </c>
      <c r="H2203" s="52">
        <v>6</v>
      </c>
      <c r="I2203" s="51" t="s">
        <v>654</v>
      </c>
      <c r="J2203" s="1">
        <v>354.5</v>
      </c>
      <c r="K2203" s="132">
        <v>981419</v>
      </c>
      <c r="L2203" s="131"/>
      <c r="M2203" s="131" t="s">
        <v>6785</v>
      </c>
      <c r="N2203" s="131">
        <v>4.5</v>
      </c>
      <c r="O2203" s="133">
        <v>97.2</v>
      </c>
      <c r="P2203" s="131" t="s">
        <v>3486</v>
      </c>
      <c r="Q2203" s="131" t="s">
        <v>6786</v>
      </c>
      <c r="R2203" s="134" t="s">
        <v>259</v>
      </c>
      <c r="S2203" s="149">
        <v>28.636388888888892</v>
      </c>
      <c r="T2203" s="149">
        <v>4.7727314814814816</v>
      </c>
      <c r="U2203" s="150">
        <v>44971</v>
      </c>
      <c r="V2203" s="149">
        <v>0.69694444444444459</v>
      </c>
      <c r="W2203" s="130">
        <v>4.3099999999999996</v>
      </c>
      <c r="X2203" s="135">
        <v>845</v>
      </c>
      <c r="Y2203" s="130" t="str">
        <f t="shared" si="302"/>
        <v>RL638B</v>
      </c>
      <c r="Z2203" s="130" t="str">
        <f t="shared" si="303"/>
        <v>24/UR18650A</v>
      </c>
      <c r="AA2203" s="135">
        <f t="shared" si="305"/>
        <v>4.3099999999999996</v>
      </c>
      <c r="AB2203" s="135">
        <f t="shared" si="301"/>
        <v>354.5</v>
      </c>
      <c r="AC2203" s="130">
        <f t="shared" si="306"/>
        <v>845</v>
      </c>
      <c r="AD2203" s="130" t="str">
        <f t="shared" si="304"/>
        <v>66001-520</v>
      </c>
      <c r="AE2203" s="136"/>
      <c r="AF2203" s="137"/>
      <c r="AG2203" s="1" t="s">
        <v>152</v>
      </c>
      <c r="AH2203" s="43">
        <v>1167</v>
      </c>
    </row>
    <row r="2204" spans="1:34" x14ac:dyDescent="0.25">
      <c r="A2204" s="140">
        <v>44964</v>
      </c>
      <c r="B2204" s="55" t="s">
        <v>7006</v>
      </c>
      <c r="C2204" s="51" t="s">
        <v>7011</v>
      </c>
      <c r="D2204" s="51" t="s">
        <v>7009</v>
      </c>
      <c r="E2204" s="54">
        <v>44978</v>
      </c>
      <c r="F2204" s="51" t="s">
        <v>7007</v>
      </c>
      <c r="G2204" s="48" t="s">
        <v>7008</v>
      </c>
      <c r="H2204" s="52">
        <v>5</v>
      </c>
      <c r="I2204" s="51" t="s">
        <v>4124</v>
      </c>
      <c r="J2204" s="1">
        <v>1.72</v>
      </c>
      <c r="K2204" s="132">
        <v>986935</v>
      </c>
      <c r="L2204" s="131"/>
      <c r="M2204" s="131">
        <v>3.6</v>
      </c>
      <c r="N2204" s="131">
        <v>1.65</v>
      </c>
      <c r="O2204" s="133">
        <f t="shared" ref="O2204:O2213" si="308">N2204*M2204</f>
        <v>5.9399999999999995</v>
      </c>
      <c r="P2204" s="131" t="s">
        <v>3486</v>
      </c>
      <c r="Q2204" s="131" t="s">
        <v>412</v>
      </c>
      <c r="R2204" s="134" t="s">
        <v>5775</v>
      </c>
      <c r="S2204" s="149">
        <v>1.6380555555555567</v>
      </c>
      <c r="T2204" s="149">
        <v>0.32761111111111135</v>
      </c>
      <c r="U2204" s="150">
        <v>44971</v>
      </c>
      <c r="V2204" s="149">
        <v>0.33333333333333481</v>
      </c>
      <c r="W2204" s="130">
        <v>0.25</v>
      </c>
      <c r="X2204" s="135">
        <v>36.18</v>
      </c>
      <c r="Y2204" s="130" t="str">
        <f t="shared" si="302"/>
        <v>L651</v>
      </c>
      <c r="Z2204" s="130" t="str">
        <f t="shared" si="303"/>
        <v>1/PLC-2/3AA-3.6-BERG</v>
      </c>
      <c r="AA2204" s="135">
        <f t="shared" si="305"/>
        <v>0.25</v>
      </c>
      <c r="AB2204" s="135">
        <f t="shared" si="301"/>
        <v>1.72</v>
      </c>
      <c r="AC2204" s="130">
        <f t="shared" si="306"/>
        <v>36.18</v>
      </c>
      <c r="AD2204" s="130" t="str">
        <f t="shared" si="304"/>
        <v>60000-008ASIEM</v>
      </c>
      <c r="AE2204" s="136"/>
      <c r="AF2204" s="137"/>
      <c r="AG2204" s="1" t="s">
        <v>153</v>
      </c>
      <c r="AH2204" s="43">
        <v>66847</v>
      </c>
    </row>
    <row r="2205" spans="1:34" x14ac:dyDescent="0.25">
      <c r="A2205" s="140">
        <v>44964</v>
      </c>
      <c r="B2205" s="55" t="s">
        <v>6989</v>
      </c>
      <c r="C2205" s="51" t="s">
        <v>4223</v>
      </c>
      <c r="D2205" s="51" t="s">
        <v>6991</v>
      </c>
      <c r="E2205" s="54">
        <v>44979</v>
      </c>
      <c r="F2205" s="51" t="s">
        <v>322</v>
      </c>
      <c r="G2205" s="48" t="s">
        <v>6990</v>
      </c>
      <c r="H2205" s="52">
        <v>2</v>
      </c>
      <c r="I2205" s="51" t="s">
        <v>3385</v>
      </c>
      <c r="J2205" s="1">
        <v>17.600000000000001</v>
      </c>
      <c r="K2205" s="132">
        <v>987088</v>
      </c>
      <c r="L2205" s="131"/>
      <c r="M2205" s="131">
        <v>14.4</v>
      </c>
      <c r="N2205" s="131">
        <v>2.6</v>
      </c>
      <c r="O2205" s="133">
        <f t="shared" si="308"/>
        <v>37.440000000000005</v>
      </c>
      <c r="P2205" s="131" t="s">
        <v>3486</v>
      </c>
      <c r="Q2205" s="131" t="s">
        <v>562</v>
      </c>
      <c r="R2205" s="134" t="s">
        <v>248</v>
      </c>
      <c r="S2205" s="149">
        <v>2.1322222222222216</v>
      </c>
      <c r="T2205" s="149">
        <v>1.0661111111111108</v>
      </c>
      <c r="U2205" s="150">
        <v>44971</v>
      </c>
      <c r="V2205" s="149">
        <v>0.29499999999999948</v>
      </c>
      <c r="W2205" s="130">
        <v>0.5</v>
      </c>
      <c r="X2205" s="135">
        <v>68</v>
      </c>
      <c r="Y2205" s="130" t="str">
        <f t="shared" si="302"/>
        <v>RL1649</v>
      </c>
      <c r="Z2205" s="130" t="str">
        <f t="shared" si="303"/>
        <v>4/ICR18650-26JM</v>
      </c>
      <c r="AA2205" s="135">
        <f t="shared" si="305"/>
        <v>0.5</v>
      </c>
      <c r="AB2205" s="135">
        <f t="shared" si="301"/>
        <v>17.600000000000001</v>
      </c>
      <c r="AC2205" s="130">
        <f t="shared" si="306"/>
        <v>68</v>
      </c>
      <c r="AD2205" s="130" t="str">
        <f t="shared" si="304"/>
        <v>66003-032</v>
      </c>
      <c r="AE2205" s="136"/>
      <c r="AF2205" s="137"/>
      <c r="AG2205" s="1" t="s">
        <v>13</v>
      </c>
      <c r="AH2205" s="43" t="s">
        <v>323</v>
      </c>
    </row>
    <row r="2206" spans="1:34" x14ac:dyDescent="0.25">
      <c r="A2206" s="144">
        <v>44965</v>
      </c>
      <c r="B2206" s="56" t="s">
        <v>7029</v>
      </c>
      <c r="C2206" s="51" t="s">
        <v>7026</v>
      </c>
      <c r="D2206" s="51" t="s">
        <v>7049</v>
      </c>
      <c r="E2206" s="54">
        <v>44979</v>
      </c>
      <c r="F2206" s="51" t="s">
        <v>255</v>
      </c>
      <c r="G2206" s="48" t="s">
        <v>7025</v>
      </c>
      <c r="H2206" s="52">
        <v>3</v>
      </c>
      <c r="I2206" s="51" t="s">
        <v>161</v>
      </c>
      <c r="J2206" s="1">
        <v>1</v>
      </c>
      <c r="K2206" s="132">
        <v>987087</v>
      </c>
      <c r="L2206" s="131"/>
      <c r="M2206" s="131">
        <v>1.2</v>
      </c>
      <c r="N2206" s="131">
        <v>0.04</v>
      </c>
      <c r="O2206" s="133">
        <f t="shared" si="308"/>
        <v>4.8000000000000001E-2</v>
      </c>
      <c r="P2206" s="131" t="s">
        <v>3497</v>
      </c>
      <c r="Q2206" s="131" t="s">
        <v>412</v>
      </c>
      <c r="R2206" s="134" t="s">
        <v>248</v>
      </c>
      <c r="S2206" s="149">
        <v>0.34138888888888808</v>
      </c>
      <c r="T2206" s="149">
        <v>0.11379629629629602</v>
      </c>
      <c r="U2206" s="150">
        <v>44970</v>
      </c>
      <c r="V2206" s="149">
        <v>0.24833333333333218</v>
      </c>
      <c r="W2206" s="130">
        <v>1.1599999999999999</v>
      </c>
      <c r="X2206" s="135">
        <v>3.54</v>
      </c>
      <c r="Y2206" s="130" t="str">
        <f t="shared" si="302"/>
        <v>PACK751</v>
      </c>
      <c r="Z2206" s="130" t="str">
        <f t="shared" si="303"/>
        <v>1/V40H</v>
      </c>
      <c r="AA2206" s="135">
        <f t="shared" si="305"/>
        <v>1.1599999999999999</v>
      </c>
      <c r="AB2206" s="135">
        <f t="shared" si="301"/>
        <v>1</v>
      </c>
      <c r="AC2206" s="130">
        <f t="shared" si="306"/>
        <v>3.54</v>
      </c>
      <c r="AD2206" s="130" t="str">
        <f t="shared" si="304"/>
        <v>20003-711A</v>
      </c>
      <c r="AE2206" s="136"/>
      <c r="AF2206" s="137"/>
      <c r="AG2206" s="1" t="s">
        <v>573</v>
      </c>
      <c r="AH2206" s="43" t="s">
        <v>277</v>
      </c>
    </row>
    <row r="2207" spans="1:34" x14ac:dyDescent="0.25">
      <c r="A2207" s="140">
        <v>44964</v>
      </c>
      <c r="B2207" s="55" t="s">
        <v>6988</v>
      </c>
      <c r="C2207" s="51" t="s">
        <v>3235</v>
      </c>
      <c r="D2207" s="51" t="s">
        <v>1063</v>
      </c>
      <c r="E2207" s="54">
        <v>44985</v>
      </c>
      <c r="F2207" s="51" t="s">
        <v>267</v>
      </c>
      <c r="G2207" s="48" t="s">
        <v>1062</v>
      </c>
      <c r="H2207" s="52">
        <v>2</v>
      </c>
      <c r="I2207" s="51" t="s">
        <v>1924</v>
      </c>
      <c r="J2207" s="1">
        <v>39.68</v>
      </c>
      <c r="K2207" s="132">
        <v>986942</v>
      </c>
      <c r="L2207" s="131"/>
      <c r="M2207" s="131"/>
      <c r="N2207" s="131"/>
      <c r="O2207" s="133">
        <f t="shared" si="308"/>
        <v>0</v>
      </c>
      <c r="P2207" s="131"/>
      <c r="Q2207" s="131"/>
      <c r="R2207" s="134" t="s">
        <v>5813</v>
      </c>
      <c r="S2207" s="149">
        <v>0.41694444444444478</v>
      </c>
      <c r="T2207" s="149">
        <v>0.20847222222222239</v>
      </c>
      <c r="U2207" s="150">
        <v>44970</v>
      </c>
      <c r="V2207" s="149">
        <v>0.4211111111111121</v>
      </c>
      <c r="W2207" s="130">
        <v>0.12</v>
      </c>
      <c r="X2207" s="135">
        <v>80</v>
      </c>
      <c r="Y2207" s="130" t="str">
        <f t="shared" si="302"/>
        <v>CH211A</v>
      </c>
      <c r="Z2207" s="130" t="str">
        <f t="shared" si="303"/>
        <v>1/TSB-002PCB</v>
      </c>
      <c r="AA2207" s="135">
        <f t="shared" si="305"/>
        <v>0.12</v>
      </c>
      <c r="AB2207" s="135">
        <f t="shared" si="301"/>
        <v>39.68</v>
      </c>
      <c r="AC2207" s="130">
        <f t="shared" si="306"/>
        <v>80</v>
      </c>
      <c r="AD2207" s="130" t="str">
        <f t="shared" si="304"/>
        <v>66000-118A</v>
      </c>
      <c r="AE2207" s="136"/>
      <c r="AF2207" s="137"/>
      <c r="AG2207" s="1" t="s">
        <v>153</v>
      </c>
      <c r="AH2207" s="43">
        <v>66116</v>
      </c>
    </row>
    <row r="2208" spans="1:34" x14ac:dyDescent="0.25">
      <c r="A2208" s="144">
        <v>44965</v>
      </c>
      <c r="B2208" s="56" t="s">
        <v>7027</v>
      </c>
      <c r="C2208" s="51" t="s">
        <v>2150</v>
      </c>
      <c r="D2208" s="51" t="s">
        <v>6546</v>
      </c>
      <c r="E2208" s="54">
        <v>44986</v>
      </c>
      <c r="F2208" s="51" t="s">
        <v>3910</v>
      </c>
      <c r="G2208" s="48" t="s">
        <v>6545</v>
      </c>
      <c r="H2208" s="52">
        <v>2</v>
      </c>
      <c r="I2208" s="51" t="s">
        <v>95</v>
      </c>
      <c r="J2208" s="1">
        <v>66.069999999999993</v>
      </c>
      <c r="K2208" s="132">
        <v>987569</v>
      </c>
      <c r="L2208" s="131"/>
      <c r="M2208" s="131">
        <v>18</v>
      </c>
      <c r="N2208" s="131"/>
      <c r="O2208" s="133">
        <f t="shared" si="308"/>
        <v>0</v>
      </c>
      <c r="P2208" s="131" t="s">
        <v>3538</v>
      </c>
      <c r="Q2208" s="131" t="s">
        <v>6547</v>
      </c>
      <c r="R2208" s="134" t="s">
        <v>7083</v>
      </c>
      <c r="S2208" s="149">
        <v>11.383611111111112</v>
      </c>
      <c r="T2208" s="149">
        <v>5.6918055555555558</v>
      </c>
      <c r="U2208" s="150">
        <v>44970</v>
      </c>
      <c r="V2208" s="149">
        <v>0.3177777777777786</v>
      </c>
      <c r="W2208" s="130">
        <v>6.7</v>
      </c>
      <c r="X2208" s="135">
        <v>390</v>
      </c>
      <c r="Y2208" s="130" t="str">
        <f t="shared" si="302"/>
        <v>AL612</v>
      </c>
      <c r="Z2208" s="130" t="str">
        <f t="shared" si="303"/>
        <v>72/LR20XW</v>
      </c>
      <c r="AA2208" s="135">
        <f t="shared" si="305"/>
        <v>6.7</v>
      </c>
      <c r="AB2208" s="135">
        <f t="shared" si="301"/>
        <v>66.069999999999993</v>
      </c>
      <c r="AC2208" s="130">
        <f t="shared" si="306"/>
        <v>390</v>
      </c>
      <c r="AD2208" s="130" t="str">
        <f t="shared" si="304"/>
        <v>66003-612</v>
      </c>
      <c r="AE2208" s="136"/>
      <c r="AF2208" s="137"/>
      <c r="AG2208" s="1" t="s">
        <v>152</v>
      </c>
      <c r="AH2208" s="43">
        <v>1853</v>
      </c>
    </row>
    <row r="2209" spans="1:34" x14ac:dyDescent="0.25">
      <c r="A2209" s="146">
        <v>44966</v>
      </c>
      <c r="B2209" s="57" t="s">
        <v>7033</v>
      </c>
      <c r="C2209" s="51" t="s">
        <v>4955</v>
      </c>
      <c r="D2209" s="51" t="s">
        <v>7089</v>
      </c>
      <c r="E2209" s="54">
        <v>44974</v>
      </c>
      <c r="F2209" s="51" t="s">
        <v>832</v>
      </c>
      <c r="G2209" s="48" t="s">
        <v>7034</v>
      </c>
      <c r="H2209" s="52">
        <v>1</v>
      </c>
      <c r="I2209" s="51" t="s">
        <v>364</v>
      </c>
      <c r="J2209" s="1">
        <v>128.38</v>
      </c>
      <c r="K2209" s="132">
        <v>986366</v>
      </c>
      <c r="L2209" s="131"/>
      <c r="M2209" s="131">
        <v>25.9</v>
      </c>
      <c r="N2209" s="131">
        <v>13</v>
      </c>
      <c r="O2209" s="133">
        <f t="shared" si="308"/>
        <v>336.7</v>
      </c>
      <c r="P2209" s="131" t="s">
        <v>3486</v>
      </c>
      <c r="Q2209" s="131" t="s">
        <v>460</v>
      </c>
      <c r="R2209" s="134" t="s">
        <v>2172</v>
      </c>
      <c r="S2209" s="149">
        <v>3.6141666666666654</v>
      </c>
      <c r="T2209" s="149">
        <v>3.6141666666666654</v>
      </c>
      <c r="U2209" s="150">
        <v>44970</v>
      </c>
      <c r="V2209" s="149">
        <v>0.32388888888888712</v>
      </c>
      <c r="W2209" s="130">
        <v>0.5</v>
      </c>
      <c r="X2209" s="135">
        <v>360</v>
      </c>
      <c r="Y2209" s="130" t="str">
        <f t="shared" si="302"/>
        <v>RECELL303</v>
      </c>
      <c r="Z2209" s="130" t="str">
        <f t="shared" si="303"/>
        <v>35/UR18650ZY</v>
      </c>
      <c r="AA2209" s="135">
        <f t="shared" si="305"/>
        <v>0.5</v>
      </c>
      <c r="AB2209" s="135">
        <f t="shared" si="301"/>
        <v>128.38</v>
      </c>
      <c r="AC2209" s="130">
        <f t="shared" si="306"/>
        <v>360</v>
      </c>
      <c r="AD2209" s="130" t="str">
        <f t="shared" si="304"/>
        <v>66001-425</v>
      </c>
      <c r="AE2209" s="136"/>
      <c r="AF2209" s="137"/>
      <c r="AG2209" s="1" t="s">
        <v>13</v>
      </c>
      <c r="AH2209" s="43">
        <v>64999</v>
      </c>
    </row>
    <row r="2210" spans="1:34" x14ac:dyDescent="0.25">
      <c r="A2210" s="147">
        <v>44960</v>
      </c>
      <c r="B2210" s="82" t="s">
        <v>6975</v>
      </c>
      <c r="C2210" s="51" t="s">
        <v>580</v>
      </c>
      <c r="D2210" s="51" t="s">
        <v>6392</v>
      </c>
      <c r="E2210" s="54">
        <v>44973</v>
      </c>
      <c r="F2210" s="51" t="s">
        <v>105</v>
      </c>
      <c r="G2210" s="48" t="s">
        <v>6226</v>
      </c>
      <c r="H2210" s="52">
        <v>2</v>
      </c>
      <c r="I2210" s="51" t="s">
        <v>364</v>
      </c>
      <c r="J2210" s="1">
        <v>7.34</v>
      </c>
      <c r="K2210" s="132">
        <v>986941</v>
      </c>
      <c r="L2210" s="131" t="s">
        <v>6227</v>
      </c>
      <c r="M2210" s="131">
        <v>7.4</v>
      </c>
      <c r="N2210" s="131">
        <v>2.6</v>
      </c>
      <c r="O2210" s="133">
        <f t="shared" si="308"/>
        <v>19.240000000000002</v>
      </c>
      <c r="P2210" s="131" t="s">
        <v>3486</v>
      </c>
      <c r="Q2210" s="131" t="s">
        <v>582</v>
      </c>
      <c r="R2210" s="134" t="s">
        <v>997</v>
      </c>
      <c r="S2210" s="149">
        <v>2.0391666666666657</v>
      </c>
      <c r="T2210" s="149">
        <v>1.0195833333333328</v>
      </c>
      <c r="U2210" s="150">
        <v>44970</v>
      </c>
      <c r="V2210" s="149">
        <v>0.224444444444444</v>
      </c>
      <c r="W2210" s="130">
        <v>0.73</v>
      </c>
      <c r="X2210" s="135">
        <v>53.45</v>
      </c>
      <c r="Y2210" s="130" t="str">
        <f t="shared" si="302"/>
        <v>RECELL802</v>
      </c>
      <c r="Z2210" s="130" t="str">
        <f t="shared" si="303"/>
        <v>2/UR18650ZY</v>
      </c>
      <c r="AA2210" s="135">
        <f t="shared" si="305"/>
        <v>0.73</v>
      </c>
      <c r="AB2210" s="135">
        <f t="shared" si="301"/>
        <v>7.34</v>
      </c>
      <c r="AC2210" s="130">
        <f t="shared" si="306"/>
        <v>53.45</v>
      </c>
      <c r="AD2210" s="130" t="str">
        <f t="shared" si="304"/>
        <v>22000-966C</v>
      </c>
      <c r="AE2210" s="136"/>
      <c r="AF2210" s="137"/>
      <c r="AG2210" s="1" t="s">
        <v>13</v>
      </c>
      <c r="AH2210" s="43" t="s">
        <v>294</v>
      </c>
    </row>
    <row r="2211" spans="1:34" x14ac:dyDescent="0.25">
      <c r="A2211" s="147">
        <v>44960</v>
      </c>
      <c r="B2211" s="82" t="s">
        <v>6978</v>
      </c>
      <c r="C2211" s="51" t="s">
        <v>6980</v>
      </c>
      <c r="D2211" s="51" t="s">
        <v>1740</v>
      </c>
      <c r="E2211" s="54">
        <v>44974</v>
      </c>
      <c r="F2211" s="51" t="s">
        <v>6979</v>
      </c>
      <c r="G2211" s="48" t="s">
        <v>1738</v>
      </c>
      <c r="H2211" s="52">
        <v>5</v>
      </c>
      <c r="I2211" s="51" t="s">
        <v>257</v>
      </c>
      <c r="J2211" s="1">
        <v>9.6300000000000008</v>
      </c>
      <c r="K2211" s="132">
        <v>986499</v>
      </c>
      <c r="L2211" s="131"/>
      <c r="M2211" s="131">
        <v>18</v>
      </c>
      <c r="N2211" s="131"/>
      <c r="O2211" s="133">
        <f t="shared" si="308"/>
        <v>0</v>
      </c>
      <c r="P2211" s="131" t="s">
        <v>3538</v>
      </c>
      <c r="Q2211" s="131" t="s">
        <v>591</v>
      </c>
      <c r="R2211" s="134" t="s">
        <v>5775</v>
      </c>
      <c r="S2211" s="149">
        <v>8.0266666666666691</v>
      </c>
      <c r="T2211" s="149">
        <v>1.6053333333333337</v>
      </c>
      <c r="U2211" s="150">
        <v>44970</v>
      </c>
      <c r="V2211" s="149">
        <v>0.48611111111111294</v>
      </c>
      <c r="W2211" s="130">
        <v>0.82</v>
      </c>
      <c r="X2211" s="135">
        <v>78</v>
      </c>
      <c r="Y2211" s="130" t="str">
        <f t="shared" si="302"/>
        <v>AL49C</v>
      </c>
      <c r="Z2211" s="130" t="str">
        <f t="shared" si="303"/>
        <v>12/LR14KW</v>
      </c>
      <c r="AA2211" s="135">
        <f t="shared" si="305"/>
        <v>0.82</v>
      </c>
      <c r="AB2211" s="135">
        <f t="shared" si="301"/>
        <v>9.6300000000000008</v>
      </c>
      <c r="AC2211" s="130">
        <f t="shared" si="306"/>
        <v>78</v>
      </c>
      <c r="AD2211" s="130" t="str">
        <f t="shared" si="304"/>
        <v>66000-302</v>
      </c>
      <c r="AE2211" s="136"/>
      <c r="AF2211" s="137"/>
      <c r="AG2211" s="1" t="s">
        <v>152</v>
      </c>
      <c r="AH2211" s="43">
        <v>65512</v>
      </c>
    </row>
    <row r="2212" spans="1:34" x14ac:dyDescent="0.25">
      <c r="A2212" s="147">
        <v>44967</v>
      </c>
      <c r="B2212" s="82" t="s">
        <v>7047</v>
      </c>
      <c r="C2212" s="51" t="s">
        <v>6852</v>
      </c>
      <c r="D2212" s="51" t="s">
        <v>4895</v>
      </c>
      <c r="E2212" s="54">
        <v>44973</v>
      </c>
      <c r="F2212" s="51" t="s">
        <v>1421</v>
      </c>
      <c r="G2212" s="48" t="s">
        <v>4894</v>
      </c>
      <c r="H2212" s="52">
        <v>2</v>
      </c>
      <c r="I2212" s="51" t="s">
        <v>95</v>
      </c>
      <c r="J2212" s="1">
        <v>25.69</v>
      </c>
      <c r="K2212" s="132">
        <v>987836</v>
      </c>
      <c r="L2212" s="131"/>
      <c r="M2212" s="131">
        <v>42</v>
      </c>
      <c r="N2212" s="131">
        <v>18</v>
      </c>
      <c r="O2212" s="133">
        <f t="shared" si="308"/>
        <v>756</v>
      </c>
      <c r="P2212" s="131" t="s">
        <v>3538</v>
      </c>
      <c r="Q2212" s="131" t="s">
        <v>1758</v>
      </c>
      <c r="R2212" s="134" t="s">
        <v>5775</v>
      </c>
      <c r="S2212" s="149">
        <v>4.903611111111112</v>
      </c>
      <c r="T2212" s="149">
        <v>2.451805555555556</v>
      </c>
      <c r="U2212" s="150">
        <v>44970</v>
      </c>
      <c r="V2212" s="149">
        <v>0.36638888888888843</v>
      </c>
      <c r="W2212" s="130">
        <v>1.46</v>
      </c>
      <c r="X2212" s="135">
        <v>150</v>
      </c>
      <c r="Y2212" s="130" t="str">
        <f t="shared" si="302"/>
        <v>AL217</v>
      </c>
      <c r="Z2212" s="130" t="str">
        <f t="shared" si="303"/>
        <v xml:space="preserve">28/LR20XW </v>
      </c>
      <c r="AA2212" s="135">
        <f t="shared" si="305"/>
        <v>1.46</v>
      </c>
      <c r="AB2212" s="135">
        <f t="shared" si="301"/>
        <v>25.69</v>
      </c>
      <c r="AC2212" s="130">
        <f t="shared" si="306"/>
        <v>150</v>
      </c>
      <c r="AD2212" s="130" t="str">
        <f t="shared" si="304"/>
        <v>66000-212</v>
      </c>
      <c r="AE2212" s="136"/>
      <c r="AF2212" s="137"/>
      <c r="AG2212" s="1" t="s">
        <v>13</v>
      </c>
      <c r="AH2212" s="43">
        <v>66560</v>
      </c>
    </row>
    <row r="2213" spans="1:34" x14ac:dyDescent="0.25">
      <c r="A2213" s="140">
        <v>44957</v>
      </c>
      <c r="B2213" s="55" t="s">
        <v>6927</v>
      </c>
      <c r="C2213" s="51" t="s">
        <v>6928</v>
      </c>
      <c r="D2213" s="51" t="s">
        <v>3449</v>
      </c>
      <c r="E2213" s="54">
        <v>44965</v>
      </c>
      <c r="F2213" s="51" t="s">
        <v>302</v>
      </c>
      <c r="G2213" s="48" t="s">
        <v>3448</v>
      </c>
      <c r="H2213" s="52">
        <v>1</v>
      </c>
      <c r="I2213" s="51" t="s">
        <v>293</v>
      </c>
      <c r="J2213" s="1">
        <v>10.7</v>
      </c>
      <c r="K2213" s="132">
        <v>986084</v>
      </c>
      <c r="L2213" s="131"/>
      <c r="M2213" s="131">
        <v>7.2</v>
      </c>
      <c r="N2213" s="131">
        <v>1.7</v>
      </c>
      <c r="O2213" s="133">
        <f t="shared" si="308"/>
        <v>12.24</v>
      </c>
      <c r="P2213" s="131" t="s">
        <v>3497</v>
      </c>
      <c r="Q2213" s="131" t="s">
        <v>464</v>
      </c>
      <c r="R2213" s="134" t="s">
        <v>997</v>
      </c>
      <c r="S2213" s="149">
        <v>1.2019444444444423</v>
      </c>
      <c r="T2213" s="149">
        <v>1.2019444444444423</v>
      </c>
      <c r="U2213" s="150">
        <v>44972</v>
      </c>
      <c r="V2213" s="149">
        <v>0.1588888888888893</v>
      </c>
      <c r="W2213" s="130">
        <v>1.18</v>
      </c>
      <c r="X2213" s="135">
        <v>59.57</v>
      </c>
      <c r="Y2213" s="130" t="str">
        <f t="shared" si="302"/>
        <v>RECELL65</v>
      </c>
      <c r="Z2213" s="130" t="str">
        <f t="shared" si="303"/>
        <v>6/AA170</v>
      </c>
      <c r="AA2213" s="135">
        <f t="shared" si="305"/>
        <v>1.18</v>
      </c>
      <c r="AB2213" s="135">
        <f t="shared" si="301"/>
        <v>10.7</v>
      </c>
      <c r="AC2213" s="130">
        <f t="shared" si="306"/>
        <v>59.57</v>
      </c>
      <c r="AD2213" s="130" t="str">
        <f t="shared" si="304"/>
        <v>67001-261</v>
      </c>
      <c r="AE2213" s="136"/>
      <c r="AF2213" s="137"/>
      <c r="AG2213" s="1" t="s">
        <v>13</v>
      </c>
      <c r="AH2213" s="43" t="s">
        <v>513</v>
      </c>
    </row>
    <row r="2214" spans="1:34" x14ac:dyDescent="0.25">
      <c r="A2214" s="147">
        <v>44960</v>
      </c>
      <c r="B2214" s="82" t="s">
        <v>6976</v>
      </c>
      <c r="C2214" s="51" t="s">
        <v>767</v>
      </c>
      <c r="D2214" s="51" t="s">
        <v>7090</v>
      </c>
      <c r="E2214" s="54">
        <v>44973</v>
      </c>
      <c r="F2214" s="51" t="s">
        <v>282</v>
      </c>
      <c r="G2214" s="48" t="s">
        <v>6977</v>
      </c>
      <c r="H2214" s="52">
        <v>2</v>
      </c>
      <c r="I2214" s="51" t="s">
        <v>732</v>
      </c>
      <c r="J2214" s="1">
        <v>11.59</v>
      </c>
      <c r="K2214" s="132">
        <v>986948</v>
      </c>
      <c r="L2214" s="131"/>
      <c r="M2214" s="131">
        <v>7.2</v>
      </c>
      <c r="N2214" s="131">
        <v>3.4</v>
      </c>
      <c r="O2214" s="133">
        <v>24.84</v>
      </c>
      <c r="P2214" s="131" t="s">
        <v>3486</v>
      </c>
      <c r="Q2214" s="131" t="s">
        <v>582</v>
      </c>
      <c r="R2214" s="134" t="s">
        <v>997</v>
      </c>
      <c r="S2214" s="149">
        <v>2.4352777777777788</v>
      </c>
      <c r="T2214" s="149">
        <v>1.2176388888888894</v>
      </c>
      <c r="U2214" s="150">
        <v>44972</v>
      </c>
      <c r="V2214" s="149">
        <v>0.28777777777777791</v>
      </c>
      <c r="W2214" s="130">
        <v>0.25</v>
      </c>
      <c r="X2214" s="135">
        <v>65.72</v>
      </c>
      <c r="Y2214" s="130" t="str">
        <f t="shared" si="302"/>
        <v>RECELL825</v>
      </c>
      <c r="Z2214" s="130" t="str">
        <f t="shared" si="303"/>
        <v>2/INR18650-35E</v>
      </c>
      <c r="AA2214" s="135">
        <f t="shared" si="305"/>
        <v>0.25</v>
      </c>
      <c r="AB2214" s="135">
        <f t="shared" si="301"/>
        <v>11.59</v>
      </c>
      <c r="AC2214" s="130">
        <f t="shared" si="306"/>
        <v>65.72</v>
      </c>
      <c r="AD2214" s="130" t="str">
        <f t="shared" si="304"/>
        <v>66004-133</v>
      </c>
      <c r="AE2214" s="136"/>
      <c r="AF2214" s="137"/>
      <c r="AG2214" s="1" t="s">
        <v>13</v>
      </c>
      <c r="AH2214" s="43" t="s">
        <v>283</v>
      </c>
    </row>
    <row r="2215" spans="1:34" x14ac:dyDescent="0.25">
      <c r="A2215" s="146">
        <v>44938</v>
      </c>
      <c r="B2215" s="57" t="s">
        <v>6825</v>
      </c>
      <c r="C2215" s="51" t="s">
        <v>6827</v>
      </c>
      <c r="D2215" s="51" t="s">
        <v>6828</v>
      </c>
      <c r="E2215" s="54">
        <v>44937</v>
      </c>
      <c r="F2215" s="51" t="s">
        <v>6329</v>
      </c>
      <c r="G2215" s="48" t="s">
        <v>6826</v>
      </c>
      <c r="H2215" s="52">
        <v>50</v>
      </c>
      <c r="I2215" s="51" t="s">
        <v>2719</v>
      </c>
      <c r="J2215" s="1">
        <v>18.420000000000002</v>
      </c>
      <c r="K2215" s="132">
        <v>984334</v>
      </c>
      <c r="L2215" s="131"/>
      <c r="M2215" s="131">
        <v>7.2</v>
      </c>
      <c r="N2215" s="131">
        <v>4</v>
      </c>
      <c r="O2215" s="133">
        <f t="shared" ref="O2215:O2220" si="309">N2215*M2215</f>
        <v>28.8</v>
      </c>
      <c r="P2215" s="131" t="s">
        <v>4011</v>
      </c>
      <c r="Q2215" s="131" t="s">
        <v>464</v>
      </c>
      <c r="R2215" s="134" t="s">
        <v>5813</v>
      </c>
      <c r="S2215" s="149">
        <v>31.557222222222226</v>
      </c>
      <c r="T2215" s="149">
        <v>0.63114444444444451</v>
      </c>
      <c r="U2215" s="150">
        <v>44971</v>
      </c>
      <c r="V2215" s="149">
        <v>1.2419444444444432</v>
      </c>
      <c r="W2215" s="130">
        <v>0.5</v>
      </c>
      <c r="X2215" s="135">
        <v>44.6</v>
      </c>
      <c r="Y2215" s="130" t="str">
        <f t="shared" si="302"/>
        <v>N1773</v>
      </c>
      <c r="Z2215" s="130" t="str">
        <f t="shared" si="303"/>
        <v>ITL4000D</v>
      </c>
      <c r="AA2215" s="135">
        <f t="shared" si="305"/>
        <v>0.5</v>
      </c>
      <c r="AB2215" s="135">
        <f t="shared" si="301"/>
        <v>18.420000000000002</v>
      </c>
      <c r="AC2215" s="130">
        <f t="shared" si="306"/>
        <v>44.6</v>
      </c>
      <c r="AD2215" s="130" t="str">
        <f t="shared" si="304"/>
        <v>30004-326EMG</v>
      </c>
      <c r="AE2215" s="136"/>
      <c r="AF2215" s="137"/>
      <c r="AG2215" s="1" t="s">
        <v>13</v>
      </c>
      <c r="AH2215" s="43">
        <v>66931</v>
      </c>
    </row>
    <row r="2216" spans="1:34" x14ac:dyDescent="0.25">
      <c r="A2216" s="140">
        <v>44964</v>
      </c>
      <c r="B2216" s="55" t="s">
        <v>7000</v>
      </c>
      <c r="C2216" s="51" t="s">
        <v>633</v>
      </c>
      <c r="D2216" s="51" t="s">
        <v>7004</v>
      </c>
      <c r="E2216" s="54">
        <v>44977</v>
      </c>
      <c r="F2216" s="51" t="s">
        <v>7001</v>
      </c>
      <c r="G2216" s="48" t="s">
        <v>7002</v>
      </c>
      <c r="H2216" s="52">
        <v>2</v>
      </c>
      <c r="I2216" s="51" t="s">
        <v>364</v>
      </c>
      <c r="J2216" s="1">
        <v>3.67</v>
      </c>
      <c r="K2216" s="132">
        <v>986384</v>
      </c>
      <c r="L2216" s="131" t="s">
        <v>7003</v>
      </c>
      <c r="M2216" s="131"/>
      <c r="N2216" s="131"/>
      <c r="O2216" s="133">
        <f t="shared" si="309"/>
        <v>0</v>
      </c>
      <c r="P2216" s="131"/>
      <c r="Q2216" s="131"/>
      <c r="R2216" s="134" t="s">
        <v>997</v>
      </c>
      <c r="S2216" s="149">
        <v>1.8336111111111117</v>
      </c>
      <c r="T2216" s="149">
        <v>0.91680555555555587</v>
      </c>
      <c r="U2216" s="150">
        <v>44971</v>
      </c>
      <c r="V2216" s="149">
        <v>0.21138888888888951</v>
      </c>
      <c r="W2216" s="130">
        <v>0.5</v>
      </c>
      <c r="X2216" s="135">
        <v>63.13</v>
      </c>
      <c r="Y2216" s="130" t="str">
        <f t="shared" si="302"/>
        <v>RECELL509</v>
      </c>
      <c r="Z2216" s="130" t="str">
        <f t="shared" si="303"/>
        <v>1/UR18650ZY</v>
      </c>
      <c r="AA2216" s="135">
        <f t="shared" si="305"/>
        <v>0.5</v>
      </c>
      <c r="AB2216" s="135">
        <f t="shared" si="301"/>
        <v>3.67</v>
      </c>
      <c r="AC2216" s="130">
        <f t="shared" si="306"/>
        <v>63.13</v>
      </c>
      <c r="AD2216" s="130" t="str">
        <f t="shared" si="304"/>
        <v>22000-170KE</v>
      </c>
      <c r="AE2216" s="136"/>
      <c r="AF2216" s="137"/>
      <c r="AG2216" s="1" t="s">
        <v>13</v>
      </c>
      <c r="AH2216" s="43">
        <v>2803</v>
      </c>
    </row>
    <row r="2217" spans="1:34" x14ac:dyDescent="0.25">
      <c r="A2217" s="139">
        <v>44970</v>
      </c>
      <c r="B2217" s="58" t="s">
        <v>7068</v>
      </c>
      <c r="C2217" s="51" t="s">
        <v>737</v>
      </c>
      <c r="D2217" s="51" t="s">
        <v>7091</v>
      </c>
      <c r="E2217" s="54">
        <v>44980</v>
      </c>
      <c r="F2217" s="51" t="s">
        <v>1370</v>
      </c>
      <c r="G2217" s="48" t="s">
        <v>7069</v>
      </c>
      <c r="H2217" s="52">
        <v>1</v>
      </c>
      <c r="I2217" s="51" t="s">
        <v>719</v>
      </c>
      <c r="J2217" s="1">
        <v>33.17</v>
      </c>
      <c r="K2217" s="132">
        <v>987838</v>
      </c>
      <c r="L2217" s="131"/>
      <c r="M2217" s="131">
        <v>14.4</v>
      </c>
      <c r="N2217" s="131">
        <v>6</v>
      </c>
      <c r="O2217" s="133">
        <f t="shared" si="309"/>
        <v>86.4</v>
      </c>
      <c r="P2217" s="131" t="s">
        <v>3486</v>
      </c>
      <c r="Q2217" s="131" t="s">
        <v>92</v>
      </c>
      <c r="R2217" s="134" t="s">
        <v>997</v>
      </c>
      <c r="S2217" s="149">
        <v>1.4166666666666656</v>
      </c>
      <c r="T2217" s="149">
        <v>1.4166666666666656</v>
      </c>
      <c r="U2217" s="150">
        <v>44972</v>
      </c>
      <c r="V2217" s="149">
        <v>0.26805555555555571</v>
      </c>
      <c r="W2217" s="130">
        <v>1.67</v>
      </c>
      <c r="X2217" s="135">
        <v>120</v>
      </c>
      <c r="Y2217" s="130" t="str">
        <f t="shared" si="302"/>
        <v>RECELL826</v>
      </c>
      <c r="Z2217" s="130" t="str">
        <f t="shared" si="303"/>
        <v>8/INR18650-30Q</v>
      </c>
      <c r="AA2217" s="135">
        <f t="shared" si="305"/>
        <v>1.67</v>
      </c>
      <c r="AB2217" s="135">
        <f t="shared" si="301"/>
        <v>33.17</v>
      </c>
      <c r="AC2217" s="130">
        <f t="shared" si="306"/>
        <v>120</v>
      </c>
      <c r="AD2217" s="130" t="str">
        <f t="shared" si="304"/>
        <v>66004-135</v>
      </c>
      <c r="AE2217" s="136"/>
      <c r="AF2217" s="137"/>
      <c r="AG2217" s="1" t="s">
        <v>13</v>
      </c>
      <c r="AH2217" s="43">
        <v>66989</v>
      </c>
    </row>
    <row r="2218" spans="1:34" x14ac:dyDescent="0.25">
      <c r="A2218" s="139">
        <v>44970</v>
      </c>
      <c r="B2218" s="58" t="s">
        <v>7056</v>
      </c>
      <c r="C2218" s="51" t="s">
        <v>7057</v>
      </c>
      <c r="D2218" s="51" t="s">
        <v>2701</v>
      </c>
      <c r="E2218" s="54">
        <v>44977</v>
      </c>
      <c r="F2218" s="51" t="s">
        <v>121</v>
      </c>
      <c r="G2218" s="48" t="s">
        <v>2699</v>
      </c>
      <c r="H2218" s="52">
        <v>2</v>
      </c>
      <c r="I2218" s="51" t="s">
        <v>649</v>
      </c>
      <c r="J2218" s="1">
        <v>22.49</v>
      </c>
      <c r="K2218" s="132">
        <v>988141</v>
      </c>
      <c r="L2218" s="131"/>
      <c r="M2218" s="131">
        <v>4.8</v>
      </c>
      <c r="N2218" s="131">
        <v>10</v>
      </c>
      <c r="O2218" s="133">
        <f t="shared" si="309"/>
        <v>48</v>
      </c>
      <c r="P2218" s="131" t="s">
        <v>3497</v>
      </c>
      <c r="Q2218" s="131" t="s">
        <v>562</v>
      </c>
      <c r="R2218" s="134" t="s">
        <v>997</v>
      </c>
      <c r="S2218" s="149">
        <v>2.0805555555555566</v>
      </c>
      <c r="T2218" s="149">
        <v>1.0402777777777783</v>
      </c>
      <c r="U2218" s="150">
        <v>44973</v>
      </c>
      <c r="V2218" s="149">
        <v>0.2255555555555544</v>
      </c>
      <c r="W2218" s="130">
        <v>1.18</v>
      </c>
      <c r="X2218" s="135">
        <v>97.79</v>
      </c>
      <c r="Y2218" s="130" t="str">
        <f t="shared" si="302"/>
        <v>N1163</v>
      </c>
      <c r="Z2218" s="130" t="str">
        <f t="shared" si="303"/>
        <v>4/HR-DU</v>
      </c>
      <c r="AA2218" s="135">
        <f t="shared" si="305"/>
        <v>1.18</v>
      </c>
      <c r="AB2218" s="135">
        <f t="shared" si="301"/>
        <v>22.49</v>
      </c>
      <c r="AC2218" s="130">
        <f t="shared" si="306"/>
        <v>97.79</v>
      </c>
      <c r="AD2218" s="130" t="str">
        <f t="shared" si="304"/>
        <v>22000-569F</v>
      </c>
      <c r="AE2218" s="136"/>
      <c r="AF2218" s="137"/>
      <c r="AG2218" s="1" t="s">
        <v>13</v>
      </c>
      <c r="AH2218" s="43">
        <v>34098</v>
      </c>
    </row>
    <row r="2219" spans="1:34" x14ac:dyDescent="0.25">
      <c r="A2219" s="139">
        <v>44970</v>
      </c>
      <c r="B2219" s="58" t="s">
        <v>7070</v>
      </c>
      <c r="C2219" s="51" t="s">
        <v>7073</v>
      </c>
      <c r="D2219" s="51" t="s">
        <v>7092</v>
      </c>
      <c r="E2219" s="54">
        <v>44987</v>
      </c>
      <c r="F2219" s="51" t="s">
        <v>7071</v>
      </c>
      <c r="G2219" s="48" t="s">
        <v>7072</v>
      </c>
      <c r="H2219" s="52">
        <v>1</v>
      </c>
      <c r="I2219" s="51" t="s">
        <v>732</v>
      </c>
      <c r="J2219" s="1">
        <v>289.64999999999998</v>
      </c>
      <c r="K2219" s="132">
        <v>987774</v>
      </c>
      <c r="L2219" s="131"/>
      <c r="M2219" s="131">
        <v>37</v>
      </c>
      <c r="N2219" s="131">
        <v>17.25</v>
      </c>
      <c r="O2219" s="133">
        <f t="shared" si="309"/>
        <v>638.25</v>
      </c>
      <c r="P2219" s="131" t="s">
        <v>3486</v>
      </c>
      <c r="Q2219" s="131" t="s">
        <v>747</v>
      </c>
      <c r="R2219" s="134" t="s">
        <v>118</v>
      </c>
      <c r="S2219" s="149">
        <v>10.66861111111111</v>
      </c>
      <c r="T2219" s="149">
        <v>10.66861111111111</v>
      </c>
      <c r="U2219" s="150">
        <v>44973</v>
      </c>
      <c r="V2219" s="149">
        <v>0.26055555555555587</v>
      </c>
      <c r="W2219" s="130">
        <v>1</v>
      </c>
      <c r="X2219" s="135">
        <v>750</v>
      </c>
      <c r="Y2219" s="130" t="str">
        <f t="shared" si="302"/>
        <v>RECELL827</v>
      </c>
      <c r="Z2219" s="130" t="str">
        <f t="shared" si="303"/>
        <v>50/INR18650-35E</v>
      </c>
      <c r="AA2219" s="135">
        <f t="shared" si="305"/>
        <v>1</v>
      </c>
      <c r="AB2219" s="135">
        <f t="shared" si="301"/>
        <v>289.64999999999998</v>
      </c>
      <c r="AC2219" s="130">
        <f t="shared" si="306"/>
        <v>750</v>
      </c>
      <c r="AD2219" s="130" t="str">
        <f t="shared" si="304"/>
        <v>66004-134</v>
      </c>
      <c r="AE2219" s="136"/>
      <c r="AF2219" s="137"/>
      <c r="AG2219" s="1" t="s">
        <v>13</v>
      </c>
      <c r="AH2219" s="43">
        <v>27918</v>
      </c>
    </row>
    <row r="2220" spans="1:34" x14ac:dyDescent="0.25">
      <c r="A2220" s="147">
        <v>44939</v>
      </c>
      <c r="B2220" s="82" t="s">
        <v>6838</v>
      </c>
      <c r="C2220" s="51" t="s">
        <v>6841</v>
      </c>
      <c r="D2220" s="51" t="s">
        <v>6842</v>
      </c>
      <c r="E2220" s="54">
        <v>44951</v>
      </c>
      <c r="F2220" s="51" t="s">
        <v>3091</v>
      </c>
      <c r="G2220" s="48" t="s">
        <v>6839</v>
      </c>
      <c r="H2220" s="52">
        <v>2</v>
      </c>
      <c r="I2220" s="51" t="s">
        <v>6840</v>
      </c>
      <c r="J2220" s="1">
        <v>119.43</v>
      </c>
      <c r="K2220" s="132">
        <v>979882</v>
      </c>
      <c r="L2220" s="131"/>
      <c r="M2220" s="131">
        <v>25.6</v>
      </c>
      <c r="N2220" s="131">
        <v>11.4</v>
      </c>
      <c r="O2220" s="133">
        <f t="shared" si="309"/>
        <v>291.84000000000003</v>
      </c>
      <c r="P2220" s="131" t="s">
        <v>508</v>
      </c>
      <c r="Q2220" s="131" t="s">
        <v>582</v>
      </c>
      <c r="R2220" s="134" t="s">
        <v>6268</v>
      </c>
      <c r="S2220" s="149">
        <v>0.54722222222222028</v>
      </c>
      <c r="T2220" s="149">
        <v>0.27361111111111014</v>
      </c>
      <c r="U2220" s="150">
        <v>44973</v>
      </c>
      <c r="V2220" s="149">
        <v>0.40027777777777818</v>
      </c>
      <c r="W2220" s="130">
        <v>0.5</v>
      </c>
      <c r="X2220" s="135">
        <v>456</v>
      </c>
      <c r="Y2220" s="130" t="str">
        <f t="shared" si="302"/>
        <v>RL1635</v>
      </c>
      <c r="Z2220" s="130" t="str">
        <f t="shared" si="303"/>
        <v>2/12LFP11.4</v>
      </c>
      <c r="AA2220" s="135">
        <f t="shared" si="305"/>
        <v>0.5</v>
      </c>
      <c r="AB2220" s="135">
        <f t="shared" si="301"/>
        <v>119.43</v>
      </c>
      <c r="AC2220" s="130">
        <f t="shared" si="306"/>
        <v>456</v>
      </c>
      <c r="AD2220" s="130" t="str">
        <f t="shared" si="304"/>
        <v>66003-102</v>
      </c>
      <c r="AE2220" s="136"/>
      <c r="AF2220" s="137"/>
      <c r="AG2220" s="1" t="s">
        <v>152</v>
      </c>
      <c r="AH2220" s="43">
        <v>65365</v>
      </c>
    </row>
    <row r="2221" spans="1:34" x14ac:dyDescent="0.25">
      <c r="A2221" s="147">
        <v>44939</v>
      </c>
      <c r="B2221" s="189" t="s">
        <v>6871</v>
      </c>
      <c r="C2221" s="175" t="s">
        <v>574</v>
      </c>
      <c r="D2221" s="175" t="s">
        <v>197</v>
      </c>
      <c r="E2221" s="187">
        <v>44985</v>
      </c>
      <c r="F2221" s="175" t="s">
        <v>108</v>
      </c>
      <c r="G2221" s="176" t="s">
        <v>679</v>
      </c>
      <c r="H2221" s="177">
        <v>250</v>
      </c>
      <c r="I2221" s="175" t="s">
        <v>109</v>
      </c>
      <c r="J2221">
        <v>10.86</v>
      </c>
      <c r="K2221" s="132">
        <v>984634</v>
      </c>
      <c r="L2221" s="131"/>
      <c r="M2221" s="131">
        <v>3.6</v>
      </c>
      <c r="N2221" s="131">
        <v>3.6</v>
      </c>
      <c r="O2221" s="133">
        <v>13</v>
      </c>
      <c r="P2221" s="131" t="s">
        <v>421</v>
      </c>
      <c r="Q2221" s="131" t="s">
        <v>124</v>
      </c>
      <c r="R2221" s="134" t="s">
        <v>287</v>
      </c>
      <c r="S2221" s="149">
        <v>3.0519444444444446</v>
      </c>
      <c r="T2221" s="149">
        <v>1.2207777777777777E-2</v>
      </c>
      <c r="U2221" s="150">
        <v>44973</v>
      </c>
      <c r="V2221" s="149">
        <v>2.6608333333333349</v>
      </c>
      <c r="W2221" s="130">
        <v>0.35</v>
      </c>
      <c r="X2221" s="135">
        <v>28</v>
      </c>
      <c r="Y2221" s="130" t="str">
        <f t="shared" si="302"/>
        <v>L304A</v>
      </c>
      <c r="Z2221" s="130" t="str">
        <f t="shared" si="303"/>
        <v>3/LS14250</v>
      </c>
      <c r="AA2221" s="135">
        <f t="shared" si="305"/>
        <v>0.35</v>
      </c>
      <c r="AB2221" s="135">
        <f t="shared" si="301"/>
        <v>10.86</v>
      </c>
      <c r="AC2221" s="130">
        <f t="shared" si="306"/>
        <v>28</v>
      </c>
      <c r="AD2221" s="130" t="str">
        <f t="shared" si="304"/>
        <v>66000-294A</v>
      </c>
      <c r="AE2221" s="136"/>
      <c r="AF2221" s="137"/>
      <c r="AG2221" s="1" t="s">
        <v>153</v>
      </c>
      <c r="AH2221" s="43">
        <v>65551</v>
      </c>
    </row>
    <row r="2222" spans="1:34" x14ac:dyDescent="0.25">
      <c r="A2222" s="144">
        <v>44965</v>
      </c>
      <c r="B2222" s="56" t="s">
        <v>7028</v>
      </c>
      <c r="C2222" s="51" t="s">
        <v>2150</v>
      </c>
      <c r="D2222" s="51" t="s">
        <v>381</v>
      </c>
      <c r="E2222" s="54">
        <v>44986</v>
      </c>
      <c r="F2222" s="51" t="s">
        <v>3910</v>
      </c>
      <c r="G2222" s="48" t="s">
        <v>380</v>
      </c>
      <c r="H2222" s="52">
        <v>2</v>
      </c>
      <c r="I2222" s="51" t="s">
        <v>95</v>
      </c>
      <c r="J2222" s="1">
        <v>66.069999999999993</v>
      </c>
      <c r="K2222" s="132">
        <v>987569</v>
      </c>
      <c r="L2222" s="131"/>
      <c r="M2222" s="131">
        <v>13.5</v>
      </c>
      <c r="N2222" s="131"/>
      <c r="O2222" s="133">
        <f t="shared" ref="O2222:O2253" si="310">N2222*M2222</f>
        <v>0</v>
      </c>
      <c r="P2222" s="131" t="s">
        <v>3538</v>
      </c>
      <c r="Q2222" s="131" t="s">
        <v>382</v>
      </c>
      <c r="R2222" s="134" t="s">
        <v>5813</v>
      </c>
      <c r="S2222" s="149">
        <v>7.577222222222221</v>
      </c>
      <c r="T2222" s="149">
        <v>3.7886111111111105</v>
      </c>
      <c r="U2222" s="150">
        <v>44973</v>
      </c>
      <c r="V2222" s="149">
        <v>0.20166666666666622</v>
      </c>
      <c r="W2222" s="130">
        <v>2.4300000000000002</v>
      </c>
      <c r="X2222" s="135">
        <v>360</v>
      </c>
      <c r="Y2222" s="130" t="str">
        <f t="shared" si="302"/>
        <v>AL123D</v>
      </c>
      <c r="Z2222" s="130" t="str">
        <f t="shared" si="303"/>
        <v>72/LR20XW</v>
      </c>
      <c r="AA2222" s="135">
        <f t="shared" si="305"/>
        <v>2.4300000000000002</v>
      </c>
      <c r="AB2222" s="135">
        <f t="shared" si="301"/>
        <v>66.069999999999993</v>
      </c>
      <c r="AC2222" s="130">
        <f t="shared" si="306"/>
        <v>360</v>
      </c>
      <c r="AD2222" s="130" t="str">
        <f t="shared" si="304"/>
        <v>66000-182</v>
      </c>
      <c r="AE2222" s="136"/>
      <c r="AF2222" s="137"/>
      <c r="AG2222" s="1" t="s">
        <v>152</v>
      </c>
      <c r="AH2222" s="43">
        <v>1853</v>
      </c>
    </row>
    <row r="2223" spans="1:34" x14ac:dyDescent="0.25">
      <c r="A2223" s="140">
        <v>44971</v>
      </c>
      <c r="B2223" s="55" t="s">
        <v>7084</v>
      </c>
      <c r="C2223" s="51" t="s">
        <v>7087</v>
      </c>
      <c r="D2223" s="51" t="s">
        <v>7088</v>
      </c>
      <c r="E2223" s="54">
        <v>44978</v>
      </c>
      <c r="F2223" s="51" t="s">
        <v>322</v>
      </c>
      <c r="G2223" s="48" t="s">
        <v>7085</v>
      </c>
      <c r="H2223" s="52">
        <v>1</v>
      </c>
      <c r="I2223" s="51" t="s">
        <v>408</v>
      </c>
      <c r="J2223" s="1">
        <v>10.61</v>
      </c>
      <c r="K2223" s="132">
        <v>988318</v>
      </c>
      <c r="L2223" s="131" t="s">
        <v>7086</v>
      </c>
      <c r="M2223" s="131">
        <v>4.8</v>
      </c>
      <c r="N2223" s="131">
        <v>0.95</v>
      </c>
      <c r="O2223" s="133">
        <f t="shared" si="310"/>
        <v>4.5599999999999996</v>
      </c>
      <c r="P2223" s="131" t="s">
        <v>3497</v>
      </c>
      <c r="Q2223" s="131" t="s">
        <v>562</v>
      </c>
      <c r="R2223" s="134" t="s">
        <v>287</v>
      </c>
      <c r="S2223" s="149">
        <v>0.74388888888889015</v>
      </c>
      <c r="T2223" s="149">
        <v>0.74388888888889015</v>
      </c>
      <c r="U2223" s="150">
        <v>44972</v>
      </c>
      <c r="V2223" s="149">
        <v>0.16472222222222221</v>
      </c>
      <c r="W2223" s="130">
        <v>0.25</v>
      </c>
      <c r="X2223" s="135">
        <v>39.49</v>
      </c>
      <c r="Y2223" s="130" t="str">
        <f t="shared" si="302"/>
        <v>N1574</v>
      </c>
      <c r="Z2223" s="130" t="str">
        <f t="shared" si="303"/>
        <v>4/BK-4HCCE</v>
      </c>
      <c r="AA2223" s="135">
        <f t="shared" si="305"/>
        <v>0.25</v>
      </c>
      <c r="AB2223" s="135">
        <f t="shared" si="301"/>
        <v>10.61</v>
      </c>
      <c r="AC2223" s="130">
        <f t="shared" si="306"/>
        <v>39.49</v>
      </c>
      <c r="AD2223" s="130" t="str">
        <f t="shared" si="304"/>
        <v>22000-281</v>
      </c>
      <c r="AE2223" s="136"/>
      <c r="AF2223" s="137"/>
      <c r="AG2223" s="1" t="s">
        <v>13</v>
      </c>
      <c r="AH2223" s="43" t="s">
        <v>323</v>
      </c>
    </row>
    <row r="2224" spans="1:34" x14ac:dyDescent="0.25">
      <c r="A2224" s="146">
        <v>44938</v>
      </c>
      <c r="B2224" s="57" t="s">
        <v>6829</v>
      </c>
      <c r="C2224" s="51" t="s">
        <v>6831</v>
      </c>
      <c r="D2224" s="51" t="s">
        <v>6832</v>
      </c>
      <c r="E2224" s="54">
        <v>44937</v>
      </c>
      <c r="F2224" s="51" t="s">
        <v>6329</v>
      </c>
      <c r="G2224" s="48" t="s">
        <v>6830</v>
      </c>
      <c r="H2224" s="52">
        <v>20</v>
      </c>
      <c r="I2224" s="51" t="s">
        <v>6349</v>
      </c>
      <c r="J2224" s="1">
        <v>24.41</v>
      </c>
      <c r="K2224" s="132">
        <v>984334</v>
      </c>
      <c r="L2224" s="131"/>
      <c r="M2224" s="131">
        <v>4.8</v>
      </c>
      <c r="N2224" s="131">
        <v>4</v>
      </c>
      <c r="O2224" s="133">
        <f t="shared" si="310"/>
        <v>19.2</v>
      </c>
      <c r="P2224" s="131" t="s">
        <v>3497</v>
      </c>
      <c r="Q2224" s="131" t="s">
        <v>562</v>
      </c>
      <c r="R2224" s="134" t="s">
        <v>5772</v>
      </c>
      <c r="S2224" s="149">
        <v>9.6866666666666674</v>
      </c>
      <c r="T2224" s="149">
        <v>0.48433333333333339</v>
      </c>
      <c r="U2224" s="150">
        <v>44972</v>
      </c>
      <c r="V2224" s="149">
        <v>0.99166666666666448</v>
      </c>
      <c r="W2224" s="130">
        <v>0.5</v>
      </c>
      <c r="X2224" s="135">
        <v>33.770000000000003</v>
      </c>
      <c r="Y2224" s="130" t="str">
        <f t="shared" si="302"/>
        <v>N2031</v>
      </c>
      <c r="Z2224" s="130" t="str">
        <f t="shared" si="303"/>
        <v>4/MH-A4000HT</v>
      </c>
      <c r="AA2224" s="135">
        <f t="shared" si="305"/>
        <v>0.5</v>
      </c>
      <c r="AB2224" s="135">
        <f t="shared" si="301"/>
        <v>24.41</v>
      </c>
      <c r="AC2224" s="130">
        <f t="shared" si="306"/>
        <v>33.770000000000003</v>
      </c>
      <c r="AD2224" s="130" t="str">
        <f t="shared" si="304"/>
        <v>66004-119</v>
      </c>
      <c r="AE2224" s="136"/>
      <c r="AF2224" s="137"/>
      <c r="AG2224" s="1" t="s">
        <v>13</v>
      </c>
      <c r="AH2224" s="43">
        <v>66931</v>
      </c>
    </row>
    <row r="2225" spans="1:34" x14ac:dyDescent="0.25">
      <c r="A2225" s="146">
        <v>44966</v>
      </c>
      <c r="B2225" s="57" t="s">
        <v>7045</v>
      </c>
      <c r="C2225" s="51" t="s">
        <v>1128</v>
      </c>
      <c r="D2225" s="51" t="s">
        <v>1124</v>
      </c>
      <c r="E2225" s="54">
        <v>44984</v>
      </c>
      <c r="F2225" s="51" t="s">
        <v>4831</v>
      </c>
      <c r="G2225" s="48" t="s">
        <v>1126</v>
      </c>
      <c r="H2225" s="52">
        <v>34</v>
      </c>
      <c r="I2225" s="51" t="s">
        <v>1127</v>
      </c>
      <c r="J2225" s="1">
        <v>0.14000000000000001</v>
      </c>
      <c r="K2225" s="132">
        <v>987289</v>
      </c>
      <c r="L2225" s="131"/>
      <c r="M2225" s="131">
        <v>3.6</v>
      </c>
      <c r="N2225" s="131">
        <v>2.4</v>
      </c>
      <c r="O2225" s="133">
        <f t="shared" si="310"/>
        <v>8.64</v>
      </c>
      <c r="P2225" s="131" t="s">
        <v>3497</v>
      </c>
      <c r="Q2225" s="131" t="s">
        <v>412</v>
      </c>
      <c r="R2225" s="134" t="s">
        <v>248</v>
      </c>
      <c r="S2225" s="149">
        <v>9.9972222222222218</v>
      </c>
      <c r="T2225" s="149">
        <v>0.29403594771241831</v>
      </c>
      <c r="U2225" s="150">
        <v>44970</v>
      </c>
      <c r="V2225" s="149">
        <v>0.83388888888888824</v>
      </c>
      <c r="W2225" s="130">
        <v>0.28000000000000003</v>
      </c>
      <c r="X2225" s="135">
        <v>12</v>
      </c>
      <c r="Y2225" s="130" t="str">
        <f t="shared" si="302"/>
        <v>N1922</v>
      </c>
      <c r="Z2225" s="130" t="str">
        <f t="shared" si="303"/>
        <v>3/BK-250A</v>
      </c>
      <c r="AA2225" s="135">
        <f t="shared" si="305"/>
        <v>0.28000000000000003</v>
      </c>
      <c r="AB2225" s="135">
        <f t="shared" si="301"/>
        <v>0.14000000000000001</v>
      </c>
      <c r="AC2225" s="130">
        <f t="shared" si="306"/>
        <v>12</v>
      </c>
      <c r="AD2225" s="130" t="str">
        <f t="shared" si="304"/>
        <v>67001-795</v>
      </c>
      <c r="AE2225" s="136"/>
      <c r="AF2225" s="137"/>
      <c r="AG2225" s="1" t="s">
        <v>13</v>
      </c>
      <c r="AH2225" s="43">
        <v>2052</v>
      </c>
    </row>
    <row r="2226" spans="1:34" x14ac:dyDescent="0.25">
      <c r="A2226" s="140">
        <v>44973</v>
      </c>
      <c r="B2226" s="55" t="s">
        <v>7096</v>
      </c>
      <c r="C2226" s="51" t="s">
        <v>7099</v>
      </c>
      <c r="D2226" s="51" t="s">
        <v>7117</v>
      </c>
      <c r="E2226" s="54">
        <v>44993</v>
      </c>
      <c r="F2226" s="51" t="s">
        <v>4679</v>
      </c>
      <c r="G2226" s="48" t="s">
        <v>7097</v>
      </c>
      <c r="H2226" s="52">
        <v>4</v>
      </c>
      <c r="I2226" s="51" t="s">
        <v>7098</v>
      </c>
      <c r="J2226" s="1">
        <v>15.62</v>
      </c>
      <c r="K2226" s="132">
        <v>988262</v>
      </c>
      <c r="L2226" s="131"/>
      <c r="M2226" s="131">
        <v>12</v>
      </c>
      <c r="N2226" s="131">
        <v>3</v>
      </c>
      <c r="O2226" s="133">
        <f t="shared" si="310"/>
        <v>36</v>
      </c>
      <c r="P2226" s="131" t="s">
        <v>115</v>
      </c>
      <c r="Q2226" s="131" t="s">
        <v>582</v>
      </c>
      <c r="R2226" s="134" t="s">
        <v>2172</v>
      </c>
      <c r="S2226" s="149">
        <v>0.44194444444444336</v>
      </c>
      <c r="T2226" s="149">
        <v>0.11048611111111084</v>
      </c>
      <c r="U2226" s="150">
        <v>44977</v>
      </c>
      <c r="V2226" s="149">
        <v>0.49444444444444358</v>
      </c>
      <c r="W2226" s="130">
        <v>0.5</v>
      </c>
      <c r="X2226" s="135">
        <v>50</v>
      </c>
      <c r="Y2226" s="130" t="str">
        <f t="shared" si="302"/>
        <v>RECELL828</v>
      </c>
      <c r="Z2226" s="130" t="str">
        <f t="shared" si="303"/>
        <v>2/6SB3P</v>
      </c>
      <c r="AA2226" s="135">
        <f t="shared" si="305"/>
        <v>0.5</v>
      </c>
      <c r="AB2226" s="135">
        <f t="shared" si="301"/>
        <v>15.62</v>
      </c>
      <c r="AC2226" s="130">
        <f t="shared" si="306"/>
        <v>50</v>
      </c>
      <c r="AD2226" s="130" t="str">
        <f t="shared" si="304"/>
        <v>66004-136</v>
      </c>
      <c r="AE2226" s="136"/>
      <c r="AF2226" s="137"/>
      <c r="AG2226" s="1" t="s">
        <v>153</v>
      </c>
      <c r="AH2226" s="43">
        <v>65303</v>
      </c>
    </row>
    <row r="2227" spans="1:34" x14ac:dyDescent="0.25">
      <c r="A2227" s="139">
        <v>44970</v>
      </c>
      <c r="B2227" s="58" t="s">
        <v>7074</v>
      </c>
      <c r="C2227" s="51" t="s">
        <v>7078</v>
      </c>
      <c r="D2227" s="51" t="s">
        <v>7079</v>
      </c>
      <c r="E2227" s="54">
        <v>44986</v>
      </c>
      <c r="F2227" s="51" t="s">
        <v>7075</v>
      </c>
      <c r="G2227" s="48" t="s">
        <v>7076</v>
      </c>
      <c r="H2227" s="52">
        <v>10</v>
      </c>
      <c r="I2227" s="51" t="s">
        <v>1100</v>
      </c>
      <c r="J2227" s="1">
        <v>13.88</v>
      </c>
      <c r="K2227" s="132">
        <v>987946</v>
      </c>
      <c r="L2227" s="131" t="s">
        <v>7077</v>
      </c>
      <c r="M2227" s="131">
        <v>7.2</v>
      </c>
      <c r="N2227" s="131">
        <v>1.1000000000000001</v>
      </c>
      <c r="O2227" s="133">
        <f t="shared" si="310"/>
        <v>7.9200000000000008</v>
      </c>
      <c r="P2227" s="131" t="s">
        <v>3497</v>
      </c>
      <c r="Q2227" s="131" t="s">
        <v>464</v>
      </c>
      <c r="R2227" s="134" t="s">
        <v>2172</v>
      </c>
      <c r="S2227" s="149">
        <v>3.9766666666666675</v>
      </c>
      <c r="T2227" s="149">
        <v>0.39766666666666672</v>
      </c>
      <c r="U2227" s="150">
        <v>44977</v>
      </c>
      <c r="V2227" s="149">
        <v>0.41000000000000014</v>
      </c>
      <c r="W2227" s="130">
        <v>0.36</v>
      </c>
      <c r="X2227" s="135">
        <v>48.82</v>
      </c>
      <c r="Y2227" s="130" t="str">
        <f t="shared" si="302"/>
        <v>N674</v>
      </c>
      <c r="Z2227" s="130" t="str">
        <f t="shared" si="303"/>
        <v>6/HR-4/5AAU</v>
      </c>
      <c r="AA2227" s="135">
        <f t="shared" si="305"/>
        <v>0.36</v>
      </c>
      <c r="AB2227" s="135">
        <f t="shared" si="301"/>
        <v>13.88</v>
      </c>
      <c r="AC2227" s="130">
        <f t="shared" si="306"/>
        <v>48.82</v>
      </c>
      <c r="AD2227" s="130" t="str">
        <f t="shared" si="304"/>
        <v>30001-217A</v>
      </c>
      <c r="AE2227" s="136"/>
      <c r="AF2227" s="137"/>
      <c r="AG2227" s="1" t="s">
        <v>13</v>
      </c>
      <c r="AH2227" s="43">
        <v>80262</v>
      </c>
    </row>
    <row r="2228" spans="1:34" x14ac:dyDescent="0.25">
      <c r="A2228" s="140">
        <v>44973</v>
      </c>
      <c r="B2228" s="55" t="s">
        <v>7114</v>
      </c>
      <c r="C2228" s="51" t="s">
        <v>661</v>
      </c>
      <c r="D2228" s="51" t="s">
        <v>406</v>
      </c>
      <c r="E2228" s="54">
        <v>44985</v>
      </c>
      <c r="F2228" s="51" t="s">
        <v>105</v>
      </c>
      <c r="G2228" s="48" t="s">
        <v>405</v>
      </c>
      <c r="H2228" s="52">
        <v>20</v>
      </c>
      <c r="I2228" s="51" t="s">
        <v>660</v>
      </c>
      <c r="J2228" s="1">
        <v>1.51</v>
      </c>
      <c r="K2228" s="132">
        <v>988195</v>
      </c>
      <c r="L2228" s="131"/>
      <c r="M2228" s="131">
        <v>3.6</v>
      </c>
      <c r="N2228" s="131">
        <v>1.2</v>
      </c>
      <c r="O2228" s="133">
        <f t="shared" si="310"/>
        <v>4.32</v>
      </c>
      <c r="P2228" s="131" t="s">
        <v>3486</v>
      </c>
      <c r="Q2228" s="131" t="s">
        <v>412</v>
      </c>
      <c r="R2228" s="134" t="s">
        <v>248</v>
      </c>
      <c r="S2228" s="149">
        <v>2.1991666666666667</v>
      </c>
      <c r="T2228" s="149">
        <v>0.10995833333333334</v>
      </c>
      <c r="U2228" s="150">
        <v>44977</v>
      </c>
      <c r="V2228" s="149">
        <v>0.66194444444444445</v>
      </c>
      <c r="W2228" s="130">
        <v>0.09</v>
      </c>
      <c r="X2228" s="135">
        <v>7</v>
      </c>
      <c r="Y2228" s="130" t="str">
        <f t="shared" si="302"/>
        <v>L503</v>
      </c>
      <c r="Z2228" s="130" t="str">
        <f t="shared" si="303"/>
        <v>1/ER14250H</v>
      </c>
      <c r="AA2228" s="135">
        <f t="shared" si="305"/>
        <v>0.09</v>
      </c>
      <c r="AB2228" s="135">
        <f t="shared" si="301"/>
        <v>1.51</v>
      </c>
      <c r="AC2228" s="130">
        <f t="shared" si="306"/>
        <v>7</v>
      </c>
      <c r="AD2228" s="130" t="str">
        <f t="shared" si="304"/>
        <v>66000-691</v>
      </c>
      <c r="AE2228" s="136"/>
      <c r="AF2228" s="137"/>
      <c r="AG2228" s="1" t="s">
        <v>152</v>
      </c>
      <c r="AH2228" s="43" t="s">
        <v>294</v>
      </c>
    </row>
    <row r="2229" spans="1:34" x14ac:dyDescent="0.25">
      <c r="A2229" s="146">
        <v>44959</v>
      </c>
      <c r="B2229" s="57" t="s">
        <v>6953</v>
      </c>
      <c r="C2229" s="51" t="s">
        <v>1700</v>
      </c>
      <c r="D2229" s="51" t="s">
        <v>6954</v>
      </c>
      <c r="E2229" s="54">
        <v>44965</v>
      </c>
      <c r="F2229" s="51" t="s">
        <v>5483</v>
      </c>
      <c r="G2229" s="48" t="s">
        <v>1699</v>
      </c>
      <c r="H2229" s="52">
        <v>2</v>
      </c>
      <c r="I2229" s="51" t="s">
        <v>1417</v>
      </c>
      <c r="J2229" s="1">
        <v>569.73</v>
      </c>
      <c r="K2229" s="132">
        <v>985266</v>
      </c>
      <c r="L2229" s="131"/>
      <c r="M2229" s="131">
        <v>14.4</v>
      </c>
      <c r="N2229" s="131">
        <v>294</v>
      </c>
      <c r="O2229" s="133">
        <f t="shared" si="310"/>
        <v>4233.6000000000004</v>
      </c>
      <c r="P2229" s="131" t="s">
        <v>538</v>
      </c>
      <c r="Q2229" s="131" t="s">
        <v>3858</v>
      </c>
      <c r="R2229" s="134" t="s">
        <v>5892</v>
      </c>
      <c r="S2229" s="149">
        <v>35.725555555555559</v>
      </c>
      <c r="T2229" s="149">
        <v>17.862777777777779</v>
      </c>
      <c r="U2229" s="150">
        <v>44977</v>
      </c>
      <c r="V2229" s="149">
        <v>0.32500000000000151</v>
      </c>
      <c r="W2229" s="130">
        <v>0.5</v>
      </c>
      <c r="X2229" s="135">
        <v>4200</v>
      </c>
      <c r="Y2229" s="130" t="str">
        <f t="shared" si="302"/>
        <v>L683A</v>
      </c>
      <c r="Z2229" s="130" t="str">
        <f t="shared" si="303"/>
        <v>84/ER34615M</v>
      </c>
      <c r="AA2229" s="135">
        <f t="shared" si="305"/>
        <v>0.5</v>
      </c>
      <c r="AB2229" s="135">
        <f t="shared" si="301"/>
        <v>569.73</v>
      </c>
      <c r="AC2229" s="130">
        <f t="shared" si="306"/>
        <v>4200</v>
      </c>
      <c r="AD2229" s="130" t="str">
        <f t="shared" si="304"/>
        <v>66001-653M</v>
      </c>
      <c r="AE2229" s="136"/>
      <c r="AF2229" s="137"/>
      <c r="AG2229" s="1" t="s">
        <v>152</v>
      </c>
      <c r="AH2229" s="43">
        <v>1160</v>
      </c>
    </row>
    <row r="2230" spans="1:34" x14ac:dyDescent="0.25">
      <c r="A2230" s="146">
        <v>44959</v>
      </c>
      <c r="B2230" s="57" t="s">
        <v>6955</v>
      </c>
      <c r="C2230" s="51" t="s">
        <v>6956</v>
      </c>
      <c r="D2230" s="51" t="s">
        <v>6957</v>
      </c>
      <c r="E2230" s="54">
        <v>44965</v>
      </c>
      <c r="F2230" s="51" t="s">
        <v>5483</v>
      </c>
      <c r="G2230" s="48" t="s">
        <v>5486</v>
      </c>
      <c r="H2230" s="52">
        <v>2</v>
      </c>
      <c r="I2230" s="51" t="s">
        <v>1417</v>
      </c>
      <c r="J2230" s="1">
        <v>484.28</v>
      </c>
      <c r="K2230" s="132">
        <v>985266</v>
      </c>
      <c r="L2230" s="131"/>
      <c r="M2230" s="131">
        <v>14.4</v>
      </c>
      <c r="N2230" s="131">
        <v>252</v>
      </c>
      <c r="O2230" s="133">
        <f t="shared" si="310"/>
        <v>3628.8</v>
      </c>
      <c r="P2230" s="131" t="s">
        <v>538</v>
      </c>
      <c r="Q2230" s="131" t="s">
        <v>6958</v>
      </c>
      <c r="R2230" s="134" t="s">
        <v>118</v>
      </c>
      <c r="S2230" s="149">
        <v>2.2019444444444454</v>
      </c>
      <c r="T2230" s="149">
        <v>1.1009722222222227</v>
      </c>
      <c r="U2230" s="150">
        <v>44974</v>
      </c>
      <c r="V2230" s="149">
        <v>0.49888888888888916</v>
      </c>
      <c r="W2230" s="130">
        <v>28.23</v>
      </c>
      <c r="X2230" s="135">
        <v>3860</v>
      </c>
      <c r="Y2230" s="130" t="str">
        <f t="shared" si="302"/>
        <v>L682A</v>
      </c>
      <c r="Z2230" s="130" t="str">
        <f t="shared" si="303"/>
        <v>72/ER34615M</v>
      </c>
      <c r="AA2230" s="135">
        <f t="shared" si="305"/>
        <v>28.23</v>
      </c>
      <c r="AB2230" s="135">
        <f t="shared" si="301"/>
        <v>484.28</v>
      </c>
      <c r="AC2230" s="130">
        <f t="shared" si="306"/>
        <v>3860</v>
      </c>
      <c r="AD2230" s="130" t="str">
        <f t="shared" si="304"/>
        <v>66001-654M</v>
      </c>
      <c r="AE2230" s="136"/>
      <c r="AF2230" s="137"/>
      <c r="AG2230" s="1" t="s">
        <v>152</v>
      </c>
      <c r="AH2230" s="43">
        <v>1160</v>
      </c>
    </row>
    <row r="2231" spans="1:34" x14ac:dyDescent="0.25">
      <c r="A2231" s="139">
        <v>44970</v>
      </c>
      <c r="B2231" s="58" t="s">
        <v>7064</v>
      </c>
      <c r="C2231" s="51" t="s">
        <v>289</v>
      </c>
      <c r="D2231" s="51" t="s">
        <v>7066</v>
      </c>
      <c r="E2231" s="54">
        <v>44985</v>
      </c>
      <c r="F2231" s="51" t="s">
        <v>4367</v>
      </c>
      <c r="G2231" s="48" t="s">
        <v>7065</v>
      </c>
      <c r="H2231" s="52">
        <v>1</v>
      </c>
      <c r="I2231" s="51" t="s">
        <v>288</v>
      </c>
      <c r="J2231" s="1">
        <v>15.96</v>
      </c>
      <c r="K2231" s="132">
        <v>987835</v>
      </c>
      <c r="L2231" s="131"/>
      <c r="M2231" s="131">
        <v>7.2</v>
      </c>
      <c r="N2231" s="131">
        <v>4</v>
      </c>
      <c r="O2231" s="133">
        <f t="shared" si="310"/>
        <v>28.8</v>
      </c>
      <c r="P2231" s="131" t="s">
        <v>3497</v>
      </c>
      <c r="Q2231" s="131" t="s">
        <v>464</v>
      </c>
      <c r="R2231" s="134" t="s">
        <v>997</v>
      </c>
      <c r="S2231" s="149">
        <v>0.69083333333333208</v>
      </c>
      <c r="T2231" s="149">
        <v>0.69083333333333208</v>
      </c>
      <c r="U2231" s="150">
        <v>44974</v>
      </c>
      <c r="V2231" s="149">
        <v>0.1588888888888893</v>
      </c>
      <c r="W2231" s="130">
        <v>0.5</v>
      </c>
      <c r="X2231" s="135">
        <v>78</v>
      </c>
      <c r="Y2231" s="130" t="str">
        <f t="shared" si="302"/>
        <v>N2036</v>
      </c>
      <c r="Z2231" s="130" t="str">
        <f t="shared" si="303"/>
        <v>6/HR-4/3AU</v>
      </c>
      <c r="AA2231" s="135">
        <f t="shared" si="305"/>
        <v>0.5</v>
      </c>
      <c r="AB2231" s="135">
        <f t="shared" si="301"/>
        <v>15.96</v>
      </c>
      <c r="AC2231" s="130">
        <f t="shared" si="306"/>
        <v>78</v>
      </c>
      <c r="AD2231" s="130" t="str">
        <f t="shared" si="304"/>
        <v>67001-942</v>
      </c>
      <c r="AE2231" s="136"/>
      <c r="AF2231" s="137"/>
      <c r="AG2231" s="1" t="s">
        <v>153</v>
      </c>
      <c r="AH2231" s="43" t="s">
        <v>4372</v>
      </c>
    </row>
    <row r="2232" spans="1:34" x14ac:dyDescent="0.25">
      <c r="A2232" s="147">
        <v>44960</v>
      </c>
      <c r="B2232" s="82" t="s">
        <v>6970</v>
      </c>
      <c r="C2232" s="51" t="s">
        <v>5545</v>
      </c>
      <c r="D2232" s="51" t="s">
        <v>5546</v>
      </c>
      <c r="E2232" s="54">
        <v>44967</v>
      </c>
      <c r="F2232" s="51" t="s">
        <v>5532</v>
      </c>
      <c r="G2232" s="48" t="s">
        <v>5543</v>
      </c>
      <c r="H2232" s="52">
        <v>20</v>
      </c>
      <c r="I2232" s="51" t="s">
        <v>5544</v>
      </c>
      <c r="J2232" s="1">
        <v>179.47</v>
      </c>
      <c r="K2232" s="132">
        <v>986943</v>
      </c>
      <c r="L2232" s="131"/>
      <c r="M2232" s="131">
        <v>24</v>
      </c>
      <c r="N2232" s="131">
        <v>13</v>
      </c>
      <c r="O2232" s="133">
        <f t="shared" si="310"/>
        <v>312</v>
      </c>
      <c r="P2232" s="131"/>
      <c r="Q2232" s="131"/>
      <c r="R2232" s="134" t="s">
        <v>2172</v>
      </c>
      <c r="S2232" s="149">
        <v>7.0033333333333321</v>
      </c>
      <c r="T2232" s="149">
        <v>0.35016666666666663</v>
      </c>
      <c r="U2232" s="150">
        <v>44979</v>
      </c>
      <c r="V2232" s="149">
        <v>0.66416666666666657</v>
      </c>
      <c r="W2232" s="130">
        <v>0.43</v>
      </c>
      <c r="X2232" s="135">
        <v>204.18</v>
      </c>
      <c r="Y2232" s="130" t="str">
        <f t="shared" si="302"/>
        <v>CH599</v>
      </c>
      <c r="Z2232" s="130" t="str">
        <f t="shared" si="303"/>
        <v>VECIP65-24/13</v>
      </c>
      <c r="AA2232" s="135">
        <f t="shared" si="305"/>
        <v>0.43</v>
      </c>
      <c r="AB2232" s="135">
        <f t="shared" si="301"/>
        <v>179.47</v>
      </c>
      <c r="AC2232" s="130">
        <f t="shared" si="306"/>
        <v>204.18</v>
      </c>
      <c r="AD2232" s="130" t="str">
        <f t="shared" si="304"/>
        <v>64900-631XLR</v>
      </c>
      <c r="AE2232" s="136"/>
      <c r="AF2232" s="137"/>
      <c r="AG2232" s="1" t="s">
        <v>153</v>
      </c>
      <c r="AH2232" s="43">
        <v>66277</v>
      </c>
    </row>
    <row r="2233" spans="1:34" x14ac:dyDescent="0.25">
      <c r="A2233" s="140">
        <v>44973</v>
      </c>
      <c r="B2233" s="55" t="s">
        <v>7107</v>
      </c>
      <c r="C2233" s="51" t="s">
        <v>7110</v>
      </c>
      <c r="D2233" s="51" t="s">
        <v>7109</v>
      </c>
      <c r="E2233" s="54">
        <v>44985</v>
      </c>
      <c r="F2233" s="51" t="s">
        <v>3324</v>
      </c>
      <c r="G2233" s="48" t="s">
        <v>7108</v>
      </c>
      <c r="H2233" s="52">
        <v>1</v>
      </c>
      <c r="I2233" s="51" t="s">
        <v>3492</v>
      </c>
      <c r="J2233" s="1">
        <v>37.81</v>
      </c>
      <c r="K2233" s="132">
        <v>988208</v>
      </c>
      <c r="L2233" s="131"/>
      <c r="M2233" s="131"/>
      <c r="N2233" s="131"/>
      <c r="O2233" s="133">
        <f t="shared" si="310"/>
        <v>0</v>
      </c>
      <c r="P2233" s="131" t="s">
        <v>115</v>
      </c>
      <c r="Q2233" s="131" t="s">
        <v>7111</v>
      </c>
      <c r="R2233" s="134" t="s">
        <v>249</v>
      </c>
      <c r="S2233" s="149">
        <v>0.16666666666666741</v>
      </c>
      <c r="T2233" s="149">
        <v>0.16666666666666741</v>
      </c>
      <c r="U2233" s="150">
        <v>44979</v>
      </c>
      <c r="V2233" s="149">
        <v>0.23972222222222328</v>
      </c>
      <c r="W2233" s="130">
        <v>0.5</v>
      </c>
      <c r="X2233" s="135">
        <v>99.98</v>
      </c>
      <c r="Y2233" s="130" t="str">
        <f t="shared" si="302"/>
        <v>CH626</v>
      </c>
      <c r="Z2233" s="130" t="str">
        <f t="shared" si="303"/>
        <v>1/TSB-003</v>
      </c>
      <c r="AA2233" s="135">
        <f t="shared" si="305"/>
        <v>0.5</v>
      </c>
      <c r="AB2233" s="135">
        <f t="shared" si="301"/>
        <v>37.81</v>
      </c>
      <c r="AC2233" s="130">
        <f t="shared" si="306"/>
        <v>99.98</v>
      </c>
      <c r="AD2233" s="130" t="str">
        <f t="shared" si="304"/>
        <v>66003-127</v>
      </c>
      <c r="AE2233" s="136"/>
      <c r="AF2233" s="137"/>
      <c r="AG2233" s="1" t="s">
        <v>153</v>
      </c>
      <c r="AH2233" s="43">
        <v>67070</v>
      </c>
    </row>
    <row r="2234" spans="1:34" x14ac:dyDescent="0.25">
      <c r="A2234" s="146">
        <v>44966</v>
      </c>
      <c r="B2234" s="57" t="s">
        <v>7041</v>
      </c>
      <c r="C2234" s="51" t="s">
        <v>2150</v>
      </c>
      <c r="D2234" s="51" t="s">
        <v>381</v>
      </c>
      <c r="E2234" s="54">
        <v>44988</v>
      </c>
      <c r="F2234" s="51" t="s">
        <v>7042</v>
      </c>
      <c r="G2234" s="48" t="s">
        <v>7043</v>
      </c>
      <c r="H2234" s="52">
        <v>6</v>
      </c>
      <c r="I2234" s="51" t="s">
        <v>95</v>
      </c>
      <c r="J2234" s="1">
        <v>66.08</v>
      </c>
      <c r="K2234" s="132">
        <v>987062</v>
      </c>
      <c r="L2234" s="131"/>
      <c r="M2234" s="131">
        <v>13.5</v>
      </c>
      <c r="N2234" s="131"/>
      <c r="O2234" s="133">
        <f t="shared" si="310"/>
        <v>0</v>
      </c>
      <c r="P2234" s="131" t="s">
        <v>3538</v>
      </c>
      <c r="Q2234" s="131" t="s">
        <v>382</v>
      </c>
      <c r="R2234" s="134" t="s">
        <v>5813</v>
      </c>
      <c r="S2234" s="149">
        <v>16.609444444444446</v>
      </c>
      <c r="T2234" s="149">
        <v>2.7682407407407408</v>
      </c>
      <c r="U2234" s="150">
        <v>44978</v>
      </c>
      <c r="V2234" s="149">
        <v>0.48777777777777587</v>
      </c>
      <c r="W2234" s="130">
        <v>2.4300000000000002</v>
      </c>
      <c r="X2234" s="135">
        <v>390</v>
      </c>
      <c r="Y2234" s="130" t="str">
        <f t="shared" si="302"/>
        <v>AL123D</v>
      </c>
      <c r="Z2234" s="130" t="str">
        <f t="shared" si="303"/>
        <v>72/LR20XW</v>
      </c>
      <c r="AA2234" s="135">
        <f t="shared" si="305"/>
        <v>2.4300000000000002</v>
      </c>
      <c r="AB2234" s="135">
        <f t="shared" si="301"/>
        <v>66.08</v>
      </c>
      <c r="AC2234" s="130">
        <f t="shared" si="306"/>
        <v>390</v>
      </c>
      <c r="AD2234" s="130" t="str">
        <f t="shared" si="304"/>
        <v>66000-182DEG</v>
      </c>
      <c r="AE2234" s="136"/>
      <c r="AF2234" s="137"/>
      <c r="AG2234" s="1" t="s">
        <v>13</v>
      </c>
      <c r="AH2234" s="43">
        <v>1895</v>
      </c>
    </row>
    <row r="2235" spans="1:34" x14ac:dyDescent="0.25">
      <c r="A2235" s="147">
        <v>44960</v>
      </c>
      <c r="B2235" s="82" t="s">
        <v>6968</v>
      </c>
      <c r="C2235" s="51" t="s">
        <v>5535</v>
      </c>
      <c r="D2235" s="51" t="s">
        <v>5536</v>
      </c>
      <c r="E2235" s="54">
        <v>44967</v>
      </c>
      <c r="F2235" s="51" t="s">
        <v>5532</v>
      </c>
      <c r="G2235" s="48" t="s">
        <v>5533</v>
      </c>
      <c r="H2235" s="52">
        <v>6</v>
      </c>
      <c r="I2235" s="51" t="s">
        <v>5534</v>
      </c>
      <c r="J2235" s="1">
        <v>100.23</v>
      </c>
      <c r="K2235" s="132">
        <v>986943</v>
      </c>
      <c r="L2235" s="131"/>
      <c r="M2235" s="131">
        <v>24</v>
      </c>
      <c r="N2235" s="131">
        <v>5</v>
      </c>
      <c r="O2235" s="133">
        <f t="shared" si="310"/>
        <v>120</v>
      </c>
      <c r="P2235" s="131"/>
      <c r="Q2235" s="131"/>
      <c r="R2235" s="134" t="s">
        <v>2172</v>
      </c>
      <c r="S2235" s="149">
        <v>2.987222222222222</v>
      </c>
      <c r="T2235" s="149">
        <v>0.49787037037037035</v>
      </c>
      <c r="U2235" s="150">
        <v>44978</v>
      </c>
      <c r="V2235" s="149">
        <v>0.39583333333333393</v>
      </c>
      <c r="W2235" s="130">
        <v>7.0000000000000007E-2</v>
      </c>
      <c r="X2235" s="135">
        <v>111.8</v>
      </c>
      <c r="Y2235" s="130" t="str">
        <f t="shared" si="302"/>
        <v>CH597</v>
      </c>
      <c r="Z2235" s="130" t="str">
        <f t="shared" si="303"/>
        <v>VECIP65-24/5</v>
      </c>
      <c r="AA2235" s="135">
        <f t="shared" si="305"/>
        <v>7.0000000000000007E-2</v>
      </c>
      <c r="AB2235" s="135">
        <f t="shared" si="301"/>
        <v>100.23</v>
      </c>
      <c r="AC2235" s="130">
        <f t="shared" si="306"/>
        <v>111.8</v>
      </c>
      <c r="AD2235" s="130" t="str">
        <f t="shared" si="304"/>
        <v>64900-204XLR</v>
      </c>
      <c r="AE2235" s="136"/>
      <c r="AF2235" s="137"/>
      <c r="AG2235" s="1" t="s">
        <v>153</v>
      </c>
      <c r="AH2235" s="43">
        <v>66277</v>
      </c>
    </row>
    <row r="2236" spans="1:34" x14ac:dyDescent="0.25">
      <c r="A2236" s="144">
        <v>44888</v>
      </c>
      <c r="B2236" s="56" t="s">
        <v>6570</v>
      </c>
      <c r="C2236" s="51" t="s">
        <v>673</v>
      </c>
      <c r="D2236" s="51" t="s">
        <v>674</v>
      </c>
      <c r="E2236" s="54">
        <v>45002</v>
      </c>
      <c r="F2236" s="51" t="s">
        <v>571</v>
      </c>
      <c r="G2236" s="48" t="s">
        <v>672</v>
      </c>
      <c r="H2236" s="52">
        <v>500</v>
      </c>
      <c r="I2236" s="51" t="s">
        <v>270</v>
      </c>
      <c r="J2236" s="1">
        <v>9.91</v>
      </c>
      <c r="K2236" s="132">
        <v>979341</v>
      </c>
      <c r="L2236" s="131"/>
      <c r="M2236" s="131">
        <v>7.2</v>
      </c>
      <c r="N2236" s="131">
        <v>2.6</v>
      </c>
      <c r="O2236" s="133">
        <f t="shared" si="310"/>
        <v>18.720000000000002</v>
      </c>
      <c r="P2236" s="131" t="s">
        <v>421</v>
      </c>
      <c r="Q2236" s="131" t="s">
        <v>582</v>
      </c>
      <c r="R2236" s="134" t="s">
        <v>5743</v>
      </c>
      <c r="S2236" s="149">
        <v>115.33527777777776</v>
      </c>
      <c r="T2236" s="149">
        <v>0.23067055555555552</v>
      </c>
      <c r="U2236" s="150">
        <v>44978</v>
      </c>
      <c r="V2236" s="149">
        <v>5.3297222222222231</v>
      </c>
      <c r="W2236" s="130">
        <v>0.22</v>
      </c>
      <c r="X2236" s="135">
        <v>30</v>
      </c>
      <c r="Y2236" s="130" t="str">
        <f t="shared" si="302"/>
        <v>L231</v>
      </c>
      <c r="Z2236" s="130" t="str">
        <f t="shared" si="303"/>
        <v>2/LS14500</v>
      </c>
      <c r="AA2236" s="135">
        <f t="shared" si="305"/>
        <v>0.22</v>
      </c>
      <c r="AB2236" s="135">
        <f t="shared" si="301"/>
        <v>9.91</v>
      </c>
      <c r="AC2236" s="130">
        <f t="shared" si="306"/>
        <v>30</v>
      </c>
      <c r="AD2236" s="130" t="str">
        <f t="shared" si="304"/>
        <v>66000-223</v>
      </c>
      <c r="AE2236" s="136"/>
      <c r="AF2236" s="137"/>
      <c r="AG2236" s="1" t="s">
        <v>153</v>
      </c>
      <c r="AH2236" s="43">
        <v>65616</v>
      </c>
    </row>
    <row r="2237" spans="1:34" x14ac:dyDescent="0.25">
      <c r="A2237" s="140">
        <v>44973</v>
      </c>
      <c r="B2237" s="238" t="s">
        <v>7100</v>
      </c>
      <c r="C2237" s="175"/>
      <c r="D2237" s="175" t="s">
        <v>7102</v>
      </c>
      <c r="E2237" s="187">
        <v>44993</v>
      </c>
      <c r="F2237" s="175" t="s">
        <v>4679</v>
      </c>
      <c r="G2237" s="176" t="s">
        <v>7101</v>
      </c>
      <c r="H2237" s="177">
        <v>1</v>
      </c>
      <c r="J2237" s="178"/>
      <c r="K2237" s="132">
        <v>988262</v>
      </c>
      <c r="L2237" s="131"/>
      <c r="M2237" s="131"/>
      <c r="N2237" s="131"/>
      <c r="O2237" s="133">
        <f t="shared" si="310"/>
        <v>0</v>
      </c>
      <c r="P2237" s="131"/>
      <c r="Q2237" s="131"/>
      <c r="R2237" s="134" t="s">
        <v>249</v>
      </c>
      <c r="S2237" s="149">
        <v>0.54666666666666686</v>
      </c>
      <c r="T2237" s="149">
        <v>0.54666666666666686</v>
      </c>
      <c r="U2237" s="150">
        <v>44978</v>
      </c>
      <c r="V2237" s="149">
        <v>8.4444444444446098E-2</v>
      </c>
      <c r="W2237" s="130">
        <v>0.5</v>
      </c>
      <c r="X2237" s="135">
        <v>100</v>
      </c>
      <c r="Y2237" s="130" t="str">
        <f t="shared" si="302"/>
        <v>LAB-REPAIR</v>
      </c>
      <c r="Z2237" s="130">
        <f t="shared" si="303"/>
        <v>0</v>
      </c>
      <c r="AA2237" s="135">
        <f t="shared" si="305"/>
        <v>0.5</v>
      </c>
      <c r="AB2237" s="135">
        <f t="shared" si="301"/>
        <v>0</v>
      </c>
      <c r="AC2237" s="130">
        <f t="shared" si="306"/>
        <v>100</v>
      </c>
      <c r="AD2237" s="130" t="str">
        <f t="shared" si="304"/>
        <v>22184</v>
      </c>
      <c r="AE2237" s="136"/>
      <c r="AF2237" s="137"/>
      <c r="AG2237" s="1" t="s">
        <v>153</v>
      </c>
      <c r="AH2237" s="43">
        <v>65303</v>
      </c>
    </row>
    <row r="2238" spans="1:34" x14ac:dyDescent="0.25">
      <c r="A2238" s="139">
        <v>44970</v>
      </c>
      <c r="B2238" s="58" t="s">
        <v>7052</v>
      </c>
      <c r="C2238" s="51" t="s">
        <v>7055</v>
      </c>
      <c r="D2238" s="51" t="s">
        <v>7159</v>
      </c>
      <c r="E2238" s="54">
        <v>44980</v>
      </c>
      <c r="F2238" s="51" t="s">
        <v>7053</v>
      </c>
      <c r="G2238" s="48" t="s">
        <v>7054</v>
      </c>
      <c r="H2238" s="52">
        <v>2</v>
      </c>
      <c r="I2238" s="51" t="s">
        <v>665</v>
      </c>
      <c r="J2238" s="1">
        <v>26.52</v>
      </c>
      <c r="K2238" s="132">
        <v>987769</v>
      </c>
      <c r="L2238" s="131"/>
      <c r="M2238" s="131">
        <v>8.4</v>
      </c>
      <c r="N2238" s="131">
        <v>3</v>
      </c>
      <c r="O2238" s="133">
        <f t="shared" si="310"/>
        <v>25.200000000000003</v>
      </c>
      <c r="P2238" s="131" t="s">
        <v>3497</v>
      </c>
      <c r="Q2238" s="131" t="s">
        <v>589</v>
      </c>
      <c r="R2238" s="134" t="s">
        <v>997</v>
      </c>
      <c r="S2238" s="149">
        <v>1.9672222222222229</v>
      </c>
      <c r="T2238" s="149">
        <v>0.98361111111111144</v>
      </c>
      <c r="U2238" s="150">
        <v>44980</v>
      </c>
      <c r="V2238" s="149">
        <v>0.22527777777777747</v>
      </c>
      <c r="W2238" s="130">
        <v>0.5</v>
      </c>
      <c r="X2238" s="135">
        <v>90</v>
      </c>
      <c r="Y2238" s="130" t="str">
        <f t="shared" si="302"/>
        <v>PACK753</v>
      </c>
      <c r="Z2238" s="130" t="str">
        <f t="shared" si="303"/>
        <v>7/HR-SCU</v>
      </c>
      <c r="AA2238" s="135">
        <f t="shared" si="305"/>
        <v>0.5</v>
      </c>
      <c r="AB2238" s="135">
        <f t="shared" si="301"/>
        <v>26.52</v>
      </c>
      <c r="AC2238" s="130">
        <f t="shared" si="306"/>
        <v>90</v>
      </c>
      <c r="AD2238" s="130" t="str">
        <f t="shared" si="304"/>
        <v>30006-975C</v>
      </c>
      <c r="AE2238" s="136"/>
      <c r="AF2238" s="137"/>
      <c r="AG2238" s="1" t="s">
        <v>13</v>
      </c>
      <c r="AH2238" s="43">
        <v>2767</v>
      </c>
    </row>
    <row r="2239" spans="1:34" x14ac:dyDescent="0.25">
      <c r="A2239" s="140">
        <v>44973</v>
      </c>
      <c r="B2239" s="55" t="s">
        <v>7112</v>
      </c>
      <c r="C2239" s="51" t="s">
        <v>362</v>
      </c>
      <c r="D2239" s="51" t="s">
        <v>7113</v>
      </c>
      <c r="E2239" s="54">
        <v>44986</v>
      </c>
      <c r="F2239" s="51" t="s">
        <v>1289</v>
      </c>
      <c r="G2239" s="48" t="s">
        <v>1316</v>
      </c>
      <c r="H2239" s="52">
        <v>1</v>
      </c>
      <c r="I2239" s="51" t="s">
        <v>114</v>
      </c>
      <c r="J2239" s="1">
        <v>18.260000000000002</v>
      </c>
      <c r="K2239" s="132">
        <v>988544</v>
      </c>
      <c r="L2239" s="131"/>
      <c r="M2239" s="131">
        <v>7.2</v>
      </c>
      <c r="N2239" s="131">
        <v>4.5</v>
      </c>
      <c r="O2239" s="133">
        <f t="shared" si="310"/>
        <v>32.4</v>
      </c>
      <c r="P2239" s="131" t="s">
        <v>3497</v>
      </c>
      <c r="Q2239" s="131" t="s">
        <v>464</v>
      </c>
      <c r="R2239" s="134" t="s">
        <v>997</v>
      </c>
      <c r="S2239" s="149">
        <v>1.5216666666666656</v>
      </c>
      <c r="T2239" s="149">
        <v>1.5216666666666656</v>
      </c>
      <c r="U2239" s="150">
        <v>44979</v>
      </c>
      <c r="V2239" s="149">
        <v>0.15555555555555411</v>
      </c>
      <c r="W2239" s="130">
        <v>0.5</v>
      </c>
      <c r="X2239" s="135">
        <v>80.59</v>
      </c>
      <c r="Y2239" s="130" t="str">
        <f t="shared" si="302"/>
        <v>N2027</v>
      </c>
      <c r="Z2239" s="130" t="str">
        <f t="shared" si="303"/>
        <v>6/HR-4/3FAU</v>
      </c>
      <c r="AA2239" s="135">
        <f t="shared" si="305"/>
        <v>0.5</v>
      </c>
      <c r="AB2239" s="135">
        <f t="shared" si="301"/>
        <v>18.260000000000002</v>
      </c>
      <c r="AC2239" s="130">
        <f t="shared" si="306"/>
        <v>80.59</v>
      </c>
      <c r="AD2239" s="130" t="str">
        <f t="shared" si="304"/>
        <v>67001-183</v>
      </c>
      <c r="AE2239" s="136"/>
      <c r="AF2239" s="137"/>
      <c r="AG2239" s="1" t="s">
        <v>13</v>
      </c>
      <c r="AH2239" s="43">
        <v>23948</v>
      </c>
    </row>
    <row r="2240" spans="1:34" x14ac:dyDescent="0.25">
      <c r="A2240" s="144">
        <v>44979</v>
      </c>
      <c r="B2240" s="56" t="s">
        <v>7133</v>
      </c>
      <c r="C2240" s="51" t="s">
        <v>4223</v>
      </c>
      <c r="D2240" s="51" t="s">
        <v>7160</v>
      </c>
      <c r="E2240" s="54">
        <v>44978</v>
      </c>
      <c r="F2240" s="51" t="s">
        <v>322</v>
      </c>
      <c r="G2240" s="48" t="s">
        <v>7134</v>
      </c>
      <c r="H2240" s="52">
        <v>2</v>
      </c>
      <c r="I2240" s="51" t="s">
        <v>3385</v>
      </c>
      <c r="J2240" s="1">
        <v>17.5</v>
      </c>
      <c r="K2240" s="132">
        <v>988924</v>
      </c>
      <c r="L2240" s="131"/>
      <c r="M2240" s="131">
        <v>14.4</v>
      </c>
      <c r="N2240" s="131">
        <v>2.6</v>
      </c>
      <c r="O2240" s="133">
        <f t="shared" si="310"/>
        <v>37.440000000000005</v>
      </c>
      <c r="P2240" s="131" t="s">
        <v>3486</v>
      </c>
      <c r="Q2240" s="131" t="s">
        <v>562</v>
      </c>
      <c r="R2240" s="134" t="s">
        <v>287</v>
      </c>
      <c r="S2240" s="149">
        <v>0.79833333333333378</v>
      </c>
      <c r="T2240" s="149">
        <v>0.39916666666666689</v>
      </c>
      <c r="U2240" s="150">
        <v>44979</v>
      </c>
      <c r="V2240" s="149">
        <v>0.33305555555555788</v>
      </c>
      <c r="W2240" s="130">
        <v>0.5</v>
      </c>
      <c r="X2240" s="135">
        <v>68</v>
      </c>
      <c r="Y2240" s="130" t="str">
        <f t="shared" si="302"/>
        <v>PACK752</v>
      </c>
      <c r="Z2240" s="130" t="str">
        <f t="shared" si="303"/>
        <v>4/ICR18650-26JM</v>
      </c>
      <c r="AA2240" s="135">
        <f t="shared" si="305"/>
        <v>0.5</v>
      </c>
      <c r="AB2240" s="135">
        <f t="shared" si="301"/>
        <v>17.5</v>
      </c>
      <c r="AC2240" s="130">
        <f t="shared" si="306"/>
        <v>68</v>
      </c>
      <c r="AD2240" s="130" t="str">
        <f t="shared" si="304"/>
        <v>66004-138</v>
      </c>
      <c r="AE2240" s="136"/>
      <c r="AF2240" s="137"/>
      <c r="AG2240" s="1" t="s">
        <v>13</v>
      </c>
      <c r="AH2240" s="43" t="s">
        <v>323</v>
      </c>
    </row>
    <row r="2241" spans="1:34" x14ac:dyDescent="0.25">
      <c r="A2241" s="144">
        <v>44944</v>
      </c>
      <c r="B2241" s="56" t="s">
        <v>6885</v>
      </c>
      <c r="C2241" s="51" t="s">
        <v>149</v>
      </c>
      <c r="D2241" s="51" t="s">
        <v>220</v>
      </c>
      <c r="E2241" s="54">
        <v>44963</v>
      </c>
      <c r="F2241" s="51" t="s">
        <v>3091</v>
      </c>
      <c r="G2241" s="48" t="s">
        <v>219</v>
      </c>
      <c r="H2241" s="52">
        <v>30</v>
      </c>
      <c r="I2241" s="51" t="s">
        <v>148</v>
      </c>
      <c r="J2241" s="1">
        <v>15.53</v>
      </c>
      <c r="K2241" s="132">
        <v>984836</v>
      </c>
      <c r="L2241" s="131"/>
      <c r="M2241" s="131">
        <v>3.6</v>
      </c>
      <c r="N2241" s="131">
        <v>13</v>
      </c>
      <c r="O2241" s="133">
        <f t="shared" si="310"/>
        <v>46.800000000000004</v>
      </c>
      <c r="P2241" s="131" t="s">
        <v>421</v>
      </c>
      <c r="Q2241" s="131" t="s">
        <v>412</v>
      </c>
      <c r="R2241" s="134" t="s">
        <v>248</v>
      </c>
      <c r="S2241" s="149">
        <v>10.916388888888886</v>
      </c>
      <c r="T2241" s="149">
        <v>0.3638796296296295</v>
      </c>
      <c r="U2241" s="150">
        <v>44979</v>
      </c>
      <c r="V2241" s="149">
        <v>0.49555555555555397</v>
      </c>
      <c r="W2241" s="130">
        <v>0.19</v>
      </c>
      <c r="X2241" s="135">
        <v>32</v>
      </c>
      <c r="Y2241" s="130" t="str">
        <f t="shared" si="302"/>
        <v>L204</v>
      </c>
      <c r="Z2241" s="130" t="str">
        <f t="shared" si="303"/>
        <v>1/LSH20</v>
      </c>
      <c r="AA2241" s="135">
        <f t="shared" si="305"/>
        <v>0.19</v>
      </c>
      <c r="AB2241" s="135">
        <f t="shared" si="301"/>
        <v>15.53</v>
      </c>
      <c r="AC2241" s="130">
        <f t="shared" si="306"/>
        <v>32</v>
      </c>
      <c r="AD2241" s="130" t="str">
        <f t="shared" si="304"/>
        <v>66000-207</v>
      </c>
      <c r="AE2241" s="136"/>
      <c r="AF2241" s="137"/>
      <c r="AG2241" s="1" t="s">
        <v>6886</v>
      </c>
      <c r="AH2241" s="43">
        <v>65365</v>
      </c>
    </row>
    <row r="2242" spans="1:34" x14ac:dyDescent="0.25">
      <c r="A2242" s="140">
        <v>44973</v>
      </c>
      <c r="B2242" s="55" t="s">
        <v>7115</v>
      </c>
      <c r="C2242" s="51" t="s">
        <v>431</v>
      </c>
      <c r="D2242" s="51" t="s">
        <v>7161</v>
      </c>
      <c r="E2242" s="54">
        <v>44986</v>
      </c>
      <c r="F2242" s="51" t="s">
        <v>292</v>
      </c>
      <c r="G2242" s="48" t="s">
        <v>7116</v>
      </c>
      <c r="H2242" s="52">
        <v>2</v>
      </c>
      <c r="I2242" s="51" t="s">
        <v>430</v>
      </c>
      <c r="J2242" s="1">
        <v>4</v>
      </c>
      <c r="K2242" s="132">
        <v>988536</v>
      </c>
      <c r="L2242" s="131"/>
      <c r="M2242" s="131">
        <v>3.7</v>
      </c>
      <c r="N2242" s="131">
        <v>1.25</v>
      </c>
      <c r="O2242" s="133">
        <f t="shared" si="310"/>
        <v>4.625</v>
      </c>
      <c r="P2242" s="131" t="s">
        <v>3486</v>
      </c>
      <c r="Q2242" s="131" t="s">
        <v>412</v>
      </c>
      <c r="R2242" s="134" t="s">
        <v>2172</v>
      </c>
      <c r="S2242" s="149">
        <v>3.5561111111111106</v>
      </c>
      <c r="T2242" s="149">
        <v>1.7780555555555553</v>
      </c>
      <c r="U2242" s="150">
        <v>44979</v>
      </c>
      <c r="V2242" s="149">
        <v>0.18444444444444574</v>
      </c>
      <c r="W2242" s="130">
        <v>0.5</v>
      </c>
      <c r="X2242" s="135">
        <v>39</v>
      </c>
      <c r="Y2242" s="130" t="str">
        <f t="shared" si="302"/>
        <v>RECELL829</v>
      </c>
      <c r="Z2242" s="130" t="str">
        <f t="shared" si="303"/>
        <v>1/UF653450S</v>
      </c>
      <c r="AA2242" s="135">
        <f t="shared" si="305"/>
        <v>0.5</v>
      </c>
      <c r="AB2242" s="135">
        <f t="shared" ref="AB2242:AB2305" si="311">J2242</f>
        <v>4</v>
      </c>
      <c r="AC2242" s="130">
        <f t="shared" si="306"/>
        <v>39</v>
      </c>
      <c r="AD2242" s="130" t="str">
        <f t="shared" si="304"/>
        <v>66004-137</v>
      </c>
      <c r="AE2242" s="136"/>
      <c r="AF2242" s="137"/>
      <c r="AG2242" s="1" t="s">
        <v>13</v>
      </c>
      <c r="AH2242" s="43">
        <v>6830</v>
      </c>
    </row>
    <row r="2243" spans="1:34" x14ac:dyDescent="0.25">
      <c r="A2243" s="144">
        <v>44979</v>
      </c>
      <c r="B2243" s="56" t="s">
        <v>7153</v>
      </c>
      <c r="C2243" s="51" t="s">
        <v>3235</v>
      </c>
      <c r="D2243" s="51" t="s">
        <v>1063</v>
      </c>
      <c r="E2243" s="54">
        <v>45005</v>
      </c>
      <c r="F2243" s="51" t="s">
        <v>267</v>
      </c>
      <c r="G2243" s="48" t="s">
        <v>1062</v>
      </c>
      <c r="H2243" s="52">
        <v>1</v>
      </c>
      <c r="I2243" s="51" t="s">
        <v>1924</v>
      </c>
      <c r="J2243" s="1">
        <v>39.68</v>
      </c>
      <c r="K2243" s="132">
        <v>989020</v>
      </c>
      <c r="L2243" s="131"/>
      <c r="M2243" s="131"/>
      <c r="N2243" s="131"/>
      <c r="O2243" s="133">
        <f t="shared" si="310"/>
        <v>0</v>
      </c>
      <c r="P2243" s="131"/>
      <c r="Q2243" s="131"/>
      <c r="R2243" s="134" t="s">
        <v>249</v>
      </c>
      <c r="S2243" s="149">
        <v>0.11250000000000027</v>
      </c>
      <c r="T2243" s="149">
        <v>0.11250000000000027</v>
      </c>
      <c r="U2243" s="150">
        <v>44980</v>
      </c>
      <c r="V2243" s="149">
        <v>0.31805555555555554</v>
      </c>
      <c r="W2243" s="130">
        <v>0.12</v>
      </c>
      <c r="X2243" s="135">
        <v>80</v>
      </c>
      <c r="Y2243" s="130" t="str">
        <f t="shared" si="302"/>
        <v>CH211A</v>
      </c>
      <c r="Z2243" s="130" t="str">
        <f t="shared" si="303"/>
        <v>1/TSB-002PCB</v>
      </c>
      <c r="AA2243" s="135">
        <f t="shared" si="305"/>
        <v>0.12</v>
      </c>
      <c r="AB2243" s="135">
        <f t="shared" si="311"/>
        <v>39.68</v>
      </c>
      <c r="AC2243" s="130">
        <f t="shared" si="306"/>
        <v>80</v>
      </c>
      <c r="AD2243" s="130" t="str">
        <f t="shared" si="304"/>
        <v>66000-118A</v>
      </c>
      <c r="AE2243" s="136"/>
      <c r="AF2243" s="137"/>
      <c r="AG2243" s="1" t="s">
        <v>153</v>
      </c>
      <c r="AH2243" s="43">
        <v>66116</v>
      </c>
    </row>
    <row r="2244" spans="1:34" x14ac:dyDescent="0.25">
      <c r="A2244" s="146">
        <v>44966</v>
      </c>
      <c r="B2244" s="57" t="s">
        <v>7044</v>
      </c>
      <c r="C2244" s="51" t="s">
        <v>673</v>
      </c>
      <c r="D2244" s="51" t="s">
        <v>5644</v>
      </c>
      <c r="E2244" s="54">
        <v>44988</v>
      </c>
      <c r="F2244" s="51" t="s">
        <v>571</v>
      </c>
      <c r="G2244" s="48" t="s">
        <v>808</v>
      </c>
      <c r="H2244" s="52">
        <v>20</v>
      </c>
      <c r="I2244" s="51" t="s">
        <v>270</v>
      </c>
      <c r="J2244" s="1">
        <v>11.1</v>
      </c>
      <c r="K2244" s="132">
        <v>987084</v>
      </c>
      <c r="L2244" s="131"/>
      <c r="M2244" s="131">
        <v>3.6</v>
      </c>
      <c r="N2244" s="131">
        <v>2.1</v>
      </c>
      <c r="O2244" s="133">
        <f t="shared" si="310"/>
        <v>7.5600000000000005</v>
      </c>
      <c r="P2244" s="131" t="s">
        <v>538</v>
      </c>
      <c r="Q2244" s="131" t="s">
        <v>412</v>
      </c>
      <c r="R2244" s="134" t="s">
        <v>5775</v>
      </c>
      <c r="S2244" s="149">
        <v>4.9244444444444442</v>
      </c>
      <c r="T2244" s="149">
        <v>0.2462222222222222</v>
      </c>
      <c r="U2244" s="150">
        <v>44979</v>
      </c>
      <c r="V2244" s="149">
        <v>0.98749999999999982</v>
      </c>
      <c r="W2244" s="130">
        <v>0.33</v>
      </c>
      <c r="X2244" s="135">
        <v>40</v>
      </c>
      <c r="Y2244" s="130" t="str">
        <f t="shared" si="302"/>
        <v>L238A-1048</v>
      </c>
      <c r="Z2244" s="130" t="str">
        <f t="shared" si="303"/>
        <v>2/LS14500</v>
      </c>
      <c r="AA2244" s="135">
        <f t="shared" si="305"/>
        <v>0.33</v>
      </c>
      <c r="AB2244" s="135">
        <f t="shared" si="311"/>
        <v>11.1</v>
      </c>
      <c r="AC2244" s="130">
        <f t="shared" si="306"/>
        <v>40</v>
      </c>
      <c r="AD2244" s="130" t="str">
        <f t="shared" si="304"/>
        <v>66000-231A</v>
      </c>
      <c r="AE2244" s="136"/>
      <c r="AF2244" s="137"/>
      <c r="AG2244" s="1" t="s">
        <v>153</v>
      </c>
      <c r="AH2244" s="43">
        <v>65616</v>
      </c>
    </row>
    <row r="2245" spans="1:34" x14ac:dyDescent="0.25">
      <c r="A2245" s="144">
        <v>44979</v>
      </c>
      <c r="B2245" s="56" t="s">
        <v>7152</v>
      </c>
      <c r="C2245" s="51" t="s">
        <v>3126</v>
      </c>
      <c r="D2245" s="51" t="s">
        <v>4585</v>
      </c>
      <c r="E2245" s="54">
        <v>44991</v>
      </c>
      <c r="F2245" s="51" t="s">
        <v>1280</v>
      </c>
      <c r="G2245" s="48" t="s">
        <v>4247</v>
      </c>
      <c r="H2245" s="52">
        <v>1</v>
      </c>
      <c r="I2245" s="51" t="s">
        <v>288</v>
      </c>
      <c r="J2245" s="1">
        <v>10.82</v>
      </c>
      <c r="K2245" s="132">
        <v>988973</v>
      </c>
      <c r="L2245" s="131"/>
      <c r="M2245" s="131">
        <v>4.8</v>
      </c>
      <c r="N2245" s="131">
        <v>4</v>
      </c>
      <c r="O2245" s="133">
        <f t="shared" si="310"/>
        <v>19.2</v>
      </c>
      <c r="P2245" s="131"/>
      <c r="Q2245" s="131"/>
      <c r="R2245" s="134" t="s">
        <v>997</v>
      </c>
      <c r="S2245" s="149">
        <v>0.76055555555555543</v>
      </c>
      <c r="T2245" s="149">
        <v>0.76055555555555543</v>
      </c>
      <c r="U2245" s="150">
        <v>44980</v>
      </c>
      <c r="V2245" s="149">
        <v>0.29611111111111121</v>
      </c>
      <c r="W2245" s="130">
        <v>0.57999999999999996</v>
      </c>
      <c r="X2245" s="135">
        <v>55.92</v>
      </c>
      <c r="Y2245" s="130" t="str">
        <f t="shared" si="302"/>
        <v>RECELL757</v>
      </c>
      <c r="Z2245" s="130" t="str">
        <f t="shared" si="303"/>
        <v>4/HR-4/3AU</v>
      </c>
      <c r="AA2245" s="135">
        <f t="shared" si="305"/>
        <v>0.57999999999999996</v>
      </c>
      <c r="AB2245" s="135">
        <f t="shared" si="311"/>
        <v>10.82</v>
      </c>
      <c r="AC2245" s="130">
        <f t="shared" si="306"/>
        <v>55.92</v>
      </c>
      <c r="AD2245" s="130" t="str">
        <f t="shared" si="304"/>
        <v>22000-999E</v>
      </c>
      <c r="AE2245" s="136"/>
      <c r="AF2245" s="137"/>
      <c r="AG2245" s="1" t="s">
        <v>13</v>
      </c>
      <c r="AH2245" s="43">
        <v>23984</v>
      </c>
    </row>
    <row r="2246" spans="1:34" x14ac:dyDescent="0.25">
      <c r="A2246" s="140">
        <v>44971</v>
      </c>
      <c r="B2246" s="55" t="s">
        <v>7081</v>
      </c>
      <c r="C2246" s="51" t="s">
        <v>6892</v>
      </c>
      <c r="D2246" s="51" t="s">
        <v>145</v>
      </c>
      <c r="E2246" s="54">
        <v>44986</v>
      </c>
      <c r="F2246" s="51" t="s">
        <v>139</v>
      </c>
      <c r="G2246" s="48" t="s">
        <v>144</v>
      </c>
      <c r="H2246" s="52">
        <v>20</v>
      </c>
      <c r="I2246" s="51" t="s">
        <v>4583</v>
      </c>
      <c r="J2246" s="1">
        <v>1.53</v>
      </c>
      <c r="K2246" s="132">
        <v>987725</v>
      </c>
      <c r="L2246" s="131"/>
      <c r="M2246" s="131"/>
      <c r="N2246" s="131"/>
      <c r="O2246" s="133">
        <f t="shared" si="310"/>
        <v>0</v>
      </c>
      <c r="P2246" s="131"/>
      <c r="Q2246" s="131"/>
      <c r="R2246" s="134" t="s">
        <v>259</v>
      </c>
      <c r="S2246" s="149">
        <v>2.7574999999999981</v>
      </c>
      <c r="T2246" s="149">
        <v>0.13787499999999991</v>
      </c>
      <c r="U2246" s="150">
        <v>44984</v>
      </c>
      <c r="V2246" s="149">
        <v>0.28472222222222099</v>
      </c>
      <c r="W2246" s="130">
        <v>0.31</v>
      </c>
      <c r="X2246" s="135">
        <v>12</v>
      </c>
      <c r="Y2246" s="130" t="str">
        <f t="shared" si="302"/>
        <v>CA67</v>
      </c>
      <c r="Z2246" s="130" t="str">
        <f t="shared" si="303"/>
        <v>WS-P0633</v>
      </c>
      <c r="AA2246" s="135">
        <f t="shared" si="305"/>
        <v>0.31</v>
      </c>
      <c r="AB2246" s="135">
        <f t="shared" si="311"/>
        <v>1.53</v>
      </c>
      <c r="AC2246" s="130">
        <f t="shared" si="306"/>
        <v>12</v>
      </c>
      <c r="AD2246" s="130" t="str">
        <f t="shared" si="304"/>
        <v>66000-714</v>
      </c>
      <c r="AE2246" s="136"/>
      <c r="AF2246" s="137"/>
      <c r="AG2246" s="1" t="s">
        <v>573</v>
      </c>
      <c r="AH2246" s="43">
        <v>66824</v>
      </c>
    </row>
    <row r="2247" spans="1:34" x14ac:dyDescent="0.25">
      <c r="A2247" s="147">
        <v>44981</v>
      </c>
      <c r="B2247" s="82" t="s">
        <v>7162</v>
      </c>
      <c r="C2247" s="51" t="s">
        <v>646</v>
      </c>
      <c r="D2247" s="51" t="s">
        <v>3069</v>
      </c>
      <c r="E2247" s="54">
        <v>44986</v>
      </c>
      <c r="F2247" s="51" t="s">
        <v>3067</v>
      </c>
      <c r="G2247" s="48" t="s">
        <v>3068</v>
      </c>
      <c r="H2247" s="52">
        <v>1</v>
      </c>
      <c r="I2247" s="51" t="s">
        <v>251</v>
      </c>
      <c r="J2247" s="1">
        <v>22.18</v>
      </c>
      <c r="K2247" s="132">
        <v>989143</v>
      </c>
      <c r="L2247" s="131"/>
      <c r="M2247" s="131">
        <v>11.1</v>
      </c>
      <c r="N2247" s="131">
        <v>3.35</v>
      </c>
      <c r="O2247" s="133">
        <f t="shared" si="310"/>
        <v>37.185000000000002</v>
      </c>
      <c r="P2247" s="131" t="s">
        <v>3486</v>
      </c>
      <c r="Q2247" s="131" t="s">
        <v>577</v>
      </c>
      <c r="R2247" s="134" t="s">
        <v>287</v>
      </c>
      <c r="S2247" s="149">
        <v>1.8372222222222234</v>
      </c>
      <c r="T2247" s="149">
        <v>1.8372222222222234</v>
      </c>
      <c r="U2247" s="150">
        <v>44981</v>
      </c>
      <c r="V2247" s="149">
        <v>0.16499999999999915</v>
      </c>
      <c r="W2247" s="130">
        <v>1.1499999999999999</v>
      </c>
      <c r="X2247" s="135">
        <v>70</v>
      </c>
      <c r="Y2247" s="130" t="str">
        <f t="shared" si="302"/>
        <v>RL586</v>
      </c>
      <c r="Z2247" s="130" t="str">
        <f t="shared" si="303"/>
        <v>3/NCR18650B</v>
      </c>
      <c r="AA2247" s="135">
        <f t="shared" si="305"/>
        <v>1.1499999999999999</v>
      </c>
      <c r="AB2247" s="135">
        <f t="shared" si="311"/>
        <v>22.18</v>
      </c>
      <c r="AC2247" s="130">
        <f t="shared" si="306"/>
        <v>70</v>
      </c>
      <c r="AD2247" s="130" t="str">
        <f t="shared" si="304"/>
        <v>66000-806</v>
      </c>
      <c r="AE2247" s="136"/>
      <c r="AF2247" s="137"/>
      <c r="AG2247" s="1" t="s">
        <v>153</v>
      </c>
      <c r="AH2247" s="43">
        <v>65770</v>
      </c>
    </row>
    <row r="2248" spans="1:34" x14ac:dyDescent="0.25">
      <c r="A2248" s="139">
        <v>44970</v>
      </c>
      <c r="B2248" s="58" t="s">
        <v>7058</v>
      </c>
      <c r="C2248" s="51" t="s">
        <v>7132</v>
      </c>
      <c r="D2248" s="51" t="s">
        <v>6241</v>
      </c>
      <c r="E2248" s="54">
        <v>44984</v>
      </c>
      <c r="F2248" s="51" t="s">
        <v>282</v>
      </c>
      <c r="G2248" s="48" t="s">
        <v>6239</v>
      </c>
      <c r="H2248" s="52">
        <v>1</v>
      </c>
      <c r="I2248" s="51" t="s">
        <v>657</v>
      </c>
      <c r="J2248" s="1">
        <v>18.39</v>
      </c>
      <c r="K2248" s="132">
        <v>988123</v>
      </c>
      <c r="L2248" s="131"/>
      <c r="M2248" s="131">
        <v>9.6</v>
      </c>
      <c r="N2248" s="131">
        <v>2</v>
      </c>
      <c r="O2248" s="133">
        <f t="shared" si="310"/>
        <v>19.2</v>
      </c>
      <c r="P2248" s="131" t="s">
        <v>3497</v>
      </c>
      <c r="Q2248" s="131" t="s">
        <v>632</v>
      </c>
      <c r="R2248" s="134" t="s">
        <v>997</v>
      </c>
      <c r="S2248" s="149">
        <v>2.8497222222222232</v>
      </c>
      <c r="T2248" s="149">
        <v>2.8497222222222232</v>
      </c>
      <c r="U2248" s="150">
        <v>44981</v>
      </c>
      <c r="V2248" s="149">
        <v>0.26416666666666799</v>
      </c>
      <c r="W2248" s="130">
        <v>1.44</v>
      </c>
      <c r="X2248" s="135">
        <v>75</v>
      </c>
      <c r="Y2248" s="130" t="str">
        <f t="shared" si="302"/>
        <v>RECELL106</v>
      </c>
      <c r="Z2248" s="130" t="str">
        <f t="shared" si="303"/>
        <v>8/IMX-2000CS</v>
      </c>
      <c r="AA2248" s="135">
        <f t="shared" si="305"/>
        <v>1.44</v>
      </c>
      <c r="AB2248" s="135">
        <f t="shared" si="311"/>
        <v>18.39</v>
      </c>
      <c r="AC2248" s="130">
        <f t="shared" si="306"/>
        <v>75</v>
      </c>
      <c r="AD2248" s="130" t="str">
        <f t="shared" si="304"/>
        <v>22000-438A</v>
      </c>
      <c r="AE2248" s="136"/>
      <c r="AF2248" s="137"/>
      <c r="AG2248" s="1" t="s">
        <v>13</v>
      </c>
      <c r="AH2248" s="43" t="s">
        <v>283</v>
      </c>
    </row>
    <row r="2249" spans="1:34" x14ac:dyDescent="0.25">
      <c r="A2249" s="147">
        <v>44960</v>
      </c>
      <c r="B2249" s="82" t="s">
        <v>6969</v>
      </c>
      <c r="C2249" s="51" t="s">
        <v>6657</v>
      </c>
      <c r="D2249" s="51" t="s">
        <v>5541</v>
      </c>
      <c r="E2249" s="54">
        <v>44967</v>
      </c>
      <c r="F2249" s="51" t="s">
        <v>5532</v>
      </c>
      <c r="G2249" s="48" t="s">
        <v>5538</v>
      </c>
      <c r="H2249" s="52">
        <v>100</v>
      </c>
      <c r="I2249" s="51" t="s">
        <v>5539</v>
      </c>
      <c r="J2249" s="1">
        <v>138.71</v>
      </c>
      <c r="K2249" s="132">
        <v>986943</v>
      </c>
      <c r="L2249" s="131"/>
      <c r="M2249" s="131">
        <v>24</v>
      </c>
      <c r="N2249" s="131">
        <v>8</v>
      </c>
      <c r="O2249" s="133">
        <f t="shared" si="310"/>
        <v>192</v>
      </c>
      <c r="P2249" s="131"/>
      <c r="Q2249" s="131"/>
      <c r="R2249" s="134" t="s">
        <v>259</v>
      </c>
      <c r="S2249" s="149">
        <v>14.642777777777781</v>
      </c>
      <c r="T2249" s="149">
        <v>0.1464277777777778</v>
      </c>
      <c r="U2249" s="150">
        <v>44981</v>
      </c>
      <c r="V2249" s="149">
        <v>1.9080555555555563</v>
      </c>
      <c r="W2249" s="130">
        <v>0.34</v>
      </c>
      <c r="X2249" s="135">
        <v>123.56</v>
      </c>
      <c r="Y2249" s="130" t="str">
        <f t="shared" si="302"/>
        <v>CH598</v>
      </c>
      <c r="Z2249" s="130" t="str">
        <f t="shared" si="303"/>
        <v>VECIP65-24/8</v>
      </c>
      <c r="AA2249" s="135">
        <f t="shared" si="305"/>
        <v>0.34</v>
      </c>
      <c r="AB2249" s="135">
        <f t="shared" si="311"/>
        <v>138.71</v>
      </c>
      <c r="AC2249" s="130">
        <f t="shared" si="306"/>
        <v>123.56</v>
      </c>
      <c r="AD2249" s="130" t="str">
        <f t="shared" si="304"/>
        <v>64900-205XLR</v>
      </c>
      <c r="AE2249" s="136"/>
      <c r="AF2249" s="137"/>
      <c r="AG2249" s="1" t="s">
        <v>153</v>
      </c>
      <c r="AH2249" s="43">
        <v>66277</v>
      </c>
    </row>
    <row r="2250" spans="1:34" x14ac:dyDescent="0.25">
      <c r="A2250" s="139">
        <v>44977</v>
      </c>
      <c r="B2250" s="58" t="s">
        <v>7125</v>
      </c>
      <c r="C2250" s="51" t="s">
        <v>3083</v>
      </c>
      <c r="D2250" s="51" t="s">
        <v>5203</v>
      </c>
      <c r="E2250" s="54">
        <v>44988</v>
      </c>
      <c r="F2250" s="51" t="s">
        <v>282</v>
      </c>
      <c r="G2250" s="48" t="s">
        <v>5202</v>
      </c>
      <c r="H2250" s="52">
        <v>1</v>
      </c>
      <c r="I2250" s="51" t="s">
        <v>643</v>
      </c>
      <c r="J2250" s="1">
        <v>56.24</v>
      </c>
      <c r="K2250" s="132">
        <v>988803</v>
      </c>
      <c r="L2250" s="131"/>
      <c r="M2250" s="131">
        <v>21.6</v>
      </c>
      <c r="N2250" s="131">
        <v>5</v>
      </c>
      <c r="O2250" s="133">
        <f t="shared" si="310"/>
        <v>108</v>
      </c>
      <c r="P2250" s="131" t="s">
        <v>3486</v>
      </c>
      <c r="Q2250" s="131" t="s">
        <v>373</v>
      </c>
      <c r="R2250" s="134" t="s">
        <v>997</v>
      </c>
      <c r="S2250" s="149">
        <v>2.6966666666666668</v>
      </c>
      <c r="T2250" s="149">
        <v>2.6966666666666668</v>
      </c>
      <c r="U2250" s="150">
        <v>44981</v>
      </c>
      <c r="V2250" s="149">
        <v>0.25138888888889177</v>
      </c>
      <c r="W2250" s="130">
        <v>2.08</v>
      </c>
      <c r="X2250" s="135">
        <v>138.5</v>
      </c>
      <c r="Y2250" s="130" t="str">
        <f t="shared" si="302"/>
        <v>RECELL366</v>
      </c>
      <c r="Z2250" s="130" t="str">
        <f t="shared" si="303"/>
        <v>12/INR18650-25R</v>
      </c>
      <c r="AA2250" s="135">
        <f t="shared" si="305"/>
        <v>2.08</v>
      </c>
      <c r="AB2250" s="135">
        <f t="shared" si="311"/>
        <v>56.24</v>
      </c>
      <c r="AC2250" s="130">
        <f t="shared" si="306"/>
        <v>138.5</v>
      </c>
      <c r="AD2250" s="130" t="str">
        <f t="shared" si="304"/>
        <v>22000-431L</v>
      </c>
      <c r="AE2250" s="136"/>
      <c r="AF2250" s="137"/>
      <c r="AG2250" s="1" t="s">
        <v>13</v>
      </c>
      <c r="AH2250" s="43" t="s">
        <v>283</v>
      </c>
    </row>
    <row r="2251" spans="1:34" s="138" customFormat="1" x14ac:dyDescent="0.25">
      <c r="A2251" s="140">
        <v>44481</v>
      </c>
      <c r="B2251" s="55" t="s">
        <v>3471</v>
      </c>
      <c r="C2251" s="142" t="s">
        <v>327</v>
      </c>
      <c r="D2251" s="53" t="s">
        <v>353</v>
      </c>
      <c r="E2251" s="54">
        <v>44594</v>
      </c>
      <c r="F2251" s="51" t="s">
        <v>571</v>
      </c>
      <c r="G2251" s="48" t="s">
        <v>352</v>
      </c>
      <c r="H2251" s="52">
        <v>375</v>
      </c>
      <c r="I2251" s="51" t="s">
        <v>326</v>
      </c>
      <c r="J2251" s="1">
        <v>22.99</v>
      </c>
      <c r="K2251" s="132">
        <v>932255</v>
      </c>
      <c r="L2251" s="131"/>
      <c r="M2251" s="131">
        <v>8.4</v>
      </c>
      <c r="N2251" s="131">
        <v>4.5</v>
      </c>
      <c r="O2251" s="133">
        <f t="shared" si="310"/>
        <v>37.800000000000004</v>
      </c>
      <c r="P2251" s="131" t="s">
        <v>91</v>
      </c>
      <c r="Q2251" s="131" t="s">
        <v>589</v>
      </c>
      <c r="R2251" s="134"/>
      <c r="S2251" s="134"/>
      <c r="T2251" s="134"/>
      <c r="U2251" s="134"/>
      <c r="V2251" s="134"/>
      <c r="W2251" s="130">
        <v>0.42</v>
      </c>
      <c r="X2251" s="135">
        <v>54</v>
      </c>
      <c r="Y2251" s="130" t="str">
        <f t="shared" si="302"/>
        <v>N1387</v>
      </c>
      <c r="Z2251" s="130" t="str">
        <f t="shared" si="303"/>
        <v>7/MH-C4500HT</v>
      </c>
      <c r="AA2251" s="135">
        <f t="shared" si="305"/>
        <v>0.42</v>
      </c>
      <c r="AB2251" s="135">
        <f t="shared" si="311"/>
        <v>22.99</v>
      </c>
      <c r="AC2251" s="130">
        <f t="shared" si="306"/>
        <v>54</v>
      </c>
      <c r="AD2251" s="130" t="str">
        <f t="shared" si="304"/>
        <v>66000-909</v>
      </c>
      <c r="AE2251" s="136"/>
      <c r="AF2251" s="137"/>
      <c r="AG2251" s="1" t="s">
        <v>153</v>
      </c>
      <c r="AH2251" s="43">
        <v>65616</v>
      </c>
    </row>
    <row r="2252" spans="1:34" x14ac:dyDescent="0.25">
      <c r="A2252" s="147">
        <v>44764</v>
      </c>
      <c r="B2252" s="82" t="s">
        <v>5620</v>
      </c>
      <c r="C2252" s="51" t="s">
        <v>327</v>
      </c>
      <c r="D2252" s="51" t="s">
        <v>353</v>
      </c>
      <c r="E2252" s="54">
        <v>44763</v>
      </c>
      <c r="F2252" s="51" t="s">
        <v>571</v>
      </c>
      <c r="G2252" s="48" t="s">
        <v>352</v>
      </c>
      <c r="H2252" s="52">
        <v>1</v>
      </c>
      <c r="I2252" s="51" t="s">
        <v>326</v>
      </c>
      <c r="J2252" s="1">
        <v>23.53</v>
      </c>
      <c r="K2252" s="132">
        <v>964094</v>
      </c>
      <c r="L2252" s="131"/>
      <c r="M2252" s="131">
        <v>8.4</v>
      </c>
      <c r="N2252" s="131">
        <v>4.5</v>
      </c>
      <c r="O2252" s="133">
        <f t="shared" si="310"/>
        <v>37.800000000000004</v>
      </c>
      <c r="P2252" s="131" t="s">
        <v>3497</v>
      </c>
      <c r="Q2252" s="131" t="s">
        <v>589</v>
      </c>
      <c r="R2252" s="134"/>
      <c r="S2252" s="134"/>
      <c r="T2252" s="134"/>
      <c r="U2252" s="134"/>
      <c r="V2252" s="134"/>
      <c r="W2252" s="130">
        <v>0.4</v>
      </c>
      <c r="X2252" s="135">
        <v>0</v>
      </c>
      <c r="Y2252" s="130" t="str">
        <f t="shared" si="302"/>
        <v>N1387</v>
      </c>
      <c r="Z2252" s="130" t="str">
        <f t="shared" si="303"/>
        <v>7/MH-C4500HT</v>
      </c>
      <c r="AA2252" s="135">
        <f t="shared" si="305"/>
        <v>0.4</v>
      </c>
      <c r="AB2252" s="135">
        <f t="shared" si="311"/>
        <v>23.53</v>
      </c>
      <c r="AC2252" s="130">
        <f t="shared" si="306"/>
        <v>0</v>
      </c>
      <c r="AD2252" s="130" t="str">
        <f t="shared" si="304"/>
        <v>66000-909</v>
      </c>
      <c r="AE2252" s="136"/>
      <c r="AF2252" s="137"/>
      <c r="AG2252" s="1" t="s">
        <v>153</v>
      </c>
      <c r="AH2252" s="43">
        <v>65616</v>
      </c>
    </row>
    <row r="2253" spans="1:34" x14ac:dyDescent="0.25">
      <c r="A2253" s="140">
        <v>44964</v>
      </c>
      <c r="B2253" s="55" t="s">
        <v>7013</v>
      </c>
      <c r="C2253" s="51" t="s">
        <v>5448</v>
      </c>
      <c r="D2253" s="51" t="s">
        <v>5449</v>
      </c>
      <c r="E2253" s="54">
        <v>44987</v>
      </c>
      <c r="F2253" s="51" t="s">
        <v>610</v>
      </c>
      <c r="G2253" s="48" t="s">
        <v>5446</v>
      </c>
      <c r="H2253" s="52">
        <v>10</v>
      </c>
      <c r="I2253" s="51" t="s">
        <v>5447</v>
      </c>
      <c r="J2253" s="1">
        <v>17.13</v>
      </c>
      <c r="K2253" s="132">
        <v>985397</v>
      </c>
      <c r="L2253" s="131"/>
      <c r="M2253" s="131"/>
      <c r="N2253" s="131"/>
      <c r="O2253" s="133">
        <f t="shared" si="310"/>
        <v>0</v>
      </c>
      <c r="P2253" s="131"/>
      <c r="Q2253" s="131"/>
      <c r="R2253" s="134" t="s">
        <v>259</v>
      </c>
      <c r="S2253" s="149">
        <v>5.1688888888888904</v>
      </c>
      <c r="T2253" s="149">
        <v>0.51688888888888906</v>
      </c>
      <c r="U2253" s="150">
        <v>44985</v>
      </c>
      <c r="V2253" s="149">
        <v>0.46416666666666595</v>
      </c>
      <c r="W2253" s="130">
        <v>0.39</v>
      </c>
      <c r="X2253" s="135">
        <v>62</v>
      </c>
      <c r="Y2253" s="130" t="str">
        <f t="shared" ref="Y2253:Y2316" si="312">D2253</f>
        <v>CA197</v>
      </c>
      <c r="Z2253" s="130" t="str">
        <f t="shared" ref="Z2253:Z2316" si="313">C2253</f>
        <v>1/12D5010</v>
      </c>
      <c r="AA2253" s="135">
        <f t="shared" si="305"/>
        <v>0.39</v>
      </c>
      <c r="AB2253" s="135">
        <f t="shared" si="311"/>
        <v>17.13</v>
      </c>
      <c r="AC2253" s="130">
        <f t="shared" si="306"/>
        <v>62</v>
      </c>
      <c r="AD2253" s="130" t="str">
        <f t="shared" ref="AD2253:AD2316" si="314">G2253</f>
        <v>66003-065</v>
      </c>
      <c r="AE2253" s="136"/>
      <c r="AF2253" s="137"/>
      <c r="AG2253" s="1" t="s">
        <v>152</v>
      </c>
      <c r="AH2253" s="43">
        <v>1582</v>
      </c>
    </row>
    <row r="2254" spans="1:34" x14ac:dyDescent="0.25">
      <c r="A2254" s="144">
        <v>44944</v>
      </c>
      <c r="B2254" s="56" t="s">
        <v>6887</v>
      </c>
      <c r="C2254" s="51" t="s">
        <v>3872</v>
      </c>
      <c r="D2254" s="51" t="s">
        <v>6889</v>
      </c>
      <c r="E2254" s="54">
        <v>44942</v>
      </c>
      <c r="F2254" s="51" t="s">
        <v>3116</v>
      </c>
      <c r="G2254" s="48" t="s">
        <v>6888</v>
      </c>
      <c r="H2254" s="52">
        <v>1</v>
      </c>
      <c r="I2254" s="51" t="s">
        <v>293</v>
      </c>
      <c r="J2254" s="1">
        <v>1.84</v>
      </c>
      <c r="K2254" s="132">
        <v>984817</v>
      </c>
      <c r="L2254" s="131"/>
      <c r="M2254" s="131">
        <v>4.8</v>
      </c>
      <c r="N2254" s="131">
        <v>1.7</v>
      </c>
      <c r="O2254" s="133">
        <f t="shared" ref="O2254:O2272" si="315">N2254*M2254</f>
        <v>8.16</v>
      </c>
      <c r="P2254" s="131" t="s">
        <v>3497</v>
      </c>
      <c r="Q2254" s="131" t="s">
        <v>562</v>
      </c>
      <c r="R2254" s="134" t="s">
        <v>997</v>
      </c>
      <c r="S2254" s="149">
        <v>0.84499999999999875</v>
      </c>
      <c r="T2254" s="149">
        <v>0.84499999999999875</v>
      </c>
      <c r="U2254" s="150">
        <v>44984</v>
      </c>
      <c r="V2254" s="149">
        <v>0.23027777777777692</v>
      </c>
      <c r="W2254" s="130">
        <v>0.25</v>
      </c>
      <c r="X2254" s="135">
        <v>45</v>
      </c>
      <c r="Y2254" s="130" t="str">
        <f t="shared" si="312"/>
        <v>N2033</v>
      </c>
      <c r="Z2254" s="130" t="str">
        <f t="shared" si="313"/>
        <v>4/AA1700</v>
      </c>
      <c r="AA2254" s="135">
        <f t="shared" si="305"/>
        <v>0.25</v>
      </c>
      <c r="AB2254" s="135">
        <f t="shared" si="311"/>
        <v>1.84</v>
      </c>
      <c r="AC2254" s="130">
        <f t="shared" si="306"/>
        <v>45</v>
      </c>
      <c r="AD2254" s="130" t="str">
        <f t="shared" si="314"/>
        <v>66004-121</v>
      </c>
      <c r="AE2254" s="136"/>
      <c r="AF2254" s="137"/>
      <c r="AG2254" s="1" t="s">
        <v>13</v>
      </c>
      <c r="AH2254" s="43">
        <v>65517</v>
      </c>
    </row>
    <row r="2255" spans="1:34" x14ac:dyDescent="0.25">
      <c r="A2255" s="140">
        <v>44971</v>
      </c>
      <c r="B2255" s="55" t="s">
        <v>7080</v>
      </c>
      <c r="C2255" s="51" t="s">
        <v>2931</v>
      </c>
      <c r="D2255" s="51" t="s">
        <v>366</v>
      </c>
      <c r="E2255" s="54">
        <v>44986</v>
      </c>
      <c r="F2255" s="51" t="s">
        <v>139</v>
      </c>
      <c r="G2255" s="48" t="s">
        <v>142</v>
      </c>
      <c r="H2255" s="52">
        <v>20</v>
      </c>
      <c r="I2255" s="51" t="s">
        <v>102</v>
      </c>
      <c r="J2255" s="1">
        <v>35.76</v>
      </c>
      <c r="K2255" s="132">
        <v>987725</v>
      </c>
      <c r="L2255" s="131"/>
      <c r="M2255" s="131"/>
      <c r="N2255" s="131"/>
      <c r="O2255" s="133">
        <f t="shared" si="315"/>
        <v>0</v>
      </c>
      <c r="P2255" s="131"/>
      <c r="Q2255" s="131"/>
      <c r="R2255" s="134" t="s">
        <v>5813</v>
      </c>
      <c r="S2255" s="149">
        <v>1.7469444444444457</v>
      </c>
      <c r="T2255" s="149">
        <v>8.7347222222222284E-2</v>
      </c>
      <c r="U2255" s="150">
        <v>44981</v>
      </c>
      <c r="V2255" s="149">
        <v>0.99749999999999872</v>
      </c>
      <c r="W2255" s="130">
        <v>0.26</v>
      </c>
      <c r="X2255" s="135">
        <v>90</v>
      </c>
      <c r="Y2255" s="130" t="str">
        <f t="shared" si="312"/>
        <v>CH256</v>
      </c>
      <c r="Z2255" s="130" t="str">
        <f t="shared" si="313"/>
        <v>1/TSB002</v>
      </c>
      <c r="AA2255" s="135">
        <f t="shared" ref="AA2255:AA2318" si="316">W2255</f>
        <v>0.26</v>
      </c>
      <c r="AB2255" s="135">
        <f t="shared" si="311"/>
        <v>35.76</v>
      </c>
      <c r="AC2255" s="130">
        <f t="shared" ref="AC2255:AC2318" si="317">X2255</f>
        <v>90</v>
      </c>
      <c r="AD2255" s="130" t="str">
        <f t="shared" si="314"/>
        <v>66000-715</v>
      </c>
      <c r="AE2255" s="136"/>
      <c r="AF2255" s="137"/>
      <c r="AG2255" s="1" t="s">
        <v>573</v>
      </c>
      <c r="AH2255" s="43">
        <v>66824</v>
      </c>
    </row>
    <row r="2256" spans="1:34" x14ac:dyDescent="0.25">
      <c r="A2256" s="144">
        <v>44979</v>
      </c>
      <c r="B2256" s="56" t="s">
        <v>7137</v>
      </c>
      <c r="C2256" s="51" t="s">
        <v>7139</v>
      </c>
      <c r="D2256" s="51" t="s">
        <v>7140</v>
      </c>
      <c r="E2256" s="54">
        <v>44991</v>
      </c>
      <c r="F2256" s="51" t="s">
        <v>314</v>
      </c>
      <c r="G2256" s="48" t="s">
        <v>7138</v>
      </c>
      <c r="H2256" s="52">
        <v>2</v>
      </c>
      <c r="I2256" s="51" t="s">
        <v>2949</v>
      </c>
      <c r="J2256" s="1">
        <v>5.2</v>
      </c>
      <c r="K2256" s="132">
        <v>989028</v>
      </c>
      <c r="L2256" s="131"/>
      <c r="M2256" s="131">
        <v>9.6</v>
      </c>
      <c r="N2256" s="131">
        <v>0.8</v>
      </c>
      <c r="O2256" s="133">
        <f t="shared" si="315"/>
        <v>7.68</v>
      </c>
      <c r="P2256" s="131" t="s">
        <v>4011</v>
      </c>
      <c r="Q2256" s="131" t="s">
        <v>632</v>
      </c>
      <c r="R2256" s="134" t="s">
        <v>997</v>
      </c>
      <c r="S2256" s="149">
        <v>1.3747222222222222</v>
      </c>
      <c r="T2256" s="149">
        <v>0.68736111111111109</v>
      </c>
      <c r="U2256" s="150">
        <v>44985</v>
      </c>
      <c r="V2256" s="149">
        <v>0.23388888888889037</v>
      </c>
      <c r="W2256" s="130">
        <v>0.66</v>
      </c>
      <c r="X2256" s="135">
        <v>45</v>
      </c>
      <c r="Y2256" s="130" t="str">
        <f t="shared" si="312"/>
        <v>RECELL590</v>
      </c>
      <c r="Z2256" s="130" t="str">
        <f t="shared" si="313"/>
        <v>8/NC-AA800HT</v>
      </c>
      <c r="AA2256" s="135">
        <f t="shared" si="316"/>
        <v>0.66</v>
      </c>
      <c r="AB2256" s="135">
        <f t="shared" si="311"/>
        <v>5.2</v>
      </c>
      <c r="AC2256" s="130">
        <f t="shared" si="317"/>
        <v>45</v>
      </c>
      <c r="AD2256" s="130" t="str">
        <f t="shared" si="314"/>
        <v>66002-332</v>
      </c>
      <c r="AE2256" s="136"/>
      <c r="AF2256" s="137"/>
      <c r="AG2256" s="1" t="s">
        <v>152</v>
      </c>
      <c r="AH2256" s="43">
        <v>23955</v>
      </c>
    </row>
    <row r="2257" spans="1:34" x14ac:dyDescent="0.25">
      <c r="A2257" s="139">
        <v>44984</v>
      </c>
      <c r="B2257" s="58" t="s">
        <v>7173</v>
      </c>
      <c r="C2257" s="51" t="s">
        <v>4412</v>
      </c>
      <c r="D2257" s="51" t="s">
        <v>7175</v>
      </c>
      <c r="E2257" s="54">
        <v>44991</v>
      </c>
      <c r="F2257" s="51" t="s">
        <v>255</v>
      </c>
      <c r="G2257" s="48" t="s">
        <v>7174</v>
      </c>
      <c r="H2257" s="52">
        <v>1</v>
      </c>
      <c r="I2257" s="51" t="s">
        <v>251</v>
      </c>
      <c r="J2257" s="1">
        <v>11.57</v>
      </c>
      <c r="K2257" s="132">
        <v>989603</v>
      </c>
      <c r="L2257" s="131"/>
      <c r="M2257" s="131">
        <v>7.2</v>
      </c>
      <c r="N2257" s="131">
        <v>3.35</v>
      </c>
      <c r="O2257" s="133">
        <f t="shared" si="315"/>
        <v>24.12</v>
      </c>
      <c r="P2257" s="131" t="s">
        <v>3486</v>
      </c>
      <c r="Q2257" s="131" t="s">
        <v>582</v>
      </c>
      <c r="R2257" s="134" t="s">
        <v>997</v>
      </c>
      <c r="S2257" s="149">
        <v>1.2099999999999986</v>
      </c>
      <c r="T2257" s="149">
        <v>1.2099999999999986</v>
      </c>
      <c r="U2257" s="150">
        <v>44985</v>
      </c>
      <c r="V2257" s="149">
        <v>0.15277777777777812</v>
      </c>
      <c r="W2257" s="130">
        <v>0.5</v>
      </c>
      <c r="X2257" s="135">
        <v>44.79</v>
      </c>
      <c r="Y2257" s="130" t="str">
        <f t="shared" si="312"/>
        <v>RL616</v>
      </c>
      <c r="Z2257" s="130" t="str">
        <f t="shared" si="313"/>
        <v>2/NCR18650B</v>
      </c>
      <c r="AA2257" s="135">
        <f t="shared" si="316"/>
        <v>0.5</v>
      </c>
      <c r="AB2257" s="135">
        <f t="shared" si="311"/>
        <v>11.57</v>
      </c>
      <c r="AC2257" s="130">
        <f t="shared" si="317"/>
        <v>44.79</v>
      </c>
      <c r="AD2257" s="130" t="str">
        <f t="shared" si="314"/>
        <v>88002-632BS</v>
      </c>
      <c r="AE2257" s="136"/>
      <c r="AF2257" s="137"/>
      <c r="AG2257" s="1" t="s">
        <v>573</v>
      </c>
      <c r="AH2257" s="43" t="s">
        <v>277</v>
      </c>
    </row>
    <row r="2258" spans="1:34" x14ac:dyDescent="0.25">
      <c r="A2258" s="144">
        <v>44979</v>
      </c>
      <c r="B2258" s="56" t="s">
        <v>7149</v>
      </c>
      <c r="C2258" s="51" t="s">
        <v>7131</v>
      </c>
      <c r="D2258" s="51" t="s">
        <v>7151</v>
      </c>
      <c r="E2258" s="54">
        <v>44991</v>
      </c>
      <c r="F2258" s="51" t="s">
        <v>3780</v>
      </c>
      <c r="G2258" s="48" t="s">
        <v>7150</v>
      </c>
      <c r="H2258" s="52">
        <v>12</v>
      </c>
      <c r="I2258" s="51" t="s">
        <v>288</v>
      </c>
      <c r="J2258" s="1">
        <v>33.299999999999997</v>
      </c>
      <c r="K2258" s="132">
        <v>988684</v>
      </c>
      <c r="L2258" s="131"/>
      <c r="M2258" s="131">
        <v>3.6</v>
      </c>
      <c r="N2258" s="131">
        <v>16</v>
      </c>
      <c r="O2258" s="133">
        <f t="shared" si="315"/>
        <v>57.6</v>
      </c>
      <c r="P2258" s="131" t="s">
        <v>3497</v>
      </c>
      <c r="Q2258" s="131" t="s">
        <v>410</v>
      </c>
      <c r="R2258" s="134" t="s">
        <v>248</v>
      </c>
      <c r="S2258" s="149">
        <v>6.2388888888888925</v>
      </c>
      <c r="T2258" s="149">
        <v>0.51990740740740771</v>
      </c>
      <c r="U2258" s="150">
        <v>44986</v>
      </c>
      <c r="V2258" s="149">
        <v>0.9191666666666678</v>
      </c>
      <c r="W2258" s="130">
        <v>0.59</v>
      </c>
      <c r="X2258" s="135">
        <v>150</v>
      </c>
      <c r="Y2258" s="130" t="str">
        <f t="shared" si="312"/>
        <v>N1825</v>
      </c>
      <c r="Z2258" s="130" t="str">
        <f t="shared" si="313"/>
        <v>12/HR-4/3AU</v>
      </c>
      <c r="AA2258" s="135">
        <f t="shared" si="316"/>
        <v>0.59</v>
      </c>
      <c r="AB2258" s="135">
        <f t="shared" si="311"/>
        <v>33.299999999999997</v>
      </c>
      <c r="AC2258" s="130">
        <f t="shared" si="317"/>
        <v>150</v>
      </c>
      <c r="AD2258" s="130" t="str">
        <f t="shared" si="314"/>
        <v>66001-874</v>
      </c>
      <c r="AE2258" s="136"/>
      <c r="AF2258" s="137"/>
      <c r="AG2258" s="1" t="s">
        <v>152</v>
      </c>
      <c r="AH2258" s="43">
        <v>2240</v>
      </c>
    </row>
    <row r="2259" spans="1:34" x14ac:dyDescent="0.25">
      <c r="A2259" s="139">
        <v>44977</v>
      </c>
      <c r="B2259" s="58" t="s">
        <v>7128</v>
      </c>
      <c r="C2259" s="51" t="s">
        <v>7131</v>
      </c>
      <c r="D2259" s="51" t="s">
        <v>7130</v>
      </c>
      <c r="E2259" s="54">
        <v>44988</v>
      </c>
      <c r="F2259" s="51" t="s">
        <v>3780</v>
      </c>
      <c r="G2259" s="48" t="s">
        <v>7129</v>
      </c>
      <c r="H2259" s="52">
        <v>6</v>
      </c>
      <c r="I2259" s="51" t="s">
        <v>288</v>
      </c>
      <c r="J2259" s="1">
        <v>32.43</v>
      </c>
      <c r="K2259" s="132">
        <v>988362</v>
      </c>
      <c r="L2259" s="131"/>
      <c r="M2259" s="131">
        <v>3.6</v>
      </c>
      <c r="N2259" s="131">
        <v>16</v>
      </c>
      <c r="O2259" s="133">
        <f t="shared" si="315"/>
        <v>57.6</v>
      </c>
      <c r="P2259" s="131" t="s">
        <v>3497</v>
      </c>
      <c r="Q2259" s="131" t="s">
        <v>410</v>
      </c>
      <c r="R2259" s="134" t="s">
        <v>7189</v>
      </c>
      <c r="S2259" s="149">
        <v>6.4063888888888885</v>
      </c>
      <c r="T2259" s="149">
        <v>1.0677314814814813</v>
      </c>
      <c r="U2259" s="150">
        <v>44986</v>
      </c>
      <c r="V2259" s="149">
        <v>0.48583333333333467</v>
      </c>
      <c r="W2259" s="130">
        <v>0.67</v>
      </c>
      <c r="X2259" s="135">
        <v>218.82</v>
      </c>
      <c r="Y2259" s="130" t="str">
        <f t="shared" si="312"/>
        <v>N1346</v>
      </c>
      <c r="Z2259" s="130" t="str">
        <f t="shared" si="313"/>
        <v>12/HR-4/3AU</v>
      </c>
      <c r="AA2259" s="135">
        <f t="shared" si="316"/>
        <v>0.67</v>
      </c>
      <c r="AB2259" s="135">
        <f t="shared" si="311"/>
        <v>32.43</v>
      </c>
      <c r="AC2259" s="130">
        <f t="shared" si="317"/>
        <v>218.82</v>
      </c>
      <c r="AD2259" s="130" t="str">
        <f t="shared" si="314"/>
        <v>30006-9723S4P</v>
      </c>
      <c r="AE2259" s="136"/>
      <c r="AF2259" s="137"/>
      <c r="AG2259" s="1" t="s">
        <v>152</v>
      </c>
      <c r="AH2259" s="43">
        <v>2240</v>
      </c>
    </row>
    <row r="2260" spans="1:34" x14ac:dyDescent="0.25">
      <c r="A2260" s="144">
        <v>44979</v>
      </c>
      <c r="B2260" s="56" t="s">
        <v>7146</v>
      </c>
      <c r="C2260" s="51" t="s">
        <v>289</v>
      </c>
      <c r="D2260" s="51" t="s">
        <v>7148</v>
      </c>
      <c r="E2260" s="54">
        <v>44991</v>
      </c>
      <c r="F2260" s="51" t="s">
        <v>3780</v>
      </c>
      <c r="G2260" s="48" t="s">
        <v>7147</v>
      </c>
      <c r="H2260" s="52">
        <v>12</v>
      </c>
      <c r="I2260" s="51" t="s">
        <v>288</v>
      </c>
      <c r="J2260" s="1">
        <v>17.34</v>
      </c>
      <c r="K2260" s="132">
        <v>988684</v>
      </c>
      <c r="L2260" s="131"/>
      <c r="M2260" s="131">
        <v>3.6</v>
      </c>
      <c r="N2260" s="131">
        <v>8</v>
      </c>
      <c r="O2260" s="133">
        <f t="shared" si="315"/>
        <v>28.8</v>
      </c>
      <c r="P2260" s="131" t="s">
        <v>3497</v>
      </c>
      <c r="Q2260" s="131" t="s">
        <v>281</v>
      </c>
      <c r="R2260" s="134" t="s">
        <v>7189</v>
      </c>
      <c r="S2260" s="149">
        <v>5.2280555555555583</v>
      </c>
      <c r="T2260" s="149">
        <v>0.43567129629629653</v>
      </c>
      <c r="U2260" s="150">
        <v>44986</v>
      </c>
      <c r="V2260" s="149">
        <v>0.90416666666666679</v>
      </c>
      <c r="W2260" s="130">
        <v>0.82</v>
      </c>
      <c r="X2260" s="135">
        <v>55</v>
      </c>
      <c r="Y2260" s="130" t="str">
        <f t="shared" si="312"/>
        <v>N358</v>
      </c>
      <c r="Z2260" s="130" t="str">
        <f t="shared" si="313"/>
        <v>6/HR-4/3AU</v>
      </c>
      <c r="AA2260" s="135">
        <f t="shared" si="316"/>
        <v>0.82</v>
      </c>
      <c r="AB2260" s="135">
        <f t="shared" si="311"/>
        <v>17.34</v>
      </c>
      <c r="AC2260" s="130">
        <f t="shared" si="317"/>
        <v>55</v>
      </c>
      <c r="AD2260" s="130" t="str">
        <f t="shared" si="314"/>
        <v>66001-899</v>
      </c>
      <c r="AE2260" s="136"/>
      <c r="AF2260" s="137"/>
      <c r="AG2260" s="1" t="s">
        <v>152</v>
      </c>
      <c r="AH2260" s="43">
        <v>2240</v>
      </c>
    </row>
    <row r="2261" spans="1:34" x14ac:dyDescent="0.25">
      <c r="A2261" s="144">
        <v>44979</v>
      </c>
      <c r="B2261" s="56" t="s">
        <v>7154</v>
      </c>
      <c r="C2261" s="51" t="s">
        <v>7157</v>
      </c>
      <c r="D2261" s="51" t="s">
        <v>7158</v>
      </c>
      <c r="E2261" s="54">
        <v>45005</v>
      </c>
      <c r="F2261" s="51" t="s">
        <v>941</v>
      </c>
      <c r="G2261" s="48" t="s">
        <v>7155</v>
      </c>
      <c r="H2261" s="52">
        <v>1</v>
      </c>
      <c r="I2261" s="51" t="s">
        <v>318</v>
      </c>
      <c r="J2261" s="1">
        <v>963.14</v>
      </c>
      <c r="K2261" s="132">
        <v>988799</v>
      </c>
      <c r="L2261" s="131"/>
      <c r="M2261" s="131">
        <v>14.4</v>
      </c>
      <c r="N2261" s="131">
        <v>165.6</v>
      </c>
      <c r="O2261" s="133">
        <f t="shared" si="315"/>
        <v>2384.64</v>
      </c>
      <c r="P2261" s="131" t="s">
        <v>3486</v>
      </c>
      <c r="Q2261" s="131" t="s">
        <v>7156</v>
      </c>
      <c r="R2261" s="134" t="s">
        <v>6178</v>
      </c>
      <c r="S2261" s="149">
        <v>10.159444444444446</v>
      </c>
      <c r="T2261" s="149">
        <v>10.159444444444446</v>
      </c>
      <c r="U2261" s="150">
        <v>44985</v>
      </c>
      <c r="V2261" s="149">
        <v>0.35361111111110954</v>
      </c>
      <c r="W2261" s="130">
        <v>13.09</v>
      </c>
      <c r="X2261" s="135">
        <v>3676.95</v>
      </c>
      <c r="Y2261" s="130" t="str">
        <f t="shared" si="312"/>
        <v>RL872</v>
      </c>
      <c r="Z2261" s="130" t="str">
        <f t="shared" si="313"/>
        <v>192/NCR18650GA</v>
      </c>
      <c r="AA2261" s="135">
        <f t="shared" si="316"/>
        <v>13.09</v>
      </c>
      <c r="AB2261" s="135">
        <f t="shared" si="311"/>
        <v>963.14</v>
      </c>
      <c r="AC2261" s="130">
        <f t="shared" si="317"/>
        <v>3676.95</v>
      </c>
      <c r="AD2261" s="130" t="str">
        <f t="shared" si="314"/>
        <v>67001-466</v>
      </c>
      <c r="AE2261" s="136"/>
      <c r="AF2261" s="137"/>
      <c r="AG2261" s="1" t="s">
        <v>888</v>
      </c>
      <c r="AH2261" s="43">
        <v>2500</v>
      </c>
    </row>
    <row r="2262" spans="1:34" x14ac:dyDescent="0.25">
      <c r="A2262" s="139">
        <v>44984</v>
      </c>
      <c r="B2262" s="58" t="s">
        <v>7180</v>
      </c>
      <c r="C2262" s="51"/>
      <c r="D2262" s="51" t="s">
        <v>7182</v>
      </c>
      <c r="E2262" s="54">
        <v>44995</v>
      </c>
      <c r="F2262" s="51" t="s">
        <v>387</v>
      </c>
      <c r="G2262" s="48" t="s">
        <v>887</v>
      </c>
      <c r="H2262" s="52">
        <v>300</v>
      </c>
      <c r="I2262" s="51" t="s">
        <v>7181</v>
      </c>
      <c r="J2262" s="1">
        <v>0.3</v>
      </c>
      <c r="K2262" s="132">
        <v>989479</v>
      </c>
      <c r="L2262" s="131"/>
      <c r="M2262" s="131"/>
      <c r="N2262" s="131"/>
      <c r="O2262" s="133">
        <f t="shared" si="315"/>
        <v>0</v>
      </c>
      <c r="P2262" s="131"/>
      <c r="Q2262" s="131"/>
      <c r="R2262" s="134" t="s">
        <v>5813</v>
      </c>
      <c r="S2262" s="149">
        <v>0.91083333333333538</v>
      </c>
      <c r="T2262" s="149">
        <v>3.0361111111111179E-3</v>
      </c>
      <c r="U2262" s="150">
        <v>44987</v>
      </c>
      <c r="V2262" s="149">
        <v>0.15583333333333371</v>
      </c>
      <c r="W2262" s="130">
        <v>0.1</v>
      </c>
      <c r="X2262" s="135">
        <v>2.25</v>
      </c>
      <c r="Y2262" s="130" t="str">
        <f t="shared" si="312"/>
        <v>HEATSHRINK BLACK</v>
      </c>
      <c r="Z2262" s="130">
        <f t="shared" si="313"/>
        <v>0</v>
      </c>
      <c r="AA2262" s="135">
        <f t="shared" si="316"/>
        <v>0.1</v>
      </c>
      <c r="AB2262" s="135">
        <f t="shared" si="311"/>
        <v>0.3</v>
      </c>
      <c r="AC2262" s="130">
        <f t="shared" si="317"/>
        <v>2.25</v>
      </c>
      <c r="AD2262" s="130" t="str">
        <f t="shared" si="314"/>
        <v>65001-994</v>
      </c>
      <c r="AE2262" s="136"/>
      <c r="AF2262" s="137"/>
      <c r="AG2262" s="1" t="s">
        <v>152</v>
      </c>
      <c r="AH2262" s="43">
        <v>35409</v>
      </c>
    </row>
    <row r="2263" spans="1:34" x14ac:dyDescent="0.25">
      <c r="A2263" s="139">
        <v>44984</v>
      </c>
      <c r="B2263" s="58" t="s">
        <v>7177</v>
      </c>
      <c r="C2263" s="51" t="s">
        <v>7178</v>
      </c>
      <c r="D2263" s="51" t="s">
        <v>2782</v>
      </c>
      <c r="E2263" s="54">
        <v>44995</v>
      </c>
      <c r="F2263" s="51" t="s">
        <v>387</v>
      </c>
      <c r="G2263" s="48" t="s">
        <v>2781</v>
      </c>
      <c r="H2263" s="52">
        <v>10</v>
      </c>
      <c r="I2263" s="51" t="s">
        <v>102</v>
      </c>
      <c r="J2263" s="1">
        <v>34.94</v>
      </c>
      <c r="K2263" s="132">
        <v>989485</v>
      </c>
      <c r="L2263" s="131"/>
      <c r="M2263" s="131"/>
      <c r="N2263" s="131"/>
      <c r="O2263" s="133">
        <f t="shared" si="315"/>
        <v>0</v>
      </c>
      <c r="P2263" s="131"/>
      <c r="Q2263" s="131"/>
      <c r="R2263" s="134" t="s">
        <v>5813</v>
      </c>
      <c r="S2263" s="149">
        <v>0.40666666666666718</v>
      </c>
      <c r="T2263" s="149">
        <v>4.0666666666666719E-2</v>
      </c>
      <c r="U2263" s="150">
        <v>44987</v>
      </c>
      <c r="V2263" s="149">
        <v>0.41527777777777786</v>
      </c>
      <c r="W2263" s="130">
        <v>0.08</v>
      </c>
      <c r="X2263" s="135">
        <v>75</v>
      </c>
      <c r="Y2263" s="130" t="str">
        <f t="shared" si="312"/>
        <v>CH120</v>
      </c>
      <c r="Z2263" s="130" t="str">
        <f t="shared" si="313"/>
        <v>1/TSB-002PSB</v>
      </c>
      <c r="AA2263" s="135">
        <f t="shared" si="316"/>
        <v>0.08</v>
      </c>
      <c r="AB2263" s="135">
        <f t="shared" si="311"/>
        <v>34.94</v>
      </c>
      <c r="AC2263" s="130">
        <f t="shared" si="317"/>
        <v>75</v>
      </c>
      <c r="AD2263" s="130" t="str">
        <f t="shared" si="314"/>
        <v>66000-027</v>
      </c>
      <c r="AE2263" s="136"/>
      <c r="AF2263" s="137"/>
      <c r="AG2263" s="1" t="s">
        <v>153</v>
      </c>
      <c r="AH2263" s="43">
        <v>35409</v>
      </c>
    </row>
    <row r="2264" spans="1:34" x14ac:dyDescent="0.25">
      <c r="A2264" s="147">
        <v>44981</v>
      </c>
      <c r="B2264" s="82" t="s">
        <v>7163</v>
      </c>
      <c r="C2264" s="51" t="s">
        <v>1293</v>
      </c>
      <c r="D2264" s="51" t="s">
        <v>7165</v>
      </c>
      <c r="E2264" s="54">
        <v>44997</v>
      </c>
      <c r="F2264" s="51" t="s">
        <v>3091</v>
      </c>
      <c r="G2264" s="48" t="s">
        <v>7164</v>
      </c>
      <c r="H2264" s="52">
        <v>1</v>
      </c>
      <c r="I2264" s="51" t="s">
        <v>102</v>
      </c>
      <c r="J2264" s="1">
        <v>35.64</v>
      </c>
      <c r="K2264" s="132">
        <v>989500</v>
      </c>
      <c r="L2264" s="131"/>
      <c r="M2264" s="131"/>
      <c r="N2264" s="131"/>
      <c r="O2264" s="133">
        <f t="shared" si="315"/>
        <v>0</v>
      </c>
      <c r="P2264" s="131"/>
      <c r="Q2264" s="131"/>
      <c r="R2264" s="134" t="s">
        <v>249</v>
      </c>
      <c r="S2264" s="149">
        <v>0.18222222222222229</v>
      </c>
      <c r="T2264" s="149">
        <v>0.18222222222222229</v>
      </c>
      <c r="U2264" s="150">
        <v>44986</v>
      </c>
      <c r="V2264" s="149">
        <v>0.206666666666667</v>
      </c>
      <c r="W2264" s="130">
        <v>0.25</v>
      </c>
      <c r="X2264" s="135">
        <v>100</v>
      </c>
      <c r="Y2264" s="130" t="str">
        <f t="shared" si="312"/>
        <v>CH630</v>
      </c>
      <c r="Z2264" s="130" t="str">
        <f t="shared" si="313"/>
        <v>1/TSB-002</v>
      </c>
      <c r="AA2264" s="135">
        <f t="shared" si="316"/>
        <v>0.25</v>
      </c>
      <c r="AB2264" s="135">
        <f t="shared" si="311"/>
        <v>35.64</v>
      </c>
      <c r="AC2264" s="130">
        <f t="shared" si="317"/>
        <v>100</v>
      </c>
      <c r="AD2264" s="130" t="str">
        <f t="shared" si="314"/>
        <v>66003-132</v>
      </c>
      <c r="AE2264" s="136"/>
      <c r="AF2264" s="137"/>
      <c r="AG2264" s="1" t="s">
        <v>151</v>
      </c>
      <c r="AH2264" s="43">
        <v>65365</v>
      </c>
    </row>
    <row r="2265" spans="1:34" x14ac:dyDescent="0.25">
      <c r="A2265" s="144">
        <v>44979</v>
      </c>
      <c r="B2265" s="56" t="s">
        <v>7135</v>
      </c>
      <c r="C2265" s="51" t="s">
        <v>2150</v>
      </c>
      <c r="D2265" s="51" t="s">
        <v>6546</v>
      </c>
      <c r="E2265" s="54">
        <v>44984</v>
      </c>
      <c r="F2265" s="51" t="s">
        <v>3910</v>
      </c>
      <c r="G2265" s="48" t="s">
        <v>7136</v>
      </c>
      <c r="H2265" s="52">
        <v>1</v>
      </c>
      <c r="I2265" s="51" t="s">
        <v>95</v>
      </c>
      <c r="J2265" s="1">
        <v>66.08</v>
      </c>
      <c r="K2265" s="132">
        <v>989005</v>
      </c>
      <c r="L2265" s="131"/>
      <c r="M2265" s="131">
        <v>18</v>
      </c>
      <c r="N2265" s="131"/>
      <c r="O2265" s="133">
        <f t="shared" si="315"/>
        <v>0</v>
      </c>
      <c r="P2265" s="131" t="s">
        <v>3538</v>
      </c>
      <c r="Q2265" s="131" t="s">
        <v>6547</v>
      </c>
      <c r="R2265" s="134" t="s">
        <v>5813</v>
      </c>
      <c r="S2265" s="149">
        <v>4.4400000000000013</v>
      </c>
      <c r="T2265" s="149">
        <v>4.4400000000000013</v>
      </c>
      <c r="U2265" s="150">
        <v>44986</v>
      </c>
      <c r="V2265" s="149">
        <v>0.25000000000000178</v>
      </c>
      <c r="W2265" s="130">
        <v>6.03</v>
      </c>
      <c r="X2265" s="135">
        <v>380</v>
      </c>
      <c r="Y2265" s="130" t="str">
        <f t="shared" si="312"/>
        <v>AL612</v>
      </c>
      <c r="Z2265" s="130" t="str">
        <f t="shared" si="313"/>
        <v>72/LR20XW</v>
      </c>
      <c r="AA2265" s="135">
        <f t="shared" si="316"/>
        <v>6.03</v>
      </c>
      <c r="AB2265" s="135">
        <f t="shared" si="311"/>
        <v>66.08</v>
      </c>
      <c r="AC2265" s="130">
        <f t="shared" si="317"/>
        <v>380</v>
      </c>
      <c r="AD2265" s="130" t="str">
        <f t="shared" si="314"/>
        <v>66003-612DEG</v>
      </c>
      <c r="AE2265" s="136"/>
      <c r="AF2265" s="137"/>
      <c r="AG2265" s="1" t="s">
        <v>152</v>
      </c>
      <c r="AH2265" s="43">
        <v>1853</v>
      </c>
    </row>
    <row r="2266" spans="1:34" x14ac:dyDescent="0.25">
      <c r="A2266" s="140">
        <v>44971</v>
      </c>
      <c r="B2266" s="55" t="s">
        <v>7082</v>
      </c>
      <c r="C2266" s="51" t="s">
        <v>147</v>
      </c>
      <c r="D2266" s="51" t="s">
        <v>365</v>
      </c>
      <c r="E2266" s="54">
        <v>44986</v>
      </c>
      <c r="F2266" s="51" t="s">
        <v>139</v>
      </c>
      <c r="G2266" s="48" t="s">
        <v>140</v>
      </c>
      <c r="H2266" s="52">
        <v>20</v>
      </c>
      <c r="I2266" s="51" t="s">
        <v>114</v>
      </c>
      <c r="J2266" s="1">
        <v>77.849999999999994</v>
      </c>
      <c r="K2266" s="132">
        <v>987725</v>
      </c>
      <c r="L2266" s="131"/>
      <c r="M2266" s="131">
        <v>19.2</v>
      </c>
      <c r="N2266" s="131">
        <v>4.5</v>
      </c>
      <c r="O2266" s="133">
        <f t="shared" si="315"/>
        <v>86.399999999999991</v>
      </c>
      <c r="P2266" s="131" t="s">
        <v>3497</v>
      </c>
      <c r="Q2266" s="131" t="s">
        <v>1208</v>
      </c>
      <c r="R2266" s="134" t="s">
        <v>3187</v>
      </c>
      <c r="S2266" s="149">
        <v>19.159722222222221</v>
      </c>
      <c r="T2266" s="149">
        <v>0.95798611111111109</v>
      </c>
      <c r="U2266" s="150">
        <v>44986</v>
      </c>
      <c r="V2266" s="149">
        <v>1.125</v>
      </c>
      <c r="W2266" s="130">
        <v>0.94</v>
      </c>
      <c r="X2266" s="135">
        <v>115</v>
      </c>
      <c r="Y2266" s="130" t="str">
        <f t="shared" si="312"/>
        <v>N1021</v>
      </c>
      <c r="Z2266" s="130" t="str">
        <f t="shared" si="313"/>
        <v>16/HR4/3FAU</v>
      </c>
      <c r="AA2266" s="135">
        <f t="shared" si="316"/>
        <v>0.94</v>
      </c>
      <c r="AB2266" s="135">
        <f t="shared" si="311"/>
        <v>77.849999999999994</v>
      </c>
      <c r="AC2266" s="130">
        <f t="shared" si="317"/>
        <v>115</v>
      </c>
      <c r="AD2266" s="130" t="str">
        <f t="shared" si="314"/>
        <v>66000-725</v>
      </c>
      <c r="AE2266" s="136"/>
      <c r="AF2266" s="137"/>
      <c r="AG2266" s="1" t="s">
        <v>573</v>
      </c>
      <c r="AH2266" s="43">
        <v>66824</v>
      </c>
    </row>
    <row r="2267" spans="1:34" x14ac:dyDescent="0.25">
      <c r="A2267" s="139">
        <v>44977</v>
      </c>
      <c r="B2267" s="58" t="s">
        <v>7118</v>
      </c>
      <c r="C2267" s="51" t="s">
        <v>2150</v>
      </c>
      <c r="D2267" s="51" t="s">
        <v>381</v>
      </c>
      <c r="E2267" s="54">
        <v>45000</v>
      </c>
      <c r="F2267" s="51" t="s">
        <v>443</v>
      </c>
      <c r="G2267" s="48" t="s">
        <v>380</v>
      </c>
      <c r="H2267" s="52">
        <v>8</v>
      </c>
      <c r="I2267" s="51" t="s">
        <v>95</v>
      </c>
      <c r="J2267" s="1">
        <v>66.08</v>
      </c>
      <c r="K2267" s="132">
        <v>988423</v>
      </c>
      <c r="L2267" s="131"/>
      <c r="M2267" s="131">
        <v>13.5</v>
      </c>
      <c r="N2267" s="131"/>
      <c r="O2267" s="133">
        <f t="shared" si="315"/>
        <v>0</v>
      </c>
      <c r="P2267" s="131" t="s">
        <v>3538</v>
      </c>
      <c r="Q2267" s="131" t="s">
        <v>382</v>
      </c>
      <c r="R2267" s="134" t="s">
        <v>5813</v>
      </c>
      <c r="S2267" s="149">
        <v>23.961666666666662</v>
      </c>
      <c r="T2267" s="149">
        <v>2.9952083333333328</v>
      </c>
      <c r="U2267" s="150">
        <v>44987</v>
      </c>
      <c r="V2267" s="149">
        <v>0.4033333333333351</v>
      </c>
      <c r="W2267" s="130">
        <v>2.44</v>
      </c>
      <c r="X2267" s="135">
        <v>370</v>
      </c>
      <c r="Y2267" s="130" t="str">
        <f t="shared" si="312"/>
        <v>AL123D</v>
      </c>
      <c r="Z2267" s="130" t="str">
        <f t="shared" si="313"/>
        <v>72/LR20XW</v>
      </c>
      <c r="AA2267" s="135">
        <f t="shared" si="316"/>
        <v>2.44</v>
      </c>
      <c r="AB2267" s="135">
        <f t="shared" si="311"/>
        <v>66.08</v>
      </c>
      <c r="AC2267" s="130">
        <f t="shared" si="317"/>
        <v>370</v>
      </c>
      <c r="AD2267" s="130" t="str">
        <f t="shared" si="314"/>
        <v>66000-182</v>
      </c>
      <c r="AE2267" s="136"/>
      <c r="AF2267" s="137"/>
      <c r="AG2267" s="1" t="s">
        <v>152</v>
      </c>
      <c r="AH2267" s="43">
        <v>65381</v>
      </c>
    </row>
    <row r="2268" spans="1:34" x14ac:dyDescent="0.25">
      <c r="A2268" s="140">
        <v>44964</v>
      </c>
      <c r="B2268" s="55" t="s">
        <v>6995</v>
      </c>
      <c r="C2268" s="51" t="s">
        <v>6998</v>
      </c>
      <c r="D2268" s="51" t="s">
        <v>6999</v>
      </c>
      <c r="E2268" s="54">
        <v>44974</v>
      </c>
      <c r="F2268" s="51" t="s">
        <v>93</v>
      </c>
      <c r="G2268" s="48" t="s">
        <v>6996</v>
      </c>
      <c r="H2268" s="52">
        <v>5</v>
      </c>
      <c r="I2268" s="51" t="s">
        <v>6997</v>
      </c>
      <c r="J2268" s="1">
        <v>119.63</v>
      </c>
      <c r="K2268" s="132">
        <v>986532</v>
      </c>
      <c r="L2268" s="131"/>
      <c r="M2268" s="131">
        <v>24</v>
      </c>
      <c r="N2268" s="131"/>
      <c r="O2268" s="133">
        <f t="shared" si="315"/>
        <v>0</v>
      </c>
      <c r="P2268" s="131" t="s">
        <v>3538</v>
      </c>
      <c r="Q2268" s="131" t="s">
        <v>1208</v>
      </c>
      <c r="R2268" s="134" t="s">
        <v>361</v>
      </c>
      <c r="S2268" s="149">
        <v>11.098888888888888</v>
      </c>
      <c r="T2268" s="149">
        <v>2.2197777777777778</v>
      </c>
      <c r="U2268" s="150">
        <v>44987</v>
      </c>
      <c r="V2268" s="149">
        <v>0.31944444444444553</v>
      </c>
      <c r="W2268" s="130">
        <v>0.5</v>
      </c>
      <c r="X2268" s="135">
        <v>305</v>
      </c>
      <c r="Y2268" s="130" t="str">
        <f t="shared" si="312"/>
        <v>DH60</v>
      </c>
      <c r="Z2268" s="130" t="str">
        <f t="shared" si="313"/>
        <v>16/LR03</v>
      </c>
      <c r="AA2268" s="135">
        <f t="shared" si="316"/>
        <v>0.5</v>
      </c>
      <c r="AB2268" s="135">
        <f t="shared" si="311"/>
        <v>119.63</v>
      </c>
      <c r="AC2268" s="130">
        <f t="shared" si="317"/>
        <v>305</v>
      </c>
      <c r="AD2268" s="130" t="str">
        <f t="shared" si="314"/>
        <v>66003-104</v>
      </c>
      <c r="AE2268" s="136"/>
      <c r="AF2268" s="137"/>
      <c r="AG2268" s="1" t="s">
        <v>152</v>
      </c>
      <c r="AH2268" s="43">
        <v>65959</v>
      </c>
    </row>
    <row r="2269" spans="1:34" x14ac:dyDescent="0.25">
      <c r="A2269" s="147">
        <v>44987</v>
      </c>
      <c r="B2269" s="82" t="s">
        <v>5705</v>
      </c>
      <c r="C2269" s="51" t="s">
        <v>5707</v>
      </c>
      <c r="D2269" s="51" t="s">
        <v>5708</v>
      </c>
      <c r="E2269" s="54">
        <v>44791</v>
      </c>
      <c r="F2269" s="51" t="s">
        <v>5700</v>
      </c>
      <c r="G2269" s="48" t="s">
        <v>5706</v>
      </c>
      <c r="H2269" s="52">
        <v>1</v>
      </c>
      <c r="I2269" s="51" t="s">
        <v>318</v>
      </c>
      <c r="J2269" s="1">
        <v>557.82000000000005</v>
      </c>
      <c r="K2269" s="132">
        <v>965813</v>
      </c>
      <c r="L2269" s="131"/>
      <c r="M2269" s="131">
        <v>44.4</v>
      </c>
      <c r="N2269" s="131">
        <v>27.6</v>
      </c>
      <c r="O2269" s="133">
        <f t="shared" si="315"/>
        <v>1225.44</v>
      </c>
      <c r="P2269" s="131" t="s">
        <v>3486</v>
      </c>
      <c r="Q2269" s="131" t="s">
        <v>5709</v>
      </c>
      <c r="R2269" s="134" t="s">
        <v>118</v>
      </c>
      <c r="S2269" s="149">
        <v>21.874722222222228</v>
      </c>
      <c r="T2269" s="149">
        <v>21.874722222222228</v>
      </c>
      <c r="U2269" s="150">
        <v>44987</v>
      </c>
      <c r="V2269" s="149">
        <v>0.29166666666666563</v>
      </c>
      <c r="W2269" s="130">
        <v>10</v>
      </c>
      <c r="X2269" s="135">
        <v>1650</v>
      </c>
      <c r="Y2269" s="130" t="str">
        <f t="shared" si="312"/>
        <v>RL1347</v>
      </c>
      <c r="Z2269" s="130" t="str">
        <f t="shared" si="313"/>
        <v xml:space="preserve">96/NCR18650GA </v>
      </c>
      <c r="AA2269" s="135">
        <f t="shared" si="316"/>
        <v>10</v>
      </c>
      <c r="AB2269" s="135">
        <f t="shared" si="311"/>
        <v>557.82000000000005</v>
      </c>
      <c r="AC2269" s="130">
        <f t="shared" si="317"/>
        <v>1650</v>
      </c>
      <c r="AD2269" s="130" t="str">
        <f t="shared" si="314"/>
        <v>66002-367</v>
      </c>
      <c r="AE2269" s="136"/>
      <c r="AF2269" s="137"/>
      <c r="AG2269" s="1" t="s">
        <v>151</v>
      </c>
      <c r="AH2269" s="43">
        <v>2717</v>
      </c>
    </row>
    <row r="2270" spans="1:34" x14ac:dyDescent="0.25">
      <c r="A2270" s="139">
        <v>44977</v>
      </c>
      <c r="B2270" s="58" t="s">
        <v>7124</v>
      </c>
      <c r="C2270" s="51" t="s">
        <v>5047</v>
      </c>
      <c r="D2270" s="51" t="s">
        <v>5048</v>
      </c>
      <c r="E2270" s="54">
        <v>45001</v>
      </c>
      <c r="F2270" s="51" t="s">
        <v>322</v>
      </c>
      <c r="G2270" s="48" t="s">
        <v>5050</v>
      </c>
      <c r="H2270" s="52">
        <v>1</v>
      </c>
      <c r="I2270" s="51" t="s">
        <v>5051</v>
      </c>
      <c r="J2270" s="1">
        <v>33.25</v>
      </c>
      <c r="K2270" s="132">
        <v>988691</v>
      </c>
      <c r="L2270" s="131"/>
      <c r="M2270" s="131"/>
      <c r="N2270" s="131"/>
      <c r="O2270" s="133">
        <f t="shared" si="315"/>
        <v>0</v>
      </c>
      <c r="P2270" s="131" t="s">
        <v>3497</v>
      </c>
      <c r="Q2270" s="131"/>
      <c r="R2270" s="134" t="s">
        <v>259</v>
      </c>
      <c r="S2270" s="149">
        <v>1.0755555555555567</v>
      </c>
      <c r="T2270" s="149">
        <v>1.0755555555555567</v>
      </c>
      <c r="U2270" s="150">
        <v>44987</v>
      </c>
      <c r="V2270" s="149">
        <v>0.15249999999999986</v>
      </c>
      <c r="W2270" s="130">
        <v>0.92</v>
      </c>
      <c r="X2270" s="135">
        <v>107.42</v>
      </c>
      <c r="Y2270" s="130" t="str">
        <f t="shared" si="312"/>
        <v>CH584</v>
      </c>
      <c r="Z2270" s="130" t="str">
        <f t="shared" si="313"/>
        <v>CH1-6692</v>
      </c>
      <c r="AA2270" s="135">
        <f t="shared" si="316"/>
        <v>0.92</v>
      </c>
      <c r="AB2270" s="135">
        <f t="shared" si="311"/>
        <v>33.25</v>
      </c>
      <c r="AC2270" s="130">
        <f t="shared" si="317"/>
        <v>107.42</v>
      </c>
      <c r="AD2270" s="130" t="str">
        <f t="shared" si="314"/>
        <v>20006-473MH0707</v>
      </c>
      <c r="AE2270" s="136"/>
      <c r="AF2270" s="137"/>
      <c r="AG2270" s="1" t="s">
        <v>152</v>
      </c>
      <c r="AH2270" s="43" t="s">
        <v>323</v>
      </c>
    </row>
    <row r="2271" spans="1:34" x14ac:dyDescent="0.25">
      <c r="A2271" s="139">
        <v>44984</v>
      </c>
      <c r="B2271" s="58" t="s">
        <v>7168</v>
      </c>
      <c r="C2271" s="51" t="s">
        <v>3689</v>
      </c>
      <c r="D2271" s="51" t="s">
        <v>727</v>
      </c>
      <c r="E2271" s="54">
        <v>44994</v>
      </c>
      <c r="F2271" s="51" t="s">
        <v>311</v>
      </c>
      <c r="G2271" s="48" t="s">
        <v>726</v>
      </c>
      <c r="H2271" s="52">
        <v>12</v>
      </c>
      <c r="I2271" s="51" t="s">
        <v>312</v>
      </c>
      <c r="J2271" s="1">
        <v>33.11</v>
      </c>
      <c r="K2271" s="132">
        <v>989490</v>
      </c>
      <c r="L2271" s="131"/>
      <c r="M2271" s="131">
        <v>3</v>
      </c>
      <c r="N2271" s="131">
        <v>15</v>
      </c>
      <c r="O2271" s="133">
        <f t="shared" si="315"/>
        <v>45</v>
      </c>
      <c r="P2271" s="131" t="s">
        <v>435</v>
      </c>
      <c r="Q2271" s="131" t="s">
        <v>124</v>
      </c>
      <c r="R2271" s="134" t="s">
        <v>3187</v>
      </c>
      <c r="S2271" s="149">
        <v>4.3944444444444439</v>
      </c>
      <c r="T2271" s="149">
        <v>0.36620370370370364</v>
      </c>
      <c r="U2271" s="150">
        <v>44987</v>
      </c>
      <c r="V2271" s="149">
        <v>0.5713888888888885</v>
      </c>
      <c r="W2271" s="130">
        <v>0.5</v>
      </c>
      <c r="X2271" s="135">
        <v>74</v>
      </c>
      <c r="Y2271" s="130" t="str">
        <f t="shared" si="312"/>
        <v>L286A</v>
      </c>
      <c r="Z2271" s="130" t="str">
        <f t="shared" si="313"/>
        <v>3/BR-CE</v>
      </c>
      <c r="AA2271" s="135">
        <f t="shared" si="316"/>
        <v>0.5</v>
      </c>
      <c r="AB2271" s="135">
        <f t="shared" si="311"/>
        <v>33.11</v>
      </c>
      <c r="AC2271" s="130">
        <f t="shared" si="317"/>
        <v>74</v>
      </c>
      <c r="AD2271" s="130" t="str">
        <f t="shared" si="314"/>
        <v>66000-277A</v>
      </c>
      <c r="AE2271" s="136"/>
      <c r="AF2271" s="137"/>
      <c r="AG2271" s="1" t="s">
        <v>153</v>
      </c>
      <c r="AH2271" s="43">
        <v>65813</v>
      </c>
    </row>
    <row r="2272" spans="1:34" x14ac:dyDescent="0.25">
      <c r="A2272" s="140">
        <v>44964</v>
      </c>
      <c r="B2272" s="55" t="s">
        <v>7014</v>
      </c>
      <c r="C2272" s="51" t="s">
        <v>7017</v>
      </c>
      <c r="D2272" s="51" t="s">
        <v>7018</v>
      </c>
      <c r="E2272" s="54">
        <v>44985</v>
      </c>
      <c r="F2272" s="51" t="s">
        <v>7015</v>
      </c>
      <c r="G2272" s="48" t="s">
        <v>7016</v>
      </c>
      <c r="H2272" s="52">
        <v>2</v>
      </c>
      <c r="I2272" s="51" t="s">
        <v>318</v>
      </c>
      <c r="J2272" s="1">
        <v>1709.81</v>
      </c>
      <c r="K2272" s="132">
        <v>986556</v>
      </c>
      <c r="L2272" s="131"/>
      <c r="M2272" s="131">
        <v>25.2</v>
      </c>
      <c r="N2272" s="131">
        <v>179.4</v>
      </c>
      <c r="O2272" s="133">
        <f t="shared" si="315"/>
        <v>4520.88</v>
      </c>
      <c r="P2272" s="131" t="s">
        <v>3486</v>
      </c>
      <c r="Q2272" s="131" t="s">
        <v>7019</v>
      </c>
      <c r="R2272" s="134" t="s">
        <v>6268</v>
      </c>
      <c r="S2272" s="149">
        <v>43.098055555555554</v>
      </c>
      <c r="T2272" s="149">
        <v>21.549027777777777</v>
      </c>
      <c r="U2272" s="150">
        <v>44993</v>
      </c>
      <c r="V2272" s="149">
        <v>0.49972222222222262</v>
      </c>
      <c r="W2272" s="130">
        <v>1</v>
      </c>
      <c r="X2272" s="135">
        <v>5900</v>
      </c>
      <c r="Y2272" s="130" t="str">
        <f t="shared" si="312"/>
        <v>RL1655</v>
      </c>
      <c r="Z2272" s="130" t="str">
        <f t="shared" si="313"/>
        <v>364/NCR18650GA</v>
      </c>
      <c r="AA2272" s="135">
        <f t="shared" si="316"/>
        <v>1</v>
      </c>
      <c r="AB2272" s="135">
        <f t="shared" si="311"/>
        <v>1709.81</v>
      </c>
      <c r="AC2272" s="130">
        <f t="shared" si="317"/>
        <v>5900</v>
      </c>
      <c r="AD2272" s="130" t="str">
        <f t="shared" si="314"/>
        <v>67001-941</v>
      </c>
      <c r="AE2272" s="136"/>
      <c r="AF2272" s="137"/>
      <c r="AG2272" s="1" t="s">
        <v>153</v>
      </c>
      <c r="AH2272" s="43">
        <v>2813</v>
      </c>
    </row>
    <row r="2273" spans="1:34" x14ac:dyDescent="0.25">
      <c r="A2273" s="146">
        <v>44966</v>
      </c>
      <c r="B2273" s="57" t="s">
        <v>7032</v>
      </c>
      <c r="C2273" s="51" t="s">
        <v>1121</v>
      </c>
      <c r="D2273" s="51" t="s">
        <v>4716</v>
      </c>
      <c r="E2273" s="54">
        <v>44991</v>
      </c>
      <c r="F2273" s="51" t="s">
        <v>4714</v>
      </c>
      <c r="G2273" s="48" t="s">
        <v>4715</v>
      </c>
      <c r="H2273" s="52">
        <v>1</v>
      </c>
      <c r="I2273" s="51" t="s">
        <v>732</v>
      </c>
      <c r="J2273" s="1">
        <v>217.83</v>
      </c>
      <c r="K2273" s="132">
        <v>986304</v>
      </c>
      <c r="L2273" s="131"/>
      <c r="M2273" s="131">
        <v>10.8</v>
      </c>
      <c r="N2273" s="131">
        <v>41.4</v>
      </c>
      <c r="O2273" s="133">
        <v>453.6</v>
      </c>
      <c r="P2273" s="131" t="s">
        <v>3486</v>
      </c>
      <c r="Q2273" s="131" t="s">
        <v>4717</v>
      </c>
      <c r="R2273" s="134" t="s">
        <v>3187</v>
      </c>
      <c r="S2273" s="149">
        <v>5.3866666666666667</v>
      </c>
      <c r="T2273" s="149">
        <v>5.3866666666666667</v>
      </c>
      <c r="U2273" s="150">
        <v>44988</v>
      </c>
      <c r="V2273" s="149">
        <v>0.40888888888888975</v>
      </c>
      <c r="W2273" s="130">
        <v>5.14</v>
      </c>
      <c r="X2273" s="135">
        <v>362</v>
      </c>
      <c r="Y2273" s="130" t="str">
        <f t="shared" si="312"/>
        <v>RL1570</v>
      </c>
      <c r="Z2273" s="130" t="str">
        <f t="shared" si="313"/>
        <v>36/INR18650-35E</v>
      </c>
      <c r="AA2273" s="135">
        <f t="shared" si="316"/>
        <v>5.14</v>
      </c>
      <c r="AB2273" s="135">
        <f t="shared" si="311"/>
        <v>217.83</v>
      </c>
      <c r="AC2273" s="130">
        <f t="shared" si="317"/>
        <v>362</v>
      </c>
      <c r="AD2273" s="130" t="str">
        <f t="shared" si="314"/>
        <v>66003-157</v>
      </c>
      <c r="AE2273" s="136"/>
      <c r="AF2273" s="137"/>
      <c r="AG2273" s="1" t="s">
        <v>152</v>
      </c>
      <c r="AH2273" s="43">
        <v>2441</v>
      </c>
    </row>
    <row r="2274" spans="1:34" x14ac:dyDescent="0.25">
      <c r="A2274" s="146">
        <v>44987</v>
      </c>
      <c r="B2274" s="57" t="s">
        <v>7190</v>
      </c>
      <c r="C2274" s="51" t="s">
        <v>7194</v>
      </c>
      <c r="D2274" s="51" t="s">
        <v>7201</v>
      </c>
      <c r="E2274" s="54">
        <v>44988</v>
      </c>
      <c r="F2274" s="51" t="s">
        <v>7191</v>
      </c>
      <c r="G2274" s="48" t="s">
        <v>7192</v>
      </c>
      <c r="H2274" s="52">
        <v>1</v>
      </c>
      <c r="I2274" s="51" t="s">
        <v>7193</v>
      </c>
      <c r="J2274" s="1">
        <v>173.82</v>
      </c>
      <c r="K2274" s="132">
        <v>990363</v>
      </c>
      <c r="L2274" s="131"/>
      <c r="M2274" s="131">
        <v>25.2</v>
      </c>
      <c r="N2274" s="131">
        <v>6.15</v>
      </c>
      <c r="O2274" s="133">
        <f t="shared" ref="O2274:O2305" si="318">N2274*M2274</f>
        <v>154.98000000000002</v>
      </c>
      <c r="P2274" s="131" t="s">
        <v>3486</v>
      </c>
      <c r="Q2274" s="131" t="s">
        <v>567</v>
      </c>
      <c r="R2274" s="134" t="s">
        <v>259</v>
      </c>
      <c r="S2274" s="149">
        <v>1.7072222222222195</v>
      </c>
      <c r="T2274" s="149">
        <v>1.7072222222222195</v>
      </c>
      <c r="U2274" s="150">
        <v>44988</v>
      </c>
      <c r="V2274" s="149">
        <v>0.15222222222222292</v>
      </c>
      <c r="W2274" s="130">
        <v>1</v>
      </c>
      <c r="X2274" s="135">
        <v>360</v>
      </c>
      <c r="Y2274" s="130" t="str">
        <f t="shared" si="312"/>
        <v>RECELL830</v>
      </c>
      <c r="Z2274" s="130" t="str">
        <f t="shared" si="313"/>
        <v>LIBM-LEV24PFP</v>
      </c>
      <c r="AA2274" s="135">
        <f t="shared" si="316"/>
        <v>1</v>
      </c>
      <c r="AB2274" s="135">
        <f t="shared" si="311"/>
        <v>173.82</v>
      </c>
      <c r="AC2274" s="130">
        <f t="shared" si="317"/>
        <v>360</v>
      </c>
      <c r="AD2274" s="130" t="str">
        <f t="shared" si="314"/>
        <v>88002-630RXA</v>
      </c>
      <c r="AE2274" s="136"/>
      <c r="AF2274" s="137"/>
      <c r="AG2274" s="1" t="s">
        <v>13</v>
      </c>
      <c r="AH2274" s="43">
        <v>2793</v>
      </c>
    </row>
    <row r="2275" spans="1:34" x14ac:dyDescent="0.25">
      <c r="A2275" s="146">
        <v>44994</v>
      </c>
      <c r="B2275" s="57" t="s">
        <v>7230</v>
      </c>
      <c r="C2275" s="51" t="s">
        <v>661</v>
      </c>
      <c r="D2275" s="51" t="s">
        <v>7232</v>
      </c>
      <c r="E2275" s="54">
        <v>45001</v>
      </c>
      <c r="F2275" s="51" t="s">
        <v>105</v>
      </c>
      <c r="G2275" s="48" t="s">
        <v>7231</v>
      </c>
      <c r="H2275" s="52">
        <v>6</v>
      </c>
      <c r="I2275" s="51" t="s">
        <v>650</v>
      </c>
      <c r="J2275" s="1">
        <v>1.89</v>
      </c>
      <c r="K2275" s="132">
        <v>991067</v>
      </c>
      <c r="L2275" s="131"/>
      <c r="M2275" s="131">
        <v>3.6</v>
      </c>
      <c r="N2275" s="131">
        <v>1.2</v>
      </c>
      <c r="O2275" s="133">
        <f t="shared" si="318"/>
        <v>4.32</v>
      </c>
      <c r="P2275" s="131" t="s">
        <v>538</v>
      </c>
      <c r="Q2275" s="131" t="s">
        <v>412</v>
      </c>
      <c r="R2275" s="134" t="s">
        <v>5813</v>
      </c>
      <c r="S2275" s="149">
        <v>2.763055555555554</v>
      </c>
      <c r="T2275" s="149">
        <v>0.46050925925925901</v>
      </c>
      <c r="U2275" s="150">
        <v>44998</v>
      </c>
      <c r="V2275" s="149">
        <v>0.32138888888889205</v>
      </c>
      <c r="W2275" s="130">
        <v>0.25</v>
      </c>
      <c r="X2275" s="135">
        <v>14</v>
      </c>
      <c r="Y2275" s="130" t="str">
        <f t="shared" si="312"/>
        <v>L926</v>
      </c>
      <c r="Z2275" s="130" t="str">
        <f t="shared" si="313"/>
        <v>1/ER14250H</v>
      </c>
      <c r="AA2275" s="135">
        <f t="shared" si="316"/>
        <v>0.25</v>
      </c>
      <c r="AB2275" s="135">
        <f t="shared" si="311"/>
        <v>1.89</v>
      </c>
      <c r="AC2275" s="130">
        <f t="shared" si="317"/>
        <v>14</v>
      </c>
      <c r="AD2275" s="130" t="str">
        <f t="shared" si="314"/>
        <v>66004-141</v>
      </c>
      <c r="AE2275" s="136"/>
      <c r="AF2275" s="137"/>
      <c r="AG2275" s="1" t="s">
        <v>13</v>
      </c>
      <c r="AH2275" s="43" t="s">
        <v>294</v>
      </c>
    </row>
    <row r="2276" spans="1:34" x14ac:dyDescent="0.25">
      <c r="A2276" s="139">
        <v>44984</v>
      </c>
      <c r="B2276" s="58" t="s">
        <v>7169</v>
      </c>
      <c r="C2276" s="51" t="s">
        <v>149</v>
      </c>
      <c r="D2276" s="51" t="s">
        <v>220</v>
      </c>
      <c r="E2276" s="54">
        <v>45001</v>
      </c>
      <c r="F2276" s="51" t="s">
        <v>3091</v>
      </c>
      <c r="G2276" s="48" t="s">
        <v>219</v>
      </c>
      <c r="H2276" s="52">
        <v>56</v>
      </c>
      <c r="I2276" s="51" t="s">
        <v>148</v>
      </c>
      <c r="J2276" s="1">
        <v>15.53</v>
      </c>
      <c r="K2276" s="132">
        <v>989496</v>
      </c>
      <c r="L2276" s="131"/>
      <c r="M2276" s="131">
        <v>3.6</v>
      </c>
      <c r="N2276" s="131">
        <v>13</v>
      </c>
      <c r="O2276" s="133">
        <f t="shared" si="318"/>
        <v>46.800000000000004</v>
      </c>
      <c r="P2276" s="131" t="s">
        <v>538</v>
      </c>
      <c r="Q2276" s="131" t="s">
        <v>412</v>
      </c>
      <c r="R2276" s="134" t="s">
        <v>5813</v>
      </c>
      <c r="S2276" s="149">
        <v>17.786388888888887</v>
      </c>
      <c r="T2276" s="149">
        <v>0.31761408730158724</v>
      </c>
      <c r="U2276" s="150">
        <v>44998</v>
      </c>
      <c r="V2276" s="149">
        <v>1.3313888888888887</v>
      </c>
      <c r="W2276" s="130">
        <v>0.19</v>
      </c>
      <c r="X2276" s="135">
        <v>32</v>
      </c>
      <c r="Y2276" s="130" t="str">
        <f t="shared" si="312"/>
        <v>L204</v>
      </c>
      <c r="Z2276" s="130" t="str">
        <f t="shared" si="313"/>
        <v>1/LSH20</v>
      </c>
      <c r="AA2276" s="135">
        <f t="shared" si="316"/>
        <v>0.19</v>
      </c>
      <c r="AB2276" s="135">
        <f t="shared" si="311"/>
        <v>15.53</v>
      </c>
      <c r="AC2276" s="130">
        <f t="shared" si="317"/>
        <v>32</v>
      </c>
      <c r="AD2276" s="130" t="str">
        <f t="shared" si="314"/>
        <v>66000-207</v>
      </c>
      <c r="AE2276" s="136"/>
      <c r="AF2276" s="137"/>
      <c r="AG2276" s="1" t="s">
        <v>573</v>
      </c>
      <c r="AH2276" s="43">
        <v>65365</v>
      </c>
    </row>
    <row r="2277" spans="1:34" x14ac:dyDescent="0.25">
      <c r="A2277" s="146">
        <v>44994</v>
      </c>
      <c r="B2277" s="57" t="s">
        <v>7225</v>
      </c>
      <c r="C2277" s="51" t="s">
        <v>7228</v>
      </c>
      <c r="D2277" s="51" t="s">
        <v>7229</v>
      </c>
      <c r="E2277" s="54">
        <v>45001</v>
      </c>
      <c r="F2277" s="51" t="s">
        <v>105</v>
      </c>
      <c r="G2277" s="48" t="s">
        <v>7226</v>
      </c>
      <c r="H2277" s="52">
        <v>5</v>
      </c>
      <c r="I2277" s="51" t="s">
        <v>7227</v>
      </c>
      <c r="J2277" s="1">
        <v>1.1599999999999999</v>
      </c>
      <c r="K2277" s="132">
        <v>991067</v>
      </c>
      <c r="L2277" s="131"/>
      <c r="M2277" s="131">
        <v>3.6</v>
      </c>
      <c r="N2277" s="131">
        <v>1.2</v>
      </c>
      <c r="O2277" s="133">
        <f t="shared" si="318"/>
        <v>4.32</v>
      </c>
      <c r="P2277" s="131" t="s">
        <v>538</v>
      </c>
      <c r="Q2277" s="131" t="s">
        <v>577</v>
      </c>
      <c r="R2277" s="134" t="s">
        <v>5813</v>
      </c>
      <c r="S2277" s="149">
        <v>2.1180555555555558</v>
      </c>
      <c r="T2277" s="149">
        <v>0.42361111111111116</v>
      </c>
      <c r="U2277" s="150">
        <v>44998</v>
      </c>
      <c r="V2277" s="149">
        <v>0.32472222222222191</v>
      </c>
      <c r="W2277" s="130">
        <v>0.15</v>
      </c>
      <c r="X2277" s="135">
        <v>6.15</v>
      </c>
      <c r="Y2277" s="130" t="str">
        <f t="shared" si="312"/>
        <v>L356</v>
      </c>
      <c r="Z2277" s="130" t="str">
        <f t="shared" si="313"/>
        <v>3/ER14250H/T</v>
      </c>
      <c r="AA2277" s="135">
        <f t="shared" si="316"/>
        <v>0.15</v>
      </c>
      <c r="AB2277" s="135">
        <f t="shared" si="311"/>
        <v>1.1599999999999999</v>
      </c>
      <c r="AC2277" s="130">
        <f t="shared" si="317"/>
        <v>6.15</v>
      </c>
      <c r="AD2277" s="130" t="str">
        <f t="shared" si="314"/>
        <v>59001-501JAE</v>
      </c>
      <c r="AE2277" s="136"/>
      <c r="AF2277" s="137"/>
      <c r="AG2277" s="1" t="s">
        <v>13</v>
      </c>
      <c r="AH2277" s="43" t="s">
        <v>294</v>
      </c>
    </row>
    <row r="2278" spans="1:34" x14ac:dyDescent="0.25">
      <c r="A2278" s="146">
        <v>44994</v>
      </c>
      <c r="B2278" s="57" t="s">
        <v>7212</v>
      </c>
      <c r="C2278" s="51" t="s">
        <v>2164</v>
      </c>
      <c r="D2278" s="51" t="s">
        <v>2485</v>
      </c>
      <c r="E2278" s="54">
        <v>45012</v>
      </c>
      <c r="F2278" s="51" t="s">
        <v>423</v>
      </c>
      <c r="G2278" s="48" t="s">
        <v>2375</v>
      </c>
      <c r="H2278" s="52">
        <v>2</v>
      </c>
      <c r="I2278" s="51" t="s">
        <v>593</v>
      </c>
      <c r="J2278" s="1">
        <v>10.49</v>
      </c>
      <c r="K2278" s="132">
        <v>990953</v>
      </c>
      <c r="L2278" s="131"/>
      <c r="M2278" s="131">
        <v>3.6</v>
      </c>
      <c r="N2278" s="131">
        <v>20</v>
      </c>
      <c r="O2278" s="133">
        <f t="shared" si="318"/>
        <v>72</v>
      </c>
      <c r="P2278" s="131" t="s">
        <v>538</v>
      </c>
      <c r="Q2278" s="131" t="s">
        <v>412</v>
      </c>
      <c r="R2278" s="134" t="s">
        <v>997</v>
      </c>
      <c r="S2278" s="149">
        <v>1.0455555555555569</v>
      </c>
      <c r="T2278" s="149">
        <v>0.52277777777777845</v>
      </c>
      <c r="U2278" s="150">
        <v>44994</v>
      </c>
      <c r="V2278" s="149">
        <v>0.21611111111110937</v>
      </c>
      <c r="W2278" s="130">
        <v>0.72</v>
      </c>
      <c r="X2278" s="135">
        <v>68.38</v>
      </c>
      <c r="Y2278" s="130" t="str">
        <f t="shared" si="312"/>
        <v>PACK656</v>
      </c>
      <c r="Z2278" s="130" t="str">
        <f t="shared" si="313"/>
        <v>1/ER34615M</v>
      </c>
      <c r="AA2278" s="135">
        <f t="shared" si="316"/>
        <v>0.72</v>
      </c>
      <c r="AB2278" s="135">
        <f t="shared" si="311"/>
        <v>10.49</v>
      </c>
      <c r="AC2278" s="130">
        <f t="shared" si="317"/>
        <v>68.38</v>
      </c>
      <c r="AD2278" s="130" t="str">
        <f t="shared" si="314"/>
        <v>66002-953</v>
      </c>
      <c r="AE2278" s="136"/>
      <c r="AF2278" s="137"/>
      <c r="AG2278" s="1" t="s">
        <v>152</v>
      </c>
      <c r="AH2278" s="43">
        <v>23891</v>
      </c>
    </row>
    <row r="2279" spans="1:34" x14ac:dyDescent="0.25">
      <c r="A2279" s="146">
        <v>44994</v>
      </c>
      <c r="B2279" s="57" t="s">
        <v>7209</v>
      </c>
      <c r="C2279" s="51" t="s">
        <v>530</v>
      </c>
      <c r="D2279" s="51" t="s">
        <v>5113</v>
      </c>
      <c r="E2279" s="54">
        <v>45000</v>
      </c>
      <c r="F2279" s="51" t="s">
        <v>7210</v>
      </c>
      <c r="G2279" s="48" t="s">
        <v>5112</v>
      </c>
      <c r="H2279" s="52">
        <v>1</v>
      </c>
      <c r="I2279" s="51" t="s">
        <v>293</v>
      </c>
      <c r="J2279" s="1">
        <v>10.77</v>
      </c>
      <c r="K2279" s="132">
        <v>990987</v>
      </c>
      <c r="L2279" s="131"/>
      <c r="M2279" s="131">
        <v>7.2</v>
      </c>
      <c r="N2279" s="131">
        <v>1.7</v>
      </c>
      <c r="O2279" s="133">
        <f t="shared" si="318"/>
        <v>12.24</v>
      </c>
      <c r="P2279" s="131" t="s">
        <v>3497</v>
      </c>
      <c r="Q2279" s="131" t="s">
        <v>464</v>
      </c>
      <c r="R2279" s="134" t="s">
        <v>997</v>
      </c>
      <c r="S2279" s="149">
        <v>1.1127777777777776</v>
      </c>
      <c r="T2279" s="149">
        <v>1.1127777777777776</v>
      </c>
      <c r="U2279" s="150">
        <v>44994</v>
      </c>
      <c r="V2279" s="149">
        <v>0.15472222222222332</v>
      </c>
      <c r="W2279" s="130">
        <v>0.96</v>
      </c>
      <c r="X2279" s="135">
        <v>90.16</v>
      </c>
      <c r="Y2279" s="130" t="str">
        <f t="shared" si="312"/>
        <v>RECELL57</v>
      </c>
      <c r="Z2279" s="130" t="str">
        <f t="shared" si="313"/>
        <v>6/AA1700</v>
      </c>
      <c r="AA2279" s="135">
        <f t="shared" si="316"/>
        <v>0.96</v>
      </c>
      <c r="AB2279" s="135">
        <f t="shared" si="311"/>
        <v>10.77</v>
      </c>
      <c r="AC2279" s="130">
        <f t="shared" si="317"/>
        <v>90.16</v>
      </c>
      <c r="AD2279" s="130" t="str">
        <f t="shared" si="314"/>
        <v>22000-579</v>
      </c>
      <c r="AE2279" s="136"/>
      <c r="AF2279" s="137"/>
      <c r="AG2279" s="1" t="s">
        <v>152</v>
      </c>
      <c r="AH2279" s="43">
        <v>1235</v>
      </c>
    </row>
    <row r="2280" spans="1:34" x14ac:dyDescent="0.25">
      <c r="A2280" s="146">
        <v>44994</v>
      </c>
      <c r="B2280" s="57" t="s">
        <v>7224</v>
      </c>
      <c r="C2280" s="51" t="s">
        <v>597</v>
      </c>
      <c r="D2280" s="51" t="s">
        <v>4518</v>
      </c>
      <c r="E2280" s="54">
        <v>45001</v>
      </c>
      <c r="F2280" s="51" t="s">
        <v>322</v>
      </c>
      <c r="G2280" s="48" t="s">
        <v>4257</v>
      </c>
      <c r="H2280" s="52">
        <v>1</v>
      </c>
      <c r="I2280" s="51" t="s">
        <v>270</v>
      </c>
      <c r="J2280" s="1">
        <v>4.8600000000000003</v>
      </c>
      <c r="K2280" s="132">
        <v>989960</v>
      </c>
      <c r="L2280" s="131"/>
      <c r="M2280" s="131">
        <v>3.6</v>
      </c>
      <c r="N2280" s="131">
        <v>2.6</v>
      </c>
      <c r="O2280" s="133">
        <f t="shared" si="318"/>
        <v>9.3600000000000012</v>
      </c>
      <c r="P2280" s="131" t="s">
        <v>538</v>
      </c>
      <c r="Q2280" s="131" t="s">
        <v>412</v>
      </c>
      <c r="R2280" s="134" t="s">
        <v>997</v>
      </c>
      <c r="S2280" s="149">
        <v>0.19166666666666599</v>
      </c>
      <c r="T2280" s="149">
        <v>0.19166666666666599</v>
      </c>
      <c r="U2280" s="150">
        <v>44994</v>
      </c>
      <c r="V2280" s="149">
        <v>0.22500000000000053</v>
      </c>
      <c r="W2280" s="130">
        <v>0.13</v>
      </c>
      <c r="X2280" s="135">
        <v>12</v>
      </c>
      <c r="Y2280" s="130" t="str">
        <f t="shared" si="312"/>
        <v>PACK692</v>
      </c>
      <c r="Z2280" s="130" t="str">
        <f t="shared" si="313"/>
        <v>1/LS14500</v>
      </c>
      <c r="AA2280" s="135">
        <f t="shared" si="316"/>
        <v>0.13</v>
      </c>
      <c r="AB2280" s="135">
        <f t="shared" si="311"/>
        <v>4.8600000000000003</v>
      </c>
      <c r="AC2280" s="130">
        <f t="shared" si="317"/>
        <v>12</v>
      </c>
      <c r="AD2280" s="130" t="str">
        <f t="shared" si="314"/>
        <v>33003-049PINS</v>
      </c>
      <c r="AE2280" s="136"/>
      <c r="AF2280" s="137"/>
      <c r="AG2280" s="1" t="s">
        <v>573</v>
      </c>
      <c r="AH2280" s="43" t="s">
        <v>323</v>
      </c>
    </row>
    <row r="2281" spans="1:34" x14ac:dyDescent="0.25">
      <c r="A2281" s="139">
        <v>44977</v>
      </c>
      <c r="B2281" s="58" t="s">
        <v>7126</v>
      </c>
      <c r="C2281" s="51" t="s">
        <v>275</v>
      </c>
      <c r="D2281" s="51" t="s">
        <v>498</v>
      </c>
      <c r="E2281" s="54">
        <v>44994</v>
      </c>
      <c r="F2281" s="51" t="s">
        <v>7127</v>
      </c>
      <c r="G2281" s="48" t="s">
        <v>497</v>
      </c>
      <c r="H2281" s="52">
        <v>3</v>
      </c>
      <c r="I2281" s="51" t="s">
        <v>116</v>
      </c>
      <c r="J2281" s="1">
        <v>21.38</v>
      </c>
      <c r="K2281" s="132">
        <v>988687</v>
      </c>
      <c r="L2281" s="131"/>
      <c r="M2281" s="131">
        <v>11.1</v>
      </c>
      <c r="N2281" s="131">
        <v>2</v>
      </c>
      <c r="O2281" s="133">
        <f t="shared" si="318"/>
        <v>22.2</v>
      </c>
      <c r="P2281" s="131" t="s">
        <v>3486</v>
      </c>
      <c r="Q2281" s="131" t="s">
        <v>577</v>
      </c>
      <c r="R2281" s="134" t="s">
        <v>997</v>
      </c>
      <c r="S2281" s="149">
        <v>5.1277777777777782</v>
      </c>
      <c r="T2281" s="149">
        <v>1.7092592592592595</v>
      </c>
      <c r="U2281" s="150">
        <v>44994</v>
      </c>
      <c r="V2281" s="149">
        <v>0.48583333333333201</v>
      </c>
      <c r="W2281" s="130">
        <v>2.63</v>
      </c>
      <c r="X2281" s="135">
        <v>100</v>
      </c>
      <c r="Y2281" s="130" t="str">
        <f t="shared" si="312"/>
        <v>RL980</v>
      </c>
      <c r="Z2281" s="130" t="str">
        <f t="shared" si="313"/>
        <v>3/UF103450P</v>
      </c>
      <c r="AA2281" s="135">
        <f t="shared" si="316"/>
        <v>2.63</v>
      </c>
      <c r="AB2281" s="135">
        <f t="shared" si="311"/>
        <v>21.38</v>
      </c>
      <c r="AC2281" s="130">
        <f t="shared" si="317"/>
        <v>100</v>
      </c>
      <c r="AD2281" s="130" t="str">
        <f t="shared" si="314"/>
        <v>30008-144SHARK</v>
      </c>
      <c r="AE2281" s="136"/>
      <c r="AF2281" s="137"/>
      <c r="AG2281" s="1" t="s">
        <v>13</v>
      </c>
      <c r="AH2281" s="43">
        <v>2824</v>
      </c>
    </row>
    <row r="2282" spans="1:34" x14ac:dyDescent="0.25">
      <c r="A2282" s="144">
        <v>44944</v>
      </c>
      <c r="B2282" s="56" t="s">
        <v>6890</v>
      </c>
      <c r="C2282" s="51" t="s">
        <v>574</v>
      </c>
      <c r="D2282" s="51" t="s">
        <v>197</v>
      </c>
      <c r="E2282" s="54">
        <v>45016</v>
      </c>
      <c r="F2282" s="51" t="s">
        <v>108</v>
      </c>
      <c r="G2282" s="48" t="s">
        <v>679</v>
      </c>
      <c r="H2282" s="52">
        <v>250</v>
      </c>
      <c r="I2282" s="51" t="s">
        <v>109</v>
      </c>
      <c r="J2282" s="1">
        <v>10.86</v>
      </c>
      <c r="K2282" s="132">
        <v>984637</v>
      </c>
      <c r="L2282" s="131"/>
      <c r="M2282" s="131">
        <v>3.6</v>
      </c>
      <c r="N2282" s="131">
        <v>3.6</v>
      </c>
      <c r="O2282" s="133">
        <f t="shared" si="318"/>
        <v>12.96</v>
      </c>
      <c r="P2282" s="131" t="s">
        <v>421</v>
      </c>
      <c r="Q2282" s="131" t="s">
        <v>124</v>
      </c>
      <c r="R2282" s="134" t="s">
        <v>7269</v>
      </c>
      <c r="S2282" s="149">
        <v>79.315555555555548</v>
      </c>
      <c r="T2282" s="149">
        <v>0.31726222222222217</v>
      </c>
      <c r="U2282" s="150">
        <v>44994</v>
      </c>
      <c r="V2282" s="149">
        <v>3.1630555555555553</v>
      </c>
      <c r="W2282" s="130">
        <v>0.35</v>
      </c>
      <c r="X2282" s="135">
        <v>28</v>
      </c>
      <c r="Y2282" s="130" t="str">
        <f t="shared" si="312"/>
        <v>L304A</v>
      </c>
      <c r="Z2282" s="130" t="str">
        <f t="shared" si="313"/>
        <v>3/LS14250</v>
      </c>
      <c r="AA2282" s="135">
        <f t="shared" si="316"/>
        <v>0.35</v>
      </c>
      <c r="AB2282" s="135">
        <f t="shared" si="311"/>
        <v>10.86</v>
      </c>
      <c r="AC2282" s="130">
        <f t="shared" si="317"/>
        <v>28</v>
      </c>
      <c r="AD2282" s="130" t="str">
        <f t="shared" si="314"/>
        <v>66000-294A</v>
      </c>
      <c r="AE2282" s="136"/>
      <c r="AF2282" s="137"/>
      <c r="AG2282" s="1" t="s">
        <v>153</v>
      </c>
      <c r="AH2282" s="43">
        <v>65551</v>
      </c>
    </row>
    <row r="2283" spans="1:34" x14ac:dyDescent="0.25">
      <c r="A2283" s="144">
        <v>44979</v>
      </c>
      <c r="B2283" s="56" t="s">
        <v>7141</v>
      </c>
      <c r="C2283" s="51" t="s">
        <v>7145</v>
      </c>
      <c r="D2283" s="51" t="s">
        <v>7144</v>
      </c>
      <c r="E2283" s="54">
        <v>44998</v>
      </c>
      <c r="F2283" s="51" t="s">
        <v>117</v>
      </c>
      <c r="G2283" s="48" t="s">
        <v>7142</v>
      </c>
      <c r="H2283" s="52">
        <v>1</v>
      </c>
      <c r="I2283" s="51" t="s">
        <v>7143</v>
      </c>
      <c r="J2283" s="1">
        <v>9.39</v>
      </c>
      <c r="K2283" s="132">
        <v>988018</v>
      </c>
      <c r="L2283" s="131"/>
      <c r="M2283" s="131">
        <v>6.4</v>
      </c>
      <c r="N2283" s="131">
        <v>3.2</v>
      </c>
      <c r="O2283" s="133">
        <f t="shared" si="318"/>
        <v>20.480000000000004</v>
      </c>
      <c r="P2283" s="131" t="s">
        <v>641</v>
      </c>
      <c r="Q2283" s="131" t="s">
        <v>281</v>
      </c>
      <c r="R2283" s="134" t="s">
        <v>6178</v>
      </c>
      <c r="S2283" s="149">
        <v>1.4238888888888885</v>
      </c>
      <c r="T2283" s="149">
        <v>1.4238888888888885</v>
      </c>
      <c r="U2283" s="150">
        <v>44994</v>
      </c>
      <c r="V2283" s="149">
        <v>0.22027777777777802</v>
      </c>
      <c r="W2283" s="130">
        <v>3.31</v>
      </c>
      <c r="X2283" s="135">
        <v>45</v>
      </c>
      <c r="Y2283" s="130" t="str">
        <f t="shared" si="312"/>
        <v>RL1560</v>
      </c>
      <c r="Z2283" s="130" t="str">
        <f t="shared" si="313"/>
        <v>2/IFR18650</v>
      </c>
      <c r="AA2283" s="135">
        <f t="shared" si="316"/>
        <v>3.31</v>
      </c>
      <c r="AB2283" s="135">
        <f t="shared" si="311"/>
        <v>9.39</v>
      </c>
      <c r="AC2283" s="130">
        <f t="shared" si="317"/>
        <v>45</v>
      </c>
      <c r="AD2283" s="130" t="str">
        <f t="shared" si="314"/>
        <v>66003-015</v>
      </c>
      <c r="AE2283" s="136"/>
      <c r="AF2283" s="137"/>
      <c r="AG2283" s="1" t="s">
        <v>573</v>
      </c>
      <c r="AH2283" s="43">
        <v>24232</v>
      </c>
    </row>
    <row r="2284" spans="1:34" x14ac:dyDescent="0.25">
      <c r="A2284" s="147">
        <v>44981</v>
      </c>
      <c r="B2284" s="82" t="s">
        <v>7167</v>
      </c>
      <c r="C2284" s="51" t="s">
        <v>3175</v>
      </c>
      <c r="D2284" s="51" t="s">
        <v>1786</v>
      </c>
      <c r="E2284" s="54">
        <v>45001</v>
      </c>
      <c r="F2284" s="51" t="s">
        <v>260</v>
      </c>
      <c r="G2284" s="48" t="s">
        <v>1785</v>
      </c>
      <c r="H2284" s="52">
        <v>20</v>
      </c>
      <c r="I2284" s="51" t="s">
        <v>261</v>
      </c>
      <c r="J2284" s="1">
        <v>25.31</v>
      </c>
      <c r="K2284" s="132">
        <v>989598</v>
      </c>
      <c r="L2284" s="131"/>
      <c r="M2284" s="131">
        <v>12</v>
      </c>
      <c r="N2284" s="131">
        <v>1.9</v>
      </c>
      <c r="O2284" s="133">
        <f t="shared" si="318"/>
        <v>22.799999999999997</v>
      </c>
      <c r="P2284" s="131" t="s">
        <v>4011</v>
      </c>
      <c r="Q2284" s="131" t="s">
        <v>584</v>
      </c>
      <c r="R2284" s="134" t="s">
        <v>287</v>
      </c>
      <c r="S2284" s="149">
        <v>3.4352777777777765</v>
      </c>
      <c r="T2284" s="149">
        <v>0.17176388888888883</v>
      </c>
      <c r="U2284" s="150">
        <v>44993</v>
      </c>
      <c r="V2284" s="149">
        <v>0.98527777777777903</v>
      </c>
      <c r="W2284" s="130">
        <v>0.26</v>
      </c>
      <c r="X2284" s="135">
        <v>75</v>
      </c>
      <c r="Y2284" s="130" t="str">
        <f t="shared" si="312"/>
        <v>N393</v>
      </c>
      <c r="Z2284" s="130" t="str">
        <f t="shared" si="313"/>
        <v>10/NC-1900SCR</v>
      </c>
      <c r="AA2284" s="135">
        <f t="shared" si="316"/>
        <v>0.26</v>
      </c>
      <c r="AB2284" s="135">
        <f t="shared" si="311"/>
        <v>25.31</v>
      </c>
      <c r="AC2284" s="130">
        <f t="shared" si="317"/>
        <v>75</v>
      </c>
      <c r="AD2284" s="130" t="str">
        <f t="shared" si="314"/>
        <v>66000-372</v>
      </c>
      <c r="AE2284" s="136"/>
      <c r="AF2284" s="137"/>
      <c r="AG2284" s="1" t="s">
        <v>573</v>
      </c>
      <c r="AH2284" s="43">
        <v>20171</v>
      </c>
    </row>
    <row r="2285" spans="1:34" x14ac:dyDescent="0.25">
      <c r="A2285" s="140">
        <v>44973</v>
      </c>
      <c r="B2285" s="55" t="s">
        <v>7093</v>
      </c>
      <c r="C2285" s="51"/>
      <c r="D2285" s="51" t="s">
        <v>7095</v>
      </c>
      <c r="E2285" s="54">
        <v>44979</v>
      </c>
      <c r="F2285" s="51" t="s">
        <v>117</v>
      </c>
      <c r="G2285" s="48" t="s">
        <v>7094</v>
      </c>
      <c r="H2285" s="52">
        <v>1</v>
      </c>
      <c r="I2285" s="51" t="s">
        <v>4628</v>
      </c>
      <c r="J2285" s="1">
        <v>6.3</v>
      </c>
      <c r="K2285" s="132">
        <v>988538</v>
      </c>
      <c r="L2285" s="131"/>
      <c r="M2285" s="131"/>
      <c r="N2285" s="131"/>
      <c r="O2285" s="133">
        <f t="shared" si="318"/>
        <v>0</v>
      </c>
      <c r="P2285" s="131"/>
      <c r="Q2285" s="131"/>
      <c r="R2285" s="134" t="s">
        <v>361</v>
      </c>
      <c r="S2285" s="149">
        <v>4.4944444444444454</v>
      </c>
      <c r="T2285" s="149">
        <v>4.4944444444444454</v>
      </c>
      <c r="U2285" s="150">
        <v>44998</v>
      </c>
      <c r="V2285" s="149">
        <v>0.42833333333333501</v>
      </c>
      <c r="W2285" s="130">
        <v>0.25</v>
      </c>
      <c r="X2285" s="135">
        <v>2.21</v>
      </c>
      <c r="Y2285" s="130" t="str">
        <f t="shared" si="312"/>
        <v>LAB-TAG</v>
      </c>
      <c r="Z2285" s="130">
        <f t="shared" si="313"/>
        <v>0</v>
      </c>
      <c r="AA2285" s="135">
        <f t="shared" si="316"/>
        <v>0.25</v>
      </c>
      <c r="AB2285" s="135">
        <f t="shared" si="311"/>
        <v>6.3</v>
      </c>
      <c r="AC2285" s="130">
        <f t="shared" si="317"/>
        <v>2.21</v>
      </c>
      <c r="AD2285" s="130" t="str">
        <f t="shared" si="314"/>
        <v>REWORK</v>
      </c>
      <c r="AE2285" s="136"/>
      <c r="AF2285" s="137"/>
      <c r="AG2285" s="1" t="s">
        <v>573</v>
      </c>
      <c r="AH2285" s="43">
        <v>24232</v>
      </c>
    </row>
    <row r="2286" spans="1:34" x14ac:dyDescent="0.25">
      <c r="A2286" s="146">
        <v>44994</v>
      </c>
      <c r="B2286" s="57" t="s">
        <v>7233</v>
      </c>
      <c r="C2286" s="51" t="s">
        <v>7236</v>
      </c>
      <c r="D2286" s="51" t="s">
        <v>7237</v>
      </c>
      <c r="E2286" s="54">
        <v>45001</v>
      </c>
      <c r="F2286" s="51" t="s">
        <v>105</v>
      </c>
      <c r="G2286" s="48" t="s">
        <v>7234</v>
      </c>
      <c r="H2286" s="52">
        <v>4</v>
      </c>
      <c r="I2286" s="51" t="s">
        <v>7235</v>
      </c>
      <c r="J2286" s="1">
        <v>2.61</v>
      </c>
      <c r="K2286" s="132">
        <v>991067</v>
      </c>
      <c r="L2286" s="131"/>
      <c r="M2286" s="131">
        <v>3</v>
      </c>
      <c r="N2286" s="131">
        <v>0.95</v>
      </c>
      <c r="O2286" s="133">
        <f t="shared" si="318"/>
        <v>2.8499999999999996</v>
      </c>
      <c r="P2286" s="131" t="s">
        <v>411</v>
      </c>
      <c r="Q2286" s="131" t="s">
        <v>412</v>
      </c>
      <c r="R2286" s="134" t="s">
        <v>248</v>
      </c>
      <c r="S2286" s="149">
        <v>1.9674999999999985</v>
      </c>
      <c r="T2286" s="149">
        <v>0.49187499999999962</v>
      </c>
      <c r="U2286" s="150">
        <v>44999</v>
      </c>
      <c r="V2286" s="149">
        <v>0.15888888888888797</v>
      </c>
      <c r="W2286" s="130">
        <v>0.25</v>
      </c>
      <c r="X2286" s="135">
        <v>14</v>
      </c>
      <c r="Y2286" s="130" t="str">
        <f t="shared" si="312"/>
        <v>L927</v>
      </c>
      <c r="Z2286" s="130" t="str">
        <f t="shared" si="313"/>
        <v>1/CR1/2AA</v>
      </c>
      <c r="AA2286" s="135">
        <f t="shared" si="316"/>
        <v>0.25</v>
      </c>
      <c r="AB2286" s="135">
        <f t="shared" si="311"/>
        <v>2.61</v>
      </c>
      <c r="AC2286" s="130">
        <f t="shared" si="317"/>
        <v>14</v>
      </c>
      <c r="AD2286" s="130" t="str">
        <f t="shared" si="314"/>
        <v>66004-142</v>
      </c>
      <c r="AE2286" s="136"/>
      <c r="AF2286" s="137"/>
      <c r="AG2286" s="1" t="s">
        <v>13</v>
      </c>
      <c r="AH2286" s="43" t="s">
        <v>294</v>
      </c>
    </row>
    <row r="2287" spans="1:34" x14ac:dyDescent="0.25">
      <c r="A2287" s="146">
        <v>44994</v>
      </c>
      <c r="B2287" s="57" t="s">
        <v>7202</v>
      </c>
      <c r="C2287" s="51" t="s">
        <v>7203</v>
      </c>
      <c r="D2287" s="51" t="s">
        <v>4940</v>
      </c>
      <c r="E2287" s="54">
        <v>44999</v>
      </c>
      <c r="F2287" s="51" t="s">
        <v>3091</v>
      </c>
      <c r="G2287" s="48" t="s">
        <v>4939</v>
      </c>
      <c r="H2287" s="52">
        <v>2</v>
      </c>
      <c r="I2287" s="51" t="s">
        <v>113</v>
      </c>
      <c r="J2287" s="1">
        <v>25.9</v>
      </c>
      <c r="K2287" s="132">
        <v>990220</v>
      </c>
      <c r="L2287" s="131"/>
      <c r="M2287" s="131">
        <v>10.8</v>
      </c>
      <c r="N2287" s="131">
        <v>3.45</v>
      </c>
      <c r="O2287" s="133">
        <f t="shared" si="318"/>
        <v>37.260000000000005</v>
      </c>
      <c r="P2287" s="131" t="s">
        <v>3486</v>
      </c>
      <c r="Q2287" s="131" t="s">
        <v>577</v>
      </c>
      <c r="R2287" s="134" t="s">
        <v>287</v>
      </c>
      <c r="S2287" s="149">
        <v>3.5427777777777774</v>
      </c>
      <c r="T2287" s="149">
        <v>1.1809259259259257</v>
      </c>
      <c r="U2287" s="150">
        <v>44998</v>
      </c>
      <c r="V2287" s="149">
        <v>0.65416666666666767</v>
      </c>
      <c r="W2287" s="130">
        <v>2.2400000000000002</v>
      </c>
      <c r="X2287" s="135">
        <v>100</v>
      </c>
      <c r="Y2287" s="130" t="str">
        <f t="shared" si="312"/>
        <v>RL1582</v>
      </c>
      <c r="Z2287" s="130" t="str">
        <f t="shared" si="313"/>
        <v>3/NCR18650GA/RL1582 LIION 10.8V 3.45AH 37.26Wh 3S</v>
      </c>
      <c r="AA2287" s="135">
        <f t="shared" si="316"/>
        <v>2.2400000000000002</v>
      </c>
      <c r="AB2287" s="135">
        <f t="shared" si="311"/>
        <v>25.9</v>
      </c>
      <c r="AC2287" s="130">
        <f t="shared" si="317"/>
        <v>100</v>
      </c>
      <c r="AD2287" s="130" t="str">
        <f t="shared" si="314"/>
        <v>66003-041</v>
      </c>
      <c r="AE2287" s="136"/>
      <c r="AF2287" s="137"/>
      <c r="AG2287" s="1" t="s">
        <v>151</v>
      </c>
      <c r="AH2287" s="43">
        <v>65365</v>
      </c>
    </row>
    <row r="2288" spans="1:34" x14ac:dyDescent="0.25">
      <c r="A2288" s="147">
        <v>44988</v>
      </c>
      <c r="B2288" s="82" t="s">
        <v>7200</v>
      </c>
      <c r="C2288" s="51" t="s">
        <v>3235</v>
      </c>
      <c r="D2288" s="51" t="s">
        <v>1063</v>
      </c>
      <c r="E2288" s="54">
        <v>45002</v>
      </c>
      <c r="F2288" s="51" t="s">
        <v>267</v>
      </c>
      <c r="G2288" s="48" t="s">
        <v>1062</v>
      </c>
      <c r="H2288" s="52">
        <v>1</v>
      </c>
      <c r="I2288" s="51" t="s">
        <v>1924</v>
      </c>
      <c r="J2288" s="1">
        <v>39.68</v>
      </c>
      <c r="K2288" s="132">
        <v>990183</v>
      </c>
      <c r="L2288" s="131"/>
      <c r="M2288" s="131"/>
      <c r="N2288" s="131"/>
      <c r="O2288" s="133">
        <f t="shared" si="318"/>
        <v>0</v>
      </c>
      <c r="P2288" s="131"/>
      <c r="Q2288" s="131"/>
      <c r="R2288" s="134" t="s">
        <v>5813</v>
      </c>
      <c r="S2288" s="149">
        <v>0.20666666666666567</v>
      </c>
      <c r="T2288" s="149">
        <v>0.20666666666666567</v>
      </c>
      <c r="U2288" s="150">
        <v>44999</v>
      </c>
      <c r="V2288" s="149">
        <v>0.24138888888889021</v>
      </c>
      <c r="W2288" s="130">
        <v>0.12</v>
      </c>
      <c r="X2288" s="135">
        <v>80</v>
      </c>
      <c r="Y2288" s="130" t="str">
        <f t="shared" si="312"/>
        <v>CH211A</v>
      </c>
      <c r="Z2288" s="130" t="str">
        <f t="shared" si="313"/>
        <v>1/TSB-002PCB</v>
      </c>
      <c r="AA2288" s="135">
        <f t="shared" si="316"/>
        <v>0.12</v>
      </c>
      <c r="AB2288" s="135">
        <f t="shared" si="311"/>
        <v>39.68</v>
      </c>
      <c r="AC2288" s="130">
        <f t="shared" si="317"/>
        <v>80</v>
      </c>
      <c r="AD2288" s="130" t="str">
        <f t="shared" si="314"/>
        <v>66000-118A</v>
      </c>
      <c r="AE2288" s="136"/>
      <c r="AF2288" s="137"/>
      <c r="AG2288" s="1" t="s">
        <v>153</v>
      </c>
      <c r="AH2288" s="43">
        <v>66116</v>
      </c>
    </row>
    <row r="2289" spans="1:34" x14ac:dyDescent="0.25">
      <c r="A2289" s="146">
        <v>44994</v>
      </c>
      <c r="B2289" s="57" t="s">
        <v>7213</v>
      </c>
      <c r="C2289" s="51" t="s">
        <v>3235</v>
      </c>
      <c r="D2289" s="51" t="s">
        <v>2782</v>
      </c>
      <c r="E2289" s="54">
        <v>45016</v>
      </c>
      <c r="F2289" s="51" t="s">
        <v>387</v>
      </c>
      <c r="G2289" s="48" t="s">
        <v>2781</v>
      </c>
      <c r="H2289" s="52">
        <v>10</v>
      </c>
      <c r="I2289" s="51" t="s">
        <v>102</v>
      </c>
      <c r="J2289" s="1">
        <v>34.94</v>
      </c>
      <c r="K2289" s="132">
        <v>990936</v>
      </c>
      <c r="L2289" s="131"/>
      <c r="M2289" s="131"/>
      <c r="N2289" s="131"/>
      <c r="O2289" s="133">
        <f t="shared" si="318"/>
        <v>0</v>
      </c>
      <c r="P2289" s="131"/>
      <c r="Q2289" s="131"/>
      <c r="R2289" s="134" t="s">
        <v>249</v>
      </c>
      <c r="S2289" s="149">
        <v>0.33333333333333348</v>
      </c>
      <c r="T2289" s="149">
        <v>3.3333333333333347E-2</v>
      </c>
      <c r="U2289" s="150">
        <v>44999</v>
      </c>
      <c r="V2289" s="149">
        <v>0.49499999999999877</v>
      </c>
      <c r="W2289" s="130">
        <v>0.14000000000000001</v>
      </c>
      <c r="X2289" s="135">
        <v>75</v>
      </c>
      <c r="Y2289" s="130" t="str">
        <f t="shared" si="312"/>
        <v>CH120</v>
      </c>
      <c r="Z2289" s="130" t="str">
        <f t="shared" si="313"/>
        <v>1/TSB-002PCB</v>
      </c>
      <c r="AA2289" s="135">
        <f t="shared" si="316"/>
        <v>0.14000000000000001</v>
      </c>
      <c r="AB2289" s="135">
        <f t="shared" si="311"/>
        <v>34.94</v>
      </c>
      <c r="AC2289" s="130">
        <f t="shared" si="317"/>
        <v>75</v>
      </c>
      <c r="AD2289" s="130" t="str">
        <f t="shared" si="314"/>
        <v>66000-027</v>
      </c>
      <c r="AE2289" s="136"/>
      <c r="AF2289" s="137"/>
      <c r="AG2289" s="1" t="s">
        <v>153</v>
      </c>
      <c r="AH2289" s="43">
        <v>35409</v>
      </c>
    </row>
    <row r="2290" spans="1:34" x14ac:dyDescent="0.25">
      <c r="A2290" s="146">
        <v>44994</v>
      </c>
      <c r="B2290" s="57" t="s">
        <v>7218</v>
      </c>
      <c r="C2290" s="51" t="s">
        <v>2874</v>
      </c>
      <c r="D2290" s="51" t="s">
        <v>536</v>
      </c>
      <c r="E2290" s="54">
        <v>45012</v>
      </c>
      <c r="F2290" s="51" t="s">
        <v>534</v>
      </c>
      <c r="G2290" s="48" t="s">
        <v>535</v>
      </c>
      <c r="H2290" s="52">
        <v>4</v>
      </c>
      <c r="I2290" s="51" t="s">
        <v>1703</v>
      </c>
      <c r="J2290" s="1">
        <v>4.3099999999999996</v>
      </c>
      <c r="K2290" s="132">
        <v>990943</v>
      </c>
      <c r="L2290" s="131"/>
      <c r="M2290" s="131">
        <v>3.6</v>
      </c>
      <c r="N2290" s="131">
        <v>6</v>
      </c>
      <c r="O2290" s="133">
        <f t="shared" si="318"/>
        <v>21.6</v>
      </c>
      <c r="P2290" s="131" t="s">
        <v>538</v>
      </c>
      <c r="Q2290" s="131" t="s">
        <v>412</v>
      </c>
      <c r="R2290" s="134" t="s">
        <v>5813</v>
      </c>
      <c r="S2290" s="149">
        <v>2.6552777777777772</v>
      </c>
      <c r="T2290" s="149">
        <v>0.6638194444444443</v>
      </c>
      <c r="U2290" s="150">
        <v>44999</v>
      </c>
      <c r="V2290" s="149">
        <v>0.41166666666666707</v>
      </c>
      <c r="W2290" s="130">
        <v>0.39</v>
      </c>
      <c r="X2290" s="135">
        <v>50</v>
      </c>
      <c r="Y2290" s="130" t="str">
        <f t="shared" si="312"/>
        <v>L312</v>
      </c>
      <c r="Z2290" s="130" t="str">
        <f t="shared" si="313"/>
        <v>1/ER26500M</v>
      </c>
      <c r="AA2290" s="135">
        <f t="shared" si="316"/>
        <v>0.39</v>
      </c>
      <c r="AB2290" s="135">
        <f t="shared" si="311"/>
        <v>4.3099999999999996</v>
      </c>
      <c r="AC2290" s="130">
        <f t="shared" si="317"/>
        <v>50</v>
      </c>
      <c r="AD2290" s="130" t="str">
        <f t="shared" si="314"/>
        <v>66001-042</v>
      </c>
      <c r="AE2290" s="136"/>
      <c r="AF2290" s="137"/>
      <c r="AG2290" s="1" t="s">
        <v>151</v>
      </c>
      <c r="AH2290" s="43">
        <v>65320</v>
      </c>
    </row>
    <row r="2291" spans="1:34" x14ac:dyDescent="0.25">
      <c r="A2291" s="146">
        <v>44994</v>
      </c>
      <c r="B2291" s="57" t="s">
        <v>7204</v>
      </c>
      <c r="C2291" s="51" t="s">
        <v>7206</v>
      </c>
      <c r="D2291" s="51" t="s">
        <v>7207</v>
      </c>
      <c r="E2291" s="54">
        <v>45013</v>
      </c>
      <c r="F2291" s="51" t="s">
        <v>557</v>
      </c>
      <c r="G2291" s="48" t="s">
        <v>7205</v>
      </c>
      <c r="H2291" s="52">
        <v>1</v>
      </c>
      <c r="I2291" s="51" t="s">
        <v>318</v>
      </c>
      <c r="J2291" s="1">
        <v>413.85</v>
      </c>
      <c r="K2291" s="132">
        <v>990900</v>
      </c>
      <c r="L2291" s="131"/>
      <c r="M2291" s="131">
        <v>14.4</v>
      </c>
      <c r="N2291" s="131">
        <v>69</v>
      </c>
      <c r="O2291" s="133">
        <f t="shared" si="318"/>
        <v>993.6</v>
      </c>
      <c r="P2291" s="131" t="s">
        <v>3486</v>
      </c>
      <c r="Q2291" s="131" t="s">
        <v>7208</v>
      </c>
      <c r="R2291" s="134" t="s">
        <v>287</v>
      </c>
      <c r="S2291" s="149">
        <v>4.6127777777777785</v>
      </c>
      <c r="T2291" s="149">
        <v>4.6127777777777785</v>
      </c>
      <c r="U2291" s="150">
        <v>44999</v>
      </c>
      <c r="V2291" s="149">
        <v>0.31916666666666593</v>
      </c>
      <c r="W2291" s="130">
        <v>4.4400000000000004</v>
      </c>
      <c r="X2291" s="135">
        <v>1600</v>
      </c>
      <c r="Y2291" s="130" t="str">
        <f t="shared" si="312"/>
        <v>RL1001</v>
      </c>
      <c r="Z2291" s="130" t="str">
        <f t="shared" si="313"/>
        <v>80/NCR18650GA</v>
      </c>
      <c r="AA2291" s="135">
        <f t="shared" si="316"/>
        <v>4.4400000000000004</v>
      </c>
      <c r="AB2291" s="135">
        <f t="shared" si="311"/>
        <v>413.85</v>
      </c>
      <c r="AC2291" s="130">
        <f t="shared" si="317"/>
        <v>1600</v>
      </c>
      <c r="AD2291" s="130" t="str">
        <f t="shared" si="314"/>
        <v>66001-484</v>
      </c>
      <c r="AE2291" s="136"/>
      <c r="AF2291" s="137"/>
      <c r="AG2291" s="1" t="s">
        <v>152</v>
      </c>
      <c r="AH2291" s="43">
        <v>83748</v>
      </c>
    </row>
    <row r="2292" spans="1:34" x14ac:dyDescent="0.25">
      <c r="A2292" s="146">
        <v>44994</v>
      </c>
      <c r="B2292" s="57" t="s">
        <v>7219</v>
      </c>
      <c r="C2292" s="51"/>
      <c r="D2292" s="51" t="s">
        <v>7220</v>
      </c>
      <c r="E2292" s="54">
        <v>45013</v>
      </c>
      <c r="F2292" s="51" t="s">
        <v>387</v>
      </c>
      <c r="G2292" s="48" t="s">
        <v>887</v>
      </c>
      <c r="H2292" s="52">
        <v>600</v>
      </c>
      <c r="I2292" s="51" t="s">
        <v>7181</v>
      </c>
      <c r="J2292" s="1">
        <v>0.3</v>
      </c>
      <c r="K2292" s="132">
        <v>990886</v>
      </c>
      <c r="L2292" s="131"/>
      <c r="M2292" s="131"/>
      <c r="N2292" s="131"/>
      <c r="O2292" s="133">
        <f t="shared" si="318"/>
        <v>0</v>
      </c>
      <c r="P2292" s="131"/>
      <c r="Q2292" s="131"/>
      <c r="R2292" s="134" t="s">
        <v>5813</v>
      </c>
      <c r="S2292" s="149">
        <v>2.4444444444444446</v>
      </c>
      <c r="T2292" s="149">
        <v>4.0740740740740746E-3</v>
      </c>
      <c r="U2292" s="150">
        <v>44999</v>
      </c>
      <c r="V2292" s="149">
        <v>0.4586111111111113</v>
      </c>
      <c r="W2292" s="130">
        <v>0.25</v>
      </c>
      <c r="X2292" s="135">
        <v>2.25</v>
      </c>
      <c r="Y2292" s="130" t="str">
        <f t="shared" si="312"/>
        <v>HEARSHRINK</v>
      </c>
      <c r="Z2292" s="130">
        <f t="shared" si="313"/>
        <v>0</v>
      </c>
      <c r="AA2292" s="135">
        <f t="shared" si="316"/>
        <v>0.25</v>
      </c>
      <c r="AB2292" s="135">
        <f t="shared" si="311"/>
        <v>0.3</v>
      </c>
      <c r="AC2292" s="130">
        <f t="shared" si="317"/>
        <v>2.25</v>
      </c>
      <c r="AD2292" s="130" t="str">
        <f t="shared" si="314"/>
        <v>65001-994</v>
      </c>
      <c r="AE2292" s="136"/>
      <c r="AF2292" s="137"/>
      <c r="AG2292" s="1" t="s">
        <v>153</v>
      </c>
      <c r="AH2292" s="43">
        <v>35409</v>
      </c>
    </row>
    <row r="2293" spans="1:34" x14ac:dyDescent="0.25">
      <c r="A2293" s="139">
        <v>44998</v>
      </c>
      <c r="B2293" s="58" t="s">
        <v>7259</v>
      </c>
      <c r="C2293" s="51" t="s">
        <v>530</v>
      </c>
      <c r="D2293" s="51" t="s">
        <v>3449</v>
      </c>
      <c r="E2293" s="54">
        <v>45009</v>
      </c>
      <c r="F2293" s="51" t="s">
        <v>255</v>
      </c>
      <c r="G2293" s="48" t="s">
        <v>3448</v>
      </c>
      <c r="H2293" s="52">
        <v>1</v>
      </c>
      <c r="I2293" s="51" t="s">
        <v>293</v>
      </c>
      <c r="J2293" s="1">
        <v>10.93</v>
      </c>
      <c r="K2293" s="132">
        <v>991337</v>
      </c>
      <c r="L2293" s="131"/>
      <c r="M2293" s="131">
        <v>7.2</v>
      </c>
      <c r="N2293" s="131">
        <v>1.7</v>
      </c>
      <c r="O2293" s="133">
        <f t="shared" si="318"/>
        <v>12.24</v>
      </c>
      <c r="P2293" s="131" t="s">
        <v>3497</v>
      </c>
      <c r="Q2293" s="131" t="s">
        <v>464</v>
      </c>
      <c r="R2293" s="134" t="s">
        <v>997</v>
      </c>
      <c r="S2293" s="149">
        <v>0.7588888888888885</v>
      </c>
      <c r="T2293" s="149">
        <v>0.7588888888888885</v>
      </c>
      <c r="U2293" s="150">
        <v>45000</v>
      </c>
      <c r="V2293" s="149">
        <v>-1.6116666666666668</v>
      </c>
      <c r="W2293" s="130">
        <v>1.06</v>
      </c>
      <c r="X2293" s="135">
        <v>59.57</v>
      </c>
      <c r="Y2293" s="130" t="str">
        <f t="shared" si="312"/>
        <v>RECELL65</v>
      </c>
      <c r="Z2293" s="130" t="str">
        <f t="shared" si="313"/>
        <v>6/AA1700</v>
      </c>
      <c r="AA2293" s="135">
        <f t="shared" si="316"/>
        <v>1.06</v>
      </c>
      <c r="AB2293" s="135">
        <f t="shared" si="311"/>
        <v>10.93</v>
      </c>
      <c r="AC2293" s="130">
        <f t="shared" si="317"/>
        <v>59.57</v>
      </c>
      <c r="AD2293" s="130" t="str">
        <f t="shared" si="314"/>
        <v>67001-261</v>
      </c>
      <c r="AE2293" s="136"/>
      <c r="AF2293" s="137"/>
      <c r="AG2293" s="1" t="s">
        <v>13</v>
      </c>
      <c r="AH2293" s="43" t="s">
        <v>277</v>
      </c>
    </row>
    <row r="2294" spans="1:34" x14ac:dyDescent="0.25">
      <c r="A2294" s="146">
        <v>44966</v>
      </c>
      <c r="B2294" s="57" t="s">
        <v>7031</v>
      </c>
      <c r="C2294" s="51" t="s">
        <v>5609</v>
      </c>
      <c r="D2294" s="51" t="s">
        <v>5610</v>
      </c>
      <c r="E2294" s="54">
        <v>44995</v>
      </c>
      <c r="F2294" s="51" t="s">
        <v>5607</v>
      </c>
      <c r="G2294" s="48" t="s">
        <v>5608</v>
      </c>
      <c r="H2294" s="52">
        <v>3</v>
      </c>
      <c r="I2294" s="51" t="s">
        <v>113</v>
      </c>
      <c r="J2294" s="1">
        <v>215.65</v>
      </c>
      <c r="K2294" s="132">
        <v>987025</v>
      </c>
      <c r="L2294" s="131"/>
      <c r="M2294" s="131">
        <v>14.4</v>
      </c>
      <c r="N2294" s="131">
        <v>33.5</v>
      </c>
      <c r="O2294" s="133">
        <f t="shared" si="318"/>
        <v>482.40000000000003</v>
      </c>
      <c r="P2294" s="131" t="s">
        <v>3486</v>
      </c>
      <c r="Q2294" s="131" t="s">
        <v>5611</v>
      </c>
      <c r="R2294" s="134" t="s">
        <v>5882</v>
      </c>
      <c r="S2294" s="149">
        <v>17.216111111111118</v>
      </c>
      <c r="T2294" s="149">
        <v>5.7387037037037061</v>
      </c>
      <c r="U2294" s="150">
        <v>45000</v>
      </c>
      <c r="V2294" s="149">
        <v>0.4972222222222209</v>
      </c>
      <c r="W2294" s="130">
        <v>1</v>
      </c>
      <c r="X2294" s="135">
        <v>1000</v>
      </c>
      <c r="Y2294" s="130" t="str">
        <f t="shared" si="312"/>
        <v>RL1595</v>
      </c>
      <c r="Z2294" s="130" t="str">
        <f t="shared" si="313"/>
        <v>40/NCR18650BF</v>
      </c>
      <c r="AA2294" s="135">
        <f t="shared" si="316"/>
        <v>1</v>
      </c>
      <c r="AB2294" s="135">
        <f t="shared" si="311"/>
        <v>215.65</v>
      </c>
      <c r="AC2294" s="130">
        <f t="shared" si="317"/>
        <v>1000</v>
      </c>
      <c r="AD2294" s="130" t="str">
        <f t="shared" si="314"/>
        <v>66004-059</v>
      </c>
      <c r="AE2294" s="136"/>
      <c r="AF2294" s="137"/>
      <c r="AG2294" s="1" t="s">
        <v>152</v>
      </c>
      <c r="AH2294" s="43">
        <v>2687</v>
      </c>
    </row>
    <row r="2295" spans="1:34" x14ac:dyDescent="0.25">
      <c r="A2295" s="139">
        <v>44998</v>
      </c>
      <c r="B2295" s="58" t="s">
        <v>7248</v>
      </c>
      <c r="C2295" s="51" t="s">
        <v>7251</v>
      </c>
      <c r="D2295" s="51" t="s">
        <v>7252</v>
      </c>
      <c r="E2295" s="54">
        <v>45012</v>
      </c>
      <c r="F2295" s="51" t="s">
        <v>7249</v>
      </c>
      <c r="G2295" s="48" t="s">
        <v>7250</v>
      </c>
      <c r="H2295" s="52">
        <v>1</v>
      </c>
      <c r="I2295" s="51" t="s">
        <v>670</v>
      </c>
      <c r="J2295" s="1">
        <v>22.35</v>
      </c>
      <c r="K2295" s="132">
        <v>990984</v>
      </c>
      <c r="L2295" s="131"/>
      <c r="M2295" s="131">
        <v>6</v>
      </c>
      <c r="N2295" s="131">
        <v>2.5</v>
      </c>
      <c r="O2295" s="133">
        <f t="shared" si="318"/>
        <v>15</v>
      </c>
      <c r="P2295" s="131" t="s">
        <v>538</v>
      </c>
      <c r="Q2295" s="131" t="s">
        <v>577</v>
      </c>
      <c r="R2295" s="134" t="s">
        <v>287</v>
      </c>
      <c r="S2295" s="149">
        <v>0.52666666666666773</v>
      </c>
      <c r="T2295" s="149">
        <v>0.52666666666666773</v>
      </c>
      <c r="U2295" s="150">
        <v>45000</v>
      </c>
      <c r="V2295" s="149">
        <v>0.25055555555555564</v>
      </c>
      <c r="W2295" s="130">
        <v>0.25</v>
      </c>
      <c r="X2295" s="135">
        <v>40</v>
      </c>
      <c r="Y2295" s="130" t="str">
        <f t="shared" si="312"/>
        <v>S117</v>
      </c>
      <c r="Z2295" s="130" t="str">
        <f t="shared" si="313"/>
        <v>3/0810-0004</v>
      </c>
      <c r="AA2295" s="135">
        <f t="shared" si="316"/>
        <v>0.25</v>
      </c>
      <c r="AB2295" s="135">
        <f t="shared" si="311"/>
        <v>22.35</v>
      </c>
      <c r="AC2295" s="130">
        <f t="shared" si="317"/>
        <v>40</v>
      </c>
      <c r="AD2295" s="130" t="str">
        <f t="shared" si="314"/>
        <v>35007-402B</v>
      </c>
      <c r="AE2295" s="136"/>
      <c r="AF2295" s="137"/>
      <c r="AG2295" s="1" t="s">
        <v>152</v>
      </c>
      <c r="AH2295" s="43">
        <v>67066</v>
      </c>
    </row>
    <row r="2296" spans="1:34" x14ac:dyDescent="0.25">
      <c r="A2296" s="146">
        <v>44994</v>
      </c>
      <c r="B2296" s="57" t="s">
        <v>7211</v>
      </c>
      <c r="C2296" s="51" t="s">
        <v>123</v>
      </c>
      <c r="D2296" s="51" t="s">
        <v>350</v>
      </c>
      <c r="E2296" s="54">
        <v>45014</v>
      </c>
      <c r="F2296" s="51" t="s">
        <v>1312</v>
      </c>
      <c r="G2296" s="48" t="s">
        <v>349</v>
      </c>
      <c r="H2296" s="52">
        <v>100</v>
      </c>
      <c r="I2296" s="51" t="s">
        <v>122</v>
      </c>
      <c r="J2296" s="1">
        <v>7.51</v>
      </c>
      <c r="K2296" s="132">
        <v>990956</v>
      </c>
      <c r="L2296" s="131" t="s">
        <v>351</v>
      </c>
      <c r="M2296" s="131">
        <v>7.2</v>
      </c>
      <c r="N2296" s="131">
        <v>0.7</v>
      </c>
      <c r="O2296" s="133">
        <f t="shared" si="318"/>
        <v>5.04</v>
      </c>
      <c r="P2296" s="131" t="s">
        <v>4011</v>
      </c>
      <c r="Q2296" s="131" t="s">
        <v>464</v>
      </c>
      <c r="R2296" s="134" t="s">
        <v>7278</v>
      </c>
      <c r="S2296" s="149">
        <v>25.473611111111115</v>
      </c>
      <c r="T2296" s="149">
        <v>0.25473611111111116</v>
      </c>
      <c r="U2296" s="150">
        <v>45000</v>
      </c>
      <c r="V2296" s="149">
        <v>1.9847222222222216</v>
      </c>
      <c r="W2296" s="130">
        <v>0.27</v>
      </c>
      <c r="X2296" s="135">
        <v>19.8</v>
      </c>
      <c r="Y2296" s="130" t="str">
        <f t="shared" si="312"/>
        <v>N592</v>
      </c>
      <c r="Z2296" s="130" t="str">
        <f t="shared" si="313"/>
        <v>6/N700AACL</v>
      </c>
      <c r="AA2296" s="135">
        <f t="shared" si="316"/>
        <v>0.27</v>
      </c>
      <c r="AB2296" s="135">
        <f t="shared" si="311"/>
        <v>7.51</v>
      </c>
      <c r="AC2296" s="130">
        <f t="shared" si="317"/>
        <v>19.8</v>
      </c>
      <c r="AD2296" s="130" t="str">
        <f t="shared" si="314"/>
        <v>22000-657</v>
      </c>
      <c r="AE2296" s="136"/>
      <c r="AF2296" s="137"/>
      <c r="AG2296" s="1" t="s">
        <v>153</v>
      </c>
      <c r="AH2296" s="43">
        <v>66095</v>
      </c>
    </row>
    <row r="2297" spans="1:34" x14ac:dyDescent="0.25">
      <c r="A2297" s="139">
        <v>44998</v>
      </c>
      <c r="B2297" s="58" t="s">
        <v>7254</v>
      </c>
      <c r="C2297" s="51" t="s">
        <v>7256</v>
      </c>
      <c r="D2297" s="51" t="s">
        <v>7257</v>
      </c>
      <c r="E2297" s="54">
        <v>45007</v>
      </c>
      <c r="F2297" s="51" t="s">
        <v>1225</v>
      </c>
      <c r="G2297" s="48" t="s">
        <v>7255</v>
      </c>
      <c r="H2297" s="52">
        <v>2</v>
      </c>
      <c r="I2297" s="51" t="s">
        <v>3647</v>
      </c>
      <c r="J2297" s="1">
        <v>10.45</v>
      </c>
      <c r="K2297" s="132">
        <v>991328</v>
      </c>
      <c r="L2297" s="131"/>
      <c r="M2297" s="131">
        <v>3.6</v>
      </c>
      <c r="N2297" s="131">
        <v>11</v>
      </c>
      <c r="O2297" s="133">
        <f t="shared" si="318"/>
        <v>39.6</v>
      </c>
      <c r="P2297" s="131" t="s">
        <v>3486</v>
      </c>
      <c r="Q2297" s="131" t="s">
        <v>550</v>
      </c>
      <c r="R2297" s="134" t="s">
        <v>287</v>
      </c>
      <c r="S2297" s="149">
        <v>1.6166666666666676</v>
      </c>
      <c r="T2297" s="149">
        <v>0.80833333333333379</v>
      </c>
      <c r="U2297" s="150">
        <v>45000</v>
      </c>
      <c r="V2297" s="149">
        <v>0.26388888888888973</v>
      </c>
      <c r="W2297" s="130">
        <v>0.5</v>
      </c>
      <c r="X2297" s="135">
        <v>55</v>
      </c>
      <c r="Y2297" s="130" t="str">
        <f t="shared" si="312"/>
        <v>RL1666</v>
      </c>
      <c r="Z2297" s="130" t="str">
        <f t="shared" si="313"/>
        <v>2/INR26650-55A</v>
      </c>
      <c r="AA2297" s="135">
        <f t="shared" si="316"/>
        <v>0.5</v>
      </c>
      <c r="AB2297" s="135">
        <f t="shared" si="311"/>
        <v>10.45</v>
      </c>
      <c r="AC2297" s="130">
        <f t="shared" si="317"/>
        <v>55</v>
      </c>
      <c r="AD2297" s="130" t="str">
        <f t="shared" si="314"/>
        <v>66003-133</v>
      </c>
      <c r="AE2297" s="136"/>
      <c r="AF2297" s="137"/>
      <c r="AG2297" s="1" t="s">
        <v>151</v>
      </c>
      <c r="AH2297" s="43">
        <v>2164</v>
      </c>
    </row>
    <row r="2298" spans="1:34" x14ac:dyDescent="0.25">
      <c r="A2298" s="139">
        <v>44998</v>
      </c>
      <c r="B2298" s="58" t="s">
        <v>7260</v>
      </c>
      <c r="C2298" s="51" t="s">
        <v>3083</v>
      </c>
      <c r="D2298" s="51" t="s">
        <v>5203</v>
      </c>
      <c r="E2298" s="54">
        <v>45019</v>
      </c>
      <c r="F2298" s="51" t="s">
        <v>7261</v>
      </c>
      <c r="G2298" s="48" t="s">
        <v>5202</v>
      </c>
      <c r="H2298" s="52">
        <v>1</v>
      </c>
      <c r="I2298" s="51" t="s">
        <v>643</v>
      </c>
      <c r="J2298" s="1">
        <v>56.24</v>
      </c>
      <c r="K2298" s="132">
        <v>991407</v>
      </c>
      <c r="L2298" s="131"/>
      <c r="M2298" s="131">
        <v>21.6</v>
      </c>
      <c r="N2298" s="131">
        <v>5</v>
      </c>
      <c r="O2298" s="133">
        <f t="shared" si="318"/>
        <v>108</v>
      </c>
      <c r="P2298" s="131" t="s">
        <v>3486</v>
      </c>
      <c r="Q2298" s="131" t="s">
        <v>373</v>
      </c>
      <c r="R2298" s="134" t="s">
        <v>997</v>
      </c>
      <c r="S2298" s="149">
        <v>3.4425000000000008</v>
      </c>
      <c r="T2298" s="149">
        <v>3.4425000000000008</v>
      </c>
      <c r="U2298" s="150">
        <v>45000</v>
      </c>
      <c r="V2298" s="149">
        <v>0.29333333333333256</v>
      </c>
      <c r="W2298" s="130">
        <v>2.2000000000000002</v>
      </c>
      <c r="X2298" s="135">
        <v>138.5</v>
      </c>
      <c r="Y2298" s="130" t="str">
        <f t="shared" si="312"/>
        <v>RECELL366</v>
      </c>
      <c r="Z2298" s="130" t="str">
        <f t="shared" si="313"/>
        <v>12/INR18650-25R</v>
      </c>
      <c r="AA2298" s="135">
        <f t="shared" si="316"/>
        <v>2.2000000000000002</v>
      </c>
      <c r="AB2298" s="135">
        <f t="shared" si="311"/>
        <v>56.24</v>
      </c>
      <c r="AC2298" s="130">
        <f t="shared" si="317"/>
        <v>138.5</v>
      </c>
      <c r="AD2298" s="130" t="str">
        <f t="shared" si="314"/>
        <v>22000-431L</v>
      </c>
      <c r="AE2298" s="136"/>
      <c r="AF2298" s="137"/>
      <c r="AG2298" s="1" t="s">
        <v>151</v>
      </c>
      <c r="AH2298" s="43">
        <v>66349</v>
      </c>
    </row>
    <row r="2299" spans="1:34" x14ac:dyDescent="0.25">
      <c r="A2299" s="140">
        <v>44999</v>
      </c>
      <c r="B2299" s="55" t="s">
        <v>7270</v>
      </c>
      <c r="C2299" s="51"/>
      <c r="D2299" s="51" t="s">
        <v>7094</v>
      </c>
      <c r="E2299" s="54">
        <v>45000</v>
      </c>
      <c r="F2299" s="51" t="s">
        <v>255</v>
      </c>
      <c r="G2299" s="48" t="s">
        <v>7094</v>
      </c>
      <c r="H2299" s="52">
        <v>1</v>
      </c>
      <c r="I2299" s="51" t="s">
        <v>7271</v>
      </c>
      <c r="J2299" s="1">
        <v>0.08</v>
      </c>
      <c r="K2299" s="132" t="s">
        <v>277</v>
      </c>
      <c r="L2299" s="131"/>
      <c r="M2299" s="131"/>
      <c r="N2299" s="131"/>
      <c r="O2299" s="133">
        <f t="shared" si="318"/>
        <v>0</v>
      </c>
      <c r="P2299" s="131"/>
      <c r="Q2299" s="131"/>
      <c r="R2299" s="134" t="s">
        <v>249</v>
      </c>
      <c r="S2299" s="149">
        <v>0.16666666666666607</v>
      </c>
      <c r="T2299" s="149">
        <v>0.16666666666666607</v>
      </c>
      <c r="U2299" s="150">
        <v>45000</v>
      </c>
      <c r="V2299" s="149">
        <v>186.90666666666664</v>
      </c>
      <c r="W2299" s="130">
        <v>0</v>
      </c>
      <c r="X2299" s="135">
        <v>0</v>
      </c>
      <c r="Y2299" s="130" t="str">
        <f t="shared" si="312"/>
        <v>REWORK</v>
      </c>
      <c r="Z2299" s="130">
        <f t="shared" si="313"/>
        <v>0</v>
      </c>
      <c r="AA2299" s="135">
        <f t="shared" si="316"/>
        <v>0</v>
      </c>
      <c r="AB2299" s="135">
        <f t="shared" si="311"/>
        <v>0.08</v>
      </c>
      <c r="AC2299" s="130">
        <f t="shared" si="317"/>
        <v>0</v>
      </c>
      <c r="AD2299" s="130" t="str">
        <f t="shared" si="314"/>
        <v>REWORK</v>
      </c>
      <c r="AE2299" s="136"/>
      <c r="AF2299" s="137"/>
      <c r="AG2299" s="1" t="s">
        <v>13</v>
      </c>
      <c r="AH2299" s="43" t="s">
        <v>7272</v>
      </c>
    </row>
    <row r="2300" spans="1:34" x14ac:dyDescent="0.25">
      <c r="A2300" s="139">
        <v>44998</v>
      </c>
      <c r="B2300" s="58" t="s">
        <v>7247</v>
      </c>
      <c r="C2300" s="51" t="s">
        <v>1434</v>
      </c>
      <c r="D2300" s="51" t="s">
        <v>7279</v>
      </c>
      <c r="E2300" s="54">
        <v>45013</v>
      </c>
      <c r="F2300" s="51" t="s">
        <v>105</v>
      </c>
      <c r="G2300" s="48" t="s">
        <v>6933</v>
      </c>
      <c r="H2300" s="52">
        <v>1</v>
      </c>
      <c r="I2300" s="51" t="s">
        <v>284</v>
      </c>
      <c r="J2300" s="1">
        <v>25.21</v>
      </c>
      <c r="K2300" s="132">
        <v>991052</v>
      </c>
      <c r="L2300" s="131"/>
      <c r="M2300" s="131">
        <v>12</v>
      </c>
      <c r="N2300" s="131">
        <v>2.5</v>
      </c>
      <c r="O2300" s="133">
        <f t="shared" si="318"/>
        <v>30</v>
      </c>
      <c r="P2300" s="131" t="s">
        <v>4011</v>
      </c>
      <c r="Q2300" s="131" t="s">
        <v>584</v>
      </c>
      <c r="R2300" s="134" t="s">
        <v>997</v>
      </c>
      <c r="S2300" s="149">
        <v>1.060833333333334</v>
      </c>
      <c r="T2300" s="149">
        <v>1.060833333333334</v>
      </c>
      <c r="U2300" s="150">
        <v>45000</v>
      </c>
      <c r="V2300" s="149">
        <v>0.22333333333333361</v>
      </c>
      <c r="W2300" s="130">
        <v>0.5</v>
      </c>
      <c r="X2300" s="135">
        <v>87.09</v>
      </c>
      <c r="Y2300" s="130" t="str">
        <f t="shared" si="312"/>
        <v>RECELL831</v>
      </c>
      <c r="Z2300" s="130" t="str">
        <f t="shared" si="313"/>
        <v>10/NC2500SCR</v>
      </c>
      <c r="AA2300" s="135">
        <f t="shared" si="316"/>
        <v>0.5</v>
      </c>
      <c r="AB2300" s="135">
        <f t="shared" si="311"/>
        <v>25.21</v>
      </c>
      <c r="AC2300" s="130">
        <f t="shared" si="317"/>
        <v>87.09</v>
      </c>
      <c r="AD2300" s="130" t="str">
        <f t="shared" si="314"/>
        <v>66004-122</v>
      </c>
      <c r="AE2300" s="136"/>
      <c r="AF2300" s="137"/>
      <c r="AG2300" s="1" t="s">
        <v>13</v>
      </c>
      <c r="AH2300" s="43" t="s">
        <v>294</v>
      </c>
    </row>
    <row r="2301" spans="1:34" x14ac:dyDescent="0.25">
      <c r="A2301" s="139">
        <v>44998</v>
      </c>
      <c r="B2301" s="58" t="s">
        <v>7243</v>
      </c>
      <c r="C2301" s="51" t="s">
        <v>530</v>
      </c>
      <c r="D2301" s="51" t="s">
        <v>3449</v>
      </c>
      <c r="E2301" s="54">
        <v>45009</v>
      </c>
      <c r="F2301" s="51" t="s">
        <v>255</v>
      </c>
      <c r="G2301" s="48" t="s">
        <v>3448</v>
      </c>
      <c r="H2301" s="52">
        <v>2</v>
      </c>
      <c r="I2301" s="51" t="s">
        <v>293</v>
      </c>
      <c r="J2301" s="1">
        <v>10.93</v>
      </c>
      <c r="K2301" s="132">
        <v>991264</v>
      </c>
      <c r="L2301" s="131"/>
      <c r="M2301" s="131">
        <v>7.2</v>
      </c>
      <c r="N2301" s="131">
        <v>1.7</v>
      </c>
      <c r="O2301" s="133">
        <f t="shared" si="318"/>
        <v>12.24</v>
      </c>
      <c r="P2301" s="131" t="s">
        <v>3497</v>
      </c>
      <c r="Q2301" s="131" t="s">
        <v>464</v>
      </c>
      <c r="R2301" s="134" t="s">
        <v>997</v>
      </c>
      <c r="S2301" s="149">
        <v>3.0508333333333306</v>
      </c>
      <c r="T2301" s="149">
        <v>1.5254166666666653</v>
      </c>
      <c r="U2301" s="150">
        <v>45001</v>
      </c>
      <c r="V2301" s="149">
        <v>0.25499999999999856</v>
      </c>
      <c r="W2301" s="130">
        <v>1.1599999999999999</v>
      </c>
      <c r="X2301" s="135">
        <v>59.57</v>
      </c>
      <c r="Y2301" s="130" t="str">
        <f t="shared" si="312"/>
        <v>RECELL65</v>
      </c>
      <c r="Z2301" s="130" t="str">
        <f t="shared" si="313"/>
        <v>6/AA1700</v>
      </c>
      <c r="AA2301" s="135">
        <f t="shared" si="316"/>
        <v>1.1599999999999999</v>
      </c>
      <c r="AB2301" s="135">
        <f t="shared" si="311"/>
        <v>10.93</v>
      </c>
      <c r="AC2301" s="130">
        <f t="shared" si="317"/>
        <v>59.57</v>
      </c>
      <c r="AD2301" s="130" t="str">
        <f t="shared" si="314"/>
        <v>67001-261</v>
      </c>
      <c r="AE2301" s="136"/>
      <c r="AF2301" s="137"/>
      <c r="AG2301" s="1" t="s">
        <v>13</v>
      </c>
      <c r="AH2301" s="43" t="s">
        <v>277</v>
      </c>
    </row>
    <row r="2302" spans="1:34" x14ac:dyDescent="0.25">
      <c r="A2302" s="139">
        <v>44998</v>
      </c>
      <c r="B2302" s="58" t="s">
        <v>7244</v>
      </c>
      <c r="C2302" s="51"/>
      <c r="D2302" s="51" t="s">
        <v>6265</v>
      </c>
      <c r="E2302" s="54">
        <v>45014</v>
      </c>
      <c r="F2302" s="51" t="s">
        <v>285</v>
      </c>
      <c r="G2302" s="48" t="s">
        <v>6264</v>
      </c>
      <c r="H2302" s="52">
        <v>2</v>
      </c>
      <c r="I2302" s="51" t="s">
        <v>7245</v>
      </c>
      <c r="J2302" s="1">
        <v>0.55000000000000004</v>
      </c>
      <c r="K2302" s="132">
        <v>990905</v>
      </c>
      <c r="L2302" s="131"/>
      <c r="M2302" s="131"/>
      <c r="N2302" s="131"/>
      <c r="O2302" s="133">
        <f t="shared" si="318"/>
        <v>0</v>
      </c>
      <c r="P2302" s="131"/>
      <c r="Q2302" s="131"/>
      <c r="R2302" s="134" t="s">
        <v>259</v>
      </c>
      <c r="S2302" s="149">
        <v>0.90999999999999825</v>
      </c>
      <c r="T2302" s="149">
        <v>0.45499999999999913</v>
      </c>
      <c r="U2302" s="150">
        <v>45005</v>
      </c>
      <c r="V2302" s="149">
        <v>0.18916666666666693</v>
      </c>
      <c r="W2302" s="130">
        <v>0.34</v>
      </c>
      <c r="X2302" s="135">
        <v>2</v>
      </c>
      <c r="Y2302" s="130" t="str">
        <f t="shared" si="312"/>
        <v>CA53</v>
      </c>
      <c r="Z2302" s="130">
        <f t="shared" si="313"/>
        <v>0</v>
      </c>
      <c r="AA2302" s="135">
        <f t="shared" si="316"/>
        <v>0.34</v>
      </c>
      <c r="AB2302" s="135">
        <f t="shared" si="311"/>
        <v>0.55000000000000004</v>
      </c>
      <c r="AC2302" s="130">
        <f t="shared" si="317"/>
        <v>2</v>
      </c>
      <c r="AD2302" s="130" t="str">
        <f t="shared" si="314"/>
        <v>20008-954</v>
      </c>
      <c r="AE2302" s="136"/>
      <c r="AF2302" s="137"/>
      <c r="AG2302" s="1" t="s">
        <v>573</v>
      </c>
      <c r="AH2302" s="43" t="s">
        <v>286</v>
      </c>
    </row>
    <row r="2303" spans="1:34" x14ac:dyDescent="0.25">
      <c r="A2303" s="139">
        <v>44998</v>
      </c>
      <c r="B2303" s="58" t="s">
        <v>7258</v>
      </c>
      <c r="C2303" s="51"/>
      <c r="D2303" s="51" t="s">
        <v>3716</v>
      </c>
      <c r="E2303" s="54">
        <v>45014</v>
      </c>
      <c r="F2303" s="51" t="s">
        <v>571</v>
      </c>
      <c r="G2303" s="48" t="s">
        <v>3715</v>
      </c>
      <c r="H2303" s="52">
        <v>10</v>
      </c>
      <c r="I2303" s="51" t="s">
        <v>3492</v>
      </c>
      <c r="J2303" s="1">
        <v>65.28</v>
      </c>
      <c r="K2303" s="132">
        <v>991123</v>
      </c>
      <c r="L2303" s="131"/>
      <c r="M2303" s="131"/>
      <c r="N2303" s="131"/>
      <c r="O2303" s="133">
        <f t="shared" si="318"/>
        <v>0</v>
      </c>
      <c r="P2303" s="131"/>
      <c r="Q2303" s="131"/>
      <c r="R2303" s="134" t="s">
        <v>259</v>
      </c>
      <c r="S2303" s="149">
        <v>13.322222222222225</v>
      </c>
      <c r="T2303" s="149">
        <v>1.3322222222222224</v>
      </c>
      <c r="U2303" s="150">
        <v>45005</v>
      </c>
      <c r="V2303" s="149">
        <v>0.57861111111111008</v>
      </c>
      <c r="W2303" s="130">
        <v>1.3</v>
      </c>
      <c r="X2303" s="135">
        <v>146.5</v>
      </c>
      <c r="Y2303" s="130" t="str">
        <f t="shared" si="312"/>
        <v>CH157B</v>
      </c>
      <c r="Z2303" s="130">
        <f t="shared" si="313"/>
        <v>0</v>
      </c>
      <c r="AA2303" s="135">
        <f t="shared" si="316"/>
        <v>1.3</v>
      </c>
      <c r="AB2303" s="135">
        <f t="shared" si="311"/>
        <v>65.28</v>
      </c>
      <c r="AC2303" s="130">
        <f t="shared" si="317"/>
        <v>146.5</v>
      </c>
      <c r="AD2303" s="130" t="str">
        <f t="shared" si="314"/>
        <v>66000-067</v>
      </c>
      <c r="AE2303" s="136"/>
      <c r="AF2303" s="137"/>
      <c r="AG2303" s="1" t="s">
        <v>153</v>
      </c>
      <c r="AH2303" s="43">
        <v>65616</v>
      </c>
    </row>
    <row r="2304" spans="1:34" x14ac:dyDescent="0.25">
      <c r="A2304" s="139">
        <v>44998</v>
      </c>
      <c r="B2304" s="58" t="s">
        <v>7242</v>
      </c>
      <c r="C2304" s="51" t="s">
        <v>774</v>
      </c>
      <c r="D2304" s="51" t="s">
        <v>746</v>
      </c>
      <c r="E2304" s="54">
        <v>45013</v>
      </c>
      <c r="F2304" s="51" t="s">
        <v>744</v>
      </c>
      <c r="G2304" s="48" t="s">
        <v>745</v>
      </c>
      <c r="H2304" s="52">
        <v>4</v>
      </c>
      <c r="I2304" s="51" t="s">
        <v>113</v>
      </c>
      <c r="J2304" s="1">
        <v>287.62</v>
      </c>
      <c r="K2304" s="132">
        <v>991144</v>
      </c>
      <c r="L2304" s="131"/>
      <c r="M2304" s="131">
        <v>36</v>
      </c>
      <c r="N2304" s="131">
        <v>16.75</v>
      </c>
      <c r="O2304" s="133">
        <f t="shared" si="318"/>
        <v>603</v>
      </c>
      <c r="P2304" s="131" t="s">
        <v>3486</v>
      </c>
      <c r="Q2304" s="131" t="s">
        <v>747</v>
      </c>
      <c r="R2304" s="134" t="s">
        <v>5775</v>
      </c>
      <c r="S2304" s="149">
        <v>10.034444444444446</v>
      </c>
      <c r="T2304" s="149">
        <v>2.5086111111111116</v>
      </c>
      <c r="U2304" s="150">
        <v>45002</v>
      </c>
      <c r="V2304" s="149">
        <v>1.6524999999999999</v>
      </c>
      <c r="W2304" s="130">
        <v>3.37</v>
      </c>
      <c r="X2304" s="135">
        <v>550</v>
      </c>
      <c r="Y2304" s="130" t="str">
        <f t="shared" si="312"/>
        <v>RL1228</v>
      </c>
      <c r="Z2304" s="130" t="str">
        <f t="shared" si="313"/>
        <v>50/NCR18650B</v>
      </c>
      <c r="AA2304" s="135">
        <f t="shared" si="316"/>
        <v>3.37</v>
      </c>
      <c r="AB2304" s="135">
        <f t="shared" si="311"/>
        <v>287.62</v>
      </c>
      <c r="AC2304" s="130">
        <f t="shared" si="317"/>
        <v>550</v>
      </c>
      <c r="AD2304" s="130" t="str">
        <f t="shared" si="314"/>
        <v>66002-027</v>
      </c>
      <c r="AE2304" s="136"/>
      <c r="AF2304" s="137"/>
      <c r="AG2304" s="1" t="s">
        <v>151</v>
      </c>
      <c r="AH2304" s="43">
        <v>2102</v>
      </c>
    </row>
    <row r="2305" spans="1:34" x14ac:dyDescent="0.25">
      <c r="A2305" s="139">
        <v>44998</v>
      </c>
      <c r="B2305" s="58" t="s">
        <v>7253</v>
      </c>
      <c r="C2305" s="51" t="s">
        <v>3235</v>
      </c>
      <c r="D2305" s="51" t="s">
        <v>1063</v>
      </c>
      <c r="E2305" s="54">
        <v>45016</v>
      </c>
      <c r="F2305" s="51" t="s">
        <v>267</v>
      </c>
      <c r="G2305" s="48" t="s">
        <v>1062</v>
      </c>
      <c r="H2305" s="52">
        <v>1</v>
      </c>
      <c r="I2305" s="51" t="s">
        <v>1924</v>
      </c>
      <c r="J2305" s="1">
        <v>39.68</v>
      </c>
      <c r="K2305" s="132">
        <v>990978</v>
      </c>
      <c r="L2305" s="131"/>
      <c r="M2305" s="131"/>
      <c r="N2305" s="131"/>
      <c r="O2305" s="133">
        <f t="shared" si="318"/>
        <v>0</v>
      </c>
      <c r="P2305" s="131"/>
      <c r="Q2305" s="131"/>
      <c r="R2305" s="134" t="s">
        <v>5813</v>
      </c>
      <c r="S2305" s="149">
        <v>0.31861111111111073</v>
      </c>
      <c r="T2305" s="149">
        <v>0.31861111111111073</v>
      </c>
      <c r="U2305" s="150">
        <v>45002</v>
      </c>
      <c r="V2305" s="149">
        <v>0.16111111111111143</v>
      </c>
      <c r="W2305" s="130">
        <v>0.12</v>
      </c>
      <c r="X2305" s="135">
        <v>80</v>
      </c>
      <c r="Y2305" s="130" t="str">
        <f t="shared" si="312"/>
        <v>CH211A</v>
      </c>
      <c r="Z2305" s="130" t="str">
        <f t="shared" si="313"/>
        <v>1/TSB-002PCB</v>
      </c>
      <c r="AA2305" s="135">
        <f t="shared" si="316"/>
        <v>0.12</v>
      </c>
      <c r="AB2305" s="135">
        <f t="shared" si="311"/>
        <v>39.68</v>
      </c>
      <c r="AC2305" s="130">
        <f t="shared" si="317"/>
        <v>80</v>
      </c>
      <c r="AD2305" s="130" t="str">
        <f t="shared" si="314"/>
        <v>66000-118A</v>
      </c>
      <c r="AE2305" s="136"/>
      <c r="AF2305" s="137"/>
      <c r="AG2305" s="1" t="s">
        <v>153</v>
      </c>
      <c r="AH2305" s="43">
        <v>66116</v>
      </c>
    </row>
    <row r="2306" spans="1:34" x14ac:dyDescent="0.25">
      <c r="A2306" s="139">
        <v>44998</v>
      </c>
      <c r="B2306" s="58" t="s">
        <v>7246</v>
      </c>
      <c r="C2306" s="51" t="s">
        <v>450</v>
      </c>
      <c r="D2306" s="51" t="s">
        <v>606</v>
      </c>
      <c r="E2306" s="54">
        <v>45012</v>
      </c>
      <c r="F2306" s="51" t="s">
        <v>605</v>
      </c>
      <c r="G2306" s="48" t="s">
        <v>4937</v>
      </c>
      <c r="H2306" s="52">
        <v>200</v>
      </c>
      <c r="I2306" s="51" t="s">
        <v>295</v>
      </c>
      <c r="J2306" s="1">
        <v>4.45</v>
      </c>
      <c r="K2306" s="132">
        <v>990921</v>
      </c>
      <c r="L2306" s="131"/>
      <c r="M2306" s="131">
        <v>3.7</v>
      </c>
      <c r="N2306" s="131">
        <v>1.1499999999999999</v>
      </c>
      <c r="O2306" s="133">
        <f t="shared" ref="O2306:O2337" si="319">N2306*M2306</f>
        <v>4.2549999999999999</v>
      </c>
      <c r="P2306" s="131" t="s">
        <v>3486</v>
      </c>
      <c r="Q2306" s="131" t="s">
        <v>412</v>
      </c>
      <c r="R2306" s="134" t="s">
        <v>248</v>
      </c>
      <c r="S2306" s="149">
        <v>9.9530555555555509</v>
      </c>
      <c r="T2306" s="149">
        <v>4.9765277777777756E-2</v>
      </c>
      <c r="U2306" s="150">
        <v>45002</v>
      </c>
      <c r="V2306" s="149">
        <v>2.6611111111111119</v>
      </c>
      <c r="W2306" s="130">
        <v>0.05</v>
      </c>
      <c r="X2306" s="135">
        <v>12.5</v>
      </c>
      <c r="Y2306" s="130" t="str">
        <f t="shared" si="312"/>
        <v>TAG63</v>
      </c>
      <c r="Z2306" s="130" t="str">
        <f t="shared" si="313"/>
        <v>1/UF553450Z</v>
      </c>
      <c r="AA2306" s="135">
        <f t="shared" si="316"/>
        <v>0.05</v>
      </c>
      <c r="AB2306" s="135">
        <f t="shared" ref="AB2306:AB2369" si="320">J2306</f>
        <v>4.45</v>
      </c>
      <c r="AC2306" s="130">
        <f t="shared" si="317"/>
        <v>12.5</v>
      </c>
      <c r="AD2306" s="130" t="str">
        <f t="shared" si="314"/>
        <v>67001-199</v>
      </c>
      <c r="AE2306" s="136"/>
      <c r="AF2306" s="137"/>
      <c r="AG2306" s="1" t="s">
        <v>152</v>
      </c>
      <c r="AH2306" s="43">
        <v>66586</v>
      </c>
    </row>
    <row r="2307" spans="1:34" x14ac:dyDescent="0.25">
      <c r="A2307" s="139">
        <v>44984</v>
      </c>
      <c r="B2307" s="58" t="s">
        <v>7170</v>
      </c>
      <c r="C2307" s="51" t="s">
        <v>3700</v>
      </c>
      <c r="D2307" s="51" t="s">
        <v>6148</v>
      </c>
      <c r="E2307" s="54">
        <v>45005</v>
      </c>
      <c r="F2307" s="51" t="s">
        <v>5247</v>
      </c>
      <c r="G2307" s="48" t="s">
        <v>6147</v>
      </c>
      <c r="H2307" s="52">
        <v>65</v>
      </c>
      <c r="I2307" s="51" t="s">
        <v>1395</v>
      </c>
      <c r="J2307" s="1">
        <v>16.399999999999999</v>
      </c>
      <c r="K2307" s="132">
        <v>989133</v>
      </c>
      <c r="L2307" s="131"/>
      <c r="M2307" s="131">
        <v>11.1</v>
      </c>
      <c r="N2307" s="131">
        <v>4.9000000000000004</v>
      </c>
      <c r="O2307" s="133">
        <f t="shared" si="319"/>
        <v>54.39</v>
      </c>
      <c r="P2307" s="131" t="s">
        <v>3486</v>
      </c>
      <c r="Q2307" s="131" t="s">
        <v>577</v>
      </c>
      <c r="R2307" s="134" t="s">
        <v>2172</v>
      </c>
      <c r="S2307" s="149">
        <v>26.835833333333333</v>
      </c>
      <c r="T2307" s="149">
        <v>0.41285897435897434</v>
      </c>
      <c r="U2307" s="150">
        <v>45001</v>
      </c>
      <c r="V2307" s="149">
        <v>3.3511111111111118</v>
      </c>
      <c r="W2307" s="130">
        <v>0.95</v>
      </c>
      <c r="X2307" s="135">
        <v>102.5</v>
      </c>
      <c r="Y2307" s="130" t="str">
        <f t="shared" si="312"/>
        <v>DH58</v>
      </c>
      <c r="Z2307" s="130" t="str">
        <f t="shared" si="313"/>
        <v>3/INR21700-50E</v>
      </c>
      <c r="AA2307" s="135">
        <f t="shared" si="316"/>
        <v>0.95</v>
      </c>
      <c r="AB2307" s="135">
        <f t="shared" si="320"/>
        <v>16.399999999999999</v>
      </c>
      <c r="AC2307" s="130">
        <f t="shared" si="317"/>
        <v>102.5</v>
      </c>
      <c r="AD2307" s="130" t="str">
        <f t="shared" si="314"/>
        <v>66003-082</v>
      </c>
      <c r="AE2307" s="136"/>
      <c r="AF2307" s="137"/>
      <c r="AG2307" s="1" t="s">
        <v>151</v>
      </c>
      <c r="AH2307" s="43">
        <v>66424</v>
      </c>
    </row>
    <row r="2308" spans="1:34" x14ac:dyDescent="0.25">
      <c r="A2308" s="139">
        <v>44985</v>
      </c>
      <c r="B2308" s="58" t="s">
        <v>7184</v>
      </c>
      <c r="C2308" s="51" t="s">
        <v>7187</v>
      </c>
      <c r="D2308" s="51" t="s">
        <v>7188</v>
      </c>
      <c r="E2308" s="54">
        <v>44995</v>
      </c>
      <c r="F2308" s="51" t="s">
        <v>407</v>
      </c>
      <c r="G2308" s="48" t="s">
        <v>7185</v>
      </c>
      <c r="H2308" s="52">
        <v>1</v>
      </c>
      <c r="I2308" s="51" t="s">
        <v>7186</v>
      </c>
      <c r="J2308" s="1">
        <v>27.31</v>
      </c>
      <c r="K2308" s="132">
        <v>989606</v>
      </c>
      <c r="L2308" s="131"/>
      <c r="M2308" s="131"/>
      <c r="N2308" s="131"/>
      <c r="O2308" s="133">
        <f t="shared" si="319"/>
        <v>0</v>
      </c>
      <c r="P2308" s="131"/>
      <c r="Q2308" s="131"/>
      <c r="R2308" s="134" t="s">
        <v>259</v>
      </c>
      <c r="S2308" s="149">
        <v>0.899166666666666</v>
      </c>
      <c r="T2308" s="149">
        <v>0.899166666666666</v>
      </c>
      <c r="U2308" s="150">
        <v>45001</v>
      </c>
      <c r="V2308" s="149">
        <v>0.11388888888888893</v>
      </c>
      <c r="W2308" s="130">
        <v>0.25</v>
      </c>
      <c r="X2308" s="135">
        <v>63.24</v>
      </c>
      <c r="Y2308" s="130" t="str">
        <f t="shared" si="312"/>
        <v>CA188</v>
      </c>
      <c r="Z2308" s="130" t="str">
        <f t="shared" si="313"/>
        <v>RS485</v>
      </c>
      <c r="AA2308" s="135">
        <f t="shared" si="316"/>
        <v>0.25</v>
      </c>
      <c r="AB2308" s="135">
        <f t="shared" si="320"/>
        <v>27.31</v>
      </c>
      <c r="AC2308" s="130">
        <f t="shared" si="317"/>
        <v>63.24</v>
      </c>
      <c r="AD2308" s="130" t="str">
        <f t="shared" si="314"/>
        <v>63000-130</v>
      </c>
      <c r="AE2308" s="136"/>
      <c r="AF2308" s="137"/>
      <c r="AG2308" s="1" t="s">
        <v>151</v>
      </c>
      <c r="AH2308" s="43">
        <v>66811</v>
      </c>
    </row>
    <row r="2309" spans="1:34" x14ac:dyDescent="0.25">
      <c r="A2309" s="146">
        <v>44994</v>
      </c>
      <c r="B2309" s="57" t="s">
        <v>7214</v>
      </c>
      <c r="C2309" s="51" t="s">
        <v>7217</v>
      </c>
      <c r="D2309" s="51" t="s">
        <v>7216</v>
      </c>
      <c r="E2309" s="54">
        <v>45016</v>
      </c>
      <c r="F2309" s="51" t="s">
        <v>1280</v>
      </c>
      <c r="G2309" s="48" t="s">
        <v>7215</v>
      </c>
      <c r="H2309" s="52">
        <v>3</v>
      </c>
      <c r="I2309" s="51" t="s">
        <v>6464</v>
      </c>
      <c r="J2309" s="1">
        <v>2.84</v>
      </c>
      <c r="K2309" s="132">
        <v>990491</v>
      </c>
      <c r="L2309" s="131"/>
      <c r="M2309" s="131">
        <v>4.8</v>
      </c>
      <c r="N2309" s="131">
        <v>0.75</v>
      </c>
      <c r="O2309" s="133">
        <f t="shared" si="319"/>
        <v>3.5999999999999996</v>
      </c>
      <c r="P2309" s="131" t="s">
        <v>3497</v>
      </c>
      <c r="Q2309" s="131" t="s">
        <v>562</v>
      </c>
      <c r="R2309" s="134" t="s">
        <v>248</v>
      </c>
      <c r="S2309" s="149">
        <v>1.2855555555555562</v>
      </c>
      <c r="T2309" s="149">
        <v>0.42851851851851874</v>
      </c>
      <c r="U2309" s="150">
        <v>45001</v>
      </c>
      <c r="V2309" s="149">
        <v>0.18888888888888866</v>
      </c>
      <c r="W2309" s="130">
        <v>0.5</v>
      </c>
      <c r="X2309" s="135">
        <v>18.86</v>
      </c>
      <c r="Y2309" s="130" t="str">
        <f t="shared" si="312"/>
        <v>N771</v>
      </c>
      <c r="Z2309" s="130" t="str">
        <f t="shared" si="313"/>
        <v>4/IMH-750AAS</v>
      </c>
      <c r="AA2309" s="135">
        <f t="shared" si="316"/>
        <v>0.5</v>
      </c>
      <c r="AB2309" s="135">
        <f t="shared" si="320"/>
        <v>2.84</v>
      </c>
      <c r="AC2309" s="130">
        <f t="shared" si="317"/>
        <v>18.86</v>
      </c>
      <c r="AD2309" s="130" t="str">
        <f t="shared" si="314"/>
        <v>22000-401</v>
      </c>
      <c r="AE2309" s="136"/>
      <c r="AF2309" s="137"/>
      <c r="AG2309" s="1" t="s">
        <v>13</v>
      </c>
      <c r="AH2309" s="43">
        <v>23984</v>
      </c>
    </row>
    <row r="2310" spans="1:34" x14ac:dyDescent="0.25">
      <c r="A2310" s="144">
        <v>45000</v>
      </c>
      <c r="B2310" s="56" t="s">
        <v>7273</v>
      </c>
      <c r="C2310" s="51" t="s">
        <v>5423</v>
      </c>
      <c r="D2310" s="51" t="s">
        <v>5424</v>
      </c>
      <c r="E2310" s="54">
        <v>45002</v>
      </c>
      <c r="F2310" s="51" t="s">
        <v>2442</v>
      </c>
      <c r="G2310" s="48" t="s">
        <v>5421</v>
      </c>
      <c r="H2310" s="52">
        <v>3</v>
      </c>
      <c r="I2310" s="51" t="s">
        <v>5422</v>
      </c>
      <c r="J2310" s="1">
        <v>0.17</v>
      </c>
      <c r="K2310" s="132">
        <v>991648</v>
      </c>
      <c r="L2310" s="131"/>
      <c r="M2310" s="131">
        <v>3.6</v>
      </c>
      <c r="N2310" s="131">
        <v>43.5</v>
      </c>
      <c r="O2310" s="133">
        <f t="shared" si="319"/>
        <v>156.6</v>
      </c>
      <c r="P2310" s="131" t="s">
        <v>538</v>
      </c>
      <c r="Q2310" s="131" t="s">
        <v>124</v>
      </c>
      <c r="R2310" s="134" t="s">
        <v>5667</v>
      </c>
      <c r="S2310" s="149">
        <v>2.5999999999999988</v>
      </c>
      <c r="T2310" s="149">
        <v>0.86666666666666625</v>
      </c>
      <c r="U2310" s="150">
        <v>45001</v>
      </c>
      <c r="V2310" s="149">
        <v>0.15694444444444544</v>
      </c>
      <c r="W2310" s="130">
        <v>0.2</v>
      </c>
      <c r="X2310" s="135">
        <v>15</v>
      </c>
      <c r="Y2310" s="130" t="str">
        <f t="shared" si="312"/>
        <v>L907</v>
      </c>
      <c r="Z2310" s="130" t="str">
        <f t="shared" si="313"/>
        <v>3/ER34615M</v>
      </c>
      <c r="AA2310" s="135">
        <f t="shared" si="316"/>
        <v>0.2</v>
      </c>
      <c r="AB2310" s="135">
        <f t="shared" si="320"/>
        <v>0.17</v>
      </c>
      <c r="AC2310" s="130">
        <f t="shared" si="317"/>
        <v>15</v>
      </c>
      <c r="AD2310" s="130" t="str">
        <f t="shared" si="314"/>
        <v>66002-920</v>
      </c>
      <c r="AE2310" s="136"/>
      <c r="AF2310" s="137"/>
      <c r="AG2310" s="1" t="s">
        <v>151</v>
      </c>
      <c r="AH2310" s="43">
        <v>2134</v>
      </c>
    </row>
    <row r="2311" spans="1:34" x14ac:dyDescent="0.25">
      <c r="A2311" s="139">
        <v>44998</v>
      </c>
      <c r="B2311" s="58" t="s">
        <v>7267</v>
      </c>
      <c r="C2311" s="51" t="s">
        <v>7268</v>
      </c>
      <c r="D2311" s="51" t="s">
        <v>6924</v>
      </c>
      <c r="E2311" s="54">
        <v>45015</v>
      </c>
      <c r="F2311" s="51" t="s">
        <v>1421</v>
      </c>
      <c r="G2311" s="48" t="s">
        <v>6923</v>
      </c>
      <c r="H2311" s="52">
        <v>3</v>
      </c>
      <c r="I2311" s="51" t="s">
        <v>593</v>
      </c>
      <c r="J2311" s="1">
        <v>40.97</v>
      </c>
      <c r="K2311" s="132">
        <v>991190</v>
      </c>
      <c r="L2311" s="131"/>
      <c r="M2311" s="131">
        <v>7.2</v>
      </c>
      <c r="N2311" s="131">
        <v>60</v>
      </c>
      <c r="O2311" s="133">
        <f t="shared" si="319"/>
        <v>432</v>
      </c>
      <c r="P2311" s="131" t="s">
        <v>538</v>
      </c>
      <c r="Q2311" s="131" t="s">
        <v>492</v>
      </c>
      <c r="R2311" s="134" t="s">
        <v>248</v>
      </c>
      <c r="S2311" s="149">
        <v>6.4991666666666701</v>
      </c>
      <c r="T2311" s="149">
        <v>2.16638888888889</v>
      </c>
      <c r="U2311" s="150">
        <v>45001</v>
      </c>
      <c r="V2311" s="149">
        <v>0.33194444444444349</v>
      </c>
      <c r="W2311" s="130">
        <v>3.51</v>
      </c>
      <c r="X2311" s="135">
        <v>267</v>
      </c>
      <c r="Y2311" s="130" t="str">
        <f t="shared" si="312"/>
        <v>L922</v>
      </c>
      <c r="Z2311" s="130" t="str">
        <f t="shared" si="313"/>
        <v>6/ER34615H</v>
      </c>
      <c r="AA2311" s="135">
        <f t="shared" si="316"/>
        <v>3.51</v>
      </c>
      <c r="AB2311" s="135">
        <f t="shared" si="320"/>
        <v>40.97</v>
      </c>
      <c r="AC2311" s="130">
        <f t="shared" si="317"/>
        <v>267</v>
      </c>
      <c r="AD2311" s="130" t="str">
        <f t="shared" si="314"/>
        <v>66004-126</v>
      </c>
      <c r="AE2311" s="136"/>
      <c r="AF2311" s="137"/>
      <c r="AG2311" s="1" t="s">
        <v>13</v>
      </c>
      <c r="AH2311" s="43">
        <v>66560</v>
      </c>
    </row>
    <row r="2312" spans="1:34" x14ac:dyDescent="0.25">
      <c r="A2312" s="140">
        <v>44964</v>
      </c>
      <c r="B2312" s="55" t="s">
        <v>7005</v>
      </c>
      <c r="C2312" s="51" t="s">
        <v>1418</v>
      </c>
      <c r="D2312" s="51" t="s">
        <v>1419</v>
      </c>
      <c r="E2312" s="54">
        <v>44981</v>
      </c>
      <c r="F2312" s="51" t="s">
        <v>407</v>
      </c>
      <c r="G2312" s="48" t="s">
        <v>1416</v>
      </c>
      <c r="H2312" s="52">
        <v>40</v>
      </c>
      <c r="I2312" s="51" t="s">
        <v>1417</v>
      </c>
      <c r="J2312" s="1">
        <v>54.42</v>
      </c>
      <c r="K2312" s="132">
        <v>985406</v>
      </c>
      <c r="L2312" s="131"/>
      <c r="M2312" s="131">
        <v>21.6</v>
      </c>
      <c r="N2312" s="131">
        <v>14</v>
      </c>
      <c r="O2312" s="133">
        <f t="shared" si="319"/>
        <v>302.40000000000003</v>
      </c>
      <c r="P2312" s="131" t="s">
        <v>538</v>
      </c>
      <c r="Q2312" s="131" t="s">
        <v>464</v>
      </c>
      <c r="R2312" s="134" t="s">
        <v>7295</v>
      </c>
      <c r="S2312" s="149">
        <v>44.63527777777778</v>
      </c>
      <c r="T2312" s="149">
        <v>1.1158819444444446</v>
      </c>
      <c r="U2312" s="150">
        <v>45001</v>
      </c>
      <c r="V2312" s="149">
        <v>0.59333333333333282</v>
      </c>
      <c r="W2312" s="130">
        <v>1.1200000000000001</v>
      </c>
      <c r="X2312" s="135">
        <v>305</v>
      </c>
      <c r="Y2312" s="130" t="str">
        <f t="shared" si="312"/>
        <v>L835</v>
      </c>
      <c r="Z2312" s="130" t="str">
        <f t="shared" si="313"/>
        <v>6/ER34615M</v>
      </c>
      <c r="AA2312" s="135">
        <f t="shared" si="316"/>
        <v>1.1200000000000001</v>
      </c>
      <c r="AB2312" s="135">
        <f t="shared" si="320"/>
        <v>54.42</v>
      </c>
      <c r="AC2312" s="130">
        <f t="shared" si="317"/>
        <v>305</v>
      </c>
      <c r="AD2312" s="130" t="str">
        <f t="shared" si="314"/>
        <v>66003-950</v>
      </c>
      <c r="AE2312" s="136"/>
      <c r="AF2312" s="137"/>
      <c r="AG2312" s="1" t="s">
        <v>13</v>
      </c>
      <c r="AH2312" s="43">
        <v>66811</v>
      </c>
    </row>
    <row r="2313" spans="1:34" x14ac:dyDescent="0.25">
      <c r="A2313" s="13">
        <v>44392</v>
      </c>
      <c r="B2313" s="57" t="s">
        <v>2673</v>
      </c>
      <c r="C2313" s="51"/>
      <c r="D2313" s="51" t="s">
        <v>586</v>
      </c>
      <c r="E2313" s="54">
        <v>44390</v>
      </c>
      <c r="F2313" s="51" t="s">
        <v>90</v>
      </c>
      <c r="G2313" s="48" t="s">
        <v>585</v>
      </c>
      <c r="H2313" s="52">
        <v>20</v>
      </c>
      <c r="I2313" s="1"/>
      <c r="J2313" s="1">
        <v>0.72</v>
      </c>
      <c r="K2313" s="7"/>
      <c r="L2313" s="24" t="s">
        <v>2536</v>
      </c>
      <c r="M2313" s="24"/>
      <c r="N2313" s="24"/>
      <c r="O2313" s="16">
        <f t="shared" si="319"/>
        <v>0</v>
      </c>
      <c r="P2313" s="24"/>
      <c r="Q2313" s="24"/>
      <c r="R2313" s="25" t="s">
        <v>259</v>
      </c>
      <c r="S2313" s="27">
        <v>0.48694444444444329</v>
      </c>
      <c r="T2313" s="27">
        <v>2.4347222222222166E-2</v>
      </c>
      <c r="U2313" s="66">
        <v>45006</v>
      </c>
      <c r="V2313" s="27">
        <v>0.26083333333333281</v>
      </c>
      <c r="W2313" s="19">
        <v>0.19</v>
      </c>
      <c r="X2313" s="26">
        <v>1.5</v>
      </c>
      <c r="Y2313" s="19" t="str">
        <f t="shared" si="312"/>
        <v>CA50</v>
      </c>
      <c r="Z2313" s="19">
        <f t="shared" si="313"/>
        <v>0</v>
      </c>
      <c r="AA2313" s="26">
        <f t="shared" si="316"/>
        <v>0.19</v>
      </c>
      <c r="AB2313" s="26">
        <f t="shared" si="320"/>
        <v>0.72</v>
      </c>
      <c r="AC2313" s="19">
        <f t="shared" si="317"/>
        <v>1.5</v>
      </c>
      <c r="AD2313" s="19" t="str">
        <f t="shared" si="314"/>
        <v>20008-966</v>
      </c>
      <c r="AE2313" s="32"/>
      <c r="AF2313" s="34"/>
      <c r="AG2313" s="1" t="s">
        <v>13</v>
      </c>
      <c r="AH2313" s="43" t="s">
        <v>90</v>
      </c>
    </row>
    <row r="2314" spans="1:34" s="138" customFormat="1" x14ac:dyDescent="0.25">
      <c r="A2314" s="140">
        <v>44544</v>
      </c>
      <c r="B2314" s="55" t="s">
        <v>3931</v>
      </c>
      <c r="C2314" s="51" t="s">
        <v>3934</v>
      </c>
      <c r="D2314" s="51" t="s">
        <v>3935</v>
      </c>
      <c r="E2314" s="54">
        <v>44587</v>
      </c>
      <c r="F2314" s="51" t="s">
        <v>3932</v>
      </c>
      <c r="G2314" s="48" t="s">
        <v>3933</v>
      </c>
      <c r="H2314" s="52">
        <v>16</v>
      </c>
      <c r="I2314" s="51" t="s">
        <v>160</v>
      </c>
      <c r="J2314" s="1">
        <v>173.155</v>
      </c>
      <c r="K2314" s="132">
        <v>939527</v>
      </c>
      <c r="L2314" s="131"/>
      <c r="M2314" s="131">
        <v>7.8</v>
      </c>
      <c r="N2314" s="131">
        <v>30</v>
      </c>
      <c r="O2314" s="133">
        <f t="shared" si="319"/>
        <v>234</v>
      </c>
      <c r="P2314" s="131" t="s">
        <v>20</v>
      </c>
      <c r="Q2314" s="131" t="s">
        <v>582</v>
      </c>
      <c r="R2314" s="134" t="s">
        <v>320</v>
      </c>
      <c r="S2314" s="149">
        <v>13.884166666666662</v>
      </c>
      <c r="T2314" s="149">
        <v>0.86776041666666637</v>
      </c>
      <c r="U2314" s="150">
        <v>45006</v>
      </c>
      <c r="V2314" s="149">
        <v>0.56833333333333291</v>
      </c>
      <c r="W2314" s="130">
        <v>1.95</v>
      </c>
      <c r="X2314" s="135">
        <v>300</v>
      </c>
      <c r="Y2314" s="130" t="str">
        <f t="shared" si="312"/>
        <v>DH35</v>
      </c>
      <c r="Z2314" s="130" t="str">
        <f t="shared" si="313"/>
        <v>2/3B0036-FF</v>
      </c>
      <c r="AA2314" s="135">
        <f t="shared" si="316"/>
        <v>1.95</v>
      </c>
      <c r="AB2314" s="135">
        <f t="shared" si="320"/>
        <v>173.155</v>
      </c>
      <c r="AC2314" s="130">
        <f t="shared" si="317"/>
        <v>300</v>
      </c>
      <c r="AD2314" s="130" t="str">
        <f t="shared" si="314"/>
        <v>66000-750</v>
      </c>
      <c r="AE2314" s="136"/>
      <c r="AF2314" s="137"/>
      <c r="AG2314" s="1" t="s">
        <v>153</v>
      </c>
      <c r="AH2314" s="43">
        <v>57059</v>
      </c>
    </row>
    <row r="2315" spans="1:34" x14ac:dyDescent="0.25">
      <c r="A2315" s="139">
        <v>44998</v>
      </c>
      <c r="B2315" s="58" t="s">
        <v>7238</v>
      </c>
      <c r="C2315" s="51" t="s">
        <v>5633</v>
      </c>
      <c r="D2315" s="51" t="s">
        <v>5634</v>
      </c>
      <c r="E2315" s="54">
        <v>45008</v>
      </c>
      <c r="F2315" s="51" t="s">
        <v>255</v>
      </c>
      <c r="G2315" s="48" t="s">
        <v>5632</v>
      </c>
      <c r="H2315" s="52">
        <v>6</v>
      </c>
      <c r="I2315" s="51" t="s">
        <v>148</v>
      </c>
      <c r="J2315" s="1">
        <v>38.47</v>
      </c>
      <c r="K2315" s="132">
        <v>991189</v>
      </c>
      <c r="L2315" s="131"/>
      <c r="M2315" s="131">
        <v>18</v>
      </c>
      <c r="N2315" s="131">
        <v>13</v>
      </c>
      <c r="O2315" s="133">
        <f t="shared" si="319"/>
        <v>234</v>
      </c>
      <c r="P2315" s="131" t="s">
        <v>538</v>
      </c>
      <c r="Q2315" s="131" t="s">
        <v>583</v>
      </c>
      <c r="R2315" s="134" t="s">
        <v>5667</v>
      </c>
      <c r="S2315" s="149">
        <v>6.4580555555555543</v>
      </c>
      <c r="T2315" s="149">
        <v>1.0763425925925925</v>
      </c>
      <c r="U2315" s="150">
        <v>45005</v>
      </c>
      <c r="V2315" s="149">
        <v>0.5916666666666659</v>
      </c>
      <c r="W2315" s="130">
        <v>1.02</v>
      </c>
      <c r="X2315" s="135">
        <v>50</v>
      </c>
      <c r="Y2315" s="130" t="str">
        <f t="shared" si="312"/>
        <v>L909</v>
      </c>
      <c r="Z2315" s="130" t="str">
        <f t="shared" si="313"/>
        <v>5/LSH20</v>
      </c>
      <c r="AA2315" s="135">
        <f t="shared" si="316"/>
        <v>1.02</v>
      </c>
      <c r="AB2315" s="135">
        <f t="shared" si="320"/>
        <v>38.47</v>
      </c>
      <c r="AC2315" s="130">
        <f t="shared" si="317"/>
        <v>50</v>
      </c>
      <c r="AD2315" s="130" t="str">
        <f t="shared" si="314"/>
        <v>66002-927</v>
      </c>
      <c r="AE2315" s="136"/>
      <c r="AF2315" s="137"/>
      <c r="AG2315" s="1" t="s">
        <v>153</v>
      </c>
      <c r="AH2315" s="43" t="s">
        <v>277</v>
      </c>
    </row>
    <row r="2316" spans="1:34" x14ac:dyDescent="0.25">
      <c r="A2316" s="139">
        <v>44998</v>
      </c>
      <c r="B2316" s="58" t="s">
        <v>7239</v>
      </c>
      <c r="C2316" s="51" t="s">
        <v>2101</v>
      </c>
      <c r="D2316" s="51" t="s">
        <v>7241</v>
      </c>
      <c r="E2316" s="54">
        <v>45014</v>
      </c>
      <c r="F2316" s="51" t="s">
        <v>322</v>
      </c>
      <c r="G2316" s="48" t="s">
        <v>7240</v>
      </c>
      <c r="H2316" s="52">
        <v>19</v>
      </c>
      <c r="I2316" s="51" t="s">
        <v>1364</v>
      </c>
      <c r="J2316" s="1">
        <v>5.09</v>
      </c>
      <c r="K2316" s="132">
        <v>991314</v>
      </c>
      <c r="L2316" s="131"/>
      <c r="M2316" s="131">
        <v>4.8</v>
      </c>
      <c r="N2316" s="131">
        <v>1.5</v>
      </c>
      <c r="O2316" s="133">
        <f t="shared" si="319"/>
        <v>7.1999999999999993</v>
      </c>
      <c r="P2316" s="131" t="s">
        <v>3497</v>
      </c>
      <c r="Q2316" s="131" t="s">
        <v>562</v>
      </c>
      <c r="R2316" s="134" t="s">
        <v>287</v>
      </c>
      <c r="S2316" s="149">
        <v>5.10388888888889</v>
      </c>
      <c r="T2316" s="149">
        <v>0.2686257309941521</v>
      </c>
      <c r="U2316" s="150">
        <v>45005</v>
      </c>
      <c r="V2316" s="149">
        <v>0.65305555555555594</v>
      </c>
      <c r="W2316" s="130">
        <v>0.35</v>
      </c>
      <c r="X2316" s="135">
        <v>15.51</v>
      </c>
      <c r="Y2316" s="130" t="str">
        <f t="shared" si="312"/>
        <v>N659</v>
      </c>
      <c r="Z2316" s="130" t="str">
        <f t="shared" si="313"/>
        <v>4/MH-AA1500HT</v>
      </c>
      <c r="AA2316" s="135">
        <f t="shared" si="316"/>
        <v>0.35</v>
      </c>
      <c r="AB2316" s="135">
        <f t="shared" si="320"/>
        <v>5.09</v>
      </c>
      <c r="AC2316" s="130">
        <f t="shared" si="317"/>
        <v>15.51</v>
      </c>
      <c r="AD2316" s="130" t="str">
        <f t="shared" si="314"/>
        <v>59001-404P4B5</v>
      </c>
      <c r="AE2316" s="136"/>
      <c r="AF2316" s="137"/>
      <c r="AG2316" s="1" t="s">
        <v>573</v>
      </c>
      <c r="AH2316" s="43" t="s">
        <v>323</v>
      </c>
    </row>
    <row r="2317" spans="1:34" x14ac:dyDescent="0.25">
      <c r="A2317" s="147">
        <v>45002</v>
      </c>
      <c r="B2317" s="82" t="s">
        <v>7280</v>
      </c>
      <c r="C2317" s="51" t="s">
        <v>416</v>
      </c>
      <c r="D2317" s="51" t="s">
        <v>969</v>
      </c>
      <c r="E2317" s="54">
        <v>45020</v>
      </c>
      <c r="F2317" s="51" t="s">
        <v>6979</v>
      </c>
      <c r="G2317" s="48" t="s">
        <v>968</v>
      </c>
      <c r="H2317" s="52">
        <v>4</v>
      </c>
      <c r="I2317" s="51" t="s">
        <v>293</v>
      </c>
      <c r="J2317" s="1">
        <v>14.7</v>
      </c>
      <c r="K2317" s="132">
        <v>991838</v>
      </c>
      <c r="L2317" s="131"/>
      <c r="M2317" s="131">
        <v>9.6</v>
      </c>
      <c r="N2317" s="131">
        <v>1.7</v>
      </c>
      <c r="O2317" s="133">
        <f t="shared" si="319"/>
        <v>16.32</v>
      </c>
      <c r="P2317" s="131" t="s">
        <v>3497</v>
      </c>
      <c r="Q2317" s="131" t="s">
        <v>632</v>
      </c>
      <c r="R2317" s="134" t="s">
        <v>287</v>
      </c>
      <c r="S2317" s="149">
        <v>1.3208333333333333</v>
      </c>
      <c r="T2317" s="149">
        <v>0.33020833333333333</v>
      </c>
      <c r="U2317" s="150">
        <v>45007</v>
      </c>
      <c r="V2317" s="149">
        <v>0.33249999999999869</v>
      </c>
      <c r="W2317" s="130">
        <v>0.33</v>
      </c>
      <c r="X2317" s="135">
        <v>65</v>
      </c>
      <c r="Y2317" s="130" t="str">
        <f t="shared" ref="Y2317:Y2380" si="321">D2317</f>
        <v>N1962</v>
      </c>
      <c r="Z2317" s="130" t="str">
        <f t="shared" ref="Z2317:Z2380" si="322">C2317</f>
        <v>8/AA1700</v>
      </c>
      <c r="AA2317" s="135">
        <f t="shared" si="316"/>
        <v>0.33</v>
      </c>
      <c r="AB2317" s="135">
        <f t="shared" si="320"/>
        <v>14.7</v>
      </c>
      <c r="AC2317" s="130">
        <f t="shared" si="317"/>
        <v>65</v>
      </c>
      <c r="AD2317" s="130" t="str">
        <f t="shared" ref="AD2317:AD2380" si="323">G2317</f>
        <v>67002-845</v>
      </c>
      <c r="AE2317" s="136"/>
      <c r="AF2317" s="137"/>
      <c r="AG2317" s="1" t="s">
        <v>13</v>
      </c>
      <c r="AH2317" s="43">
        <v>65512</v>
      </c>
    </row>
    <row r="2318" spans="1:34" x14ac:dyDescent="0.25">
      <c r="A2318" s="140">
        <v>45006</v>
      </c>
      <c r="B2318" s="55" t="s">
        <v>7315</v>
      </c>
      <c r="C2318" s="51" t="s">
        <v>2726</v>
      </c>
      <c r="D2318" s="51" t="s">
        <v>7318</v>
      </c>
      <c r="E2318" s="54">
        <v>45006</v>
      </c>
      <c r="F2318" s="51" t="s">
        <v>7316</v>
      </c>
      <c r="G2318" s="48" t="s">
        <v>7317</v>
      </c>
      <c r="H2318" s="52">
        <v>1</v>
      </c>
      <c r="I2318" s="51" t="s">
        <v>2725</v>
      </c>
      <c r="J2318" s="1">
        <v>6.26</v>
      </c>
      <c r="K2318" s="132">
        <v>992289</v>
      </c>
      <c r="L2318" s="131"/>
      <c r="M2318" s="131">
        <v>4.8</v>
      </c>
      <c r="N2318" s="131">
        <v>2</v>
      </c>
      <c r="O2318" s="133">
        <f t="shared" si="319"/>
        <v>9.6</v>
      </c>
      <c r="P2318" s="131" t="s">
        <v>4011</v>
      </c>
      <c r="Q2318" s="131" t="s">
        <v>562</v>
      </c>
      <c r="R2318" s="134" t="s">
        <v>5813</v>
      </c>
      <c r="S2318" s="149">
        <v>1.0877777777777764</v>
      </c>
      <c r="T2318" s="149">
        <v>1.0877777777777764</v>
      </c>
      <c r="U2318" s="150">
        <v>45006</v>
      </c>
      <c r="V2318" s="149">
        <v>0.16666666666666874</v>
      </c>
      <c r="W2318" s="130">
        <v>0.5</v>
      </c>
      <c r="X2318" s="135">
        <v>35</v>
      </c>
      <c r="Y2318" s="130" t="str">
        <f t="shared" si="321"/>
        <v>N2043</v>
      </c>
      <c r="Z2318" s="130" t="str">
        <f t="shared" si="322"/>
        <v>4/NC-C2000HT</v>
      </c>
      <c r="AA2318" s="135">
        <f t="shared" si="316"/>
        <v>0.5</v>
      </c>
      <c r="AB2318" s="135">
        <f t="shared" si="320"/>
        <v>6.26</v>
      </c>
      <c r="AC2318" s="130">
        <f t="shared" si="317"/>
        <v>35</v>
      </c>
      <c r="AD2318" s="130" t="str">
        <f t="shared" si="323"/>
        <v>66003-136</v>
      </c>
      <c r="AE2318" s="136"/>
      <c r="AF2318" s="137"/>
      <c r="AG2318" s="1" t="s">
        <v>151</v>
      </c>
      <c r="AH2318" s="43">
        <v>2050</v>
      </c>
    </row>
    <row r="2319" spans="1:34" x14ac:dyDescent="0.25">
      <c r="A2319" s="139">
        <v>44998</v>
      </c>
      <c r="B2319" s="58" t="s">
        <v>7262</v>
      </c>
      <c r="C2319" s="51" t="s">
        <v>397</v>
      </c>
      <c r="D2319" s="51" t="s">
        <v>2654</v>
      </c>
      <c r="E2319" s="54">
        <v>45015</v>
      </c>
      <c r="F2319" s="51" t="s">
        <v>7042</v>
      </c>
      <c r="G2319" s="48" t="s">
        <v>244</v>
      </c>
      <c r="H2319" s="52">
        <v>4</v>
      </c>
      <c r="I2319" s="51" t="s">
        <v>95</v>
      </c>
      <c r="J2319" s="1">
        <v>25.68</v>
      </c>
      <c r="K2319" s="132">
        <v>991184</v>
      </c>
      <c r="L2319" s="131"/>
      <c r="M2319" s="131">
        <v>42</v>
      </c>
      <c r="N2319" s="131"/>
      <c r="O2319" s="133">
        <f t="shared" si="319"/>
        <v>0</v>
      </c>
      <c r="P2319" s="131" t="s">
        <v>3538</v>
      </c>
      <c r="Q2319" s="131" t="s">
        <v>1758</v>
      </c>
      <c r="R2319" s="134" t="s">
        <v>6177</v>
      </c>
      <c r="S2319" s="149">
        <v>10.065555555555557</v>
      </c>
      <c r="T2319" s="149">
        <v>2.5163888888888892</v>
      </c>
      <c r="U2319" s="150">
        <v>45006</v>
      </c>
      <c r="V2319" s="149">
        <v>0.318888888888889</v>
      </c>
      <c r="W2319" s="130">
        <v>2.0099999999999998</v>
      </c>
      <c r="X2319" s="135">
        <v>215</v>
      </c>
      <c r="Y2319" s="130" t="str">
        <f t="shared" si="321"/>
        <v>AL285ADEG</v>
      </c>
      <c r="Z2319" s="130" t="str">
        <f t="shared" si="322"/>
        <v>28/LR20XW</v>
      </c>
      <c r="AA2319" s="135">
        <f t="shared" ref="AA2319:AA2382" si="324">W2319</f>
        <v>2.0099999999999998</v>
      </c>
      <c r="AB2319" s="135">
        <f t="shared" si="320"/>
        <v>25.68</v>
      </c>
      <c r="AC2319" s="130">
        <f t="shared" ref="AC2319:AC2382" si="325">X2319</f>
        <v>215</v>
      </c>
      <c r="AD2319" s="130" t="str">
        <f t="shared" si="323"/>
        <v>66000-824</v>
      </c>
      <c r="AE2319" s="136"/>
      <c r="AF2319" s="137"/>
      <c r="AG2319" s="1" t="s">
        <v>13</v>
      </c>
      <c r="AH2319" s="43">
        <v>1895</v>
      </c>
    </row>
    <row r="2320" spans="1:34" x14ac:dyDescent="0.25">
      <c r="A2320" s="147">
        <v>44988</v>
      </c>
      <c r="B2320" s="82" t="s">
        <v>7195</v>
      </c>
      <c r="C2320" s="51" t="s">
        <v>943</v>
      </c>
      <c r="D2320" s="51" t="s">
        <v>944</v>
      </c>
      <c r="E2320" s="54">
        <v>45008</v>
      </c>
      <c r="F2320" s="51" t="s">
        <v>941</v>
      </c>
      <c r="G2320" s="48" t="s">
        <v>942</v>
      </c>
      <c r="H2320" s="52">
        <v>10</v>
      </c>
      <c r="I2320" s="51" t="s">
        <v>95</v>
      </c>
      <c r="J2320" s="1">
        <v>144.88999999999999</v>
      </c>
      <c r="K2320" s="132">
        <v>990348</v>
      </c>
      <c r="L2320" s="131"/>
      <c r="M2320" s="131">
        <v>13.5</v>
      </c>
      <c r="N2320" s="131"/>
      <c r="O2320" s="133">
        <f t="shared" si="319"/>
        <v>0</v>
      </c>
      <c r="P2320" s="131" t="s">
        <v>3538</v>
      </c>
      <c r="Q2320" s="131" t="s">
        <v>7196</v>
      </c>
      <c r="R2320" s="134" t="s">
        <v>7322</v>
      </c>
      <c r="S2320" s="149">
        <v>106.38805555555558</v>
      </c>
      <c r="T2320" s="149">
        <v>10.638805555555559</v>
      </c>
      <c r="U2320" s="150">
        <v>45007</v>
      </c>
      <c r="V2320" s="149">
        <v>0.53083333333333371</v>
      </c>
      <c r="W2320" s="130">
        <v>8.85</v>
      </c>
      <c r="X2320" s="135">
        <v>670.5</v>
      </c>
      <c r="Y2320" s="130" t="str">
        <f t="shared" si="321"/>
        <v>AL572</v>
      </c>
      <c r="Z2320" s="130" t="str">
        <f t="shared" si="322"/>
        <v>149/LR20XW</v>
      </c>
      <c r="AA2320" s="135">
        <f t="shared" si="324"/>
        <v>8.85</v>
      </c>
      <c r="AB2320" s="135">
        <f t="shared" si="320"/>
        <v>144.88999999999999</v>
      </c>
      <c r="AC2320" s="130">
        <f t="shared" si="325"/>
        <v>670.5</v>
      </c>
      <c r="AD2320" s="130" t="str">
        <f t="shared" si="323"/>
        <v>67001-696</v>
      </c>
      <c r="AE2320" s="136"/>
      <c r="AF2320" s="137"/>
      <c r="AG2320" s="1" t="s">
        <v>153</v>
      </c>
      <c r="AH2320" s="43">
        <v>2500</v>
      </c>
    </row>
    <row r="2321" spans="1:34" x14ac:dyDescent="0.25">
      <c r="A2321" s="139">
        <v>45005</v>
      </c>
      <c r="B2321" s="58" t="s">
        <v>7294</v>
      </c>
      <c r="C2321" s="51" t="s">
        <v>2931</v>
      </c>
      <c r="D2321" s="51" t="s">
        <v>441</v>
      </c>
      <c r="E2321" s="54">
        <v>45010</v>
      </c>
      <c r="F2321" s="51" t="s">
        <v>387</v>
      </c>
      <c r="G2321" s="48" t="s">
        <v>440</v>
      </c>
      <c r="H2321" s="52">
        <v>50</v>
      </c>
      <c r="I2321" s="51" t="s">
        <v>102</v>
      </c>
      <c r="J2321" s="1">
        <v>34.94</v>
      </c>
      <c r="K2321" s="132">
        <v>991983</v>
      </c>
      <c r="L2321" s="131"/>
      <c r="M2321" s="131"/>
      <c r="N2321" s="131"/>
      <c r="O2321" s="133">
        <f t="shared" si="319"/>
        <v>0</v>
      </c>
      <c r="P2321" s="131"/>
      <c r="Q2321" s="131"/>
      <c r="R2321" s="134" t="s">
        <v>5813</v>
      </c>
      <c r="S2321" s="149">
        <v>5.2849999999999993</v>
      </c>
      <c r="T2321" s="149">
        <v>0.10569999999999999</v>
      </c>
      <c r="U2321" s="150">
        <v>45007</v>
      </c>
      <c r="V2321" s="149">
        <v>2.1586111111111133</v>
      </c>
      <c r="W2321" s="130">
        <v>0.09</v>
      </c>
      <c r="X2321" s="135">
        <v>75</v>
      </c>
      <c r="Y2321" s="130" t="str">
        <f t="shared" si="321"/>
        <v>CH178</v>
      </c>
      <c r="Z2321" s="130" t="str">
        <f t="shared" si="322"/>
        <v>1/TSB002</v>
      </c>
      <c r="AA2321" s="135">
        <f t="shared" si="324"/>
        <v>0.09</v>
      </c>
      <c r="AB2321" s="135">
        <f t="shared" si="320"/>
        <v>34.94</v>
      </c>
      <c r="AC2321" s="130">
        <f t="shared" si="325"/>
        <v>75</v>
      </c>
      <c r="AD2321" s="130" t="str">
        <f t="shared" si="323"/>
        <v>66000-086</v>
      </c>
      <c r="AE2321" s="136"/>
      <c r="AF2321" s="137"/>
      <c r="AG2321" s="1" t="s">
        <v>153</v>
      </c>
      <c r="AH2321" s="43">
        <v>35409</v>
      </c>
    </row>
    <row r="2322" spans="1:34" x14ac:dyDescent="0.25">
      <c r="A2322" s="139">
        <v>45005</v>
      </c>
      <c r="B2322" s="58" t="s">
        <v>7309</v>
      </c>
      <c r="C2322" s="51" t="s">
        <v>2931</v>
      </c>
      <c r="D2322" s="51" t="s">
        <v>2829</v>
      </c>
      <c r="E2322" s="54">
        <v>45020</v>
      </c>
      <c r="F2322" s="51" t="s">
        <v>499</v>
      </c>
      <c r="G2322" s="48" t="s">
        <v>2828</v>
      </c>
      <c r="H2322" s="52">
        <v>50</v>
      </c>
      <c r="I2322" s="51" t="s">
        <v>102</v>
      </c>
      <c r="J2322" s="1">
        <v>34.94</v>
      </c>
      <c r="K2322" s="132">
        <v>992136</v>
      </c>
      <c r="L2322" s="131"/>
      <c r="M2322" s="131"/>
      <c r="N2322" s="131"/>
      <c r="O2322" s="133">
        <f t="shared" si="319"/>
        <v>0</v>
      </c>
      <c r="P2322" s="131"/>
      <c r="Q2322" s="131"/>
      <c r="R2322" s="134" t="s">
        <v>5813</v>
      </c>
      <c r="S2322" s="149">
        <v>2.9469444444444468</v>
      </c>
      <c r="T2322" s="149">
        <v>5.8938888888888936E-2</v>
      </c>
      <c r="U2322" s="150">
        <v>45009</v>
      </c>
      <c r="V2322" s="149">
        <v>1.4161111111111104</v>
      </c>
      <c r="W2322" s="130">
        <v>0.12</v>
      </c>
      <c r="X2322" s="135">
        <v>90</v>
      </c>
      <c r="Y2322" s="130" t="str">
        <f t="shared" si="321"/>
        <v>CH248A</v>
      </c>
      <c r="Z2322" s="130" t="str">
        <f t="shared" si="322"/>
        <v>1/TSB002</v>
      </c>
      <c r="AA2322" s="135">
        <f t="shared" si="324"/>
        <v>0.12</v>
      </c>
      <c r="AB2322" s="135">
        <f t="shared" si="320"/>
        <v>34.94</v>
      </c>
      <c r="AC2322" s="130">
        <f t="shared" si="325"/>
        <v>90</v>
      </c>
      <c r="AD2322" s="130" t="str">
        <f t="shared" si="323"/>
        <v>66000-658A</v>
      </c>
      <c r="AE2322" s="136"/>
      <c r="AF2322" s="137"/>
      <c r="AG2322" s="1" t="s">
        <v>152</v>
      </c>
      <c r="AH2322" s="43">
        <v>66818</v>
      </c>
    </row>
    <row r="2323" spans="1:34" x14ac:dyDescent="0.25">
      <c r="A2323" s="146">
        <v>45008</v>
      </c>
      <c r="B2323" s="57" t="s">
        <v>7333</v>
      </c>
      <c r="C2323" s="51" t="s">
        <v>1293</v>
      </c>
      <c r="D2323" s="51" t="s">
        <v>7336</v>
      </c>
      <c r="E2323" s="54">
        <v>45008</v>
      </c>
      <c r="F2323" s="51" t="s">
        <v>7334</v>
      </c>
      <c r="G2323" s="48" t="s">
        <v>7335</v>
      </c>
      <c r="H2323" s="52">
        <v>1</v>
      </c>
      <c r="I2323" s="51" t="s">
        <v>102</v>
      </c>
      <c r="J2323" s="1">
        <v>35.450000000000003</v>
      </c>
      <c r="K2323" s="132">
        <v>992840</v>
      </c>
      <c r="L2323" s="131"/>
      <c r="M2323" s="131"/>
      <c r="N2323" s="131"/>
      <c r="O2323" s="133">
        <f t="shared" si="319"/>
        <v>0</v>
      </c>
      <c r="P2323" s="131"/>
      <c r="Q2323" s="131"/>
      <c r="R2323" s="134" t="s">
        <v>278</v>
      </c>
      <c r="S2323" s="149">
        <v>0.82999999999999907</v>
      </c>
      <c r="T2323" s="149">
        <v>0.82999999999999907</v>
      </c>
      <c r="U2323" s="150">
        <v>45009</v>
      </c>
      <c r="V2323" s="149">
        <v>0.29722222222222161</v>
      </c>
      <c r="W2323" s="130">
        <v>0.5</v>
      </c>
      <c r="X2323" s="135">
        <v>110</v>
      </c>
      <c r="Y2323" s="130" t="str">
        <f t="shared" si="321"/>
        <v>CH633</v>
      </c>
      <c r="Z2323" s="130" t="str">
        <f t="shared" si="322"/>
        <v>1/TSB-002</v>
      </c>
      <c r="AA2323" s="135">
        <f t="shared" si="324"/>
        <v>0.5</v>
      </c>
      <c r="AB2323" s="135">
        <f t="shared" si="320"/>
        <v>35.450000000000003</v>
      </c>
      <c r="AC2323" s="130">
        <f t="shared" si="325"/>
        <v>110</v>
      </c>
      <c r="AD2323" s="130" t="str">
        <f t="shared" si="323"/>
        <v>66003-139</v>
      </c>
      <c r="AE2323" s="136"/>
      <c r="AF2323" s="137"/>
      <c r="AG2323" s="1" t="s">
        <v>151</v>
      </c>
      <c r="AH2323" s="43">
        <v>1279</v>
      </c>
    </row>
    <row r="2324" spans="1:34" x14ac:dyDescent="0.25">
      <c r="A2324" s="139">
        <v>45005</v>
      </c>
      <c r="B2324" s="58" t="s">
        <v>7301</v>
      </c>
      <c r="C2324" s="51" t="s">
        <v>2150</v>
      </c>
      <c r="D2324" s="51" t="s">
        <v>381</v>
      </c>
      <c r="E2324" s="54">
        <v>45020</v>
      </c>
      <c r="F2324" s="51" t="s">
        <v>3910</v>
      </c>
      <c r="G2324" s="48" t="s">
        <v>7043</v>
      </c>
      <c r="H2324" s="52">
        <v>1</v>
      </c>
      <c r="I2324" s="51" t="s">
        <v>95</v>
      </c>
      <c r="J2324" s="1">
        <v>65.36</v>
      </c>
      <c r="K2324" s="132">
        <v>991591</v>
      </c>
      <c r="L2324" s="131"/>
      <c r="M2324" s="131">
        <v>13.5</v>
      </c>
      <c r="N2324" s="131"/>
      <c r="O2324" s="133">
        <f t="shared" si="319"/>
        <v>0</v>
      </c>
      <c r="P2324" s="131" t="s">
        <v>3538</v>
      </c>
      <c r="Q2324" s="131" t="s">
        <v>382</v>
      </c>
      <c r="R2324" s="134" t="s">
        <v>7337</v>
      </c>
      <c r="S2324" s="149">
        <v>7.2402777777777807</v>
      </c>
      <c r="T2324" s="149">
        <v>7.2402777777777807</v>
      </c>
      <c r="U2324" s="150">
        <v>45008</v>
      </c>
      <c r="V2324" s="149">
        <v>0.33250000000000135</v>
      </c>
      <c r="W2324" s="130">
        <v>2.4700000000000002</v>
      </c>
      <c r="X2324" s="135">
        <v>360</v>
      </c>
      <c r="Y2324" s="130" t="str">
        <f t="shared" si="321"/>
        <v>AL123D</v>
      </c>
      <c r="Z2324" s="130" t="str">
        <f t="shared" si="322"/>
        <v>72/LR20XW</v>
      </c>
      <c r="AA2324" s="135">
        <f t="shared" si="324"/>
        <v>2.4700000000000002</v>
      </c>
      <c r="AB2324" s="135">
        <f t="shared" si="320"/>
        <v>65.36</v>
      </c>
      <c r="AC2324" s="130">
        <f t="shared" si="325"/>
        <v>360</v>
      </c>
      <c r="AD2324" s="130" t="str">
        <f t="shared" si="323"/>
        <v>66000-182DEG</v>
      </c>
      <c r="AE2324" s="136"/>
      <c r="AF2324" s="137"/>
      <c r="AG2324" s="1" t="s">
        <v>152</v>
      </c>
      <c r="AH2324" s="43">
        <v>1853</v>
      </c>
    </row>
    <row r="2325" spans="1:34" x14ac:dyDescent="0.25">
      <c r="A2325" s="140">
        <v>44964</v>
      </c>
      <c r="B2325" s="55" t="s">
        <v>7012</v>
      </c>
      <c r="C2325" s="51" t="s">
        <v>1204</v>
      </c>
      <c r="D2325" s="51" t="s">
        <v>6431</v>
      </c>
      <c r="E2325" s="54">
        <v>44987</v>
      </c>
      <c r="F2325" s="51" t="s">
        <v>610</v>
      </c>
      <c r="G2325" s="48" t="s">
        <v>6430</v>
      </c>
      <c r="H2325" s="52">
        <v>10</v>
      </c>
      <c r="I2325" s="51" t="s">
        <v>643</v>
      </c>
      <c r="J2325" s="1">
        <v>339.01</v>
      </c>
      <c r="K2325" s="132">
        <v>985397</v>
      </c>
      <c r="L2325" s="131"/>
      <c r="M2325" s="131">
        <v>25.2</v>
      </c>
      <c r="N2325" s="131">
        <v>7.5</v>
      </c>
      <c r="O2325" s="133">
        <f t="shared" si="319"/>
        <v>189</v>
      </c>
      <c r="P2325" s="131" t="s">
        <v>3486</v>
      </c>
      <c r="Q2325" s="131" t="s">
        <v>567</v>
      </c>
      <c r="R2325" s="134" t="s">
        <v>7338</v>
      </c>
      <c r="S2325" s="149">
        <v>64.589444444444453</v>
      </c>
      <c r="T2325" s="149">
        <v>6.4589444444444455</v>
      </c>
      <c r="U2325" s="150">
        <v>45008</v>
      </c>
      <c r="V2325" s="149">
        <v>0.32083333333333286</v>
      </c>
      <c r="W2325" s="130">
        <v>15.2</v>
      </c>
      <c r="X2325" s="135">
        <v>750</v>
      </c>
      <c r="Y2325" s="130" t="str">
        <f t="shared" si="321"/>
        <v>RL1098D</v>
      </c>
      <c r="Z2325" s="130" t="str">
        <f t="shared" si="322"/>
        <v>21/INR18650-25R</v>
      </c>
      <c r="AA2325" s="135">
        <f t="shared" si="324"/>
        <v>15.2</v>
      </c>
      <c r="AB2325" s="135">
        <f t="shared" si="320"/>
        <v>339.01</v>
      </c>
      <c r="AC2325" s="130">
        <f t="shared" si="325"/>
        <v>750</v>
      </c>
      <c r="AD2325" s="130" t="str">
        <f t="shared" si="323"/>
        <v>67001-6394</v>
      </c>
      <c r="AE2325" s="136"/>
      <c r="AF2325" s="137"/>
      <c r="AG2325" s="1" t="s">
        <v>152</v>
      </c>
      <c r="AH2325" s="43">
        <v>1582</v>
      </c>
    </row>
    <row r="2326" spans="1:34" x14ac:dyDescent="0.25">
      <c r="A2326" s="139">
        <v>44984</v>
      </c>
      <c r="B2326" s="58" t="s">
        <v>7179</v>
      </c>
      <c r="C2326" s="51" t="s">
        <v>642</v>
      </c>
      <c r="D2326" s="51" t="s">
        <v>1382</v>
      </c>
      <c r="E2326" s="54">
        <v>45006</v>
      </c>
      <c r="F2326" s="51" t="s">
        <v>1380</v>
      </c>
      <c r="G2326" s="48" t="s">
        <v>1381</v>
      </c>
      <c r="H2326" s="52">
        <v>50</v>
      </c>
      <c r="I2326" s="51" t="s">
        <v>364</v>
      </c>
      <c r="J2326" s="1">
        <v>40.479999999999997</v>
      </c>
      <c r="K2326" s="132">
        <v>989131</v>
      </c>
      <c r="L2326" s="131"/>
      <c r="M2326" s="131">
        <v>14.8</v>
      </c>
      <c r="N2326" s="131">
        <v>5.2</v>
      </c>
      <c r="O2326" s="133">
        <f t="shared" si="319"/>
        <v>76.960000000000008</v>
      </c>
      <c r="P2326" s="131" t="s">
        <v>3486</v>
      </c>
      <c r="Q2326" s="131" t="s">
        <v>92</v>
      </c>
      <c r="R2326" s="134" t="s">
        <v>7339</v>
      </c>
      <c r="S2326" s="149">
        <v>38.815555555555555</v>
      </c>
      <c r="T2326" s="149">
        <v>0.77631111111111106</v>
      </c>
      <c r="U2326" s="150">
        <v>45008</v>
      </c>
      <c r="V2326" s="149">
        <v>0.98499999999999943</v>
      </c>
      <c r="W2326" s="130">
        <v>0.7</v>
      </c>
      <c r="X2326" s="135">
        <v>118</v>
      </c>
      <c r="Y2326" s="130" t="str">
        <f t="shared" si="321"/>
        <v>RL1366</v>
      </c>
      <c r="Z2326" s="130" t="str">
        <f t="shared" si="322"/>
        <v>8/UR18650ZY</v>
      </c>
      <c r="AA2326" s="135">
        <f t="shared" si="324"/>
        <v>0.7</v>
      </c>
      <c r="AB2326" s="135">
        <f t="shared" si="320"/>
        <v>40.479999999999997</v>
      </c>
      <c r="AC2326" s="130">
        <f t="shared" si="325"/>
        <v>118</v>
      </c>
      <c r="AD2326" s="130" t="str">
        <f t="shared" si="323"/>
        <v>66002-828</v>
      </c>
      <c r="AE2326" s="136"/>
      <c r="AF2326" s="137"/>
      <c r="AG2326" s="1" t="s">
        <v>152</v>
      </c>
      <c r="AH2326" s="43">
        <v>2256</v>
      </c>
    </row>
    <row r="2327" spans="1:34" x14ac:dyDescent="0.25">
      <c r="A2327" s="147">
        <v>44988</v>
      </c>
      <c r="B2327" s="82" t="s">
        <v>7197</v>
      </c>
      <c r="C2327" s="51" t="s">
        <v>7198</v>
      </c>
      <c r="D2327" s="51" t="s">
        <v>217</v>
      </c>
      <c r="E2327" s="54">
        <v>45000</v>
      </c>
      <c r="F2327" s="51" t="s">
        <v>117</v>
      </c>
      <c r="G2327" s="48" t="s">
        <v>4051</v>
      </c>
      <c r="H2327" s="52">
        <v>25</v>
      </c>
      <c r="I2327" s="51" t="s">
        <v>128</v>
      </c>
      <c r="J2327" s="1">
        <v>3.21</v>
      </c>
      <c r="K2327" s="132">
        <v>989803</v>
      </c>
      <c r="L2327" s="131"/>
      <c r="M2327" s="131">
        <v>3</v>
      </c>
      <c r="N2327" s="131">
        <v>1.8</v>
      </c>
      <c r="O2327" s="133">
        <f t="shared" si="319"/>
        <v>5.4</v>
      </c>
      <c r="P2327" s="131" t="s">
        <v>411</v>
      </c>
      <c r="Q2327" s="131" t="s">
        <v>412</v>
      </c>
      <c r="R2327" s="134" t="s">
        <v>5813</v>
      </c>
      <c r="S2327" s="149">
        <v>5.6369444444444454</v>
      </c>
      <c r="T2327" s="149">
        <v>0.2254777777777778</v>
      </c>
      <c r="U2327" s="150">
        <v>45008</v>
      </c>
      <c r="V2327" s="149">
        <v>0.77694444444444377</v>
      </c>
      <c r="W2327" s="130">
        <v>0.28999999999999998</v>
      </c>
      <c r="X2327" s="135">
        <v>9.9700000000000006</v>
      </c>
      <c r="Y2327" s="130" t="str">
        <f t="shared" si="321"/>
        <v>L349</v>
      </c>
      <c r="Z2327" s="130" t="str">
        <f t="shared" si="322"/>
        <v>1/CR173355SE</v>
      </c>
      <c r="AA2327" s="135">
        <f t="shared" si="324"/>
        <v>0.28999999999999998</v>
      </c>
      <c r="AB2327" s="135">
        <f t="shared" si="320"/>
        <v>3.21</v>
      </c>
      <c r="AC2327" s="130">
        <f t="shared" si="325"/>
        <v>9.9700000000000006</v>
      </c>
      <c r="AD2327" s="130" t="str">
        <f t="shared" si="323"/>
        <v>32007-611FANUC</v>
      </c>
      <c r="AE2327" s="136"/>
      <c r="AF2327" s="137"/>
      <c r="AG2327" s="1" t="s">
        <v>573</v>
      </c>
      <c r="AH2327" s="43">
        <v>24232</v>
      </c>
    </row>
    <row r="2328" spans="1:34" x14ac:dyDescent="0.25">
      <c r="A2328" s="139">
        <v>45005</v>
      </c>
      <c r="B2328" s="58" t="s">
        <v>7300</v>
      </c>
      <c r="C2328" s="51" t="s">
        <v>2321</v>
      </c>
      <c r="D2328" s="51" t="s">
        <v>6359</v>
      </c>
      <c r="E2328" s="54">
        <v>45019</v>
      </c>
      <c r="F2328" s="51" t="s">
        <v>6329</v>
      </c>
      <c r="G2328" s="48" t="s">
        <v>6355</v>
      </c>
      <c r="H2328" s="52">
        <v>10</v>
      </c>
      <c r="I2328" s="51" t="s">
        <v>6356</v>
      </c>
      <c r="J2328" s="1">
        <v>3.91</v>
      </c>
      <c r="K2328" s="132">
        <v>992100</v>
      </c>
      <c r="L2328" s="131"/>
      <c r="M2328" s="131">
        <v>3.6</v>
      </c>
      <c r="N2328" s="131">
        <v>1.6</v>
      </c>
      <c r="O2328" s="133">
        <f t="shared" si="319"/>
        <v>5.7600000000000007</v>
      </c>
      <c r="P2328" s="131" t="s">
        <v>4011</v>
      </c>
      <c r="Q2328" s="131" t="s">
        <v>577</v>
      </c>
      <c r="R2328" s="134" t="s">
        <v>5813</v>
      </c>
      <c r="S2328" s="149">
        <v>3.0836111111111095</v>
      </c>
      <c r="T2328" s="149">
        <v>0.30836111111111097</v>
      </c>
      <c r="U2328" s="150">
        <v>45012</v>
      </c>
      <c r="V2328" s="149">
        <v>0.66611111111111043</v>
      </c>
      <c r="W2328" s="130">
        <v>0.28000000000000003</v>
      </c>
      <c r="X2328" s="135">
        <v>12.59</v>
      </c>
      <c r="Y2328" s="130" t="str">
        <f t="shared" si="321"/>
        <v>N1001</v>
      </c>
      <c r="Z2328" s="130" t="str">
        <f t="shared" si="322"/>
        <v>3/IT1600Cs</v>
      </c>
      <c r="AA2328" s="135">
        <f t="shared" si="324"/>
        <v>0.28000000000000003</v>
      </c>
      <c r="AB2328" s="135">
        <f t="shared" si="320"/>
        <v>3.91</v>
      </c>
      <c r="AC2328" s="130">
        <f t="shared" si="325"/>
        <v>12.59</v>
      </c>
      <c r="AD2328" s="130" t="str">
        <f t="shared" si="323"/>
        <v>59001-306GP1</v>
      </c>
      <c r="AE2328" s="136"/>
      <c r="AF2328" s="137"/>
      <c r="AG2328" s="1" t="s">
        <v>151</v>
      </c>
      <c r="AH2328" s="43">
        <v>66931</v>
      </c>
    </row>
    <row r="2329" spans="1:34" x14ac:dyDescent="0.25">
      <c r="A2329" s="144">
        <v>45007</v>
      </c>
      <c r="B2329" s="56" t="s">
        <v>7323</v>
      </c>
      <c r="C2329" s="51" t="s">
        <v>1470</v>
      </c>
      <c r="D2329" s="51" t="s">
        <v>1471</v>
      </c>
      <c r="E2329" s="54">
        <v>45015</v>
      </c>
      <c r="F2329" s="51" t="s">
        <v>307</v>
      </c>
      <c r="G2329" s="48" t="s">
        <v>1469</v>
      </c>
      <c r="H2329" s="52">
        <v>50</v>
      </c>
      <c r="I2329" s="51" t="s">
        <v>279</v>
      </c>
      <c r="J2329" s="1">
        <v>38.67</v>
      </c>
      <c r="K2329" s="132">
        <v>992481</v>
      </c>
      <c r="L2329" s="131"/>
      <c r="M2329" s="131">
        <v>8.4</v>
      </c>
      <c r="N2329" s="131">
        <v>2.5499999999999998</v>
      </c>
      <c r="O2329" s="133">
        <f t="shared" si="319"/>
        <v>21.419999999999998</v>
      </c>
      <c r="P2329" s="131" t="s">
        <v>3497</v>
      </c>
      <c r="Q2329" s="131" t="s">
        <v>7324</v>
      </c>
      <c r="R2329" s="134" t="s">
        <v>5775</v>
      </c>
      <c r="S2329" s="149">
        <v>25.562777777777775</v>
      </c>
      <c r="T2329" s="149">
        <v>0.51125555555555546</v>
      </c>
      <c r="U2329" s="150">
        <v>45009</v>
      </c>
      <c r="V2329" s="149">
        <v>1.6555555555555568</v>
      </c>
      <c r="W2329" s="130">
        <v>0.62</v>
      </c>
      <c r="X2329" s="135">
        <v>70</v>
      </c>
      <c r="Y2329" s="130" t="str">
        <f t="shared" si="321"/>
        <v>N475A</v>
      </c>
      <c r="Z2329" s="130" t="str">
        <f t="shared" si="322"/>
        <v>14/BK-3HCCE</v>
      </c>
      <c r="AA2329" s="135">
        <f t="shared" si="324"/>
        <v>0.62</v>
      </c>
      <c r="AB2329" s="135">
        <f t="shared" si="320"/>
        <v>38.67</v>
      </c>
      <c r="AC2329" s="130">
        <f t="shared" si="325"/>
        <v>70</v>
      </c>
      <c r="AD2329" s="130" t="str">
        <f t="shared" si="323"/>
        <v>66000-6121</v>
      </c>
      <c r="AE2329" s="136"/>
      <c r="AF2329" s="137"/>
      <c r="AG2329" s="1" t="s">
        <v>153</v>
      </c>
      <c r="AH2329" s="43">
        <v>81345</v>
      </c>
    </row>
    <row r="2330" spans="1:34" x14ac:dyDescent="0.25">
      <c r="A2330" s="139">
        <v>44984</v>
      </c>
      <c r="B2330" s="58" t="s">
        <v>7176</v>
      </c>
      <c r="C2330" s="51" t="s">
        <v>129</v>
      </c>
      <c r="D2330" s="51" t="s">
        <v>217</v>
      </c>
      <c r="E2330" s="54">
        <v>45001</v>
      </c>
      <c r="F2330" s="51" t="s">
        <v>117</v>
      </c>
      <c r="G2330" s="48" t="s">
        <v>4051</v>
      </c>
      <c r="H2330" s="52">
        <v>37</v>
      </c>
      <c r="I2330" s="51" t="s">
        <v>128</v>
      </c>
      <c r="J2330" s="1">
        <v>3.21</v>
      </c>
      <c r="K2330" s="132">
        <v>989620</v>
      </c>
      <c r="L2330" s="131"/>
      <c r="M2330" s="131">
        <v>3</v>
      </c>
      <c r="N2330" s="131">
        <v>1.8</v>
      </c>
      <c r="O2330" s="133">
        <f t="shared" si="319"/>
        <v>5.4</v>
      </c>
      <c r="P2330" s="131" t="s">
        <v>411</v>
      </c>
      <c r="Q2330" s="131" t="s">
        <v>412</v>
      </c>
      <c r="R2330" s="134" t="s">
        <v>5813</v>
      </c>
      <c r="S2330" s="149">
        <v>5.960277777777776</v>
      </c>
      <c r="T2330" s="149">
        <v>0.16108858858858854</v>
      </c>
      <c r="U2330" s="150">
        <v>45009</v>
      </c>
      <c r="V2330" s="149">
        <v>1.494722222222221</v>
      </c>
      <c r="W2330" s="130">
        <v>0.28999999999999998</v>
      </c>
      <c r="X2330" s="135">
        <v>9.9700000000000006</v>
      </c>
      <c r="Y2330" s="130" t="str">
        <f t="shared" si="321"/>
        <v>L349</v>
      </c>
      <c r="Z2330" s="130" t="str">
        <f t="shared" si="322"/>
        <v>1/CR17335SE</v>
      </c>
      <c r="AA2330" s="135">
        <f t="shared" si="324"/>
        <v>0.28999999999999998</v>
      </c>
      <c r="AB2330" s="135">
        <f t="shared" si="320"/>
        <v>3.21</v>
      </c>
      <c r="AC2330" s="130">
        <f t="shared" si="325"/>
        <v>9.9700000000000006</v>
      </c>
      <c r="AD2330" s="130" t="str">
        <f t="shared" si="323"/>
        <v>32007-611FANUC</v>
      </c>
      <c r="AE2330" s="136"/>
      <c r="AF2330" s="137"/>
      <c r="AG2330" s="1" t="s">
        <v>573</v>
      </c>
      <c r="AH2330" s="43">
        <v>24232</v>
      </c>
    </row>
    <row r="2331" spans="1:34" x14ac:dyDescent="0.25">
      <c r="A2331" s="139">
        <v>44984</v>
      </c>
      <c r="B2331" s="58" t="s">
        <v>7171</v>
      </c>
      <c r="C2331" s="51" t="s">
        <v>348</v>
      </c>
      <c r="D2331" s="51" t="s">
        <v>7183</v>
      </c>
      <c r="E2331" s="54">
        <v>44992</v>
      </c>
      <c r="F2331" s="51" t="s">
        <v>322</v>
      </c>
      <c r="G2331" s="48" t="s">
        <v>7172</v>
      </c>
      <c r="H2331" s="52">
        <v>2</v>
      </c>
      <c r="I2331" s="51" t="s">
        <v>315</v>
      </c>
      <c r="J2331" s="1">
        <v>8.34</v>
      </c>
      <c r="K2331" s="132">
        <v>989137</v>
      </c>
      <c r="L2331" s="131"/>
      <c r="M2331" s="131">
        <v>6</v>
      </c>
      <c r="N2331" s="131">
        <v>1.65</v>
      </c>
      <c r="O2331" s="133">
        <f t="shared" si="319"/>
        <v>9.8999999999999986</v>
      </c>
      <c r="P2331" s="131" t="s">
        <v>3497</v>
      </c>
      <c r="Q2331" s="131" t="s">
        <v>583</v>
      </c>
      <c r="R2331" s="134" t="s">
        <v>997</v>
      </c>
      <c r="S2331" s="149">
        <v>0.44861111111111107</v>
      </c>
      <c r="T2331" s="149">
        <v>0.22430555555555554</v>
      </c>
      <c r="U2331" s="150">
        <v>45013</v>
      </c>
      <c r="V2331" s="149">
        <v>0.26083333333333414</v>
      </c>
      <c r="W2331" s="130">
        <v>0.59</v>
      </c>
      <c r="X2331" s="135">
        <v>25.3</v>
      </c>
      <c r="Y2331" s="130" t="str">
        <f t="shared" si="321"/>
        <v>PACK18</v>
      </c>
      <c r="Z2331" s="130" t="str">
        <f t="shared" si="322"/>
        <v>5/HR-AAU</v>
      </c>
      <c r="AA2331" s="135">
        <f t="shared" si="324"/>
        <v>0.59</v>
      </c>
      <c r="AB2331" s="135">
        <f t="shared" si="320"/>
        <v>8.34</v>
      </c>
      <c r="AC2331" s="130">
        <f t="shared" si="325"/>
        <v>25.3</v>
      </c>
      <c r="AD2331" s="130" t="str">
        <f t="shared" si="323"/>
        <v>66004-117</v>
      </c>
      <c r="AE2331" s="136"/>
      <c r="AF2331" s="137"/>
      <c r="AG2331" s="1" t="s">
        <v>13</v>
      </c>
      <c r="AH2331" s="43" t="s">
        <v>323</v>
      </c>
    </row>
    <row r="2332" spans="1:34" x14ac:dyDescent="0.25">
      <c r="A2332" s="147">
        <v>45002</v>
      </c>
      <c r="B2332" s="82" t="s">
        <v>7281</v>
      </c>
      <c r="C2332" s="51" t="s">
        <v>7285</v>
      </c>
      <c r="D2332" s="51" t="s">
        <v>7286</v>
      </c>
      <c r="E2332" s="54">
        <v>45021</v>
      </c>
      <c r="F2332" s="51" t="s">
        <v>7282</v>
      </c>
      <c r="G2332" s="48" t="s">
        <v>7283</v>
      </c>
      <c r="H2332" s="52">
        <v>1</v>
      </c>
      <c r="I2332" s="51" t="s">
        <v>7284</v>
      </c>
      <c r="J2332" s="1">
        <v>592.66999999999996</v>
      </c>
      <c r="K2332" s="132">
        <v>991731</v>
      </c>
      <c r="L2332" s="131"/>
      <c r="M2332" s="131"/>
      <c r="N2332" s="131"/>
      <c r="O2332" s="133">
        <f t="shared" si="319"/>
        <v>0</v>
      </c>
      <c r="P2332" s="131" t="s">
        <v>538</v>
      </c>
      <c r="Q2332" s="131" t="s">
        <v>632</v>
      </c>
      <c r="R2332" s="134" t="s">
        <v>118</v>
      </c>
      <c r="S2332" s="149">
        <v>5.0038888888888877</v>
      </c>
      <c r="T2332" s="149">
        <v>5.0038888888888877</v>
      </c>
      <c r="U2332" s="150">
        <v>45013</v>
      </c>
      <c r="V2332" s="149">
        <v>0.36111111111111205</v>
      </c>
      <c r="W2332" s="130">
        <v>1</v>
      </c>
      <c r="X2332" s="135">
        <v>1040</v>
      </c>
      <c r="Y2332" s="130" t="str">
        <f t="shared" si="321"/>
        <v>L930</v>
      </c>
      <c r="Z2332" s="130" t="str">
        <f t="shared" si="322"/>
        <v>8/LIRDD-165HTS-BC</v>
      </c>
      <c r="AA2332" s="135">
        <f t="shared" si="324"/>
        <v>1</v>
      </c>
      <c r="AB2332" s="135">
        <f t="shared" si="320"/>
        <v>592.66999999999996</v>
      </c>
      <c r="AC2332" s="130">
        <f t="shared" si="325"/>
        <v>1040</v>
      </c>
      <c r="AD2332" s="130" t="str">
        <f t="shared" si="323"/>
        <v>67001-943</v>
      </c>
      <c r="AE2332" s="136"/>
      <c r="AF2332" s="137"/>
      <c r="AG2332" s="1" t="s">
        <v>153</v>
      </c>
      <c r="AH2332" s="43">
        <v>2836</v>
      </c>
    </row>
    <row r="2333" spans="1:34" x14ac:dyDescent="0.25">
      <c r="A2333" s="144">
        <v>45000</v>
      </c>
      <c r="B2333" s="56" t="s">
        <v>7274</v>
      </c>
      <c r="C2333" s="51"/>
      <c r="D2333" s="51" t="s">
        <v>7277</v>
      </c>
      <c r="E2333" s="54">
        <v>45019</v>
      </c>
      <c r="F2333" s="51" t="s">
        <v>1370</v>
      </c>
      <c r="G2333" s="48" t="s">
        <v>7275</v>
      </c>
      <c r="H2333" s="52">
        <v>4</v>
      </c>
      <c r="I2333" s="51" t="s">
        <v>7276</v>
      </c>
      <c r="J2333" s="1">
        <v>2.79</v>
      </c>
      <c r="K2333" s="132">
        <v>991386</v>
      </c>
      <c r="L2333" s="131"/>
      <c r="M2333" s="131"/>
      <c r="N2333" s="131"/>
      <c r="O2333" s="133">
        <f t="shared" si="319"/>
        <v>0</v>
      </c>
      <c r="P2333" s="131"/>
      <c r="Q2333" s="131"/>
      <c r="R2333" s="134" t="s">
        <v>259</v>
      </c>
      <c r="S2333" s="149">
        <v>1.1330555555555559</v>
      </c>
      <c r="T2333" s="149">
        <v>0.28326388888888898</v>
      </c>
      <c r="U2333" s="150">
        <v>45012</v>
      </c>
      <c r="V2333" s="149">
        <v>0.18583333333333307</v>
      </c>
      <c r="W2333" s="130">
        <v>0.25</v>
      </c>
      <c r="X2333" s="135">
        <v>7.99</v>
      </c>
      <c r="Y2333" s="130" t="str">
        <f t="shared" si="321"/>
        <v>CA94</v>
      </c>
      <c r="Z2333" s="130">
        <f t="shared" si="322"/>
        <v>0</v>
      </c>
      <c r="AA2333" s="135">
        <f t="shared" si="324"/>
        <v>0.25</v>
      </c>
      <c r="AB2333" s="135">
        <f t="shared" si="320"/>
        <v>2.79</v>
      </c>
      <c r="AC2333" s="130">
        <f t="shared" si="325"/>
        <v>7.99</v>
      </c>
      <c r="AD2333" s="130" t="str">
        <f t="shared" si="323"/>
        <v>20006-100ADSN</v>
      </c>
      <c r="AE2333" s="136"/>
      <c r="AF2333" s="137"/>
      <c r="AG2333" s="1" t="s">
        <v>573</v>
      </c>
      <c r="AH2333" s="43">
        <v>66989</v>
      </c>
    </row>
    <row r="2334" spans="1:34" x14ac:dyDescent="0.25">
      <c r="A2334" s="139">
        <v>45005</v>
      </c>
      <c r="B2334" s="58" t="s">
        <v>7310</v>
      </c>
      <c r="C2334" s="51" t="s">
        <v>894</v>
      </c>
      <c r="D2334" s="51" t="s">
        <v>727</v>
      </c>
      <c r="E2334" s="54">
        <v>45021</v>
      </c>
      <c r="F2334" s="51" t="s">
        <v>311</v>
      </c>
      <c r="G2334" s="48" t="s">
        <v>726</v>
      </c>
      <c r="H2334" s="52">
        <v>15</v>
      </c>
      <c r="I2334" s="51" t="s">
        <v>312</v>
      </c>
      <c r="J2334" s="1">
        <v>33.11</v>
      </c>
      <c r="K2334" s="132">
        <v>992269</v>
      </c>
      <c r="L2334" s="131"/>
      <c r="M2334" s="131">
        <v>3</v>
      </c>
      <c r="N2334" s="131">
        <v>15</v>
      </c>
      <c r="O2334" s="133">
        <f t="shared" si="319"/>
        <v>45</v>
      </c>
      <c r="P2334" s="131" t="s">
        <v>435</v>
      </c>
      <c r="Q2334" s="131" t="s">
        <v>124</v>
      </c>
      <c r="R2334" s="134" t="s">
        <v>7338</v>
      </c>
      <c r="S2334" s="149">
        <v>8.2486111111111065</v>
      </c>
      <c r="T2334" s="149">
        <v>0.54990740740740707</v>
      </c>
      <c r="U2334" s="150">
        <v>45012</v>
      </c>
      <c r="V2334" s="149">
        <v>0.98805555555555369</v>
      </c>
      <c r="W2334" s="130">
        <v>0.5</v>
      </c>
      <c r="X2334" s="135">
        <v>74</v>
      </c>
      <c r="Y2334" s="130" t="str">
        <f t="shared" si="321"/>
        <v>L286A</v>
      </c>
      <c r="Z2334" s="130" t="str">
        <f t="shared" si="322"/>
        <v>3/BR-C</v>
      </c>
      <c r="AA2334" s="135">
        <f t="shared" si="324"/>
        <v>0.5</v>
      </c>
      <c r="AB2334" s="135">
        <f t="shared" si="320"/>
        <v>33.11</v>
      </c>
      <c r="AC2334" s="130">
        <f t="shared" si="325"/>
        <v>74</v>
      </c>
      <c r="AD2334" s="130" t="str">
        <f t="shared" si="323"/>
        <v>66000-277A</v>
      </c>
      <c r="AE2334" s="136"/>
      <c r="AF2334" s="137"/>
      <c r="AG2334" s="1" t="s">
        <v>153</v>
      </c>
      <c r="AH2334" s="43">
        <v>65813</v>
      </c>
    </row>
    <row r="2335" spans="1:34" x14ac:dyDescent="0.25">
      <c r="A2335" s="147">
        <v>44981</v>
      </c>
      <c r="B2335" s="82" t="s">
        <v>7166</v>
      </c>
      <c r="C2335" s="51" t="s">
        <v>129</v>
      </c>
      <c r="D2335" s="51" t="s">
        <v>512</v>
      </c>
      <c r="E2335" s="54">
        <v>44988</v>
      </c>
      <c r="F2335" s="51" t="s">
        <v>117</v>
      </c>
      <c r="G2335" s="48" t="s">
        <v>510</v>
      </c>
      <c r="H2335" s="52">
        <v>1</v>
      </c>
      <c r="I2335" s="51" t="s">
        <v>128</v>
      </c>
      <c r="J2335" s="1">
        <v>2.81</v>
      </c>
      <c r="K2335" s="132">
        <v>989463</v>
      </c>
      <c r="L2335" s="131"/>
      <c r="M2335" s="131">
        <v>3</v>
      </c>
      <c r="N2335" s="131">
        <v>1.8</v>
      </c>
      <c r="O2335" s="133">
        <f t="shared" si="319"/>
        <v>5.4</v>
      </c>
      <c r="P2335" s="131" t="s">
        <v>411</v>
      </c>
      <c r="Q2335" s="131" t="s">
        <v>412</v>
      </c>
      <c r="R2335" s="134" t="s">
        <v>5813</v>
      </c>
      <c r="S2335" s="149">
        <v>0.44249999999999989</v>
      </c>
      <c r="T2335" s="149">
        <v>0.44249999999999989</v>
      </c>
      <c r="U2335" s="150">
        <v>45012</v>
      </c>
      <c r="V2335" s="149">
        <v>0.15277777777777812</v>
      </c>
      <c r="W2335" s="130">
        <v>0.65</v>
      </c>
      <c r="X2335" s="135">
        <v>9.1</v>
      </c>
      <c r="Y2335" s="130" t="str">
        <f t="shared" si="321"/>
        <v>L378</v>
      </c>
      <c r="Z2335" s="130" t="str">
        <f t="shared" si="322"/>
        <v>1/CR17335SE</v>
      </c>
      <c r="AA2335" s="135">
        <f t="shared" si="324"/>
        <v>0.65</v>
      </c>
      <c r="AB2335" s="135">
        <f t="shared" si="320"/>
        <v>2.81</v>
      </c>
      <c r="AC2335" s="130">
        <f t="shared" si="325"/>
        <v>9.1</v>
      </c>
      <c r="AD2335" s="130" t="str">
        <f t="shared" si="323"/>
        <v>32005-108PLC</v>
      </c>
      <c r="AE2335" s="136"/>
      <c r="AF2335" s="137"/>
      <c r="AG2335" s="1" t="s">
        <v>573</v>
      </c>
      <c r="AH2335" s="43">
        <v>24232</v>
      </c>
    </row>
    <row r="2336" spans="1:34" x14ac:dyDescent="0.25">
      <c r="A2336" s="139">
        <v>44970</v>
      </c>
      <c r="B2336" s="58" t="s">
        <v>7059</v>
      </c>
      <c r="C2336" s="51" t="s">
        <v>7062</v>
      </c>
      <c r="D2336" s="51" t="s">
        <v>7063</v>
      </c>
      <c r="E2336" s="54">
        <v>44984</v>
      </c>
      <c r="F2336" s="51" t="s">
        <v>7060</v>
      </c>
      <c r="G2336" s="48" t="s">
        <v>7061</v>
      </c>
      <c r="H2336" s="52">
        <v>1</v>
      </c>
      <c r="I2336" s="51" t="s">
        <v>1015</v>
      </c>
      <c r="J2336" s="1">
        <v>14.14</v>
      </c>
      <c r="K2336" s="132">
        <v>987544</v>
      </c>
      <c r="L2336" s="131"/>
      <c r="M2336" s="131">
        <v>4.8</v>
      </c>
      <c r="N2336" s="131">
        <v>3</v>
      </c>
      <c r="O2336" s="133">
        <f t="shared" si="319"/>
        <v>14.399999999999999</v>
      </c>
      <c r="P2336" s="131" t="s">
        <v>3497</v>
      </c>
      <c r="Q2336" s="131" t="s">
        <v>7067</v>
      </c>
      <c r="R2336" s="134" t="s">
        <v>997</v>
      </c>
      <c r="S2336" s="149">
        <v>0.5911111111111107</v>
      </c>
      <c r="T2336" s="149">
        <v>0.5911111111111107</v>
      </c>
      <c r="U2336" s="150">
        <v>45014</v>
      </c>
      <c r="V2336" s="149">
        <v>0.25055555555555564</v>
      </c>
      <c r="W2336" s="130">
        <v>1.08</v>
      </c>
      <c r="X2336" s="135">
        <v>48</v>
      </c>
      <c r="Y2336" s="130" t="str">
        <f t="shared" si="321"/>
        <v>PACK539</v>
      </c>
      <c r="Z2336" s="130" t="str">
        <f t="shared" si="322"/>
        <v>4/IMX-3000CS</v>
      </c>
      <c r="AA2336" s="135">
        <f t="shared" si="324"/>
        <v>1.08</v>
      </c>
      <c r="AB2336" s="135">
        <f t="shared" si="320"/>
        <v>14.14</v>
      </c>
      <c r="AC2336" s="130">
        <f t="shared" si="325"/>
        <v>48</v>
      </c>
      <c r="AD2336" s="130" t="str">
        <f t="shared" si="323"/>
        <v>66002-303</v>
      </c>
      <c r="AE2336" s="136"/>
      <c r="AF2336" s="137"/>
      <c r="AG2336" s="1" t="s">
        <v>13</v>
      </c>
      <c r="AH2336" s="43">
        <v>2817</v>
      </c>
    </row>
    <row r="2337" spans="1:34" x14ac:dyDescent="0.25">
      <c r="A2337" s="146">
        <v>45008</v>
      </c>
      <c r="B2337" s="57" t="s">
        <v>7332</v>
      </c>
      <c r="C2337" s="51" t="s">
        <v>640</v>
      </c>
      <c r="D2337" s="51" t="s">
        <v>576</v>
      </c>
      <c r="E2337" s="54">
        <v>45026</v>
      </c>
      <c r="F2337" s="51" t="s">
        <v>322</v>
      </c>
      <c r="G2337" s="48" t="s">
        <v>575</v>
      </c>
      <c r="H2337" s="52">
        <v>80</v>
      </c>
      <c r="I2337" s="51" t="s">
        <v>634</v>
      </c>
      <c r="J2337" s="1">
        <v>1.95</v>
      </c>
      <c r="K2337" s="132">
        <v>992320</v>
      </c>
      <c r="L2337" s="131"/>
      <c r="M2337" s="131">
        <v>1.2</v>
      </c>
      <c r="N2337" s="131">
        <v>0.8</v>
      </c>
      <c r="O2337" s="133">
        <f t="shared" si="319"/>
        <v>0.96</v>
      </c>
      <c r="P2337" s="131" t="s">
        <v>3497</v>
      </c>
      <c r="Q2337" s="131" t="s">
        <v>412</v>
      </c>
      <c r="R2337" s="134" t="s">
        <v>5667</v>
      </c>
      <c r="S2337" s="149">
        <v>3.3341666666666656</v>
      </c>
      <c r="T2337" s="149">
        <v>4.1677083333333323E-2</v>
      </c>
      <c r="U2337" s="150">
        <v>45014</v>
      </c>
      <c r="V2337" s="149">
        <v>0.48694444444444507</v>
      </c>
      <c r="W2337" s="130">
        <v>0.03</v>
      </c>
      <c r="X2337" s="135">
        <v>18.22</v>
      </c>
      <c r="Y2337" s="130" t="str">
        <f t="shared" si="321"/>
        <v>N1705</v>
      </c>
      <c r="Z2337" s="130" t="str">
        <f t="shared" si="322"/>
        <v>1/BK-4MCCE</v>
      </c>
      <c r="AA2337" s="135">
        <f t="shared" si="324"/>
        <v>0.03</v>
      </c>
      <c r="AB2337" s="135">
        <f t="shared" si="320"/>
        <v>1.95</v>
      </c>
      <c r="AC2337" s="130">
        <f t="shared" si="325"/>
        <v>18.22</v>
      </c>
      <c r="AD2337" s="130" t="str">
        <f t="shared" si="323"/>
        <v>30006-414BP</v>
      </c>
      <c r="AE2337" s="136"/>
      <c r="AF2337" s="137"/>
      <c r="AG2337" s="1" t="s">
        <v>573</v>
      </c>
      <c r="AH2337" s="43" t="s">
        <v>323</v>
      </c>
    </row>
    <row r="2338" spans="1:34" x14ac:dyDescent="0.25">
      <c r="A2338" s="147">
        <v>45002</v>
      </c>
      <c r="B2338" s="82" t="s">
        <v>7287</v>
      </c>
      <c r="C2338" s="51" t="s">
        <v>7289</v>
      </c>
      <c r="D2338" s="51" t="s">
        <v>7418</v>
      </c>
      <c r="E2338" s="54">
        <v>45014</v>
      </c>
      <c r="F2338" s="51" t="s">
        <v>282</v>
      </c>
      <c r="G2338" s="48" t="s">
        <v>7288</v>
      </c>
      <c r="H2338" s="52">
        <v>1</v>
      </c>
      <c r="I2338" s="51" t="s">
        <v>324</v>
      </c>
      <c r="J2338" s="1">
        <v>23.93</v>
      </c>
      <c r="K2338" s="132">
        <v>991802</v>
      </c>
      <c r="L2338" s="131"/>
      <c r="M2338" s="131">
        <v>12</v>
      </c>
      <c r="N2338" s="131">
        <v>1.7</v>
      </c>
      <c r="O2338" s="133">
        <f t="shared" ref="O2338:O2349" si="326">N2338*M2338</f>
        <v>20.399999999999999</v>
      </c>
      <c r="P2338" s="131" t="s">
        <v>4011</v>
      </c>
      <c r="Q2338" s="131" t="s">
        <v>584</v>
      </c>
      <c r="R2338" s="134" t="s">
        <v>997</v>
      </c>
      <c r="S2338" s="149">
        <v>1.7686111111111122</v>
      </c>
      <c r="T2338" s="149">
        <v>1.7686111111111122</v>
      </c>
      <c r="U2338" s="150">
        <v>45014</v>
      </c>
      <c r="V2338" s="149">
        <v>0.25944444444444414</v>
      </c>
      <c r="W2338" s="130">
        <v>1</v>
      </c>
      <c r="X2338" s="135">
        <v>90</v>
      </c>
      <c r="Y2338" s="130" t="str">
        <f t="shared" si="321"/>
        <v>RECELL832</v>
      </c>
      <c r="Z2338" s="130" t="str">
        <f t="shared" si="322"/>
        <v>10/N170SCR</v>
      </c>
      <c r="AA2338" s="135">
        <f t="shared" si="324"/>
        <v>1</v>
      </c>
      <c r="AB2338" s="135">
        <f t="shared" si="320"/>
        <v>23.93</v>
      </c>
      <c r="AC2338" s="130">
        <f t="shared" si="325"/>
        <v>90</v>
      </c>
      <c r="AD2338" s="130" t="str">
        <f t="shared" si="323"/>
        <v>22000-454</v>
      </c>
      <c r="AE2338" s="136"/>
      <c r="AF2338" s="137"/>
      <c r="AG2338" s="1" t="s">
        <v>13</v>
      </c>
      <c r="AH2338" s="43" t="s">
        <v>283</v>
      </c>
    </row>
    <row r="2339" spans="1:34" x14ac:dyDescent="0.25">
      <c r="A2339" s="147">
        <v>45002</v>
      </c>
      <c r="B2339" s="82" t="s">
        <v>7290</v>
      </c>
      <c r="C2339" s="51" t="s">
        <v>7292</v>
      </c>
      <c r="D2339" s="51" t="s">
        <v>7417</v>
      </c>
      <c r="E2339" s="54">
        <v>45007</v>
      </c>
      <c r="F2339" s="51" t="s">
        <v>420</v>
      </c>
      <c r="G2339" s="48" t="s">
        <v>7291</v>
      </c>
      <c r="H2339" s="52">
        <v>1</v>
      </c>
      <c r="I2339" s="51" t="s">
        <v>374</v>
      </c>
      <c r="J2339" s="1">
        <v>41.49</v>
      </c>
      <c r="K2339" s="132">
        <v>991803</v>
      </c>
      <c r="L2339" s="131"/>
      <c r="M2339" s="131">
        <v>14.4</v>
      </c>
      <c r="N2339" s="131">
        <v>3</v>
      </c>
      <c r="O2339" s="133">
        <f t="shared" si="326"/>
        <v>43.2</v>
      </c>
      <c r="P2339" s="131" t="s">
        <v>3497</v>
      </c>
      <c r="Q2339" s="131" t="s">
        <v>591</v>
      </c>
      <c r="R2339" s="134" t="s">
        <v>6178</v>
      </c>
      <c r="S2339" s="149">
        <v>1.6863888888888945</v>
      </c>
      <c r="T2339" s="149">
        <v>1.6863888888888945</v>
      </c>
      <c r="U2339" s="150">
        <v>45014</v>
      </c>
      <c r="V2339" s="149">
        <v>0.25888888888888761</v>
      </c>
      <c r="W2339" s="130">
        <v>1</v>
      </c>
      <c r="X2339" s="135">
        <v>133.63999999999999</v>
      </c>
      <c r="Y2339" s="130" t="str">
        <f t="shared" si="321"/>
        <v>PACK79</v>
      </c>
      <c r="Z2339" s="130" t="str">
        <f t="shared" si="322"/>
        <v>12/HHR-300SCPY06</v>
      </c>
      <c r="AA2339" s="135">
        <f t="shared" si="324"/>
        <v>1</v>
      </c>
      <c r="AB2339" s="135">
        <f t="shared" si="320"/>
        <v>41.49</v>
      </c>
      <c r="AC2339" s="130">
        <f t="shared" si="325"/>
        <v>133.63999999999999</v>
      </c>
      <c r="AD2339" s="130" t="str">
        <f t="shared" si="323"/>
        <v>66001-047</v>
      </c>
      <c r="AE2339" s="136"/>
      <c r="AF2339" s="137"/>
      <c r="AG2339" s="1" t="s">
        <v>151</v>
      </c>
      <c r="AH2339" s="43">
        <v>23964</v>
      </c>
    </row>
    <row r="2340" spans="1:34" x14ac:dyDescent="0.25">
      <c r="A2340" s="139">
        <v>45005</v>
      </c>
      <c r="B2340" s="58" t="s">
        <v>7306</v>
      </c>
      <c r="C2340" s="51" t="s">
        <v>2496</v>
      </c>
      <c r="D2340" s="51" t="s">
        <v>2497</v>
      </c>
      <c r="E2340" s="54">
        <v>45023</v>
      </c>
      <c r="F2340" s="51" t="s">
        <v>4679</v>
      </c>
      <c r="G2340" s="48" t="s">
        <v>2495</v>
      </c>
      <c r="H2340" s="52">
        <v>2</v>
      </c>
      <c r="I2340" s="51" t="s">
        <v>318</v>
      </c>
      <c r="J2340" s="1">
        <v>216.77</v>
      </c>
      <c r="K2340" s="132">
        <v>992092</v>
      </c>
      <c r="L2340" s="131"/>
      <c r="M2340" s="131">
        <v>25.2</v>
      </c>
      <c r="N2340" s="131">
        <v>20.7</v>
      </c>
      <c r="O2340" s="133">
        <f t="shared" si="326"/>
        <v>521.64</v>
      </c>
      <c r="P2340" s="131" t="s">
        <v>3486</v>
      </c>
      <c r="Q2340" s="131" t="s">
        <v>2498</v>
      </c>
      <c r="R2340" s="134" t="s">
        <v>287</v>
      </c>
      <c r="S2340" s="149">
        <v>6.903888888888889</v>
      </c>
      <c r="T2340" s="149">
        <v>3.4519444444444445</v>
      </c>
      <c r="U2340" s="150">
        <v>45014</v>
      </c>
      <c r="V2340" s="149">
        <v>0.32472222222222058</v>
      </c>
      <c r="W2340" s="130">
        <v>3.57</v>
      </c>
      <c r="X2340" s="135">
        <v>600</v>
      </c>
      <c r="Y2340" s="130" t="str">
        <f t="shared" si="321"/>
        <v>RL1483</v>
      </c>
      <c r="Z2340" s="130" t="str">
        <f t="shared" si="322"/>
        <v>42/NCR18650GA</v>
      </c>
      <c r="AA2340" s="135">
        <f t="shared" si="324"/>
        <v>3.57</v>
      </c>
      <c r="AB2340" s="135">
        <f t="shared" si="320"/>
        <v>216.77</v>
      </c>
      <c r="AC2340" s="130">
        <f t="shared" si="325"/>
        <v>600</v>
      </c>
      <c r="AD2340" s="130" t="str">
        <f t="shared" si="323"/>
        <v>66002-674</v>
      </c>
      <c r="AE2340" s="136"/>
      <c r="AF2340" s="137"/>
      <c r="AG2340" s="1" t="s">
        <v>152</v>
      </c>
      <c r="AH2340" s="43">
        <v>65303</v>
      </c>
    </row>
    <row r="2341" spans="1:34" x14ac:dyDescent="0.25">
      <c r="A2341" s="139">
        <v>45012</v>
      </c>
      <c r="B2341" s="58" t="s">
        <v>7348</v>
      </c>
      <c r="C2341" s="51" t="s">
        <v>7352</v>
      </c>
      <c r="D2341" s="51" t="s">
        <v>7351</v>
      </c>
      <c r="E2341" s="54">
        <v>45016</v>
      </c>
      <c r="F2341" s="51" t="s">
        <v>3091</v>
      </c>
      <c r="G2341" s="48" t="s">
        <v>7349</v>
      </c>
      <c r="H2341" s="52">
        <v>1</v>
      </c>
      <c r="I2341" s="51" t="s">
        <v>7350</v>
      </c>
      <c r="J2341" s="1">
        <v>60.29</v>
      </c>
      <c r="K2341" s="132">
        <v>992932</v>
      </c>
      <c r="L2341" s="131"/>
      <c r="M2341" s="131">
        <v>14.4</v>
      </c>
      <c r="N2341" s="131">
        <v>10.35</v>
      </c>
      <c r="O2341" s="133">
        <f t="shared" si="326"/>
        <v>149.04</v>
      </c>
      <c r="P2341" s="131" t="s">
        <v>3486</v>
      </c>
      <c r="Q2341" s="131" t="s">
        <v>410</v>
      </c>
      <c r="R2341" s="134" t="s">
        <v>118</v>
      </c>
      <c r="S2341" s="149">
        <v>4.0611111111111109</v>
      </c>
      <c r="T2341" s="149">
        <v>4.0611111111111109</v>
      </c>
      <c r="U2341" s="150">
        <v>45014</v>
      </c>
      <c r="V2341" s="149">
        <v>0.23555555555555463</v>
      </c>
      <c r="W2341" s="130">
        <v>1</v>
      </c>
      <c r="X2341" s="135">
        <v>192</v>
      </c>
      <c r="Y2341" s="130" t="str">
        <f t="shared" si="321"/>
        <v>RL1675</v>
      </c>
      <c r="Z2341" s="130" t="str">
        <f t="shared" si="322"/>
        <v>12/NCR186506A</v>
      </c>
      <c r="AA2341" s="135">
        <f t="shared" si="324"/>
        <v>1</v>
      </c>
      <c r="AB2341" s="135">
        <f t="shared" si="320"/>
        <v>60.29</v>
      </c>
      <c r="AC2341" s="130">
        <f t="shared" si="325"/>
        <v>192</v>
      </c>
      <c r="AD2341" s="130" t="str">
        <f t="shared" si="323"/>
        <v>66002-855</v>
      </c>
      <c r="AE2341" s="136"/>
      <c r="AF2341" s="137"/>
      <c r="AG2341" s="1" t="s">
        <v>152</v>
      </c>
      <c r="AH2341" s="43">
        <v>65365</v>
      </c>
    </row>
    <row r="2342" spans="1:34" x14ac:dyDescent="0.25">
      <c r="A2342" s="147">
        <v>45009</v>
      </c>
      <c r="B2342" s="82" t="s">
        <v>7341</v>
      </c>
      <c r="C2342" s="51" t="s">
        <v>362</v>
      </c>
      <c r="D2342" s="51" t="s">
        <v>7365</v>
      </c>
      <c r="E2342" s="54">
        <v>45013</v>
      </c>
      <c r="F2342" s="51" t="s">
        <v>322</v>
      </c>
      <c r="G2342" s="48" t="s">
        <v>7342</v>
      </c>
      <c r="H2342" s="52">
        <v>2</v>
      </c>
      <c r="I2342" s="51" t="s">
        <v>288</v>
      </c>
      <c r="J2342" s="1">
        <v>16.64</v>
      </c>
      <c r="K2342" s="132">
        <v>992948</v>
      </c>
      <c r="L2342" s="131"/>
      <c r="M2342" s="131">
        <v>7.2</v>
      </c>
      <c r="N2342" s="131">
        <v>4.5</v>
      </c>
      <c r="O2342" s="133">
        <f t="shared" si="326"/>
        <v>32.4</v>
      </c>
      <c r="P2342" s="131" t="s">
        <v>3497</v>
      </c>
      <c r="Q2342" s="131" t="s">
        <v>464</v>
      </c>
      <c r="R2342" s="134" t="s">
        <v>5813</v>
      </c>
      <c r="S2342" s="149">
        <v>3.2291666666666679</v>
      </c>
      <c r="T2342" s="149">
        <v>1.6145833333333339</v>
      </c>
      <c r="U2342" s="150">
        <v>45014</v>
      </c>
      <c r="V2342" s="149">
        <v>0.32111111111110979</v>
      </c>
      <c r="W2342" s="130">
        <v>0.5</v>
      </c>
      <c r="X2342" s="135">
        <v>62.8</v>
      </c>
      <c r="Y2342" s="130" t="str">
        <f t="shared" si="321"/>
        <v>PACK754</v>
      </c>
      <c r="Z2342" s="130" t="str">
        <f t="shared" si="322"/>
        <v>6/HR-4/3FAU</v>
      </c>
      <c r="AA2342" s="135">
        <f t="shared" si="324"/>
        <v>0.5</v>
      </c>
      <c r="AB2342" s="135">
        <f t="shared" si="320"/>
        <v>16.64</v>
      </c>
      <c r="AC2342" s="130">
        <f t="shared" si="325"/>
        <v>62.8</v>
      </c>
      <c r="AD2342" s="130" t="str">
        <f t="shared" si="323"/>
        <v>66004-146</v>
      </c>
      <c r="AE2342" s="136"/>
      <c r="AF2342" s="137"/>
      <c r="AG2342" s="1" t="s">
        <v>13</v>
      </c>
      <c r="AH2342" s="43" t="s">
        <v>323</v>
      </c>
    </row>
    <row r="2343" spans="1:34" x14ac:dyDescent="0.25">
      <c r="A2343" s="139">
        <v>45005</v>
      </c>
      <c r="B2343" s="58" t="s">
        <v>7305</v>
      </c>
      <c r="C2343" s="51" t="s">
        <v>1807</v>
      </c>
      <c r="D2343" s="51" t="s">
        <v>3735</v>
      </c>
      <c r="E2343" s="54">
        <v>45023</v>
      </c>
      <c r="F2343" s="51" t="s">
        <v>4679</v>
      </c>
      <c r="G2343" s="48" t="s">
        <v>3734</v>
      </c>
      <c r="H2343" s="52">
        <v>2</v>
      </c>
      <c r="I2343" s="51" t="s">
        <v>318</v>
      </c>
      <c r="J2343" s="1">
        <v>152.47</v>
      </c>
      <c r="K2343" s="132">
        <v>992092</v>
      </c>
      <c r="L2343" s="131"/>
      <c r="M2343" s="131">
        <v>25.2</v>
      </c>
      <c r="N2343" s="131">
        <v>13.8</v>
      </c>
      <c r="O2343" s="133">
        <f t="shared" si="326"/>
        <v>347.76</v>
      </c>
      <c r="P2343" s="131" t="s">
        <v>3486</v>
      </c>
      <c r="Q2343" s="131" t="s">
        <v>1809</v>
      </c>
      <c r="R2343" s="134" t="s">
        <v>5775</v>
      </c>
      <c r="S2343" s="149">
        <v>6.6002777777777748</v>
      </c>
      <c r="T2343" s="149">
        <v>3.3001388888888874</v>
      </c>
      <c r="U2343" s="150">
        <v>45013</v>
      </c>
      <c r="V2343" s="149">
        <v>0.32972222222222136</v>
      </c>
      <c r="W2343" s="130">
        <v>2.68</v>
      </c>
      <c r="X2343" s="135">
        <v>435</v>
      </c>
      <c r="Y2343" s="130" t="str">
        <f t="shared" si="321"/>
        <v>RL1531</v>
      </c>
      <c r="Z2343" s="130" t="str">
        <f t="shared" si="322"/>
        <v>28/NCR18650GA</v>
      </c>
      <c r="AA2343" s="135">
        <f t="shared" si="324"/>
        <v>2.68</v>
      </c>
      <c r="AB2343" s="135">
        <f t="shared" si="320"/>
        <v>152.47</v>
      </c>
      <c r="AC2343" s="130">
        <f t="shared" si="325"/>
        <v>435</v>
      </c>
      <c r="AD2343" s="130" t="str">
        <f t="shared" si="323"/>
        <v>66002-674A</v>
      </c>
      <c r="AE2343" s="136"/>
      <c r="AF2343" s="137"/>
      <c r="AG2343" s="1" t="s">
        <v>152</v>
      </c>
      <c r="AH2343" s="43">
        <v>65303</v>
      </c>
    </row>
    <row r="2344" spans="1:34" x14ac:dyDescent="0.25">
      <c r="A2344" s="147">
        <v>45009</v>
      </c>
      <c r="B2344" s="82" t="s">
        <v>7340</v>
      </c>
      <c r="C2344" s="51" t="s">
        <v>149</v>
      </c>
      <c r="D2344" s="51" t="s">
        <v>220</v>
      </c>
      <c r="E2344" s="54">
        <v>45015</v>
      </c>
      <c r="F2344" s="51" t="s">
        <v>3091</v>
      </c>
      <c r="G2344" s="48" t="s">
        <v>219</v>
      </c>
      <c r="H2344" s="52">
        <v>20</v>
      </c>
      <c r="I2344" s="51" t="s">
        <v>148</v>
      </c>
      <c r="J2344" s="1">
        <v>15.53</v>
      </c>
      <c r="K2344" s="132">
        <v>992865</v>
      </c>
      <c r="L2344" s="131"/>
      <c r="M2344" s="131">
        <v>3.6</v>
      </c>
      <c r="N2344" s="131">
        <v>13</v>
      </c>
      <c r="O2344" s="133">
        <f t="shared" si="326"/>
        <v>46.800000000000004</v>
      </c>
      <c r="P2344" s="131" t="s">
        <v>538</v>
      </c>
      <c r="Q2344" s="131" t="s">
        <v>412</v>
      </c>
      <c r="R2344" s="134" t="s">
        <v>5813</v>
      </c>
      <c r="S2344" s="149">
        <v>6.5333333333333368</v>
      </c>
      <c r="T2344" s="149">
        <v>0.32666666666666683</v>
      </c>
      <c r="U2344" s="150">
        <v>45013</v>
      </c>
      <c r="V2344" s="149">
        <v>0.63055555555555642</v>
      </c>
      <c r="W2344" s="130">
        <v>0.19</v>
      </c>
      <c r="X2344" s="135">
        <v>32</v>
      </c>
      <c r="Y2344" s="130" t="str">
        <f t="shared" si="321"/>
        <v>L204</v>
      </c>
      <c r="Z2344" s="130" t="str">
        <f t="shared" si="322"/>
        <v>1/LSH20</v>
      </c>
      <c r="AA2344" s="135">
        <f t="shared" si="324"/>
        <v>0.19</v>
      </c>
      <c r="AB2344" s="135">
        <f t="shared" si="320"/>
        <v>15.53</v>
      </c>
      <c r="AC2344" s="130">
        <f t="shared" si="325"/>
        <v>32</v>
      </c>
      <c r="AD2344" s="130" t="str">
        <f t="shared" si="323"/>
        <v>66000-207</v>
      </c>
      <c r="AE2344" s="136"/>
      <c r="AF2344" s="137"/>
      <c r="AG2344" s="1" t="s">
        <v>573</v>
      </c>
      <c r="AH2344" s="43">
        <v>65365</v>
      </c>
    </row>
    <row r="2345" spans="1:34" x14ac:dyDescent="0.25">
      <c r="A2345" s="139">
        <v>45012</v>
      </c>
      <c r="B2345" s="58" t="s">
        <v>7358</v>
      </c>
      <c r="C2345" s="51" t="s">
        <v>7361</v>
      </c>
      <c r="D2345" s="51" t="s">
        <v>7366</v>
      </c>
      <c r="E2345" s="54">
        <v>45027</v>
      </c>
      <c r="F2345" s="51" t="s">
        <v>7359</v>
      </c>
      <c r="G2345" s="48" t="s">
        <v>7360</v>
      </c>
      <c r="H2345" s="52">
        <v>2</v>
      </c>
      <c r="I2345" s="51" t="s">
        <v>338</v>
      </c>
      <c r="J2345" s="1">
        <v>4.63</v>
      </c>
      <c r="K2345" s="132">
        <v>992868</v>
      </c>
      <c r="L2345" s="131"/>
      <c r="M2345" s="131">
        <v>6</v>
      </c>
      <c r="N2345" s="131">
        <v>1</v>
      </c>
      <c r="O2345" s="133">
        <f t="shared" si="326"/>
        <v>6</v>
      </c>
      <c r="P2345" s="131" t="s">
        <v>4011</v>
      </c>
      <c r="Q2345" s="131" t="s">
        <v>583</v>
      </c>
      <c r="R2345" s="134" t="s">
        <v>997</v>
      </c>
      <c r="S2345" s="149">
        <v>0.71277777777777762</v>
      </c>
      <c r="T2345" s="149">
        <v>0.35638888888888881</v>
      </c>
      <c r="U2345" s="150">
        <v>45013</v>
      </c>
      <c r="V2345" s="149">
        <v>0.24611111111111006</v>
      </c>
      <c r="W2345" s="130">
        <v>0.5</v>
      </c>
      <c r="X2345" s="135">
        <v>53.55</v>
      </c>
      <c r="Y2345" s="130" t="str">
        <f t="shared" si="321"/>
        <v>PACK755</v>
      </c>
      <c r="Z2345" s="130" t="str">
        <f t="shared" si="322"/>
        <v>5/IF1000AA</v>
      </c>
      <c r="AA2345" s="135">
        <f t="shared" si="324"/>
        <v>0.5</v>
      </c>
      <c r="AB2345" s="135">
        <f t="shared" si="320"/>
        <v>4.63</v>
      </c>
      <c r="AC2345" s="130">
        <f t="shared" si="325"/>
        <v>53.55</v>
      </c>
      <c r="AD2345" s="130" t="str">
        <f t="shared" si="323"/>
        <v>66004-147</v>
      </c>
      <c r="AE2345" s="136"/>
      <c r="AF2345" s="137"/>
      <c r="AG2345" s="1" t="s">
        <v>13</v>
      </c>
      <c r="AH2345" s="43">
        <v>2840</v>
      </c>
    </row>
    <row r="2346" spans="1:34" x14ac:dyDescent="0.25">
      <c r="A2346" s="144">
        <v>45014</v>
      </c>
      <c r="B2346" s="56" t="s">
        <v>7372</v>
      </c>
      <c r="C2346" s="51" t="s">
        <v>1293</v>
      </c>
      <c r="D2346" s="51" t="s">
        <v>269</v>
      </c>
      <c r="E2346" s="54">
        <v>45030</v>
      </c>
      <c r="F2346" s="51" t="s">
        <v>267</v>
      </c>
      <c r="G2346" s="48" t="s">
        <v>268</v>
      </c>
      <c r="H2346" s="52">
        <v>1</v>
      </c>
      <c r="I2346" s="51" t="s">
        <v>102</v>
      </c>
      <c r="J2346" s="1">
        <v>35.54</v>
      </c>
      <c r="K2346" s="132">
        <v>993337</v>
      </c>
      <c r="L2346" s="131"/>
      <c r="M2346" s="131"/>
      <c r="N2346" s="131"/>
      <c r="O2346" s="133">
        <f t="shared" si="326"/>
        <v>0</v>
      </c>
      <c r="P2346" s="131"/>
      <c r="Q2346" s="131"/>
      <c r="R2346" s="134" t="s">
        <v>5813</v>
      </c>
      <c r="S2346" s="149">
        <v>0.16666666666666741</v>
      </c>
      <c r="T2346" s="149">
        <v>0.16666666666666741</v>
      </c>
      <c r="U2346" s="150">
        <v>45016</v>
      </c>
      <c r="V2346" s="149">
        <v>0.21944444444444322</v>
      </c>
      <c r="W2346" s="130">
        <v>0.24</v>
      </c>
      <c r="X2346" s="135">
        <v>80</v>
      </c>
      <c r="Y2346" s="130" t="str">
        <f t="shared" si="321"/>
        <v>CH211</v>
      </c>
      <c r="Z2346" s="130" t="str">
        <f t="shared" si="322"/>
        <v>1/TSB-002</v>
      </c>
      <c r="AA2346" s="135">
        <f t="shared" si="324"/>
        <v>0.24</v>
      </c>
      <c r="AB2346" s="135">
        <f t="shared" si="320"/>
        <v>35.54</v>
      </c>
      <c r="AC2346" s="130">
        <f t="shared" si="325"/>
        <v>80</v>
      </c>
      <c r="AD2346" s="130" t="str">
        <f t="shared" si="323"/>
        <v>66000-118</v>
      </c>
      <c r="AE2346" s="136"/>
      <c r="AF2346" s="137"/>
      <c r="AG2346" s="1" t="s">
        <v>153</v>
      </c>
      <c r="AH2346" s="43">
        <v>66116</v>
      </c>
    </row>
    <row r="2347" spans="1:34" x14ac:dyDescent="0.25">
      <c r="A2347" s="144">
        <v>45014</v>
      </c>
      <c r="B2347" s="56" t="s">
        <v>7371</v>
      </c>
      <c r="C2347" s="51" t="s">
        <v>3235</v>
      </c>
      <c r="D2347" s="51" t="s">
        <v>1063</v>
      </c>
      <c r="E2347" s="54">
        <v>45030</v>
      </c>
      <c r="F2347" s="51" t="s">
        <v>267</v>
      </c>
      <c r="G2347" s="48" t="s">
        <v>1062</v>
      </c>
      <c r="H2347" s="52">
        <v>1</v>
      </c>
      <c r="I2347" s="51" t="s">
        <v>1924</v>
      </c>
      <c r="J2347" s="1">
        <v>39.68</v>
      </c>
      <c r="K2347" s="132">
        <v>993192</v>
      </c>
      <c r="L2347" s="131"/>
      <c r="M2347" s="131"/>
      <c r="N2347" s="131"/>
      <c r="O2347" s="133">
        <f t="shared" si="326"/>
        <v>0</v>
      </c>
      <c r="P2347" s="131"/>
      <c r="Q2347" s="131"/>
      <c r="R2347" s="134" t="s">
        <v>5813</v>
      </c>
      <c r="S2347" s="149">
        <v>0.42638888888888971</v>
      </c>
      <c r="T2347" s="149">
        <v>0.42638888888888971</v>
      </c>
      <c r="U2347" s="150">
        <v>45016</v>
      </c>
      <c r="V2347" s="149">
        <v>0.10111111111111004</v>
      </c>
      <c r="W2347" s="130">
        <v>0.12</v>
      </c>
      <c r="X2347" s="135">
        <v>80</v>
      </c>
      <c r="Y2347" s="130" t="str">
        <f t="shared" si="321"/>
        <v>CH211A</v>
      </c>
      <c r="Z2347" s="130" t="str">
        <f t="shared" si="322"/>
        <v>1/TSB-002PCB</v>
      </c>
      <c r="AA2347" s="135">
        <f t="shared" si="324"/>
        <v>0.12</v>
      </c>
      <c r="AB2347" s="135">
        <f t="shared" si="320"/>
        <v>39.68</v>
      </c>
      <c r="AC2347" s="130">
        <f t="shared" si="325"/>
        <v>80</v>
      </c>
      <c r="AD2347" s="130" t="str">
        <f t="shared" si="323"/>
        <v>66000-118A</v>
      </c>
      <c r="AE2347" s="136"/>
      <c r="AF2347" s="137"/>
      <c r="AG2347" s="1" t="s">
        <v>153</v>
      </c>
      <c r="AH2347" s="43">
        <v>242338</v>
      </c>
    </row>
    <row r="2348" spans="1:34" x14ac:dyDescent="0.25">
      <c r="A2348" s="144">
        <v>45014</v>
      </c>
      <c r="B2348" s="56" t="s">
        <v>7373</v>
      </c>
      <c r="C2348" s="51" t="s">
        <v>3235</v>
      </c>
      <c r="D2348" s="51" t="s">
        <v>1063</v>
      </c>
      <c r="E2348" s="54">
        <v>45030</v>
      </c>
      <c r="F2348" s="51" t="s">
        <v>267</v>
      </c>
      <c r="G2348" s="48" t="s">
        <v>1062</v>
      </c>
      <c r="H2348" s="52">
        <v>1</v>
      </c>
      <c r="I2348" s="51" t="s">
        <v>1924</v>
      </c>
      <c r="J2348" s="1">
        <v>39.68</v>
      </c>
      <c r="K2348" s="132">
        <v>993337</v>
      </c>
      <c r="L2348" s="131"/>
      <c r="M2348" s="131"/>
      <c r="N2348" s="131"/>
      <c r="O2348" s="133">
        <f t="shared" si="326"/>
        <v>0</v>
      </c>
      <c r="P2348" s="131"/>
      <c r="Q2348" s="131"/>
      <c r="R2348" s="134" t="s">
        <v>5813</v>
      </c>
      <c r="S2348" s="149">
        <v>0.16666666666666607</v>
      </c>
      <c r="T2348" s="149">
        <v>0.16666666666666607</v>
      </c>
      <c r="U2348" s="150">
        <v>45016</v>
      </c>
      <c r="V2348" s="149">
        <v>0.26333333333333453</v>
      </c>
      <c r="W2348" s="130">
        <v>0.12</v>
      </c>
      <c r="X2348" s="135">
        <v>80</v>
      </c>
      <c r="Y2348" s="130" t="str">
        <f t="shared" si="321"/>
        <v>CH211A</v>
      </c>
      <c r="Z2348" s="130" t="str">
        <f t="shared" si="322"/>
        <v>1/TSB-002PCB</v>
      </c>
      <c r="AA2348" s="135">
        <f t="shared" si="324"/>
        <v>0.12</v>
      </c>
      <c r="AB2348" s="135">
        <f t="shared" si="320"/>
        <v>39.68</v>
      </c>
      <c r="AC2348" s="130">
        <f t="shared" si="325"/>
        <v>80</v>
      </c>
      <c r="AD2348" s="130" t="str">
        <f t="shared" si="323"/>
        <v>66000-118A</v>
      </c>
      <c r="AE2348" s="136"/>
      <c r="AF2348" s="137"/>
      <c r="AG2348" s="1" t="s">
        <v>153</v>
      </c>
      <c r="AH2348" s="43">
        <v>66116</v>
      </c>
    </row>
    <row r="2349" spans="1:34" x14ac:dyDescent="0.25">
      <c r="A2349" s="147">
        <v>45016</v>
      </c>
      <c r="B2349" s="82" t="s">
        <v>7399</v>
      </c>
      <c r="C2349" s="51" t="s">
        <v>367</v>
      </c>
      <c r="D2349" s="51" t="s">
        <v>7402</v>
      </c>
      <c r="E2349" s="54">
        <v>45015</v>
      </c>
      <c r="F2349" s="51" t="s">
        <v>7400</v>
      </c>
      <c r="G2349" s="48" t="s">
        <v>7401</v>
      </c>
      <c r="H2349" s="52">
        <v>1</v>
      </c>
      <c r="I2349" s="51" t="s">
        <v>364</v>
      </c>
      <c r="J2349" s="1">
        <v>10.87</v>
      </c>
      <c r="K2349" s="132">
        <v>993654</v>
      </c>
      <c r="L2349" s="131"/>
      <c r="M2349" s="131">
        <v>7.2</v>
      </c>
      <c r="N2349" s="131">
        <v>2.4</v>
      </c>
      <c r="O2349" s="133">
        <f t="shared" si="326"/>
        <v>17.28</v>
      </c>
      <c r="P2349" s="131" t="s">
        <v>3486</v>
      </c>
      <c r="Q2349" s="131" t="s">
        <v>582</v>
      </c>
      <c r="R2349" s="134" t="s">
        <v>997</v>
      </c>
      <c r="S2349" s="149">
        <v>1.0616666666666661</v>
      </c>
      <c r="T2349" s="149">
        <v>1.0616666666666661</v>
      </c>
      <c r="U2349" s="150">
        <v>45016</v>
      </c>
      <c r="V2349" s="149">
        <v>8.1111111111112244E-2</v>
      </c>
      <c r="W2349" s="130">
        <v>0.5</v>
      </c>
      <c r="X2349" s="135">
        <v>60</v>
      </c>
      <c r="Y2349" s="130" t="str">
        <f t="shared" si="321"/>
        <v>RL1680</v>
      </c>
      <c r="Z2349" s="130" t="str">
        <f t="shared" si="322"/>
        <v>2/UR18650FK</v>
      </c>
      <c r="AA2349" s="135">
        <f t="shared" si="324"/>
        <v>0.5</v>
      </c>
      <c r="AB2349" s="135">
        <f t="shared" si="320"/>
        <v>10.87</v>
      </c>
      <c r="AC2349" s="130">
        <f t="shared" si="325"/>
        <v>60</v>
      </c>
      <c r="AD2349" s="130" t="str">
        <f t="shared" si="323"/>
        <v>66003-141</v>
      </c>
      <c r="AE2349" s="136"/>
      <c r="AF2349" s="137"/>
      <c r="AG2349" s="1" t="s">
        <v>151</v>
      </c>
      <c r="AH2349" s="43">
        <v>2844</v>
      </c>
    </row>
    <row r="2350" spans="1:34" x14ac:dyDescent="0.25">
      <c r="A2350" s="147">
        <v>45016</v>
      </c>
      <c r="B2350" s="82" t="s">
        <v>7403</v>
      </c>
      <c r="C2350" s="51" t="s">
        <v>367</v>
      </c>
      <c r="D2350" s="51" t="s">
        <v>7405</v>
      </c>
      <c r="E2350" s="54">
        <v>45015</v>
      </c>
      <c r="F2350" s="51" t="s">
        <v>7400</v>
      </c>
      <c r="G2350" s="48" t="s">
        <v>7404</v>
      </c>
      <c r="H2350" s="52">
        <v>1</v>
      </c>
      <c r="I2350" s="51" t="s">
        <v>303</v>
      </c>
      <c r="J2350" s="1">
        <v>19.28</v>
      </c>
      <c r="K2350" s="132">
        <v>993654</v>
      </c>
      <c r="L2350" s="131"/>
      <c r="M2350" s="131">
        <v>7.2</v>
      </c>
      <c r="N2350" s="131">
        <v>2.4</v>
      </c>
      <c r="O2350" s="133">
        <v>34.56</v>
      </c>
      <c r="P2350" s="131" t="s">
        <v>3486</v>
      </c>
      <c r="Q2350" s="131" t="s">
        <v>281</v>
      </c>
      <c r="R2350" s="134" t="s">
        <v>997</v>
      </c>
      <c r="S2350" s="149">
        <v>1.2113888888888886</v>
      </c>
      <c r="T2350" s="149">
        <v>1.2113888888888886</v>
      </c>
      <c r="U2350" s="150">
        <v>45016</v>
      </c>
      <c r="V2350" s="149">
        <v>0.10166666666666924</v>
      </c>
      <c r="W2350" s="130">
        <v>0.5</v>
      </c>
      <c r="X2350" s="135">
        <v>75</v>
      </c>
      <c r="Y2350" s="130" t="str">
        <f t="shared" si="321"/>
        <v>RL1681</v>
      </c>
      <c r="Z2350" s="130" t="str">
        <f t="shared" si="322"/>
        <v>2/UR18650FK</v>
      </c>
      <c r="AA2350" s="135">
        <f t="shared" si="324"/>
        <v>0.5</v>
      </c>
      <c r="AB2350" s="135">
        <f t="shared" si="320"/>
        <v>19.28</v>
      </c>
      <c r="AC2350" s="130">
        <f t="shared" si="325"/>
        <v>75</v>
      </c>
      <c r="AD2350" s="130" t="str">
        <f t="shared" si="323"/>
        <v>66003-142</v>
      </c>
      <c r="AE2350" s="136"/>
      <c r="AF2350" s="137"/>
      <c r="AG2350" s="1" t="s">
        <v>151</v>
      </c>
      <c r="AH2350" s="43">
        <v>2844</v>
      </c>
    </row>
    <row r="2351" spans="1:34" x14ac:dyDescent="0.25">
      <c r="A2351" s="144">
        <v>45014</v>
      </c>
      <c r="B2351" s="56" t="s">
        <v>7377</v>
      </c>
      <c r="C2351" s="51" t="s">
        <v>7381</v>
      </c>
      <c r="D2351" s="51" t="s">
        <v>7382</v>
      </c>
      <c r="E2351" s="54">
        <v>45026</v>
      </c>
      <c r="F2351" s="51" t="s">
        <v>7378</v>
      </c>
      <c r="G2351" s="48" t="s">
        <v>7379</v>
      </c>
      <c r="H2351" s="52">
        <v>10</v>
      </c>
      <c r="I2351" s="51" t="s">
        <v>7380</v>
      </c>
      <c r="J2351" s="1">
        <v>5.86</v>
      </c>
      <c r="K2351" s="132">
        <v>992829</v>
      </c>
      <c r="L2351" s="131"/>
      <c r="M2351" s="131">
        <v>8.4</v>
      </c>
      <c r="N2351" s="131">
        <v>0.3</v>
      </c>
      <c r="O2351" s="133">
        <f t="shared" ref="O2351:O2364" si="327">N2351*M2351</f>
        <v>2.52</v>
      </c>
      <c r="P2351" s="131" t="s">
        <v>3497</v>
      </c>
      <c r="Q2351" s="131" t="s">
        <v>589</v>
      </c>
      <c r="R2351" s="134" t="s">
        <v>5813</v>
      </c>
      <c r="S2351" s="149">
        <v>5.4483333333333297</v>
      </c>
      <c r="T2351" s="149">
        <v>0.54483333333333295</v>
      </c>
      <c r="U2351" s="150">
        <v>45016</v>
      </c>
      <c r="V2351" s="149">
        <v>0.33944444444444333</v>
      </c>
      <c r="W2351" s="130">
        <v>0.5</v>
      </c>
      <c r="X2351" s="135">
        <v>23.39</v>
      </c>
      <c r="Y2351" s="130" t="str">
        <f t="shared" si="321"/>
        <v>N795</v>
      </c>
      <c r="Z2351" s="130" t="str">
        <f t="shared" si="322"/>
        <v>7/H300-AAAA</v>
      </c>
      <c r="AA2351" s="135">
        <f t="shared" si="324"/>
        <v>0.5</v>
      </c>
      <c r="AB2351" s="135">
        <f t="shared" si="320"/>
        <v>5.86</v>
      </c>
      <c r="AC2351" s="130">
        <f t="shared" si="325"/>
        <v>23.39</v>
      </c>
      <c r="AD2351" s="130" t="str">
        <f t="shared" si="323"/>
        <v>62000-006GALRM</v>
      </c>
      <c r="AE2351" s="136"/>
      <c r="AF2351" s="137"/>
      <c r="AG2351" s="1" t="s">
        <v>13</v>
      </c>
      <c r="AH2351" s="43">
        <v>1284</v>
      </c>
    </row>
    <row r="2352" spans="1:34" x14ac:dyDescent="0.25">
      <c r="A2352" s="139">
        <v>45012</v>
      </c>
      <c r="B2352" s="58" t="s">
        <v>7355</v>
      </c>
      <c r="C2352" s="51" t="s">
        <v>3197</v>
      </c>
      <c r="D2352" s="51" t="s">
        <v>7357</v>
      </c>
      <c r="E2352" s="54">
        <v>45027</v>
      </c>
      <c r="F2352" s="51" t="s">
        <v>7334</v>
      </c>
      <c r="G2352" s="48" t="s">
        <v>7356</v>
      </c>
      <c r="H2352" s="52">
        <v>2</v>
      </c>
      <c r="I2352" s="51" t="s">
        <v>114</v>
      </c>
      <c r="J2352" s="1">
        <v>31.4</v>
      </c>
      <c r="K2352" s="132">
        <v>992869</v>
      </c>
      <c r="L2352" s="131"/>
      <c r="M2352" s="131">
        <v>12</v>
      </c>
      <c r="N2352" s="131">
        <v>4.5</v>
      </c>
      <c r="O2352" s="133">
        <f t="shared" si="327"/>
        <v>54</v>
      </c>
      <c r="P2352" s="131" t="s">
        <v>3497</v>
      </c>
      <c r="Q2352" s="131" t="s">
        <v>584</v>
      </c>
      <c r="R2352" s="134" t="s">
        <v>5775</v>
      </c>
      <c r="S2352" s="149">
        <v>5.4650000000000007</v>
      </c>
      <c r="T2352" s="149">
        <v>2.7325000000000004</v>
      </c>
      <c r="U2352" s="150">
        <v>45016</v>
      </c>
      <c r="V2352" s="149">
        <v>0.26972222222222264</v>
      </c>
      <c r="W2352" s="130">
        <v>0.5</v>
      </c>
      <c r="X2352" s="135">
        <v>100</v>
      </c>
      <c r="Y2352" s="130" t="str">
        <f t="shared" si="321"/>
        <v>N2044</v>
      </c>
      <c r="Z2352" s="130" t="str">
        <f t="shared" si="322"/>
        <v>10/HR-4/3FAU</v>
      </c>
      <c r="AA2352" s="135">
        <f t="shared" si="324"/>
        <v>0.5</v>
      </c>
      <c r="AB2352" s="135">
        <f t="shared" si="320"/>
        <v>31.4</v>
      </c>
      <c r="AC2352" s="130">
        <f t="shared" si="325"/>
        <v>100</v>
      </c>
      <c r="AD2352" s="130" t="str">
        <f t="shared" si="323"/>
        <v>66003-138</v>
      </c>
      <c r="AE2352" s="136"/>
      <c r="AF2352" s="137"/>
      <c r="AG2352" s="1" t="s">
        <v>151</v>
      </c>
      <c r="AH2352" s="43">
        <v>1279</v>
      </c>
    </row>
    <row r="2353" spans="1:34" x14ac:dyDescent="0.25">
      <c r="A2353" s="147">
        <v>45002</v>
      </c>
      <c r="B2353" s="82" t="s">
        <v>7293</v>
      </c>
      <c r="C2353" s="51" t="s">
        <v>1835</v>
      </c>
      <c r="D2353" s="51" t="s">
        <v>3411</v>
      </c>
      <c r="E2353" s="54">
        <v>45014</v>
      </c>
      <c r="F2353" s="51" t="s">
        <v>255</v>
      </c>
      <c r="G2353" s="48" t="s">
        <v>3410</v>
      </c>
      <c r="H2353" s="52">
        <v>1</v>
      </c>
      <c r="I2353" s="51" t="s">
        <v>279</v>
      </c>
      <c r="J2353" s="1">
        <v>22.22</v>
      </c>
      <c r="K2353" s="132">
        <v>991794</v>
      </c>
      <c r="L2353" s="131"/>
      <c r="M2353" s="131">
        <v>9.6</v>
      </c>
      <c r="N2353" s="131">
        <v>2.5499999999999998</v>
      </c>
      <c r="O2353" s="133">
        <f t="shared" si="327"/>
        <v>24.479999999999997</v>
      </c>
      <c r="P2353" s="131" t="s">
        <v>3497</v>
      </c>
      <c r="Q2353" s="131" t="s">
        <v>632</v>
      </c>
      <c r="R2353" s="134" t="s">
        <v>997</v>
      </c>
      <c r="S2353" s="149">
        <v>2.0783333333333331</v>
      </c>
      <c r="T2353" s="149">
        <v>2.0783333333333331</v>
      </c>
      <c r="U2353" s="150">
        <v>45016</v>
      </c>
      <c r="V2353" s="149">
        <v>0.15611111111111065</v>
      </c>
      <c r="W2353" s="130">
        <v>1.24</v>
      </c>
      <c r="X2353" s="135">
        <v>69.72</v>
      </c>
      <c r="Y2353" s="130" t="str">
        <f t="shared" si="321"/>
        <v>N1680</v>
      </c>
      <c r="Z2353" s="130" t="str">
        <f t="shared" si="322"/>
        <v>8/BK-3HCCE</v>
      </c>
      <c r="AA2353" s="135">
        <f t="shared" si="324"/>
        <v>1.24</v>
      </c>
      <c r="AB2353" s="135">
        <f t="shared" si="320"/>
        <v>22.22</v>
      </c>
      <c r="AC2353" s="130">
        <f t="shared" si="325"/>
        <v>69.72</v>
      </c>
      <c r="AD2353" s="130" t="str">
        <f t="shared" si="323"/>
        <v>30006-888HEHR</v>
      </c>
      <c r="AE2353" s="136"/>
      <c r="AF2353" s="137"/>
      <c r="AG2353" s="1" t="s">
        <v>151</v>
      </c>
      <c r="AH2353" s="43" t="s">
        <v>277</v>
      </c>
    </row>
    <row r="2354" spans="1:34" x14ac:dyDescent="0.25">
      <c r="A2354" s="144">
        <v>45014</v>
      </c>
      <c r="B2354" s="56" t="s">
        <v>7367</v>
      </c>
      <c r="C2354" s="51" t="s">
        <v>4747</v>
      </c>
      <c r="D2354" s="51" t="s">
        <v>4861</v>
      </c>
      <c r="E2354" s="54">
        <v>45028</v>
      </c>
      <c r="F2354" s="51" t="s">
        <v>117</v>
      </c>
      <c r="G2354" s="48" t="s">
        <v>4859</v>
      </c>
      <c r="H2354" s="52">
        <v>4</v>
      </c>
      <c r="I2354" s="51" t="s">
        <v>113</v>
      </c>
      <c r="J2354" s="1">
        <v>22.41</v>
      </c>
      <c r="K2354" s="132">
        <v>992977</v>
      </c>
      <c r="L2354" s="131"/>
      <c r="M2354" s="131">
        <v>3.6</v>
      </c>
      <c r="N2354" s="131">
        <v>13.4</v>
      </c>
      <c r="O2354" s="133">
        <f t="shared" si="327"/>
        <v>48.24</v>
      </c>
      <c r="P2354" s="131" t="s">
        <v>3486</v>
      </c>
      <c r="Q2354" s="131" t="s">
        <v>254</v>
      </c>
      <c r="R2354" s="134" t="s">
        <v>5667</v>
      </c>
      <c r="S2354" s="149">
        <v>3.3144444444444416</v>
      </c>
      <c r="T2354" s="149">
        <v>0.82861111111111041</v>
      </c>
      <c r="U2354" s="150">
        <v>45016</v>
      </c>
      <c r="V2354" s="149">
        <v>0.29944444444444507</v>
      </c>
      <c r="W2354" s="130">
        <v>0.61</v>
      </c>
      <c r="X2354" s="135">
        <v>52.6</v>
      </c>
      <c r="Y2354" s="130" t="str">
        <f t="shared" si="321"/>
        <v>RL808</v>
      </c>
      <c r="Z2354" s="130" t="str">
        <f t="shared" si="322"/>
        <v>4/NCR18650BF</v>
      </c>
      <c r="AA2354" s="135">
        <f t="shared" si="324"/>
        <v>0.61</v>
      </c>
      <c r="AB2354" s="135">
        <f t="shared" si="320"/>
        <v>22.41</v>
      </c>
      <c r="AC2354" s="130">
        <f t="shared" si="325"/>
        <v>52.6</v>
      </c>
      <c r="AD2354" s="130" t="str">
        <f t="shared" si="323"/>
        <v>88003-105</v>
      </c>
      <c r="AE2354" s="136"/>
      <c r="AF2354" s="137"/>
      <c r="AG2354" s="1" t="s">
        <v>573</v>
      </c>
      <c r="AH2354" s="43">
        <v>24232</v>
      </c>
    </row>
    <row r="2355" spans="1:34" x14ac:dyDescent="0.25">
      <c r="A2355" s="144">
        <v>45014</v>
      </c>
      <c r="B2355" s="56" t="s">
        <v>7386</v>
      </c>
      <c r="C2355" s="51" t="s">
        <v>2066</v>
      </c>
      <c r="D2355" s="51" t="s">
        <v>7388</v>
      </c>
      <c r="E2355" s="54">
        <v>45020</v>
      </c>
      <c r="F2355" s="51" t="s">
        <v>255</v>
      </c>
      <c r="G2355" s="48" t="s">
        <v>7387</v>
      </c>
      <c r="H2355" s="52">
        <v>5</v>
      </c>
      <c r="I2355" s="51" t="s">
        <v>2065</v>
      </c>
      <c r="J2355" s="1">
        <v>3.84</v>
      </c>
      <c r="K2355" s="132">
        <v>992753</v>
      </c>
      <c r="L2355" s="131"/>
      <c r="M2355" s="131">
        <v>3.7</v>
      </c>
      <c r="N2355" s="131">
        <v>7.2</v>
      </c>
      <c r="O2355" s="133">
        <f t="shared" si="327"/>
        <v>26.64</v>
      </c>
      <c r="P2355" s="131" t="s">
        <v>538</v>
      </c>
      <c r="Q2355" s="131" t="s">
        <v>550</v>
      </c>
      <c r="R2355" s="134" t="s">
        <v>287</v>
      </c>
      <c r="S2355" s="149">
        <v>1.4530555555555531</v>
      </c>
      <c r="T2355" s="149">
        <v>0.2906111111111106</v>
      </c>
      <c r="U2355" s="150">
        <v>45016</v>
      </c>
      <c r="V2355" s="149">
        <v>0.40722222222222149</v>
      </c>
      <c r="W2355" s="130">
        <v>0.5</v>
      </c>
      <c r="X2355" s="135">
        <v>30</v>
      </c>
      <c r="Y2355" s="130" t="str">
        <f t="shared" si="321"/>
        <v>L932</v>
      </c>
      <c r="Z2355" s="130" t="str">
        <f t="shared" si="322"/>
        <v>2/ER17505</v>
      </c>
      <c r="AA2355" s="135">
        <f t="shared" si="324"/>
        <v>0.5</v>
      </c>
      <c r="AB2355" s="135">
        <f t="shared" si="320"/>
        <v>3.84</v>
      </c>
      <c r="AC2355" s="130">
        <f t="shared" si="325"/>
        <v>30</v>
      </c>
      <c r="AD2355" s="130" t="str">
        <f t="shared" si="323"/>
        <v>67001-944</v>
      </c>
      <c r="AE2355" s="136"/>
      <c r="AF2355" s="137"/>
      <c r="AG2355" s="1" t="s">
        <v>153</v>
      </c>
      <c r="AH2355" s="43" t="s">
        <v>277</v>
      </c>
    </row>
    <row r="2356" spans="1:34" x14ac:dyDescent="0.25">
      <c r="A2356" s="144">
        <v>45014</v>
      </c>
      <c r="B2356" s="56" t="s">
        <v>7368</v>
      </c>
      <c r="C2356" s="51" t="s">
        <v>402</v>
      </c>
      <c r="D2356" s="51" t="s">
        <v>6973</v>
      </c>
      <c r="E2356" s="54">
        <v>45021</v>
      </c>
      <c r="F2356" s="51" t="s">
        <v>1753</v>
      </c>
      <c r="G2356" s="48" t="s">
        <v>6972</v>
      </c>
      <c r="H2356" s="52">
        <v>9</v>
      </c>
      <c r="I2356" s="51" t="s">
        <v>95</v>
      </c>
      <c r="J2356" s="1">
        <v>14.91</v>
      </c>
      <c r="K2356" s="132">
        <v>992803</v>
      </c>
      <c r="L2356" s="131"/>
      <c r="M2356" s="131">
        <v>12</v>
      </c>
      <c r="N2356" s="131"/>
      <c r="O2356" s="133">
        <f t="shared" si="327"/>
        <v>0</v>
      </c>
      <c r="P2356" s="131" t="s">
        <v>3538</v>
      </c>
      <c r="Q2356" s="131" t="s">
        <v>6974</v>
      </c>
      <c r="R2356" s="134" t="s">
        <v>5775</v>
      </c>
      <c r="S2356" s="149">
        <v>8.9108333333333327</v>
      </c>
      <c r="T2356" s="149">
        <v>0.99009259259259252</v>
      </c>
      <c r="U2356" s="150">
        <v>45016</v>
      </c>
      <c r="V2356" s="149">
        <v>0.65499999999999847</v>
      </c>
      <c r="W2356" s="130">
        <v>0.59</v>
      </c>
      <c r="X2356" s="135">
        <v>80</v>
      </c>
      <c r="Y2356" s="130" t="str">
        <f t="shared" si="321"/>
        <v>AL315B</v>
      </c>
      <c r="Z2356" s="130" t="str">
        <f t="shared" si="322"/>
        <v>16/LR20XW</v>
      </c>
      <c r="AA2356" s="135">
        <f t="shared" si="324"/>
        <v>0.59</v>
      </c>
      <c r="AB2356" s="135">
        <f t="shared" si="320"/>
        <v>14.91</v>
      </c>
      <c r="AC2356" s="130">
        <f t="shared" si="325"/>
        <v>80</v>
      </c>
      <c r="AD2356" s="130" t="str">
        <f t="shared" si="323"/>
        <v>50001-208BRPS</v>
      </c>
      <c r="AE2356" s="136"/>
      <c r="AF2356" s="137"/>
      <c r="AG2356" s="1" t="s">
        <v>153</v>
      </c>
      <c r="AH2356" s="43">
        <v>40206</v>
      </c>
    </row>
    <row r="2357" spans="1:34" x14ac:dyDescent="0.25">
      <c r="A2357" s="146">
        <v>44966</v>
      </c>
      <c r="B2357" s="57" t="s">
        <v>7030</v>
      </c>
      <c r="C2357" s="51" t="s">
        <v>574</v>
      </c>
      <c r="D2357" s="51" t="s">
        <v>197</v>
      </c>
      <c r="E2357" s="54">
        <v>45044</v>
      </c>
      <c r="F2357" s="51" t="s">
        <v>108</v>
      </c>
      <c r="G2357" s="48" t="s">
        <v>679</v>
      </c>
      <c r="H2357" s="52">
        <v>250</v>
      </c>
      <c r="I2357" s="51" t="s">
        <v>109</v>
      </c>
      <c r="J2357" s="1">
        <v>10.86</v>
      </c>
      <c r="K2357" s="132">
        <v>984638</v>
      </c>
      <c r="L2357" s="131"/>
      <c r="M2357" s="131">
        <v>3.6</v>
      </c>
      <c r="N2357" s="131">
        <v>3.6</v>
      </c>
      <c r="O2357" s="133">
        <f t="shared" si="327"/>
        <v>12.96</v>
      </c>
      <c r="P2357" s="131" t="s">
        <v>538</v>
      </c>
      <c r="Q2357" s="131" t="s">
        <v>124</v>
      </c>
      <c r="R2357" s="134" t="s">
        <v>7408</v>
      </c>
      <c r="S2357" s="149">
        <v>83.86666666666666</v>
      </c>
      <c r="T2357" s="149">
        <v>0.33546666666666664</v>
      </c>
      <c r="U2357" s="150">
        <v>45015</v>
      </c>
      <c r="V2357" s="149">
        <v>1.8258333333333336</v>
      </c>
      <c r="W2357" s="130">
        <v>0.35</v>
      </c>
      <c r="X2357" s="135">
        <v>28</v>
      </c>
      <c r="Y2357" s="130" t="str">
        <f t="shared" si="321"/>
        <v>L304A</v>
      </c>
      <c r="Z2357" s="130" t="str">
        <f t="shared" si="322"/>
        <v>3/LS14250</v>
      </c>
      <c r="AA2357" s="135">
        <f t="shared" si="324"/>
        <v>0.35</v>
      </c>
      <c r="AB2357" s="135">
        <f t="shared" si="320"/>
        <v>10.86</v>
      </c>
      <c r="AC2357" s="130">
        <f t="shared" si="325"/>
        <v>28</v>
      </c>
      <c r="AD2357" s="130" t="str">
        <f t="shared" si="323"/>
        <v>66000-294A</v>
      </c>
      <c r="AE2357" s="136"/>
      <c r="AF2357" s="137"/>
      <c r="AG2357" s="1" t="s">
        <v>153</v>
      </c>
      <c r="AH2357" s="43">
        <v>65551</v>
      </c>
    </row>
    <row r="2358" spans="1:34" x14ac:dyDescent="0.25">
      <c r="A2358" s="144">
        <v>45014</v>
      </c>
      <c r="B2358" s="56" t="s">
        <v>7364</v>
      </c>
      <c r="C2358" s="51" t="s">
        <v>1293</v>
      </c>
      <c r="D2358" s="51" t="s">
        <v>2618</v>
      </c>
      <c r="E2358" s="54">
        <v>45018</v>
      </c>
      <c r="F2358" s="51" t="s">
        <v>2613</v>
      </c>
      <c r="G2358" s="48" t="s">
        <v>2617</v>
      </c>
      <c r="H2358" s="52">
        <v>4</v>
      </c>
      <c r="I2358" s="51" t="s">
        <v>102</v>
      </c>
      <c r="J2358" s="1">
        <v>38.799999999999997</v>
      </c>
      <c r="K2358" s="132">
        <v>992799</v>
      </c>
      <c r="L2358" s="131"/>
      <c r="M2358" s="131"/>
      <c r="N2358" s="131"/>
      <c r="O2358" s="133">
        <f t="shared" si="327"/>
        <v>0</v>
      </c>
      <c r="P2358" s="131"/>
      <c r="Q2358" s="131"/>
      <c r="R2358" s="134" t="s">
        <v>7409</v>
      </c>
      <c r="S2358" s="149">
        <v>3.00277777777778</v>
      </c>
      <c r="T2358" s="149">
        <v>0.750694444444445</v>
      </c>
      <c r="U2358" s="150">
        <v>45015</v>
      </c>
      <c r="V2358" s="149">
        <v>0.33222222222222308</v>
      </c>
      <c r="W2358" s="130">
        <v>0.57999999999999996</v>
      </c>
      <c r="X2358" s="135">
        <v>92</v>
      </c>
      <c r="Y2358" s="130" t="str">
        <f t="shared" si="321"/>
        <v>CH90</v>
      </c>
      <c r="Z2358" s="130" t="str">
        <f t="shared" si="322"/>
        <v>1/TSB-002</v>
      </c>
      <c r="AA2358" s="135">
        <f t="shared" si="324"/>
        <v>0.57999999999999996</v>
      </c>
      <c r="AB2358" s="135">
        <f t="shared" si="320"/>
        <v>38.799999999999997</v>
      </c>
      <c r="AC2358" s="130">
        <f t="shared" si="325"/>
        <v>92</v>
      </c>
      <c r="AD2358" s="130" t="str">
        <f t="shared" si="323"/>
        <v>66000-160</v>
      </c>
      <c r="AE2358" s="136"/>
      <c r="AF2358" s="137"/>
      <c r="AG2358" s="1" t="s">
        <v>13</v>
      </c>
      <c r="AH2358" s="43">
        <v>66148</v>
      </c>
    </row>
    <row r="2359" spans="1:34" x14ac:dyDescent="0.25">
      <c r="A2359" s="139">
        <v>45005</v>
      </c>
      <c r="B2359" s="58" t="s">
        <v>7308</v>
      </c>
      <c r="C2359" s="51" t="s">
        <v>445</v>
      </c>
      <c r="D2359" s="51" t="s">
        <v>504</v>
      </c>
      <c r="E2359" s="54">
        <v>45020</v>
      </c>
      <c r="F2359" s="51" t="s">
        <v>499</v>
      </c>
      <c r="G2359" s="48" t="s">
        <v>503</v>
      </c>
      <c r="H2359" s="52">
        <v>50</v>
      </c>
      <c r="I2359" s="51" t="s">
        <v>364</v>
      </c>
      <c r="J2359" s="1">
        <v>29.09</v>
      </c>
      <c r="K2359" s="132">
        <v>992136</v>
      </c>
      <c r="L2359" s="131"/>
      <c r="M2359" s="131">
        <v>11.1</v>
      </c>
      <c r="N2359" s="131">
        <v>5.2</v>
      </c>
      <c r="O2359" s="133">
        <f t="shared" si="327"/>
        <v>57.72</v>
      </c>
      <c r="P2359" s="131" t="s">
        <v>3486</v>
      </c>
      <c r="Q2359" s="131" t="s">
        <v>372</v>
      </c>
      <c r="R2359" s="134" t="s">
        <v>3565</v>
      </c>
      <c r="S2359" s="149">
        <v>36.155555555555559</v>
      </c>
      <c r="T2359" s="149">
        <v>0.72311111111111115</v>
      </c>
      <c r="U2359" s="150">
        <v>45015</v>
      </c>
      <c r="V2359" s="149">
        <v>1.6636111111111131</v>
      </c>
      <c r="W2359" s="130">
        <v>0.73</v>
      </c>
      <c r="X2359" s="135">
        <v>150</v>
      </c>
      <c r="Y2359" s="130" t="str">
        <f t="shared" si="321"/>
        <v>RL978</v>
      </c>
      <c r="Z2359" s="130" t="str">
        <f t="shared" si="322"/>
        <v>6/UR18650ZY</v>
      </c>
      <c r="AA2359" s="135">
        <f t="shared" si="324"/>
        <v>0.73</v>
      </c>
      <c r="AB2359" s="135">
        <f t="shared" si="320"/>
        <v>29.09</v>
      </c>
      <c r="AC2359" s="130">
        <f t="shared" si="325"/>
        <v>150</v>
      </c>
      <c r="AD2359" s="130" t="str">
        <f t="shared" si="323"/>
        <v>66001-462</v>
      </c>
      <c r="AE2359" s="136"/>
      <c r="AF2359" s="137"/>
      <c r="AG2359" s="1" t="s">
        <v>152</v>
      </c>
      <c r="AH2359" s="43">
        <v>66818</v>
      </c>
    </row>
    <row r="2360" spans="1:34" x14ac:dyDescent="0.25">
      <c r="A2360" s="139">
        <v>45005</v>
      </c>
      <c r="B2360" s="58" t="s">
        <v>7296</v>
      </c>
      <c r="C2360" s="51" t="s">
        <v>7299</v>
      </c>
      <c r="D2360" s="51" t="s">
        <v>7298</v>
      </c>
      <c r="E2360" s="54">
        <v>45019</v>
      </c>
      <c r="F2360" s="51" t="s">
        <v>6329</v>
      </c>
      <c r="G2360" s="48" t="s">
        <v>7297</v>
      </c>
      <c r="H2360" s="52">
        <v>10</v>
      </c>
      <c r="I2360" s="51" t="s">
        <v>344</v>
      </c>
      <c r="J2360" s="1">
        <v>8.65</v>
      </c>
      <c r="K2360" s="132">
        <v>992100</v>
      </c>
      <c r="L2360" s="131"/>
      <c r="M2360" s="131">
        <v>7.2</v>
      </c>
      <c r="N2360" s="131">
        <v>1.8</v>
      </c>
      <c r="O2360" s="133">
        <f t="shared" si="327"/>
        <v>12.96</v>
      </c>
      <c r="Q2360" s="131" t="s">
        <v>464</v>
      </c>
      <c r="R2360" s="134" t="s">
        <v>5667</v>
      </c>
      <c r="S2360" s="149">
        <v>8.4205555555555538</v>
      </c>
      <c r="T2360" s="149">
        <v>0.84205555555555534</v>
      </c>
      <c r="U2360" s="150">
        <v>45015</v>
      </c>
      <c r="V2360" s="149">
        <v>0.46277777777777729</v>
      </c>
      <c r="W2360" s="130">
        <v>0.31</v>
      </c>
      <c r="X2360" s="135">
        <v>61.59</v>
      </c>
      <c r="Y2360" s="130" t="str">
        <f t="shared" si="321"/>
        <v>N1395</v>
      </c>
      <c r="Z2360" s="130" t="str">
        <f t="shared" si="322"/>
        <v>6/171800Cs</v>
      </c>
      <c r="AA2360" s="135">
        <f t="shared" si="324"/>
        <v>0.31</v>
      </c>
      <c r="AB2360" s="135">
        <f t="shared" si="320"/>
        <v>8.65</v>
      </c>
      <c r="AC2360" s="130">
        <f t="shared" si="325"/>
        <v>61.59</v>
      </c>
      <c r="AD2360" s="130" t="str">
        <f t="shared" si="323"/>
        <v>30004-286TSL1.8</v>
      </c>
      <c r="AE2360" s="136"/>
      <c r="AF2360" s="137"/>
      <c r="AG2360" s="1" t="s">
        <v>151</v>
      </c>
      <c r="AH2360" s="43">
        <v>66931</v>
      </c>
    </row>
    <row r="2361" spans="1:34" x14ac:dyDescent="0.25">
      <c r="A2361" s="146">
        <v>45008</v>
      </c>
      <c r="B2361" s="57" t="s">
        <v>7331</v>
      </c>
      <c r="C2361" s="51" t="s">
        <v>6117</v>
      </c>
      <c r="D2361" s="51" t="s">
        <v>6118</v>
      </c>
      <c r="E2361" s="54">
        <v>45026</v>
      </c>
      <c r="F2361" s="51" t="s">
        <v>6115</v>
      </c>
      <c r="G2361" s="48" t="s">
        <v>6116</v>
      </c>
      <c r="H2361" s="52">
        <v>1</v>
      </c>
      <c r="I2361" s="51" t="s">
        <v>676</v>
      </c>
      <c r="J2361" s="1">
        <v>4.2699999999999996</v>
      </c>
      <c r="K2361" s="132">
        <v>992677</v>
      </c>
      <c r="L2361" s="131"/>
      <c r="M2361" s="131">
        <v>8.4</v>
      </c>
      <c r="N2361" s="131">
        <v>0.25</v>
      </c>
      <c r="O2361" s="133">
        <f t="shared" si="327"/>
        <v>2.1</v>
      </c>
      <c r="P2361" s="131" t="s">
        <v>3497</v>
      </c>
      <c r="Q2361" s="131" t="s">
        <v>589</v>
      </c>
      <c r="R2361" s="134" t="s">
        <v>997</v>
      </c>
      <c r="S2361" s="149">
        <v>0.91833333333333289</v>
      </c>
      <c r="T2361" s="149">
        <v>0.91833333333333289</v>
      </c>
      <c r="U2361" s="150">
        <v>45021</v>
      </c>
      <c r="V2361" s="149">
        <v>0.16138888888888836</v>
      </c>
      <c r="W2361" s="130">
        <v>0.39</v>
      </c>
      <c r="X2361" s="135">
        <v>48.06</v>
      </c>
      <c r="Y2361" s="130" t="str">
        <f t="shared" si="321"/>
        <v>PACK34</v>
      </c>
      <c r="Z2361" s="130" t="str">
        <f t="shared" si="322"/>
        <v>7/H250-1/3AA</v>
      </c>
      <c r="AA2361" s="135">
        <f t="shared" si="324"/>
        <v>0.39</v>
      </c>
      <c r="AB2361" s="135">
        <f t="shared" si="320"/>
        <v>4.2699999999999996</v>
      </c>
      <c r="AC2361" s="130">
        <f t="shared" si="325"/>
        <v>48.06</v>
      </c>
      <c r="AD2361" s="130" t="str">
        <f t="shared" si="323"/>
        <v>66000-919</v>
      </c>
      <c r="AE2361" s="136"/>
      <c r="AF2361" s="137"/>
      <c r="AG2361" s="1" t="s">
        <v>13</v>
      </c>
      <c r="AH2361" s="43">
        <v>65658</v>
      </c>
    </row>
    <row r="2362" spans="1:34" x14ac:dyDescent="0.25">
      <c r="A2362" s="139">
        <v>45019</v>
      </c>
      <c r="B2362" s="58" t="s">
        <v>7412</v>
      </c>
      <c r="C2362" s="51"/>
      <c r="D2362" s="51" t="s">
        <v>4737</v>
      </c>
      <c r="E2362" s="54">
        <v>45033</v>
      </c>
      <c r="F2362" s="51" t="s">
        <v>7413</v>
      </c>
      <c r="G2362" s="48" t="s">
        <v>4736</v>
      </c>
      <c r="H2362" s="52">
        <v>1</v>
      </c>
      <c r="I2362" s="51" t="s">
        <v>4988</v>
      </c>
      <c r="J2362" s="1">
        <v>12.03</v>
      </c>
      <c r="K2362" s="132">
        <v>993772</v>
      </c>
      <c r="L2362" s="131"/>
      <c r="M2362" s="131"/>
      <c r="N2362" s="131"/>
      <c r="O2362" s="133">
        <f t="shared" si="327"/>
        <v>0</v>
      </c>
      <c r="P2362" s="131"/>
      <c r="Q2362" s="131"/>
      <c r="R2362" s="134" t="s">
        <v>259</v>
      </c>
      <c r="S2362" s="149">
        <v>1.0974999999999984</v>
      </c>
      <c r="T2362" s="149">
        <v>1.0974999999999984</v>
      </c>
      <c r="U2362" s="150">
        <v>45021</v>
      </c>
      <c r="V2362" s="149">
        <v>0.16444444444444528</v>
      </c>
      <c r="W2362" s="130">
        <v>0.25</v>
      </c>
      <c r="X2362" s="135">
        <v>300</v>
      </c>
      <c r="Y2362" s="130" t="str">
        <f t="shared" si="321"/>
        <v>CH586</v>
      </c>
      <c r="Z2362" s="130">
        <f t="shared" si="322"/>
        <v>0</v>
      </c>
      <c r="AA2362" s="135">
        <f t="shared" si="324"/>
        <v>0.25</v>
      </c>
      <c r="AB2362" s="135">
        <f t="shared" si="320"/>
        <v>12.03</v>
      </c>
      <c r="AC2362" s="130">
        <f t="shared" si="325"/>
        <v>300</v>
      </c>
      <c r="AD2362" s="130" t="str">
        <f t="shared" si="323"/>
        <v>66003-028</v>
      </c>
      <c r="AE2362" s="136"/>
      <c r="AF2362" s="137"/>
      <c r="AG2362" s="1" t="s">
        <v>152</v>
      </c>
      <c r="AH2362" s="43">
        <v>2845</v>
      </c>
    </row>
    <row r="2363" spans="1:34" x14ac:dyDescent="0.25">
      <c r="A2363" s="139">
        <v>45012</v>
      </c>
      <c r="B2363" s="58" t="s">
        <v>7362</v>
      </c>
      <c r="C2363" s="51" t="s">
        <v>1128</v>
      </c>
      <c r="D2363" s="51" t="s">
        <v>1124</v>
      </c>
      <c r="E2363" s="54">
        <v>45030</v>
      </c>
      <c r="F2363" s="51" t="s">
        <v>4831</v>
      </c>
      <c r="G2363" s="48" t="s">
        <v>1126</v>
      </c>
      <c r="H2363" s="52">
        <v>142</v>
      </c>
      <c r="I2363" s="51" t="s">
        <v>7363</v>
      </c>
      <c r="J2363" s="1">
        <v>0.14000000000000001</v>
      </c>
      <c r="K2363" s="132">
        <v>992934</v>
      </c>
      <c r="L2363" s="131"/>
      <c r="M2363" s="131">
        <v>3.6</v>
      </c>
      <c r="N2363" s="131">
        <v>2.4</v>
      </c>
      <c r="O2363" s="133">
        <f t="shared" si="327"/>
        <v>8.64</v>
      </c>
      <c r="P2363" s="131" t="s">
        <v>3497</v>
      </c>
      <c r="Q2363" s="131" t="s">
        <v>577</v>
      </c>
      <c r="R2363" s="134" t="s">
        <v>248</v>
      </c>
      <c r="S2363" s="149">
        <v>31.122499999999995</v>
      </c>
      <c r="T2363" s="149">
        <v>0.21917253521126756</v>
      </c>
      <c r="U2363" s="150">
        <v>45021</v>
      </c>
      <c r="V2363" s="149">
        <v>2.8311111111111118</v>
      </c>
      <c r="W2363" s="130">
        <v>0.28999999999999998</v>
      </c>
      <c r="X2363" s="135">
        <v>10</v>
      </c>
      <c r="Y2363" s="130" t="str">
        <f t="shared" si="321"/>
        <v>N1922</v>
      </c>
      <c r="Z2363" s="130" t="str">
        <f t="shared" si="322"/>
        <v>3/BK-250A</v>
      </c>
      <c r="AA2363" s="135">
        <f t="shared" si="324"/>
        <v>0.28999999999999998</v>
      </c>
      <c r="AB2363" s="135">
        <f t="shared" si="320"/>
        <v>0.14000000000000001</v>
      </c>
      <c r="AC2363" s="130">
        <f t="shared" si="325"/>
        <v>10</v>
      </c>
      <c r="AD2363" s="130" t="str">
        <f t="shared" si="323"/>
        <v>67001-795</v>
      </c>
      <c r="AE2363" s="136"/>
      <c r="AF2363" s="137"/>
      <c r="AG2363" s="1" t="s">
        <v>151</v>
      </c>
      <c r="AH2363" s="43">
        <v>2052</v>
      </c>
    </row>
    <row r="2364" spans="1:34" x14ac:dyDescent="0.25">
      <c r="A2364" s="139">
        <v>45019</v>
      </c>
      <c r="B2364" s="58" t="s">
        <v>7416</v>
      </c>
      <c r="C2364" s="51" t="s">
        <v>379</v>
      </c>
      <c r="D2364" s="51" t="s">
        <v>825</v>
      </c>
      <c r="E2364" s="54">
        <v>45033</v>
      </c>
      <c r="F2364" s="51" t="s">
        <v>311</v>
      </c>
      <c r="G2364" s="48" t="s">
        <v>824</v>
      </c>
      <c r="H2364" s="52">
        <v>15</v>
      </c>
      <c r="I2364" s="51" t="s">
        <v>378</v>
      </c>
      <c r="J2364" s="1">
        <v>4.21</v>
      </c>
      <c r="K2364" s="132">
        <v>993646</v>
      </c>
      <c r="L2364" s="131"/>
      <c r="M2364" s="131">
        <v>3</v>
      </c>
      <c r="N2364" s="131">
        <v>3</v>
      </c>
      <c r="O2364" s="133">
        <f t="shared" si="327"/>
        <v>9</v>
      </c>
      <c r="P2364" s="131" t="s">
        <v>411</v>
      </c>
      <c r="Q2364" s="131" t="s">
        <v>124</v>
      </c>
      <c r="R2364" s="134" t="s">
        <v>248</v>
      </c>
      <c r="S2364" s="149">
        <v>4.4544444444444418</v>
      </c>
      <c r="T2364" s="149">
        <v>0.29696296296296276</v>
      </c>
      <c r="U2364" s="150">
        <v>45020</v>
      </c>
      <c r="V2364" s="149">
        <v>0.49472222222222317</v>
      </c>
      <c r="W2364" s="130">
        <v>0.33</v>
      </c>
      <c r="X2364" s="135">
        <v>16.899999999999999</v>
      </c>
      <c r="Y2364" s="130" t="str">
        <f t="shared" si="321"/>
        <v>L500</v>
      </c>
      <c r="Z2364" s="130" t="str">
        <f t="shared" si="322"/>
        <v>3/CR2477</v>
      </c>
      <c r="AA2364" s="135">
        <f t="shared" si="324"/>
        <v>0.33</v>
      </c>
      <c r="AB2364" s="135">
        <f t="shared" si="320"/>
        <v>4.21</v>
      </c>
      <c r="AC2364" s="130">
        <f t="shared" si="325"/>
        <v>16.899999999999999</v>
      </c>
      <c r="AD2364" s="130" t="str">
        <f t="shared" si="323"/>
        <v>66000-679</v>
      </c>
      <c r="AE2364" s="136"/>
      <c r="AF2364" s="137"/>
      <c r="AG2364" s="1" t="s">
        <v>153</v>
      </c>
      <c r="AH2364" s="43">
        <v>65813</v>
      </c>
    </row>
    <row r="2365" spans="1:34" x14ac:dyDescent="0.25">
      <c r="A2365" s="144">
        <v>45014</v>
      </c>
      <c r="B2365" s="56" t="s">
        <v>7383</v>
      </c>
      <c r="C2365" s="51" t="s">
        <v>658</v>
      </c>
      <c r="D2365" s="51" t="s">
        <v>7385</v>
      </c>
      <c r="E2365" s="54">
        <v>45021</v>
      </c>
      <c r="F2365" s="51" t="s">
        <v>4039</v>
      </c>
      <c r="G2365" s="48" t="s">
        <v>7384</v>
      </c>
      <c r="H2365" s="52">
        <v>4</v>
      </c>
      <c r="I2365" s="51" t="s">
        <v>318</v>
      </c>
      <c r="J2365" s="1">
        <v>22.19</v>
      </c>
      <c r="K2365" s="132">
        <v>992999</v>
      </c>
      <c r="L2365" s="131"/>
      <c r="M2365" s="131">
        <v>7.2</v>
      </c>
      <c r="N2365" s="131">
        <v>6.9</v>
      </c>
      <c r="O2365" s="133">
        <v>43.2</v>
      </c>
      <c r="P2365" s="131" t="s">
        <v>3486</v>
      </c>
      <c r="Q2365" s="131" t="s">
        <v>281</v>
      </c>
      <c r="R2365" s="134" t="s">
        <v>5813</v>
      </c>
      <c r="S2365" s="149">
        <v>4.6713888888888864</v>
      </c>
      <c r="T2365" s="149">
        <v>1.1678472222222216</v>
      </c>
      <c r="U2365" s="150">
        <v>45020</v>
      </c>
      <c r="V2365" s="149">
        <v>0.95861111111111086</v>
      </c>
      <c r="W2365" s="130">
        <v>0.5</v>
      </c>
      <c r="X2365" s="135">
        <v>100</v>
      </c>
      <c r="Y2365" s="130" t="str">
        <f t="shared" si="321"/>
        <v>RL1677</v>
      </c>
      <c r="Z2365" s="130" t="str">
        <f t="shared" si="322"/>
        <v>4/NCR18650GA</v>
      </c>
      <c r="AA2365" s="135">
        <f t="shared" si="324"/>
        <v>0.5</v>
      </c>
      <c r="AB2365" s="135">
        <f t="shared" si="320"/>
        <v>22.19</v>
      </c>
      <c r="AC2365" s="130">
        <f t="shared" si="325"/>
        <v>100</v>
      </c>
      <c r="AD2365" s="130" t="str">
        <f t="shared" si="323"/>
        <v>66003-140</v>
      </c>
      <c r="AE2365" s="136"/>
      <c r="AF2365" s="137"/>
      <c r="AG2365" s="1" t="s">
        <v>151</v>
      </c>
      <c r="AH2365" s="43">
        <v>2610</v>
      </c>
    </row>
    <row r="2366" spans="1:34" x14ac:dyDescent="0.25">
      <c r="A2366" s="144">
        <v>45014</v>
      </c>
      <c r="B2366" s="56" t="s">
        <v>7374</v>
      </c>
      <c r="C2366" s="51" t="s">
        <v>673</v>
      </c>
      <c r="D2366" s="51" t="s">
        <v>5644</v>
      </c>
      <c r="E2366" s="54">
        <v>45044</v>
      </c>
      <c r="F2366" s="51" t="s">
        <v>571</v>
      </c>
      <c r="G2366" s="48" t="s">
        <v>808</v>
      </c>
      <c r="H2366" s="52">
        <v>20</v>
      </c>
      <c r="I2366" s="51" t="s">
        <v>270</v>
      </c>
      <c r="J2366" s="1">
        <v>11.54</v>
      </c>
      <c r="K2366" s="132">
        <v>993345</v>
      </c>
      <c r="L2366" s="131"/>
      <c r="M2366" s="131">
        <v>3.6</v>
      </c>
      <c r="N2366" s="131">
        <v>2.1</v>
      </c>
      <c r="O2366" s="133">
        <f>N2366*M2366</f>
        <v>7.5600000000000005</v>
      </c>
      <c r="P2366" s="131" t="s">
        <v>538</v>
      </c>
      <c r="Q2366" s="131" t="s">
        <v>7375</v>
      </c>
      <c r="R2366" s="134" t="s">
        <v>287</v>
      </c>
      <c r="S2366" s="149">
        <v>4.3688888888888862</v>
      </c>
      <c r="T2366" s="149">
        <v>0.2184444444444443</v>
      </c>
      <c r="U2366" s="150">
        <v>45019</v>
      </c>
      <c r="V2366" s="149">
        <v>0.90138888888888946</v>
      </c>
      <c r="W2366" s="130">
        <v>0.28999999999999998</v>
      </c>
      <c r="X2366" s="135">
        <v>40</v>
      </c>
      <c r="Y2366" s="130" t="str">
        <f t="shared" si="321"/>
        <v>L238A-1048</v>
      </c>
      <c r="Z2366" s="130" t="str">
        <f t="shared" si="322"/>
        <v>2/LS14500</v>
      </c>
      <c r="AA2366" s="135">
        <f t="shared" si="324"/>
        <v>0.28999999999999998</v>
      </c>
      <c r="AB2366" s="135">
        <f t="shared" si="320"/>
        <v>11.54</v>
      </c>
      <c r="AC2366" s="130">
        <f t="shared" si="325"/>
        <v>40</v>
      </c>
      <c r="AD2366" s="130" t="str">
        <f t="shared" si="323"/>
        <v>66000-231A</v>
      </c>
      <c r="AE2366" s="136"/>
      <c r="AF2366" s="137"/>
      <c r="AG2366" s="1" t="s">
        <v>153</v>
      </c>
      <c r="AH2366" s="43">
        <v>65616</v>
      </c>
    </row>
    <row r="2367" spans="1:34" x14ac:dyDescent="0.25">
      <c r="A2367" s="144">
        <v>45014</v>
      </c>
      <c r="B2367" s="56" t="s">
        <v>7395</v>
      </c>
      <c r="C2367" s="51" t="s">
        <v>6998</v>
      </c>
      <c r="D2367" s="51" t="s">
        <v>7397</v>
      </c>
      <c r="E2367" s="54">
        <v>45016</v>
      </c>
      <c r="F2367" s="51" t="s">
        <v>93</v>
      </c>
      <c r="G2367" s="48" t="s">
        <v>7396</v>
      </c>
      <c r="H2367" s="52">
        <v>1</v>
      </c>
      <c r="I2367" s="51" t="s">
        <v>6997</v>
      </c>
      <c r="J2367" s="1">
        <v>30.5</v>
      </c>
      <c r="K2367" s="132">
        <v>993508</v>
      </c>
      <c r="L2367" s="131"/>
      <c r="M2367" s="131">
        <v>24</v>
      </c>
      <c r="N2367" s="131"/>
      <c r="O2367" s="133">
        <f>N2367*M2367</f>
        <v>0</v>
      </c>
      <c r="P2367" s="131" t="s">
        <v>3538</v>
      </c>
      <c r="Q2367" s="131" t="s">
        <v>1208</v>
      </c>
      <c r="R2367" s="134" t="s">
        <v>118</v>
      </c>
      <c r="S2367" s="149">
        <v>1.9511111111111115</v>
      </c>
      <c r="T2367" s="149">
        <v>1.9511111111111115</v>
      </c>
      <c r="U2367" s="150">
        <v>45022</v>
      </c>
      <c r="V2367" s="149">
        <v>9.3055555555555003E-2</v>
      </c>
      <c r="W2367" s="130">
        <v>0.5</v>
      </c>
      <c r="X2367" s="135">
        <v>280</v>
      </c>
      <c r="Y2367" s="130" t="str">
        <f t="shared" si="321"/>
        <v>DH60A</v>
      </c>
      <c r="Z2367" s="130" t="str">
        <f t="shared" si="322"/>
        <v>16/LR03</v>
      </c>
      <c r="AA2367" s="135">
        <f t="shared" si="324"/>
        <v>0.5</v>
      </c>
      <c r="AB2367" s="135">
        <f t="shared" si="320"/>
        <v>30.5</v>
      </c>
      <c r="AC2367" s="130">
        <f t="shared" si="325"/>
        <v>280</v>
      </c>
      <c r="AD2367" s="130" t="str">
        <f t="shared" si="323"/>
        <v>66003-104A</v>
      </c>
      <c r="AE2367" s="136"/>
      <c r="AF2367" s="137"/>
      <c r="AG2367" s="1" t="s">
        <v>7398</v>
      </c>
      <c r="AH2367" s="43">
        <v>65959</v>
      </c>
    </row>
    <row r="2368" spans="1:34" x14ac:dyDescent="0.25">
      <c r="A2368" s="140">
        <v>45020</v>
      </c>
      <c r="B2368" s="55" t="s">
        <v>7443</v>
      </c>
      <c r="C2368" s="51" t="s">
        <v>1277</v>
      </c>
      <c r="D2368" s="51" t="s">
        <v>3271</v>
      </c>
      <c r="E2368" s="54">
        <v>45029</v>
      </c>
      <c r="F2368" s="51" t="s">
        <v>322</v>
      </c>
      <c r="G2368" s="48" t="s">
        <v>3269</v>
      </c>
      <c r="H2368" s="52">
        <v>30</v>
      </c>
      <c r="I2368" s="51" t="s">
        <v>315</v>
      </c>
      <c r="J2368" s="1">
        <v>6.83</v>
      </c>
      <c r="K2368" s="132">
        <v>993503</v>
      </c>
      <c r="L2368" s="131" t="s">
        <v>3270</v>
      </c>
      <c r="M2368" s="131">
        <v>4.8</v>
      </c>
      <c r="N2368" s="131">
        <v>1.65</v>
      </c>
      <c r="O2368" s="133">
        <f>N2368*M2368</f>
        <v>7.919999999999999</v>
      </c>
      <c r="P2368" s="131" t="s">
        <v>3497</v>
      </c>
      <c r="Q2368" s="131" t="s">
        <v>562</v>
      </c>
      <c r="R2368" s="134" t="s">
        <v>248</v>
      </c>
      <c r="S2368" s="149">
        <v>7.8080555555555575</v>
      </c>
      <c r="T2368" s="149">
        <v>0.26026851851851857</v>
      </c>
      <c r="U2368" s="150">
        <v>45022</v>
      </c>
      <c r="V2368" s="149">
        <v>0.39833333333333432</v>
      </c>
      <c r="W2368" s="130">
        <v>0.31</v>
      </c>
      <c r="X2368" s="135">
        <v>24.7</v>
      </c>
      <c r="Y2368" s="130" t="str">
        <f t="shared" si="321"/>
        <v>N1111</v>
      </c>
      <c r="Z2368" s="130" t="str">
        <f t="shared" si="322"/>
        <v>4/HR-AAU</v>
      </c>
      <c r="AA2368" s="135">
        <f t="shared" si="324"/>
        <v>0.31</v>
      </c>
      <c r="AB2368" s="135">
        <f t="shared" si="320"/>
        <v>6.83</v>
      </c>
      <c r="AC2368" s="130">
        <f t="shared" si="325"/>
        <v>24.7</v>
      </c>
      <c r="AD2368" s="130" t="str">
        <f t="shared" si="323"/>
        <v>22000-028</v>
      </c>
      <c r="AE2368" s="136"/>
      <c r="AF2368" s="137"/>
      <c r="AG2368" s="1" t="s">
        <v>573</v>
      </c>
      <c r="AH2368" s="43" t="s">
        <v>323</v>
      </c>
    </row>
    <row r="2369" spans="1:34" x14ac:dyDescent="0.25">
      <c r="A2369" s="144">
        <v>45014</v>
      </c>
      <c r="B2369" s="56" t="s">
        <v>7394</v>
      </c>
      <c r="C2369" s="51" t="s">
        <v>1373</v>
      </c>
      <c r="D2369" s="51" t="s">
        <v>5896</v>
      </c>
      <c r="E2369" s="54">
        <v>45021</v>
      </c>
      <c r="F2369" s="51" t="s">
        <v>258</v>
      </c>
      <c r="G2369" s="48" t="s">
        <v>5895</v>
      </c>
      <c r="H2369" s="52">
        <v>10</v>
      </c>
      <c r="I2369" s="51" t="s">
        <v>719</v>
      </c>
      <c r="J2369" s="1">
        <v>101.41</v>
      </c>
      <c r="K2369" s="132">
        <v>992776</v>
      </c>
      <c r="L2369" s="131"/>
      <c r="M2369" s="131">
        <v>25.9</v>
      </c>
      <c r="N2369" s="131">
        <v>6.7</v>
      </c>
      <c r="O2369" s="133">
        <v>178.71</v>
      </c>
      <c r="P2369" s="131" t="s">
        <v>3486</v>
      </c>
      <c r="Q2369" s="131" t="s">
        <v>1188</v>
      </c>
      <c r="R2369" s="134" t="s">
        <v>561</v>
      </c>
      <c r="S2369" s="149">
        <v>12.920000000000002</v>
      </c>
      <c r="T2369" s="149">
        <v>1.2920000000000003</v>
      </c>
      <c r="U2369" s="150">
        <v>45022</v>
      </c>
      <c r="V2369" s="149">
        <v>0.65222222222222115</v>
      </c>
      <c r="W2369" s="130">
        <v>1.97</v>
      </c>
      <c r="X2369" s="135">
        <v>335</v>
      </c>
      <c r="Y2369" s="130" t="str">
        <f t="shared" si="321"/>
        <v>RL1614</v>
      </c>
      <c r="Z2369" s="130" t="str">
        <f t="shared" si="322"/>
        <v>14/NCR18650GA</v>
      </c>
      <c r="AA2369" s="135">
        <f t="shared" si="324"/>
        <v>1.97</v>
      </c>
      <c r="AB2369" s="135">
        <f t="shared" si="320"/>
        <v>101.41</v>
      </c>
      <c r="AC2369" s="130">
        <f t="shared" si="325"/>
        <v>335</v>
      </c>
      <c r="AD2369" s="130" t="str">
        <f t="shared" si="323"/>
        <v>66003-071</v>
      </c>
      <c r="AE2369" s="136"/>
      <c r="AF2369" s="137"/>
      <c r="AG2369" s="1" t="s">
        <v>152</v>
      </c>
      <c r="AH2369" s="43">
        <v>1167</v>
      </c>
    </row>
    <row r="2370" spans="1:34" x14ac:dyDescent="0.25">
      <c r="A2370" s="144">
        <v>45014</v>
      </c>
      <c r="B2370" s="56" t="s">
        <v>7393</v>
      </c>
      <c r="C2370" s="51" t="s">
        <v>426</v>
      </c>
      <c r="D2370" s="51" t="s">
        <v>427</v>
      </c>
      <c r="E2370" s="54">
        <v>45026</v>
      </c>
      <c r="F2370" s="51" t="s">
        <v>292</v>
      </c>
      <c r="G2370" s="48" t="s">
        <v>424</v>
      </c>
      <c r="H2370" s="52">
        <v>1</v>
      </c>
      <c r="I2370" s="51" t="s">
        <v>288</v>
      </c>
      <c r="J2370" s="1">
        <v>42.14</v>
      </c>
      <c r="K2370" s="132">
        <v>993208</v>
      </c>
      <c r="L2370" s="131" t="s">
        <v>425</v>
      </c>
      <c r="M2370" s="131">
        <v>18</v>
      </c>
      <c r="N2370" s="131">
        <v>4</v>
      </c>
      <c r="O2370" s="133">
        <f t="shared" ref="O2370:O2383" si="328">N2370*M2370</f>
        <v>72</v>
      </c>
      <c r="P2370" s="131" t="s">
        <v>3497</v>
      </c>
      <c r="Q2370" s="131" t="s">
        <v>590</v>
      </c>
      <c r="R2370" s="134" t="s">
        <v>997</v>
      </c>
      <c r="S2370" s="149">
        <v>0.82888888888888879</v>
      </c>
      <c r="T2370" s="149">
        <v>0.82888888888888879</v>
      </c>
      <c r="U2370" s="150">
        <v>45022</v>
      </c>
      <c r="V2370" s="149">
        <v>0.23638888888888943</v>
      </c>
      <c r="W2370" s="130">
        <v>1.42</v>
      </c>
      <c r="X2370" s="135">
        <v>283.58999999999997</v>
      </c>
      <c r="Y2370" s="130" t="str">
        <f t="shared" si="321"/>
        <v>N1149</v>
      </c>
      <c r="Z2370" s="130" t="str">
        <f t="shared" si="322"/>
        <v>15/HR-4/3AU</v>
      </c>
      <c r="AA2370" s="135">
        <f t="shared" si="324"/>
        <v>1.42</v>
      </c>
      <c r="AB2370" s="135">
        <f t="shared" ref="AB2370:AB2433" si="329">J2370</f>
        <v>42.14</v>
      </c>
      <c r="AC2370" s="130">
        <f t="shared" si="325"/>
        <v>283.58999999999997</v>
      </c>
      <c r="AD2370" s="130" t="str">
        <f t="shared" si="323"/>
        <v>22000-089</v>
      </c>
      <c r="AE2370" s="136"/>
      <c r="AF2370" s="137"/>
      <c r="AG2370" s="1" t="s">
        <v>13</v>
      </c>
      <c r="AH2370" s="43">
        <v>6830</v>
      </c>
    </row>
    <row r="2371" spans="1:34" x14ac:dyDescent="0.25">
      <c r="A2371" s="146">
        <v>45008</v>
      </c>
      <c r="B2371" s="57" t="s">
        <v>7330</v>
      </c>
      <c r="C2371" s="51" t="s">
        <v>5567</v>
      </c>
      <c r="D2371" s="51" t="s">
        <v>1803</v>
      </c>
      <c r="E2371" s="54">
        <v>45026</v>
      </c>
      <c r="F2371" s="51" t="s">
        <v>6115</v>
      </c>
      <c r="G2371" s="48" t="s">
        <v>1801</v>
      </c>
      <c r="H2371" s="52">
        <v>1</v>
      </c>
      <c r="I2371" s="51" t="s">
        <v>3647</v>
      </c>
      <c r="J2371" s="1">
        <v>20.64</v>
      </c>
      <c r="K2371" s="132">
        <v>992678</v>
      </c>
      <c r="L2371" s="131"/>
      <c r="M2371" s="131">
        <v>7.2</v>
      </c>
      <c r="N2371" s="131">
        <v>11</v>
      </c>
      <c r="O2371" s="133">
        <f t="shared" si="328"/>
        <v>79.2</v>
      </c>
      <c r="P2371" s="131" t="s">
        <v>3486</v>
      </c>
      <c r="Q2371" s="131" t="s">
        <v>281</v>
      </c>
      <c r="R2371" s="134" t="s">
        <v>997</v>
      </c>
      <c r="S2371" s="149">
        <v>1.6694444444444447</v>
      </c>
      <c r="T2371" s="149">
        <v>1.6694444444444447</v>
      </c>
      <c r="U2371" s="150">
        <v>45021</v>
      </c>
      <c r="V2371" s="149">
        <v>0.2333333333333325</v>
      </c>
      <c r="W2371" s="130">
        <v>0.5</v>
      </c>
      <c r="X2371" s="135">
        <v>118</v>
      </c>
      <c r="Y2371" s="130" t="str">
        <f t="shared" si="321"/>
        <v>RL1461</v>
      </c>
      <c r="Z2371" s="130" t="str">
        <f t="shared" si="322"/>
        <v>4/INR26650-55A</v>
      </c>
      <c r="AA2371" s="135">
        <f t="shared" si="324"/>
        <v>0.5</v>
      </c>
      <c r="AB2371" s="135">
        <f t="shared" si="329"/>
        <v>20.64</v>
      </c>
      <c r="AC2371" s="130">
        <f t="shared" si="325"/>
        <v>118</v>
      </c>
      <c r="AD2371" s="130" t="str">
        <f t="shared" si="323"/>
        <v>66002-656</v>
      </c>
      <c r="AE2371" s="136"/>
      <c r="AF2371" s="137"/>
      <c r="AG2371" s="1" t="s">
        <v>13</v>
      </c>
      <c r="AH2371" s="43">
        <v>65658</v>
      </c>
    </row>
    <row r="2372" spans="1:34" x14ac:dyDescent="0.25">
      <c r="A2372" s="144">
        <v>45021</v>
      </c>
      <c r="B2372" s="56" t="s">
        <v>7448</v>
      </c>
      <c r="C2372" s="51" t="s">
        <v>147</v>
      </c>
      <c r="D2372" s="51" t="s">
        <v>365</v>
      </c>
      <c r="E2372" s="54">
        <v>45030</v>
      </c>
      <c r="F2372" s="51" t="s">
        <v>139</v>
      </c>
      <c r="G2372" s="48" t="s">
        <v>140</v>
      </c>
      <c r="H2372" s="52">
        <v>1</v>
      </c>
      <c r="I2372" s="51" t="s">
        <v>114</v>
      </c>
      <c r="J2372" s="1">
        <v>81.19</v>
      </c>
      <c r="K2372" s="132">
        <v>994280</v>
      </c>
      <c r="L2372" s="131"/>
      <c r="M2372" s="131">
        <v>19.2</v>
      </c>
      <c r="N2372" s="131">
        <v>4.5</v>
      </c>
      <c r="O2372" s="133">
        <f t="shared" si="328"/>
        <v>86.399999999999991</v>
      </c>
      <c r="P2372" s="131" t="s">
        <v>3497</v>
      </c>
      <c r="Q2372" s="131" t="s">
        <v>1208</v>
      </c>
      <c r="R2372" s="134" t="s">
        <v>259</v>
      </c>
      <c r="S2372" s="149">
        <v>1.283611111111111</v>
      </c>
      <c r="T2372" s="149">
        <v>1.283611111111111</v>
      </c>
      <c r="U2372" s="150">
        <v>45021</v>
      </c>
      <c r="V2372" s="149">
        <v>0.10500000000000043</v>
      </c>
      <c r="W2372" s="130">
        <v>0.94</v>
      </c>
      <c r="X2372" s="135">
        <v>115</v>
      </c>
      <c r="Y2372" s="130" t="str">
        <f t="shared" si="321"/>
        <v>N1021</v>
      </c>
      <c r="Z2372" s="130" t="str">
        <f t="shared" si="322"/>
        <v>16/HR4/3FAU</v>
      </c>
      <c r="AA2372" s="135">
        <f t="shared" si="324"/>
        <v>0.94</v>
      </c>
      <c r="AB2372" s="135">
        <f t="shared" si="329"/>
        <v>81.19</v>
      </c>
      <c r="AC2372" s="130">
        <f t="shared" si="325"/>
        <v>115</v>
      </c>
      <c r="AD2372" s="130" t="str">
        <f t="shared" si="323"/>
        <v>66000-725</v>
      </c>
      <c r="AE2372" s="136"/>
      <c r="AF2372" s="137"/>
      <c r="AG2372" s="1" t="s">
        <v>573</v>
      </c>
      <c r="AH2372" s="43">
        <v>66824</v>
      </c>
    </row>
    <row r="2373" spans="1:34" x14ac:dyDescent="0.25">
      <c r="A2373" s="147">
        <v>45009</v>
      </c>
      <c r="B2373" s="82" t="s">
        <v>7343</v>
      </c>
      <c r="C2373" s="51" t="s">
        <v>7345</v>
      </c>
      <c r="D2373" s="51" t="s">
        <v>7346</v>
      </c>
      <c r="E2373" s="54">
        <v>45016</v>
      </c>
      <c r="F2373" s="51" t="s">
        <v>90</v>
      </c>
      <c r="G2373" s="48" t="s">
        <v>7344</v>
      </c>
      <c r="H2373" s="52">
        <v>1</v>
      </c>
      <c r="I2373" s="51" t="s">
        <v>5899</v>
      </c>
      <c r="J2373" s="1">
        <v>406.82</v>
      </c>
      <c r="K2373" s="132"/>
      <c r="L2373" s="131"/>
      <c r="M2373" s="131">
        <v>32.4</v>
      </c>
      <c r="N2373" s="131">
        <v>22</v>
      </c>
      <c r="O2373" s="133">
        <f t="shared" si="328"/>
        <v>712.8</v>
      </c>
      <c r="P2373" s="131" t="s">
        <v>3486</v>
      </c>
      <c r="Q2373" s="131" t="s">
        <v>332</v>
      </c>
      <c r="R2373" s="134" t="s">
        <v>297</v>
      </c>
      <c r="S2373" s="149">
        <v>8.2988888888888912</v>
      </c>
      <c r="T2373" s="149">
        <v>8.2988888888888912</v>
      </c>
      <c r="U2373" s="150">
        <v>45021</v>
      </c>
      <c r="V2373" s="149">
        <v>0.15777777777777757</v>
      </c>
      <c r="W2373" s="130">
        <v>1</v>
      </c>
      <c r="X2373" s="135">
        <v>643</v>
      </c>
      <c r="Y2373" s="130" t="str">
        <f t="shared" si="321"/>
        <v>CH632</v>
      </c>
      <c r="Z2373" s="130" t="str">
        <f t="shared" si="322"/>
        <v>1/TSB004-A</v>
      </c>
      <c r="AA2373" s="135">
        <f t="shared" si="324"/>
        <v>1</v>
      </c>
      <c r="AB2373" s="135">
        <f t="shared" si="329"/>
        <v>406.82</v>
      </c>
      <c r="AC2373" s="130">
        <f t="shared" si="325"/>
        <v>643</v>
      </c>
      <c r="AD2373" s="130" t="str">
        <f t="shared" si="323"/>
        <v>66003-134</v>
      </c>
      <c r="AE2373" s="136"/>
      <c r="AF2373" s="137"/>
      <c r="AG2373" s="1" t="s">
        <v>7347</v>
      </c>
      <c r="AH2373" s="43">
        <v>27991</v>
      </c>
    </row>
    <row r="2374" spans="1:34" x14ac:dyDescent="0.25">
      <c r="A2374" s="139">
        <v>45019</v>
      </c>
      <c r="B2374" s="58" t="s">
        <v>7411</v>
      </c>
      <c r="C2374" s="51" t="s">
        <v>1835</v>
      </c>
      <c r="D2374" s="51" t="s">
        <v>3411</v>
      </c>
      <c r="E2374" s="54">
        <v>45030</v>
      </c>
      <c r="F2374" s="51" t="s">
        <v>1421</v>
      </c>
      <c r="G2374" s="48" t="s">
        <v>3410</v>
      </c>
      <c r="H2374" s="52">
        <v>1</v>
      </c>
      <c r="I2374" s="51" t="s">
        <v>279</v>
      </c>
      <c r="J2374" s="1">
        <v>22.25</v>
      </c>
      <c r="K2374" s="132">
        <v>993785</v>
      </c>
      <c r="L2374" s="131"/>
      <c r="M2374" s="131">
        <v>9.6</v>
      </c>
      <c r="N2374" s="131">
        <v>2.5499999999999998</v>
      </c>
      <c r="O2374" s="133">
        <f t="shared" si="328"/>
        <v>24.479999999999997</v>
      </c>
      <c r="P2374" s="131" t="s">
        <v>3497</v>
      </c>
      <c r="Q2374" s="131" t="s">
        <v>632</v>
      </c>
      <c r="R2374" s="134" t="s">
        <v>5813</v>
      </c>
      <c r="S2374" s="149">
        <v>1.8097222222222209</v>
      </c>
      <c r="T2374" s="149">
        <v>1.8097222222222209</v>
      </c>
      <c r="U2374" s="150">
        <v>45033</v>
      </c>
      <c r="V2374" s="149">
        <v>0.19472222222222157</v>
      </c>
      <c r="W2374" s="130">
        <v>1.31</v>
      </c>
      <c r="X2374" s="135">
        <v>15.4</v>
      </c>
      <c r="Y2374" s="130" t="str">
        <f t="shared" si="321"/>
        <v>N1680</v>
      </c>
      <c r="Z2374" s="130" t="str">
        <f t="shared" si="322"/>
        <v>8/BK-3HCCE</v>
      </c>
      <c r="AA2374" s="135">
        <f t="shared" si="324"/>
        <v>1.31</v>
      </c>
      <c r="AB2374" s="135">
        <f t="shared" si="329"/>
        <v>22.25</v>
      </c>
      <c r="AC2374" s="130">
        <f t="shared" si="325"/>
        <v>15.4</v>
      </c>
      <c r="AD2374" s="130" t="str">
        <f t="shared" si="323"/>
        <v>30006-888HEHR</v>
      </c>
      <c r="AE2374" s="136"/>
      <c r="AF2374" s="137"/>
      <c r="AG2374" s="1" t="s">
        <v>152</v>
      </c>
      <c r="AH2374" s="43">
        <v>66560</v>
      </c>
    </row>
    <row r="2375" spans="1:34" x14ac:dyDescent="0.25">
      <c r="A2375" s="140">
        <v>45020</v>
      </c>
      <c r="B2375" s="55" t="s">
        <v>7426</v>
      </c>
      <c r="C2375" s="51" t="s">
        <v>2700</v>
      </c>
      <c r="D2375" s="51" t="s">
        <v>7508</v>
      </c>
      <c r="E2375" s="54">
        <v>45034</v>
      </c>
      <c r="F2375" s="51" t="s">
        <v>4235</v>
      </c>
      <c r="G2375" s="48" t="s">
        <v>7427</v>
      </c>
      <c r="H2375" s="52">
        <v>2</v>
      </c>
      <c r="I2375" s="51" t="s">
        <v>649</v>
      </c>
      <c r="J2375" s="1">
        <v>22.67</v>
      </c>
      <c r="K2375" s="132">
        <v>994021</v>
      </c>
      <c r="L2375" s="131"/>
      <c r="M2375" s="131">
        <v>4.8</v>
      </c>
      <c r="N2375" s="131">
        <v>10</v>
      </c>
      <c r="O2375" s="133">
        <f t="shared" si="328"/>
        <v>48</v>
      </c>
      <c r="P2375" s="131" t="s">
        <v>3497</v>
      </c>
      <c r="Q2375" s="131" t="s">
        <v>562</v>
      </c>
      <c r="R2375" s="134" t="s">
        <v>997</v>
      </c>
      <c r="S2375" s="149">
        <v>1.9602777777777769</v>
      </c>
      <c r="T2375" s="149">
        <v>0.98013888888888845</v>
      </c>
      <c r="U2375" s="150">
        <v>45033</v>
      </c>
      <c r="V2375" s="149">
        <v>0.25027777777777871</v>
      </c>
      <c r="W2375" s="130">
        <v>0.5</v>
      </c>
      <c r="X2375" s="135">
        <v>92.36</v>
      </c>
      <c r="Y2375" s="130" t="str">
        <f t="shared" si="321"/>
        <v>RECELL835</v>
      </c>
      <c r="Z2375" s="130" t="str">
        <f t="shared" si="322"/>
        <v>4/KH-D10000</v>
      </c>
      <c r="AA2375" s="135">
        <f t="shared" si="324"/>
        <v>0.5</v>
      </c>
      <c r="AB2375" s="135">
        <f t="shared" si="329"/>
        <v>22.67</v>
      </c>
      <c r="AC2375" s="130">
        <f t="shared" si="325"/>
        <v>92.36</v>
      </c>
      <c r="AD2375" s="130" t="str">
        <f t="shared" si="323"/>
        <v>22000-449BA</v>
      </c>
      <c r="AE2375" s="136"/>
      <c r="AF2375" s="137"/>
      <c r="AG2375" s="1" t="s">
        <v>13</v>
      </c>
      <c r="AH2375" s="43">
        <v>66026</v>
      </c>
    </row>
    <row r="2376" spans="1:34" x14ac:dyDescent="0.25">
      <c r="A2376" s="139">
        <v>45033</v>
      </c>
      <c r="B2376" s="58" t="s">
        <v>7504</v>
      </c>
      <c r="C2376" s="51" t="s">
        <v>7507</v>
      </c>
      <c r="D2376" s="51" t="s">
        <v>7509</v>
      </c>
      <c r="E2376" s="54">
        <v>45034</v>
      </c>
      <c r="F2376" s="51" t="s">
        <v>423</v>
      </c>
      <c r="G2376" s="48" t="s">
        <v>7505</v>
      </c>
      <c r="H2376" s="52">
        <v>1</v>
      </c>
      <c r="I2376" s="51" t="s">
        <v>7506</v>
      </c>
      <c r="J2376" s="1">
        <v>31.28</v>
      </c>
      <c r="K2376" s="132">
        <v>994027</v>
      </c>
      <c r="L2376" s="131"/>
      <c r="M2376" s="131">
        <v>12</v>
      </c>
      <c r="N2376" s="131">
        <v>3.5</v>
      </c>
      <c r="O2376" s="133">
        <f t="shared" si="328"/>
        <v>42</v>
      </c>
      <c r="P2376" s="131" t="s">
        <v>3497</v>
      </c>
      <c r="Q2376" s="131" t="s">
        <v>584</v>
      </c>
      <c r="R2376" s="134"/>
      <c r="S2376" s="149">
        <v>0</v>
      </c>
      <c r="T2376" s="149">
        <v>0</v>
      </c>
      <c r="U2376" s="150">
        <v>45033</v>
      </c>
      <c r="V2376" s="149">
        <v>0.16138888888888836</v>
      </c>
      <c r="W2376" s="130">
        <v>0.5</v>
      </c>
      <c r="X2376" s="135">
        <v>126</v>
      </c>
      <c r="Y2376" s="130" t="str">
        <f t="shared" si="321"/>
        <v>RECELL834</v>
      </c>
      <c r="Z2376" s="130" t="str">
        <f t="shared" si="322"/>
        <v>10/IMH-3500D</v>
      </c>
      <c r="AA2376" s="135">
        <f t="shared" si="324"/>
        <v>0.5</v>
      </c>
      <c r="AB2376" s="135">
        <f t="shared" si="329"/>
        <v>31.28</v>
      </c>
      <c r="AC2376" s="130">
        <f t="shared" si="325"/>
        <v>126</v>
      </c>
      <c r="AD2376" s="130" t="str">
        <f t="shared" si="323"/>
        <v>66004-151</v>
      </c>
      <c r="AE2376" s="136"/>
      <c r="AF2376" s="137"/>
      <c r="AG2376" s="1" t="s">
        <v>13</v>
      </c>
      <c r="AH2376" s="43">
        <v>23891</v>
      </c>
    </row>
    <row r="2377" spans="1:34" x14ac:dyDescent="0.25">
      <c r="A2377" s="140">
        <v>45020</v>
      </c>
      <c r="B2377" s="55" t="s">
        <v>7422</v>
      </c>
      <c r="C2377" s="51" t="s">
        <v>580</v>
      </c>
      <c r="D2377" s="51" t="s">
        <v>7424</v>
      </c>
      <c r="E2377" s="54">
        <v>45033</v>
      </c>
      <c r="F2377" s="51" t="s">
        <v>537</v>
      </c>
      <c r="G2377" s="48" t="s">
        <v>7423</v>
      </c>
      <c r="H2377" s="52">
        <v>1</v>
      </c>
      <c r="I2377" s="51" t="s">
        <v>364</v>
      </c>
      <c r="J2377" s="1">
        <v>8.75</v>
      </c>
      <c r="K2377" s="132">
        <v>993653</v>
      </c>
      <c r="L2377" s="131"/>
      <c r="M2377" s="131">
        <v>7.4</v>
      </c>
      <c r="N2377" s="131">
        <v>2.4</v>
      </c>
      <c r="O2377" s="133">
        <f t="shared" si="328"/>
        <v>17.760000000000002</v>
      </c>
      <c r="P2377" s="131" t="s">
        <v>3486</v>
      </c>
      <c r="Q2377" s="131" t="s">
        <v>582</v>
      </c>
      <c r="R2377" s="134" t="s">
        <v>997</v>
      </c>
      <c r="S2377" s="149">
        <v>0.89833333333333254</v>
      </c>
      <c r="T2377" s="149">
        <v>0.89833333333333254</v>
      </c>
      <c r="U2377" s="150">
        <v>45033</v>
      </c>
      <c r="V2377" s="149">
        <v>0.24722222222222179</v>
      </c>
      <c r="W2377" s="130">
        <v>0.5</v>
      </c>
      <c r="X2377" s="135">
        <v>62.28</v>
      </c>
      <c r="Y2377" s="130" t="str">
        <f t="shared" si="321"/>
        <v>RL1679</v>
      </c>
      <c r="Z2377" s="130" t="str">
        <f t="shared" si="322"/>
        <v>2/UR18650ZY</v>
      </c>
      <c r="AA2377" s="135">
        <f t="shared" si="324"/>
        <v>0.5</v>
      </c>
      <c r="AB2377" s="135">
        <f t="shared" si="329"/>
        <v>8.75</v>
      </c>
      <c r="AC2377" s="130">
        <f t="shared" si="325"/>
        <v>62.28</v>
      </c>
      <c r="AD2377" s="130" t="str">
        <f t="shared" si="323"/>
        <v>66003-679</v>
      </c>
      <c r="AE2377" s="136"/>
      <c r="AF2377" s="137"/>
      <c r="AG2377" s="1" t="s">
        <v>152</v>
      </c>
      <c r="AH2377" s="43" t="s">
        <v>539</v>
      </c>
    </row>
    <row r="2378" spans="1:34" x14ac:dyDescent="0.25">
      <c r="A2378" s="139">
        <v>45019</v>
      </c>
      <c r="B2378" s="58" t="s">
        <v>7414</v>
      </c>
      <c r="C2378" s="51" t="s">
        <v>369</v>
      </c>
      <c r="D2378" s="51" t="s">
        <v>6141</v>
      </c>
      <c r="E2378" s="54">
        <v>45027</v>
      </c>
      <c r="F2378" s="51" t="s">
        <v>6788</v>
      </c>
      <c r="G2378" s="48" t="s">
        <v>6139</v>
      </c>
      <c r="H2378" s="52">
        <v>1</v>
      </c>
      <c r="I2378" s="51" t="s">
        <v>368</v>
      </c>
      <c r="J2378" s="1">
        <v>14.23</v>
      </c>
      <c r="K2378" s="132">
        <v>993717</v>
      </c>
      <c r="L2378" s="131" t="s">
        <v>7415</v>
      </c>
      <c r="M2378" s="131">
        <v>7.2</v>
      </c>
      <c r="N2378" s="131">
        <v>2.7</v>
      </c>
      <c r="O2378" s="133">
        <f t="shared" si="328"/>
        <v>19.440000000000001</v>
      </c>
      <c r="P2378" s="131" t="s">
        <v>3497</v>
      </c>
      <c r="Q2378" s="131" t="s">
        <v>464</v>
      </c>
      <c r="R2378" s="134" t="s">
        <v>5813</v>
      </c>
      <c r="S2378" s="149">
        <v>1.5525000000000015</v>
      </c>
      <c r="T2378" s="149">
        <v>1.5525000000000015</v>
      </c>
      <c r="U2378" s="150">
        <v>45033</v>
      </c>
      <c r="V2378" s="149">
        <v>5.8611111111111391E-2</v>
      </c>
      <c r="W2378" s="130">
        <v>1.23</v>
      </c>
      <c r="X2378" s="135">
        <v>94.89</v>
      </c>
      <c r="Y2378" s="130" t="str">
        <f t="shared" si="321"/>
        <v>N1845</v>
      </c>
      <c r="Z2378" s="130" t="str">
        <f t="shared" si="322"/>
        <v>6/HR-AU</v>
      </c>
      <c r="AA2378" s="135">
        <f t="shared" si="324"/>
        <v>1.23</v>
      </c>
      <c r="AB2378" s="135">
        <f t="shared" si="329"/>
        <v>14.23</v>
      </c>
      <c r="AC2378" s="130">
        <f t="shared" si="325"/>
        <v>94.89</v>
      </c>
      <c r="AD2378" s="130" t="str">
        <f t="shared" si="323"/>
        <v>89000-990BP</v>
      </c>
      <c r="AE2378" s="136"/>
      <c r="AF2378" s="137"/>
      <c r="AG2378" s="1" t="s">
        <v>573</v>
      </c>
      <c r="AH2378" s="43">
        <v>25000</v>
      </c>
    </row>
    <row r="2379" spans="1:34" x14ac:dyDescent="0.25">
      <c r="A2379" s="140">
        <v>45020</v>
      </c>
      <c r="B2379" s="55" t="s">
        <v>7438</v>
      </c>
      <c r="C2379" s="51"/>
      <c r="D2379" s="51" t="s">
        <v>145</v>
      </c>
      <c r="E2379" s="54">
        <v>45035</v>
      </c>
      <c r="F2379" s="51" t="s">
        <v>139</v>
      </c>
      <c r="G2379" s="48" t="s">
        <v>144</v>
      </c>
      <c r="H2379" s="52">
        <v>20</v>
      </c>
      <c r="I2379" s="51" t="s">
        <v>4583</v>
      </c>
      <c r="J2379" s="1">
        <v>1.53</v>
      </c>
      <c r="K2379" s="132">
        <v>993714</v>
      </c>
      <c r="L2379" s="131"/>
      <c r="M2379" s="131"/>
      <c r="N2379" s="131"/>
      <c r="O2379" s="133">
        <f t="shared" si="328"/>
        <v>0</v>
      </c>
      <c r="P2379" s="131"/>
      <c r="Q2379" s="131"/>
      <c r="R2379" s="134" t="s">
        <v>249</v>
      </c>
      <c r="S2379" s="149">
        <v>3.6044444444444448</v>
      </c>
      <c r="T2379" s="149">
        <v>0.18022222222222223</v>
      </c>
      <c r="U2379" s="150">
        <v>45033</v>
      </c>
      <c r="V2379" s="149">
        <v>0.41583333333333439</v>
      </c>
      <c r="W2379" s="130">
        <v>0.3</v>
      </c>
      <c r="X2379" s="135">
        <v>12</v>
      </c>
      <c r="Y2379" s="130" t="str">
        <f t="shared" si="321"/>
        <v>CA67</v>
      </c>
      <c r="Z2379" s="130">
        <f t="shared" si="322"/>
        <v>0</v>
      </c>
      <c r="AA2379" s="135">
        <f t="shared" si="324"/>
        <v>0.3</v>
      </c>
      <c r="AB2379" s="135">
        <f t="shared" si="329"/>
        <v>1.53</v>
      </c>
      <c r="AC2379" s="130">
        <f t="shared" si="325"/>
        <v>12</v>
      </c>
      <c r="AD2379" s="130" t="str">
        <f t="shared" si="323"/>
        <v>66000-714</v>
      </c>
      <c r="AE2379" s="136"/>
      <c r="AF2379" s="137"/>
      <c r="AG2379" s="1" t="s">
        <v>573</v>
      </c>
      <c r="AH2379" s="43">
        <v>66824</v>
      </c>
    </row>
    <row r="2380" spans="1:34" x14ac:dyDescent="0.25">
      <c r="A2380" s="144">
        <v>45021</v>
      </c>
      <c r="B2380" s="56" t="s">
        <v>7451</v>
      </c>
      <c r="C2380" s="51" t="s">
        <v>7454</v>
      </c>
      <c r="D2380" s="51" t="s">
        <v>7455</v>
      </c>
      <c r="E2380" s="54">
        <v>45040</v>
      </c>
      <c r="F2380" s="51" t="s">
        <v>7452</v>
      </c>
      <c r="G2380" s="48" t="s">
        <v>7453</v>
      </c>
      <c r="H2380" s="52">
        <v>10</v>
      </c>
      <c r="I2380" s="51" t="s">
        <v>430</v>
      </c>
      <c r="J2380" s="1">
        <v>4.72</v>
      </c>
      <c r="K2380" s="132">
        <v>994162</v>
      </c>
      <c r="L2380" s="131"/>
      <c r="M2380" s="131">
        <v>3.7</v>
      </c>
      <c r="N2380" s="131">
        <v>1.25</v>
      </c>
      <c r="O2380" s="133">
        <f t="shared" si="328"/>
        <v>4.625</v>
      </c>
      <c r="P2380" s="131" t="s">
        <v>3486</v>
      </c>
      <c r="Q2380" s="131" t="s">
        <v>412</v>
      </c>
      <c r="R2380" s="134" t="s">
        <v>5813</v>
      </c>
      <c r="S2380" s="149">
        <v>6.4583333333333348</v>
      </c>
      <c r="T2380" s="149">
        <v>0.64583333333333348</v>
      </c>
      <c r="U2380" s="150">
        <v>45033</v>
      </c>
      <c r="V2380" s="149">
        <v>0.32138888888888673</v>
      </c>
      <c r="W2380" s="130">
        <v>0.5</v>
      </c>
      <c r="X2380" s="135">
        <v>17.62</v>
      </c>
      <c r="Y2380" s="130" t="str">
        <f t="shared" si="321"/>
        <v>RL799</v>
      </c>
      <c r="Z2380" s="130" t="str">
        <f t="shared" si="322"/>
        <v>1/UF6534505S</v>
      </c>
      <c r="AA2380" s="135">
        <f t="shared" si="324"/>
        <v>0.5</v>
      </c>
      <c r="AB2380" s="135">
        <f t="shared" si="329"/>
        <v>4.72</v>
      </c>
      <c r="AC2380" s="130">
        <f t="shared" si="325"/>
        <v>17.62</v>
      </c>
      <c r="AD2380" s="130" t="str">
        <f t="shared" si="323"/>
        <v>88003-058</v>
      </c>
      <c r="AE2380" s="136"/>
      <c r="AF2380" s="137"/>
      <c r="AG2380" s="1" t="s">
        <v>573</v>
      </c>
      <c r="AH2380" s="43">
        <v>66816</v>
      </c>
    </row>
    <row r="2381" spans="1:34" x14ac:dyDescent="0.25">
      <c r="A2381" s="144">
        <v>45014</v>
      </c>
      <c r="B2381" s="56" t="s">
        <v>7389</v>
      </c>
      <c r="C2381" s="51" t="s">
        <v>1813</v>
      </c>
      <c r="D2381" s="51" t="s">
        <v>7410</v>
      </c>
      <c r="E2381" s="54">
        <v>45021</v>
      </c>
      <c r="F2381" s="51" t="s">
        <v>1811</v>
      </c>
      <c r="G2381" s="48" t="s">
        <v>1812</v>
      </c>
      <c r="H2381" s="52">
        <v>1</v>
      </c>
      <c r="I2381" s="51" t="s">
        <v>318</v>
      </c>
      <c r="J2381" s="1">
        <v>5.03</v>
      </c>
      <c r="K2381" s="132">
        <v>992833</v>
      </c>
      <c r="L2381" s="131"/>
      <c r="M2381" s="131">
        <v>3.6</v>
      </c>
      <c r="N2381" s="131">
        <v>3.45</v>
      </c>
      <c r="O2381" s="133">
        <f t="shared" si="328"/>
        <v>12.420000000000002</v>
      </c>
      <c r="P2381" s="131" t="s">
        <v>3486</v>
      </c>
      <c r="Q2381" s="131" t="s">
        <v>412</v>
      </c>
      <c r="R2381" s="134" t="s">
        <v>997</v>
      </c>
      <c r="S2381" s="149">
        <v>0.91333333333333344</v>
      </c>
      <c r="T2381" s="149">
        <v>0.45666666666666672</v>
      </c>
      <c r="U2381" s="150">
        <v>45033</v>
      </c>
      <c r="V2381" s="149">
        <v>0.25305555555555337</v>
      </c>
      <c r="W2381" s="130">
        <v>0.25</v>
      </c>
      <c r="X2381" s="135">
        <v>30</v>
      </c>
      <c r="Y2381" s="130" t="str">
        <f t="shared" ref="Y2381:Y2444" si="330">D2381</f>
        <v>RL1683</v>
      </c>
      <c r="Z2381" s="130" t="str">
        <f t="shared" ref="Z2381:Z2444" si="331">C2381</f>
        <v>1/NCR18650GA</v>
      </c>
      <c r="AA2381" s="135">
        <f t="shared" si="324"/>
        <v>0.25</v>
      </c>
      <c r="AB2381" s="135">
        <f t="shared" si="329"/>
        <v>5.03</v>
      </c>
      <c r="AC2381" s="130">
        <f t="shared" si="325"/>
        <v>30</v>
      </c>
      <c r="AD2381" s="130" t="str">
        <f t="shared" ref="AD2381:AD2444" si="332">G2381</f>
        <v>66002-684</v>
      </c>
      <c r="AE2381" s="136"/>
      <c r="AF2381" s="137"/>
      <c r="AG2381" s="1" t="s">
        <v>151</v>
      </c>
      <c r="AH2381" s="43">
        <v>2334</v>
      </c>
    </row>
    <row r="2382" spans="1:34" x14ac:dyDescent="0.25">
      <c r="A2382" s="144">
        <v>45021</v>
      </c>
      <c r="B2382" s="56" t="s">
        <v>7457</v>
      </c>
      <c r="C2382" s="51" t="s">
        <v>597</v>
      </c>
      <c r="D2382" s="51" t="s">
        <v>7459</v>
      </c>
      <c r="E2382" s="54">
        <v>45040</v>
      </c>
      <c r="F2382" s="51" t="s">
        <v>105</v>
      </c>
      <c r="G2382" s="48" t="s">
        <v>7458</v>
      </c>
      <c r="H2382" s="52">
        <v>3</v>
      </c>
      <c r="I2382" s="51" t="s">
        <v>270</v>
      </c>
      <c r="J2382" s="1">
        <v>4.99</v>
      </c>
      <c r="K2382" s="132">
        <v>994109</v>
      </c>
      <c r="L2382" s="131"/>
      <c r="M2382" s="131">
        <v>3.6</v>
      </c>
      <c r="N2382" s="131">
        <v>2.6</v>
      </c>
      <c r="O2382" s="133">
        <f t="shared" si="328"/>
        <v>9.3600000000000012</v>
      </c>
      <c r="P2382" s="131" t="s">
        <v>538</v>
      </c>
      <c r="Q2382" s="131" t="s">
        <v>412</v>
      </c>
      <c r="R2382" s="134" t="s">
        <v>5813</v>
      </c>
      <c r="S2382" s="149">
        <v>1.424722222222222</v>
      </c>
      <c r="T2382" s="149">
        <v>0.47490740740740733</v>
      </c>
      <c r="U2382" s="150">
        <v>45033</v>
      </c>
      <c r="V2382" s="149">
        <v>0.24166666666666581</v>
      </c>
      <c r="W2382" s="130">
        <v>0.5</v>
      </c>
      <c r="X2382" s="135">
        <v>16</v>
      </c>
      <c r="Y2382" s="130" t="str">
        <f t="shared" si="330"/>
        <v>L937</v>
      </c>
      <c r="Z2382" s="130" t="str">
        <f t="shared" si="331"/>
        <v>1/LS14500</v>
      </c>
      <c r="AA2382" s="135">
        <f t="shared" si="324"/>
        <v>0.5</v>
      </c>
      <c r="AB2382" s="135">
        <f t="shared" si="329"/>
        <v>4.99</v>
      </c>
      <c r="AC2382" s="130">
        <f t="shared" si="325"/>
        <v>16</v>
      </c>
      <c r="AD2382" s="130" t="str">
        <f t="shared" si="332"/>
        <v>66003-143</v>
      </c>
      <c r="AE2382" s="136"/>
      <c r="AF2382" s="137"/>
      <c r="AG2382" s="1" t="s">
        <v>151</v>
      </c>
      <c r="AH2382" s="43" t="s">
        <v>294</v>
      </c>
    </row>
    <row r="2383" spans="1:34" x14ac:dyDescent="0.25">
      <c r="A2383" s="144">
        <v>45014</v>
      </c>
      <c r="B2383" s="56" t="s">
        <v>7390</v>
      </c>
      <c r="C2383" s="51" t="s">
        <v>7392</v>
      </c>
      <c r="D2383" s="51" t="s">
        <v>7510</v>
      </c>
      <c r="E2383" s="54">
        <v>45026</v>
      </c>
      <c r="F2383" s="51" t="s">
        <v>3718</v>
      </c>
      <c r="G2383" s="48" t="s">
        <v>7391</v>
      </c>
      <c r="H2383" s="52">
        <v>4</v>
      </c>
      <c r="I2383" s="51" t="s">
        <v>665</v>
      </c>
      <c r="J2383" s="1">
        <v>24.02</v>
      </c>
      <c r="K2383" s="132">
        <v>993207</v>
      </c>
      <c r="L2383" s="131"/>
      <c r="M2383" s="131">
        <v>7.2</v>
      </c>
      <c r="N2383" s="131">
        <v>3</v>
      </c>
      <c r="O2383" s="133">
        <f t="shared" si="328"/>
        <v>21.6</v>
      </c>
      <c r="P2383" s="131" t="s">
        <v>3497</v>
      </c>
      <c r="Q2383" s="131" t="s">
        <v>464</v>
      </c>
      <c r="R2383" s="134" t="s">
        <v>5813</v>
      </c>
      <c r="S2383" s="149">
        <v>2.7500000000000009</v>
      </c>
      <c r="T2383" s="149">
        <v>0.68750000000000022</v>
      </c>
      <c r="U2383" s="150">
        <v>45033</v>
      </c>
      <c r="V2383" s="149">
        <v>0.16083333333333449</v>
      </c>
      <c r="W2383" s="130">
        <v>0.25</v>
      </c>
      <c r="X2383" s="135">
        <v>70</v>
      </c>
      <c r="Y2383" s="130" t="str">
        <f t="shared" si="330"/>
        <v>PACK756</v>
      </c>
      <c r="Z2383" s="130" t="str">
        <f t="shared" si="331"/>
        <v>6/HR-SCU</v>
      </c>
      <c r="AA2383" s="135">
        <f t="shared" ref="AA2383:AA2446" si="333">W2383</f>
        <v>0.25</v>
      </c>
      <c r="AB2383" s="135">
        <f t="shared" si="329"/>
        <v>24.02</v>
      </c>
      <c r="AC2383" s="130">
        <f t="shared" ref="AC2383:AC2446" si="334">X2383</f>
        <v>70</v>
      </c>
      <c r="AD2383" s="130" t="str">
        <f t="shared" si="332"/>
        <v>30006-975A</v>
      </c>
      <c r="AE2383" s="136"/>
      <c r="AF2383" s="137"/>
      <c r="AG2383" s="1" t="s">
        <v>13</v>
      </c>
      <c r="AH2383" s="43">
        <v>284771</v>
      </c>
    </row>
    <row r="2384" spans="1:34" x14ac:dyDescent="0.25">
      <c r="A2384" s="140">
        <v>45006</v>
      </c>
      <c r="B2384" s="55" t="s">
        <v>7320</v>
      </c>
      <c r="C2384" s="51" t="s">
        <v>7321</v>
      </c>
      <c r="D2384" s="51" t="s">
        <v>3908</v>
      </c>
      <c r="E2384" s="54">
        <v>45021</v>
      </c>
      <c r="F2384" s="51" t="s">
        <v>537</v>
      </c>
      <c r="G2384" s="48" t="s">
        <v>3907</v>
      </c>
      <c r="H2384" s="52">
        <v>7</v>
      </c>
      <c r="I2384" s="51" t="s">
        <v>710</v>
      </c>
      <c r="J2384" s="1">
        <v>18.8</v>
      </c>
      <c r="K2384" s="132">
        <v>992332</v>
      </c>
      <c r="L2384" s="131"/>
      <c r="M2384" s="131">
        <v>7.2</v>
      </c>
      <c r="N2384" s="131">
        <v>3.4</v>
      </c>
      <c r="O2384" s="133">
        <v>29.4</v>
      </c>
      <c r="P2384" s="131" t="s">
        <v>3486</v>
      </c>
      <c r="Q2384" s="131" t="s">
        <v>281</v>
      </c>
      <c r="R2384" s="134" t="s">
        <v>997</v>
      </c>
      <c r="S2384" s="149">
        <v>4.2630555555555549</v>
      </c>
      <c r="T2384" s="149">
        <v>0.60900793650793639</v>
      </c>
      <c r="U2384" s="150">
        <v>45033</v>
      </c>
      <c r="V2384" s="149">
        <v>0.42416666666666636</v>
      </c>
      <c r="W2384" s="130">
        <v>0.72</v>
      </c>
      <c r="X2384" s="135">
        <v>76.94</v>
      </c>
      <c r="Y2384" s="130" t="str">
        <f t="shared" si="330"/>
        <v>RL513</v>
      </c>
      <c r="Z2384" s="130" t="str">
        <f t="shared" si="331"/>
        <v>4/NCR18650A</v>
      </c>
      <c r="AA2384" s="135">
        <f t="shared" si="333"/>
        <v>0.72</v>
      </c>
      <c r="AB2384" s="135">
        <f t="shared" si="329"/>
        <v>18.8</v>
      </c>
      <c r="AC2384" s="130">
        <f t="shared" si="334"/>
        <v>76.94</v>
      </c>
      <c r="AD2384" s="130" t="str">
        <f t="shared" si="332"/>
        <v>22000-392</v>
      </c>
      <c r="AE2384" s="136"/>
      <c r="AF2384" s="137"/>
      <c r="AG2384" s="1" t="s">
        <v>152</v>
      </c>
      <c r="AH2384" s="43" t="s">
        <v>539</v>
      </c>
    </row>
    <row r="2385" spans="1:34" x14ac:dyDescent="0.25">
      <c r="A2385" s="144">
        <v>45021</v>
      </c>
      <c r="B2385" s="56" t="s">
        <v>7460</v>
      </c>
      <c r="C2385" s="51" t="s">
        <v>7461</v>
      </c>
      <c r="D2385" s="51" t="s">
        <v>4448</v>
      </c>
      <c r="E2385" s="54">
        <v>45040</v>
      </c>
      <c r="F2385" s="51" t="s">
        <v>1805</v>
      </c>
      <c r="G2385" s="48" t="s">
        <v>4444</v>
      </c>
      <c r="H2385" s="52">
        <v>15</v>
      </c>
      <c r="I2385" s="51" t="s">
        <v>4445</v>
      </c>
      <c r="J2385" s="1">
        <v>3.22</v>
      </c>
      <c r="K2385" s="132">
        <v>994018</v>
      </c>
      <c r="L2385" s="131"/>
      <c r="M2385" s="131">
        <v>3.6</v>
      </c>
      <c r="N2385" s="131">
        <v>9</v>
      </c>
      <c r="O2385" s="133">
        <f t="shared" ref="O2385:O2416" si="335">N2385*M2385</f>
        <v>32.4</v>
      </c>
      <c r="P2385" s="131" t="s">
        <v>538</v>
      </c>
      <c r="Q2385" s="131" t="s">
        <v>412</v>
      </c>
      <c r="R2385" s="134" t="s">
        <v>5813</v>
      </c>
      <c r="S2385" s="149">
        <v>2.2261111111111118</v>
      </c>
      <c r="T2385" s="149">
        <v>0.14840740740740746</v>
      </c>
      <c r="U2385" s="150">
        <v>45028</v>
      </c>
      <c r="V2385" s="149">
        <v>0.42361111111110983</v>
      </c>
      <c r="W2385" s="130">
        <v>0.16</v>
      </c>
      <c r="X2385" s="135">
        <v>19.72</v>
      </c>
      <c r="Y2385" s="130" t="str">
        <f t="shared" si="330"/>
        <v>L778</v>
      </c>
      <c r="Z2385" s="130" t="str">
        <f t="shared" si="331"/>
        <v>1/ER26500H</v>
      </c>
      <c r="AA2385" s="135">
        <f t="shared" si="333"/>
        <v>0.16</v>
      </c>
      <c r="AB2385" s="135">
        <f t="shared" si="329"/>
        <v>3.22</v>
      </c>
      <c r="AC2385" s="130">
        <f t="shared" si="334"/>
        <v>19.72</v>
      </c>
      <c r="AD2385" s="130" t="str">
        <f t="shared" si="332"/>
        <v>59002-201JGT</v>
      </c>
      <c r="AE2385" s="136"/>
      <c r="AF2385" s="137"/>
      <c r="AG2385" s="1" t="s">
        <v>151</v>
      </c>
      <c r="AH2385" s="43">
        <v>66373</v>
      </c>
    </row>
    <row r="2386" spans="1:34" x14ac:dyDescent="0.25">
      <c r="A2386" s="144">
        <v>45014</v>
      </c>
      <c r="B2386" s="56" t="s">
        <v>7370</v>
      </c>
      <c r="C2386" s="51" t="s">
        <v>1995</v>
      </c>
      <c r="D2386" s="51" t="s">
        <v>98</v>
      </c>
      <c r="E2386" s="54">
        <v>45028</v>
      </c>
      <c r="F2386" s="51" t="s">
        <v>1993</v>
      </c>
      <c r="G2386" s="48" t="s">
        <v>1994</v>
      </c>
      <c r="H2386" s="52">
        <v>6</v>
      </c>
      <c r="I2386" s="51" t="s">
        <v>95</v>
      </c>
      <c r="J2386" s="1">
        <v>48.14</v>
      </c>
      <c r="K2386" s="132">
        <v>993313</v>
      </c>
      <c r="L2386" s="131"/>
      <c r="M2386" s="131">
        <v>24</v>
      </c>
      <c r="N2386" s="131">
        <v>52</v>
      </c>
      <c r="O2386" s="133">
        <f t="shared" si="335"/>
        <v>1248</v>
      </c>
      <c r="P2386" s="131" t="s">
        <v>3538</v>
      </c>
      <c r="Q2386" s="131" t="s">
        <v>1996</v>
      </c>
      <c r="R2386" s="134" t="s">
        <v>7337</v>
      </c>
      <c r="S2386" s="149">
        <v>15.044444444444439</v>
      </c>
      <c r="T2386" s="149">
        <v>2.5074074074074066</v>
      </c>
      <c r="U2386" s="150">
        <v>45028</v>
      </c>
      <c r="V2386" s="149">
        <v>0.58194444444444393</v>
      </c>
      <c r="W2386" s="130">
        <v>1.67</v>
      </c>
      <c r="X2386" s="135">
        <v>220</v>
      </c>
      <c r="Y2386" s="130" t="str">
        <f t="shared" si="330"/>
        <v>AL298</v>
      </c>
      <c r="Z2386" s="130" t="str">
        <f t="shared" si="331"/>
        <v>48/LR20XW</v>
      </c>
      <c r="AA2386" s="135">
        <f t="shared" si="333"/>
        <v>1.67</v>
      </c>
      <c r="AB2386" s="135">
        <f t="shared" si="329"/>
        <v>48.14</v>
      </c>
      <c r="AC2386" s="130">
        <f t="shared" si="334"/>
        <v>220</v>
      </c>
      <c r="AD2386" s="130" t="str">
        <f t="shared" si="332"/>
        <v>66000-288</v>
      </c>
      <c r="AE2386" s="136"/>
      <c r="AF2386" s="137"/>
      <c r="AG2386" s="1" t="s">
        <v>153</v>
      </c>
      <c r="AH2386" s="43">
        <v>65252</v>
      </c>
    </row>
    <row r="2387" spans="1:34" x14ac:dyDescent="0.25">
      <c r="A2387" s="140">
        <v>45020</v>
      </c>
      <c r="B2387" s="55" t="s">
        <v>7437</v>
      </c>
      <c r="C2387" s="51" t="s">
        <v>2931</v>
      </c>
      <c r="D2387" s="51" t="s">
        <v>366</v>
      </c>
      <c r="E2387" s="54">
        <v>45035</v>
      </c>
      <c r="F2387" s="51" t="s">
        <v>139</v>
      </c>
      <c r="G2387" s="48" t="s">
        <v>142</v>
      </c>
      <c r="H2387" s="52">
        <v>20</v>
      </c>
      <c r="I2387" s="51" t="s">
        <v>102</v>
      </c>
      <c r="J2387" s="1">
        <v>35.76</v>
      </c>
      <c r="K2387" s="132">
        <v>993714</v>
      </c>
      <c r="L2387" s="131"/>
      <c r="M2387" s="131"/>
      <c r="N2387" s="131"/>
      <c r="O2387" s="133">
        <f t="shared" si="335"/>
        <v>0</v>
      </c>
      <c r="P2387" s="131"/>
      <c r="Q2387" s="131"/>
      <c r="R2387" s="134" t="s">
        <v>249</v>
      </c>
      <c r="S2387" s="149">
        <v>4.7955555555555547</v>
      </c>
      <c r="T2387" s="149">
        <v>0.23977777777777773</v>
      </c>
      <c r="U2387" s="150">
        <v>45028</v>
      </c>
      <c r="V2387" s="149">
        <v>0.48694444444444507</v>
      </c>
      <c r="W2387" s="130">
        <v>0.25</v>
      </c>
      <c r="X2387" s="135">
        <v>90</v>
      </c>
      <c r="Y2387" s="130" t="str">
        <f t="shared" si="330"/>
        <v>CH256</v>
      </c>
      <c r="Z2387" s="130" t="str">
        <f t="shared" si="331"/>
        <v>1/TSB002</v>
      </c>
      <c r="AA2387" s="135">
        <f t="shared" si="333"/>
        <v>0.25</v>
      </c>
      <c r="AB2387" s="135">
        <f t="shared" si="329"/>
        <v>35.76</v>
      </c>
      <c r="AC2387" s="130">
        <f t="shared" si="334"/>
        <v>90</v>
      </c>
      <c r="AD2387" s="130" t="str">
        <f t="shared" si="332"/>
        <v>66000-715</v>
      </c>
      <c r="AE2387" s="136"/>
      <c r="AF2387" s="137"/>
      <c r="AG2387" s="1" t="s">
        <v>573</v>
      </c>
      <c r="AH2387" s="43">
        <v>66824</v>
      </c>
    </row>
    <row r="2388" spans="1:34" x14ac:dyDescent="0.25">
      <c r="A2388" s="146">
        <v>45022</v>
      </c>
      <c r="B2388" s="57" t="s">
        <v>7467</v>
      </c>
      <c r="C2388" s="51" t="s">
        <v>3235</v>
      </c>
      <c r="D2388" s="51" t="s">
        <v>1063</v>
      </c>
      <c r="E2388" s="54">
        <v>45002</v>
      </c>
      <c r="F2388" s="51" t="s">
        <v>267</v>
      </c>
      <c r="G2388" s="48" t="s">
        <v>1062</v>
      </c>
      <c r="H2388" s="52">
        <v>2</v>
      </c>
      <c r="I2388" s="51" t="s">
        <v>1924</v>
      </c>
      <c r="J2388" s="1">
        <v>39.68</v>
      </c>
      <c r="K2388" s="132">
        <v>988516</v>
      </c>
      <c r="L2388" s="131"/>
      <c r="M2388" s="131"/>
      <c r="N2388" s="131"/>
      <c r="O2388" s="133">
        <f t="shared" si="335"/>
        <v>0</v>
      </c>
      <c r="P2388" s="131"/>
      <c r="Q2388" s="131"/>
      <c r="R2388" s="134" t="s">
        <v>249</v>
      </c>
      <c r="S2388" s="149">
        <v>0.25000000000000044</v>
      </c>
      <c r="T2388" s="149">
        <v>0.12500000000000022</v>
      </c>
      <c r="U2388" s="150">
        <v>45027</v>
      </c>
      <c r="V2388" s="149">
        <v>0.33333333333333481</v>
      </c>
      <c r="W2388" s="130">
        <v>0.12</v>
      </c>
      <c r="X2388" s="135">
        <v>80</v>
      </c>
      <c r="Y2388" s="130" t="str">
        <f t="shared" si="330"/>
        <v>CH211A</v>
      </c>
      <c r="Z2388" s="130" t="str">
        <f t="shared" si="331"/>
        <v>1/TSB-002PCB</v>
      </c>
      <c r="AA2388" s="135">
        <f t="shared" si="333"/>
        <v>0.12</v>
      </c>
      <c r="AB2388" s="135">
        <f t="shared" si="329"/>
        <v>39.68</v>
      </c>
      <c r="AC2388" s="130">
        <f t="shared" si="334"/>
        <v>80</v>
      </c>
      <c r="AD2388" s="130" t="str">
        <f t="shared" si="332"/>
        <v>66000-118A</v>
      </c>
      <c r="AE2388" s="136"/>
      <c r="AF2388" s="137"/>
      <c r="AG2388" s="1" t="s">
        <v>153</v>
      </c>
      <c r="AH2388" s="43">
        <v>66116</v>
      </c>
    </row>
    <row r="2389" spans="1:34" x14ac:dyDescent="0.25">
      <c r="A2389" s="146">
        <v>45008</v>
      </c>
      <c r="B2389" s="57" t="s">
        <v>7327</v>
      </c>
      <c r="C2389" s="51" t="s">
        <v>7329</v>
      </c>
      <c r="D2389" s="51" t="s">
        <v>7511</v>
      </c>
      <c r="E2389" s="54">
        <v>45028</v>
      </c>
      <c r="F2389" s="51" t="s">
        <v>117</v>
      </c>
      <c r="G2389" s="48" t="s">
        <v>7328</v>
      </c>
      <c r="H2389" s="52">
        <v>2</v>
      </c>
      <c r="I2389" s="51" t="s">
        <v>389</v>
      </c>
      <c r="J2389" s="1">
        <v>54.88</v>
      </c>
      <c r="K2389" s="132">
        <v>992679</v>
      </c>
      <c r="L2389" s="131"/>
      <c r="M2389" s="131">
        <v>11.1</v>
      </c>
      <c r="N2389" s="131">
        <v>5.72</v>
      </c>
      <c r="O2389" s="133">
        <f t="shared" si="335"/>
        <v>63.491999999999997</v>
      </c>
      <c r="P2389" s="131" t="s">
        <v>3486</v>
      </c>
      <c r="Q2389" s="131" t="s">
        <v>167</v>
      </c>
      <c r="R2389" s="134" t="s">
        <v>997</v>
      </c>
      <c r="S2389" s="149">
        <v>3.9683333333333368</v>
      </c>
      <c r="T2389" s="149">
        <v>1.9841666666666684</v>
      </c>
      <c r="U2389" s="150">
        <v>45022</v>
      </c>
      <c r="V2389" s="149">
        <v>0.33305555555555522</v>
      </c>
      <c r="W2389" s="130">
        <v>0.5</v>
      </c>
      <c r="X2389" s="135">
        <v>190</v>
      </c>
      <c r="Y2389" s="130" t="str">
        <f t="shared" si="330"/>
        <v>RECELL833</v>
      </c>
      <c r="Z2389" s="130" t="str">
        <f t="shared" si="331"/>
        <v>12/UF703450</v>
      </c>
      <c r="AA2389" s="135">
        <f t="shared" si="333"/>
        <v>0.5</v>
      </c>
      <c r="AB2389" s="135">
        <f t="shared" si="329"/>
        <v>54.88</v>
      </c>
      <c r="AC2389" s="130">
        <f t="shared" si="334"/>
        <v>190</v>
      </c>
      <c r="AD2389" s="130" t="str">
        <f t="shared" si="332"/>
        <v>66004-145</v>
      </c>
      <c r="AE2389" s="136"/>
      <c r="AF2389" s="137"/>
      <c r="AG2389" s="1" t="s">
        <v>13</v>
      </c>
      <c r="AH2389" s="43">
        <v>24232</v>
      </c>
    </row>
    <row r="2390" spans="1:34" x14ac:dyDescent="0.25">
      <c r="A2390" s="144">
        <v>45021</v>
      </c>
      <c r="B2390" s="56" t="s">
        <v>7449</v>
      </c>
      <c r="C2390" s="51" t="s">
        <v>737</v>
      </c>
      <c r="D2390" s="51" t="s">
        <v>7450</v>
      </c>
      <c r="E2390" s="54">
        <v>45028</v>
      </c>
      <c r="F2390" s="51" t="s">
        <v>117</v>
      </c>
      <c r="G2390" s="48" t="s">
        <v>2362</v>
      </c>
      <c r="H2390" s="52">
        <v>1</v>
      </c>
      <c r="I2390" s="51" t="s">
        <v>719</v>
      </c>
      <c r="J2390" s="1">
        <v>36.04</v>
      </c>
      <c r="K2390" s="132">
        <v>994281</v>
      </c>
      <c r="L2390" s="131"/>
      <c r="M2390" s="131">
        <v>28.8</v>
      </c>
      <c r="N2390" s="131">
        <v>3</v>
      </c>
      <c r="O2390" s="133">
        <f t="shared" si="335"/>
        <v>86.4</v>
      </c>
      <c r="P2390" s="131" t="s">
        <v>3486</v>
      </c>
      <c r="Q2390" s="131" t="s">
        <v>7456</v>
      </c>
      <c r="R2390" s="134" t="s">
        <v>997</v>
      </c>
      <c r="S2390" s="149">
        <v>1.1086111111111103</v>
      </c>
      <c r="T2390" s="149">
        <v>1.1086111111111103</v>
      </c>
      <c r="U2390" s="150">
        <v>45022</v>
      </c>
      <c r="V2390" s="149">
        <v>0.16388888888888875</v>
      </c>
      <c r="W2390" s="130">
        <v>0.5</v>
      </c>
      <c r="X2390" s="135">
        <v>157</v>
      </c>
      <c r="Y2390" s="130" t="str">
        <f t="shared" si="330"/>
        <v>RL1585</v>
      </c>
      <c r="Z2390" s="130" t="str">
        <f t="shared" si="331"/>
        <v>8/INR18650-30Q</v>
      </c>
      <c r="AA2390" s="135">
        <f t="shared" si="333"/>
        <v>0.5</v>
      </c>
      <c r="AB2390" s="135">
        <f t="shared" si="329"/>
        <v>36.04</v>
      </c>
      <c r="AC2390" s="130">
        <f t="shared" si="334"/>
        <v>157</v>
      </c>
      <c r="AD2390" s="130" t="str">
        <f t="shared" si="332"/>
        <v>66002-469</v>
      </c>
      <c r="AE2390" s="136"/>
      <c r="AF2390" s="137"/>
      <c r="AG2390" s="1" t="s">
        <v>13</v>
      </c>
      <c r="AH2390" s="43">
        <v>24232</v>
      </c>
    </row>
    <row r="2391" spans="1:34" x14ac:dyDescent="0.25">
      <c r="A2391" s="139">
        <v>45033</v>
      </c>
      <c r="B2391" s="58" t="s">
        <v>7501</v>
      </c>
      <c r="C2391" s="51" t="s">
        <v>7503</v>
      </c>
      <c r="D2391" s="51" t="s">
        <v>7526</v>
      </c>
      <c r="E2391" s="54">
        <v>45049</v>
      </c>
      <c r="F2391" s="51" t="s">
        <v>105</v>
      </c>
      <c r="G2391" s="48" t="s">
        <v>7502</v>
      </c>
      <c r="H2391" s="52">
        <v>1</v>
      </c>
      <c r="I2391" s="51" t="s">
        <v>6464</v>
      </c>
      <c r="J2391" s="1">
        <v>4.8899999999999997</v>
      </c>
      <c r="K2391" s="132">
        <v>994895</v>
      </c>
      <c r="L2391" s="131"/>
      <c r="M2391" s="131">
        <v>8.4</v>
      </c>
      <c r="N2391" s="131">
        <v>0.75</v>
      </c>
      <c r="O2391" s="133">
        <f t="shared" si="335"/>
        <v>6.3000000000000007</v>
      </c>
      <c r="P2391" s="131" t="s">
        <v>3497</v>
      </c>
      <c r="Q2391" s="131" t="s">
        <v>589</v>
      </c>
      <c r="R2391" s="134" t="s">
        <v>997</v>
      </c>
      <c r="S2391" s="149">
        <v>0.394166666666667</v>
      </c>
      <c r="T2391" s="149">
        <v>0.394166666666667</v>
      </c>
      <c r="U2391" s="150">
        <v>45035</v>
      </c>
      <c r="V2391" s="149">
        <v>0.23833333333333329</v>
      </c>
      <c r="W2391" s="130">
        <v>0.5</v>
      </c>
      <c r="X2391" s="135">
        <v>40.99</v>
      </c>
      <c r="Y2391" s="130" t="str">
        <f t="shared" si="330"/>
        <v>PACK759</v>
      </c>
      <c r="Z2391" s="130" t="str">
        <f t="shared" si="331"/>
        <v>7/IMH-750AAS</v>
      </c>
      <c r="AA2391" s="135">
        <f t="shared" si="333"/>
        <v>0.5</v>
      </c>
      <c r="AB2391" s="135">
        <f t="shared" si="329"/>
        <v>4.8899999999999997</v>
      </c>
      <c r="AC2391" s="130">
        <f t="shared" si="334"/>
        <v>40.99</v>
      </c>
      <c r="AD2391" s="130" t="str">
        <f t="shared" si="332"/>
        <v>66004-173</v>
      </c>
      <c r="AE2391" s="136"/>
      <c r="AF2391" s="137"/>
      <c r="AG2391" s="1" t="s">
        <v>13</v>
      </c>
      <c r="AH2391" s="43" t="s">
        <v>294</v>
      </c>
    </row>
    <row r="2392" spans="1:34" x14ac:dyDescent="0.25">
      <c r="A2392" s="139">
        <v>45033</v>
      </c>
      <c r="B2392" s="58" t="s">
        <v>7498</v>
      </c>
      <c r="C2392" s="51" t="s">
        <v>7500</v>
      </c>
      <c r="D2392" s="51" t="s">
        <v>7527</v>
      </c>
      <c r="E2392" s="54">
        <v>45044</v>
      </c>
      <c r="F2392" s="51" t="s">
        <v>3780</v>
      </c>
      <c r="G2392" s="48" t="s">
        <v>7499</v>
      </c>
      <c r="H2392" s="52">
        <v>1</v>
      </c>
      <c r="I2392" s="51" t="s">
        <v>3647</v>
      </c>
      <c r="J2392" s="1">
        <v>33.299999999999997</v>
      </c>
      <c r="K2392" s="132">
        <v>994861</v>
      </c>
      <c r="L2392" s="131"/>
      <c r="M2392" s="131">
        <v>25.2</v>
      </c>
      <c r="N2392" s="131">
        <v>5.5</v>
      </c>
      <c r="O2392" s="133">
        <f t="shared" si="335"/>
        <v>138.6</v>
      </c>
      <c r="P2392" s="131" t="s">
        <v>3486</v>
      </c>
      <c r="Q2392" s="131" t="s">
        <v>589</v>
      </c>
      <c r="R2392" s="134" t="s">
        <v>997</v>
      </c>
      <c r="S2392" s="149">
        <v>1.5902777777777777</v>
      </c>
      <c r="T2392" s="149">
        <v>1.5902777777777777</v>
      </c>
      <c r="U2392" s="150">
        <v>45035</v>
      </c>
      <c r="V2392" s="149">
        <v>0.23722222222222289</v>
      </c>
      <c r="W2392" s="130">
        <v>0.5</v>
      </c>
      <c r="X2392" s="135">
        <v>147</v>
      </c>
      <c r="Y2392" s="130" t="str">
        <f t="shared" si="330"/>
        <v>PACK758</v>
      </c>
      <c r="Z2392" s="130" t="str">
        <f t="shared" si="331"/>
        <v>7/INR26650-55A</v>
      </c>
      <c r="AA2392" s="135">
        <f t="shared" si="333"/>
        <v>0.5</v>
      </c>
      <c r="AB2392" s="135">
        <f t="shared" si="329"/>
        <v>33.299999999999997</v>
      </c>
      <c r="AC2392" s="130">
        <f t="shared" si="334"/>
        <v>147</v>
      </c>
      <c r="AD2392" s="130" t="str">
        <f t="shared" si="332"/>
        <v>66004-150</v>
      </c>
      <c r="AE2392" s="136"/>
      <c r="AF2392" s="137"/>
      <c r="AG2392" s="1" t="s">
        <v>152</v>
      </c>
      <c r="AH2392" s="43">
        <v>2240</v>
      </c>
    </row>
    <row r="2393" spans="1:34" x14ac:dyDescent="0.25">
      <c r="A2393" s="139">
        <v>45033</v>
      </c>
      <c r="B2393" s="58" t="s">
        <v>7495</v>
      </c>
      <c r="C2393" s="51" t="s">
        <v>7497</v>
      </c>
      <c r="D2393" s="51" t="s">
        <v>7528</v>
      </c>
      <c r="E2393" s="54">
        <v>45044</v>
      </c>
      <c r="F2393" s="51" t="s">
        <v>255</v>
      </c>
      <c r="G2393" s="48" t="s">
        <v>7496</v>
      </c>
      <c r="H2393" s="52">
        <v>1</v>
      </c>
      <c r="I2393" s="51" t="s">
        <v>5582</v>
      </c>
      <c r="J2393" s="1">
        <v>8.8000000000000007</v>
      </c>
      <c r="K2393" s="132">
        <v>994874</v>
      </c>
      <c r="L2393" s="131"/>
      <c r="M2393" s="131">
        <v>7.4</v>
      </c>
      <c r="N2393" s="131">
        <v>0.93</v>
      </c>
      <c r="O2393" s="133">
        <f t="shared" si="335"/>
        <v>6.8820000000000006</v>
      </c>
      <c r="P2393" s="131" t="s">
        <v>3486</v>
      </c>
      <c r="Q2393" s="131" t="s">
        <v>582</v>
      </c>
      <c r="R2393" s="134" t="s">
        <v>997</v>
      </c>
      <c r="S2393" s="149">
        <v>0.84999999999999964</v>
      </c>
      <c r="T2393" s="149">
        <v>0.84999999999999964</v>
      </c>
      <c r="U2393" s="150">
        <v>45035</v>
      </c>
      <c r="V2393" s="149">
        <v>0.25527777777777949</v>
      </c>
      <c r="W2393" s="130">
        <v>0.5</v>
      </c>
      <c r="X2393" s="135">
        <v>52.3</v>
      </c>
      <c r="Y2393" s="130" t="str">
        <f t="shared" si="330"/>
        <v>PACK757</v>
      </c>
      <c r="Z2393" s="130" t="str">
        <f t="shared" si="331"/>
        <v>2/UF553048F</v>
      </c>
      <c r="AA2393" s="135">
        <f t="shared" si="333"/>
        <v>0.5</v>
      </c>
      <c r="AB2393" s="135">
        <f t="shared" si="329"/>
        <v>8.8000000000000007</v>
      </c>
      <c r="AC2393" s="130">
        <f t="shared" si="334"/>
        <v>52.3</v>
      </c>
      <c r="AD2393" s="130" t="str">
        <f t="shared" si="332"/>
        <v>66004-152</v>
      </c>
      <c r="AE2393" s="136"/>
      <c r="AF2393" s="137"/>
      <c r="AG2393" s="1" t="s">
        <v>13</v>
      </c>
      <c r="AH2393" s="43" t="s">
        <v>277</v>
      </c>
    </row>
    <row r="2394" spans="1:34" x14ac:dyDescent="0.25">
      <c r="A2394" s="140">
        <v>45020</v>
      </c>
      <c r="B2394" s="55" t="s">
        <v>7419</v>
      </c>
      <c r="C2394" s="51" t="s">
        <v>2558</v>
      </c>
      <c r="D2394" s="51" t="s">
        <v>1239</v>
      </c>
      <c r="E2394" s="54">
        <v>45036</v>
      </c>
      <c r="F2394" s="51" t="s">
        <v>87</v>
      </c>
      <c r="G2394" s="48" t="s">
        <v>1237</v>
      </c>
      <c r="H2394" s="52">
        <v>5</v>
      </c>
      <c r="I2394" s="51" t="s">
        <v>113</v>
      </c>
      <c r="J2394" s="1">
        <v>27.34</v>
      </c>
      <c r="K2394" s="132">
        <v>993609</v>
      </c>
      <c r="L2394" s="131"/>
      <c r="M2394" s="131">
        <v>3.6</v>
      </c>
      <c r="N2394" s="131">
        <v>16.75</v>
      </c>
      <c r="O2394" s="133">
        <f t="shared" si="335"/>
        <v>60.300000000000004</v>
      </c>
      <c r="P2394" s="131" t="s">
        <v>3486</v>
      </c>
      <c r="Q2394" s="131" t="s">
        <v>715</v>
      </c>
      <c r="R2394" s="134"/>
      <c r="S2394" s="149">
        <v>0</v>
      </c>
      <c r="T2394" s="149">
        <v>0</v>
      </c>
      <c r="U2394" s="150">
        <v>45035</v>
      </c>
      <c r="V2394" s="149">
        <v>0.22250000000000014</v>
      </c>
      <c r="W2394" s="130">
        <v>0.42</v>
      </c>
      <c r="X2394" s="135">
        <v>50</v>
      </c>
      <c r="Y2394" s="130" t="str">
        <f t="shared" si="330"/>
        <v>RL1440</v>
      </c>
      <c r="Z2394" s="130" t="str">
        <f t="shared" si="331"/>
        <v>5/NCR18650BF</v>
      </c>
      <c r="AA2394" s="135">
        <f t="shared" si="333"/>
        <v>0.42</v>
      </c>
      <c r="AB2394" s="135">
        <f t="shared" si="329"/>
        <v>27.34</v>
      </c>
      <c r="AC2394" s="130">
        <f t="shared" si="334"/>
        <v>50</v>
      </c>
      <c r="AD2394" s="130" t="str">
        <f t="shared" si="332"/>
        <v>67001-849</v>
      </c>
      <c r="AE2394" s="136"/>
      <c r="AF2394" s="137"/>
      <c r="AG2394" s="1" t="s">
        <v>153</v>
      </c>
      <c r="AH2394" s="43">
        <v>24081</v>
      </c>
    </row>
    <row r="2395" spans="1:34" x14ac:dyDescent="0.25">
      <c r="A2395" s="139">
        <v>45033</v>
      </c>
      <c r="B2395" s="58" t="s">
        <v>7491</v>
      </c>
      <c r="C2395" s="51" t="s">
        <v>2078</v>
      </c>
      <c r="D2395" s="51" t="s">
        <v>7494</v>
      </c>
      <c r="E2395" s="54">
        <v>45030</v>
      </c>
      <c r="F2395" s="51" t="s">
        <v>7492</v>
      </c>
      <c r="G2395" s="48" t="s">
        <v>7493</v>
      </c>
      <c r="H2395" s="52">
        <v>1</v>
      </c>
      <c r="I2395" s="51" t="s">
        <v>710</v>
      </c>
      <c r="J2395" s="1">
        <v>10.79</v>
      </c>
      <c r="K2395" s="132">
        <v>994216</v>
      </c>
      <c r="L2395" s="131"/>
      <c r="M2395" s="131">
        <v>7.4</v>
      </c>
      <c r="N2395" s="131">
        <v>1.7</v>
      </c>
      <c r="O2395" s="133">
        <f t="shared" si="335"/>
        <v>12.58</v>
      </c>
      <c r="P2395" s="131" t="s">
        <v>3486</v>
      </c>
      <c r="Q2395" s="131" t="s">
        <v>582</v>
      </c>
      <c r="R2395" s="134" t="s">
        <v>997</v>
      </c>
      <c r="S2395" s="149">
        <v>3.1730555555555529</v>
      </c>
      <c r="T2395" s="149">
        <v>3.1730555555555529</v>
      </c>
      <c r="U2395" s="150">
        <v>45035</v>
      </c>
      <c r="V2395" s="149">
        <v>0.15500000000000025</v>
      </c>
      <c r="W2395" s="130">
        <v>0.5</v>
      </c>
      <c r="X2395" s="135">
        <v>65.19</v>
      </c>
      <c r="Y2395" s="130" t="str">
        <f t="shared" si="330"/>
        <v>RL734</v>
      </c>
      <c r="Z2395" s="130" t="str">
        <f t="shared" si="331"/>
        <v>2/NCR18500A</v>
      </c>
      <c r="AA2395" s="135">
        <f t="shared" si="333"/>
        <v>0.5</v>
      </c>
      <c r="AB2395" s="135">
        <f t="shared" si="329"/>
        <v>10.79</v>
      </c>
      <c r="AC2395" s="130">
        <f t="shared" si="334"/>
        <v>65.19</v>
      </c>
      <c r="AD2395" s="130" t="str">
        <f t="shared" si="332"/>
        <v>89000-912</v>
      </c>
      <c r="AE2395" s="136"/>
      <c r="AF2395" s="137"/>
      <c r="AG2395" s="1" t="s">
        <v>151</v>
      </c>
      <c r="AH2395" s="43">
        <v>2834</v>
      </c>
    </row>
    <row r="2396" spans="1:34" x14ac:dyDescent="0.25">
      <c r="A2396" s="140">
        <v>45006</v>
      </c>
      <c r="B2396" s="55" t="s">
        <v>7312</v>
      </c>
      <c r="C2396" s="51"/>
      <c r="D2396" s="51" t="s">
        <v>7314</v>
      </c>
      <c r="E2396" s="54">
        <v>45019</v>
      </c>
      <c r="F2396" s="51" t="s">
        <v>1106</v>
      </c>
      <c r="G2396" s="48" t="s">
        <v>7313</v>
      </c>
      <c r="H2396" s="52">
        <v>4</v>
      </c>
      <c r="I2396" s="51" t="s">
        <v>6861</v>
      </c>
      <c r="J2396" s="1">
        <v>4.62</v>
      </c>
      <c r="K2396" s="132">
        <v>992137</v>
      </c>
      <c r="L2396" s="131"/>
      <c r="M2396" s="131"/>
      <c r="N2396" s="131"/>
      <c r="O2396" s="133">
        <f t="shared" si="335"/>
        <v>0</v>
      </c>
      <c r="P2396" s="131"/>
      <c r="Q2396" s="131"/>
      <c r="R2396" s="134" t="s">
        <v>259</v>
      </c>
      <c r="S2396" s="149">
        <v>4.2399999999999993</v>
      </c>
      <c r="T2396" s="149">
        <v>1.0599999999999998</v>
      </c>
      <c r="U2396" s="150">
        <v>45035</v>
      </c>
      <c r="V2396" s="149">
        <v>0.34333333333333371</v>
      </c>
      <c r="W2396" s="130"/>
      <c r="X2396" s="135">
        <v>40</v>
      </c>
      <c r="Y2396" s="130" t="str">
        <f t="shared" si="330"/>
        <v>3DPP110</v>
      </c>
      <c r="Z2396" s="130">
        <f t="shared" si="331"/>
        <v>0</v>
      </c>
      <c r="AA2396" s="135">
        <f t="shared" si="333"/>
        <v>0</v>
      </c>
      <c r="AB2396" s="135">
        <f t="shared" si="329"/>
        <v>4.62</v>
      </c>
      <c r="AC2396" s="130">
        <f t="shared" si="334"/>
        <v>40</v>
      </c>
      <c r="AD2396" s="130" t="str">
        <f t="shared" si="332"/>
        <v>68000-110</v>
      </c>
      <c r="AE2396" s="136"/>
      <c r="AF2396" s="137"/>
      <c r="AG2396" s="1" t="s">
        <v>151</v>
      </c>
      <c r="AH2396" s="43">
        <v>2383</v>
      </c>
    </row>
    <row r="2397" spans="1:34" x14ac:dyDescent="0.25">
      <c r="A2397" s="139">
        <v>45005</v>
      </c>
      <c r="B2397" s="58" t="s">
        <v>7307</v>
      </c>
      <c r="C2397" s="51" t="s">
        <v>1108</v>
      </c>
      <c r="D2397" s="51" t="s">
        <v>1109</v>
      </c>
      <c r="E2397" s="54">
        <v>45019</v>
      </c>
      <c r="F2397" s="51" t="s">
        <v>1106</v>
      </c>
      <c r="G2397" s="48" t="s">
        <v>1107</v>
      </c>
      <c r="H2397" s="52">
        <v>4</v>
      </c>
      <c r="I2397" s="51" t="s">
        <v>251</v>
      </c>
      <c r="J2397" s="1">
        <v>74.22</v>
      </c>
      <c r="K2397" s="132">
        <v>992137</v>
      </c>
      <c r="L2397" s="131"/>
      <c r="M2397" s="131">
        <v>21.6</v>
      </c>
      <c r="N2397" s="131">
        <v>6.7</v>
      </c>
      <c r="O2397" s="133">
        <f t="shared" si="335"/>
        <v>144.72000000000003</v>
      </c>
      <c r="P2397" s="131" t="s">
        <v>3486</v>
      </c>
      <c r="Q2397" s="131" t="s">
        <v>373</v>
      </c>
      <c r="R2397" s="134" t="s">
        <v>259</v>
      </c>
      <c r="S2397" s="149">
        <v>6.3355555555555574</v>
      </c>
      <c r="T2397" s="149">
        <v>1.5838888888888893</v>
      </c>
      <c r="U2397" s="150">
        <v>45035</v>
      </c>
      <c r="V2397" s="149">
        <v>0.21055555555555472</v>
      </c>
      <c r="W2397" s="130">
        <v>1.18</v>
      </c>
      <c r="X2397" s="135">
        <v>300</v>
      </c>
      <c r="Y2397" s="130" t="str">
        <f t="shared" si="330"/>
        <v>RL1439</v>
      </c>
      <c r="Z2397" s="130" t="str">
        <f t="shared" si="331"/>
        <v>12/NCR18650B</v>
      </c>
      <c r="AA2397" s="135">
        <f t="shared" si="333"/>
        <v>1.18</v>
      </c>
      <c r="AB2397" s="135">
        <f t="shared" si="329"/>
        <v>74.22</v>
      </c>
      <c r="AC2397" s="130">
        <f t="shared" si="334"/>
        <v>300</v>
      </c>
      <c r="AD2397" s="130" t="str">
        <f t="shared" si="332"/>
        <v>66002-596</v>
      </c>
      <c r="AE2397" s="136"/>
      <c r="AF2397" s="137"/>
      <c r="AG2397" s="1" t="s">
        <v>151</v>
      </c>
      <c r="AH2397" s="43">
        <v>2383</v>
      </c>
    </row>
    <row r="2398" spans="1:34" x14ac:dyDescent="0.25">
      <c r="A2398" s="140">
        <v>45020</v>
      </c>
      <c r="B2398" s="55" t="s">
        <v>7420</v>
      </c>
      <c r="C2398" s="51" t="s">
        <v>7421</v>
      </c>
      <c r="D2398" s="51" t="s">
        <v>6509</v>
      </c>
      <c r="E2398" s="54">
        <v>45036</v>
      </c>
      <c r="F2398" s="51" t="s">
        <v>5532</v>
      </c>
      <c r="G2398" s="48" t="s">
        <v>6508</v>
      </c>
      <c r="H2398" s="52">
        <v>10</v>
      </c>
      <c r="I2398" s="51" t="s">
        <v>3814</v>
      </c>
      <c r="J2398" s="1">
        <v>0.71</v>
      </c>
      <c r="K2398" s="132">
        <v>993956</v>
      </c>
      <c r="L2398" s="131"/>
      <c r="M2398" s="131"/>
      <c r="N2398" s="131"/>
      <c r="O2398" s="133">
        <f t="shared" si="335"/>
        <v>0</v>
      </c>
      <c r="P2398" s="131"/>
      <c r="Q2398" s="131"/>
      <c r="R2398" s="134" t="s">
        <v>2172</v>
      </c>
      <c r="S2398" s="149">
        <v>7.3705555555555566</v>
      </c>
      <c r="T2398" s="149">
        <v>0.73705555555555569</v>
      </c>
      <c r="U2398" s="150">
        <v>45035</v>
      </c>
      <c r="V2398" s="149">
        <v>0.31916666666666593</v>
      </c>
      <c r="W2398" s="130">
        <v>0.27</v>
      </c>
      <c r="X2398" s="135">
        <v>333</v>
      </c>
      <c r="Y2398" s="130" t="str">
        <f t="shared" si="330"/>
        <v>CA50A</v>
      </c>
      <c r="Z2398" s="130" t="str">
        <f t="shared" si="331"/>
        <v>CE081F</v>
      </c>
      <c r="AA2398" s="135">
        <f t="shared" si="333"/>
        <v>0.27</v>
      </c>
      <c r="AB2398" s="135">
        <f t="shared" si="329"/>
        <v>0.71</v>
      </c>
      <c r="AC2398" s="130">
        <f t="shared" si="334"/>
        <v>333</v>
      </c>
      <c r="AD2398" s="130" t="str">
        <f t="shared" si="332"/>
        <v>20008-966F</v>
      </c>
      <c r="AE2398" s="136"/>
      <c r="AF2398" s="137"/>
      <c r="AG2398" s="1" t="s">
        <v>153</v>
      </c>
      <c r="AH2398" s="43">
        <v>66277</v>
      </c>
    </row>
    <row r="2399" spans="1:34" x14ac:dyDescent="0.25">
      <c r="A2399" s="147">
        <v>45016</v>
      </c>
      <c r="B2399" s="82" t="s">
        <v>7406</v>
      </c>
      <c r="C2399" s="51" t="s">
        <v>4000</v>
      </c>
      <c r="D2399" s="51" t="s">
        <v>5630</v>
      </c>
      <c r="E2399" s="54">
        <v>45035</v>
      </c>
      <c r="F2399" s="51" t="s">
        <v>1225</v>
      </c>
      <c r="G2399" s="48" t="s">
        <v>5629</v>
      </c>
      <c r="H2399" s="52">
        <v>200</v>
      </c>
      <c r="I2399" s="51" t="s">
        <v>1395</v>
      </c>
      <c r="J2399" s="1">
        <v>6.02</v>
      </c>
      <c r="K2399" s="132">
        <v>993436</v>
      </c>
      <c r="L2399" s="131"/>
      <c r="M2399" s="131">
        <v>3.6</v>
      </c>
      <c r="N2399" s="131">
        <v>4.9000000000000004</v>
      </c>
      <c r="O2399" s="133">
        <f t="shared" si="335"/>
        <v>17.64</v>
      </c>
      <c r="P2399" s="131" t="s">
        <v>3486</v>
      </c>
      <c r="Q2399" s="131" t="s">
        <v>412</v>
      </c>
      <c r="R2399" s="134" t="s">
        <v>2172</v>
      </c>
      <c r="S2399" s="149">
        <v>48.941666666666663</v>
      </c>
      <c r="T2399" s="149">
        <v>0.24470833333333331</v>
      </c>
      <c r="U2399" s="150">
        <v>45035</v>
      </c>
      <c r="V2399" s="149">
        <v>1.6516666666666677</v>
      </c>
      <c r="W2399" s="130">
        <v>0.26</v>
      </c>
      <c r="X2399" s="135">
        <v>29.5</v>
      </c>
      <c r="Y2399" s="130" t="str">
        <f t="shared" si="330"/>
        <v>RL1606</v>
      </c>
      <c r="Z2399" s="130" t="str">
        <f t="shared" si="331"/>
        <v>1/INR21700-50E</v>
      </c>
      <c r="AA2399" s="135">
        <f t="shared" si="333"/>
        <v>0.26</v>
      </c>
      <c r="AB2399" s="135">
        <f t="shared" si="329"/>
        <v>6.02</v>
      </c>
      <c r="AC2399" s="130">
        <f t="shared" si="334"/>
        <v>29.5</v>
      </c>
      <c r="AD2399" s="130" t="str">
        <f t="shared" si="332"/>
        <v>66002-924</v>
      </c>
      <c r="AE2399" s="136"/>
      <c r="AF2399" s="137"/>
      <c r="AG2399" s="1" t="s">
        <v>13</v>
      </c>
      <c r="AH2399" s="43">
        <v>2164</v>
      </c>
    </row>
    <row r="2400" spans="1:34" x14ac:dyDescent="0.25">
      <c r="A2400" s="140">
        <v>45020</v>
      </c>
      <c r="B2400" s="55" t="s">
        <v>7441</v>
      </c>
      <c r="C2400" s="51"/>
      <c r="D2400" s="51" t="s">
        <v>5546</v>
      </c>
      <c r="E2400" s="54">
        <v>45035</v>
      </c>
      <c r="F2400" s="51" t="s">
        <v>5532</v>
      </c>
      <c r="G2400" s="48" t="s">
        <v>5543</v>
      </c>
      <c r="H2400" s="52">
        <v>20</v>
      </c>
      <c r="I2400" s="51" t="s">
        <v>5544</v>
      </c>
      <c r="J2400" s="1">
        <v>178.55</v>
      </c>
      <c r="K2400" s="132">
        <v>993951</v>
      </c>
      <c r="L2400" s="131"/>
      <c r="M2400" s="131"/>
      <c r="N2400" s="131"/>
      <c r="O2400" s="133">
        <f t="shared" si="335"/>
        <v>0</v>
      </c>
      <c r="P2400" s="131"/>
      <c r="Q2400" s="131"/>
      <c r="R2400" s="134" t="s">
        <v>2172</v>
      </c>
      <c r="S2400" s="149">
        <v>8.4236111111111107</v>
      </c>
      <c r="T2400" s="149">
        <v>0.42118055555555556</v>
      </c>
      <c r="U2400" s="150">
        <v>45035</v>
      </c>
      <c r="V2400" s="149">
        <v>0.42722222222222328</v>
      </c>
      <c r="W2400" s="130">
        <v>0.41</v>
      </c>
      <c r="X2400" s="135">
        <v>204.18</v>
      </c>
      <c r="Y2400" s="130" t="str">
        <f t="shared" si="330"/>
        <v>CH599</v>
      </c>
      <c r="Z2400" s="130">
        <f t="shared" si="331"/>
        <v>0</v>
      </c>
      <c r="AA2400" s="135">
        <f t="shared" si="333"/>
        <v>0.41</v>
      </c>
      <c r="AB2400" s="135">
        <f t="shared" si="329"/>
        <v>178.55</v>
      </c>
      <c r="AC2400" s="130">
        <f t="shared" si="334"/>
        <v>204.18</v>
      </c>
      <c r="AD2400" s="130" t="str">
        <f t="shared" si="332"/>
        <v>64900-631XLR</v>
      </c>
      <c r="AE2400" s="136"/>
      <c r="AF2400" s="137"/>
      <c r="AG2400" s="1" t="s">
        <v>153</v>
      </c>
      <c r="AH2400" s="43">
        <v>66277</v>
      </c>
    </row>
    <row r="2401" spans="1:34" x14ac:dyDescent="0.25">
      <c r="A2401" s="139">
        <v>45033</v>
      </c>
      <c r="B2401" s="58" t="s">
        <v>7472</v>
      </c>
      <c r="C2401" s="51" t="s">
        <v>541</v>
      </c>
      <c r="D2401" s="51" t="s">
        <v>7475</v>
      </c>
      <c r="E2401" s="54">
        <v>45037</v>
      </c>
      <c r="F2401" s="51" t="s">
        <v>117</v>
      </c>
      <c r="G2401" s="48" t="s">
        <v>7473</v>
      </c>
      <c r="H2401" s="52">
        <v>1</v>
      </c>
      <c r="I2401" s="51" t="s">
        <v>288</v>
      </c>
      <c r="J2401" s="1">
        <v>58.05</v>
      </c>
      <c r="K2401" s="132">
        <v>995120</v>
      </c>
      <c r="L2401" s="131" t="s">
        <v>7474</v>
      </c>
      <c r="M2401" s="131">
        <v>12</v>
      </c>
      <c r="N2401" s="131">
        <v>4</v>
      </c>
      <c r="O2401" s="133">
        <f t="shared" si="335"/>
        <v>48</v>
      </c>
      <c r="P2401" s="131" t="s">
        <v>3497</v>
      </c>
      <c r="Q2401" s="131" t="s">
        <v>584</v>
      </c>
      <c r="R2401" s="134" t="s">
        <v>287</v>
      </c>
      <c r="S2401" s="149">
        <v>2.4750000000000032</v>
      </c>
      <c r="T2401" s="149">
        <v>2.4750000000000032</v>
      </c>
      <c r="U2401" s="150">
        <v>45034</v>
      </c>
      <c r="V2401" s="149">
        <v>-0.75750000000000117</v>
      </c>
      <c r="W2401" s="130">
        <v>0.5</v>
      </c>
      <c r="X2401" s="135">
        <v>163.97</v>
      </c>
      <c r="Y2401" s="130" t="str">
        <f t="shared" si="330"/>
        <v>N527</v>
      </c>
      <c r="Z2401" s="130" t="str">
        <f t="shared" si="331"/>
        <v>10/HR-4/3AU</v>
      </c>
      <c r="AA2401" s="135">
        <f t="shared" si="333"/>
        <v>0.5</v>
      </c>
      <c r="AB2401" s="135">
        <f t="shared" si="329"/>
        <v>58.05</v>
      </c>
      <c r="AC2401" s="130">
        <f t="shared" si="334"/>
        <v>163.97</v>
      </c>
      <c r="AD2401" s="130" t="str">
        <f t="shared" si="332"/>
        <v>22000-114</v>
      </c>
      <c r="AE2401" s="136"/>
      <c r="AF2401" s="137"/>
      <c r="AG2401" s="1" t="s">
        <v>152</v>
      </c>
      <c r="AH2401" s="43">
        <v>24232</v>
      </c>
    </row>
    <row r="2402" spans="1:34" x14ac:dyDescent="0.25">
      <c r="A2402" s="140">
        <v>45020</v>
      </c>
      <c r="B2402" s="55" t="s">
        <v>7439</v>
      </c>
      <c r="C2402" s="51" t="s">
        <v>147</v>
      </c>
      <c r="D2402" s="51" t="s">
        <v>365</v>
      </c>
      <c r="E2402" s="54">
        <v>45035</v>
      </c>
      <c r="F2402" s="51" t="s">
        <v>139</v>
      </c>
      <c r="G2402" s="48" t="s">
        <v>140</v>
      </c>
      <c r="H2402" s="52">
        <v>20</v>
      </c>
      <c r="I2402" s="51" t="s">
        <v>114</v>
      </c>
      <c r="J2402" s="1">
        <v>81.06</v>
      </c>
      <c r="K2402" s="132">
        <v>993714</v>
      </c>
      <c r="L2402" s="131"/>
      <c r="M2402" s="131">
        <v>19.2</v>
      </c>
      <c r="N2402" s="131">
        <v>4.5</v>
      </c>
      <c r="O2402" s="133">
        <f t="shared" si="335"/>
        <v>86.399999999999991</v>
      </c>
      <c r="P2402" s="131" t="s">
        <v>3497</v>
      </c>
      <c r="Q2402" s="131" t="s">
        <v>1208</v>
      </c>
      <c r="R2402" s="134" t="s">
        <v>259</v>
      </c>
      <c r="S2402" s="149">
        <v>20.054444444444446</v>
      </c>
      <c r="T2402" s="149">
        <v>1.0027222222222223</v>
      </c>
      <c r="U2402" s="150">
        <v>45034</v>
      </c>
      <c r="V2402" s="149">
        <v>0.36333333333333151</v>
      </c>
      <c r="W2402" s="130">
        <v>0.94</v>
      </c>
      <c r="X2402" s="135">
        <v>115</v>
      </c>
      <c r="Y2402" s="130" t="str">
        <f t="shared" si="330"/>
        <v>N1021</v>
      </c>
      <c r="Z2402" s="130" t="str">
        <f t="shared" si="331"/>
        <v>16/HR4/3FAU</v>
      </c>
      <c r="AA2402" s="135">
        <f t="shared" si="333"/>
        <v>0.94</v>
      </c>
      <c r="AB2402" s="135">
        <f t="shared" si="329"/>
        <v>81.06</v>
      </c>
      <c r="AC2402" s="130">
        <f t="shared" si="334"/>
        <v>115</v>
      </c>
      <c r="AD2402" s="130" t="str">
        <f t="shared" si="332"/>
        <v>66000-725</v>
      </c>
      <c r="AE2402" s="136"/>
      <c r="AF2402" s="137"/>
      <c r="AG2402" s="1" t="s">
        <v>573</v>
      </c>
      <c r="AH2402" s="43">
        <v>66824</v>
      </c>
    </row>
    <row r="2403" spans="1:34" x14ac:dyDescent="0.25">
      <c r="A2403" s="146">
        <v>45008</v>
      </c>
      <c r="B2403" s="57" t="s">
        <v>7326</v>
      </c>
      <c r="C2403" s="51" t="s">
        <v>4114</v>
      </c>
      <c r="D2403" s="51" t="s">
        <v>5470</v>
      </c>
      <c r="E2403" s="54">
        <v>45026</v>
      </c>
      <c r="F2403" s="51" t="s">
        <v>3033</v>
      </c>
      <c r="G2403" s="48" t="s">
        <v>3722</v>
      </c>
      <c r="H2403" s="52">
        <v>5</v>
      </c>
      <c r="I2403" s="51" t="s">
        <v>3492</v>
      </c>
      <c r="J2403" s="1">
        <v>108.05</v>
      </c>
      <c r="K2403" s="132">
        <v>992656</v>
      </c>
      <c r="L2403" s="131"/>
      <c r="M2403" s="131"/>
      <c r="N2403" s="131"/>
      <c r="O2403" s="133">
        <f t="shared" si="335"/>
        <v>0</v>
      </c>
      <c r="P2403" s="131"/>
      <c r="Q2403" s="131"/>
      <c r="R2403" s="134" t="s">
        <v>297</v>
      </c>
      <c r="S2403" s="149">
        <v>18.874722222222218</v>
      </c>
      <c r="T2403" s="149">
        <v>3.7749444444444435</v>
      </c>
      <c r="U2403" s="150">
        <v>45034</v>
      </c>
      <c r="V2403" s="149">
        <v>0.32111111111110979</v>
      </c>
      <c r="W2403" s="130">
        <v>1.68</v>
      </c>
      <c r="X2403" s="135">
        <v>250</v>
      </c>
      <c r="Y2403" s="130" t="str">
        <f t="shared" si="330"/>
        <v>CH563A</v>
      </c>
      <c r="Z2403" s="130" t="str">
        <f t="shared" si="331"/>
        <v>TSB003PCB</v>
      </c>
      <c r="AA2403" s="135">
        <f t="shared" si="333"/>
        <v>1.68</v>
      </c>
      <c r="AB2403" s="135">
        <f t="shared" si="329"/>
        <v>108.05</v>
      </c>
      <c r="AC2403" s="130">
        <f t="shared" si="334"/>
        <v>250</v>
      </c>
      <c r="AD2403" s="130" t="str">
        <f t="shared" si="332"/>
        <v>67001-877</v>
      </c>
      <c r="AE2403" s="136"/>
      <c r="AF2403" s="137"/>
      <c r="AG2403" s="1" t="s">
        <v>151</v>
      </c>
      <c r="AH2403" s="43">
        <v>2486</v>
      </c>
    </row>
    <row r="2404" spans="1:34" x14ac:dyDescent="0.25">
      <c r="A2404" s="147">
        <v>45016</v>
      </c>
      <c r="B2404" s="82" t="s">
        <v>7407</v>
      </c>
      <c r="C2404" s="51" t="s">
        <v>3493</v>
      </c>
      <c r="D2404" s="51" t="s">
        <v>3494</v>
      </c>
      <c r="E2404" s="54">
        <v>45033</v>
      </c>
      <c r="F2404" s="51" t="s">
        <v>3495</v>
      </c>
      <c r="G2404" s="48" t="s">
        <v>3496</v>
      </c>
      <c r="H2404" s="52">
        <v>200</v>
      </c>
      <c r="I2404" s="51" t="s">
        <v>634</v>
      </c>
      <c r="J2404" s="1">
        <v>8.0399999999999991</v>
      </c>
      <c r="K2404" s="132">
        <v>993488</v>
      </c>
      <c r="L2404" s="131"/>
      <c r="M2404" s="131">
        <v>14.8</v>
      </c>
      <c r="N2404" s="131">
        <v>0.8</v>
      </c>
      <c r="O2404" s="133">
        <f t="shared" si="335"/>
        <v>11.840000000000002</v>
      </c>
      <c r="P2404" s="131" t="s">
        <v>3497</v>
      </c>
      <c r="Q2404" s="131" t="s">
        <v>562</v>
      </c>
      <c r="R2404" s="134" t="s">
        <v>6455</v>
      </c>
      <c r="S2404" s="149">
        <v>45.631111111111103</v>
      </c>
      <c r="T2404" s="149">
        <v>0.22815555555555553</v>
      </c>
      <c r="U2404" s="150">
        <v>45034</v>
      </c>
      <c r="V2404" s="149">
        <v>1.6625000000000001</v>
      </c>
      <c r="W2404" s="130">
        <v>0.18</v>
      </c>
      <c r="X2404" s="135">
        <v>23.5</v>
      </c>
      <c r="Y2404" s="130" t="str">
        <f t="shared" si="330"/>
        <v>N1576</v>
      </c>
      <c r="Z2404" s="130" t="str">
        <f t="shared" si="331"/>
        <v>4/BK-4MCCE</v>
      </c>
      <c r="AA2404" s="135">
        <f t="shared" si="333"/>
        <v>0.18</v>
      </c>
      <c r="AB2404" s="135">
        <f t="shared" si="329"/>
        <v>8.0399999999999991</v>
      </c>
      <c r="AC2404" s="130">
        <f t="shared" si="334"/>
        <v>23.5</v>
      </c>
      <c r="AD2404" s="130" t="str">
        <f t="shared" si="332"/>
        <v>30006-908GSQ-22K</v>
      </c>
      <c r="AE2404" s="136"/>
      <c r="AF2404" s="137"/>
      <c r="AG2404" s="1" t="s">
        <v>151</v>
      </c>
      <c r="AH2404" s="43">
        <v>20755</v>
      </c>
    </row>
    <row r="2405" spans="1:34" x14ac:dyDescent="0.25">
      <c r="A2405" s="140">
        <v>45020</v>
      </c>
      <c r="B2405" s="55" t="s">
        <v>7440</v>
      </c>
      <c r="C2405" s="51"/>
      <c r="D2405" s="51" t="s">
        <v>5536</v>
      </c>
      <c r="E2405" s="54">
        <v>45036</v>
      </c>
      <c r="F2405" s="51" t="s">
        <v>5532</v>
      </c>
      <c r="G2405" s="48" t="s">
        <v>5533</v>
      </c>
      <c r="H2405" s="52">
        <v>21</v>
      </c>
      <c r="I2405" s="51" t="s">
        <v>5534</v>
      </c>
      <c r="J2405" s="1">
        <v>99.79</v>
      </c>
      <c r="K2405" s="132">
        <v>993951</v>
      </c>
      <c r="L2405" s="131"/>
      <c r="M2405" s="131"/>
      <c r="N2405" s="131"/>
      <c r="O2405" s="133">
        <f t="shared" si="335"/>
        <v>0</v>
      </c>
      <c r="P2405" s="131"/>
      <c r="Q2405" s="131"/>
      <c r="R2405" s="134" t="s">
        <v>2172</v>
      </c>
      <c r="S2405" s="149">
        <v>5.9222222222222234</v>
      </c>
      <c r="T2405" s="149">
        <v>0.28201058201058204</v>
      </c>
      <c r="U2405" s="150">
        <v>45034</v>
      </c>
      <c r="V2405" s="149">
        <v>0.48611111111111027</v>
      </c>
      <c r="W2405" s="130">
        <v>0.35</v>
      </c>
      <c r="X2405" s="135">
        <v>111.8</v>
      </c>
      <c r="Y2405" s="130" t="str">
        <f t="shared" si="330"/>
        <v>CH597</v>
      </c>
      <c r="Z2405" s="130">
        <f t="shared" si="331"/>
        <v>0</v>
      </c>
      <c r="AA2405" s="135">
        <f t="shared" si="333"/>
        <v>0.35</v>
      </c>
      <c r="AB2405" s="135">
        <f t="shared" si="329"/>
        <v>99.79</v>
      </c>
      <c r="AC2405" s="130">
        <f t="shared" si="334"/>
        <v>111.8</v>
      </c>
      <c r="AD2405" s="130" t="str">
        <f t="shared" si="332"/>
        <v>64900-204XLR</v>
      </c>
      <c r="AE2405" s="136"/>
      <c r="AF2405" s="137"/>
      <c r="AG2405" s="1" t="s">
        <v>153</v>
      </c>
      <c r="AH2405" s="43">
        <v>66277</v>
      </c>
    </row>
    <row r="2406" spans="1:34" x14ac:dyDescent="0.25">
      <c r="A2406" s="140">
        <v>45020</v>
      </c>
      <c r="B2406" s="55" t="s">
        <v>7428</v>
      </c>
      <c r="C2406" s="51" t="s">
        <v>7430</v>
      </c>
      <c r="D2406" s="51" t="s">
        <v>7431</v>
      </c>
      <c r="E2406" s="54">
        <v>45034</v>
      </c>
      <c r="F2406" s="51" t="s">
        <v>282</v>
      </c>
      <c r="G2406" s="48" t="s">
        <v>7429</v>
      </c>
      <c r="H2406" s="52">
        <v>1</v>
      </c>
      <c r="I2406" s="51" t="s">
        <v>3826</v>
      </c>
      <c r="J2406" s="1">
        <v>2.02</v>
      </c>
      <c r="K2406" s="132">
        <v>994025</v>
      </c>
      <c r="L2406" s="131"/>
      <c r="M2406" s="131">
        <v>3</v>
      </c>
      <c r="N2406" s="131">
        <v>20</v>
      </c>
      <c r="O2406" s="133">
        <f t="shared" si="335"/>
        <v>60</v>
      </c>
      <c r="P2406" s="131" t="s">
        <v>7432</v>
      </c>
      <c r="Q2406" s="131" t="s">
        <v>412</v>
      </c>
      <c r="R2406" s="134" t="s">
        <v>118</v>
      </c>
      <c r="S2406" s="149">
        <v>0.48333333333333162</v>
      </c>
      <c r="T2406" s="149">
        <v>0.48333333333333162</v>
      </c>
      <c r="U2406" s="150">
        <v>45036</v>
      </c>
      <c r="V2406" s="149">
        <v>0.20888888888888779</v>
      </c>
      <c r="W2406" s="130">
        <v>0.71</v>
      </c>
      <c r="X2406" s="135">
        <v>40.18</v>
      </c>
      <c r="Y2406" s="130" t="str">
        <f t="shared" si="330"/>
        <v>RECELL157</v>
      </c>
      <c r="Z2406" s="130" t="str">
        <f t="shared" si="331"/>
        <v>1/VL2020-E46</v>
      </c>
      <c r="AA2406" s="135">
        <f t="shared" si="333"/>
        <v>0.71</v>
      </c>
      <c r="AB2406" s="135">
        <f t="shared" si="329"/>
        <v>2.02</v>
      </c>
      <c r="AC2406" s="130">
        <f t="shared" si="334"/>
        <v>40.18</v>
      </c>
      <c r="AD2406" s="130" t="str">
        <f t="shared" si="332"/>
        <v>66001-070</v>
      </c>
      <c r="AE2406" s="136"/>
      <c r="AF2406" s="137"/>
      <c r="AG2406" s="1" t="s">
        <v>13</v>
      </c>
      <c r="AH2406" s="43" t="s">
        <v>283</v>
      </c>
    </row>
    <row r="2407" spans="1:34" x14ac:dyDescent="0.25">
      <c r="A2407" s="144">
        <v>45035</v>
      </c>
      <c r="B2407" s="56" t="s">
        <v>7525</v>
      </c>
      <c r="C2407" s="51" t="s">
        <v>5735</v>
      </c>
      <c r="D2407" s="51" t="s">
        <v>5880</v>
      </c>
      <c r="E2407" s="54">
        <v>45048</v>
      </c>
      <c r="F2407" s="51" t="s">
        <v>6115</v>
      </c>
      <c r="G2407" s="48" t="s">
        <v>5733</v>
      </c>
      <c r="H2407" s="52">
        <v>1</v>
      </c>
      <c r="I2407" s="51" t="s">
        <v>630</v>
      </c>
      <c r="J2407" s="1">
        <v>81.56</v>
      </c>
      <c r="K2407" s="132">
        <v>995575</v>
      </c>
      <c r="L2407" s="131"/>
      <c r="M2407" s="131">
        <v>24</v>
      </c>
      <c r="N2407" s="131">
        <v>3</v>
      </c>
      <c r="O2407" s="133">
        <f t="shared" si="335"/>
        <v>72</v>
      </c>
      <c r="P2407" s="131" t="s">
        <v>4011</v>
      </c>
      <c r="Q2407" s="131" t="s">
        <v>594</v>
      </c>
      <c r="R2407" s="134" t="s">
        <v>997</v>
      </c>
      <c r="S2407" s="149">
        <v>0.62500000000000044</v>
      </c>
      <c r="T2407" s="149">
        <v>0.62500000000000044</v>
      </c>
      <c r="U2407" s="150">
        <v>45036</v>
      </c>
      <c r="V2407" s="149">
        <v>0.24777777777777832</v>
      </c>
      <c r="W2407" s="130">
        <v>0.08</v>
      </c>
      <c r="X2407" s="135">
        <v>250</v>
      </c>
      <c r="Y2407" s="130" t="str">
        <f t="shared" si="330"/>
        <v>RECELL789</v>
      </c>
      <c r="Z2407" s="130" t="str">
        <f t="shared" si="331"/>
        <v>20/KR-CH</v>
      </c>
      <c r="AA2407" s="135">
        <f t="shared" si="333"/>
        <v>0.08</v>
      </c>
      <c r="AB2407" s="135">
        <f t="shared" si="329"/>
        <v>81.56</v>
      </c>
      <c r="AC2407" s="130">
        <f t="shared" si="334"/>
        <v>250</v>
      </c>
      <c r="AD2407" s="130" t="str">
        <f t="shared" si="332"/>
        <v>30003-870SAFA</v>
      </c>
      <c r="AE2407" s="136"/>
      <c r="AF2407" s="137"/>
      <c r="AG2407" s="1" t="s">
        <v>13</v>
      </c>
      <c r="AH2407" s="43">
        <v>65658</v>
      </c>
    </row>
    <row r="2408" spans="1:34" x14ac:dyDescent="0.25">
      <c r="A2408" s="144">
        <v>45035</v>
      </c>
      <c r="B2408" s="56" t="s">
        <v>7524</v>
      </c>
      <c r="C2408" s="51" t="s">
        <v>5735</v>
      </c>
      <c r="D2408" s="51" t="s">
        <v>5880</v>
      </c>
      <c r="E2408" s="54">
        <v>45048</v>
      </c>
      <c r="F2408" s="51" t="s">
        <v>6115</v>
      </c>
      <c r="G2408" s="48" t="s">
        <v>5737</v>
      </c>
      <c r="H2408" s="52">
        <v>1</v>
      </c>
      <c r="I2408" s="51" t="s">
        <v>630</v>
      </c>
      <c r="J2408" s="1">
        <v>81.56</v>
      </c>
      <c r="K2408" s="132">
        <v>995575</v>
      </c>
      <c r="L2408" s="131"/>
      <c r="M2408" s="131">
        <v>24</v>
      </c>
      <c r="N2408" s="131">
        <v>3</v>
      </c>
      <c r="O2408" s="133">
        <f t="shared" si="335"/>
        <v>72</v>
      </c>
      <c r="P2408" s="131" t="s">
        <v>4011</v>
      </c>
      <c r="Q2408" s="131" t="s">
        <v>594</v>
      </c>
      <c r="R2408" s="134" t="s">
        <v>997</v>
      </c>
      <c r="S2408" s="149">
        <v>2.785000000000001</v>
      </c>
      <c r="T2408" s="149">
        <v>2.785000000000001</v>
      </c>
      <c r="U2408" s="150">
        <v>45036</v>
      </c>
      <c r="V2408" s="149">
        <v>0.11055555555555507</v>
      </c>
      <c r="W2408" s="130">
        <v>0.08</v>
      </c>
      <c r="X2408" s="135">
        <v>250</v>
      </c>
      <c r="Y2408" s="130" t="str">
        <f t="shared" si="330"/>
        <v>RECELL789</v>
      </c>
      <c r="Z2408" s="130" t="str">
        <f t="shared" si="331"/>
        <v>20/KR-CH</v>
      </c>
      <c r="AA2408" s="135">
        <f t="shared" si="333"/>
        <v>0.08</v>
      </c>
      <c r="AB2408" s="135">
        <f t="shared" si="329"/>
        <v>81.56</v>
      </c>
      <c r="AC2408" s="130">
        <f t="shared" si="334"/>
        <v>250</v>
      </c>
      <c r="AD2408" s="130" t="str">
        <f t="shared" si="332"/>
        <v>30003-870SAFB</v>
      </c>
      <c r="AE2408" s="136"/>
      <c r="AF2408" s="137"/>
      <c r="AG2408" s="1" t="s">
        <v>13</v>
      </c>
      <c r="AH2408" s="43">
        <v>65658</v>
      </c>
    </row>
    <row r="2409" spans="1:34" x14ac:dyDescent="0.25">
      <c r="A2409" s="139">
        <v>45033</v>
      </c>
      <c r="B2409" s="58" t="s">
        <v>7490</v>
      </c>
      <c r="C2409" s="51" t="s">
        <v>2755</v>
      </c>
      <c r="D2409" s="51" t="s">
        <v>2756</v>
      </c>
      <c r="E2409" s="54">
        <v>45042</v>
      </c>
      <c r="F2409" s="51" t="s">
        <v>610</v>
      </c>
      <c r="G2409" s="48" t="s">
        <v>2754</v>
      </c>
      <c r="H2409" s="52">
        <v>6</v>
      </c>
      <c r="I2409" s="51" t="s">
        <v>4505</v>
      </c>
      <c r="J2409" s="1">
        <v>57.47</v>
      </c>
      <c r="K2409" s="132">
        <v>994813</v>
      </c>
      <c r="L2409" s="131"/>
      <c r="M2409" s="131"/>
      <c r="N2409" s="131"/>
      <c r="O2409" s="133">
        <f t="shared" si="335"/>
        <v>0</v>
      </c>
      <c r="P2409" s="131"/>
      <c r="Q2409" s="131"/>
      <c r="R2409" s="134" t="s">
        <v>259</v>
      </c>
      <c r="S2409" s="149">
        <v>2.5402777777777796</v>
      </c>
      <c r="T2409" s="149">
        <v>0.42337962962962994</v>
      </c>
      <c r="U2409" s="150">
        <v>45036</v>
      </c>
      <c r="V2409" s="149">
        <v>0.2538888888888895</v>
      </c>
      <c r="W2409" s="130">
        <v>0.33</v>
      </c>
      <c r="X2409" s="135">
        <v>99</v>
      </c>
      <c r="Y2409" s="130" t="str">
        <f t="shared" si="330"/>
        <v>CH369</v>
      </c>
      <c r="Z2409" s="130" t="str">
        <f t="shared" si="331"/>
        <v>HP0060WL2</v>
      </c>
      <c r="AA2409" s="135">
        <f t="shared" si="333"/>
        <v>0.33</v>
      </c>
      <c r="AB2409" s="135">
        <f t="shared" si="329"/>
        <v>57.47</v>
      </c>
      <c r="AC2409" s="130">
        <f t="shared" si="334"/>
        <v>99</v>
      </c>
      <c r="AD2409" s="130" t="str">
        <f t="shared" si="332"/>
        <v>66001-384</v>
      </c>
      <c r="AE2409" s="136"/>
      <c r="AF2409" s="137"/>
      <c r="AG2409" s="1" t="s">
        <v>151</v>
      </c>
      <c r="AH2409" s="43">
        <v>1582</v>
      </c>
    </row>
    <row r="2410" spans="1:34" x14ac:dyDescent="0.25">
      <c r="A2410" s="139">
        <v>45033</v>
      </c>
      <c r="B2410" s="58" t="s">
        <v>7477</v>
      </c>
      <c r="C2410" s="51" t="s">
        <v>3652</v>
      </c>
      <c r="D2410" s="51" t="s">
        <v>7479</v>
      </c>
      <c r="E2410" s="54">
        <v>45042</v>
      </c>
      <c r="F2410" s="51" t="s">
        <v>117</v>
      </c>
      <c r="G2410" s="48" t="s">
        <v>7478</v>
      </c>
      <c r="H2410" s="52">
        <v>10</v>
      </c>
      <c r="I2410" s="51" t="s">
        <v>552</v>
      </c>
      <c r="J2410" s="1">
        <v>5.71</v>
      </c>
      <c r="K2410" s="132">
        <v>994461</v>
      </c>
      <c r="L2410" s="131"/>
      <c r="M2410" s="131">
        <v>2.4</v>
      </c>
      <c r="N2410" s="131">
        <v>4</v>
      </c>
      <c r="O2410" s="133">
        <f t="shared" si="335"/>
        <v>9.6</v>
      </c>
      <c r="P2410" s="131" t="s">
        <v>4011</v>
      </c>
      <c r="Q2410" s="131" t="s">
        <v>582</v>
      </c>
      <c r="R2410" s="134" t="s">
        <v>997</v>
      </c>
      <c r="S2410" s="149">
        <v>2.5288888888888881</v>
      </c>
      <c r="T2410" s="149">
        <v>0.25288888888888883</v>
      </c>
      <c r="U2410" s="150">
        <v>45036</v>
      </c>
      <c r="V2410" s="149">
        <v>0.31972222222222246</v>
      </c>
      <c r="W2410" s="130">
        <v>0.32</v>
      </c>
      <c r="X2410" s="135">
        <v>14.76</v>
      </c>
      <c r="Y2410" s="130" t="str">
        <f t="shared" si="330"/>
        <v>N1456</v>
      </c>
      <c r="Z2410" s="130" t="str">
        <f t="shared" si="331"/>
        <v>2/ITL4000D</v>
      </c>
      <c r="AA2410" s="135">
        <f t="shared" si="333"/>
        <v>0.32</v>
      </c>
      <c r="AB2410" s="135">
        <f t="shared" si="329"/>
        <v>5.71</v>
      </c>
      <c r="AC2410" s="130">
        <f t="shared" si="334"/>
        <v>14.76</v>
      </c>
      <c r="AD2410" s="130" t="str">
        <f t="shared" si="332"/>
        <v>30004-352LMC</v>
      </c>
      <c r="AE2410" s="136"/>
      <c r="AF2410" s="137"/>
      <c r="AG2410" s="1" t="s">
        <v>573</v>
      </c>
      <c r="AH2410" s="43">
        <v>24232</v>
      </c>
    </row>
    <row r="2411" spans="1:34" x14ac:dyDescent="0.25">
      <c r="A2411" s="139">
        <v>44998</v>
      </c>
      <c r="B2411" s="58" t="s">
        <v>7264</v>
      </c>
      <c r="C2411" s="51" t="s">
        <v>7266</v>
      </c>
      <c r="D2411" s="51" t="s">
        <v>1874</v>
      </c>
      <c r="E2411" s="54">
        <v>45013</v>
      </c>
      <c r="F2411" s="51" t="s">
        <v>7265</v>
      </c>
      <c r="G2411" s="48" t="s">
        <v>1871</v>
      </c>
      <c r="H2411" s="52">
        <v>20</v>
      </c>
      <c r="I2411" s="51" t="s">
        <v>6419</v>
      </c>
      <c r="J2411" s="1">
        <v>401.34</v>
      </c>
      <c r="K2411" s="132">
        <v>990882</v>
      </c>
      <c r="L2411" s="131"/>
      <c r="M2411" s="131">
        <v>19.5</v>
      </c>
      <c r="N2411" s="131">
        <v>15.3</v>
      </c>
      <c r="O2411" s="133">
        <f t="shared" si="335"/>
        <v>298.35000000000002</v>
      </c>
      <c r="P2411" s="131" t="s">
        <v>538</v>
      </c>
      <c r="Q2411" s="131" t="s">
        <v>583</v>
      </c>
      <c r="R2411" s="134" t="s">
        <v>118</v>
      </c>
      <c r="S2411" s="149">
        <v>72.105555555555569</v>
      </c>
      <c r="T2411" s="149">
        <v>3.6052777777777782</v>
      </c>
      <c r="U2411" s="150">
        <v>45036</v>
      </c>
      <c r="V2411" s="149">
        <v>0.524166666666666</v>
      </c>
      <c r="W2411" s="130">
        <v>3.56</v>
      </c>
      <c r="X2411" s="135">
        <v>750</v>
      </c>
      <c r="Y2411" s="130" t="str">
        <f t="shared" si="330"/>
        <v>DH34</v>
      </c>
      <c r="Z2411" s="130" t="str">
        <f t="shared" si="331"/>
        <v>5/3B5200</v>
      </c>
      <c r="AA2411" s="135">
        <f t="shared" si="333"/>
        <v>3.56</v>
      </c>
      <c r="AB2411" s="135">
        <f t="shared" si="329"/>
        <v>401.34</v>
      </c>
      <c r="AC2411" s="130">
        <f t="shared" si="334"/>
        <v>750</v>
      </c>
      <c r="AD2411" s="130" t="str">
        <f t="shared" si="332"/>
        <v>66000-799</v>
      </c>
      <c r="AE2411" s="136"/>
      <c r="AF2411" s="137"/>
      <c r="AG2411" s="1" t="s">
        <v>153</v>
      </c>
      <c r="AH2411" s="43" t="s">
        <v>6923</v>
      </c>
    </row>
    <row r="2412" spans="1:34" x14ac:dyDescent="0.25">
      <c r="A2412" s="146">
        <v>45036</v>
      </c>
      <c r="B2412" s="57" t="s">
        <v>7538</v>
      </c>
      <c r="C2412" s="51" t="s">
        <v>3577</v>
      </c>
      <c r="D2412" s="51" t="s">
        <v>6416</v>
      </c>
      <c r="E2412" s="54">
        <v>45037</v>
      </c>
      <c r="F2412" s="51" t="s">
        <v>3910</v>
      </c>
      <c r="G2412" s="48" t="s">
        <v>6415</v>
      </c>
      <c r="H2412" s="52">
        <v>3</v>
      </c>
      <c r="I2412" s="51" t="s">
        <v>243</v>
      </c>
      <c r="J2412" s="1">
        <v>6.09</v>
      </c>
      <c r="K2412" s="132">
        <v>995645</v>
      </c>
      <c r="L2412" s="131"/>
      <c r="M2412" s="131">
        <v>3.6</v>
      </c>
      <c r="N2412" s="131">
        <v>2.5499999999999998</v>
      </c>
      <c r="O2412" s="133">
        <f t="shared" si="335"/>
        <v>9.18</v>
      </c>
      <c r="P2412" s="131" t="s">
        <v>3497</v>
      </c>
      <c r="Q2412" s="131" t="s">
        <v>577</v>
      </c>
      <c r="R2412" s="134" t="s">
        <v>997</v>
      </c>
      <c r="S2412" s="149">
        <v>1.0488888888888885</v>
      </c>
      <c r="T2412" s="149">
        <v>0.34962962962962951</v>
      </c>
      <c r="U2412" s="150">
        <v>45036</v>
      </c>
      <c r="V2412" s="149">
        <v>0.24333333333333407</v>
      </c>
      <c r="W2412" s="130">
        <v>0.5</v>
      </c>
      <c r="X2412" s="135">
        <v>20</v>
      </c>
      <c r="Y2412" s="130" t="str">
        <f t="shared" si="330"/>
        <v>N1888A</v>
      </c>
      <c r="Z2412" s="130" t="str">
        <f t="shared" si="331"/>
        <v>3/HR-3UTHC</v>
      </c>
      <c r="AA2412" s="135">
        <f t="shared" si="333"/>
        <v>0.5</v>
      </c>
      <c r="AB2412" s="135">
        <f t="shared" si="329"/>
        <v>6.09</v>
      </c>
      <c r="AC2412" s="130">
        <f t="shared" si="334"/>
        <v>20</v>
      </c>
      <c r="AD2412" s="130" t="str">
        <f t="shared" si="332"/>
        <v>66003-888</v>
      </c>
      <c r="AE2412" s="136"/>
      <c r="AF2412" s="137"/>
      <c r="AG2412" s="1" t="s">
        <v>152</v>
      </c>
      <c r="AH2412" s="43">
        <v>1853</v>
      </c>
    </row>
    <row r="2413" spans="1:34" x14ac:dyDescent="0.25">
      <c r="A2413" s="144">
        <v>45014</v>
      </c>
      <c r="B2413" s="56" t="s">
        <v>7369</v>
      </c>
      <c r="C2413" s="51" t="s">
        <v>2055</v>
      </c>
      <c r="D2413" s="51" t="s">
        <v>6391</v>
      </c>
      <c r="E2413" s="54">
        <v>45028</v>
      </c>
      <c r="F2413" s="51" t="s">
        <v>6388</v>
      </c>
      <c r="G2413" s="48" t="s">
        <v>6389</v>
      </c>
      <c r="H2413" s="52">
        <v>20</v>
      </c>
      <c r="I2413" s="51" t="s">
        <v>256</v>
      </c>
      <c r="J2413" s="1">
        <v>1.63</v>
      </c>
      <c r="K2413" s="132">
        <v>993206</v>
      </c>
      <c r="L2413" s="131"/>
      <c r="M2413" s="131">
        <v>6</v>
      </c>
      <c r="N2413" s="131"/>
      <c r="O2413" s="133">
        <f t="shared" si="335"/>
        <v>0</v>
      </c>
      <c r="P2413" s="131" t="s">
        <v>3538</v>
      </c>
      <c r="Q2413" s="131" t="s">
        <v>562</v>
      </c>
      <c r="R2413" s="134" t="s">
        <v>993</v>
      </c>
      <c r="S2413" s="149">
        <v>7.1483333333333343</v>
      </c>
      <c r="T2413" s="149">
        <v>0.35741666666666672</v>
      </c>
      <c r="U2413" s="150">
        <v>45036</v>
      </c>
      <c r="V2413" s="149">
        <v>0.4963888888888901</v>
      </c>
      <c r="W2413" s="130">
        <v>0.37</v>
      </c>
      <c r="X2413" s="135">
        <v>5.67</v>
      </c>
      <c r="Y2413" s="130" t="str">
        <f t="shared" si="330"/>
        <v>AL502</v>
      </c>
      <c r="Z2413" s="130" t="str">
        <f t="shared" si="331"/>
        <v>4/LR6XW</v>
      </c>
      <c r="AA2413" s="135">
        <f t="shared" si="333"/>
        <v>0.37</v>
      </c>
      <c r="AB2413" s="135">
        <f t="shared" si="329"/>
        <v>1.63</v>
      </c>
      <c r="AC2413" s="130">
        <f t="shared" si="334"/>
        <v>5.67</v>
      </c>
      <c r="AD2413" s="130" t="str">
        <f t="shared" si="332"/>
        <v>38001-204SL1</v>
      </c>
      <c r="AE2413" s="136"/>
      <c r="AF2413" s="137"/>
      <c r="AG2413" s="1" t="s">
        <v>573</v>
      </c>
      <c r="AH2413" s="43">
        <v>1736</v>
      </c>
    </row>
    <row r="2414" spans="1:34" x14ac:dyDescent="0.25">
      <c r="A2414" s="146">
        <v>45036</v>
      </c>
      <c r="B2414" s="57" t="s">
        <v>7542</v>
      </c>
      <c r="C2414" s="194" t="s">
        <v>129</v>
      </c>
      <c r="D2414" s="51" t="s">
        <v>7544</v>
      </c>
      <c r="E2414" s="54">
        <v>45051</v>
      </c>
      <c r="F2414" s="51" t="s">
        <v>117</v>
      </c>
      <c r="G2414" s="48" t="s">
        <v>7543</v>
      </c>
      <c r="H2414" s="52">
        <v>20</v>
      </c>
      <c r="I2414" s="51" t="s">
        <v>128</v>
      </c>
      <c r="J2414" s="1">
        <v>4.3099999999999996</v>
      </c>
      <c r="K2414" s="132">
        <v>995706</v>
      </c>
      <c r="L2414" s="131"/>
      <c r="M2414" s="131">
        <v>3</v>
      </c>
      <c r="N2414" s="131">
        <v>1.8</v>
      </c>
      <c r="O2414" s="133">
        <f t="shared" si="335"/>
        <v>5.4</v>
      </c>
      <c r="P2414" s="131" t="s">
        <v>411</v>
      </c>
      <c r="Q2414" s="131" t="s">
        <v>412</v>
      </c>
      <c r="R2414" s="134" t="s">
        <v>997</v>
      </c>
      <c r="S2414" s="149">
        <v>3.9491666666666658</v>
      </c>
      <c r="T2414" s="149">
        <v>0.19745833333333329</v>
      </c>
      <c r="U2414" s="150">
        <v>45043</v>
      </c>
      <c r="V2414" s="149">
        <v>0.39805555555555472</v>
      </c>
      <c r="W2414" s="130">
        <v>0.25</v>
      </c>
      <c r="X2414" s="135">
        <v>11.21</v>
      </c>
      <c r="Y2414" s="130" t="str">
        <f t="shared" si="330"/>
        <v>L390</v>
      </c>
      <c r="Z2414" s="130" t="str">
        <f t="shared" si="331"/>
        <v>1/CR17335SE</v>
      </c>
      <c r="AA2414" s="135">
        <f t="shared" si="333"/>
        <v>0.25</v>
      </c>
      <c r="AB2414" s="135">
        <f t="shared" si="329"/>
        <v>4.3099999999999996</v>
      </c>
      <c r="AC2414" s="130">
        <f t="shared" si="334"/>
        <v>11.21</v>
      </c>
      <c r="AD2414" s="130" t="str">
        <f t="shared" si="332"/>
        <v>32005-108HRS</v>
      </c>
      <c r="AE2414" s="136"/>
      <c r="AF2414" s="137"/>
      <c r="AG2414" s="1" t="s">
        <v>573</v>
      </c>
      <c r="AH2414" s="43">
        <v>24232</v>
      </c>
    </row>
    <row r="2415" spans="1:34" x14ac:dyDescent="0.25">
      <c r="A2415" s="140">
        <v>45020</v>
      </c>
      <c r="B2415" s="55" t="s">
        <v>7425</v>
      </c>
      <c r="C2415" s="51" t="s">
        <v>663</v>
      </c>
      <c r="D2415" s="51" t="s">
        <v>664</v>
      </c>
      <c r="E2415" s="54">
        <v>45035</v>
      </c>
      <c r="F2415" s="51" t="s">
        <v>260</v>
      </c>
      <c r="G2415" s="48" t="s">
        <v>662</v>
      </c>
      <c r="H2415" s="52">
        <v>10</v>
      </c>
      <c r="I2415" s="51" t="s">
        <v>630</v>
      </c>
      <c r="J2415" s="1">
        <v>24.47</v>
      </c>
      <c r="K2415" s="132">
        <v>993708</v>
      </c>
      <c r="L2415" s="131"/>
      <c r="M2415" s="131">
        <v>7.2</v>
      </c>
      <c r="N2415" s="131">
        <v>3</v>
      </c>
      <c r="O2415" s="133">
        <f t="shared" si="335"/>
        <v>21.6</v>
      </c>
      <c r="P2415" s="131" t="s">
        <v>4011</v>
      </c>
      <c r="Q2415" s="131" t="s">
        <v>464</v>
      </c>
      <c r="R2415" s="134" t="s">
        <v>118</v>
      </c>
      <c r="S2415" s="149">
        <v>1.7602777777777749</v>
      </c>
      <c r="T2415" s="149">
        <v>0.17602777777777751</v>
      </c>
      <c r="U2415" s="150">
        <v>45043</v>
      </c>
      <c r="V2415" s="149">
        <v>0.54666666666666419</v>
      </c>
      <c r="W2415" s="130">
        <v>0.47</v>
      </c>
      <c r="X2415" s="135">
        <v>75.599999999999994</v>
      </c>
      <c r="Y2415" s="130" t="str">
        <f t="shared" si="330"/>
        <v>N405</v>
      </c>
      <c r="Z2415" s="130" t="str">
        <f t="shared" si="331"/>
        <v>6/N3000CR</v>
      </c>
      <c r="AA2415" s="135">
        <f t="shared" si="333"/>
        <v>0.47</v>
      </c>
      <c r="AB2415" s="135">
        <f t="shared" si="329"/>
        <v>24.47</v>
      </c>
      <c r="AC2415" s="130">
        <f t="shared" si="334"/>
        <v>75.599999999999994</v>
      </c>
      <c r="AD2415" s="130" t="str">
        <f t="shared" si="332"/>
        <v>30003-856AA</v>
      </c>
      <c r="AE2415" s="136"/>
      <c r="AF2415" s="137"/>
      <c r="AG2415" s="1" t="s">
        <v>573</v>
      </c>
      <c r="AH2415" s="43">
        <v>20171</v>
      </c>
    </row>
    <row r="2416" spans="1:34" x14ac:dyDescent="0.25">
      <c r="A2416" s="140">
        <v>45034</v>
      </c>
      <c r="B2416" s="55" t="s">
        <v>7518</v>
      </c>
      <c r="C2416" s="51" t="s">
        <v>3175</v>
      </c>
      <c r="D2416" s="51" t="s">
        <v>1786</v>
      </c>
      <c r="E2416" s="54">
        <v>45044</v>
      </c>
      <c r="F2416" s="51" t="s">
        <v>260</v>
      </c>
      <c r="G2416" s="48" t="s">
        <v>1785</v>
      </c>
      <c r="H2416" s="52">
        <v>4</v>
      </c>
      <c r="I2416" s="51" t="s">
        <v>261</v>
      </c>
      <c r="J2416" s="1">
        <v>25.41</v>
      </c>
      <c r="K2416" s="132">
        <v>995106</v>
      </c>
      <c r="L2416" s="131"/>
      <c r="M2416" s="131">
        <v>12</v>
      </c>
      <c r="N2416" s="131">
        <v>1.9</v>
      </c>
      <c r="O2416" s="133">
        <f t="shared" si="335"/>
        <v>22.799999999999997</v>
      </c>
      <c r="P2416" s="131" t="s">
        <v>4011</v>
      </c>
      <c r="Q2416" s="131" t="s">
        <v>584</v>
      </c>
      <c r="R2416" s="134" t="s">
        <v>118</v>
      </c>
      <c r="S2416" s="149">
        <v>4.392777777777777</v>
      </c>
      <c r="T2416" s="149">
        <v>1.0981944444444443</v>
      </c>
      <c r="U2416" s="150">
        <v>45043</v>
      </c>
      <c r="V2416" s="149">
        <v>0.22777777777777786</v>
      </c>
      <c r="W2416" s="130">
        <v>0.26</v>
      </c>
      <c r="X2416" s="135">
        <v>0</v>
      </c>
      <c r="Y2416" s="130" t="str">
        <f t="shared" si="330"/>
        <v>N393</v>
      </c>
      <c r="Z2416" s="130" t="str">
        <f t="shared" si="331"/>
        <v>10/NC-1900SCR</v>
      </c>
      <c r="AA2416" s="135">
        <f t="shared" si="333"/>
        <v>0.26</v>
      </c>
      <c r="AB2416" s="135">
        <f t="shared" si="329"/>
        <v>25.41</v>
      </c>
      <c r="AC2416" s="130">
        <f t="shared" si="334"/>
        <v>0</v>
      </c>
      <c r="AD2416" s="130" t="str">
        <f t="shared" si="332"/>
        <v>66000-372</v>
      </c>
      <c r="AE2416" s="136"/>
      <c r="AF2416" s="137"/>
      <c r="AG2416" s="1" t="s">
        <v>151</v>
      </c>
      <c r="AH2416" s="43">
        <v>20171</v>
      </c>
    </row>
    <row r="2417" spans="1:34" x14ac:dyDescent="0.25">
      <c r="A2417" s="144">
        <v>45021</v>
      </c>
      <c r="B2417" s="56" t="s">
        <v>7462</v>
      </c>
      <c r="C2417" s="51"/>
      <c r="D2417" s="51" t="s">
        <v>3383</v>
      </c>
      <c r="E2417" s="54">
        <v>45034</v>
      </c>
      <c r="F2417" s="51" t="s">
        <v>704</v>
      </c>
      <c r="G2417" s="48" t="s">
        <v>3382</v>
      </c>
      <c r="H2417" s="52">
        <v>50</v>
      </c>
      <c r="I2417" s="51" t="s">
        <v>7463</v>
      </c>
      <c r="J2417" s="1">
        <v>12.42</v>
      </c>
      <c r="K2417" s="132">
        <v>994213</v>
      </c>
      <c r="L2417" s="131"/>
      <c r="M2417" s="131">
        <v>24</v>
      </c>
      <c r="N2417" s="131"/>
      <c r="O2417" s="133">
        <f t="shared" ref="O2417:O2448" si="336">N2417*M2417</f>
        <v>0</v>
      </c>
      <c r="P2417" s="131"/>
      <c r="Q2417" s="131"/>
      <c r="R2417" s="134" t="s">
        <v>2172</v>
      </c>
      <c r="S2417" s="149">
        <v>8.2108333333333334</v>
      </c>
      <c r="T2417" s="149">
        <v>0.16421666666666668</v>
      </c>
      <c r="U2417" s="150">
        <v>45043</v>
      </c>
      <c r="V2417" s="149">
        <v>0.86500000000000066</v>
      </c>
      <c r="W2417" s="130">
        <v>0.18</v>
      </c>
      <c r="X2417" s="135">
        <v>22.63</v>
      </c>
      <c r="Y2417" s="130" t="str">
        <f t="shared" si="330"/>
        <v>CH409</v>
      </c>
      <c r="Z2417" s="130">
        <f t="shared" si="331"/>
        <v>0</v>
      </c>
      <c r="AA2417" s="135">
        <f t="shared" si="333"/>
        <v>0.18</v>
      </c>
      <c r="AB2417" s="135">
        <f t="shared" si="329"/>
        <v>12.42</v>
      </c>
      <c r="AC2417" s="130">
        <f t="shared" si="334"/>
        <v>22.63</v>
      </c>
      <c r="AD2417" s="130" t="str">
        <f t="shared" si="332"/>
        <v>65000-537</v>
      </c>
      <c r="AE2417" s="136"/>
      <c r="AF2417" s="137"/>
      <c r="AG2417" s="1" t="s">
        <v>151</v>
      </c>
      <c r="AH2417" s="43">
        <v>1796</v>
      </c>
    </row>
    <row r="2418" spans="1:34" x14ac:dyDescent="0.25">
      <c r="A2418" s="146">
        <v>45036</v>
      </c>
      <c r="B2418" s="57" t="s">
        <v>7530</v>
      </c>
      <c r="C2418" s="51" t="s">
        <v>1152</v>
      </c>
      <c r="D2418" s="51" t="s">
        <v>1153</v>
      </c>
      <c r="E2418" s="54">
        <v>45050</v>
      </c>
      <c r="F2418" s="51" t="s">
        <v>1149</v>
      </c>
      <c r="G2418" s="48" t="s">
        <v>1150</v>
      </c>
      <c r="H2418" s="52">
        <v>2</v>
      </c>
      <c r="I2418" s="51" t="s">
        <v>1151</v>
      </c>
      <c r="J2418" s="1">
        <v>40.380000000000003</v>
      </c>
      <c r="K2418" s="132">
        <v>995476</v>
      </c>
      <c r="L2418" s="131"/>
      <c r="M2418" s="131">
        <v>36</v>
      </c>
      <c r="N2418" s="131">
        <v>2</v>
      </c>
      <c r="O2418" s="133">
        <f t="shared" si="336"/>
        <v>72</v>
      </c>
      <c r="P2418" s="131" t="s">
        <v>115</v>
      </c>
      <c r="Q2418" s="131" t="s">
        <v>577</v>
      </c>
      <c r="R2418" s="134" t="s">
        <v>997</v>
      </c>
      <c r="S2418" s="149">
        <v>1.631388888888889</v>
      </c>
      <c r="T2418" s="149">
        <v>0.8156944444444445</v>
      </c>
      <c r="U2418" s="150">
        <v>45042</v>
      </c>
      <c r="V2418" s="149">
        <v>0.22194444444444361</v>
      </c>
      <c r="W2418" s="130">
        <v>0.92</v>
      </c>
      <c r="X2418" s="135">
        <v>115.95</v>
      </c>
      <c r="Y2418" s="130" t="str">
        <f t="shared" si="330"/>
        <v>S122</v>
      </c>
      <c r="Z2418" s="130" t="str">
        <f t="shared" si="331"/>
        <v>3/LB-VWVBM10</v>
      </c>
      <c r="AA2418" s="135">
        <f t="shared" si="333"/>
        <v>0.92</v>
      </c>
      <c r="AB2418" s="135">
        <f t="shared" si="329"/>
        <v>40.380000000000003</v>
      </c>
      <c r="AC2418" s="130">
        <f t="shared" si="334"/>
        <v>115.95</v>
      </c>
      <c r="AD2418" s="130" t="str">
        <f t="shared" si="332"/>
        <v>66002-606</v>
      </c>
      <c r="AE2418" s="136"/>
      <c r="AF2418" s="137"/>
      <c r="AG2418" s="1" t="s">
        <v>573</v>
      </c>
      <c r="AH2418" s="43">
        <v>34566</v>
      </c>
    </row>
    <row r="2419" spans="1:34" x14ac:dyDescent="0.25">
      <c r="A2419" s="139">
        <v>45033</v>
      </c>
      <c r="B2419" s="58" t="s">
        <v>7488</v>
      </c>
      <c r="C2419" s="51" t="s">
        <v>7489</v>
      </c>
      <c r="D2419" s="51" t="s">
        <v>5541</v>
      </c>
      <c r="E2419" s="54">
        <v>45041</v>
      </c>
      <c r="F2419" s="51" t="s">
        <v>5532</v>
      </c>
      <c r="G2419" s="48" t="s">
        <v>5538</v>
      </c>
      <c r="H2419" s="52">
        <v>100</v>
      </c>
      <c r="I2419" s="51" t="s">
        <v>5539</v>
      </c>
      <c r="J2419" s="1">
        <v>136.69999999999999</v>
      </c>
      <c r="K2419" s="132">
        <v>994984</v>
      </c>
      <c r="L2419" s="131"/>
      <c r="M2419" s="131"/>
      <c r="N2419" s="131"/>
      <c r="O2419" s="133">
        <f t="shared" si="336"/>
        <v>0</v>
      </c>
      <c r="P2419" s="131"/>
      <c r="Q2419" s="131"/>
      <c r="R2419" s="134" t="s">
        <v>259</v>
      </c>
      <c r="S2419" s="149">
        <v>19.563611111111111</v>
      </c>
      <c r="T2419" s="149">
        <v>0.19563611111111112</v>
      </c>
      <c r="U2419" s="150">
        <v>45042</v>
      </c>
      <c r="V2419" s="149">
        <v>0.48527777777777814</v>
      </c>
      <c r="W2419" s="130">
        <v>0.27</v>
      </c>
      <c r="X2419" s="135">
        <v>153.56</v>
      </c>
      <c r="Y2419" s="130" t="str">
        <f t="shared" si="330"/>
        <v>CH598</v>
      </c>
      <c r="Z2419" s="130" t="str">
        <f t="shared" si="331"/>
        <v>VECIP65-24</v>
      </c>
      <c r="AA2419" s="135">
        <f t="shared" si="333"/>
        <v>0.27</v>
      </c>
      <c r="AB2419" s="135">
        <f t="shared" si="329"/>
        <v>136.69999999999999</v>
      </c>
      <c r="AC2419" s="130">
        <f t="shared" si="334"/>
        <v>153.56</v>
      </c>
      <c r="AD2419" s="130" t="str">
        <f t="shared" si="332"/>
        <v>64900-205XLR</v>
      </c>
      <c r="AE2419" s="136"/>
      <c r="AF2419" s="137"/>
      <c r="AG2419" s="1" t="s">
        <v>153</v>
      </c>
      <c r="AH2419" s="43">
        <v>66277</v>
      </c>
    </row>
    <row r="2420" spans="1:34" x14ac:dyDescent="0.25">
      <c r="A2420" s="140">
        <v>45020</v>
      </c>
      <c r="B2420" s="55" t="s">
        <v>7444</v>
      </c>
      <c r="C2420" s="51" t="s">
        <v>2558</v>
      </c>
      <c r="D2420" s="51" t="s">
        <v>7445</v>
      </c>
      <c r="E2420" s="54">
        <v>45078</v>
      </c>
      <c r="F2420" s="51" t="s">
        <v>87</v>
      </c>
      <c r="G2420" s="48" t="s">
        <v>1237</v>
      </c>
      <c r="H2420" s="52">
        <v>250</v>
      </c>
      <c r="I2420" s="51" t="s">
        <v>113</v>
      </c>
      <c r="J2420" s="1">
        <v>27.34</v>
      </c>
      <c r="K2420" s="132">
        <v>993614</v>
      </c>
      <c r="L2420" s="131"/>
      <c r="M2420" s="131">
        <v>3.6</v>
      </c>
      <c r="N2420" s="131">
        <v>16.75</v>
      </c>
      <c r="O2420" s="133">
        <f t="shared" si="336"/>
        <v>60.300000000000004</v>
      </c>
      <c r="P2420" s="131" t="s">
        <v>3486</v>
      </c>
      <c r="Q2420" s="131" t="s">
        <v>715</v>
      </c>
      <c r="R2420" s="134" t="s">
        <v>5775</v>
      </c>
      <c r="S2420" s="149">
        <v>93.776388888888889</v>
      </c>
      <c r="T2420" s="149">
        <v>0.37510555555555558</v>
      </c>
      <c r="U2420" s="150">
        <v>45042</v>
      </c>
      <c r="V2420" s="149">
        <v>4.1577777777777776</v>
      </c>
      <c r="W2420" s="130">
        <v>0.42</v>
      </c>
      <c r="X2420" s="135">
        <v>50</v>
      </c>
      <c r="Y2420" s="130" t="str">
        <f t="shared" si="330"/>
        <v>RL1440)</v>
      </c>
      <c r="Z2420" s="130" t="str">
        <f t="shared" si="331"/>
        <v>5/NCR18650BF</v>
      </c>
      <c r="AA2420" s="135">
        <f t="shared" si="333"/>
        <v>0.42</v>
      </c>
      <c r="AB2420" s="135">
        <f t="shared" si="329"/>
        <v>27.34</v>
      </c>
      <c r="AC2420" s="130">
        <f t="shared" si="334"/>
        <v>50</v>
      </c>
      <c r="AD2420" s="130" t="str">
        <f t="shared" si="332"/>
        <v>67001-849</v>
      </c>
      <c r="AE2420" s="136"/>
      <c r="AF2420" s="137"/>
      <c r="AG2420" s="1" t="s">
        <v>153</v>
      </c>
      <c r="AH2420" s="43">
        <v>24081</v>
      </c>
    </row>
    <row r="2421" spans="1:34" x14ac:dyDescent="0.25">
      <c r="A2421" s="146">
        <v>45036</v>
      </c>
      <c r="B2421" s="57" t="s">
        <v>7545</v>
      </c>
      <c r="C2421" s="51" t="s">
        <v>1853</v>
      </c>
      <c r="D2421" s="51" t="s">
        <v>7573</v>
      </c>
      <c r="E2421" s="54">
        <v>45057</v>
      </c>
      <c r="F2421" s="51" t="s">
        <v>282</v>
      </c>
      <c r="G2421" s="48" t="s">
        <v>7546</v>
      </c>
      <c r="H2421" s="52">
        <v>1</v>
      </c>
      <c r="I2421" s="51" t="s">
        <v>732</v>
      </c>
      <c r="J2421" s="1">
        <v>23.17</v>
      </c>
      <c r="K2421" s="132">
        <v>995796</v>
      </c>
      <c r="L2421" s="131"/>
      <c r="M2421" s="131">
        <v>14.4</v>
      </c>
      <c r="N2421" s="131">
        <v>3.45</v>
      </c>
      <c r="O2421" s="133">
        <f t="shared" si="336"/>
        <v>49.680000000000007</v>
      </c>
      <c r="P2421" s="131" t="s">
        <v>3486</v>
      </c>
      <c r="Q2421" s="131" t="s">
        <v>562</v>
      </c>
      <c r="R2421" s="134" t="s">
        <v>997</v>
      </c>
      <c r="S2421" s="149">
        <v>0.71055555555555561</v>
      </c>
      <c r="T2421" s="149">
        <v>0.71055555555555561</v>
      </c>
      <c r="U2421" s="150">
        <v>45037</v>
      </c>
      <c r="V2421" s="149">
        <v>0.15472222222222332</v>
      </c>
      <c r="W2421" s="130">
        <v>0.25</v>
      </c>
      <c r="X2421" s="135">
        <v>83</v>
      </c>
      <c r="Y2421" s="130" t="str">
        <f t="shared" si="330"/>
        <v>RECELL836</v>
      </c>
      <c r="Z2421" s="130" t="str">
        <f t="shared" si="331"/>
        <v>4/INR18650-35E</v>
      </c>
      <c r="AA2421" s="135">
        <f t="shared" si="333"/>
        <v>0.25</v>
      </c>
      <c r="AB2421" s="135">
        <f t="shared" si="329"/>
        <v>23.17</v>
      </c>
      <c r="AC2421" s="130">
        <f t="shared" si="334"/>
        <v>83</v>
      </c>
      <c r="AD2421" s="130" t="str">
        <f t="shared" si="332"/>
        <v>66004-175</v>
      </c>
      <c r="AE2421" s="136"/>
      <c r="AF2421" s="137"/>
      <c r="AG2421" s="1" t="s">
        <v>13</v>
      </c>
      <c r="AH2421" s="43" t="s">
        <v>283</v>
      </c>
    </row>
    <row r="2422" spans="1:34" x14ac:dyDescent="0.25">
      <c r="A2422" s="140">
        <v>45034</v>
      </c>
      <c r="B2422" s="55" t="s">
        <v>7517</v>
      </c>
      <c r="C2422" s="51"/>
      <c r="D2422" s="51" t="s">
        <v>5449</v>
      </c>
      <c r="E2422" s="54">
        <v>45051</v>
      </c>
      <c r="F2422" s="51" t="s">
        <v>610</v>
      </c>
      <c r="G2422" s="48" t="s">
        <v>5446</v>
      </c>
      <c r="H2422" s="52">
        <v>5</v>
      </c>
      <c r="I2422" s="51" t="s">
        <v>5447</v>
      </c>
      <c r="J2422" s="1">
        <v>17.13</v>
      </c>
      <c r="K2422" s="132">
        <v>995109</v>
      </c>
      <c r="L2422" s="131"/>
      <c r="M2422" s="131"/>
      <c r="N2422" s="131"/>
      <c r="O2422" s="133">
        <f t="shared" si="336"/>
        <v>0</v>
      </c>
      <c r="P2422" s="131"/>
      <c r="Q2422" s="131"/>
      <c r="R2422" s="134" t="s">
        <v>259</v>
      </c>
      <c r="S2422" s="149">
        <v>2.9105555555555531</v>
      </c>
      <c r="T2422" s="149">
        <v>0.58211111111111058</v>
      </c>
      <c r="U2422" s="150">
        <v>45037</v>
      </c>
      <c r="V2422" s="149">
        <v>0.29694444444444201</v>
      </c>
      <c r="W2422" s="130">
        <v>0.46</v>
      </c>
      <c r="X2422" s="135">
        <v>62</v>
      </c>
      <c r="Y2422" s="130" t="str">
        <f t="shared" si="330"/>
        <v>CA197</v>
      </c>
      <c r="Z2422" s="130">
        <f t="shared" si="331"/>
        <v>0</v>
      </c>
      <c r="AA2422" s="135">
        <f t="shared" si="333"/>
        <v>0.46</v>
      </c>
      <c r="AB2422" s="135">
        <f t="shared" si="329"/>
        <v>17.13</v>
      </c>
      <c r="AC2422" s="130">
        <f t="shared" si="334"/>
        <v>62</v>
      </c>
      <c r="AD2422" s="130" t="str">
        <f t="shared" si="332"/>
        <v>66003-065</v>
      </c>
      <c r="AE2422" s="136"/>
      <c r="AF2422" s="137"/>
      <c r="AG2422" s="1" t="s">
        <v>151</v>
      </c>
      <c r="AH2422" s="43">
        <v>1582</v>
      </c>
    </row>
    <row r="2423" spans="1:34" x14ac:dyDescent="0.25">
      <c r="A2423" s="144">
        <v>45035</v>
      </c>
      <c r="B2423" s="56" t="s">
        <v>7520</v>
      </c>
      <c r="C2423" s="51" t="s">
        <v>1293</v>
      </c>
      <c r="D2423" s="51" t="s">
        <v>692</v>
      </c>
      <c r="E2423" s="54">
        <v>45049</v>
      </c>
      <c r="F2423" s="51" t="s">
        <v>688</v>
      </c>
      <c r="G2423" s="48" t="s">
        <v>691</v>
      </c>
      <c r="H2423" s="52">
        <v>1</v>
      </c>
      <c r="I2423" s="51" t="s">
        <v>102</v>
      </c>
      <c r="J2423" s="1">
        <v>45.7</v>
      </c>
      <c r="K2423" s="132">
        <v>995335</v>
      </c>
      <c r="L2423" s="131"/>
      <c r="M2423" s="131"/>
      <c r="N2423" s="131"/>
      <c r="O2423" s="133">
        <f t="shared" si="336"/>
        <v>0</v>
      </c>
      <c r="P2423" s="131"/>
      <c r="Q2423" s="131"/>
      <c r="R2423" s="134" t="s">
        <v>249</v>
      </c>
      <c r="S2423" s="149">
        <v>0.28333333333333499</v>
      </c>
      <c r="T2423" s="149">
        <v>0.28333333333333499</v>
      </c>
      <c r="U2423" s="150">
        <v>45037</v>
      </c>
      <c r="V2423" s="149">
        <v>0.32305555555555632</v>
      </c>
      <c r="W2423" s="130">
        <v>0.32</v>
      </c>
      <c r="X2423" s="135">
        <v>110</v>
      </c>
      <c r="Y2423" s="130" t="str">
        <f t="shared" si="330"/>
        <v>CH365</v>
      </c>
      <c r="Z2423" s="130" t="str">
        <f t="shared" si="331"/>
        <v>1/TSB-002</v>
      </c>
      <c r="AA2423" s="135">
        <f t="shared" si="333"/>
        <v>0.32</v>
      </c>
      <c r="AB2423" s="135">
        <f t="shared" si="329"/>
        <v>45.7</v>
      </c>
      <c r="AC2423" s="130">
        <f t="shared" si="334"/>
        <v>110</v>
      </c>
      <c r="AD2423" s="130" t="str">
        <f t="shared" si="332"/>
        <v>66001-359</v>
      </c>
      <c r="AE2423" s="136"/>
      <c r="AF2423" s="137"/>
      <c r="AG2423" s="1" t="s">
        <v>152</v>
      </c>
      <c r="AH2423" s="43">
        <v>62142</v>
      </c>
    </row>
    <row r="2424" spans="1:34" x14ac:dyDescent="0.25">
      <c r="A2424" s="144">
        <v>45035</v>
      </c>
      <c r="B2424" s="56" t="s">
        <v>7521</v>
      </c>
      <c r="C2424" s="51" t="s">
        <v>1328</v>
      </c>
      <c r="D2424" s="51" t="s">
        <v>7523</v>
      </c>
      <c r="E2424" s="54">
        <v>45050</v>
      </c>
      <c r="F2424" s="51" t="s">
        <v>117</v>
      </c>
      <c r="G2424" s="48" t="s">
        <v>7522</v>
      </c>
      <c r="H2424" s="52">
        <v>36</v>
      </c>
      <c r="I2424" s="51" t="s">
        <v>344</v>
      </c>
      <c r="J2424" s="1">
        <v>5.0599999999999996</v>
      </c>
      <c r="K2424" s="132">
        <v>995552</v>
      </c>
      <c r="L2424" s="131"/>
      <c r="M2424" s="131">
        <v>4.8</v>
      </c>
      <c r="N2424" s="131">
        <v>1.8</v>
      </c>
      <c r="O2424" s="133">
        <f t="shared" si="336"/>
        <v>8.64</v>
      </c>
      <c r="P2424" s="131" t="s">
        <v>4011</v>
      </c>
      <c r="Q2424" s="131" t="s">
        <v>562</v>
      </c>
      <c r="R2424" s="134" t="s">
        <v>997</v>
      </c>
      <c r="S2424" s="149">
        <v>6.5799999999999983</v>
      </c>
      <c r="T2424" s="149">
        <v>0.18277777777777773</v>
      </c>
      <c r="U2424" s="150">
        <v>45037</v>
      </c>
      <c r="V2424" s="149">
        <v>0.86249999999999893</v>
      </c>
      <c r="W2424" s="130">
        <v>0.51</v>
      </c>
      <c r="X2424" s="135">
        <v>16.05</v>
      </c>
      <c r="Y2424" s="130" t="str">
        <f t="shared" si="330"/>
        <v>N1358</v>
      </c>
      <c r="Z2424" s="130" t="str">
        <f t="shared" si="331"/>
        <v>4/IT1800Cs</v>
      </c>
      <c r="AA2424" s="135">
        <f t="shared" si="333"/>
        <v>0.51</v>
      </c>
      <c r="AB2424" s="135">
        <f t="shared" si="329"/>
        <v>5.0599999999999996</v>
      </c>
      <c r="AC2424" s="130">
        <f t="shared" si="334"/>
        <v>16.05</v>
      </c>
      <c r="AD2424" s="130" t="str">
        <f t="shared" si="332"/>
        <v>30004-284FL-L</v>
      </c>
      <c r="AE2424" s="136"/>
      <c r="AF2424" s="137"/>
      <c r="AG2424" s="1" t="s">
        <v>573</v>
      </c>
      <c r="AH2424" s="43">
        <v>24232</v>
      </c>
    </row>
    <row r="2425" spans="1:34" x14ac:dyDescent="0.25">
      <c r="A2425" s="144">
        <v>45035</v>
      </c>
      <c r="B2425" s="56" t="s">
        <v>7519</v>
      </c>
      <c r="C2425" s="51" t="s">
        <v>642</v>
      </c>
      <c r="D2425" s="51" t="s">
        <v>690</v>
      </c>
      <c r="E2425" s="54">
        <v>45049</v>
      </c>
      <c r="F2425" s="51" t="s">
        <v>688</v>
      </c>
      <c r="G2425" s="48" t="s">
        <v>689</v>
      </c>
      <c r="H2425" s="52">
        <v>2</v>
      </c>
      <c r="I2425" s="51" t="s">
        <v>364</v>
      </c>
      <c r="J2425" s="1">
        <v>59.21</v>
      </c>
      <c r="K2425" s="132">
        <v>995335</v>
      </c>
      <c r="L2425" s="131"/>
      <c r="M2425" s="131">
        <v>14.4</v>
      </c>
      <c r="N2425" s="131">
        <v>5.2</v>
      </c>
      <c r="O2425" s="133">
        <f t="shared" si="336"/>
        <v>74.88000000000001</v>
      </c>
      <c r="P2425" s="131" t="s">
        <v>3486</v>
      </c>
      <c r="Q2425" s="131" t="s">
        <v>92</v>
      </c>
      <c r="R2425" s="134" t="s">
        <v>248</v>
      </c>
      <c r="S2425" s="149">
        <v>3.5188888888888896</v>
      </c>
      <c r="T2425" s="149">
        <v>1.7594444444444448</v>
      </c>
      <c r="U2425" s="150">
        <v>45037</v>
      </c>
      <c r="V2425" s="149">
        <v>0.24527777777777793</v>
      </c>
      <c r="W2425" s="130">
        <v>0.81</v>
      </c>
      <c r="X2425" s="135">
        <v>180</v>
      </c>
      <c r="Y2425" s="130" t="str">
        <f t="shared" si="330"/>
        <v>RL110E</v>
      </c>
      <c r="Z2425" s="130" t="str">
        <f t="shared" si="331"/>
        <v>8/UR18650ZY</v>
      </c>
      <c r="AA2425" s="135">
        <f t="shared" si="333"/>
        <v>0.81</v>
      </c>
      <c r="AB2425" s="135">
        <f t="shared" si="329"/>
        <v>59.21</v>
      </c>
      <c r="AC2425" s="130">
        <f t="shared" si="334"/>
        <v>180</v>
      </c>
      <c r="AD2425" s="130" t="str">
        <f t="shared" si="332"/>
        <v>66001-360</v>
      </c>
      <c r="AE2425" s="136"/>
      <c r="AF2425" s="137"/>
      <c r="AG2425" s="1" t="s">
        <v>152</v>
      </c>
      <c r="AH2425" s="43">
        <v>62142</v>
      </c>
    </row>
    <row r="2426" spans="1:34" x14ac:dyDescent="0.25">
      <c r="A2426" s="144">
        <v>45042</v>
      </c>
      <c r="B2426" s="56" t="s">
        <v>7547</v>
      </c>
      <c r="C2426" s="51" t="s">
        <v>129</v>
      </c>
      <c r="D2426" s="51" t="s">
        <v>7549</v>
      </c>
      <c r="E2426" s="54">
        <v>45051</v>
      </c>
      <c r="F2426" s="51" t="s">
        <v>117</v>
      </c>
      <c r="G2426" s="48" t="s">
        <v>7548</v>
      </c>
      <c r="H2426" s="52">
        <v>2</v>
      </c>
      <c r="I2426" s="51" t="s">
        <v>128</v>
      </c>
      <c r="J2426" s="1">
        <v>3.5</v>
      </c>
      <c r="K2426" s="132">
        <v>996167</v>
      </c>
      <c r="L2426" s="131"/>
      <c r="M2426" s="131">
        <v>3</v>
      </c>
      <c r="N2426" s="131">
        <v>1.8</v>
      </c>
      <c r="O2426" s="133">
        <f t="shared" si="336"/>
        <v>5.4</v>
      </c>
      <c r="P2426" s="131" t="s">
        <v>411</v>
      </c>
      <c r="Q2426" s="131" t="s">
        <v>412</v>
      </c>
      <c r="R2426" s="134" t="s">
        <v>997</v>
      </c>
      <c r="S2426" s="149">
        <v>0.78527777777777696</v>
      </c>
      <c r="T2426" s="149">
        <v>0.39263888888888848</v>
      </c>
      <c r="U2426" s="150">
        <v>45044</v>
      </c>
      <c r="V2426" s="149">
        <v>0.32222222222222285</v>
      </c>
      <c r="W2426" s="130">
        <v>0.25</v>
      </c>
      <c r="X2426" s="135">
        <v>15</v>
      </c>
      <c r="Y2426" s="130" t="str">
        <f t="shared" si="330"/>
        <v>L939</v>
      </c>
      <c r="Z2426" s="130" t="str">
        <f t="shared" si="331"/>
        <v>1/CR17335SE</v>
      </c>
      <c r="AA2426" s="135">
        <f t="shared" si="333"/>
        <v>0.25</v>
      </c>
      <c r="AB2426" s="135">
        <f t="shared" si="329"/>
        <v>3.5</v>
      </c>
      <c r="AC2426" s="130">
        <f t="shared" si="334"/>
        <v>15</v>
      </c>
      <c r="AD2426" s="130" t="str">
        <f t="shared" si="332"/>
        <v>66003-147</v>
      </c>
      <c r="AE2426" s="136"/>
      <c r="AF2426" s="137"/>
      <c r="AG2426" s="1" t="s">
        <v>151</v>
      </c>
      <c r="AH2426" s="43">
        <v>24232</v>
      </c>
    </row>
    <row r="2427" spans="1:34" x14ac:dyDescent="0.25">
      <c r="A2427" s="139">
        <v>45033</v>
      </c>
      <c r="B2427" s="58" t="s">
        <v>7476</v>
      </c>
      <c r="C2427" s="51" t="s">
        <v>7217</v>
      </c>
      <c r="D2427" s="51" t="s">
        <v>7216</v>
      </c>
      <c r="E2427" s="54">
        <v>45036</v>
      </c>
      <c r="F2427" s="51" t="s">
        <v>255</v>
      </c>
      <c r="G2427" s="48" t="s">
        <v>7215</v>
      </c>
      <c r="H2427" s="52">
        <v>8</v>
      </c>
      <c r="I2427" s="51" t="s">
        <v>6464</v>
      </c>
      <c r="J2427" s="1">
        <v>2.85</v>
      </c>
      <c r="K2427" s="132">
        <v>992922</v>
      </c>
      <c r="L2427" s="131"/>
      <c r="M2427" s="131">
        <v>4.8</v>
      </c>
      <c r="N2427" s="131">
        <v>0.75</v>
      </c>
      <c r="O2427" s="133">
        <f t="shared" si="336"/>
        <v>3.5999999999999996</v>
      </c>
      <c r="P2427" s="131" t="s">
        <v>3497</v>
      </c>
      <c r="Q2427" s="131" t="s">
        <v>562</v>
      </c>
      <c r="R2427" s="134" t="s">
        <v>997</v>
      </c>
      <c r="S2427" s="149">
        <v>3.8461111111111119</v>
      </c>
      <c r="T2427" s="149">
        <v>0.48076388888888899</v>
      </c>
      <c r="U2427" s="150">
        <v>45044</v>
      </c>
      <c r="V2427" s="149">
        <v>0.33111111111111136</v>
      </c>
      <c r="W2427" s="130">
        <v>0.43</v>
      </c>
      <c r="X2427" s="135">
        <v>19.41</v>
      </c>
      <c r="Y2427" s="130" t="str">
        <f t="shared" si="330"/>
        <v>N771</v>
      </c>
      <c r="Z2427" s="130" t="str">
        <f t="shared" si="331"/>
        <v>4/IMH-750AAS</v>
      </c>
      <c r="AA2427" s="135">
        <f t="shared" si="333"/>
        <v>0.43</v>
      </c>
      <c r="AB2427" s="135">
        <f t="shared" si="329"/>
        <v>2.85</v>
      </c>
      <c r="AC2427" s="130">
        <f t="shared" si="334"/>
        <v>19.41</v>
      </c>
      <c r="AD2427" s="130" t="str">
        <f t="shared" si="332"/>
        <v>22000-401</v>
      </c>
      <c r="AE2427" s="136"/>
      <c r="AF2427" s="137"/>
      <c r="AG2427" s="1" t="s">
        <v>13</v>
      </c>
      <c r="AH2427" s="43" t="s">
        <v>277</v>
      </c>
    </row>
    <row r="2428" spans="1:34" x14ac:dyDescent="0.25">
      <c r="A2428" s="144">
        <v>45021</v>
      </c>
      <c r="B2428" s="56" t="s">
        <v>7465</v>
      </c>
      <c r="C2428" s="51" t="s">
        <v>1204</v>
      </c>
      <c r="D2428" s="51" t="s">
        <v>7466</v>
      </c>
      <c r="E2428" s="54">
        <v>45030</v>
      </c>
      <c r="F2428" s="51" t="s">
        <v>610</v>
      </c>
      <c r="G2428" s="48" t="s">
        <v>7464</v>
      </c>
      <c r="H2428" s="52">
        <v>1</v>
      </c>
      <c r="I2428" s="51" t="s">
        <v>643</v>
      </c>
      <c r="J2428" s="1">
        <v>349.99</v>
      </c>
      <c r="K2428" s="132">
        <v>993750</v>
      </c>
      <c r="L2428" s="131"/>
      <c r="M2428" s="131">
        <v>25.2</v>
      </c>
      <c r="N2428" s="131">
        <v>7.5</v>
      </c>
      <c r="O2428" s="133">
        <f t="shared" si="336"/>
        <v>189</v>
      </c>
      <c r="P2428" s="131" t="s">
        <v>3486</v>
      </c>
      <c r="Q2428" s="131" t="s">
        <v>567</v>
      </c>
      <c r="R2428" s="134" t="s">
        <v>259</v>
      </c>
      <c r="S2428" s="149">
        <v>12.643055555555549</v>
      </c>
      <c r="T2428" s="149">
        <v>12.643055555555549</v>
      </c>
      <c r="U2428" s="150">
        <v>45044</v>
      </c>
      <c r="V2428" s="149">
        <v>0.23555555555555596</v>
      </c>
      <c r="W2428" s="130">
        <v>1</v>
      </c>
      <c r="X2428" s="135">
        <v>800</v>
      </c>
      <c r="Y2428" s="130" t="str">
        <f t="shared" si="330"/>
        <v>RL1682</v>
      </c>
      <c r="Z2428" s="130" t="str">
        <f t="shared" si="331"/>
        <v>21/INR18650-25R</v>
      </c>
      <c r="AA2428" s="135">
        <f t="shared" si="333"/>
        <v>1</v>
      </c>
      <c r="AB2428" s="135">
        <f t="shared" si="329"/>
        <v>349.99</v>
      </c>
      <c r="AC2428" s="130">
        <f t="shared" si="334"/>
        <v>800</v>
      </c>
      <c r="AD2428" s="130" t="str">
        <f t="shared" si="332"/>
        <v>67001-945</v>
      </c>
      <c r="AE2428" s="136"/>
      <c r="AF2428" s="137"/>
      <c r="AG2428" s="1" t="s">
        <v>151</v>
      </c>
      <c r="AH2428" s="43">
        <v>1582</v>
      </c>
    </row>
    <row r="2429" spans="1:34" x14ac:dyDescent="0.25">
      <c r="A2429" s="146">
        <v>45036</v>
      </c>
      <c r="B2429" s="57" t="s">
        <v>7529</v>
      </c>
      <c r="C2429" s="51" t="s">
        <v>376</v>
      </c>
      <c r="D2429" s="51" t="s">
        <v>377</v>
      </c>
      <c r="E2429" s="54">
        <v>45049</v>
      </c>
      <c r="F2429" s="51" t="s">
        <v>1407</v>
      </c>
      <c r="G2429" s="48" t="s">
        <v>375</v>
      </c>
      <c r="H2429" s="52">
        <v>200</v>
      </c>
      <c r="I2429" s="51" t="s">
        <v>95</v>
      </c>
      <c r="J2429" s="1">
        <v>5.83</v>
      </c>
      <c r="K2429" s="132">
        <v>995353</v>
      </c>
      <c r="L2429" s="131"/>
      <c r="M2429" s="131">
        <v>9</v>
      </c>
      <c r="N2429" s="131"/>
      <c r="O2429" s="133">
        <f t="shared" si="336"/>
        <v>0</v>
      </c>
      <c r="P2429" s="131" t="s">
        <v>3538</v>
      </c>
      <c r="Q2429" s="131" t="s">
        <v>464</v>
      </c>
      <c r="R2429" s="134" t="s">
        <v>7574</v>
      </c>
      <c r="S2429" s="149">
        <v>56.05</v>
      </c>
      <c r="T2429" s="149">
        <v>0.28025</v>
      </c>
      <c r="U2429" s="150">
        <v>45044</v>
      </c>
      <c r="V2429" s="149">
        <v>2.3199999999999976</v>
      </c>
      <c r="W2429" s="130">
        <v>0.28000000000000003</v>
      </c>
      <c r="X2429" s="135">
        <v>18.78</v>
      </c>
      <c r="Y2429" s="130" t="str">
        <f t="shared" si="330"/>
        <v>AL83</v>
      </c>
      <c r="Z2429" s="130" t="str">
        <f t="shared" si="331"/>
        <v>6/LR20XW</v>
      </c>
      <c r="AA2429" s="135">
        <f t="shared" si="333"/>
        <v>0.28000000000000003</v>
      </c>
      <c r="AB2429" s="135">
        <f t="shared" si="329"/>
        <v>5.83</v>
      </c>
      <c r="AC2429" s="130">
        <f t="shared" si="334"/>
        <v>18.78</v>
      </c>
      <c r="AD2429" s="130" t="str">
        <f t="shared" si="332"/>
        <v>66000-310</v>
      </c>
      <c r="AE2429" s="136"/>
      <c r="AF2429" s="137"/>
      <c r="AG2429" s="1" t="s">
        <v>153</v>
      </c>
      <c r="AH2429" s="43">
        <v>66531</v>
      </c>
    </row>
    <row r="2430" spans="1:34" x14ac:dyDescent="0.25">
      <c r="A2430" s="144">
        <v>45042</v>
      </c>
      <c r="B2430" s="56" t="s">
        <v>7566</v>
      </c>
      <c r="C2430" s="51" t="s">
        <v>7568</v>
      </c>
      <c r="D2430" s="51" t="s">
        <v>7569</v>
      </c>
      <c r="E2430" s="54">
        <v>45057</v>
      </c>
      <c r="F2430" s="51" t="s">
        <v>4664</v>
      </c>
      <c r="G2430" s="48" t="s">
        <v>7567</v>
      </c>
      <c r="H2430" s="52">
        <v>3</v>
      </c>
      <c r="I2430" s="51" t="s">
        <v>315</v>
      </c>
      <c r="J2430" s="1">
        <v>13.45</v>
      </c>
      <c r="K2430" s="132">
        <v>995808</v>
      </c>
      <c r="L2430" s="131"/>
      <c r="M2430" s="131">
        <v>9.6</v>
      </c>
      <c r="N2430" s="131">
        <v>1.65</v>
      </c>
      <c r="O2430" s="133">
        <f t="shared" si="336"/>
        <v>15.839999999999998</v>
      </c>
      <c r="P2430" s="131" t="s">
        <v>3497</v>
      </c>
      <c r="Q2430" s="131" t="s">
        <v>632</v>
      </c>
      <c r="R2430" s="134" t="s">
        <v>997</v>
      </c>
      <c r="S2430" s="149">
        <v>2.1736111111111116</v>
      </c>
      <c r="T2430" s="149">
        <v>0.7245370370370372</v>
      </c>
      <c r="U2430" s="150">
        <v>45043</v>
      </c>
      <c r="V2430" s="149">
        <v>0.3199999999999994</v>
      </c>
      <c r="W2430" s="130">
        <v>0.5</v>
      </c>
      <c r="X2430" s="135">
        <v>120</v>
      </c>
      <c r="Y2430" s="130" t="str">
        <f t="shared" si="330"/>
        <v>N2040</v>
      </c>
      <c r="Z2430" s="130" t="str">
        <f t="shared" si="331"/>
        <v>8/HR-AAU</v>
      </c>
      <c r="AA2430" s="135">
        <f t="shared" si="333"/>
        <v>0.5</v>
      </c>
      <c r="AB2430" s="135">
        <f t="shared" si="329"/>
        <v>13.45</v>
      </c>
      <c r="AC2430" s="130">
        <f t="shared" si="334"/>
        <v>120</v>
      </c>
      <c r="AD2430" s="130" t="str">
        <f t="shared" si="332"/>
        <v>66004-143</v>
      </c>
      <c r="AE2430" s="136"/>
      <c r="AF2430" s="137"/>
      <c r="AG2430" s="1" t="s">
        <v>13</v>
      </c>
      <c r="AH2430" s="43">
        <v>65489</v>
      </c>
    </row>
    <row r="2431" spans="1:34" x14ac:dyDescent="0.25">
      <c r="A2431" s="139">
        <v>45033</v>
      </c>
      <c r="B2431" s="58" t="s">
        <v>7487</v>
      </c>
      <c r="C2431" s="51" t="s">
        <v>120</v>
      </c>
      <c r="D2431" s="51" t="s">
        <v>342</v>
      </c>
      <c r="E2431" s="54">
        <v>45037</v>
      </c>
      <c r="F2431" s="51" t="s">
        <v>267</v>
      </c>
      <c r="G2431" s="48" t="s">
        <v>341</v>
      </c>
      <c r="H2431" s="52">
        <v>10</v>
      </c>
      <c r="I2431" s="51" t="s">
        <v>102</v>
      </c>
      <c r="J2431" s="1">
        <v>45.36</v>
      </c>
      <c r="K2431" s="132">
        <v>995003</v>
      </c>
      <c r="L2431" s="131"/>
      <c r="M2431" s="131"/>
      <c r="N2431" s="131"/>
      <c r="O2431" s="133">
        <f t="shared" si="336"/>
        <v>0</v>
      </c>
      <c r="P2431" s="131"/>
      <c r="Q2431" s="131"/>
      <c r="R2431" s="134" t="s">
        <v>5813</v>
      </c>
      <c r="S2431" s="149">
        <v>0.6658333333333335</v>
      </c>
      <c r="T2431" s="149">
        <v>6.6583333333333355E-2</v>
      </c>
      <c r="U2431" s="150">
        <v>45043</v>
      </c>
      <c r="V2431" s="149">
        <v>0.48666666666666547</v>
      </c>
      <c r="W2431" s="130">
        <v>0.1</v>
      </c>
      <c r="X2431" s="135">
        <v>85</v>
      </c>
      <c r="Y2431" s="130" t="str">
        <f t="shared" si="330"/>
        <v>CH71</v>
      </c>
      <c r="Z2431" s="130" t="str">
        <f t="shared" si="331"/>
        <v>TSB-002</v>
      </c>
      <c r="AA2431" s="135">
        <f t="shared" si="333"/>
        <v>0.1</v>
      </c>
      <c r="AB2431" s="135">
        <f t="shared" si="329"/>
        <v>45.36</v>
      </c>
      <c r="AC2431" s="130">
        <f t="shared" si="334"/>
        <v>85</v>
      </c>
      <c r="AD2431" s="130" t="str">
        <f t="shared" si="332"/>
        <v>66000-156</v>
      </c>
      <c r="AE2431" s="136"/>
      <c r="AF2431" s="137"/>
      <c r="AG2431" s="1" t="s">
        <v>153</v>
      </c>
      <c r="AH2431" s="43">
        <v>66116</v>
      </c>
    </row>
    <row r="2432" spans="1:34" x14ac:dyDescent="0.25">
      <c r="A2432" s="144">
        <v>45042</v>
      </c>
      <c r="B2432" s="56" t="s">
        <v>7553</v>
      </c>
      <c r="C2432" s="51" t="s">
        <v>7556</v>
      </c>
      <c r="D2432" s="51" t="s">
        <v>7581</v>
      </c>
      <c r="E2432" s="54">
        <v>45058</v>
      </c>
      <c r="F2432" s="51" t="s">
        <v>7554</v>
      </c>
      <c r="G2432" s="48" t="s">
        <v>7555</v>
      </c>
      <c r="H2432" s="52">
        <v>1</v>
      </c>
      <c r="I2432" s="51" t="s">
        <v>732</v>
      </c>
      <c r="J2432" s="1">
        <v>243.31</v>
      </c>
      <c r="K2432" s="132">
        <v>995932</v>
      </c>
      <c r="L2432" s="131"/>
      <c r="M2432" s="131">
        <v>25.2</v>
      </c>
      <c r="N2432" s="131">
        <v>20.399999999999999</v>
      </c>
      <c r="O2432" s="133">
        <f t="shared" si="336"/>
        <v>514.07999999999993</v>
      </c>
      <c r="P2432" s="131" t="s">
        <v>3486</v>
      </c>
      <c r="Q2432" s="131" t="s">
        <v>2498</v>
      </c>
      <c r="R2432" s="134" t="s">
        <v>997</v>
      </c>
      <c r="S2432" s="149">
        <v>2.3961111111111131</v>
      </c>
      <c r="T2432" s="149">
        <v>2.3961111111111131</v>
      </c>
      <c r="U2432" s="150">
        <v>45043</v>
      </c>
      <c r="V2432" s="149">
        <v>0.33083333333333309</v>
      </c>
      <c r="W2432" s="130">
        <v>1</v>
      </c>
      <c r="X2432" s="135">
        <v>880</v>
      </c>
      <c r="Y2432" s="130" t="str">
        <f t="shared" si="330"/>
        <v>RECELL837</v>
      </c>
      <c r="Z2432" s="130" t="str">
        <f t="shared" si="331"/>
        <v>42/INR18650-35E</v>
      </c>
      <c r="AA2432" s="135">
        <f t="shared" si="333"/>
        <v>1</v>
      </c>
      <c r="AB2432" s="135">
        <f t="shared" si="329"/>
        <v>243.31</v>
      </c>
      <c r="AC2432" s="130">
        <f t="shared" si="334"/>
        <v>880</v>
      </c>
      <c r="AD2432" s="130" t="str">
        <f t="shared" si="332"/>
        <v>66004-177</v>
      </c>
      <c r="AE2432" s="136"/>
      <c r="AF2432" s="137"/>
      <c r="AG2432" s="1" t="s">
        <v>153</v>
      </c>
      <c r="AH2432" s="43">
        <v>2863</v>
      </c>
    </row>
    <row r="2433" spans="1:35" x14ac:dyDescent="0.25">
      <c r="A2433" s="139">
        <v>45033</v>
      </c>
      <c r="B2433" s="58" t="s">
        <v>7468</v>
      </c>
      <c r="C2433" s="51" t="s">
        <v>7471</v>
      </c>
      <c r="D2433" s="51" t="s">
        <v>7470</v>
      </c>
      <c r="E2433" s="54">
        <v>45042</v>
      </c>
      <c r="F2433" s="51" t="s">
        <v>579</v>
      </c>
      <c r="G2433" s="48" t="s">
        <v>7469</v>
      </c>
      <c r="H2433" s="52">
        <v>1</v>
      </c>
      <c r="I2433" s="51" t="s">
        <v>5051</v>
      </c>
      <c r="J2433" s="1">
        <v>45.98</v>
      </c>
      <c r="K2433" s="132">
        <v>994504</v>
      </c>
      <c r="L2433" s="131"/>
      <c r="M2433" s="131"/>
      <c r="N2433" s="131"/>
      <c r="O2433" s="133">
        <f t="shared" si="336"/>
        <v>0</v>
      </c>
      <c r="P2433" s="131"/>
      <c r="Q2433" s="131"/>
      <c r="R2433" s="134" t="s">
        <v>259</v>
      </c>
      <c r="S2433" s="149">
        <v>1.5783333333333349</v>
      </c>
      <c r="T2433" s="149">
        <v>1.5783333333333349</v>
      </c>
      <c r="U2433" s="150">
        <v>45049</v>
      </c>
      <c r="V2433" s="149">
        <v>0.23499999999999943</v>
      </c>
      <c r="W2433" s="130">
        <v>0.5</v>
      </c>
      <c r="X2433" s="135">
        <v>118.42</v>
      </c>
      <c r="Y2433" s="130" t="str">
        <f t="shared" si="330"/>
        <v>CH573</v>
      </c>
      <c r="Z2433" s="130" t="str">
        <f t="shared" si="331"/>
        <v>CH1-FBH300</v>
      </c>
      <c r="AA2433" s="135">
        <f t="shared" si="333"/>
        <v>0.5</v>
      </c>
      <c r="AB2433" s="135">
        <f t="shared" si="329"/>
        <v>45.98</v>
      </c>
      <c r="AC2433" s="130">
        <f t="shared" si="334"/>
        <v>118.42</v>
      </c>
      <c r="AD2433" s="130" t="str">
        <f t="shared" si="332"/>
        <v>20006-473FBH300</v>
      </c>
      <c r="AE2433" s="136"/>
      <c r="AF2433" s="137"/>
      <c r="AG2433" s="1" t="s">
        <v>573</v>
      </c>
      <c r="AH2433" s="43">
        <v>23769</v>
      </c>
      <c r="AI2433" s="51"/>
    </row>
    <row r="2434" spans="1:35" x14ac:dyDescent="0.25">
      <c r="A2434" s="139">
        <v>45047</v>
      </c>
      <c r="B2434" s="58" t="s">
        <v>7579</v>
      </c>
      <c r="C2434" s="51" t="s">
        <v>1193</v>
      </c>
      <c r="D2434" s="51" t="s">
        <v>7590</v>
      </c>
      <c r="E2434" s="54">
        <v>45054</v>
      </c>
      <c r="F2434" s="51" t="s">
        <v>322</v>
      </c>
      <c r="G2434" s="48" t="s">
        <v>7580</v>
      </c>
      <c r="H2434" s="52">
        <v>2</v>
      </c>
      <c r="I2434" s="51" t="s">
        <v>649</v>
      </c>
      <c r="J2434" s="1">
        <v>28.11</v>
      </c>
      <c r="K2434" s="132">
        <v>996809</v>
      </c>
      <c r="L2434" s="131"/>
      <c r="M2434" s="131">
        <v>6</v>
      </c>
      <c r="N2434" s="131">
        <v>10</v>
      </c>
      <c r="O2434" s="133">
        <f t="shared" si="336"/>
        <v>60</v>
      </c>
      <c r="P2434" s="131" t="s">
        <v>3497</v>
      </c>
      <c r="Q2434" s="131" t="s">
        <v>583</v>
      </c>
      <c r="R2434" s="134" t="s">
        <v>5813</v>
      </c>
      <c r="S2434" s="149">
        <v>1.9152777777777779</v>
      </c>
      <c r="T2434" s="149">
        <v>0.95763888888888893</v>
      </c>
      <c r="U2434" s="150">
        <v>45048</v>
      </c>
      <c r="V2434" s="149">
        <v>0.1883333333333308</v>
      </c>
      <c r="W2434" s="130">
        <v>0.5</v>
      </c>
      <c r="X2434" s="135">
        <v>88.46</v>
      </c>
      <c r="Y2434" s="130" t="str">
        <f t="shared" si="330"/>
        <v>PACK761</v>
      </c>
      <c r="Z2434" s="130" t="str">
        <f t="shared" si="331"/>
        <v>5/KH-D10000</v>
      </c>
      <c r="AA2434" s="135">
        <f t="shared" si="333"/>
        <v>0.5</v>
      </c>
      <c r="AB2434" s="135">
        <f t="shared" ref="AB2434:AB2497" si="337">J2434</f>
        <v>28.11</v>
      </c>
      <c r="AC2434" s="130">
        <f t="shared" si="334"/>
        <v>88.46</v>
      </c>
      <c r="AD2434" s="130" t="str">
        <f t="shared" si="332"/>
        <v>66004-176</v>
      </c>
      <c r="AE2434" s="136"/>
      <c r="AF2434" s="137"/>
      <c r="AG2434" s="1" t="s">
        <v>13</v>
      </c>
      <c r="AH2434" s="43" t="s">
        <v>323</v>
      </c>
      <c r="AI2434" s="229">
        <v>45047</v>
      </c>
    </row>
    <row r="2435" spans="1:35" x14ac:dyDescent="0.25">
      <c r="A2435" s="139">
        <v>45047</v>
      </c>
      <c r="B2435" s="58" t="s">
        <v>7577</v>
      </c>
      <c r="C2435" s="51" t="s">
        <v>2787</v>
      </c>
      <c r="D2435" s="51" t="s">
        <v>2788</v>
      </c>
      <c r="E2435" s="54">
        <v>45048</v>
      </c>
      <c r="F2435" s="51" t="s">
        <v>7578</v>
      </c>
      <c r="G2435" s="48" t="s">
        <v>2785</v>
      </c>
      <c r="H2435" s="52">
        <v>1</v>
      </c>
      <c r="I2435" s="51" t="s">
        <v>622</v>
      </c>
      <c r="J2435" s="1">
        <v>19.239999999999998</v>
      </c>
      <c r="K2435" s="132">
        <v>996659</v>
      </c>
      <c r="L2435" s="131" t="s">
        <v>2786</v>
      </c>
      <c r="M2435" s="131">
        <v>12</v>
      </c>
      <c r="N2435" s="131">
        <v>2.6</v>
      </c>
      <c r="O2435" s="133">
        <f t="shared" si="336"/>
        <v>31.200000000000003</v>
      </c>
      <c r="P2435" s="131" t="s">
        <v>115</v>
      </c>
      <c r="Q2435" s="131" t="s">
        <v>582</v>
      </c>
      <c r="R2435" s="134" t="s">
        <v>249</v>
      </c>
      <c r="S2435" s="149">
        <v>0.61666666666666714</v>
      </c>
      <c r="T2435" s="149">
        <v>0.61666666666666714</v>
      </c>
      <c r="U2435" s="150">
        <v>45048</v>
      </c>
      <c r="V2435" s="149">
        <v>0.19111111111111212</v>
      </c>
      <c r="W2435" s="130">
        <v>0.26</v>
      </c>
      <c r="X2435" s="135">
        <v>148.57</v>
      </c>
      <c r="Y2435" s="130" t="str">
        <f t="shared" si="330"/>
        <v>RECELL661</v>
      </c>
      <c r="Z2435" s="130" t="str">
        <f t="shared" si="331"/>
        <v>2/12SB2.9P</v>
      </c>
      <c r="AA2435" s="135">
        <f t="shared" si="333"/>
        <v>0.26</v>
      </c>
      <c r="AB2435" s="135">
        <f t="shared" si="337"/>
        <v>19.239999999999998</v>
      </c>
      <c r="AC2435" s="130">
        <f t="shared" si="334"/>
        <v>148.57</v>
      </c>
      <c r="AD2435" s="130" t="str">
        <f t="shared" si="332"/>
        <v>22000-299K</v>
      </c>
      <c r="AE2435" s="136"/>
      <c r="AF2435" s="137"/>
      <c r="AG2435" s="1" t="s">
        <v>151</v>
      </c>
      <c r="AH2435" s="43">
        <v>2872</v>
      </c>
      <c r="AI2435" s="229">
        <v>45044</v>
      </c>
    </row>
    <row r="2436" spans="1:35" x14ac:dyDescent="0.25">
      <c r="A2436" s="139">
        <v>45033</v>
      </c>
      <c r="B2436" s="58" t="s">
        <v>7480</v>
      </c>
      <c r="C2436" s="51" t="s">
        <v>1656</v>
      </c>
      <c r="D2436" s="51" t="s">
        <v>7483</v>
      </c>
      <c r="E2436" s="54">
        <v>45037</v>
      </c>
      <c r="F2436" s="51" t="s">
        <v>7481</v>
      </c>
      <c r="G2436" s="48" t="s">
        <v>7482</v>
      </c>
      <c r="H2436" s="52">
        <v>3</v>
      </c>
      <c r="I2436" s="51" t="s">
        <v>1655</v>
      </c>
      <c r="J2436" s="1">
        <v>0.17</v>
      </c>
      <c r="K2436" s="132">
        <v>994515</v>
      </c>
      <c r="L2436" s="131"/>
      <c r="M2436" s="131">
        <v>3</v>
      </c>
      <c r="N2436" s="131">
        <v>2.4</v>
      </c>
      <c r="O2436" s="133">
        <f t="shared" si="336"/>
        <v>7.1999999999999993</v>
      </c>
      <c r="P2436" s="131" t="s">
        <v>411</v>
      </c>
      <c r="Q2436" s="131" t="s">
        <v>412</v>
      </c>
      <c r="R2436" s="134" t="s">
        <v>287</v>
      </c>
      <c r="S2436" s="149">
        <v>1.030555555555555</v>
      </c>
      <c r="T2436" s="149">
        <v>0.34351851851851833</v>
      </c>
      <c r="U2436" s="150">
        <v>45048</v>
      </c>
      <c r="V2436" s="149">
        <v>0.32111111111111246</v>
      </c>
      <c r="W2436" s="130">
        <v>0.5</v>
      </c>
      <c r="X2436" s="135">
        <v>20</v>
      </c>
      <c r="Y2436" s="130" t="str">
        <f t="shared" si="330"/>
        <v>L938</v>
      </c>
      <c r="Z2436" s="130" t="str">
        <f t="shared" si="331"/>
        <v>1/CR17450E-R</v>
      </c>
      <c r="AA2436" s="135">
        <f t="shared" si="333"/>
        <v>0.5</v>
      </c>
      <c r="AB2436" s="135">
        <f t="shared" si="337"/>
        <v>0.17</v>
      </c>
      <c r="AC2436" s="130">
        <f t="shared" si="334"/>
        <v>20</v>
      </c>
      <c r="AD2436" s="130" t="str">
        <f t="shared" si="332"/>
        <v>66003-144</v>
      </c>
      <c r="AE2436" s="136"/>
      <c r="AF2436" s="137"/>
      <c r="AG2436" s="1" t="s">
        <v>151</v>
      </c>
      <c r="AH2436" s="43">
        <v>2853</v>
      </c>
      <c r="AI2436" s="51"/>
    </row>
    <row r="2437" spans="1:35" x14ac:dyDescent="0.25">
      <c r="A2437" s="140">
        <v>45020</v>
      </c>
      <c r="B2437" s="55" t="s">
        <v>7446</v>
      </c>
      <c r="C2437" s="51" t="s">
        <v>2558</v>
      </c>
      <c r="D2437" s="51" t="s">
        <v>7445</v>
      </c>
      <c r="E2437" s="54">
        <v>45139</v>
      </c>
      <c r="F2437" s="51" t="s">
        <v>87</v>
      </c>
      <c r="G2437" s="48" t="s">
        <v>1237</v>
      </c>
      <c r="H2437" s="52">
        <v>250</v>
      </c>
      <c r="I2437" s="51" t="s">
        <v>113</v>
      </c>
      <c r="J2437" s="1">
        <v>27.34</v>
      </c>
      <c r="K2437" s="132">
        <v>993615</v>
      </c>
      <c r="L2437" s="131"/>
      <c r="M2437" s="131">
        <v>3.6</v>
      </c>
      <c r="N2437" s="131">
        <v>16.75</v>
      </c>
      <c r="O2437" s="133">
        <f t="shared" si="336"/>
        <v>60.300000000000004</v>
      </c>
      <c r="P2437" s="131" t="s">
        <v>3486</v>
      </c>
      <c r="Q2437" s="131" t="s">
        <v>715</v>
      </c>
      <c r="R2437" s="134" t="s">
        <v>7574</v>
      </c>
      <c r="S2437" s="149">
        <v>92.697222222222223</v>
      </c>
      <c r="T2437" s="149">
        <v>0.37078888888888889</v>
      </c>
      <c r="U2437" s="150">
        <v>45047</v>
      </c>
      <c r="V2437" s="149">
        <v>3.9861111111111112</v>
      </c>
      <c r="W2437" s="130">
        <v>0.42</v>
      </c>
      <c r="X2437" s="135">
        <v>50</v>
      </c>
      <c r="Y2437" s="130" t="str">
        <f t="shared" si="330"/>
        <v>RL1440)</v>
      </c>
      <c r="Z2437" s="130" t="str">
        <f t="shared" si="331"/>
        <v>5/NCR18650BF</v>
      </c>
      <c r="AA2437" s="135">
        <f t="shared" si="333"/>
        <v>0.42</v>
      </c>
      <c r="AB2437" s="135">
        <f t="shared" si="337"/>
        <v>27.34</v>
      </c>
      <c r="AC2437" s="130">
        <f t="shared" si="334"/>
        <v>50</v>
      </c>
      <c r="AD2437" s="130" t="str">
        <f t="shared" si="332"/>
        <v>67001-849</v>
      </c>
      <c r="AE2437" s="136"/>
      <c r="AF2437" s="137"/>
      <c r="AG2437" s="1" t="s">
        <v>153</v>
      </c>
      <c r="AH2437" s="43">
        <v>24081</v>
      </c>
      <c r="AI2437" s="51"/>
    </row>
    <row r="2438" spans="1:35" x14ac:dyDescent="0.25">
      <c r="A2438" s="144">
        <v>45042</v>
      </c>
      <c r="B2438" s="56" t="s">
        <v>7550</v>
      </c>
      <c r="C2438" s="51" t="s">
        <v>450</v>
      </c>
      <c r="D2438" s="51" t="s">
        <v>7591</v>
      </c>
      <c r="E2438" s="54">
        <v>45058</v>
      </c>
      <c r="F2438" s="51" t="s">
        <v>7551</v>
      </c>
      <c r="G2438" s="48" t="s">
        <v>7552</v>
      </c>
      <c r="H2438" s="52">
        <v>1</v>
      </c>
      <c r="I2438" s="51" t="s">
        <v>295</v>
      </c>
      <c r="J2438" s="1">
        <v>4.49</v>
      </c>
      <c r="K2438" s="132">
        <v>995927</v>
      </c>
      <c r="L2438" s="131"/>
      <c r="M2438" s="131">
        <v>3.7</v>
      </c>
      <c r="N2438" s="131">
        <v>1.2</v>
      </c>
      <c r="O2438" s="133">
        <f t="shared" si="336"/>
        <v>4.4400000000000004</v>
      </c>
      <c r="P2438" s="131" t="s">
        <v>3486</v>
      </c>
      <c r="Q2438" s="131" t="s">
        <v>412</v>
      </c>
      <c r="R2438" s="134" t="s">
        <v>997</v>
      </c>
      <c r="S2438" s="149">
        <v>1.1955555555555555</v>
      </c>
      <c r="T2438" s="149">
        <v>1.1955555555555555</v>
      </c>
      <c r="U2438" s="150">
        <v>45043</v>
      </c>
      <c r="V2438" s="149">
        <v>0.32888888888889056</v>
      </c>
      <c r="W2438" s="130">
        <v>0.25</v>
      </c>
      <c r="X2438" s="135">
        <v>44</v>
      </c>
      <c r="Y2438" s="130" t="str">
        <f t="shared" si="330"/>
        <v>RECELL838</v>
      </c>
      <c r="Z2438" s="130" t="str">
        <f t="shared" si="331"/>
        <v>1/UF553450Z</v>
      </c>
      <c r="AA2438" s="135">
        <f t="shared" si="333"/>
        <v>0.25</v>
      </c>
      <c r="AB2438" s="135">
        <f t="shared" si="337"/>
        <v>4.49</v>
      </c>
      <c r="AC2438" s="130">
        <f t="shared" si="334"/>
        <v>44</v>
      </c>
      <c r="AD2438" s="130" t="str">
        <f t="shared" si="332"/>
        <v>66004-178</v>
      </c>
      <c r="AE2438" s="136"/>
      <c r="AF2438" s="137"/>
      <c r="AG2438" s="1" t="s">
        <v>153</v>
      </c>
      <c r="AH2438" s="43">
        <v>2848</v>
      </c>
      <c r="AI2438" s="51"/>
    </row>
    <row r="2439" spans="1:35" x14ac:dyDescent="0.25">
      <c r="A2439" s="140">
        <v>45048</v>
      </c>
      <c r="B2439" s="55" t="s">
        <v>7587</v>
      </c>
      <c r="C2439" s="51" t="s">
        <v>2091</v>
      </c>
      <c r="D2439" s="51" t="s">
        <v>7589</v>
      </c>
      <c r="E2439" s="54">
        <v>45062</v>
      </c>
      <c r="F2439" s="51" t="s">
        <v>117</v>
      </c>
      <c r="G2439" s="48" t="s">
        <v>7588</v>
      </c>
      <c r="H2439" s="52">
        <v>5</v>
      </c>
      <c r="I2439" s="51" t="s">
        <v>2090</v>
      </c>
      <c r="J2439" s="1">
        <v>3.04</v>
      </c>
      <c r="K2439" s="132">
        <v>996993</v>
      </c>
      <c r="L2439" s="131"/>
      <c r="M2439" s="131">
        <v>3</v>
      </c>
      <c r="N2439" s="131">
        <v>0.85</v>
      </c>
      <c r="O2439" s="133">
        <f t="shared" si="336"/>
        <v>2.5499999999999998</v>
      </c>
      <c r="P2439" s="131" t="s">
        <v>411</v>
      </c>
      <c r="Q2439" s="131" t="s">
        <v>412</v>
      </c>
      <c r="R2439" s="134" t="s">
        <v>997</v>
      </c>
      <c r="S2439" s="149">
        <v>1.8344444444444425</v>
      </c>
      <c r="T2439" s="149">
        <v>0.36688888888888849</v>
      </c>
      <c r="U2439" s="150">
        <v>45051</v>
      </c>
      <c r="V2439" s="149">
        <v>0.3280555555555571</v>
      </c>
      <c r="W2439" s="130">
        <v>0.25</v>
      </c>
      <c r="X2439" s="135">
        <v>20</v>
      </c>
      <c r="Y2439" s="130" t="str">
        <f t="shared" si="330"/>
        <v>L940</v>
      </c>
      <c r="Z2439" s="130" t="str">
        <f t="shared" si="331"/>
        <v>1/CR14250SE</v>
      </c>
      <c r="AA2439" s="135">
        <f t="shared" si="333"/>
        <v>0.25</v>
      </c>
      <c r="AB2439" s="135">
        <f t="shared" si="337"/>
        <v>3.04</v>
      </c>
      <c r="AC2439" s="130">
        <f t="shared" si="334"/>
        <v>20</v>
      </c>
      <c r="AD2439" s="130" t="str">
        <f t="shared" si="332"/>
        <v>66003-148</v>
      </c>
      <c r="AE2439" s="136"/>
      <c r="AF2439" s="137"/>
      <c r="AG2439" s="1" t="s">
        <v>151</v>
      </c>
      <c r="AH2439" s="43">
        <v>24232</v>
      </c>
      <c r="AI2439" s="229">
        <v>45048</v>
      </c>
    </row>
    <row r="2440" spans="1:35" x14ac:dyDescent="0.25">
      <c r="A2440" s="146">
        <v>45050</v>
      </c>
      <c r="B2440" s="57" t="s">
        <v>7600</v>
      </c>
      <c r="C2440" s="194" t="s">
        <v>129</v>
      </c>
      <c r="D2440" s="51" t="s">
        <v>7544</v>
      </c>
      <c r="E2440" s="54">
        <v>45061</v>
      </c>
      <c r="F2440" s="51" t="s">
        <v>117</v>
      </c>
      <c r="G2440" s="48" t="s">
        <v>7543</v>
      </c>
      <c r="H2440" s="52">
        <v>2</v>
      </c>
      <c r="I2440" s="51" t="s">
        <v>128</v>
      </c>
      <c r="J2440" s="1">
        <v>4.32</v>
      </c>
      <c r="K2440" s="132">
        <v>996806</v>
      </c>
      <c r="L2440" s="131"/>
      <c r="M2440" s="131">
        <v>3</v>
      </c>
      <c r="N2440" s="131">
        <v>1.8</v>
      </c>
      <c r="O2440" s="133">
        <f t="shared" si="336"/>
        <v>5.4</v>
      </c>
      <c r="P2440" s="131" t="s">
        <v>411</v>
      </c>
      <c r="Q2440" s="131" t="s">
        <v>412</v>
      </c>
      <c r="R2440" s="134" t="s">
        <v>997</v>
      </c>
      <c r="S2440" s="149">
        <v>0.53888888888888609</v>
      </c>
      <c r="T2440" s="149">
        <v>0.26944444444444304</v>
      </c>
      <c r="U2440" s="150">
        <v>45051</v>
      </c>
      <c r="V2440" s="149">
        <v>0.35333333333333261</v>
      </c>
      <c r="W2440" s="130">
        <v>0.2</v>
      </c>
      <c r="X2440" s="135">
        <v>11.21</v>
      </c>
      <c r="Y2440" s="130" t="str">
        <f t="shared" si="330"/>
        <v>L390</v>
      </c>
      <c r="Z2440" s="130" t="str">
        <f t="shared" si="331"/>
        <v>1/CR17335SE</v>
      </c>
      <c r="AA2440" s="135">
        <f t="shared" si="333"/>
        <v>0.2</v>
      </c>
      <c r="AB2440" s="135">
        <f t="shared" si="337"/>
        <v>4.32</v>
      </c>
      <c r="AC2440" s="130">
        <f t="shared" si="334"/>
        <v>11.21</v>
      </c>
      <c r="AD2440" s="130" t="str">
        <f t="shared" si="332"/>
        <v>32005-108HRS</v>
      </c>
      <c r="AE2440" s="136"/>
      <c r="AF2440" s="137"/>
      <c r="AG2440" s="1" t="s">
        <v>151</v>
      </c>
      <c r="AH2440" s="43">
        <v>24232</v>
      </c>
      <c r="AI2440" s="229">
        <v>45047</v>
      </c>
    </row>
    <row r="2441" spans="1:35" x14ac:dyDescent="0.25">
      <c r="A2441" s="144">
        <v>45049</v>
      </c>
      <c r="B2441" s="56" t="s">
        <v>7592</v>
      </c>
      <c r="C2441" s="51" t="s">
        <v>541</v>
      </c>
      <c r="D2441" s="51" t="s">
        <v>7475</v>
      </c>
      <c r="E2441" s="54">
        <v>45055</v>
      </c>
      <c r="F2441" s="51" t="s">
        <v>117</v>
      </c>
      <c r="G2441" s="48" t="s">
        <v>7473</v>
      </c>
      <c r="H2441" s="52">
        <v>3</v>
      </c>
      <c r="I2441" s="51" t="s">
        <v>288</v>
      </c>
      <c r="J2441" s="1">
        <v>58.05</v>
      </c>
      <c r="K2441" s="132">
        <v>997187</v>
      </c>
      <c r="L2441" s="131" t="s">
        <v>7474</v>
      </c>
      <c r="M2441" s="131">
        <v>12</v>
      </c>
      <c r="N2441" s="131">
        <v>4</v>
      </c>
      <c r="O2441" s="133">
        <f t="shared" si="336"/>
        <v>48</v>
      </c>
      <c r="P2441" s="131" t="s">
        <v>3497</v>
      </c>
      <c r="Q2441" s="131" t="s">
        <v>7593</v>
      </c>
      <c r="R2441" s="134" t="s">
        <v>5775</v>
      </c>
      <c r="S2441" s="149">
        <v>6.8683333333333314</v>
      </c>
      <c r="T2441" s="149">
        <v>2.2894444444444439</v>
      </c>
      <c r="U2441" s="150">
        <v>45051</v>
      </c>
      <c r="V2441" s="149">
        <v>0.32555555555555538</v>
      </c>
      <c r="W2441" s="130">
        <v>2.48</v>
      </c>
      <c r="X2441" s="135">
        <v>163.96</v>
      </c>
      <c r="Y2441" s="130" t="str">
        <f t="shared" si="330"/>
        <v>N527</v>
      </c>
      <c r="Z2441" s="130" t="str">
        <f t="shared" si="331"/>
        <v>10/HR-4/3AU</v>
      </c>
      <c r="AA2441" s="135">
        <f t="shared" si="333"/>
        <v>2.48</v>
      </c>
      <c r="AB2441" s="135">
        <f t="shared" si="337"/>
        <v>58.05</v>
      </c>
      <c r="AC2441" s="130">
        <f t="shared" si="334"/>
        <v>163.96</v>
      </c>
      <c r="AD2441" s="130" t="str">
        <f t="shared" si="332"/>
        <v>22000-114</v>
      </c>
      <c r="AE2441" s="136"/>
      <c r="AF2441" s="137"/>
      <c r="AG2441" s="1" t="s">
        <v>152</v>
      </c>
      <c r="AH2441" s="43">
        <v>24232</v>
      </c>
      <c r="AI2441" s="229">
        <v>45049</v>
      </c>
    </row>
    <row r="2442" spans="1:35" x14ac:dyDescent="0.25">
      <c r="A2442" s="140">
        <v>45048</v>
      </c>
      <c r="B2442" s="55" t="s">
        <v>7582</v>
      </c>
      <c r="C2442" s="51" t="s">
        <v>597</v>
      </c>
      <c r="D2442" s="51" t="s">
        <v>7585</v>
      </c>
      <c r="E2442" s="54">
        <v>45050</v>
      </c>
      <c r="F2442" s="51" t="s">
        <v>7583</v>
      </c>
      <c r="G2442" s="48" t="s">
        <v>7584</v>
      </c>
      <c r="H2442" s="52">
        <v>1</v>
      </c>
      <c r="I2442" s="51" t="s">
        <v>270</v>
      </c>
      <c r="J2442" s="1">
        <v>5.0199999999999996</v>
      </c>
      <c r="K2442" s="132">
        <v>996987</v>
      </c>
      <c r="L2442" s="131"/>
      <c r="M2442" s="131">
        <v>3.6</v>
      </c>
      <c r="N2442" s="131">
        <v>2.6</v>
      </c>
      <c r="O2442" s="133">
        <f t="shared" si="336"/>
        <v>9.3600000000000012</v>
      </c>
      <c r="P2442" s="131" t="s">
        <v>538</v>
      </c>
      <c r="Q2442" s="131" t="s">
        <v>412</v>
      </c>
      <c r="R2442" s="134" t="s">
        <v>287</v>
      </c>
      <c r="S2442" s="149">
        <v>0.63055555555555642</v>
      </c>
      <c r="T2442" s="149">
        <v>0.63055555555555642</v>
      </c>
      <c r="U2442" s="150">
        <v>45050</v>
      </c>
      <c r="V2442" s="149">
        <v>0.23888888888888848</v>
      </c>
      <c r="W2442" s="130">
        <v>0.25</v>
      </c>
      <c r="X2442" s="135">
        <v>17.5</v>
      </c>
      <c r="Y2442" s="130" t="str">
        <f t="shared" si="330"/>
        <v>L941</v>
      </c>
      <c r="Z2442" s="130" t="str">
        <f t="shared" si="331"/>
        <v>1/LS14500</v>
      </c>
      <c r="AA2442" s="135">
        <f t="shared" si="333"/>
        <v>0.25</v>
      </c>
      <c r="AB2442" s="135">
        <f t="shared" si="337"/>
        <v>5.0199999999999996</v>
      </c>
      <c r="AC2442" s="130">
        <f t="shared" si="334"/>
        <v>17.5</v>
      </c>
      <c r="AD2442" s="130" t="str">
        <f t="shared" si="332"/>
        <v>66003-149</v>
      </c>
      <c r="AE2442" s="136"/>
      <c r="AF2442" s="137"/>
      <c r="AG2442" s="1" t="s">
        <v>151</v>
      </c>
      <c r="AH2442" s="43">
        <v>2856</v>
      </c>
      <c r="AI2442" s="229">
        <v>45048</v>
      </c>
    </row>
    <row r="2443" spans="1:35" x14ac:dyDescent="0.25">
      <c r="A2443" s="146">
        <v>45008</v>
      </c>
      <c r="B2443" s="57" t="s">
        <v>7325</v>
      </c>
      <c r="C2443" s="51" t="s">
        <v>6646</v>
      </c>
      <c r="D2443" s="51" t="s">
        <v>3727</v>
      </c>
      <c r="E2443" s="54">
        <v>45026</v>
      </c>
      <c r="F2443" s="51" t="s">
        <v>3033</v>
      </c>
      <c r="G2443" s="48" t="s">
        <v>3725</v>
      </c>
      <c r="H2443" s="52">
        <v>10</v>
      </c>
      <c r="I2443" s="51" t="s">
        <v>318</v>
      </c>
      <c r="J2443" s="1">
        <v>244.8</v>
      </c>
      <c r="K2443" s="132">
        <v>992656</v>
      </c>
      <c r="L2443" s="131"/>
      <c r="M2443" s="131">
        <v>3.6</v>
      </c>
      <c r="N2443" s="131">
        <v>131.1</v>
      </c>
      <c r="O2443" s="133">
        <f t="shared" si="336"/>
        <v>471.96</v>
      </c>
      <c r="P2443" s="131" t="s">
        <v>3486</v>
      </c>
      <c r="Q2443" s="131" t="s">
        <v>6647</v>
      </c>
      <c r="R2443" s="134" t="s">
        <v>3039</v>
      </c>
      <c r="S2443" s="149">
        <v>39.805833333333332</v>
      </c>
      <c r="T2443" s="149">
        <v>3.9805833333333331</v>
      </c>
      <c r="U2443" s="150">
        <v>45049</v>
      </c>
      <c r="V2443" s="149">
        <v>0.75611111111111384</v>
      </c>
      <c r="W2443" s="130">
        <v>3.69</v>
      </c>
      <c r="X2443" s="135">
        <v>720</v>
      </c>
      <c r="Y2443" s="130" t="str">
        <f t="shared" si="330"/>
        <v>RL1539</v>
      </c>
      <c r="Z2443" s="130" t="str">
        <f t="shared" si="331"/>
        <v>38/NCR18650GA</v>
      </c>
      <c r="AA2443" s="135">
        <f t="shared" si="333"/>
        <v>3.69</v>
      </c>
      <c r="AB2443" s="135">
        <f t="shared" si="337"/>
        <v>244.8</v>
      </c>
      <c r="AC2443" s="130">
        <f t="shared" si="334"/>
        <v>720</v>
      </c>
      <c r="AD2443" s="130" t="str">
        <f t="shared" si="332"/>
        <v>67001-876</v>
      </c>
      <c r="AE2443" s="136"/>
      <c r="AF2443" s="137"/>
      <c r="AG2443" s="1" t="s">
        <v>151</v>
      </c>
      <c r="AH2443" s="43">
        <v>2486</v>
      </c>
      <c r="AI2443" s="51"/>
    </row>
    <row r="2444" spans="1:35" x14ac:dyDescent="0.25">
      <c r="A2444" s="144">
        <v>45042</v>
      </c>
      <c r="B2444" s="56" t="s">
        <v>7570</v>
      </c>
      <c r="C2444" s="51" t="s">
        <v>7572</v>
      </c>
      <c r="D2444" s="51" t="s">
        <v>7609</v>
      </c>
      <c r="E2444" s="54">
        <v>45054</v>
      </c>
      <c r="F2444" s="51" t="s">
        <v>117</v>
      </c>
      <c r="G2444" s="48" t="s">
        <v>7571</v>
      </c>
      <c r="H2444" s="52">
        <v>6</v>
      </c>
      <c r="I2444" s="51" t="s">
        <v>1890</v>
      </c>
      <c r="J2444" s="1">
        <v>9.3800000000000008</v>
      </c>
      <c r="K2444" s="132">
        <v>996173</v>
      </c>
      <c r="L2444" s="131"/>
      <c r="M2444" s="131">
        <v>3.6</v>
      </c>
      <c r="N2444" s="131">
        <v>2.1</v>
      </c>
      <c r="O2444" s="133">
        <f t="shared" si="336"/>
        <v>7.5600000000000005</v>
      </c>
      <c r="P2444" s="131" t="s">
        <v>538</v>
      </c>
      <c r="Q2444" s="131" t="s">
        <v>412</v>
      </c>
      <c r="R2444" s="134" t="s">
        <v>997</v>
      </c>
      <c r="S2444" s="149">
        <v>0.72666666666666568</v>
      </c>
      <c r="T2444" s="149">
        <v>0.12111111111111095</v>
      </c>
      <c r="U2444" s="150">
        <v>45047</v>
      </c>
      <c r="V2444" s="149">
        <v>0.35999999999999899</v>
      </c>
      <c r="W2444" s="130">
        <v>0.25</v>
      </c>
      <c r="X2444" s="135">
        <v>14.97</v>
      </c>
      <c r="Y2444" s="130" t="str">
        <f t="shared" si="330"/>
        <v>PACK760</v>
      </c>
      <c r="Z2444" s="130" t="str">
        <f t="shared" si="331"/>
        <v>1/LS17330</v>
      </c>
      <c r="AA2444" s="135">
        <f t="shared" si="333"/>
        <v>0.25</v>
      </c>
      <c r="AB2444" s="135">
        <f t="shared" si="337"/>
        <v>9.3800000000000008</v>
      </c>
      <c r="AC2444" s="130">
        <f t="shared" si="334"/>
        <v>14.97</v>
      </c>
      <c r="AD2444" s="130" t="str">
        <f t="shared" si="332"/>
        <v>60004-351FLY</v>
      </c>
      <c r="AE2444" s="136"/>
      <c r="AF2444" s="137"/>
      <c r="AG2444" s="1" t="s">
        <v>153</v>
      </c>
      <c r="AH2444" s="43">
        <v>24232</v>
      </c>
      <c r="AI2444" s="51"/>
    </row>
    <row r="2445" spans="1:35" x14ac:dyDescent="0.25">
      <c r="A2445" s="146">
        <v>45050</v>
      </c>
      <c r="B2445" s="57" t="s">
        <v>7604</v>
      </c>
      <c r="C2445" s="51" t="s">
        <v>633</v>
      </c>
      <c r="D2445" s="51" t="s">
        <v>7606</v>
      </c>
      <c r="E2445" s="54">
        <v>45068</v>
      </c>
      <c r="F2445" s="51" t="s">
        <v>423</v>
      </c>
      <c r="G2445" s="48" t="s">
        <v>7603</v>
      </c>
      <c r="H2445" s="52">
        <v>1</v>
      </c>
      <c r="I2445" s="51" t="s">
        <v>364</v>
      </c>
      <c r="J2445" s="1">
        <v>3.66</v>
      </c>
      <c r="K2445" s="132">
        <v>996881</v>
      </c>
      <c r="L2445" s="131" t="s">
        <v>7605</v>
      </c>
      <c r="M2445" s="131">
        <v>3.7</v>
      </c>
      <c r="N2445" s="131">
        <v>2.6</v>
      </c>
      <c r="O2445" s="133">
        <f t="shared" si="336"/>
        <v>9.620000000000001</v>
      </c>
      <c r="P2445" s="131" t="s">
        <v>3486</v>
      </c>
      <c r="Q2445" s="131" t="s">
        <v>412</v>
      </c>
      <c r="R2445" s="134" t="s">
        <v>997</v>
      </c>
      <c r="S2445" s="149">
        <v>1.125</v>
      </c>
      <c r="T2445" s="149">
        <v>1.125</v>
      </c>
      <c r="U2445" s="150">
        <v>45055</v>
      </c>
      <c r="V2445" s="149">
        <v>0.23833333333333329</v>
      </c>
      <c r="W2445" s="130">
        <v>0.83</v>
      </c>
      <c r="X2445" s="135">
        <v>64.489999999999995</v>
      </c>
      <c r="Y2445" s="130" t="str">
        <f t="shared" ref="Y2445:Y2508" si="338">D2445</f>
        <v>RECELL368</v>
      </c>
      <c r="Z2445" s="130" t="str">
        <f t="shared" ref="Z2445:Z2508" si="339">C2445</f>
        <v>1/UR18650ZY</v>
      </c>
      <c r="AA2445" s="135">
        <f t="shared" si="333"/>
        <v>0.83</v>
      </c>
      <c r="AB2445" s="135">
        <f t="shared" si="337"/>
        <v>3.66</v>
      </c>
      <c r="AC2445" s="130">
        <f t="shared" si="334"/>
        <v>64.489999999999995</v>
      </c>
      <c r="AD2445" s="130" t="str">
        <f t="shared" ref="AD2445:AD2508" si="340">G2445</f>
        <v>22000-170UV</v>
      </c>
      <c r="AE2445" s="136"/>
      <c r="AF2445" s="137"/>
      <c r="AG2445" s="1" t="s">
        <v>13</v>
      </c>
      <c r="AH2445" s="43">
        <v>23891</v>
      </c>
      <c r="AI2445" s="229">
        <v>45047</v>
      </c>
    </row>
    <row r="2446" spans="1:35" x14ac:dyDescent="0.25">
      <c r="A2446" s="146">
        <v>44994</v>
      </c>
      <c r="B2446" s="57" t="s">
        <v>7221</v>
      </c>
      <c r="C2446" s="51" t="s">
        <v>555</v>
      </c>
      <c r="D2446" s="51" t="s">
        <v>164</v>
      </c>
      <c r="E2446" s="54">
        <v>45009</v>
      </c>
      <c r="F2446" s="51" t="s">
        <v>4961</v>
      </c>
      <c r="G2446" s="48" t="s">
        <v>553</v>
      </c>
      <c r="H2446" s="52">
        <v>50</v>
      </c>
      <c r="I2446" s="51" t="s">
        <v>554</v>
      </c>
      <c r="J2446" s="1">
        <v>11.56</v>
      </c>
      <c r="K2446" s="132">
        <v>990892</v>
      </c>
      <c r="L2446" s="131"/>
      <c r="M2446" s="131">
        <v>12</v>
      </c>
      <c r="N2446" s="131">
        <v>1.2</v>
      </c>
      <c r="O2446" s="133">
        <f t="shared" si="336"/>
        <v>14.399999999999999</v>
      </c>
      <c r="P2446" s="131" t="s">
        <v>115</v>
      </c>
      <c r="Q2446" s="131" t="s">
        <v>412</v>
      </c>
      <c r="R2446" s="134" t="s">
        <v>7641</v>
      </c>
      <c r="S2446" s="149">
        <v>33.517499999999998</v>
      </c>
      <c r="T2446" s="149">
        <v>0.67035</v>
      </c>
      <c r="U2446" s="150">
        <v>45055</v>
      </c>
      <c r="V2446" s="149">
        <v>1.0863888888888891</v>
      </c>
      <c r="W2446" s="130">
        <v>0.56999999999999995</v>
      </c>
      <c r="X2446" s="135">
        <v>60</v>
      </c>
      <c r="Y2446" s="130" t="str">
        <f t="shared" si="338"/>
        <v>S19</v>
      </c>
      <c r="Z2446" s="130" t="str">
        <f t="shared" si="339"/>
        <v>1/12SB1.2P</v>
      </c>
      <c r="AA2446" s="135">
        <f t="shared" si="333"/>
        <v>0.56999999999999995</v>
      </c>
      <c r="AB2446" s="135">
        <f t="shared" si="337"/>
        <v>11.56</v>
      </c>
      <c r="AC2446" s="130">
        <f t="shared" si="334"/>
        <v>60</v>
      </c>
      <c r="AD2446" s="130" t="str">
        <f t="shared" si="340"/>
        <v>66000-595</v>
      </c>
      <c r="AE2446" s="136"/>
      <c r="AF2446" s="137"/>
      <c r="AG2446" s="1" t="s">
        <v>151</v>
      </c>
      <c r="AH2446" s="43">
        <v>61117</v>
      </c>
      <c r="AI2446" s="51"/>
    </row>
    <row r="2447" spans="1:35" x14ac:dyDescent="0.25">
      <c r="A2447" s="146">
        <v>45036</v>
      </c>
      <c r="B2447" s="57" t="s">
        <v>7541</v>
      </c>
      <c r="C2447" s="51" t="s">
        <v>642</v>
      </c>
      <c r="D2447" s="51" t="s">
        <v>358</v>
      </c>
      <c r="E2447" s="54">
        <v>45049</v>
      </c>
      <c r="F2447" s="51" t="s">
        <v>5840</v>
      </c>
      <c r="G2447" s="48" t="s">
        <v>357</v>
      </c>
      <c r="H2447" s="52">
        <v>4</v>
      </c>
      <c r="I2447" s="51" t="s">
        <v>364</v>
      </c>
      <c r="J2447" s="1">
        <v>51.59</v>
      </c>
      <c r="K2447" s="132">
        <v>995779</v>
      </c>
      <c r="L2447" s="131"/>
      <c r="M2447" s="131">
        <v>14.8</v>
      </c>
      <c r="N2447" s="131">
        <v>5.2</v>
      </c>
      <c r="O2447" s="133">
        <f t="shared" si="336"/>
        <v>76.960000000000008</v>
      </c>
      <c r="P2447" s="131" t="s">
        <v>3486</v>
      </c>
      <c r="Q2447" s="131" t="s">
        <v>92</v>
      </c>
      <c r="R2447" s="134" t="s">
        <v>248</v>
      </c>
      <c r="S2447" s="149">
        <v>6.024166666666666</v>
      </c>
      <c r="T2447" s="149">
        <v>1.5060416666666665</v>
      </c>
      <c r="U2447" s="150">
        <v>45055</v>
      </c>
      <c r="V2447" s="149">
        <v>0.31805555555555687</v>
      </c>
      <c r="W2447" s="130">
        <v>1.1399999999999999</v>
      </c>
      <c r="X2447" s="135">
        <v>160</v>
      </c>
      <c r="Y2447" s="130" t="str">
        <f t="shared" si="338"/>
        <v>RL110</v>
      </c>
      <c r="Z2447" s="130" t="str">
        <f t="shared" si="339"/>
        <v>8/UR18650ZY</v>
      </c>
      <c r="AA2447" s="135">
        <f t="shared" ref="AA2447:AA2510" si="341">W2447</f>
        <v>1.1399999999999999</v>
      </c>
      <c r="AB2447" s="135">
        <f t="shared" si="337"/>
        <v>51.59</v>
      </c>
      <c r="AC2447" s="130">
        <f t="shared" ref="AC2447:AC2510" si="342">X2447</f>
        <v>160</v>
      </c>
      <c r="AD2447" s="130" t="str">
        <f t="shared" si="340"/>
        <v>66000-452</v>
      </c>
      <c r="AE2447" s="136"/>
      <c r="AF2447" s="137"/>
      <c r="AG2447" s="1" t="s">
        <v>573</v>
      </c>
      <c r="AH2447" s="43">
        <v>65842</v>
      </c>
      <c r="AI2447" s="51"/>
    </row>
    <row r="2448" spans="1:35" x14ac:dyDescent="0.25">
      <c r="A2448" s="144">
        <v>45042</v>
      </c>
      <c r="B2448" s="56" t="s">
        <v>7557</v>
      </c>
      <c r="C2448" s="51" t="s">
        <v>330</v>
      </c>
      <c r="D2448" s="51" t="s">
        <v>3927</v>
      </c>
      <c r="E2448" s="54">
        <v>45051</v>
      </c>
      <c r="F2448" s="51" t="s">
        <v>7558</v>
      </c>
      <c r="G2448" s="48" t="s">
        <v>3926</v>
      </c>
      <c r="H2448" s="52">
        <v>1</v>
      </c>
      <c r="I2448" s="51" t="s">
        <v>95</v>
      </c>
      <c r="J2448" s="1">
        <v>33.56</v>
      </c>
      <c r="K2448" s="132">
        <v>995846</v>
      </c>
      <c r="L2448" s="131"/>
      <c r="M2448" s="131">
        <v>18</v>
      </c>
      <c r="N2448" s="131"/>
      <c r="O2448" s="133">
        <f t="shared" si="336"/>
        <v>0</v>
      </c>
      <c r="P2448" s="131" t="s">
        <v>3538</v>
      </c>
      <c r="Q2448" s="131" t="s">
        <v>592</v>
      </c>
      <c r="R2448" s="134" t="s">
        <v>7648</v>
      </c>
      <c r="S2448" s="149">
        <v>3.7380555555555559</v>
      </c>
      <c r="T2448" s="149">
        <v>3.7380555555555559</v>
      </c>
      <c r="U2448" s="150">
        <v>45055</v>
      </c>
      <c r="V2448" s="149">
        <v>0.24777777777777699</v>
      </c>
      <c r="W2448" s="130">
        <v>2.31</v>
      </c>
      <c r="X2448" s="135">
        <v>165</v>
      </c>
      <c r="Y2448" s="130" t="str">
        <f t="shared" si="338"/>
        <v>AL123F</v>
      </c>
      <c r="Z2448" s="130" t="str">
        <f t="shared" si="339"/>
        <v>36/LR20XW</v>
      </c>
      <c r="AA2448" s="135">
        <f t="shared" si="341"/>
        <v>2.31</v>
      </c>
      <c r="AB2448" s="135">
        <f t="shared" si="337"/>
        <v>33.56</v>
      </c>
      <c r="AC2448" s="130">
        <f t="shared" si="342"/>
        <v>165</v>
      </c>
      <c r="AD2448" s="130" t="str">
        <f t="shared" si="340"/>
        <v>66004-002</v>
      </c>
      <c r="AE2448" s="136"/>
      <c r="AF2448" s="137"/>
      <c r="AG2448" s="1" t="s">
        <v>13</v>
      </c>
      <c r="AH2448" s="43">
        <v>2356</v>
      </c>
      <c r="AI2448" s="51"/>
    </row>
    <row r="2449" spans="1:35" x14ac:dyDescent="0.25">
      <c r="A2449" s="144">
        <v>45042</v>
      </c>
      <c r="B2449" s="56" t="s">
        <v>7560</v>
      </c>
      <c r="C2449" s="51" t="s">
        <v>7563</v>
      </c>
      <c r="D2449" s="51" t="s">
        <v>7564</v>
      </c>
      <c r="E2449" s="54">
        <v>45058</v>
      </c>
      <c r="F2449" s="51" t="s">
        <v>7561</v>
      </c>
      <c r="G2449" s="48" t="s">
        <v>7562</v>
      </c>
      <c r="H2449" s="52">
        <v>1</v>
      </c>
      <c r="I2449" s="51" t="s">
        <v>2188</v>
      </c>
      <c r="J2449" s="1">
        <v>101.99</v>
      </c>
      <c r="K2449" s="132">
        <v>996171</v>
      </c>
      <c r="L2449" s="131"/>
      <c r="M2449" s="131">
        <v>36</v>
      </c>
      <c r="N2449" s="131">
        <v>11.6</v>
      </c>
      <c r="O2449" s="133">
        <f t="shared" ref="O2449:O2480" si="343">N2449*M2449</f>
        <v>417.59999999999997</v>
      </c>
      <c r="P2449" s="131" t="s">
        <v>3486</v>
      </c>
      <c r="Q2449" s="131" t="s">
        <v>4213</v>
      </c>
      <c r="R2449" s="134" t="s">
        <v>997</v>
      </c>
      <c r="S2449" s="149">
        <v>6.3000000000000007</v>
      </c>
      <c r="T2449" s="149">
        <v>6.3000000000000007</v>
      </c>
      <c r="U2449" s="150">
        <v>45054</v>
      </c>
      <c r="V2449" s="149">
        <v>0.31750000000000034</v>
      </c>
      <c r="W2449" s="130">
        <v>5.6</v>
      </c>
      <c r="X2449" s="135">
        <v>550</v>
      </c>
      <c r="Y2449" s="130" t="str">
        <f t="shared" si="338"/>
        <v>RECELL577</v>
      </c>
      <c r="Z2449" s="130" t="str">
        <f t="shared" si="339"/>
        <v>40/INR18650-29E</v>
      </c>
      <c r="AA2449" s="135">
        <f t="shared" si="341"/>
        <v>5.6</v>
      </c>
      <c r="AB2449" s="135">
        <f t="shared" si="337"/>
        <v>101.99</v>
      </c>
      <c r="AC2449" s="130">
        <f t="shared" si="342"/>
        <v>550</v>
      </c>
      <c r="AD2449" s="130" t="str">
        <f t="shared" si="340"/>
        <v>66002-314</v>
      </c>
      <c r="AE2449" s="136"/>
      <c r="AF2449" s="137"/>
      <c r="AG2449" s="1" t="s">
        <v>151</v>
      </c>
      <c r="AH2449" s="43">
        <v>2864</v>
      </c>
      <c r="AI2449" s="51"/>
    </row>
    <row r="2450" spans="1:35" x14ac:dyDescent="0.25">
      <c r="A2450" s="144">
        <v>45042</v>
      </c>
      <c r="B2450" s="56" t="s">
        <v>7559</v>
      </c>
      <c r="C2450" s="51" t="s">
        <v>5969</v>
      </c>
      <c r="D2450" s="51" t="s">
        <v>5970</v>
      </c>
      <c r="E2450" s="54">
        <v>45057</v>
      </c>
      <c r="F2450" s="51" t="s">
        <v>5967</v>
      </c>
      <c r="G2450" s="48" t="s">
        <v>5968</v>
      </c>
      <c r="H2450" s="52">
        <v>8</v>
      </c>
      <c r="I2450" s="51" t="s">
        <v>364</v>
      </c>
      <c r="J2450" s="1">
        <v>246.55</v>
      </c>
      <c r="K2450" s="132">
        <v>995824</v>
      </c>
      <c r="L2450" s="131"/>
      <c r="M2450" s="131">
        <v>7.2</v>
      </c>
      <c r="N2450" s="131">
        <v>78</v>
      </c>
      <c r="O2450" s="133">
        <f t="shared" si="343"/>
        <v>561.6</v>
      </c>
      <c r="P2450" s="131" t="s">
        <v>3486</v>
      </c>
      <c r="Q2450" s="131" t="s">
        <v>5971</v>
      </c>
      <c r="R2450" s="134" t="s">
        <v>7083</v>
      </c>
      <c r="S2450" s="149">
        <v>55.537777777777777</v>
      </c>
      <c r="T2450" s="149">
        <v>6.9422222222222221</v>
      </c>
      <c r="U2450" s="150">
        <v>45054</v>
      </c>
      <c r="V2450" s="149">
        <v>1.0958333333333328</v>
      </c>
      <c r="W2450" s="130">
        <v>5.84</v>
      </c>
      <c r="X2450" s="135">
        <v>960</v>
      </c>
      <c r="Y2450" s="130" t="str">
        <f t="shared" si="338"/>
        <v>RL582</v>
      </c>
      <c r="Z2450" s="130" t="str">
        <f t="shared" si="339"/>
        <v>60/UR18650ZY</v>
      </c>
      <c r="AA2450" s="135">
        <f t="shared" si="341"/>
        <v>5.84</v>
      </c>
      <c r="AB2450" s="135">
        <f t="shared" si="337"/>
        <v>246.55</v>
      </c>
      <c r="AC2450" s="130">
        <f t="shared" si="342"/>
        <v>960</v>
      </c>
      <c r="AD2450" s="130" t="str">
        <f t="shared" si="340"/>
        <v>66000-795</v>
      </c>
      <c r="AE2450" s="136"/>
      <c r="AF2450" s="137"/>
      <c r="AG2450" s="1" t="s">
        <v>152</v>
      </c>
      <c r="AH2450" s="43">
        <v>2744</v>
      </c>
      <c r="AI2450" s="51"/>
    </row>
    <row r="2451" spans="1:35" x14ac:dyDescent="0.25">
      <c r="A2451" s="139">
        <v>45054</v>
      </c>
      <c r="B2451" s="58" t="s">
        <v>7620</v>
      </c>
      <c r="C2451" s="51" t="s">
        <v>3235</v>
      </c>
      <c r="D2451" s="51" t="s">
        <v>1063</v>
      </c>
      <c r="E2451" s="54">
        <v>45070</v>
      </c>
      <c r="F2451" s="51" t="s">
        <v>267</v>
      </c>
      <c r="G2451" s="48" t="s">
        <v>1062</v>
      </c>
      <c r="H2451" s="52">
        <v>1</v>
      </c>
      <c r="I2451" s="51" t="s">
        <v>1924</v>
      </c>
      <c r="J2451" s="1">
        <v>39.68</v>
      </c>
      <c r="K2451" s="132">
        <v>997390</v>
      </c>
      <c r="L2451" s="131"/>
      <c r="M2451" s="131"/>
      <c r="N2451" s="131"/>
      <c r="O2451" s="133">
        <f t="shared" si="343"/>
        <v>0</v>
      </c>
      <c r="P2451" s="131"/>
      <c r="Q2451" s="131"/>
      <c r="R2451" s="134" t="s">
        <v>5813</v>
      </c>
      <c r="S2451" s="149">
        <v>0.50000000000000089</v>
      </c>
      <c r="T2451" s="149">
        <v>0.50000000000000089</v>
      </c>
      <c r="U2451" s="150">
        <v>45057</v>
      </c>
      <c r="V2451" s="149">
        <v>0.15555555555555411</v>
      </c>
      <c r="W2451" s="130">
        <v>0.12</v>
      </c>
      <c r="X2451" s="135">
        <v>80</v>
      </c>
      <c r="Y2451" s="130" t="str">
        <f t="shared" si="338"/>
        <v>CH211A</v>
      </c>
      <c r="Z2451" s="130" t="str">
        <f t="shared" si="339"/>
        <v>1/TSB-002PCB</v>
      </c>
      <c r="AA2451" s="135">
        <f t="shared" si="341"/>
        <v>0.12</v>
      </c>
      <c r="AB2451" s="135">
        <f t="shared" si="337"/>
        <v>39.68</v>
      </c>
      <c r="AC2451" s="130">
        <f t="shared" si="342"/>
        <v>80</v>
      </c>
      <c r="AD2451" s="130" t="str">
        <f t="shared" si="340"/>
        <v>66000-118A</v>
      </c>
      <c r="AE2451" s="136"/>
      <c r="AF2451" s="137"/>
      <c r="AG2451" s="1" t="s">
        <v>153</v>
      </c>
      <c r="AH2451" s="43">
        <v>66116</v>
      </c>
      <c r="AI2451" s="229">
        <v>45050</v>
      </c>
    </row>
    <row r="2452" spans="1:35" x14ac:dyDescent="0.25">
      <c r="A2452" s="147">
        <v>45044</v>
      </c>
      <c r="B2452" s="82" t="s">
        <v>7576</v>
      </c>
      <c r="C2452" s="51" t="s">
        <v>3235</v>
      </c>
      <c r="D2452" s="51" t="s">
        <v>1063</v>
      </c>
      <c r="E2452" s="54">
        <v>45050</v>
      </c>
      <c r="F2452" s="51" t="s">
        <v>267</v>
      </c>
      <c r="G2452" s="48" t="s">
        <v>1062</v>
      </c>
      <c r="H2452" s="52">
        <v>1</v>
      </c>
      <c r="I2452" s="51" t="s">
        <v>1924</v>
      </c>
      <c r="J2452" s="1">
        <v>39.68</v>
      </c>
      <c r="K2452" s="132">
        <v>996516</v>
      </c>
      <c r="L2452" s="131"/>
      <c r="M2452" s="131"/>
      <c r="N2452" s="131"/>
      <c r="O2452" s="133">
        <f t="shared" si="343"/>
        <v>0</v>
      </c>
      <c r="P2452" s="131"/>
      <c r="Q2452" s="131"/>
      <c r="R2452" s="134" t="s">
        <v>5813</v>
      </c>
      <c r="S2452" s="149">
        <v>0.52833333333333332</v>
      </c>
      <c r="T2452" s="149">
        <v>0.52833333333333332</v>
      </c>
      <c r="U2452" s="150">
        <v>45057</v>
      </c>
      <c r="V2452" s="149">
        <v>0.16138888888888969</v>
      </c>
      <c r="W2452" s="130">
        <v>0.12</v>
      </c>
      <c r="X2452" s="135">
        <v>80</v>
      </c>
      <c r="Y2452" s="130" t="str">
        <f t="shared" si="338"/>
        <v>CH211A</v>
      </c>
      <c r="Z2452" s="130" t="str">
        <f t="shared" si="339"/>
        <v>1/TSB-002PCB</v>
      </c>
      <c r="AA2452" s="135">
        <f t="shared" si="341"/>
        <v>0.12</v>
      </c>
      <c r="AB2452" s="135">
        <f t="shared" si="337"/>
        <v>39.68</v>
      </c>
      <c r="AC2452" s="130">
        <f t="shared" si="342"/>
        <v>80</v>
      </c>
      <c r="AD2452" s="130" t="str">
        <f t="shared" si="340"/>
        <v>66000-118A</v>
      </c>
      <c r="AE2452" s="136"/>
      <c r="AF2452" s="137"/>
      <c r="AG2452" s="1" t="s">
        <v>153</v>
      </c>
      <c r="AH2452" s="43">
        <v>66116</v>
      </c>
      <c r="AI2452" s="51"/>
    </row>
    <row r="2453" spans="1:35" x14ac:dyDescent="0.25">
      <c r="A2453" s="139">
        <v>45054</v>
      </c>
      <c r="B2453" s="58" t="s">
        <v>7622</v>
      </c>
      <c r="C2453" s="51" t="s">
        <v>7623</v>
      </c>
      <c r="D2453" s="51" t="s">
        <v>2701</v>
      </c>
      <c r="E2453" s="54">
        <v>45071</v>
      </c>
      <c r="F2453" s="51" t="s">
        <v>121</v>
      </c>
      <c r="G2453" s="48" t="s">
        <v>2699</v>
      </c>
      <c r="H2453" s="52">
        <v>1</v>
      </c>
      <c r="I2453" s="51" t="s">
        <v>649</v>
      </c>
      <c r="J2453" s="1">
        <v>22.49</v>
      </c>
      <c r="K2453" s="132">
        <v>997308</v>
      </c>
      <c r="L2453" s="131"/>
      <c r="M2453" s="131">
        <v>4.8</v>
      </c>
      <c r="N2453" s="131">
        <v>10</v>
      </c>
      <c r="O2453" s="133">
        <f t="shared" si="343"/>
        <v>48</v>
      </c>
      <c r="P2453" s="131" t="s">
        <v>3497</v>
      </c>
      <c r="Q2453" s="131" t="s">
        <v>562</v>
      </c>
      <c r="R2453" s="134" t="s">
        <v>997</v>
      </c>
      <c r="S2453" s="149">
        <v>1.4208333333333343</v>
      </c>
      <c r="T2453" s="149">
        <v>1.4208333333333343</v>
      </c>
      <c r="U2453" s="150">
        <v>45056</v>
      </c>
      <c r="V2453" s="149">
        <v>0.15305555555555639</v>
      </c>
      <c r="W2453" s="130">
        <v>1.1599999999999999</v>
      </c>
      <c r="X2453" s="135">
        <v>97.79</v>
      </c>
      <c r="Y2453" s="130" t="str">
        <f t="shared" si="338"/>
        <v>N1163</v>
      </c>
      <c r="Z2453" s="130" t="str">
        <f t="shared" si="339"/>
        <v>4/KH-D1000</v>
      </c>
      <c r="AA2453" s="135">
        <f t="shared" si="341"/>
        <v>1.1599999999999999</v>
      </c>
      <c r="AB2453" s="135">
        <f t="shared" si="337"/>
        <v>22.49</v>
      </c>
      <c r="AC2453" s="130">
        <f t="shared" si="342"/>
        <v>97.79</v>
      </c>
      <c r="AD2453" s="130" t="str">
        <f t="shared" si="340"/>
        <v>22000-569F</v>
      </c>
      <c r="AE2453" s="136"/>
      <c r="AF2453" s="137"/>
      <c r="AG2453" s="1" t="s">
        <v>13</v>
      </c>
      <c r="AH2453" s="43">
        <v>34098</v>
      </c>
      <c r="AI2453" s="229">
        <v>45050</v>
      </c>
    </row>
    <row r="2454" spans="1:35" x14ac:dyDescent="0.25">
      <c r="A2454" s="147">
        <v>45044</v>
      </c>
      <c r="B2454" s="82" t="s">
        <v>7575</v>
      </c>
      <c r="C2454" s="51" t="s">
        <v>655</v>
      </c>
      <c r="D2454" s="51" t="s">
        <v>656</v>
      </c>
      <c r="E2454" s="54">
        <v>45061</v>
      </c>
      <c r="F2454" s="51" t="s">
        <v>652</v>
      </c>
      <c r="G2454" s="48" t="s">
        <v>653</v>
      </c>
      <c r="H2454" s="52">
        <v>360</v>
      </c>
      <c r="I2454" s="51" t="s">
        <v>654</v>
      </c>
      <c r="J2454" s="1">
        <v>4.13</v>
      </c>
      <c r="K2454" s="132">
        <v>996343</v>
      </c>
      <c r="L2454" s="131"/>
      <c r="M2454" s="131">
        <v>3.6</v>
      </c>
      <c r="N2454" s="131">
        <v>2.25</v>
      </c>
      <c r="O2454" s="133">
        <f t="shared" si="343"/>
        <v>8.1</v>
      </c>
      <c r="P2454" s="131" t="s">
        <v>3486</v>
      </c>
      <c r="Q2454" s="131" t="s">
        <v>412</v>
      </c>
      <c r="R2454" s="134" t="s">
        <v>7650</v>
      </c>
      <c r="S2454" s="149">
        <v>48.722777777777779</v>
      </c>
      <c r="T2454" s="149">
        <v>0.13534104938271604</v>
      </c>
      <c r="U2454" s="150">
        <v>45056</v>
      </c>
      <c r="V2454" s="149">
        <v>4.1522222222222211</v>
      </c>
      <c r="W2454" s="130">
        <v>0.13</v>
      </c>
      <c r="X2454" s="135">
        <v>11</v>
      </c>
      <c r="Y2454" s="130" t="str">
        <f t="shared" si="338"/>
        <v>RL1232</v>
      </c>
      <c r="Z2454" s="130" t="str">
        <f t="shared" si="339"/>
        <v>1/UR18650A</v>
      </c>
      <c r="AA2454" s="135">
        <f t="shared" si="341"/>
        <v>0.13</v>
      </c>
      <c r="AB2454" s="135">
        <f t="shared" si="337"/>
        <v>4.13</v>
      </c>
      <c r="AC2454" s="130">
        <f t="shared" si="342"/>
        <v>11</v>
      </c>
      <c r="AD2454" s="130" t="str">
        <f t="shared" si="340"/>
        <v>67001-718</v>
      </c>
      <c r="AE2454" s="136"/>
      <c r="AF2454" s="137"/>
      <c r="AG2454" s="1" t="s">
        <v>153</v>
      </c>
      <c r="AH2454" s="43">
        <v>35562</v>
      </c>
      <c r="AI2454" s="51"/>
    </row>
    <row r="2455" spans="1:35" x14ac:dyDescent="0.25">
      <c r="A2455" s="140">
        <v>45055</v>
      </c>
      <c r="B2455" s="55" t="s">
        <v>7649</v>
      </c>
      <c r="C2455" s="51" t="s">
        <v>330</v>
      </c>
      <c r="D2455" s="51" t="s">
        <v>753</v>
      </c>
      <c r="E2455" s="54">
        <v>45062</v>
      </c>
      <c r="F2455" s="51" t="s">
        <v>4679</v>
      </c>
      <c r="G2455" s="48" t="s">
        <v>752</v>
      </c>
      <c r="H2455" s="52">
        <v>1</v>
      </c>
      <c r="I2455" s="51" t="s">
        <v>95</v>
      </c>
      <c r="J2455" s="1">
        <v>33.56</v>
      </c>
      <c r="K2455" s="132">
        <v>997943</v>
      </c>
      <c r="L2455" s="131"/>
      <c r="M2455" s="131">
        <v>18</v>
      </c>
      <c r="N2455" s="131">
        <v>54</v>
      </c>
      <c r="O2455" s="133">
        <f t="shared" si="343"/>
        <v>972</v>
      </c>
      <c r="P2455" s="131" t="s">
        <v>3538</v>
      </c>
      <c r="Q2455" s="131" t="s">
        <v>592</v>
      </c>
      <c r="R2455" s="134" t="s">
        <v>5813</v>
      </c>
      <c r="S2455" s="149">
        <v>3.3797222222222212</v>
      </c>
      <c r="T2455" s="149">
        <v>3.3797222222222212</v>
      </c>
      <c r="U2455" s="150">
        <v>45056</v>
      </c>
      <c r="V2455" s="149">
        <v>0.22166666666666668</v>
      </c>
      <c r="W2455" s="130">
        <v>1.68</v>
      </c>
      <c r="X2455" s="135">
        <v>190</v>
      </c>
      <c r="Y2455" s="130" t="str">
        <f t="shared" si="338"/>
        <v>AL274</v>
      </c>
      <c r="Z2455" s="130" t="str">
        <f t="shared" si="339"/>
        <v>36/LR20XW</v>
      </c>
      <c r="AA2455" s="135">
        <f t="shared" si="341"/>
        <v>1.68</v>
      </c>
      <c r="AB2455" s="135">
        <f t="shared" si="337"/>
        <v>33.56</v>
      </c>
      <c r="AC2455" s="130">
        <f t="shared" si="342"/>
        <v>190</v>
      </c>
      <c r="AD2455" s="130" t="str">
        <f t="shared" si="340"/>
        <v>66000-265</v>
      </c>
      <c r="AE2455" s="136"/>
      <c r="AF2455" s="137"/>
      <c r="AG2455" s="1" t="s">
        <v>13</v>
      </c>
      <c r="AH2455" s="43">
        <v>65303</v>
      </c>
      <c r="AI2455" s="229">
        <v>45055</v>
      </c>
    </row>
    <row r="2456" spans="1:35" x14ac:dyDescent="0.25">
      <c r="A2456" s="139">
        <v>45054</v>
      </c>
      <c r="B2456" s="58" t="s">
        <v>7621</v>
      </c>
      <c r="C2456" s="51" t="s">
        <v>3030</v>
      </c>
      <c r="D2456" s="51" t="s">
        <v>3031</v>
      </c>
      <c r="E2456" s="54">
        <v>45070</v>
      </c>
      <c r="F2456" s="51" t="s">
        <v>3028</v>
      </c>
      <c r="G2456" s="48" t="s">
        <v>3029</v>
      </c>
      <c r="H2456" s="52">
        <v>4</v>
      </c>
      <c r="I2456" s="51" t="s">
        <v>95</v>
      </c>
      <c r="J2456" s="1">
        <v>10.8</v>
      </c>
      <c r="K2456" s="132">
        <v>997562</v>
      </c>
      <c r="L2456" s="131"/>
      <c r="M2456" s="131">
        <v>18</v>
      </c>
      <c r="N2456" s="131"/>
      <c r="O2456" s="133">
        <f t="shared" si="343"/>
        <v>0</v>
      </c>
      <c r="P2456" s="131" t="s">
        <v>3538</v>
      </c>
      <c r="Q2456" s="131" t="s">
        <v>591</v>
      </c>
      <c r="R2456" s="134" t="s">
        <v>5813</v>
      </c>
      <c r="S2456" s="149">
        <v>4.5297222222222189</v>
      </c>
      <c r="T2456" s="149">
        <v>1.1324305555555547</v>
      </c>
      <c r="U2456" s="150">
        <v>45056</v>
      </c>
      <c r="V2456" s="149">
        <v>0.49916666666666742</v>
      </c>
      <c r="W2456" s="130">
        <v>0.62</v>
      </c>
      <c r="X2456" s="135">
        <v>80</v>
      </c>
      <c r="Y2456" s="130" t="str">
        <f t="shared" si="338"/>
        <v>AL597</v>
      </c>
      <c r="Z2456" s="130" t="str">
        <f t="shared" si="339"/>
        <v>12/LR20XW</v>
      </c>
      <c r="AA2456" s="135">
        <f t="shared" si="341"/>
        <v>0.62</v>
      </c>
      <c r="AB2456" s="135">
        <f t="shared" si="337"/>
        <v>10.8</v>
      </c>
      <c r="AC2456" s="130">
        <f t="shared" si="342"/>
        <v>80</v>
      </c>
      <c r="AD2456" s="130" t="str">
        <f t="shared" si="340"/>
        <v>66002-551</v>
      </c>
      <c r="AE2456" s="136"/>
      <c r="AF2456" s="137"/>
      <c r="AG2456" s="1" t="s">
        <v>151</v>
      </c>
      <c r="AH2456" s="43">
        <v>2361</v>
      </c>
      <c r="AI2456" s="229">
        <v>45051</v>
      </c>
    </row>
    <row r="2457" spans="1:35" x14ac:dyDescent="0.25">
      <c r="A2457" s="146">
        <v>45050</v>
      </c>
      <c r="B2457" s="57" t="s">
        <v>7594</v>
      </c>
      <c r="C2457" s="51" t="s">
        <v>5047</v>
      </c>
      <c r="D2457" s="51" t="s">
        <v>5048</v>
      </c>
      <c r="E2457" s="54">
        <v>45063</v>
      </c>
      <c r="F2457" s="51" t="s">
        <v>117</v>
      </c>
      <c r="G2457" s="48" t="s">
        <v>5050</v>
      </c>
      <c r="H2457" s="52">
        <v>1</v>
      </c>
      <c r="I2457" s="51" t="s">
        <v>5051</v>
      </c>
      <c r="J2457" s="1">
        <v>33.26</v>
      </c>
      <c r="K2457" s="132">
        <v>997044</v>
      </c>
      <c r="L2457" s="131"/>
      <c r="M2457" s="131"/>
      <c r="N2457" s="131"/>
      <c r="O2457" s="133">
        <f t="shared" si="343"/>
        <v>0</v>
      </c>
      <c r="P2457" s="131"/>
      <c r="Q2457" s="131"/>
      <c r="R2457" s="134" t="s">
        <v>259</v>
      </c>
      <c r="S2457" s="149">
        <v>0.88027777777777594</v>
      </c>
      <c r="T2457" s="149">
        <v>0.88027777777777594</v>
      </c>
      <c r="U2457" s="150">
        <v>45056</v>
      </c>
      <c r="V2457" s="149">
        <v>0.25722222222222335</v>
      </c>
      <c r="W2457" s="130">
        <v>1</v>
      </c>
      <c r="X2457" s="135">
        <v>104.8</v>
      </c>
      <c r="Y2457" s="130" t="str">
        <f t="shared" si="338"/>
        <v>CH584</v>
      </c>
      <c r="Z2457" s="130" t="str">
        <f t="shared" si="339"/>
        <v>CH1-6692</v>
      </c>
      <c r="AA2457" s="135">
        <f t="shared" si="341"/>
        <v>1</v>
      </c>
      <c r="AB2457" s="135">
        <f t="shared" si="337"/>
        <v>33.26</v>
      </c>
      <c r="AC2457" s="130">
        <f t="shared" si="342"/>
        <v>104.8</v>
      </c>
      <c r="AD2457" s="130" t="str">
        <f t="shared" si="340"/>
        <v>20006-473MH0707</v>
      </c>
      <c r="AE2457" s="136"/>
      <c r="AF2457" s="137"/>
      <c r="AG2457" s="1" t="s">
        <v>573</v>
      </c>
      <c r="AH2457" s="43">
        <v>24232</v>
      </c>
      <c r="AI2457" s="229">
        <v>45049</v>
      </c>
    </row>
    <row r="2458" spans="1:35" x14ac:dyDescent="0.25">
      <c r="A2458" s="139">
        <v>45054</v>
      </c>
      <c r="B2458" s="58" t="s">
        <v>7624</v>
      </c>
      <c r="C2458" s="51" t="s">
        <v>7626</v>
      </c>
      <c r="D2458" s="51" t="s">
        <v>7651</v>
      </c>
      <c r="E2458" s="54">
        <v>45070</v>
      </c>
      <c r="F2458" s="51" t="s">
        <v>105</v>
      </c>
      <c r="G2458" s="48" t="s">
        <v>7625</v>
      </c>
      <c r="H2458" s="52">
        <v>1</v>
      </c>
      <c r="I2458" s="51" t="s">
        <v>284</v>
      </c>
      <c r="J2458" s="1">
        <v>20.16</v>
      </c>
      <c r="K2458" s="132">
        <v>997565</v>
      </c>
      <c r="L2458" s="131"/>
      <c r="M2458" s="131">
        <v>9.6</v>
      </c>
      <c r="N2458" s="131">
        <v>2.5</v>
      </c>
      <c r="O2458" s="133">
        <f t="shared" si="343"/>
        <v>24</v>
      </c>
      <c r="P2458" s="131" t="s">
        <v>4011</v>
      </c>
      <c r="Q2458" s="131" t="s">
        <v>632</v>
      </c>
      <c r="R2458" s="134" t="s">
        <v>997</v>
      </c>
      <c r="S2458" s="149">
        <v>1.6155555555555559</v>
      </c>
      <c r="T2458" s="149">
        <v>1.6155555555555559</v>
      </c>
      <c r="U2458" s="150">
        <v>45055</v>
      </c>
      <c r="V2458" s="149">
        <v>7.5833333333331865E-2</v>
      </c>
      <c r="W2458" s="130">
        <v>0.5</v>
      </c>
      <c r="X2458" s="135">
        <v>72</v>
      </c>
      <c r="Y2458" s="130" t="str">
        <f t="shared" si="338"/>
        <v>RECELL839</v>
      </c>
      <c r="Z2458" s="130" t="str">
        <f t="shared" si="339"/>
        <v>8/NC2500SCR</v>
      </c>
      <c r="AA2458" s="135">
        <f t="shared" si="341"/>
        <v>0.5</v>
      </c>
      <c r="AB2458" s="135">
        <f t="shared" si="337"/>
        <v>20.16</v>
      </c>
      <c r="AC2458" s="130">
        <f t="shared" si="342"/>
        <v>72</v>
      </c>
      <c r="AD2458" s="130" t="str">
        <f t="shared" si="340"/>
        <v>66003-056</v>
      </c>
      <c r="AE2458" s="136"/>
      <c r="AF2458" s="137"/>
      <c r="AG2458" s="1" t="s">
        <v>13</v>
      </c>
      <c r="AH2458" s="43" t="s">
        <v>294</v>
      </c>
      <c r="AI2458" s="229">
        <v>45050</v>
      </c>
    </row>
    <row r="2459" spans="1:35" x14ac:dyDescent="0.25">
      <c r="A2459" s="146">
        <v>45050</v>
      </c>
      <c r="B2459" s="57" t="s">
        <v>7602</v>
      </c>
      <c r="C2459" s="51"/>
      <c r="D2459" s="51" t="s">
        <v>6265</v>
      </c>
      <c r="E2459" s="54">
        <v>45063</v>
      </c>
      <c r="F2459" s="51" t="s">
        <v>579</v>
      </c>
      <c r="G2459" s="48" t="s">
        <v>6264</v>
      </c>
      <c r="H2459" s="52">
        <v>1</v>
      </c>
      <c r="I2459" s="51" t="s">
        <v>7245</v>
      </c>
      <c r="J2459" s="1">
        <v>0.54</v>
      </c>
      <c r="K2459" s="132">
        <v>996827</v>
      </c>
      <c r="L2459" s="131"/>
      <c r="M2459" s="131"/>
      <c r="N2459" s="131"/>
      <c r="O2459" s="133">
        <f t="shared" si="343"/>
        <v>0</v>
      </c>
      <c r="P2459" s="131"/>
      <c r="Q2459" s="131"/>
      <c r="R2459" s="134" t="s">
        <v>997</v>
      </c>
      <c r="S2459" s="149">
        <v>0.34916666666666529</v>
      </c>
      <c r="T2459" s="149">
        <v>0.34916666666666529</v>
      </c>
      <c r="U2459" s="150">
        <v>45055</v>
      </c>
      <c r="V2459" s="149">
        <v>0.16194444444444489</v>
      </c>
      <c r="W2459" s="130">
        <v>0.37</v>
      </c>
      <c r="X2459" s="135">
        <v>2.08</v>
      </c>
      <c r="Y2459" s="130" t="str">
        <f t="shared" si="338"/>
        <v>CA53</v>
      </c>
      <c r="Z2459" s="130">
        <f t="shared" si="339"/>
        <v>0</v>
      </c>
      <c r="AA2459" s="135">
        <f t="shared" si="341"/>
        <v>0.37</v>
      </c>
      <c r="AB2459" s="135">
        <f t="shared" si="337"/>
        <v>0.54</v>
      </c>
      <c r="AC2459" s="130">
        <f t="shared" si="342"/>
        <v>2.08</v>
      </c>
      <c r="AD2459" s="130" t="str">
        <f t="shared" si="340"/>
        <v>20008-954</v>
      </c>
      <c r="AE2459" s="136"/>
      <c r="AF2459" s="137"/>
      <c r="AG2459" s="1" t="s">
        <v>573</v>
      </c>
      <c r="AH2459" s="43">
        <v>23769</v>
      </c>
      <c r="AI2459" s="229">
        <v>45047</v>
      </c>
    </row>
    <row r="2460" spans="1:35" x14ac:dyDescent="0.25">
      <c r="A2460" s="146">
        <v>45050</v>
      </c>
      <c r="B2460" s="57" t="s">
        <v>7595</v>
      </c>
      <c r="C2460" s="51" t="s">
        <v>2938</v>
      </c>
      <c r="D2460" s="51" t="s">
        <v>7598</v>
      </c>
      <c r="E2460" s="54">
        <v>45055</v>
      </c>
      <c r="F2460" s="51" t="s">
        <v>7596</v>
      </c>
      <c r="G2460" s="48" t="s">
        <v>7597</v>
      </c>
      <c r="H2460" s="52">
        <v>1</v>
      </c>
      <c r="I2460" s="51" t="s">
        <v>2339</v>
      </c>
      <c r="J2460" s="1">
        <v>6.59</v>
      </c>
      <c r="K2460" s="132">
        <v>996996</v>
      </c>
      <c r="L2460" s="131"/>
      <c r="M2460" s="131">
        <v>4.8</v>
      </c>
      <c r="N2460" s="131">
        <v>2.1</v>
      </c>
      <c r="O2460" s="133">
        <f t="shared" si="343"/>
        <v>10.08</v>
      </c>
      <c r="P2460" s="131" t="s">
        <v>3497</v>
      </c>
      <c r="Q2460" s="131" t="s">
        <v>582</v>
      </c>
      <c r="R2460" s="134" t="s">
        <v>997</v>
      </c>
      <c r="S2460" s="149">
        <v>0.55333333333333323</v>
      </c>
      <c r="T2460" s="149">
        <v>0.55333333333333323</v>
      </c>
      <c r="U2460" s="150">
        <v>45055</v>
      </c>
      <c r="V2460" s="149">
        <v>0.23444444444444557</v>
      </c>
      <c r="W2460" s="130">
        <v>0.22</v>
      </c>
      <c r="X2460" s="135">
        <v>25</v>
      </c>
      <c r="Y2460" s="130" t="str">
        <f t="shared" si="338"/>
        <v>N1816</v>
      </c>
      <c r="Z2460" s="130" t="str">
        <f t="shared" si="339"/>
        <v>4/MH-A2100HT</v>
      </c>
      <c r="AA2460" s="135">
        <f t="shared" si="341"/>
        <v>0.22</v>
      </c>
      <c r="AB2460" s="135">
        <f t="shared" si="337"/>
        <v>6.59</v>
      </c>
      <c r="AC2460" s="130">
        <f t="shared" si="342"/>
        <v>25</v>
      </c>
      <c r="AD2460" s="130" t="str">
        <f t="shared" si="340"/>
        <v>66001-821</v>
      </c>
      <c r="AE2460" s="136"/>
      <c r="AF2460" s="137"/>
      <c r="AG2460" s="1" t="s">
        <v>151</v>
      </c>
      <c r="AH2460" s="43" t="s">
        <v>7599</v>
      </c>
      <c r="AI2460" s="229">
        <v>45048</v>
      </c>
    </row>
    <row r="2461" spans="1:35" x14ac:dyDescent="0.25">
      <c r="A2461" s="139">
        <v>45054</v>
      </c>
      <c r="B2461" s="58" t="s">
        <v>7619</v>
      </c>
      <c r="C2461" s="51" t="s">
        <v>275</v>
      </c>
      <c r="D2461" s="51" t="s">
        <v>498</v>
      </c>
      <c r="E2461" s="54">
        <v>45064</v>
      </c>
      <c r="F2461" s="51" t="s">
        <v>2862</v>
      </c>
      <c r="G2461" s="48" t="s">
        <v>497</v>
      </c>
      <c r="H2461" s="52">
        <v>1</v>
      </c>
      <c r="I2461" s="51" t="s">
        <v>116</v>
      </c>
      <c r="J2461" s="1">
        <v>21.72</v>
      </c>
      <c r="K2461" s="132">
        <v>997410</v>
      </c>
      <c r="L2461" s="131"/>
      <c r="M2461" s="131">
        <v>11.1</v>
      </c>
      <c r="N2461" s="131">
        <v>2</v>
      </c>
      <c r="O2461" s="133">
        <f t="shared" si="343"/>
        <v>22.2</v>
      </c>
      <c r="P2461" s="131" t="s">
        <v>3486</v>
      </c>
      <c r="Q2461" s="131" t="s">
        <v>577</v>
      </c>
      <c r="R2461" s="134" t="s">
        <v>997</v>
      </c>
      <c r="S2461" s="149">
        <v>1.7400000000000002</v>
      </c>
      <c r="T2461" s="149">
        <v>1.7400000000000002</v>
      </c>
      <c r="U2461" s="150">
        <v>45055</v>
      </c>
      <c r="V2461" s="149">
        <v>0.16222222222222182</v>
      </c>
      <c r="W2461" s="130">
        <v>2.5</v>
      </c>
      <c r="X2461" s="135">
        <v>80</v>
      </c>
      <c r="Y2461" s="130" t="str">
        <f t="shared" si="338"/>
        <v>RL980</v>
      </c>
      <c r="Z2461" s="130" t="str">
        <f t="shared" si="339"/>
        <v>3/UF103450P</v>
      </c>
      <c r="AA2461" s="135">
        <f t="shared" si="341"/>
        <v>2.5</v>
      </c>
      <c r="AB2461" s="135">
        <f t="shared" si="337"/>
        <v>21.72</v>
      </c>
      <c r="AC2461" s="130">
        <f t="shared" si="342"/>
        <v>80</v>
      </c>
      <c r="AD2461" s="130" t="str">
        <f t="shared" si="340"/>
        <v>30008-144SHARK</v>
      </c>
      <c r="AE2461" s="136"/>
      <c r="AF2461" s="137"/>
      <c r="AG2461" s="1" t="s">
        <v>152</v>
      </c>
      <c r="AH2461" s="43">
        <v>35767</v>
      </c>
      <c r="AI2461" s="229">
        <v>45050</v>
      </c>
    </row>
    <row r="2462" spans="1:35" x14ac:dyDescent="0.25">
      <c r="A2462" s="147">
        <v>45058</v>
      </c>
      <c r="B2462" s="82" t="s">
        <v>7673</v>
      </c>
      <c r="C2462" s="51" t="s">
        <v>1293</v>
      </c>
      <c r="D2462" s="51" t="s">
        <v>2782</v>
      </c>
      <c r="E2462" s="54">
        <v>45076</v>
      </c>
      <c r="F2462" s="51" t="s">
        <v>387</v>
      </c>
      <c r="G2462" s="48" t="s">
        <v>2781</v>
      </c>
      <c r="H2462" s="52">
        <v>10</v>
      </c>
      <c r="I2462" s="51" t="s">
        <v>102</v>
      </c>
      <c r="J2462" s="1">
        <v>34.94</v>
      </c>
      <c r="K2462" s="132">
        <v>998353</v>
      </c>
      <c r="L2462" s="131"/>
      <c r="M2462" s="131"/>
      <c r="N2462" s="131"/>
      <c r="O2462" s="133">
        <f t="shared" si="343"/>
        <v>0</v>
      </c>
      <c r="P2462" s="131"/>
      <c r="Q2462" s="131"/>
      <c r="R2462" s="134" t="s">
        <v>5813</v>
      </c>
      <c r="S2462" s="149">
        <v>0.83249999999999957</v>
      </c>
      <c r="T2462" s="149">
        <v>8.3249999999999963E-2</v>
      </c>
      <c r="U2462" s="150">
        <v>45061</v>
      </c>
      <c r="V2462" s="149">
        <v>0.42416666666666636</v>
      </c>
      <c r="W2462" s="130">
        <v>0.08</v>
      </c>
      <c r="X2462" s="135">
        <v>75</v>
      </c>
      <c r="Y2462" s="130" t="str">
        <f t="shared" si="338"/>
        <v>CH120</v>
      </c>
      <c r="Z2462" s="130" t="str">
        <f t="shared" si="339"/>
        <v>1/TSB-002</v>
      </c>
      <c r="AA2462" s="135">
        <f t="shared" si="341"/>
        <v>0.08</v>
      </c>
      <c r="AB2462" s="135">
        <f t="shared" si="337"/>
        <v>34.94</v>
      </c>
      <c r="AC2462" s="130">
        <f t="shared" si="342"/>
        <v>75</v>
      </c>
      <c r="AD2462" s="130" t="str">
        <f t="shared" si="340"/>
        <v>66000-027</v>
      </c>
      <c r="AE2462" s="136"/>
      <c r="AF2462" s="137"/>
      <c r="AG2462" s="1" t="s">
        <v>152</v>
      </c>
      <c r="AH2462" s="43">
        <v>35409</v>
      </c>
      <c r="AI2462" s="229">
        <v>45057</v>
      </c>
    </row>
    <row r="2463" spans="1:35" x14ac:dyDescent="0.25">
      <c r="A2463" s="144">
        <v>45042</v>
      </c>
      <c r="B2463" s="56" t="s">
        <v>7565</v>
      </c>
      <c r="C2463" s="51" t="s">
        <v>2824</v>
      </c>
      <c r="D2463" s="51" t="s">
        <v>2825</v>
      </c>
      <c r="E2463" s="54">
        <v>45054</v>
      </c>
      <c r="F2463" s="51" t="s">
        <v>1149</v>
      </c>
      <c r="G2463" s="48" t="s">
        <v>2822</v>
      </c>
      <c r="H2463" s="52">
        <v>3</v>
      </c>
      <c r="I2463" s="51" t="s">
        <v>394</v>
      </c>
      <c r="J2463" s="1">
        <v>85.76</v>
      </c>
      <c r="K2463" s="132">
        <v>996172</v>
      </c>
      <c r="L2463" s="131" t="s">
        <v>2823</v>
      </c>
      <c r="M2463" s="131">
        <v>26.4</v>
      </c>
      <c r="N2463" s="131">
        <v>2.8</v>
      </c>
      <c r="O2463" s="133">
        <f t="shared" si="343"/>
        <v>73.919999999999987</v>
      </c>
      <c r="P2463" s="131" t="s">
        <v>3497</v>
      </c>
      <c r="Q2463" s="131" t="s">
        <v>2826</v>
      </c>
      <c r="R2463" s="134" t="s">
        <v>5813</v>
      </c>
      <c r="S2463" s="149">
        <v>3.9758333333333353</v>
      </c>
      <c r="T2463" s="149">
        <v>1.3252777777777784</v>
      </c>
      <c r="U2463" s="150">
        <v>45058</v>
      </c>
      <c r="V2463" s="149">
        <v>0.19861111111111196</v>
      </c>
      <c r="W2463" s="130">
        <v>1.36</v>
      </c>
      <c r="X2463" s="135">
        <v>241.42</v>
      </c>
      <c r="Y2463" s="130" t="str">
        <f t="shared" si="338"/>
        <v>N1302</v>
      </c>
      <c r="Z2463" s="130" t="str">
        <f t="shared" si="339"/>
        <v>22/HHR-300SCP</v>
      </c>
      <c r="AA2463" s="135">
        <f t="shared" si="341"/>
        <v>1.36</v>
      </c>
      <c r="AB2463" s="135">
        <f t="shared" si="337"/>
        <v>85.76</v>
      </c>
      <c r="AC2463" s="130">
        <f t="shared" si="342"/>
        <v>241.42</v>
      </c>
      <c r="AD2463" s="130" t="str">
        <f t="shared" si="340"/>
        <v>22000-090D</v>
      </c>
      <c r="AE2463" s="136"/>
      <c r="AF2463" s="137"/>
      <c r="AG2463" s="1" t="s">
        <v>13</v>
      </c>
      <c r="AH2463" s="43">
        <v>34566</v>
      </c>
      <c r="AI2463" s="51"/>
    </row>
    <row r="2464" spans="1:35" x14ac:dyDescent="0.25">
      <c r="A2464" s="139">
        <v>45054</v>
      </c>
      <c r="B2464" s="58" t="s">
        <v>7631</v>
      </c>
      <c r="C2464" s="51" t="s">
        <v>4183</v>
      </c>
      <c r="D2464" s="51" t="s">
        <v>7634</v>
      </c>
      <c r="E2464" s="54">
        <v>45069</v>
      </c>
      <c r="F2464" s="51" t="s">
        <v>7632</v>
      </c>
      <c r="G2464" s="48" t="s">
        <v>7633</v>
      </c>
      <c r="H2464" s="52">
        <v>1</v>
      </c>
      <c r="I2464" s="51" t="s">
        <v>364</v>
      </c>
      <c r="J2464" s="1">
        <v>74.63</v>
      </c>
      <c r="K2464" s="132">
        <v>997006</v>
      </c>
      <c r="L2464" s="131"/>
      <c r="M2464" s="131">
        <v>14.4</v>
      </c>
      <c r="N2464" s="131">
        <v>10.4</v>
      </c>
      <c r="O2464" s="133">
        <f t="shared" si="343"/>
        <v>149.76000000000002</v>
      </c>
      <c r="P2464" s="131" t="s">
        <v>3486</v>
      </c>
      <c r="Q2464" s="131" t="s">
        <v>88</v>
      </c>
      <c r="R2464" s="134" t="s">
        <v>997</v>
      </c>
      <c r="S2464" s="149">
        <v>1.9397222222222226</v>
      </c>
      <c r="T2464" s="149">
        <v>1.9397222222222226</v>
      </c>
      <c r="U2464" s="150">
        <v>45058</v>
      </c>
      <c r="V2464" s="149">
        <v>0.31777777777777727</v>
      </c>
      <c r="W2464" s="130">
        <v>1</v>
      </c>
      <c r="X2464" s="135">
        <v>275</v>
      </c>
      <c r="Y2464" s="130" t="str">
        <f t="shared" si="338"/>
        <v>RL1693</v>
      </c>
      <c r="Z2464" s="130" t="str">
        <f t="shared" si="339"/>
        <v>16/UR18650ZY</v>
      </c>
      <c r="AA2464" s="135">
        <f t="shared" si="341"/>
        <v>1</v>
      </c>
      <c r="AB2464" s="135">
        <f t="shared" si="337"/>
        <v>74.63</v>
      </c>
      <c r="AC2464" s="130">
        <f t="shared" si="342"/>
        <v>275</v>
      </c>
      <c r="AD2464" s="130" t="str">
        <f t="shared" si="340"/>
        <v>66002-857</v>
      </c>
      <c r="AE2464" s="136"/>
      <c r="AF2464" s="137"/>
      <c r="AG2464" s="1" t="s">
        <v>152</v>
      </c>
      <c r="AH2464" s="43">
        <v>36601</v>
      </c>
      <c r="AI2464" s="229">
        <v>45051</v>
      </c>
    </row>
    <row r="2465" spans="1:35" x14ac:dyDescent="0.25">
      <c r="A2465" s="139">
        <v>45054</v>
      </c>
      <c r="B2465" s="58" t="s">
        <v>7615</v>
      </c>
      <c r="C2465" s="51" t="s">
        <v>2046</v>
      </c>
      <c r="D2465" s="51" t="s">
        <v>7618</v>
      </c>
      <c r="E2465" s="54">
        <v>45063</v>
      </c>
      <c r="F2465" s="51" t="s">
        <v>7616</v>
      </c>
      <c r="G2465" s="48" t="s">
        <v>7617</v>
      </c>
      <c r="H2465" s="52">
        <v>1</v>
      </c>
      <c r="I2465" s="51" t="s">
        <v>293</v>
      </c>
      <c r="J2465" s="1">
        <v>13.34</v>
      </c>
      <c r="K2465" s="132">
        <v>997230</v>
      </c>
      <c r="L2465" s="131"/>
      <c r="M2465" s="131">
        <v>6</v>
      </c>
      <c r="N2465" s="131">
        <v>1.7</v>
      </c>
      <c r="O2465" s="133">
        <f t="shared" si="343"/>
        <v>10.199999999999999</v>
      </c>
      <c r="P2465" s="131" t="s">
        <v>3497</v>
      </c>
      <c r="Q2465" s="131" t="s">
        <v>583</v>
      </c>
      <c r="R2465" s="134" t="s">
        <v>997</v>
      </c>
      <c r="S2465" s="149">
        <v>1.2888888888888888</v>
      </c>
      <c r="T2465" s="149">
        <v>1.2888888888888888</v>
      </c>
      <c r="U2465" s="150">
        <v>45057</v>
      </c>
      <c r="V2465" s="149">
        <v>0.23222222222222211</v>
      </c>
      <c r="W2465" s="130">
        <v>0.5</v>
      </c>
      <c r="X2465" s="135">
        <v>70</v>
      </c>
      <c r="Y2465" s="130" t="str">
        <f t="shared" si="338"/>
        <v>N2049</v>
      </c>
      <c r="Z2465" s="130" t="str">
        <f t="shared" si="339"/>
        <v>5/AA1700</v>
      </c>
      <c r="AA2465" s="135">
        <f t="shared" si="341"/>
        <v>0.5</v>
      </c>
      <c r="AB2465" s="135">
        <f t="shared" si="337"/>
        <v>13.34</v>
      </c>
      <c r="AC2465" s="130">
        <f t="shared" si="342"/>
        <v>70</v>
      </c>
      <c r="AD2465" s="130" t="str">
        <f t="shared" si="340"/>
        <v>66003-150</v>
      </c>
      <c r="AE2465" s="136"/>
      <c r="AF2465" s="137"/>
      <c r="AG2465" s="1" t="s">
        <v>151</v>
      </c>
      <c r="AH2465" s="43">
        <v>66374</v>
      </c>
      <c r="AI2465" s="229">
        <v>45048</v>
      </c>
    </row>
    <row r="2466" spans="1:35" x14ac:dyDescent="0.25">
      <c r="A2466" s="139">
        <v>45054</v>
      </c>
      <c r="B2466" s="58" t="s">
        <v>7610</v>
      </c>
      <c r="C2466" s="51" t="s">
        <v>7613</v>
      </c>
      <c r="D2466" s="51" t="s">
        <v>7614</v>
      </c>
      <c r="E2466" s="54">
        <v>45065</v>
      </c>
      <c r="F2466" s="51" t="s">
        <v>7611</v>
      </c>
      <c r="G2466" s="48" t="s">
        <v>7612</v>
      </c>
      <c r="H2466" s="52">
        <v>2</v>
      </c>
      <c r="I2466" s="51" t="s">
        <v>719</v>
      </c>
      <c r="J2466" s="1">
        <v>581.22</v>
      </c>
      <c r="K2466" s="132">
        <v>997489</v>
      </c>
      <c r="L2466" s="131"/>
      <c r="M2466" s="131">
        <v>43.2</v>
      </c>
      <c r="N2466" s="131">
        <v>24</v>
      </c>
      <c r="O2466" s="133">
        <f t="shared" si="343"/>
        <v>1036.8000000000002</v>
      </c>
      <c r="P2466" s="131" t="s">
        <v>3486</v>
      </c>
      <c r="Q2466" s="131" t="s">
        <v>5709</v>
      </c>
      <c r="R2466" s="134" t="s">
        <v>7689</v>
      </c>
      <c r="S2466" s="149">
        <v>33.030277777777783</v>
      </c>
      <c r="T2466" s="149">
        <v>16.515138888888892</v>
      </c>
      <c r="U2466" s="150">
        <v>45058</v>
      </c>
      <c r="V2466" s="149">
        <v>0.15222222222222159</v>
      </c>
      <c r="W2466" s="130">
        <v>1</v>
      </c>
      <c r="X2466" s="135">
        <v>1590</v>
      </c>
      <c r="Y2466" s="130" t="str">
        <f t="shared" si="338"/>
        <v>RL1699</v>
      </c>
      <c r="Z2466" s="130" t="str">
        <f t="shared" si="339"/>
        <v>96/INR18650-30Q</v>
      </c>
      <c r="AA2466" s="135">
        <f t="shared" si="341"/>
        <v>1</v>
      </c>
      <c r="AB2466" s="135">
        <f t="shared" si="337"/>
        <v>581.22</v>
      </c>
      <c r="AC2466" s="130">
        <f t="shared" si="342"/>
        <v>1590</v>
      </c>
      <c r="AD2466" s="130" t="str">
        <f t="shared" si="340"/>
        <v>66003-151</v>
      </c>
      <c r="AE2466" s="136"/>
      <c r="AF2466" s="137"/>
      <c r="AG2466" s="1" t="s">
        <v>151</v>
      </c>
      <c r="AH2466" s="43">
        <v>2577</v>
      </c>
      <c r="AI2466" s="229">
        <v>45051</v>
      </c>
    </row>
    <row r="2467" spans="1:35" x14ac:dyDescent="0.25">
      <c r="A2467" s="147">
        <v>45058</v>
      </c>
      <c r="B2467" s="82" t="s">
        <v>7674</v>
      </c>
      <c r="C2467" s="51" t="s">
        <v>6852</v>
      </c>
      <c r="D2467" s="51" t="s">
        <v>4895</v>
      </c>
      <c r="E2467" s="54">
        <v>45078</v>
      </c>
      <c r="F2467" s="51" t="s">
        <v>1512</v>
      </c>
      <c r="G2467" s="48" t="s">
        <v>4894</v>
      </c>
      <c r="H2467" s="52">
        <v>2</v>
      </c>
      <c r="I2467" s="51" t="s">
        <v>95</v>
      </c>
      <c r="J2467" s="1">
        <v>25.68</v>
      </c>
      <c r="K2467" s="132">
        <v>998356</v>
      </c>
      <c r="L2467" s="131"/>
      <c r="M2467" s="131">
        <v>42</v>
      </c>
      <c r="N2467" s="131">
        <v>18</v>
      </c>
      <c r="O2467" s="133">
        <f t="shared" si="343"/>
        <v>756</v>
      </c>
      <c r="P2467" s="131" t="s">
        <v>3538</v>
      </c>
      <c r="Q2467" s="131" t="s">
        <v>591</v>
      </c>
      <c r="R2467" s="134" t="s">
        <v>287</v>
      </c>
      <c r="S2467" s="149">
        <v>3.3225000000000011</v>
      </c>
      <c r="T2467" s="149">
        <v>1.6612500000000006</v>
      </c>
      <c r="U2467" s="150">
        <v>45061</v>
      </c>
      <c r="V2467" s="149">
        <v>0.16083333333333449</v>
      </c>
      <c r="W2467" s="130">
        <v>1.49</v>
      </c>
      <c r="X2467" s="135">
        <v>150</v>
      </c>
      <c r="Y2467" s="130" t="str">
        <f t="shared" si="338"/>
        <v>AL217</v>
      </c>
      <c r="Z2467" s="130" t="str">
        <f t="shared" si="339"/>
        <v xml:space="preserve">28/LR20XW </v>
      </c>
      <c r="AA2467" s="135">
        <f t="shared" si="341"/>
        <v>1.49</v>
      </c>
      <c r="AB2467" s="135">
        <f t="shared" si="337"/>
        <v>25.68</v>
      </c>
      <c r="AC2467" s="130">
        <f t="shared" si="342"/>
        <v>150</v>
      </c>
      <c r="AD2467" s="130" t="str">
        <f t="shared" si="340"/>
        <v>66000-212</v>
      </c>
      <c r="AE2467" s="136"/>
      <c r="AF2467" s="137"/>
      <c r="AG2467" s="1" t="s">
        <v>151</v>
      </c>
      <c r="AH2467" s="43">
        <v>66563</v>
      </c>
      <c r="AI2467" s="229">
        <v>45057</v>
      </c>
    </row>
    <row r="2468" spans="1:35" x14ac:dyDescent="0.25">
      <c r="A2468" s="140">
        <v>45062</v>
      </c>
      <c r="B2468" s="55" t="s">
        <v>7691</v>
      </c>
      <c r="C2468" s="51" t="s">
        <v>7695</v>
      </c>
      <c r="D2468" s="51" t="s">
        <v>7694</v>
      </c>
      <c r="E2468" s="54">
        <v>45061</v>
      </c>
      <c r="F2468" s="51" t="s">
        <v>420</v>
      </c>
      <c r="G2468" s="48" t="s">
        <v>7692</v>
      </c>
      <c r="H2468" s="52">
        <v>2</v>
      </c>
      <c r="I2468" s="51" t="s">
        <v>7693</v>
      </c>
      <c r="J2468" s="1">
        <v>1.04</v>
      </c>
      <c r="K2468" s="132">
        <v>998700</v>
      </c>
      <c r="L2468" s="131"/>
      <c r="M2468" s="131">
        <v>2.4</v>
      </c>
      <c r="N2468" s="131">
        <v>0.3</v>
      </c>
      <c r="O2468" s="133">
        <f t="shared" si="343"/>
        <v>0.72</v>
      </c>
      <c r="P2468" s="131" t="s">
        <v>3497</v>
      </c>
      <c r="Q2468" s="131" t="s">
        <v>582</v>
      </c>
      <c r="R2468" s="134" t="s">
        <v>997</v>
      </c>
      <c r="S2468" s="149">
        <v>0.57388888888888889</v>
      </c>
      <c r="T2468" s="149">
        <v>0.28694444444444445</v>
      </c>
      <c r="U2468" s="150">
        <v>45062</v>
      </c>
      <c r="V2468" s="149">
        <v>0.15249999999999986</v>
      </c>
      <c r="W2468" s="130">
        <v>0.25</v>
      </c>
      <c r="X2468" s="135">
        <v>10</v>
      </c>
      <c r="Y2468" s="130" t="str">
        <f t="shared" si="338"/>
        <v>N2048</v>
      </c>
      <c r="Z2468" s="130" t="str">
        <f t="shared" si="339"/>
        <v>2/H300-2/3AAA</v>
      </c>
      <c r="AA2468" s="135">
        <f t="shared" si="341"/>
        <v>0.25</v>
      </c>
      <c r="AB2468" s="135">
        <f t="shared" si="337"/>
        <v>1.04</v>
      </c>
      <c r="AC2468" s="130">
        <f t="shared" si="342"/>
        <v>10</v>
      </c>
      <c r="AD2468" s="130" t="str">
        <f t="shared" si="340"/>
        <v>66002-856</v>
      </c>
      <c r="AE2468" s="136"/>
      <c r="AF2468" s="137"/>
      <c r="AG2468" s="1" t="s">
        <v>152</v>
      </c>
      <c r="AH2468" s="43">
        <v>23964</v>
      </c>
      <c r="AI2468" s="229">
        <v>45061</v>
      </c>
    </row>
    <row r="2469" spans="1:35" x14ac:dyDescent="0.25">
      <c r="A2469" s="146">
        <v>45057</v>
      </c>
      <c r="B2469" s="57" t="s">
        <v>7654</v>
      </c>
      <c r="C2469" s="51" t="s">
        <v>2284</v>
      </c>
      <c r="D2469" s="51" t="s">
        <v>2481</v>
      </c>
      <c r="E2469" s="54">
        <v>45070</v>
      </c>
      <c r="F2469" s="51" t="s">
        <v>6764</v>
      </c>
      <c r="G2469" s="48" t="s">
        <v>2283</v>
      </c>
      <c r="H2469" s="52">
        <v>1</v>
      </c>
      <c r="I2469" s="51" t="s">
        <v>719</v>
      </c>
      <c r="J2469" s="1">
        <v>34.15</v>
      </c>
      <c r="K2469" s="132">
        <v>998182</v>
      </c>
      <c r="L2469" s="131"/>
      <c r="M2469" s="131">
        <v>25.2</v>
      </c>
      <c r="N2469" s="131">
        <v>3</v>
      </c>
      <c r="O2469" s="133">
        <f t="shared" si="343"/>
        <v>75.599999999999994</v>
      </c>
      <c r="P2469" s="131" t="s">
        <v>3486</v>
      </c>
      <c r="Q2469" s="131" t="s">
        <v>589</v>
      </c>
      <c r="R2469" s="134" t="s">
        <v>997</v>
      </c>
      <c r="S2469" s="149">
        <v>1.4583333333333348</v>
      </c>
      <c r="T2469" s="149">
        <v>1.4583333333333348</v>
      </c>
      <c r="U2469" s="150">
        <v>45062</v>
      </c>
      <c r="V2469" s="149">
        <v>0.15305555555555639</v>
      </c>
      <c r="W2469" s="130">
        <v>3.04</v>
      </c>
      <c r="X2469" s="135">
        <v>126.85</v>
      </c>
      <c r="Y2469" s="130" t="str">
        <f t="shared" si="338"/>
        <v>RECELL709</v>
      </c>
      <c r="Z2469" s="130" t="str">
        <f t="shared" si="339"/>
        <v>7/INR18650-30Q</v>
      </c>
      <c r="AA2469" s="135">
        <f t="shared" si="341"/>
        <v>3.04</v>
      </c>
      <c r="AB2469" s="135">
        <f t="shared" si="337"/>
        <v>34.15</v>
      </c>
      <c r="AC2469" s="130">
        <f t="shared" si="342"/>
        <v>126.85</v>
      </c>
      <c r="AD2469" s="130" t="str">
        <f t="shared" si="340"/>
        <v>22000-999C</v>
      </c>
      <c r="AE2469" s="136"/>
      <c r="AF2469" s="137"/>
      <c r="AG2469" s="1" t="s">
        <v>151</v>
      </c>
      <c r="AH2469" s="43">
        <v>67181</v>
      </c>
      <c r="AI2469" s="229">
        <v>45056</v>
      </c>
    </row>
    <row r="2470" spans="1:35" x14ac:dyDescent="0.25">
      <c r="A2470" s="146">
        <v>45057</v>
      </c>
      <c r="B2470" s="57" t="s">
        <v>7663</v>
      </c>
      <c r="C2470" s="51" t="s">
        <v>5641</v>
      </c>
      <c r="D2470" s="51" t="s">
        <v>7665</v>
      </c>
      <c r="E2470" s="54">
        <v>45069</v>
      </c>
      <c r="F2470" s="51" t="s">
        <v>667</v>
      </c>
      <c r="G2470" s="48" t="s">
        <v>7664</v>
      </c>
      <c r="H2470" s="52">
        <v>2</v>
      </c>
      <c r="I2470" s="51" t="s">
        <v>113</v>
      </c>
      <c r="J2470" s="1">
        <v>11.35</v>
      </c>
      <c r="K2470" s="132">
        <v>997998</v>
      </c>
      <c r="L2470" s="131"/>
      <c r="M2470" s="131">
        <v>3.6</v>
      </c>
      <c r="N2470" s="131">
        <v>6.7</v>
      </c>
      <c r="O2470" s="133">
        <f t="shared" si="343"/>
        <v>24.12</v>
      </c>
      <c r="P2470" s="131" t="s">
        <v>3486</v>
      </c>
      <c r="Q2470" s="131" t="s">
        <v>550</v>
      </c>
      <c r="R2470" s="134" t="s">
        <v>997</v>
      </c>
      <c r="S2470" s="149">
        <v>1.2088888888888896</v>
      </c>
      <c r="T2470" s="149">
        <v>0.60444444444444478</v>
      </c>
      <c r="U2470" s="150">
        <v>45062</v>
      </c>
      <c r="V2470" s="149">
        <v>0.21638888888888763</v>
      </c>
      <c r="W2470" s="130">
        <v>0.5</v>
      </c>
      <c r="X2470" s="135">
        <v>45</v>
      </c>
      <c r="Y2470" s="130" t="str">
        <f t="shared" si="338"/>
        <v>RL1701</v>
      </c>
      <c r="Z2470" s="130" t="str">
        <f t="shared" si="339"/>
        <v>2/NCR18650BF</v>
      </c>
      <c r="AA2470" s="135">
        <f t="shared" si="341"/>
        <v>0.5</v>
      </c>
      <c r="AB2470" s="135">
        <f t="shared" si="337"/>
        <v>11.35</v>
      </c>
      <c r="AC2470" s="130">
        <f t="shared" si="342"/>
        <v>45</v>
      </c>
      <c r="AD2470" s="130" t="str">
        <f t="shared" si="340"/>
        <v>66004-181</v>
      </c>
      <c r="AE2470" s="136"/>
      <c r="AF2470" s="137"/>
      <c r="AG2470" s="1" t="s">
        <v>13</v>
      </c>
      <c r="AH2470" s="43">
        <v>22404</v>
      </c>
      <c r="AI2470" s="229">
        <v>45055</v>
      </c>
    </row>
    <row r="2471" spans="1:35" x14ac:dyDescent="0.25">
      <c r="A2471" s="144">
        <v>45063</v>
      </c>
      <c r="B2471" s="56" t="s">
        <v>7709</v>
      </c>
      <c r="C2471" s="51" t="s">
        <v>2397</v>
      </c>
      <c r="D2471" s="51" t="s">
        <v>639</v>
      </c>
      <c r="E2471" s="54">
        <v>45077</v>
      </c>
      <c r="F2471" s="51" t="s">
        <v>267</v>
      </c>
      <c r="G2471" s="48" t="s">
        <v>638</v>
      </c>
      <c r="H2471" s="52">
        <v>1</v>
      </c>
      <c r="I2471" s="51" t="s">
        <v>243</v>
      </c>
      <c r="J2471" s="1">
        <v>22.64</v>
      </c>
      <c r="K2471" s="132">
        <v>998274</v>
      </c>
      <c r="L2471" s="131"/>
      <c r="M2471" s="131">
        <v>12</v>
      </c>
      <c r="N2471" s="131">
        <v>2.4</v>
      </c>
      <c r="O2471" s="133">
        <f t="shared" si="343"/>
        <v>28.799999999999997</v>
      </c>
      <c r="P2471" s="131" t="s">
        <v>3497</v>
      </c>
      <c r="Q2471" s="131" t="s">
        <v>584</v>
      </c>
      <c r="R2471" s="134" t="s">
        <v>248</v>
      </c>
      <c r="S2471" s="149">
        <v>1.4208333333333343</v>
      </c>
      <c r="T2471" s="149">
        <v>1.4208333333333343</v>
      </c>
      <c r="U2471" s="150">
        <v>45065</v>
      </c>
      <c r="V2471" s="149">
        <v>0.15305555555555639</v>
      </c>
      <c r="W2471" s="130">
        <v>0.78</v>
      </c>
      <c r="X2471" s="135">
        <v>62</v>
      </c>
      <c r="Y2471" s="130" t="str">
        <f t="shared" si="338"/>
        <v>N354</v>
      </c>
      <c r="Z2471" s="130" t="str">
        <f t="shared" si="339"/>
        <v>10/HR-3UTHB</v>
      </c>
      <c r="AA2471" s="135">
        <f t="shared" si="341"/>
        <v>0.78</v>
      </c>
      <c r="AB2471" s="135">
        <f t="shared" si="337"/>
        <v>22.64</v>
      </c>
      <c r="AC2471" s="130">
        <f t="shared" si="342"/>
        <v>62</v>
      </c>
      <c r="AD2471" s="130" t="str">
        <f t="shared" si="340"/>
        <v>66000-354</v>
      </c>
      <c r="AE2471" s="136"/>
      <c r="AF2471" s="137"/>
      <c r="AG2471" s="1" t="s">
        <v>153</v>
      </c>
      <c r="AH2471" s="43">
        <v>66116</v>
      </c>
      <c r="AI2471" s="229">
        <v>45057</v>
      </c>
    </row>
    <row r="2472" spans="1:35" x14ac:dyDescent="0.25">
      <c r="A2472" s="144">
        <v>45063</v>
      </c>
      <c r="B2472" s="56" t="s">
        <v>7713</v>
      </c>
      <c r="C2472" s="51" t="s">
        <v>2066</v>
      </c>
      <c r="D2472" s="51" t="s">
        <v>2067</v>
      </c>
      <c r="E2472" s="54">
        <v>45075</v>
      </c>
      <c r="F2472" s="51" t="s">
        <v>509</v>
      </c>
      <c r="G2472" s="48" t="s">
        <v>2064</v>
      </c>
      <c r="H2472" s="52">
        <v>2</v>
      </c>
      <c r="I2472" s="51" t="s">
        <v>2065</v>
      </c>
      <c r="J2472" s="1">
        <v>4.3499999999999996</v>
      </c>
      <c r="K2472" s="132">
        <v>998997</v>
      </c>
      <c r="L2472" s="131"/>
      <c r="M2472" s="131">
        <v>3.6</v>
      </c>
      <c r="N2472" s="131">
        <v>7.2</v>
      </c>
      <c r="O2472" s="133">
        <f t="shared" si="343"/>
        <v>25.92</v>
      </c>
      <c r="P2472" s="131" t="s">
        <v>538</v>
      </c>
      <c r="Q2472" s="131" t="s">
        <v>550</v>
      </c>
      <c r="R2472" s="134" t="s">
        <v>248</v>
      </c>
      <c r="S2472" s="149">
        <v>1.2586111111111111</v>
      </c>
      <c r="T2472" s="149">
        <v>0.62930555555555556</v>
      </c>
      <c r="U2472" s="150">
        <v>45065</v>
      </c>
      <c r="V2472" s="149">
        <v>0.26916666666666611</v>
      </c>
      <c r="W2472" s="130">
        <v>0.77</v>
      </c>
      <c r="X2472" s="135">
        <v>35</v>
      </c>
      <c r="Y2472" s="130" t="str">
        <f t="shared" si="338"/>
        <v>L863</v>
      </c>
      <c r="Z2472" s="130" t="str">
        <f t="shared" si="339"/>
        <v>2/ER17505</v>
      </c>
      <c r="AA2472" s="135">
        <f t="shared" si="341"/>
        <v>0.77</v>
      </c>
      <c r="AB2472" s="135">
        <f t="shared" si="337"/>
        <v>4.3499999999999996</v>
      </c>
      <c r="AC2472" s="130">
        <f t="shared" si="342"/>
        <v>35</v>
      </c>
      <c r="AD2472" s="130" t="str">
        <f t="shared" si="340"/>
        <v>66002-661</v>
      </c>
      <c r="AE2472" s="136"/>
      <c r="AF2472" s="137"/>
      <c r="AG2472" s="1" t="s">
        <v>151</v>
      </c>
      <c r="AH2472" s="43">
        <v>1273</v>
      </c>
      <c r="AI2472" s="229">
        <v>45063</v>
      </c>
    </row>
    <row r="2473" spans="1:35" x14ac:dyDescent="0.25">
      <c r="A2473" s="144">
        <v>45063</v>
      </c>
      <c r="B2473" s="56" t="s">
        <v>7714</v>
      </c>
      <c r="C2473" s="51" t="s">
        <v>5995</v>
      </c>
      <c r="D2473" s="51" t="s">
        <v>7716</v>
      </c>
      <c r="E2473" s="54">
        <v>45076</v>
      </c>
      <c r="F2473" s="51" t="s">
        <v>3399</v>
      </c>
      <c r="G2473" s="48" t="s">
        <v>7715</v>
      </c>
      <c r="H2473" s="52">
        <v>1</v>
      </c>
      <c r="I2473" s="51" t="s">
        <v>293</v>
      </c>
      <c r="J2473" s="1">
        <v>5.94</v>
      </c>
      <c r="K2473" s="132">
        <v>998900</v>
      </c>
      <c r="L2473" s="131"/>
      <c r="M2473" s="131">
        <v>3.6</v>
      </c>
      <c r="N2473" s="131">
        <v>1.7</v>
      </c>
      <c r="O2473" s="133">
        <f t="shared" si="343"/>
        <v>6.12</v>
      </c>
      <c r="P2473" s="131" t="s">
        <v>3497</v>
      </c>
      <c r="Q2473" s="131" t="s">
        <v>577</v>
      </c>
      <c r="R2473" s="134" t="s">
        <v>248</v>
      </c>
      <c r="S2473" s="149">
        <v>0.65361111111110981</v>
      </c>
      <c r="T2473" s="149">
        <v>0.65361111111110981</v>
      </c>
      <c r="U2473" s="150">
        <v>45065</v>
      </c>
      <c r="V2473" s="149">
        <v>0.18527777777777921</v>
      </c>
      <c r="W2473" s="130">
        <v>0.5</v>
      </c>
      <c r="X2473" s="135">
        <v>35</v>
      </c>
      <c r="Y2473" s="130" t="str">
        <f t="shared" si="338"/>
        <v>N2053</v>
      </c>
      <c r="Z2473" s="130" t="str">
        <f t="shared" si="339"/>
        <v>3/AA1700</v>
      </c>
      <c r="AA2473" s="135">
        <f t="shared" si="341"/>
        <v>0.5</v>
      </c>
      <c r="AB2473" s="135">
        <f t="shared" si="337"/>
        <v>5.94</v>
      </c>
      <c r="AC2473" s="130">
        <f t="shared" si="342"/>
        <v>35</v>
      </c>
      <c r="AD2473" s="130" t="str">
        <f t="shared" si="340"/>
        <v>66001-476</v>
      </c>
      <c r="AE2473" s="136"/>
      <c r="AF2473" s="137"/>
      <c r="AG2473" s="1" t="s">
        <v>13</v>
      </c>
      <c r="AH2473" s="43">
        <v>20965</v>
      </c>
      <c r="AI2473" s="229">
        <v>45062</v>
      </c>
    </row>
    <row r="2474" spans="1:35" x14ac:dyDescent="0.25">
      <c r="A2474" s="140">
        <v>45062</v>
      </c>
      <c r="B2474" s="55" t="s">
        <v>7700</v>
      </c>
      <c r="C2474" s="51" t="s">
        <v>2234</v>
      </c>
      <c r="D2474" s="51" t="s">
        <v>2235</v>
      </c>
      <c r="E2474" s="54">
        <v>45075</v>
      </c>
      <c r="F2474" s="51" t="s">
        <v>2232</v>
      </c>
      <c r="G2474" s="48" t="s">
        <v>2233</v>
      </c>
      <c r="H2474" s="52">
        <v>1</v>
      </c>
      <c r="I2474" s="51" t="s">
        <v>649</v>
      </c>
      <c r="J2474" s="1">
        <v>117.33</v>
      </c>
      <c r="K2474" s="132">
        <v>998602</v>
      </c>
      <c r="L2474" s="131"/>
      <c r="M2474" s="131">
        <v>24</v>
      </c>
      <c r="N2474" s="131">
        <v>10</v>
      </c>
      <c r="O2474" s="133">
        <f t="shared" si="343"/>
        <v>240</v>
      </c>
      <c r="P2474" s="131" t="s">
        <v>3497</v>
      </c>
      <c r="Q2474" s="131" t="s">
        <v>594</v>
      </c>
      <c r="R2474" s="134" t="s">
        <v>248</v>
      </c>
      <c r="S2474" s="149">
        <v>1.9680555555555563</v>
      </c>
      <c r="T2474" s="149">
        <v>1.9680555555555563</v>
      </c>
      <c r="U2474" s="150">
        <v>45065</v>
      </c>
      <c r="V2474" s="149">
        <v>0.32722222222222364</v>
      </c>
      <c r="W2474" s="130">
        <v>1.66</v>
      </c>
      <c r="X2474" s="135">
        <v>356</v>
      </c>
      <c r="Y2474" s="130" t="str">
        <f t="shared" si="338"/>
        <v>N1853</v>
      </c>
      <c r="Z2474" s="130" t="str">
        <f t="shared" si="339"/>
        <v>20/KH-D10000</v>
      </c>
      <c r="AA2474" s="135">
        <f t="shared" si="341"/>
        <v>1.66</v>
      </c>
      <c r="AB2474" s="135">
        <f t="shared" si="337"/>
        <v>117.33</v>
      </c>
      <c r="AC2474" s="130">
        <f t="shared" si="342"/>
        <v>356</v>
      </c>
      <c r="AD2474" s="130" t="str">
        <f t="shared" si="340"/>
        <v>66002-110</v>
      </c>
      <c r="AE2474" s="136"/>
      <c r="AF2474" s="137"/>
      <c r="AG2474" s="1" t="s">
        <v>151</v>
      </c>
      <c r="AH2474" s="43">
        <v>66571</v>
      </c>
      <c r="AI2474" s="229">
        <v>45061</v>
      </c>
    </row>
    <row r="2475" spans="1:35" x14ac:dyDescent="0.25">
      <c r="A2475" s="146">
        <v>45064</v>
      </c>
      <c r="B2475" s="57" t="s">
        <v>7736</v>
      </c>
      <c r="C2475" s="51" t="s">
        <v>7695</v>
      </c>
      <c r="D2475" s="51" t="s">
        <v>7694</v>
      </c>
      <c r="E2475" s="54">
        <v>45068</v>
      </c>
      <c r="F2475" s="51" t="s">
        <v>420</v>
      </c>
      <c r="G2475" s="48" t="s">
        <v>7692</v>
      </c>
      <c r="H2475" s="52">
        <v>8</v>
      </c>
      <c r="I2475" s="51" t="s">
        <v>7693</v>
      </c>
      <c r="J2475" s="1">
        <v>1.04</v>
      </c>
      <c r="K2475" s="132">
        <v>999156</v>
      </c>
      <c r="L2475" s="131"/>
      <c r="M2475" s="131">
        <v>2.4</v>
      </c>
      <c r="N2475" s="131">
        <v>0.3</v>
      </c>
      <c r="O2475" s="133">
        <f t="shared" si="343"/>
        <v>0.72</v>
      </c>
      <c r="P2475" s="131" t="s">
        <v>3497</v>
      </c>
      <c r="Q2475" s="131" t="s">
        <v>582</v>
      </c>
      <c r="R2475" s="134" t="s">
        <v>5813</v>
      </c>
      <c r="S2475" s="149">
        <v>1.4277777777777749</v>
      </c>
      <c r="T2475" s="149">
        <v>0.17847222222222187</v>
      </c>
      <c r="U2475" s="150">
        <v>45065</v>
      </c>
      <c r="V2475" s="149">
        <v>0.3288888888888879</v>
      </c>
      <c r="W2475" s="130">
        <v>0.28999999999999998</v>
      </c>
      <c r="X2475" s="135">
        <v>10</v>
      </c>
      <c r="Y2475" s="130" t="str">
        <f t="shared" si="338"/>
        <v>N2048</v>
      </c>
      <c r="Z2475" s="130" t="str">
        <f t="shared" si="339"/>
        <v>2/H300-2/3AAA</v>
      </c>
      <c r="AA2475" s="135">
        <f t="shared" si="341"/>
        <v>0.28999999999999998</v>
      </c>
      <c r="AB2475" s="135">
        <f t="shared" si="337"/>
        <v>1.04</v>
      </c>
      <c r="AC2475" s="130">
        <f t="shared" si="342"/>
        <v>10</v>
      </c>
      <c r="AD2475" s="130" t="str">
        <f t="shared" si="340"/>
        <v>66002-856</v>
      </c>
      <c r="AE2475" s="136"/>
      <c r="AF2475" s="137"/>
      <c r="AG2475" s="1" t="s">
        <v>13</v>
      </c>
      <c r="AH2475" s="43">
        <v>23964</v>
      </c>
      <c r="AI2475" s="229">
        <v>45064</v>
      </c>
    </row>
    <row r="2476" spans="1:35" x14ac:dyDescent="0.25">
      <c r="A2476" s="147">
        <v>45058</v>
      </c>
      <c r="B2476" s="82" t="s">
        <v>7680</v>
      </c>
      <c r="C2476" s="51" t="s">
        <v>7683</v>
      </c>
      <c r="D2476" s="51" t="s">
        <v>7682</v>
      </c>
      <c r="E2476" s="54">
        <v>45072</v>
      </c>
      <c r="F2476" s="51" t="s">
        <v>322</v>
      </c>
      <c r="G2476" s="48" t="s">
        <v>7681</v>
      </c>
      <c r="H2476" s="52">
        <v>15</v>
      </c>
      <c r="I2476" s="51" t="s">
        <v>146</v>
      </c>
      <c r="J2476" s="1">
        <v>10.039999999999999</v>
      </c>
      <c r="K2476" s="132">
        <v>998354</v>
      </c>
      <c r="L2476" s="131"/>
      <c r="M2476" s="131">
        <v>4.8</v>
      </c>
      <c r="N2476" s="131">
        <v>4.5</v>
      </c>
      <c r="O2476" s="133">
        <f t="shared" si="343"/>
        <v>21.599999999999998</v>
      </c>
      <c r="P2476" s="131" t="s">
        <v>4011</v>
      </c>
      <c r="Q2476" s="131" t="s">
        <v>562</v>
      </c>
      <c r="R2476" s="134" t="s">
        <v>5813</v>
      </c>
      <c r="S2476" s="149">
        <v>5.3511111111111109</v>
      </c>
      <c r="T2476" s="149">
        <v>0.35674074074074075</v>
      </c>
      <c r="U2476" s="150">
        <v>45065</v>
      </c>
      <c r="V2476" s="149">
        <v>0.81888888888888856</v>
      </c>
      <c r="W2476" s="130">
        <v>0.28000000000000003</v>
      </c>
      <c r="X2476" s="135">
        <v>27.8</v>
      </c>
      <c r="Y2476" s="130" t="str">
        <f t="shared" si="338"/>
        <v>N1557</v>
      </c>
      <c r="Z2476" s="130" t="str">
        <f t="shared" si="339"/>
        <v>4/NC-D4500HT</v>
      </c>
      <c r="AA2476" s="135">
        <f t="shared" si="341"/>
        <v>0.28000000000000003</v>
      </c>
      <c r="AB2476" s="135">
        <f t="shared" si="337"/>
        <v>10.039999999999999</v>
      </c>
      <c r="AC2476" s="130">
        <f t="shared" si="342"/>
        <v>27.8</v>
      </c>
      <c r="AD2476" s="130" t="str">
        <f t="shared" si="340"/>
        <v>59001-360BP4S</v>
      </c>
      <c r="AE2476" s="136"/>
      <c r="AF2476" s="137"/>
      <c r="AG2476" s="1" t="s">
        <v>151</v>
      </c>
      <c r="AH2476" s="43" t="s">
        <v>323</v>
      </c>
      <c r="AI2476" s="229">
        <v>45057</v>
      </c>
    </row>
    <row r="2477" spans="1:35" x14ac:dyDescent="0.25">
      <c r="A2477" s="140">
        <v>45062</v>
      </c>
      <c r="B2477" s="55" t="s">
        <v>7707</v>
      </c>
      <c r="C2477" s="51" t="s">
        <v>7708</v>
      </c>
      <c r="D2477" s="51" t="s">
        <v>4490</v>
      </c>
      <c r="E2477" s="54">
        <v>45064</v>
      </c>
      <c r="F2477" s="51" t="s">
        <v>4488</v>
      </c>
      <c r="G2477" s="48" t="s">
        <v>4489</v>
      </c>
      <c r="H2477" s="52">
        <v>1</v>
      </c>
      <c r="I2477" s="51" t="s">
        <v>364</v>
      </c>
      <c r="J2477" s="1">
        <v>31.16</v>
      </c>
      <c r="K2477" s="132">
        <v>998359</v>
      </c>
      <c r="L2477" s="131"/>
      <c r="M2477" s="131">
        <v>7.4</v>
      </c>
      <c r="N2477" s="131">
        <v>10.4</v>
      </c>
      <c r="O2477" s="133">
        <f t="shared" si="343"/>
        <v>76.960000000000008</v>
      </c>
      <c r="P2477" s="131" t="s">
        <v>3486</v>
      </c>
      <c r="Q2477" s="131" t="s">
        <v>158</v>
      </c>
      <c r="R2477" s="134" t="s">
        <v>248</v>
      </c>
      <c r="S2477" s="149">
        <v>1.9061111111111124</v>
      </c>
      <c r="T2477" s="149">
        <v>1.9061111111111124</v>
      </c>
      <c r="U2477" s="150">
        <v>45065</v>
      </c>
      <c r="V2477" s="149">
        <v>0.24083333333333234</v>
      </c>
      <c r="W2477" s="130">
        <v>0.65</v>
      </c>
      <c r="X2477" s="135">
        <v>97.65</v>
      </c>
      <c r="Y2477" s="130" t="str">
        <f t="shared" si="338"/>
        <v>RL1206</v>
      </c>
      <c r="Z2477" s="130" t="str">
        <f t="shared" si="339"/>
        <v>8/UR18650Z</v>
      </c>
      <c r="AA2477" s="135">
        <f t="shared" si="341"/>
        <v>0.65</v>
      </c>
      <c r="AB2477" s="135">
        <f t="shared" si="337"/>
        <v>31.16</v>
      </c>
      <c r="AC2477" s="130">
        <f t="shared" si="342"/>
        <v>97.65</v>
      </c>
      <c r="AD2477" s="130" t="str">
        <f t="shared" si="340"/>
        <v>66001-978</v>
      </c>
      <c r="AE2477" s="136"/>
      <c r="AF2477" s="137"/>
      <c r="AG2477" s="1" t="s">
        <v>152</v>
      </c>
      <c r="AH2477" s="43">
        <v>65013</v>
      </c>
      <c r="AI2477" s="229">
        <v>45057</v>
      </c>
    </row>
    <row r="2478" spans="1:35" x14ac:dyDescent="0.25">
      <c r="A2478" s="147">
        <v>45058</v>
      </c>
      <c r="B2478" s="82" t="s">
        <v>7676</v>
      </c>
      <c r="C2478" s="51" t="s">
        <v>2938</v>
      </c>
      <c r="D2478" s="51" t="s">
        <v>2939</v>
      </c>
      <c r="E2478" s="54">
        <v>45072</v>
      </c>
      <c r="F2478" s="51" t="s">
        <v>322</v>
      </c>
      <c r="G2478" s="48" t="s">
        <v>2937</v>
      </c>
      <c r="H2478" s="52">
        <v>10</v>
      </c>
      <c r="I2478" s="51" t="s">
        <v>2339</v>
      </c>
      <c r="J2478" s="1">
        <v>6.94</v>
      </c>
      <c r="K2478" s="132">
        <v>998354</v>
      </c>
      <c r="L2478" s="131"/>
      <c r="M2478" s="131">
        <v>4.8</v>
      </c>
      <c r="N2478" s="131">
        <v>2.1</v>
      </c>
      <c r="O2478" s="133">
        <f t="shared" si="343"/>
        <v>10.08</v>
      </c>
      <c r="P2478" s="131" t="s">
        <v>3497</v>
      </c>
      <c r="Q2478" s="131" t="s">
        <v>562</v>
      </c>
      <c r="R2478" s="134" t="s">
        <v>248</v>
      </c>
      <c r="S2478" s="149">
        <v>4.8463888888888889</v>
      </c>
      <c r="T2478" s="149">
        <v>0.4846388888888889</v>
      </c>
      <c r="U2478" s="150">
        <v>45065</v>
      </c>
      <c r="V2478" s="149">
        <v>0.6647222222222231</v>
      </c>
      <c r="W2478" s="130">
        <v>0.45</v>
      </c>
      <c r="X2478" s="135">
        <v>35.5</v>
      </c>
      <c r="Y2478" s="130" t="str">
        <f t="shared" si="338"/>
        <v>N1936</v>
      </c>
      <c r="Z2478" s="130" t="str">
        <f t="shared" si="339"/>
        <v>4/MH-A2100HT</v>
      </c>
      <c r="AA2478" s="135">
        <f t="shared" si="341"/>
        <v>0.45</v>
      </c>
      <c r="AB2478" s="135">
        <f t="shared" si="337"/>
        <v>6.94</v>
      </c>
      <c r="AC2478" s="130">
        <f t="shared" si="342"/>
        <v>35.5</v>
      </c>
      <c r="AD2478" s="130" t="str">
        <f t="shared" si="340"/>
        <v>66002-412</v>
      </c>
      <c r="AE2478" s="136"/>
      <c r="AF2478" s="137"/>
      <c r="AG2478" s="1" t="s">
        <v>151</v>
      </c>
      <c r="AH2478" s="43" t="s">
        <v>323</v>
      </c>
      <c r="AI2478" s="229">
        <v>45057</v>
      </c>
    </row>
    <row r="2479" spans="1:35" x14ac:dyDescent="0.25">
      <c r="A2479" s="140">
        <v>45062</v>
      </c>
      <c r="B2479" s="55" t="s">
        <v>7690</v>
      </c>
      <c r="C2479" s="51" t="s">
        <v>2326</v>
      </c>
      <c r="D2479" s="51" t="s">
        <v>5369</v>
      </c>
      <c r="E2479" s="54">
        <v>45068</v>
      </c>
      <c r="F2479" s="51" t="s">
        <v>571</v>
      </c>
      <c r="G2479" s="48" t="s">
        <v>5368</v>
      </c>
      <c r="H2479" s="52">
        <v>60</v>
      </c>
      <c r="I2479" s="51" t="s">
        <v>113</v>
      </c>
      <c r="J2479" s="1">
        <v>6.22</v>
      </c>
      <c r="K2479" s="132">
        <v>998697</v>
      </c>
      <c r="L2479" s="131"/>
      <c r="M2479" s="131">
        <v>3.6</v>
      </c>
      <c r="N2479" s="131">
        <v>3.35</v>
      </c>
      <c r="O2479" s="133">
        <f t="shared" si="343"/>
        <v>12.06</v>
      </c>
      <c r="P2479" s="131" t="s">
        <v>3486</v>
      </c>
      <c r="Q2479" s="131" t="s">
        <v>412</v>
      </c>
      <c r="R2479" s="134" t="s">
        <v>248</v>
      </c>
      <c r="S2479" s="149">
        <v>17.24666666666667</v>
      </c>
      <c r="T2479" s="149">
        <v>0.2874444444444445</v>
      </c>
      <c r="U2479" s="150">
        <v>45065</v>
      </c>
      <c r="V2479" s="149">
        <v>1.2361111111111116</v>
      </c>
      <c r="W2479" s="130">
        <v>0.25</v>
      </c>
      <c r="X2479" s="135">
        <v>24</v>
      </c>
      <c r="Y2479" s="130" t="str">
        <f t="shared" si="338"/>
        <v>RL1598</v>
      </c>
      <c r="Z2479" s="130" t="str">
        <f t="shared" si="339"/>
        <v>1/NCR18650BF</v>
      </c>
      <c r="AA2479" s="135">
        <f t="shared" si="341"/>
        <v>0.25</v>
      </c>
      <c r="AB2479" s="135">
        <f t="shared" si="337"/>
        <v>6.22</v>
      </c>
      <c r="AC2479" s="130">
        <f t="shared" si="342"/>
        <v>24</v>
      </c>
      <c r="AD2479" s="130" t="str">
        <f t="shared" si="340"/>
        <v>66002-915</v>
      </c>
      <c r="AE2479" s="136"/>
      <c r="AF2479" s="137"/>
      <c r="AG2479" s="1" t="s">
        <v>153</v>
      </c>
      <c r="AH2479" s="43">
        <v>65616</v>
      </c>
      <c r="AI2479" s="229">
        <v>45061</v>
      </c>
    </row>
    <row r="2480" spans="1:35" x14ac:dyDescent="0.25">
      <c r="A2480" s="146">
        <v>45057</v>
      </c>
      <c r="B2480" s="57" t="s">
        <v>7653</v>
      </c>
      <c r="C2480" s="51" t="s">
        <v>3235</v>
      </c>
      <c r="D2480" s="51" t="s">
        <v>1063</v>
      </c>
      <c r="E2480" s="54">
        <v>45065</v>
      </c>
      <c r="F2480" s="51" t="s">
        <v>267</v>
      </c>
      <c r="G2480" s="48" t="s">
        <v>1062</v>
      </c>
      <c r="H2480" s="52">
        <v>2</v>
      </c>
      <c r="I2480" s="51" t="s">
        <v>1924</v>
      </c>
      <c r="J2480" s="1">
        <v>39.68</v>
      </c>
      <c r="K2480" s="132">
        <v>997997</v>
      </c>
      <c r="L2480" s="131"/>
      <c r="M2480" s="131"/>
      <c r="N2480" s="131"/>
      <c r="O2480" s="133">
        <f t="shared" si="343"/>
        <v>0</v>
      </c>
      <c r="P2480" s="131"/>
      <c r="Q2480" s="131"/>
      <c r="R2480" s="134" t="s">
        <v>5813</v>
      </c>
      <c r="S2480" s="149">
        <v>0.43888888888888777</v>
      </c>
      <c r="T2480" s="149">
        <v>0.21944444444444389</v>
      </c>
      <c r="U2480" s="150">
        <v>45064</v>
      </c>
      <c r="V2480" s="149">
        <v>0.32527777777777711</v>
      </c>
      <c r="W2480" s="130">
        <v>0.12</v>
      </c>
      <c r="X2480" s="135">
        <v>80</v>
      </c>
      <c r="Y2480" s="130" t="str">
        <f t="shared" si="338"/>
        <v>CH211A</v>
      </c>
      <c r="Z2480" s="130" t="str">
        <f t="shared" si="339"/>
        <v>1/TSB-002PCB</v>
      </c>
      <c r="AA2480" s="135">
        <f t="shared" si="341"/>
        <v>0.12</v>
      </c>
      <c r="AB2480" s="135">
        <f t="shared" si="337"/>
        <v>39.68</v>
      </c>
      <c r="AC2480" s="130">
        <f t="shared" si="342"/>
        <v>80</v>
      </c>
      <c r="AD2480" s="130" t="str">
        <f t="shared" si="340"/>
        <v>66000-118A</v>
      </c>
      <c r="AE2480" s="136"/>
      <c r="AF2480" s="137"/>
      <c r="AG2480" s="1" t="s">
        <v>153</v>
      </c>
      <c r="AH2480" s="43">
        <v>66116</v>
      </c>
      <c r="AI2480" s="229">
        <v>45055</v>
      </c>
    </row>
    <row r="2481" spans="1:35" x14ac:dyDescent="0.25">
      <c r="A2481" s="146">
        <v>45057</v>
      </c>
      <c r="B2481" s="57" t="s">
        <v>7652</v>
      </c>
      <c r="C2481" s="51" t="s">
        <v>1293</v>
      </c>
      <c r="D2481" s="51" t="s">
        <v>269</v>
      </c>
      <c r="E2481" s="54">
        <v>45065</v>
      </c>
      <c r="F2481" s="51" t="s">
        <v>267</v>
      </c>
      <c r="G2481" s="48" t="s">
        <v>268</v>
      </c>
      <c r="H2481" s="52">
        <v>1</v>
      </c>
      <c r="I2481" s="51" t="s">
        <v>102</v>
      </c>
      <c r="J2481" s="1">
        <v>35.54</v>
      </c>
      <c r="K2481" s="132">
        <v>997997</v>
      </c>
      <c r="L2481" s="131"/>
      <c r="M2481" s="131"/>
      <c r="N2481" s="131"/>
      <c r="O2481" s="133">
        <f t="shared" ref="O2481:O2498" si="344">N2481*M2481</f>
        <v>0</v>
      </c>
      <c r="P2481" s="131"/>
      <c r="Q2481" s="131"/>
      <c r="R2481" s="134" t="s">
        <v>5813</v>
      </c>
      <c r="S2481" s="149">
        <v>0.3013888888888876</v>
      </c>
      <c r="T2481" s="149">
        <v>0.3013888888888876</v>
      </c>
      <c r="U2481" s="150">
        <v>45064</v>
      </c>
      <c r="V2481" s="149">
        <v>0.16500000000000181</v>
      </c>
      <c r="W2481" s="130">
        <v>0.24</v>
      </c>
      <c r="X2481" s="135">
        <v>80</v>
      </c>
      <c r="Y2481" s="130" t="str">
        <f t="shared" si="338"/>
        <v>CH211</v>
      </c>
      <c r="Z2481" s="130" t="str">
        <f t="shared" si="339"/>
        <v>1/TSB-002</v>
      </c>
      <c r="AA2481" s="135">
        <f t="shared" si="341"/>
        <v>0.24</v>
      </c>
      <c r="AB2481" s="135">
        <f t="shared" si="337"/>
        <v>35.54</v>
      </c>
      <c r="AC2481" s="130">
        <f t="shared" si="342"/>
        <v>80</v>
      </c>
      <c r="AD2481" s="130" t="str">
        <f t="shared" si="340"/>
        <v>66000-118</v>
      </c>
      <c r="AE2481" s="136"/>
      <c r="AF2481" s="137"/>
      <c r="AG2481" s="1" t="s">
        <v>153</v>
      </c>
      <c r="AH2481" s="43">
        <v>66116</v>
      </c>
      <c r="AI2481" s="229">
        <v>45055</v>
      </c>
    </row>
    <row r="2482" spans="1:35" x14ac:dyDescent="0.25">
      <c r="A2482" s="146">
        <v>45064</v>
      </c>
      <c r="B2482" s="57" t="s">
        <v>7733</v>
      </c>
      <c r="C2482" s="51" t="s">
        <v>7735</v>
      </c>
      <c r="D2482" s="51" t="s">
        <v>7752</v>
      </c>
      <c r="E2482" s="54">
        <v>45065</v>
      </c>
      <c r="F2482" s="51" t="s">
        <v>322</v>
      </c>
      <c r="G2482" s="48" t="s">
        <v>7734</v>
      </c>
      <c r="H2482" s="52">
        <v>50</v>
      </c>
      <c r="I2482" s="51" t="s">
        <v>4395</v>
      </c>
      <c r="J2482" s="1">
        <v>0.54</v>
      </c>
      <c r="K2482" s="132">
        <v>999058</v>
      </c>
      <c r="L2482" s="131"/>
      <c r="M2482" s="131">
        <v>1.2</v>
      </c>
      <c r="N2482" s="131">
        <v>0.21</v>
      </c>
      <c r="O2482" s="133">
        <f t="shared" si="344"/>
        <v>0.252</v>
      </c>
      <c r="P2482" s="131" t="s">
        <v>3497</v>
      </c>
      <c r="Q2482" s="131" t="s">
        <v>412</v>
      </c>
      <c r="R2482" s="134" t="s">
        <v>5667</v>
      </c>
      <c r="S2482" s="149">
        <v>0.86805555555555491</v>
      </c>
      <c r="T2482" s="149">
        <v>1.7361111111111098E-2</v>
      </c>
      <c r="U2482" s="150">
        <v>45064</v>
      </c>
      <c r="V2482" s="149">
        <v>0.37416666666666654</v>
      </c>
      <c r="W2482" s="130">
        <v>0.25</v>
      </c>
      <c r="X2482" s="135">
        <v>3.14</v>
      </c>
      <c r="Y2482" s="130" t="str">
        <f t="shared" si="338"/>
        <v>TAG73</v>
      </c>
      <c r="Z2482" s="130" t="str">
        <f t="shared" si="339"/>
        <v>1/H210-1/2AAA</v>
      </c>
      <c r="AA2482" s="135">
        <f t="shared" si="341"/>
        <v>0.25</v>
      </c>
      <c r="AB2482" s="135">
        <f t="shared" si="337"/>
        <v>0.54</v>
      </c>
      <c r="AC2482" s="130">
        <f t="shared" si="342"/>
        <v>3.14</v>
      </c>
      <c r="AD2482" s="130" t="str">
        <f t="shared" si="340"/>
        <v>66003-159</v>
      </c>
      <c r="AE2482" s="136"/>
      <c r="AF2482" s="137"/>
      <c r="AG2482" s="1" t="s">
        <v>151</v>
      </c>
      <c r="AH2482" s="43" t="s">
        <v>323</v>
      </c>
      <c r="AI2482" s="229">
        <v>45063</v>
      </c>
    </row>
    <row r="2483" spans="1:35" x14ac:dyDescent="0.25">
      <c r="A2483" s="140">
        <v>45034</v>
      </c>
      <c r="B2483" s="55" t="s">
        <v>7516</v>
      </c>
      <c r="C2483" s="51" t="s">
        <v>1204</v>
      </c>
      <c r="D2483" s="51" t="s">
        <v>6431</v>
      </c>
      <c r="E2483" s="54">
        <v>45051</v>
      </c>
      <c r="F2483" s="51" t="s">
        <v>610</v>
      </c>
      <c r="G2483" s="48" t="s">
        <v>6430</v>
      </c>
      <c r="H2483" s="52">
        <v>10</v>
      </c>
      <c r="I2483" s="51" t="s">
        <v>643</v>
      </c>
      <c r="J2483" s="1">
        <v>337.54</v>
      </c>
      <c r="K2483" s="132">
        <v>995109</v>
      </c>
      <c r="L2483" s="131"/>
      <c r="M2483" s="131">
        <v>25.2</v>
      </c>
      <c r="N2483" s="131">
        <v>7.5</v>
      </c>
      <c r="O2483" s="133">
        <f t="shared" si="344"/>
        <v>189</v>
      </c>
      <c r="P2483" s="131" t="s">
        <v>3486</v>
      </c>
      <c r="Q2483" s="131" t="s">
        <v>567</v>
      </c>
      <c r="R2483" s="134" t="s">
        <v>259</v>
      </c>
      <c r="S2483" s="149">
        <v>59.915555555555549</v>
      </c>
      <c r="T2483" s="149">
        <v>5.9915555555555553</v>
      </c>
      <c r="U2483" s="150">
        <v>45064</v>
      </c>
      <c r="V2483" s="149">
        <v>0.83111111111111091</v>
      </c>
      <c r="W2483" s="130">
        <v>7.28</v>
      </c>
      <c r="X2483" s="135">
        <v>750</v>
      </c>
      <c r="Y2483" s="130" t="str">
        <f t="shared" si="338"/>
        <v>RL1098D</v>
      </c>
      <c r="Z2483" s="130" t="str">
        <f t="shared" si="339"/>
        <v>21/INR18650-25R</v>
      </c>
      <c r="AA2483" s="135">
        <f t="shared" si="341"/>
        <v>7.28</v>
      </c>
      <c r="AB2483" s="135">
        <f t="shared" si="337"/>
        <v>337.54</v>
      </c>
      <c r="AC2483" s="130">
        <f t="shared" si="342"/>
        <v>750</v>
      </c>
      <c r="AD2483" s="130" t="str">
        <f t="shared" si="340"/>
        <v>67001-6394</v>
      </c>
      <c r="AE2483" s="136"/>
      <c r="AF2483" s="137"/>
      <c r="AG2483" s="1" t="s">
        <v>151</v>
      </c>
      <c r="AH2483" s="43">
        <v>1582</v>
      </c>
      <c r="AI2483" s="51"/>
    </row>
    <row r="2484" spans="1:35" x14ac:dyDescent="0.25">
      <c r="A2484" s="147">
        <v>45065</v>
      </c>
      <c r="B2484" s="82" t="s">
        <v>7740</v>
      </c>
      <c r="C2484" s="51" t="s">
        <v>580</v>
      </c>
      <c r="D2484" s="51" t="s">
        <v>3466</v>
      </c>
      <c r="E2484" s="54">
        <v>45075</v>
      </c>
      <c r="F2484" s="51" t="s">
        <v>267</v>
      </c>
      <c r="G2484" s="48" t="s">
        <v>3464</v>
      </c>
      <c r="H2484" s="52">
        <v>1</v>
      </c>
      <c r="I2484" s="51" t="s">
        <v>364</v>
      </c>
      <c r="J2484" s="1">
        <v>8.42</v>
      </c>
      <c r="K2484" s="132">
        <v>999202</v>
      </c>
      <c r="L2484" s="131"/>
      <c r="M2484" s="131">
        <v>3.7</v>
      </c>
      <c r="N2484" s="131">
        <v>5.2</v>
      </c>
      <c r="O2484" s="133">
        <f t="shared" si="344"/>
        <v>19.240000000000002</v>
      </c>
      <c r="P2484" s="131" t="s">
        <v>3486</v>
      </c>
      <c r="Q2484" s="131" t="s">
        <v>550</v>
      </c>
      <c r="R2484" s="134" t="s">
        <v>248</v>
      </c>
      <c r="S2484" s="149">
        <v>0.81388888888889177</v>
      </c>
      <c r="T2484" s="149">
        <v>0.81388888888889177</v>
      </c>
      <c r="U2484" s="150">
        <v>45069</v>
      </c>
      <c r="V2484" s="149">
        <v>0.16277777777777569</v>
      </c>
      <c r="W2484" s="130">
        <v>0.56000000000000005</v>
      </c>
      <c r="X2484" s="135">
        <v>40</v>
      </c>
      <c r="Y2484" s="130" t="str">
        <f t="shared" si="338"/>
        <v>RL261A</v>
      </c>
      <c r="Z2484" s="130" t="str">
        <f t="shared" si="339"/>
        <v>2/UR18650ZY</v>
      </c>
      <c r="AA2484" s="135">
        <f t="shared" si="341"/>
        <v>0.56000000000000005</v>
      </c>
      <c r="AB2484" s="135">
        <f t="shared" si="337"/>
        <v>8.42</v>
      </c>
      <c r="AC2484" s="130">
        <f t="shared" si="342"/>
        <v>40</v>
      </c>
      <c r="AD2484" s="130" t="str">
        <f t="shared" si="340"/>
        <v>66000-493</v>
      </c>
      <c r="AE2484" s="136"/>
      <c r="AF2484" s="137"/>
      <c r="AG2484" s="1" t="s">
        <v>153</v>
      </c>
      <c r="AH2484" s="43">
        <v>66116</v>
      </c>
      <c r="AI2484" s="229">
        <v>45064</v>
      </c>
    </row>
    <row r="2485" spans="1:35" x14ac:dyDescent="0.25">
      <c r="A2485" s="147">
        <v>45065</v>
      </c>
      <c r="B2485" s="82" t="s">
        <v>7739</v>
      </c>
      <c r="C2485" s="51" t="s">
        <v>149</v>
      </c>
      <c r="D2485" s="51" t="s">
        <v>220</v>
      </c>
      <c r="E2485" s="54">
        <v>45069</v>
      </c>
      <c r="F2485" s="51" t="s">
        <v>3091</v>
      </c>
      <c r="G2485" s="48" t="s">
        <v>219</v>
      </c>
      <c r="H2485" s="52">
        <v>24</v>
      </c>
      <c r="I2485" s="51" t="s">
        <v>148</v>
      </c>
      <c r="J2485" s="1">
        <v>15.56</v>
      </c>
      <c r="K2485" s="132">
        <v>999041</v>
      </c>
      <c r="L2485" s="131"/>
      <c r="M2485" s="131">
        <v>3.6</v>
      </c>
      <c r="N2485" s="131">
        <v>13</v>
      </c>
      <c r="O2485" s="133">
        <f t="shared" si="344"/>
        <v>46.800000000000004</v>
      </c>
      <c r="P2485" s="131" t="s">
        <v>538</v>
      </c>
      <c r="Q2485" s="131" t="s">
        <v>412</v>
      </c>
      <c r="R2485" s="134" t="s">
        <v>248</v>
      </c>
      <c r="S2485" s="149">
        <v>7.6752777777777803</v>
      </c>
      <c r="T2485" s="149">
        <v>0.31980324074074085</v>
      </c>
      <c r="U2485" s="150">
        <v>45068</v>
      </c>
      <c r="V2485" s="149">
        <v>0.74361111111111189</v>
      </c>
      <c r="W2485" s="130">
        <v>0.2</v>
      </c>
      <c r="X2485" s="135">
        <v>37.5</v>
      </c>
      <c r="Y2485" s="130" t="str">
        <f t="shared" si="338"/>
        <v>L204</v>
      </c>
      <c r="Z2485" s="130" t="str">
        <f t="shared" si="339"/>
        <v>1/LSH20</v>
      </c>
      <c r="AA2485" s="135">
        <f t="shared" si="341"/>
        <v>0.2</v>
      </c>
      <c r="AB2485" s="135">
        <f t="shared" si="337"/>
        <v>15.56</v>
      </c>
      <c r="AC2485" s="130">
        <f t="shared" si="342"/>
        <v>37.5</v>
      </c>
      <c r="AD2485" s="130" t="str">
        <f t="shared" si="340"/>
        <v>66000-207</v>
      </c>
      <c r="AE2485" s="136"/>
      <c r="AF2485" s="137"/>
      <c r="AG2485" s="1" t="s">
        <v>151</v>
      </c>
      <c r="AH2485" s="43">
        <v>65365</v>
      </c>
      <c r="AI2485" s="229">
        <v>45063</v>
      </c>
    </row>
    <row r="2486" spans="1:35" x14ac:dyDescent="0.25">
      <c r="A2486" s="147">
        <v>45065</v>
      </c>
      <c r="B2486" s="82" t="s">
        <v>7745</v>
      </c>
      <c r="C2486" s="51" t="s">
        <v>7747</v>
      </c>
      <c r="D2486" s="51" t="s">
        <v>7748</v>
      </c>
      <c r="E2486" s="54">
        <v>45068</v>
      </c>
      <c r="F2486" s="51" t="s">
        <v>1753</v>
      </c>
      <c r="G2486" s="48" t="s">
        <v>7746</v>
      </c>
      <c r="H2486" s="52">
        <v>2</v>
      </c>
      <c r="I2486" s="51" t="s">
        <v>122</v>
      </c>
      <c r="J2486" s="1">
        <v>14</v>
      </c>
      <c r="K2486" s="132">
        <v>999350</v>
      </c>
      <c r="L2486" s="131"/>
      <c r="M2486" s="131">
        <v>14.4</v>
      </c>
      <c r="N2486" s="131"/>
      <c r="O2486" s="133">
        <f t="shared" si="344"/>
        <v>0</v>
      </c>
      <c r="P2486" s="131" t="s">
        <v>4011</v>
      </c>
      <c r="Q2486" s="131" t="s">
        <v>591</v>
      </c>
      <c r="R2486" s="134" t="s">
        <v>118</v>
      </c>
      <c r="S2486" s="149">
        <v>2.2466666666666661</v>
      </c>
      <c r="T2486" s="149">
        <v>1.1233333333333331</v>
      </c>
      <c r="U2486" s="150">
        <v>45068</v>
      </c>
      <c r="V2486" s="149">
        <v>0.32611111111111057</v>
      </c>
      <c r="W2486" s="130">
        <v>1.41</v>
      </c>
      <c r="X2486" s="135">
        <v>84</v>
      </c>
      <c r="Y2486" s="130" t="str">
        <f t="shared" si="338"/>
        <v>PACK433</v>
      </c>
      <c r="Z2486" s="130" t="str">
        <f t="shared" si="339"/>
        <v>12/N700AACL</v>
      </c>
      <c r="AA2486" s="135">
        <f t="shared" si="341"/>
        <v>1.41</v>
      </c>
      <c r="AB2486" s="135">
        <f t="shared" si="337"/>
        <v>14</v>
      </c>
      <c r="AC2486" s="130">
        <f t="shared" si="342"/>
        <v>84</v>
      </c>
      <c r="AD2486" s="130" t="str">
        <f t="shared" si="340"/>
        <v>30002-722</v>
      </c>
      <c r="AE2486" s="136"/>
      <c r="AF2486" s="137"/>
      <c r="AG2486" s="1" t="s">
        <v>153</v>
      </c>
      <c r="AH2486" s="43">
        <v>35006</v>
      </c>
      <c r="AI2486" s="229">
        <v>45064</v>
      </c>
    </row>
    <row r="2487" spans="1:35" x14ac:dyDescent="0.25">
      <c r="A2487" s="139">
        <v>45068</v>
      </c>
      <c r="B2487" s="58" t="s">
        <v>7753</v>
      </c>
      <c r="C2487" s="51" t="s">
        <v>3235</v>
      </c>
      <c r="D2487" s="51" t="s">
        <v>1063</v>
      </c>
      <c r="E2487" s="54">
        <v>45077</v>
      </c>
      <c r="F2487" s="51" t="s">
        <v>267</v>
      </c>
      <c r="G2487" s="48" t="s">
        <v>1062</v>
      </c>
      <c r="H2487" s="52">
        <v>3</v>
      </c>
      <c r="I2487" s="51" t="s">
        <v>1924</v>
      </c>
      <c r="J2487" s="1">
        <v>39.68</v>
      </c>
      <c r="K2487" s="132">
        <v>999348</v>
      </c>
      <c r="L2487" s="131"/>
      <c r="M2487" s="131"/>
      <c r="N2487" s="131"/>
      <c r="O2487" s="133">
        <f t="shared" si="344"/>
        <v>0</v>
      </c>
      <c r="P2487" s="131"/>
      <c r="Q2487" s="131"/>
      <c r="R2487" s="134" t="s">
        <v>249</v>
      </c>
      <c r="S2487" s="149">
        <v>0.33333333333333215</v>
      </c>
      <c r="T2487" s="149">
        <v>0.11111111111111072</v>
      </c>
      <c r="U2487" s="150">
        <v>45068</v>
      </c>
      <c r="V2487" s="149">
        <v>0.48472222222222161</v>
      </c>
      <c r="W2487" s="130">
        <v>0.12</v>
      </c>
      <c r="X2487" s="135">
        <v>68</v>
      </c>
      <c r="Y2487" s="130" t="str">
        <f t="shared" si="338"/>
        <v>CH211A</v>
      </c>
      <c r="Z2487" s="130" t="str">
        <f t="shared" si="339"/>
        <v>1/TSB-002PCB</v>
      </c>
      <c r="AA2487" s="135">
        <f t="shared" si="341"/>
        <v>0.12</v>
      </c>
      <c r="AB2487" s="135">
        <f t="shared" si="337"/>
        <v>39.68</v>
      </c>
      <c r="AC2487" s="130">
        <f t="shared" si="342"/>
        <v>68</v>
      </c>
      <c r="AD2487" s="130" t="str">
        <f t="shared" si="340"/>
        <v>66000-118A</v>
      </c>
      <c r="AE2487" s="136"/>
      <c r="AF2487" s="137"/>
      <c r="AG2487" s="1" t="s">
        <v>153</v>
      </c>
      <c r="AH2487" s="43">
        <v>66116</v>
      </c>
      <c r="AI2487" s="229">
        <v>45065</v>
      </c>
    </row>
    <row r="2488" spans="1:35" x14ac:dyDescent="0.25">
      <c r="A2488" s="144">
        <v>45063</v>
      </c>
      <c r="B2488" s="56" t="s">
        <v>7710</v>
      </c>
      <c r="C2488" s="51" t="s">
        <v>3235</v>
      </c>
      <c r="D2488" s="51" t="s">
        <v>1063</v>
      </c>
      <c r="E2488" s="54">
        <v>45077</v>
      </c>
      <c r="F2488" s="51" t="s">
        <v>267</v>
      </c>
      <c r="G2488" s="48" t="s">
        <v>1062</v>
      </c>
      <c r="H2488" s="52">
        <v>5</v>
      </c>
      <c r="I2488" s="51" t="s">
        <v>1924</v>
      </c>
      <c r="J2488" s="1">
        <v>39.68</v>
      </c>
      <c r="K2488" s="132">
        <v>998274</v>
      </c>
      <c r="L2488" s="131"/>
      <c r="M2488" s="131"/>
      <c r="N2488" s="131"/>
      <c r="O2488" s="133">
        <f t="shared" si="344"/>
        <v>0</v>
      </c>
      <c r="P2488" s="131"/>
      <c r="Q2488" s="131"/>
      <c r="R2488" s="134" t="s">
        <v>249</v>
      </c>
      <c r="S2488" s="149">
        <v>0.5333333333333341</v>
      </c>
      <c r="T2488" s="149">
        <v>0.10666666666666683</v>
      </c>
      <c r="U2488" s="150">
        <v>45068</v>
      </c>
      <c r="V2488" s="149">
        <v>0.31916666666666593</v>
      </c>
      <c r="W2488" s="130">
        <v>0.12</v>
      </c>
      <c r="X2488" s="135">
        <v>80</v>
      </c>
      <c r="Y2488" s="130" t="str">
        <f t="shared" si="338"/>
        <v>CH211A</v>
      </c>
      <c r="Z2488" s="130" t="str">
        <f t="shared" si="339"/>
        <v>1/TSB-002PCB</v>
      </c>
      <c r="AA2488" s="135">
        <f t="shared" si="341"/>
        <v>0.12</v>
      </c>
      <c r="AB2488" s="135">
        <f t="shared" si="337"/>
        <v>39.68</v>
      </c>
      <c r="AC2488" s="130">
        <f t="shared" si="342"/>
        <v>80</v>
      </c>
      <c r="AD2488" s="130" t="str">
        <f t="shared" si="340"/>
        <v>66000-118A</v>
      </c>
      <c r="AE2488" s="136"/>
      <c r="AF2488" s="137"/>
      <c r="AG2488" s="1" t="s">
        <v>153</v>
      </c>
      <c r="AH2488" s="43">
        <v>66116</v>
      </c>
      <c r="AI2488" s="229">
        <v>45057</v>
      </c>
    </row>
    <row r="2489" spans="1:35" x14ac:dyDescent="0.25">
      <c r="A2489" s="146">
        <v>45057</v>
      </c>
      <c r="B2489" s="57" t="s">
        <v>7667</v>
      </c>
      <c r="C2489" s="51" t="s">
        <v>1765</v>
      </c>
      <c r="D2489" s="51" t="s">
        <v>1766</v>
      </c>
      <c r="E2489" s="54">
        <v>45076</v>
      </c>
      <c r="F2489" s="51" t="s">
        <v>6713</v>
      </c>
      <c r="G2489" s="48" t="s">
        <v>1761</v>
      </c>
      <c r="H2489" s="52">
        <v>10</v>
      </c>
      <c r="I2489" s="51" t="s">
        <v>1762</v>
      </c>
      <c r="J2489" s="1">
        <v>78.47</v>
      </c>
      <c r="K2489" s="132">
        <v>998287</v>
      </c>
      <c r="L2489" s="131"/>
      <c r="M2489" s="131">
        <v>12</v>
      </c>
      <c r="N2489" s="131">
        <v>5</v>
      </c>
      <c r="O2489" s="133">
        <f t="shared" si="344"/>
        <v>60</v>
      </c>
      <c r="P2489" s="131" t="s">
        <v>115</v>
      </c>
      <c r="Q2489" s="131" t="s">
        <v>7668</v>
      </c>
      <c r="R2489" s="134" t="s">
        <v>2172</v>
      </c>
      <c r="S2489" s="149">
        <v>22.415555555555549</v>
      </c>
      <c r="T2489" s="149">
        <v>1.8679629629629624</v>
      </c>
      <c r="U2489" s="150">
        <v>45068</v>
      </c>
      <c r="V2489" s="149">
        <v>0.82777777777777839</v>
      </c>
      <c r="W2489" s="130">
        <v>2.2799999999999998</v>
      </c>
      <c r="X2489" s="135">
        <v>215</v>
      </c>
      <c r="Y2489" s="130" t="str">
        <f t="shared" si="338"/>
        <v>S124</v>
      </c>
      <c r="Z2489" s="130" t="str">
        <f t="shared" si="339"/>
        <v>6/12SB25WHR</v>
      </c>
      <c r="AA2489" s="135">
        <f t="shared" si="341"/>
        <v>2.2799999999999998</v>
      </c>
      <c r="AB2489" s="135">
        <f t="shared" si="337"/>
        <v>78.47</v>
      </c>
      <c r="AC2489" s="130">
        <f t="shared" si="342"/>
        <v>215</v>
      </c>
      <c r="AD2489" s="130" t="str">
        <f t="shared" si="340"/>
        <v>66002-950</v>
      </c>
      <c r="AE2489" s="136"/>
      <c r="AF2489" s="137"/>
      <c r="AG2489" s="1" t="s">
        <v>152</v>
      </c>
      <c r="AH2489" s="43">
        <v>2420</v>
      </c>
      <c r="AI2489" s="229">
        <v>45057</v>
      </c>
    </row>
    <row r="2490" spans="1:35" x14ac:dyDescent="0.25">
      <c r="A2490" s="140">
        <v>45062</v>
      </c>
      <c r="B2490" s="55" t="s">
        <v>7697</v>
      </c>
      <c r="C2490" s="51" t="s">
        <v>5521</v>
      </c>
      <c r="D2490" s="51" t="s">
        <v>7699</v>
      </c>
      <c r="E2490" s="54">
        <v>45079</v>
      </c>
      <c r="F2490" s="51" t="s">
        <v>6115</v>
      </c>
      <c r="G2490" s="48" t="s">
        <v>7698</v>
      </c>
      <c r="H2490" s="52">
        <v>2</v>
      </c>
      <c r="I2490" s="51" t="s">
        <v>338</v>
      </c>
      <c r="J2490" s="1">
        <v>9.26</v>
      </c>
      <c r="K2490" s="132">
        <v>998703</v>
      </c>
      <c r="L2490" s="131"/>
      <c r="M2490" s="131">
        <v>12</v>
      </c>
      <c r="N2490" s="131">
        <v>1</v>
      </c>
      <c r="O2490" s="133">
        <f t="shared" si="344"/>
        <v>12</v>
      </c>
      <c r="P2490" s="131" t="s">
        <v>4011</v>
      </c>
      <c r="Q2490" s="131" t="s">
        <v>584</v>
      </c>
      <c r="R2490" s="134" t="s">
        <v>248</v>
      </c>
      <c r="S2490" s="149">
        <v>0.68333333333333357</v>
      </c>
      <c r="T2490" s="149">
        <v>0.34166666666666679</v>
      </c>
      <c r="U2490" s="150">
        <v>45068</v>
      </c>
      <c r="V2490" s="149">
        <v>0.29111111111111043</v>
      </c>
      <c r="W2490" s="130">
        <v>0.5</v>
      </c>
      <c r="X2490" s="135">
        <v>130</v>
      </c>
      <c r="Y2490" s="130" t="str">
        <f t="shared" si="338"/>
        <v>N2051</v>
      </c>
      <c r="Z2490" s="130" t="str">
        <f t="shared" si="339"/>
        <v>10/IF1000AA</v>
      </c>
      <c r="AA2490" s="135">
        <f t="shared" si="341"/>
        <v>0.5</v>
      </c>
      <c r="AB2490" s="135">
        <f t="shared" si="337"/>
        <v>9.26</v>
      </c>
      <c r="AC2490" s="130">
        <f t="shared" si="342"/>
        <v>130</v>
      </c>
      <c r="AD2490" s="130" t="str">
        <f t="shared" si="340"/>
        <v>66004-186</v>
      </c>
      <c r="AE2490" s="136"/>
      <c r="AF2490" s="137"/>
      <c r="AG2490" s="1" t="s">
        <v>151</v>
      </c>
      <c r="AH2490" s="43">
        <v>65658</v>
      </c>
      <c r="AI2490" s="229">
        <v>45061</v>
      </c>
    </row>
    <row r="2491" spans="1:35" x14ac:dyDescent="0.25">
      <c r="A2491" s="139">
        <v>45054</v>
      </c>
      <c r="B2491" s="58" t="s">
        <v>7636</v>
      </c>
      <c r="C2491" s="51" t="s">
        <v>7637</v>
      </c>
      <c r="D2491" s="51" t="s">
        <v>7639</v>
      </c>
      <c r="E2491" s="54">
        <v>45065</v>
      </c>
      <c r="F2491" s="51" t="s">
        <v>832</v>
      </c>
      <c r="G2491" s="48" t="s">
        <v>7637</v>
      </c>
      <c r="H2491" s="52">
        <v>1</v>
      </c>
      <c r="I2491" s="51" t="s">
        <v>7638</v>
      </c>
      <c r="J2491" s="1">
        <v>120</v>
      </c>
      <c r="K2491" s="132">
        <v>997738</v>
      </c>
      <c r="L2491" s="131"/>
      <c r="M2491" s="131"/>
      <c r="N2491" s="131"/>
      <c r="O2491" s="133">
        <f t="shared" si="344"/>
        <v>0</v>
      </c>
      <c r="P2491" s="131"/>
      <c r="Q2491" s="131"/>
      <c r="R2491" s="134" t="s">
        <v>118</v>
      </c>
      <c r="S2491" s="149">
        <v>2.1933333333333325</v>
      </c>
      <c r="T2491" s="149">
        <v>2.1933333333333325</v>
      </c>
      <c r="U2491" s="150">
        <v>45071</v>
      </c>
      <c r="V2491" s="149">
        <v>0.3177777777777786</v>
      </c>
      <c r="W2491" s="130">
        <v>1</v>
      </c>
      <c r="X2491" s="135">
        <v>30</v>
      </c>
      <c r="Y2491" s="130" t="str">
        <f t="shared" si="338"/>
        <v>LABOUR ONLY</v>
      </c>
      <c r="Z2491" s="130" t="str">
        <f t="shared" si="339"/>
        <v>BOM - ENGINEERING</v>
      </c>
      <c r="AA2491" s="135">
        <f t="shared" si="341"/>
        <v>1</v>
      </c>
      <c r="AB2491" s="135">
        <f t="shared" si="337"/>
        <v>120</v>
      </c>
      <c r="AC2491" s="130">
        <f t="shared" si="342"/>
        <v>30</v>
      </c>
      <c r="AD2491" s="130" t="str">
        <f t="shared" si="340"/>
        <v>BOM - ENGINEERING</v>
      </c>
      <c r="AE2491" s="136"/>
      <c r="AF2491" s="137"/>
      <c r="AG2491" s="1" t="s">
        <v>151</v>
      </c>
      <c r="AH2491" s="43">
        <v>64999</v>
      </c>
      <c r="AI2491" s="229">
        <v>45054</v>
      </c>
    </row>
    <row r="2492" spans="1:35" x14ac:dyDescent="0.25">
      <c r="A2492" s="147">
        <v>45058</v>
      </c>
      <c r="B2492" s="82" t="s">
        <v>7669</v>
      </c>
      <c r="C2492" s="51" t="s">
        <v>7671</v>
      </c>
      <c r="D2492" s="51" t="s">
        <v>7672</v>
      </c>
      <c r="E2492" s="54">
        <v>45070</v>
      </c>
      <c r="F2492" s="51" t="s">
        <v>2628</v>
      </c>
      <c r="G2492" s="48" t="s">
        <v>7670</v>
      </c>
      <c r="H2492" s="52">
        <v>2</v>
      </c>
      <c r="I2492" s="51" t="s">
        <v>736</v>
      </c>
      <c r="J2492" s="1">
        <v>2.33</v>
      </c>
      <c r="K2492" s="132">
        <v>997767</v>
      </c>
      <c r="L2492" s="131"/>
      <c r="M2492" s="131">
        <v>3</v>
      </c>
      <c r="N2492" s="131">
        <v>1.2</v>
      </c>
      <c r="O2492" s="133">
        <f t="shared" si="344"/>
        <v>3.5999999999999996</v>
      </c>
      <c r="P2492" s="131" t="s">
        <v>435</v>
      </c>
      <c r="Q2492" s="131" t="s">
        <v>412</v>
      </c>
      <c r="R2492" s="134" t="s">
        <v>997</v>
      </c>
      <c r="S2492" s="149">
        <v>0.62499999999999911</v>
      </c>
      <c r="T2492" s="149">
        <v>0.31249999999999956</v>
      </c>
      <c r="U2492" s="150">
        <v>45070</v>
      </c>
      <c r="V2492" s="149">
        <v>0.20083333333333009</v>
      </c>
      <c r="W2492" s="130">
        <v>0.25</v>
      </c>
      <c r="X2492" s="135">
        <v>8.94</v>
      </c>
      <c r="Y2492" s="130" t="str">
        <f t="shared" si="338"/>
        <v>L945</v>
      </c>
      <c r="Z2492" s="130" t="str">
        <f t="shared" si="339"/>
        <v>PLC-2/3A-3-038B</v>
      </c>
      <c r="AA2492" s="135">
        <f t="shared" si="341"/>
        <v>0.25</v>
      </c>
      <c r="AB2492" s="135">
        <f t="shared" si="337"/>
        <v>2.33</v>
      </c>
      <c r="AC2492" s="130">
        <f t="shared" si="342"/>
        <v>8.94</v>
      </c>
      <c r="AD2492" s="130" t="str">
        <f t="shared" si="340"/>
        <v>46003-300BB</v>
      </c>
      <c r="AE2492" s="136"/>
      <c r="AF2492" s="137"/>
      <c r="AG2492" s="1" t="s">
        <v>573</v>
      </c>
      <c r="AH2492" s="43">
        <v>22417</v>
      </c>
      <c r="AI2492" s="229">
        <v>45070</v>
      </c>
    </row>
    <row r="2493" spans="1:35" x14ac:dyDescent="0.25">
      <c r="A2493" s="140">
        <v>45055</v>
      </c>
      <c r="B2493" s="55" t="s">
        <v>7640</v>
      </c>
      <c r="C2493" s="51" t="s">
        <v>6998</v>
      </c>
      <c r="D2493" s="51" t="s">
        <v>6999</v>
      </c>
      <c r="E2493" s="54">
        <v>45072</v>
      </c>
      <c r="F2493" s="51" t="s">
        <v>93</v>
      </c>
      <c r="G2493" s="48" t="s">
        <v>6996</v>
      </c>
      <c r="H2493" s="52">
        <v>1</v>
      </c>
      <c r="I2493" s="51" t="s">
        <v>6997</v>
      </c>
      <c r="J2493" s="1">
        <v>120.6</v>
      </c>
      <c r="K2493" s="132">
        <v>997810</v>
      </c>
      <c r="L2493" s="131"/>
      <c r="M2493" s="131">
        <v>24</v>
      </c>
      <c r="N2493" s="131"/>
      <c r="O2493" s="133">
        <f t="shared" si="344"/>
        <v>0</v>
      </c>
      <c r="P2493" s="131" t="s">
        <v>3538</v>
      </c>
      <c r="Q2493" s="131" t="s">
        <v>1208</v>
      </c>
      <c r="R2493" s="134" t="s">
        <v>6268</v>
      </c>
      <c r="S2493" s="149">
        <v>8.4080555555555563</v>
      </c>
      <c r="T2493" s="149">
        <v>8.4080555555555563</v>
      </c>
      <c r="U2493" s="150">
        <v>45070</v>
      </c>
      <c r="V2493" s="149">
        <v>0.16111111111110876</v>
      </c>
      <c r="W2493" s="130">
        <v>2.2200000000000002</v>
      </c>
      <c r="X2493" s="135">
        <v>305</v>
      </c>
      <c r="Y2493" s="130" t="str">
        <f t="shared" si="338"/>
        <v>DH60</v>
      </c>
      <c r="Z2493" s="130" t="str">
        <f t="shared" si="339"/>
        <v>16/LR03</v>
      </c>
      <c r="AA2493" s="135">
        <f t="shared" si="341"/>
        <v>2.2200000000000002</v>
      </c>
      <c r="AB2493" s="135">
        <f t="shared" si="337"/>
        <v>120.6</v>
      </c>
      <c r="AC2493" s="130">
        <f t="shared" si="342"/>
        <v>305</v>
      </c>
      <c r="AD2493" s="130" t="str">
        <f t="shared" si="340"/>
        <v>66003-104</v>
      </c>
      <c r="AE2493" s="136"/>
      <c r="AF2493" s="137"/>
      <c r="AG2493" s="1" t="s">
        <v>152</v>
      </c>
      <c r="AH2493" s="43">
        <v>65929</v>
      </c>
      <c r="AI2493" s="229">
        <v>45054</v>
      </c>
    </row>
    <row r="2494" spans="1:35" x14ac:dyDescent="0.25">
      <c r="A2494" s="146">
        <v>45064</v>
      </c>
      <c r="B2494" s="57" t="s">
        <v>7728</v>
      </c>
      <c r="C2494" s="51" t="s">
        <v>1995</v>
      </c>
      <c r="D2494" s="51" t="s">
        <v>98</v>
      </c>
      <c r="E2494" s="54">
        <v>45082</v>
      </c>
      <c r="F2494" s="51" t="s">
        <v>1993</v>
      </c>
      <c r="G2494" s="48" t="s">
        <v>1994</v>
      </c>
      <c r="H2494" s="52">
        <v>6</v>
      </c>
      <c r="I2494" s="51" t="s">
        <v>95</v>
      </c>
      <c r="J2494" s="1">
        <v>48.14</v>
      </c>
      <c r="K2494" s="132">
        <v>999063</v>
      </c>
      <c r="L2494" s="131"/>
      <c r="M2494" s="131">
        <v>12</v>
      </c>
      <c r="N2494" s="131">
        <v>54</v>
      </c>
      <c r="O2494" s="133">
        <f t="shared" si="344"/>
        <v>648</v>
      </c>
      <c r="P2494" s="131" t="s">
        <v>3538</v>
      </c>
      <c r="Q2494" s="131" t="s">
        <v>1996</v>
      </c>
      <c r="R2494" s="134" t="s">
        <v>5813</v>
      </c>
      <c r="S2494" s="149">
        <v>15.398888888888893</v>
      </c>
      <c r="T2494" s="149">
        <v>2.5664814814814823</v>
      </c>
      <c r="U2494" s="150">
        <v>45069</v>
      </c>
      <c r="V2494" s="149">
        <v>0.52027777777777828</v>
      </c>
      <c r="W2494" s="130">
        <v>1.69</v>
      </c>
      <c r="X2494" s="135">
        <v>220</v>
      </c>
      <c r="Y2494" s="130" t="str">
        <f t="shared" si="338"/>
        <v>AL298</v>
      </c>
      <c r="Z2494" s="130" t="str">
        <f t="shared" si="339"/>
        <v>48/LR20XW</v>
      </c>
      <c r="AA2494" s="135">
        <f t="shared" si="341"/>
        <v>1.69</v>
      </c>
      <c r="AB2494" s="135">
        <f t="shared" si="337"/>
        <v>48.14</v>
      </c>
      <c r="AC2494" s="130">
        <f t="shared" si="342"/>
        <v>220</v>
      </c>
      <c r="AD2494" s="130" t="str">
        <f t="shared" si="340"/>
        <v>66000-288</v>
      </c>
      <c r="AE2494" s="136"/>
      <c r="AF2494" s="137"/>
      <c r="AG2494" s="1" t="s">
        <v>153</v>
      </c>
      <c r="AH2494" s="43">
        <v>65252</v>
      </c>
      <c r="AI2494" s="229">
        <v>45063</v>
      </c>
    </row>
    <row r="2495" spans="1:35" x14ac:dyDescent="0.25">
      <c r="A2495" s="147">
        <v>45065</v>
      </c>
      <c r="B2495" s="82" t="s">
        <v>7749</v>
      </c>
      <c r="C2495" s="51" t="s">
        <v>2066</v>
      </c>
      <c r="D2495" s="51" t="s">
        <v>7751</v>
      </c>
      <c r="E2495" s="54">
        <v>45072</v>
      </c>
      <c r="F2495" s="51" t="s">
        <v>4073</v>
      </c>
      <c r="G2495" s="48" t="s">
        <v>7750</v>
      </c>
      <c r="H2495" s="52">
        <v>4</v>
      </c>
      <c r="I2495" s="51" t="s">
        <v>2065</v>
      </c>
      <c r="J2495" s="1">
        <v>4.3499999999999996</v>
      </c>
      <c r="K2495" s="132">
        <v>999346</v>
      </c>
      <c r="L2495" s="131"/>
      <c r="M2495" s="131">
        <v>3.6</v>
      </c>
      <c r="N2495" s="131">
        <v>7.2</v>
      </c>
      <c r="O2495" s="133">
        <f t="shared" si="344"/>
        <v>25.92</v>
      </c>
      <c r="P2495" s="131" t="s">
        <v>538</v>
      </c>
      <c r="Q2495" s="131" t="s">
        <v>550</v>
      </c>
      <c r="R2495" s="134" t="s">
        <v>248</v>
      </c>
      <c r="S2495" s="149">
        <v>2.1799999999999984</v>
      </c>
      <c r="T2495" s="149">
        <v>0.5449999999999996</v>
      </c>
      <c r="U2495" s="150">
        <v>45069</v>
      </c>
      <c r="V2495" s="149">
        <v>0.49888888888888783</v>
      </c>
      <c r="W2495" s="130">
        <v>0.25</v>
      </c>
      <c r="X2495" s="135">
        <v>30</v>
      </c>
      <c r="Y2495" s="130" t="str">
        <f t="shared" si="338"/>
        <v>L916</v>
      </c>
      <c r="Z2495" s="130" t="str">
        <f t="shared" si="339"/>
        <v>2/ER17505</v>
      </c>
      <c r="AA2495" s="135">
        <f t="shared" si="341"/>
        <v>0.25</v>
      </c>
      <c r="AB2495" s="135">
        <f t="shared" si="337"/>
        <v>4.3499999999999996</v>
      </c>
      <c r="AC2495" s="130">
        <f t="shared" si="342"/>
        <v>30</v>
      </c>
      <c r="AD2495" s="130" t="str">
        <f t="shared" si="340"/>
        <v>66003-089</v>
      </c>
      <c r="AE2495" s="136"/>
      <c r="AF2495" s="137"/>
      <c r="AG2495" s="1" t="s">
        <v>151</v>
      </c>
      <c r="AH2495" s="43" t="s">
        <v>4078</v>
      </c>
      <c r="AI2495" s="229">
        <v>45065</v>
      </c>
    </row>
    <row r="2496" spans="1:35" x14ac:dyDescent="0.25">
      <c r="A2496" s="147">
        <v>45058</v>
      </c>
      <c r="B2496" s="82" t="s">
        <v>7677</v>
      </c>
      <c r="C2496" s="51" t="s">
        <v>4485</v>
      </c>
      <c r="D2496" s="51" t="s">
        <v>7679</v>
      </c>
      <c r="E2496" s="54">
        <v>45072</v>
      </c>
      <c r="F2496" s="51" t="s">
        <v>322</v>
      </c>
      <c r="G2496" s="48" t="s">
        <v>7678</v>
      </c>
      <c r="H2496" s="52">
        <v>10</v>
      </c>
      <c r="I2496" s="51" t="s">
        <v>2319</v>
      </c>
      <c r="J2496" s="1">
        <v>10.55</v>
      </c>
      <c r="K2496" s="132">
        <v>998354</v>
      </c>
      <c r="L2496" s="131"/>
      <c r="M2496" s="131">
        <v>6</v>
      </c>
      <c r="N2496" s="131">
        <v>1.6</v>
      </c>
      <c r="O2496" s="133">
        <f t="shared" si="344"/>
        <v>9.6000000000000014</v>
      </c>
      <c r="P2496" s="131" t="s">
        <v>4011</v>
      </c>
      <c r="Q2496" s="131" t="s">
        <v>583</v>
      </c>
      <c r="R2496" s="134" t="s">
        <v>248</v>
      </c>
      <c r="S2496" s="149">
        <v>2.964444444444442</v>
      </c>
      <c r="T2496" s="149">
        <v>0.29644444444444418</v>
      </c>
      <c r="U2496" s="150">
        <v>45075</v>
      </c>
      <c r="V2496" s="149">
        <v>0.33305555555555522</v>
      </c>
      <c r="W2496" s="130">
        <v>0.28000000000000003</v>
      </c>
      <c r="X2496" s="135">
        <v>21.09</v>
      </c>
      <c r="Y2496" s="130" t="str">
        <f t="shared" si="338"/>
        <v>N938</v>
      </c>
      <c r="Z2496" s="130" t="str">
        <f t="shared" si="339"/>
        <v>5/IT1600Cs</v>
      </c>
      <c r="AA2496" s="135">
        <f t="shared" si="341"/>
        <v>0.28000000000000003</v>
      </c>
      <c r="AB2496" s="135">
        <f t="shared" si="337"/>
        <v>10.55</v>
      </c>
      <c r="AC2496" s="130">
        <f t="shared" si="342"/>
        <v>21.09</v>
      </c>
      <c r="AD2496" s="130" t="str">
        <f t="shared" si="340"/>
        <v>59001-305GP</v>
      </c>
      <c r="AE2496" s="136"/>
      <c r="AF2496" s="137"/>
      <c r="AG2496" s="1" t="s">
        <v>151</v>
      </c>
      <c r="AH2496" s="43" t="s">
        <v>323</v>
      </c>
      <c r="AI2496" s="229">
        <v>45057</v>
      </c>
    </row>
    <row r="2497" spans="1:35" x14ac:dyDescent="0.25">
      <c r="A2497" s="147">
        <v>45058</v>
      </c>
      <c r="B2497" s="82" t="s">
        <v>7686</v>
      </c>
      <c r="C2497" s="51" t="s">
        <v>7688</v>
      </c>
      <c r="D2497" s="51" t="s">
        <v>119</v>
      </c>
      <c r="E2497" s="54">
        <v>45072</v>
      </c>
      <c r="F2497" s="51" t="s">
        <v>322</v>
      </c>
      <c r="G2497" s="48" t="s">
        <v>7687</v>
      </c>
      <c r="H2497" s="52">
        <v>15</v>
      </c>
      <c r="I2497" s="51" t="s">
        <v>326</v>
      </c>
      <c r="J2497" s="1">
        <v>20.62</v>
      </c>
      <c r="K2497" s="132">
        <v>998354</v>
      </c>
      <c r="L2497" s="131"/>
      <c r="M2497" s="131">
        <v>6</v>
      </c>
      <c r="N2497" s="131">
        <v>3</v>
      </c>
      <c r="O2497" s="133">
        <f t="shared" si="344"/>
        <v>18</v>
      </c>
      <c r="P2497" s="131" t="s">
        <v>4011</v>
      </c>
      <c r="Q2497" s="131" t="s">
        <v>583</v>
      </c>
      <c r="R2497" s="134" t="s">
        <v>7648</v>
      </c>
      <c r="S2497" s="149">
        <v>5.0449999999999973</v>
      </c>
      <c r="T2497" s="149">
        <v>0.33633333333333315</v>
      </c>
      <c r="U2497" s="150">
        <v>45075</v>
      </c>
      <c r="V2497" s="149">
        <v>0.59666666666666801</v>
      </c>
      <c r="W2497" s="130">
        <v>0.25</v>
      </c>
      <c r="X2497" s="135">
        <v>60</v>
      </c>
      <c r="Y2497" s="130" t="str">
        <f t="shared" si="338"/>
        <v>PACK</v>
      </c>
      <c r="Z2497" s="130" t="str">
        <f t="shared" si="339"/>
        <v>5/KR-CH</v>
      </c>
      <c r="AA2497" s="135">
        <f t="shared" si="341"/>
        <v>0.25</v>
      </c>
      <c r="AB2497" s="135">
        <f t="shared" si="337"/>
        <v>20.62</v>
      </c>
      <c r="AC2497" s="130">
        <f t="shared" si="342"/>
        <v>60</v>
      </c>
      <c r="AD2497" s="130" t="str">
        <f t="shared" si="340"/>
        <v>66002-138</v>
      </c>
      <c r="AE2497" s="136"/>
      <c r="AF2497" s="137"/>
      <c r="AG2497" s="1" t="s">
        <v>151</v>
      </c>
      <c r="AH2497" s="43" t="s">
        <v>323</v>
      </c>
      <c r="AI2497" s="229">
        <v>45057</v>
      </c>
    </row>
    <row r="2498" spans="1:35" x14ac:dyDescent="0.25">
      <c r="A2498" s="146">
        <v>45057</v>
      </c>
      <c r="B2498" s="57" t="s">
        <v>7666</v>
      </c>
      <c r="C2498" s="60" t="s">
        <v>290</v>
      </c>
      <c r="D2498" s="51" t="s">
        <v>3716</v>
      </c>
      <c r="E2498" s="54">
        <v>45070</v>
      </c>
      <c r="F2498" s="51" t="s">
        <v>571</v>
      </c>
      <c r="G2498" s="48" t="s">
        <v>3715</v>
      </c>
      <c r="H2498" s="52">
        <v>20</v>
      </c>
      <c r="I2498" s="51" t="s">
        <v>3492</v>
      </c>
      <c r="J2498" s="1">
        <v>65.28</v>
      </c>
      <c r="K2498" s="132">
        <v>998106</v>
      </c>
      <c r="L2498" s="131"/>
      <c r="M2498" s="131"/>
      <c r="N2498" s="131"/>
      <c r="O2498" s="133">
        <f t="shared" si="344"/>
        <v>0</v>
      </c>
      <c r="P2498" s="131"/>
      <c r="Q2498" s="131"/>
      <c r="R2498" s="134" t="s">
        <v>259</v>
      </c>
      <c r="S2498" s="149">
        <v>27.28777777777778</v>
      </c>
      <c r="T2498" s="149">
        <v>1.3643888888888891</v>
      </c>
      <c r="U2498" s="150">
        <v>45072</v>
      </c>
      <c r="V2498" s="149">
        <v>0.49083333333333279</v>
      </c>
      <c r="W2498" s="130">
        <v>1.3</v>
      </c>
      <c r="X2498" s="135">
        <v>146.5</v>
      </c>
      <c r="Y2498" s="130" t="str">
        <f t="shared" si="338"/>
        <v>CH157B</v>
      </c>
      <c r="Z2498" s="130" t="str">
        <f t="shared" si="339"/>
        <v>TSB-003PCB</v>
      </c>
      <c r="AA2498" s="135">
        <f t="shared" si="341"/>
        <v>1.3</v>
      </c>
      <c r="AB2498" s="135">
        <f t="shared" ref="AB2498:AB2561" si="345">J2498</f>
        <v>65.28</v>
      </c>
      <c r="AC2498" s="130">
        <f t="shared" si="342"/>
        <v>146.5</v>
      </c>
      <c r="AD2498" s="130" t="str">
        <f t="shared" si="340"/>
        <v>66000-067</v>
      </c>
      <c r="AE2498" s="136"/>
      <c r="AF2498" s="137"/>
      <c r="AG2498" s="1" t="s">
        <v>153</v>
      </c>
      <c r="AH2498" s="43">
        <v>65616</v>
      </c>
      <c r="AI2498" s="229">
        <v>45056</v>
      </c>
    </row>
    <row r="2499" spans="1:35" x14ac:dyDescent="0.25">
      <c r="A2499" s="144">
        <v>45063</v>
      </c>
      <c r="B2499" s="56" t="s">
        <v>7726</v>
      </c>
      <c r="C2499" s="51" t="s">
        <v>698</v>
      </c>
      <c r="D2499" s="51" t="s">
        <v>305</v>
      </c>
      <c r="E2499" s="54">
        <v>45082</v>
      </c>
      <c r="F2499" s="51" t="s">
        <v>125</v>
      </c>
      <c r="G2499" s="48" t="s">
        <v>304</v>
      </c>
      <c r="H2499" s="52">
        <v>20</v>
      </c>
      <c r="I2499" s="51" t="s">
        <v>697</v>
      </c>
      <c r="J2499" s="1">
        <v>9.9600000000000009</v>
      </c>
      <c r="K2499" s="132">
        <v>998896</v>
      </c>
      <c r="L2499" s="131"/>
      <c r="M2499" s="131">
        <v>12.8</v>
      </c>
      <c r="N2499" s="131">
        <v>1.1000000000000001</v>
      </c>
      <c r="O2499" s="133">
        <v>16</v>
      </c>
      <c r="P2499" s="131" t="s">
        <v>508</v>
      </c>
      <c r="Q2499" s="131" t="s">
        <v>562</v>
      </c>
      <c r="R2499" s="134" t="s">
        <v>248</v>
      </c>
      <c r="S2499" s="149">
        <v>7.9094444444444463</v>
      </c>
      <c r="T2499" s="149">
        <v>0.39547222222222234</v>
      </c>
      <c r="U2499" s="150">
        <v>45072</v>
      </c>
      <c r="V2499" s="149">
        <v>1.0616666666666688</v>
      </c>
      <c r="W2499" s="130">
        <v>0.28999999999999998</v>
      </c>
      <c r="X2499" s="135">
        <v>57.6</v>
      </c>
      <c r="Y2499" s="130" t="str">
        <f t="shared" si="338"/>
        <v>RL669</v>
      </c>
      <c r="Z2499" s="130" t="str">
        <f t="shared" si="339"/>
        <v>4/IFR18650PC</v>
      </c>
      <c r="AA2499" s="135">
        <f t="shared" si="341"/>
        <v>0.28999999999999998</v>
      </c>
      <c r="AB2499" s="135">
        <f t="shared" si="345"/>
        <v>9.9600000000000009</v>
      </c>
      <c r="AC2499" s="130">
        <f t="shared" si="342"/>
        <v>57.6</v>
      </c>
      <c r="AD2499" s="130" t="str">
        <f t="shared" si="340"/>
        <v>66000-905</v>
      </c>
      <c r="AE2499" s="136"/>
      <c r="AF2499" s="137"/>
      <c r="AG2499" s="1" t="s">
        <v>153</v>
      </c>
      <c r="AH2499" s="43">
        <v>65022</v>
      </c>
      <c r="AI2499" s="229">
        <v>45062</v>
      </c>
    </row>
    <row r="2500" spans="1:35" x14ac:dyDescent="0.25">
      <c r="A2500" s="144">
        <v>45070</v>
      </c>
      <c r="B2500" s="56" t="s">
        <v>7759</v>
      </c>
      <c r="C2500" s="51" t="s">
        <v>1136</v>
      </c>
      <c r="D2500" s="51" t="s">
        <v>199</v>
      </c>
      <c r="E2500" s="54">
        <v>45072</v>
      </c>
      <c r="F2500" s="51" t="s">
        <v>693</v>
      </c>
      <c r="G2500" s="48" t="s">
        <v>1135</v>
      </c>
      <c r="H2500" s="52">
        <v>3</v>
      </c>
      <c r="I2500" s="51" t="s">
        <v>3375</v>
      </c>
      <c r="J2500" s="1">
        <v>372.79</v>
      </c>
      <c r="K2500" s="132">
        <v>999889</v>
      </c>
      <c r="L2500" s="131"/>
      <c r="M2500" s="131">
        <v>19.5</v>
      </c>
      <c r="N2500" s="131">
        <v>6.2</v>
      </c>
      <c r="O2500" s="133">
        <f>N2500*M2500</f>
        <v>120.9</v>
      </c>
      <c r="P2500" s="131" t="s">
        <v>538</v>
      </c>
      <c r="Q2500" s="131" t="s">
        <v>583</v>
      </c>
      <c r="R2500" s="134" t="s">
        <v>118</v>
      </c>
      <c r="S2500" s="149">
        <v>12.324166666666667</v>
      </c>
      <c r="T2500" s="149">
        <v>4.1080555555555556</v>
      </c>
      <c r="U2500" s="150">
        <v>45072</v>
      </c>
      <c r="V2500" s="149">
        <v>0.22750000000000092</v>
      </c>
      <c r="W2500" s="130">
        <v>2.42</v>
      </c>
      <c r="X2500" s="135">
        <v>495</v>
      </c>
      <c r="Y2500" s="130" t="str">
        <f t="shared" si="338"/>
        <v>DH33</v>
      </c>
      <c r="Z2500" s="130" t="str">
        <f t="shared" si="339"/>
        <v>5/3B5100</v>
      </c>
      <c r="AA2500" s="135">
        <f t="shared" si="341"/>
        <v>2.42</v>
      </c>
      <c r="AB2500" s="135">
        <f t="shared" si="345"/>
        <v>372.79</v>
      </c>
      <c r="AC2500" s="130">
        <f t="shared" si="342"/>
        <v>495</v>
      </c>
      <c r="AD2500" s="130" t="str">
        <f t="shared" si="340"/>
        <v>66000-798</v>
      </c>
      <c r="AE2500" s="136"/>
      <c r="AF2500" s="137"/>
      <c r="AG2500" s="1" t="s">
        <v>153</v>
      </c>
      <c r="AH2500" s="43">
        <v>65578</v>
      </c>
      <c r="AI2500" s="229">
        <v>45070</v>
      </c>
    </row>
    <row r="2501" spans="1:35" x14ac:dyDescent="0.25">
      <c r="A2501" s="146">
        <v>45071</v>
      </c>
      <c r="B2501" s="57" t="s">
        <v>7767</v>
      </c>
      <c r="C2501" s="51" t="s">
        <v>698</v>
      </c>
      <c r="D2501" s="51" t="s">
        <v>305</v>
      </c>
      <c r="E2501" s="54">
        <v>45084</v>
      </c>
      <c r="F2501" s="51" t="s">
        <v>5069</v>
      </c>
      <c r="G2501" s="48" t="s">
        <v>304</v>
      </c>
      <c r="H2501" s="52">
        <v>1</v>
      </c>
      <c r="I2501" s="51" t="s">
        <v>697</v>
      </c>
      <c r="J2501" s="1">
        <v>9.9499999999999993</v>
      </c>
      <c r="K2501" s="132">
        <v>999887</v>
      </c>
      <c r="L2501" s="131"/>
      <c r="M2501" s="131">
        <v>12.8</v>
      </c>
      <c r="N2501" s="131">
        <v>1.1000000000000001</v>
      </c>
      <c r="O2501" s="133">
        <v>16</v>
      </c>
      <c r="P2501" s="131" t="s">
        <v>508</v>
      </c>
      <c r="Q2501" s="131" t="s">
        <v>562</v>
      </c>
      <c r="R2501" s="134" t="s">
        <v>248</v>
      </c>
      <c r="S2501" s="149">
        <v>0.64833333333333343</v>
      </c>
      <c r="T2501" s="149">
        <v>0.64833333333333343</v>
      </c>
      <c r="U2501" s="150">
        <v>45072</v>
      </c>
      <c r="V2501" s="149">
        <v>0.16638888888888914</v>
      </c>
      <c r="W2501" s="130">
        <v>0.28999999999999998</v>
      </c>
      <c r="X2501" s="135">
        <v>119.44</v>
      </c>
      <c r="Y2501" s="130" t="str">
        <f t="shared" si="338"/>
        <v>RL669</v>
      </c>
      <c r="Z2501" s="130" t="str">
        <f t="shared" si="339"/>
        <v>4/IFR18650PC</v>
      </c>
      <c r="AA2501" s="135">
        <f t="shared" si="341"/>
        <v>0.28999999999999998</v>
      </c>
      <c r="AB2501" s="135">
        <f t="shared" si="345"/>
        <v>9.9499999999999993</v>
      </c>
      <c r="AC2501" s="130">
        <f t="shared" si="342"/>
        <v>119.44</v>
      </c>
      <c r="AD2501" s="130" t="str">
        <f t="shared" si="340"/>
        <v>66000-905</v>
      </c>
      <c r="AE2501" s="136"/>
      <c r="AF2501" s="137"/>
      <c r="AG2501" s="1" t="s">
        <v>573</v>
      </c>
      <c r="AH2501" s="43" t="s">
        <v>5070</v>
      </c>
      <c r="AI2501" s="229">
        <v>45070</v>
      </c>
    </row>
    <row r="2502" spans="1:35" x14ac:dyDescent="0.25">
      <c r="A2502" s="140">
        <v>45062</v>
      </c>
      <c r="B2502" s="55" t="s">
        <v>7701</v>
      </c>
      <c r="C2502" s="51" t="s">
        <v>7704</v>
      </c>
      <c r="D2502" s="51" t="s">
        <v>7705</v>
      </c>
      <c r="E2502" s="54">
        <v>45086</v>
      </c>
      <c r="F2502" s="51" t="s">
        <v>7702</v>
      </c>
      <c r="G2502" s="48" t="s">
        <v>7703</v>
      </c>
      <c r="H2502" s="52">
        <v>100</v>
      </c>
      <c r="I2502" s="51" t="s">
        <v>6107</v>
      </c>
      <c r="J2502" s="1">
        <v>11.88</v>
      </c>
      <c r="K2502" s="132">
        <v>998504</v>
      </c>
      <c r="L2502" s="131"/>
      <c r="M2502" s="131">
        <v>14.4</v>
      </c>
      <c r="N2502" s="131">
        <v>3.18</v>
      </c>
      <c r="O2502" s="133">
        <f t="shared" ref="O2502:O2514" si="346">N2502*M2502</f>
        <v>45.792000000000002</v>
      </c>
      <c r="P2502" s="131" t="s">
        <v>3486</v>
      </c>
      <c r="Q2502" s="131" t="s">
        <v>562</v>
      </c>
      <c r="R2502" s="134" t="s">
        <v>6534</v>
      </c>
      <c r="S2502" s="149">
        <v>36.05361111111111</v>
      </c>
      <c r="T2502" s="149">
        <v>0.36053611111111111</v>
      </c>
      <c r="U2502" s="150">
        <v>45072</v>
      </c>
      <c r="V2502" s="149">
        <v>0.6561111111111102</v>
      </c>
      <c r="W2502" s="130">
        <v>0.68</v>
      </c>
      <c r="X2502" s="135">
        <v>70</v>
      </c>
      <c r="Y2502" s="130" t="str">
        <f t="shared" si="338"/>
        <v>RECELL642</v>
      </c>
      <c r="Z2502" s="130" t="str">
        <f t="shared" si="339"/>
        <v>4/NCR18650BD</v>
      </c>
      <c r="AA2502" s="135">
        <f t="shared" si="341"/>
        <v>0.68</v>
      </c>
      <c r="AB2502" s="135">
        <f t="shared" si="345"/>
        <v>11.88</v>
      </c>
      <c r="AC2502" s="130">
        <f t="shared" si="342"/>
        <v>70</v>
      </c>
      <c r="AD2502" s="130" t="str">
        <f t="shared" si="340"/>
        <v>66002-483</v>
      </c>
      <c r="AE2502" s="136"/>
      <c r="AF2502" s="137"/>
      <c r="AG2502" s="1" t="s">
        <v>151</v>
      </c>
      <c r="AH2502" s="43">
        <v>2336</v>
      </c>
      <c r="AI2502" s="229">
        <v>45058</v>
      </c>
    </row>
    <row r="2503" spans="1:35" x14ac:dyDescent="0.25">
      <c r="A2503" s="146">
        <v>45050</v>
      </c>
      <c r="B2503" s="57" t="s">
        <v>7608</v>
      </c>
      <c r="C2503" s="51" t="s">
        <v>868</v>
      </c>
      <c r="D2503" s="51" t="s">
        <v>869</v>
      </c>
      <c r="E2503" s="54">
        <v>45114</v>
      </c>
      <c r="F2503" s="51" t="s">
        <v>571</v>
      </c>
      <c r="G2503" s="48" t="s">
        <v>866</v>
      </c>
      <c r="H2503" s="52">
        <v>200</v>
      </c>
      <c r="I2503" s="51" t="s">
        <v>867</v>
      </c>
      <c r="J2503" s="1">
        <v>10.95</v>
      </c>
      <c r="K2503" s="132">
        <v>997232</v>
      </c>
      <c r="L2503" s="131"/>
      <c r="M2503" s="131">
        <v>9</v>
      </c>
      <c r="N2503" s="131">
        <v>2</v>
      </c>
      <c r="O2503" s="133">
        <f t="shared" si="346"/>
        <v>18</v>
      </c>
      <c r="P2503" s="131" t="s">
        <v>411</v>
      </c>
      <c r="Q2503" s="131" t="s">
        <v>577</v>
      </c>
      <c r="R2503" s="134" t="s">
        <v>7574</v>
      </c>
      <c r="S2503" s="149">
        <v>21.62361111111111</v>
      </c>
      <c r="T2503" s="149">
        <v>0.10811805555555555</v>
      </c>
      <c r="U2503" s="150">
        <v>45072</v>
      </c>
      <c r="V2503" s="149">
        <v>1.7538888888888895</v>
      </c>
      <c r="W2503" s="130">
        <v>0.23</v>
      </c>
      <c r="X2503" s="135">
        <v>35</v>
      </c>
      <c r="Y2503" s="130" t="str">
        <f t="shared" si="338"/>
        <v>L242</v>
      </c>
      <c r="Z2503" s="130" t="str">
        <f t="shared" si="339"/>
        <v>3/CRAA</v>
      </c>
      <c r="AA2503" s="135">
        <f t="shared" si="341"/>
        <v>0.23</v>
      </c>
      <c r="AB2503" s="135">
        <f t="shared" si="345"/>
        <v>10.95</v>
      </c>
      <c r="AC2503" s="130">
        <f t="shared" si="342"/>
        <v>35</v>
      </c>
      <c r="AD2503" s="130" t="str">
        <f t="shared" si="340"/>
        <v>66000-236</v>
      </c>
      <c r="AE2503" s="136"/>
      <c r="AF2503" s="137"/>
      <c r="AG2503" s="1" t="s">
        <v>153</v>
      </c>
      <c r="AH2503" s="43">
        <v>65616</v>
      </c>
      <c r="AI2503" s="229">
        <v>45049</v>
      </c>
    </row>
    <row r="2504" spans="1:35" x14ac:dyDescent="0.25">
      <c r="A2504" s="144">
        <v>45063</v>
      </c>
      <c r="B2504" s="56" t="s">
        <v>7717</v>
      </c>
      <c r="C2504" s="51" t="s">
        <v>1853</v>
      </c>
      <c r="D2504" s="51" t="s">
        <v>7810</v>
      </c>
      <c r="E2504" s="54">
        <v>45084</v>
      </c>
      <c r="F2504" s="51" t="s">
        <v>255</v>
      </c>
      <c r="G2504" s="48" t="s">
        <v>7718</v>
      </c>
      <c r="H2504" s="52">
        <v>1</v>
      </c>
      <c r="I2504" s="51" t="s">
        <v>732</v>
      </c>
      <c r="J2504" s="1">
        <v>23.55</v>
      </c>
      <c r="K2504" s="132">
        <v>998899</v>
      </c>
      <c r="L2504" s="131"/>
      <c r="M2504" s="131">
        <v>14.4</v>
      </c>
      <c r="N2504" s="131">
        <v>3.45</v>
      </c>
      <c r="O2504" s="133">
        <f t="shared" si="346"/>
        <v>49.680000000000007</v>
      </c>
      <c r="P2504" s="131" t="s">
        <v>3486</v>
      </c>
      <c r="Q2504" s="131" t="s">
        <v>562</v>
      </c>
      <c r="R2504" s="134" t="s">
        <v>248</v>
      </c>
      <c r="S2504" s="149">
        <v>2.0999999999999992</v>
      </c>
      <c r="T2504" s="149">
        <v>2.0999999999999992</v>
      </c>
      <c r="U2504" s="150">
        <v>45071</v>
      </c>
      <c r="V2504" s="149">
        <v>0.24916666666666831</v>
      </c>
      <c r="W2504" s="130">
        <v>0.5</v>
      </c>
      <c r="X2504" s="135">
        <v>81.44</v>
      </c>
      <c r="Y2504" s="130" t="str">
        <f t="shared" si="338"/>
        <v>PACK763</v>
      </c>
      <c r="Z2504" s="130" t="str">
        <f t="shared" si="339"/>
        <v>4/INR18650-35E</v>
      </c>
      <c r="AA2504" s="135">
        <f t="shared" si="341"/>
        <v>0.5</v>
      </c>
      <c r="AB2504" s="135">
        <f t="shared" si="345"/>
        <v>23.55</v>
      </c>
      <c r="AC2504" s="130">
        <f t="shared" si="342"/>
        <v>81.44</v>
      </c>
      <c r="AD2504" s="130" t="str">
        <f t="shared" si="340"/>
        <v>66004-187</v>
      </c>
      <c r="AE2504" s="136"/>
      <c r="AF2504" s="137"/>
      <c r="AG2504" s="1" t="s">
        <v>13</v>
      </c>
      <c r="AH2504" s="43" t="s">
        <v>277</v>
      </c>
      <c r="AI2504" s="229">
        <v>45062</v>
      </c>
    </row>
    <row r="2505" spans="1:35" x14ac:dyDescent="0.25">
      <c r="A2505" s="147">
        <v>45058</v>
      </c>
      <c r="B2505" s="82" t="s">
        <v>7684</v>
      </c>
      <c r="C2505" s="51" t="s">
        <v>5376</v>
      </c>
      <c r="D2505" s="51" t="s">
        <v>7811</v>
      </c>
      <c r="E2505" s="54">
        <v>45072</v>
      </c>
      <c r="F2505" s="51" t="s">
        <v>322</v>
      </c>
      <c r="G2505" s="48" t="s">
        <v>7685</v>
      </c>
      <c r="H2505" s="52">
        <v>15</v>
      </c>
      <c r="I2505" s="51" t="s">
        <v>326</v>
      </c>
      <c r="J2505" s="1">
        <v>22.3</v>
      </c>
      <c r="K2505" s="132">
        <v>998354</v>
      </c>
      <c r="L2505" s="131"/>
      <c r="M2505" s="131">
        <v>4.8</v>
      </c>
      <c r="N2505" s="131">
        <v>4.5</v>
      </c>
      <c r="O2505" s="133">
        <f t="shared" si="346"/>
        <v>21.599999999999998</v>
      </c>
      <c r="P2505" s="131" t="s">
        <v>3497</v>
      </c>
      <c r="Q2505" s="131" t="s">
        <v>562</v>
      </c>
      <c r="R2505" s="134" t="s">
        <v>248</v>
      </c>
      <c r="S2505" s="149">
        <v>5.5344444444444454</v>
      </c>
      <c r="T2505" s="149">
        <v>0.36896296296296305</v>
      </c>
      <c r="U2505" s="150">
        <v>45062</v>
      </c>
      <c r="V2505" s="149">
        <v>0.4963888888888901</v>
      </c>
      <c r="W2505" s="130">
        <v>0.25</v>
      </c>
      <c r="X2505" s="135">
        <v>47.5</v>
      </c>
      <c r="Y2505" s="130" t="str">
        <f t="shared" si="338"/>
        <v>PACK762</v>
      </c>
      <c r="Z2505" s="130" t="str">
        <f t="shared" si="339"/>
        <v>4/MH-C4500HT</v>
      </c>
      <c r="AA2505" s="135">
        <f t="shared" si="341"/>
        <v>0.25</v>
      </c>
      <c r="AB2505" s="135">
        <f t="shared" si="345"/>
        <v>22.3</v>
      </c>
      <c r="AC2505" s="130">
        <f t="shared" si="342"/>
        <v>47.5</v>
      </c>
      <c r="AD2505" s="130" t="str">
        <f t="shared" si="340"/>
        <v>66004-185</v>
      </c>
      <c r="AE2505" s="136"/>
      <c r="AF2505" s="137"/>
      <c r="AG2505" s="1" t="s">
        <v>151</v>
      </c>
      <c r="AH2505" s="43" t="s">
        <v>323</v>
      </c>
      <c r="AI2505" s="229">
        <v>45057</v>
      </c>
    </row>
    <row r="2506" spans="1:35" x14ac:dyDescent="0.25">
      <c r="A2506" s="146">
        <v>45064</v>
      </c>
      <c r="B2506" s="57" t="s">
        <v>7731</v>
      </c>
      <c r="C2506" s="51" t="s">
        <v>4223</v>
      </c>
      <c r="D2506" s="51" t="s">
        <v>4249</v>
      </c>
      <c r="E2506" s="54">
        <v>45077</v>
      </c>
      <c r="F2506" s="51" t="s">
        <v>339</v>
      </c>
      <c r="G2506" s="48" t="s">
        <v>3875</v>
      </c>
      <c r="H2506" s="52">
        <v>1</v>
      </c>
      <c r="I2506" s="51" t="s">
        <v>3385</v>
      </c>
      <c r="J2506" s="1">
        <v>13.07</v>
      </c>
      <c r="K2506" s="132">
        <v>999067</v>
      </c>
      <c r="L2506" s="131"/>
      <c r="M2506" s="131">
        <v>14.4</v>
      </c>
      <c r="N2506" s="131">
        <v>2.6</v>
      </c>
      <c r="O2506" s="133">
        <f t="shared" si="346"/>
        <v>37.440000000000005</v>
      </c>
      <c r="P2506" s="131" t="s">
        <v>3486</v>
      </c>
      <c r="Q2506" s="131" t="s">
        <v>562</v>
      </c>
      <c r="R2506" s="134" t="s">
        <v>997</v>
      </c>
      <c r="S2506" s="149">
        <v>1.0155555555555553</v>
      </c>
      <c r="T2506" s="149">
        <v>1.0155555555555553</v>
      </c>
      <c r="U2506" s="150">
        <v>45079</v>
      </c>
      <c r="V2506" s="149">
        <v>0.14999999999999947</v>
      </c>
      <c r="W2506" s="130">
        <v>0.95</v>
      </c>
      <c r="X2506" s="135">
        <v>66.55</v>
      </c>
      <c r="Y2506" s="130" t="str">
        <f t="shared" si="338"/>
        <v>PACK684</v>
      </c>
      <c r="Z2506" s="130" t="str">
        <f t="shared" si="339"/>
        <v>4/ICR18650-26JM</v>
      </c>
      <c r="AA2506" s="135">
        <f t="shared" si="341"/>
        <v>0.95</v>
      </c>
      <c r="AB2506" s="135">
        <f t="shared" si="345"/>
        <v>13.07</v>
      </c>
      <c r="AC2506" s="130">
        <f t="shared" si="342"/>
        <v>66.55</v>
      </c>
      <c r="AD2506" s="130" t="str">
        <f t="shared" si="340"/>
        <v>60004-002</v>
      </c>
      <c r="AE2506" s="136"/>
      <c r="AF2506" s="137"/>
      <c r="AG2506" s="1" t="s">
        <v>13</v>
      </c>
      <c r="AH2506" s="43" t="s">
        <v>340</v>
      </c>
      <c r="AI2506" s="229">
        <v>45062</v>
      </c>
    </row>
    <row r="2507" spans="1:35" x14ac:dyDescent="0.25">
      <c r="A2507" s="144">
        <v>45077</v>
      </c>
      <c r="B2507" s="56" t="s">
        <v>7843</v>
      </c>
      <c r="C2507" s="51" t="s">
        <v>3301</v>
      </c>
      <c r="D2507" s="51" t="s">
        <v>7845</v>
      </c>
      <c r="E2507" s="54">
        <v>45083</v>
      </c>
      <c r="F2507" s="51" t="s">
        <v>1938</v>
      </c>
      <c r="G2507" s="48" t="s">
        <v>7844</v>
      </c>
      <c r="H2507" s="52">
        <v>1</v>
      </c>
      <c r="I2507" s="51" t="s">
        <v>303</v>
      </c>
      <c r="J2507" s="1">
        <v>4.8600000000000003</v>
      </c>
      <c r="K2507" s="132">
        <v>1000548</v>
      </c>
      <c r="L2507" s="131"/>
      <c r="M2507" s="131">
        <v>3.7</v>
      </c>
      <c r="N2507" s="131">
        <v>2.4</v>
      </c>
      <c r="O2507" s="133">
        <f t="shared" si="346"/>
        <v>8.8800000000000008</v>
      </c>
      <c r="P2507" s="131" t="s">
        <v>3486</v>
      </c>
      <c r="Q2507" s="131" t="s">
        <v>412</v>
      </c>
      <c r="R2507" s="134" t="s">
        <v>2172</v>
      </c>
      <c r="S2507" s="149">
        <v>0.85750000000000071</v>
      </c>
      <c r="T2507" s="149">
        <v>0.85750000000000071</v>
      </c>
      <c r="U2507" s="150">
        <v>45079</v>
      </c>
      <c r="V2507" s="149">
        <v>0.14722222222222214</v>
      </c>
      <c r="W2507" s="130">
        <v>0.52</v>
      </c>
      <c r="X2507" s="135">
        <v>25</v>
      </c>
      <c r="Y2507" s="130" t="str">
        <f t="shared" si="338"/>
        <v>pack87</v>
      </c>
      <c r="Z2507" s="130" t="str">
        <f t="shared" si="339"/>
        <v>1/UR18650FK</v>
      </c>
      <c r="AA2507" s="135">
        <f t="shared" si="341"/>
        <v>0.52</v>
      </c>
      <c r="AB2507" s="135">
        <f t="shared" si="345"/>
        <v>4.8600000000000003</v>
      </c>
      <c r="AC2507" s="130">
        <f t="shared" si="342"/>
        <v>25</v>
      </c>
      <c r="AD2507" s="130" t="str">
        <f t="shared" si="340"/>
        <v>30008-101A</v>
      </c>
      <c r="AE2507" s="136"/>
      <c r="AF2507" s="137"/>
      <c r="AG2507" s="1" t="s">
        <v>151</v>
      </c>
      <c r="AH2507" s="43">
        <v>65925</v>
      </c>
      <c r="AI2507" s="229">
        <v>45076</v>
      </c>
    </row>
    <row r="2508" spans="1:35" x14ac:dyDescent="0.25">
      <c r="A2508" s="146">
        <v>45064</v>
      </c>
      <c r="B2508" s="57" t="s">
        <v>7729</v>
      </c>
      <c r="C2508" s="51" t="s">
        <v>5275</v>
      </c>
      <c r="D2508" s="51" t="s">
        <v>7730</v>
      </c>
      <c r="E2508" s="54">
        <v>45077</v>
      </c>
      <c r="F2508" s="51" t="s">
        <v>322</v>
      </c>
      <c r="G2508" s="48" t="s">
        <v>5274</v>
      </c>
      <c r="H2508" s="52">
        <v>1</v>
      </c>
      <c r="I2508" s="51" t="s">
        <v>122</v>
      </c>
      <c r="J2508" s="1">
        <v>5.83</v>
      </c>
      <c r="K2508" s="132">
        <v>990074</v>
      </c>
      <c r="L2508" s="131"/>
      <c r="M2508" s="131">
        <v>6</v>
      </c>
      <c r="N2508" s="131">
        <v>0.7</v>
      </c>
      <c r="O2508" s="133">
        <f t="shared" si="346"/>
        <v>4.1999999999999993</v>
      </c>
      <c r="P2508" s="131" t="s">
        <v>4011</v>
      </c>
      <c r="Q2508" s="131" t="s">
        <v>464</v>
      </c>
      <c r="R2508" s="134" t="s">
        <v>997</v>
      </c>
      <c r="S2508" s="149">
        <v>0.75388888888888905</v>
      </c>
      <c r="T2508" s="149">
        <v>0.75388888888888905</v>
      </c>
      <c r="U2508" s="150">
        <v>45079</v>
      </c>
      <c r="V2508" s="149">
        <v>0.13333333333333552</v>
      </c>
      <c r="W2508" s="130">
        <v>0.5</v>
      </c>
      <c r="X2508" s="135">
        <v>35</v>
      </c>
      <c r="Y2508" s="130" t="str">
        <f t="shared" si="338"/>
        <v>N2055</v>
      </c>
      <c r="Z2508" s="130" t="str">
        <f t="shared" si="339"/>
        <v>5/N700AACL</v>
      </c>
      <c r="AA2508" s="135">
        <f t="shared" si="341"/>
        <v>0.5</v>
      </c>
      <c r="AB2508" s="135">
        <f t="shared" si="345"/>
        <v>5.83</v>
      </c>
      <c r="AC2508" s="130">
        <f t="shared" si="342"/>
        <v>35</v>
      </c>
      <c r="AD2508" s="130" t="str">
        <f t="shared" si="340"/>
        <v>66004-060</v>
      </c>
      <c r="AE2508" s="136"/>
      <c r="AF2508" s="137"/>
      <c r="AG2508" s="1" t="s">
        <v>151</v>
      </c>
      <c r="AH2508" s="43" t="s">
        <v>323</v>
      </c>
      <c r="AI2508" s="229">
        <v>45062</v>
      </c>
    </row>
    <row r="2509" spans="1:35" x14ac:dyDescent="0.25">
      <c r="A2509" s="146">
        <v>45050</v>
      </c>
      <c r="B2509" s="57" t="s">
        <v>7601</v>
      </c>
      <c r="C2509" s="51" t="s">
        <v>655</v>
      </c>
      <c r="D2509" s="51" t="s">
        <v>656</v>
      </c>
      <c r="E2509" s="54">
        <v>45079</v>
      </c>
      <c r="F2509" s="51" t="s">
        <v>652</v>
      </c>
      <c r="G2509" s="48" t="s">
        <v>653</v>
      </c>
      <c r="H2509" s="52">
        <v>360</v>
      </c>
      <c r="I2509" s="51" t="s">
        <v>654</v>
      </c>
      <c r="J2509" s="1">
        <v>4.18</v>
      </c>
      <c r="K2509" s="132">
        <v>996772</v>
      </c>
      <c r="L2509" s="131"/>
      <c r="M2509" s="131">
        <v>3.6</v>
      </c>
      <c r="N2509" s="131">
        <v>2.25</v>
      </c>
      <c r="O2509" s="133">
        <f t="shared" si="346"/>
        <v>8.1</v>
      </c>
      <c r="P2509" s="131" t="s">
        <v>3486</v>
      </c>
      <c r="Q2509" s="131" t="s">
        <v>412</v>
      </c>
      <c r="R2509" s="134" t="s">
        <v>7574</v>
      </c>
      <c r="S2509" s="149">
        <v>56.642777777777781</v>
      </c>
      <c r="T2509" s="149">
        <v>0.15734104938271606</v>
      </c>
      <c r="U2509" s="150">
        <v>45075</v>
      </c>
      <c r="V2509" s="149">
        <v>4.4969444444444431</v>
      </c>
      <c r="W2509" s="130">
        <v>0.13</v>
      </c>
      <c r="X2509" s="135">
        <v>11</v>
      </c>
      <c r="Y2509" s="130" t="str">
        <f t="shared" ref="Y2509:Y2572" si="347">D2509</f>
        <v>RL1232</v>
      </c>
      <c r="Z2509" s="130" t="str">
        <f t="shared" ref="Z2509:Z2572" si="348">C2509</f>
        <v>1/UR18650A</v>
      </c>
      <c r="AA2509" s="135">
        <f t="shared" si="341"/>
        <v>0.13</v>
      </c>
      <c r="AB2509" s="135">
        <f t="shared" si="345"/>
        <v>4.18</v>
      </c>
      <c r="AC2509" s="130">
        <f t="shared" si="342"/>
        <v>11</v>
      </c>
      <c r="AD2509" s="130" t="str">
        <f t="shared" ref="AD2509:AD2572" si="349">G2509</f>
        <v>67001-718</v>
      </c>
      <c r="AE2509" s="136"/>
      <c r="AF2509" s="137"/>
      <c r="AG2509" s="1" t="s">
        <v>153</v>
      </c>
      <c r="AH2509" s="43">
        <v>35562</v>
      </c>
      <c r="AI2509" s="229">
        <v>45047</v>
      </c>
    </row>
    <row r="2510" spans="1:35" x14ac:dyDescent="0.25">
      <c r="A2510" s="140">
        <v>45055</v>
      </c>
      <c r="B2510" s="55" t="s">
        <v>7647</v>
      </c>
      <c r="C2510" s="51" t="s">
        <v>3882</v>
      </c>
      <c r="D2510" s="51" t="s">
        <v>3883</v>
      </c>
      <c r="E2510" s="54">
        <v>45069</v>
      </c>
      <c r="F2510" s="51" t="s">
        <v>360</v>
      </c>
      <c r="G2510" s="48" t="s">
        <v>3881</v>
      </c>
      <c r="H2510" s="52">
        <v>19</v>
      </c>
      <c r="I2510" s="51" t="s">
        <v>2719</v>
      </c>
      <c r="J2510" s="1">
        <v>15.5</v>
      </c>
      <c r="K2510" s="132">
        <v>997914</v>
      </c>
      <c r="L2510" s="131"/>
      <c r="M2510" s="131">
        <v>6</v>
      </c>
      <c r="N2510" s="131">
        <v>4</v>
      </c>
      <c r="O2510" s="133">
        <f t="shared" si="346"/>
        <v>24</v>
      </c>
      <c r="P2510" s="131" t="s">
        <v>4011</v>
      </c>
      <c r="Q2510" s="131" t="s">
        <v>583</v>
      </c>
      <c r="R2510" s="134" t="s">
        <v>5813</v>
      </c>
      <c r="S2510" s="149">
        <v>10.815833333333327</v>
      </c>
      <c r="T2510" s="149">
        <v>0.56925438596491196</v>
      </c>
      <c r="U2510" s="150">
        <v>45077</v>
      </c>
      <c r="V2510" s="149">
        <v>0.25444444444444336</v>
      </c>
      <c r="W2510" s="130">
        <v>0.5</v>
      </c>
      <c r="X2510" s="135">
        <v>47.5</v>
      </c>
      <c r="Y2510" s="130" t="str">
        <f t="shared" si="347"/>
        <v>N1994</v>
      </c>
      <c r="Z2510" s="130" t="str">
        <f t="shared" si="348"/>
        <v>5/ITL4000D</v>
      </c>
      <c r="AA2510" s="135">
        <f t="shared" si="341"/>
        <v>0.5</v>
      </c>
      <c r="AB2510" s="135">
        <f t="shared" si="345"/>
        <v>15.5</v>
      </c>
      <c r="AC2510" s="130">
        <f t="shared" si="342"/>
        <v>47.5</v>
      </c>
      <c r="AD2510" s="130" t="str">
        <f t="shared" si="349"/>
        <v>66002-994</v>
      </c>
      <c r="AE2510" s="136"/>
      <c r="AF2510" s="137"/>
      <c r="AG2510" s="1" t="s">
        <v>151</v>
      </c>
      <c r="AH2510" s="43">
        <v>23922</v>
      </c>
      <c r="AI2510" s="229">
        <v>45055</v>
      </c>
    </row>
    <row r="2511" spans="1:35" x14ac:dyDescent="0.25">
      <c r="A2511" s="144">
        <v>45077</v>
      </c>
      <c r="B2511" s="56" t="s">
        <v>7852</v>
      </c>
      <c r="C2511" s="51" t="s">
        <v>402</v>
      </c>
      <c r="D2511" s="51" t="s">
        <v>7854</v>
      </c>
      <c r="E2511" s="54">
        <v>45079</v>
      </c>
      <c r="F2511" s="51" t="s">
        <v>1753</v>
      </c>
      <c r="G2511" s="48" t="s">
        <v>7853</v>
      </c>
      <c r="H2511" s="52">
        <v>3</v>
      </c>
      <c r="I2511" s="51" t="s">
        <v>95</v>
      </c>
      <c r="J2511" s="1">
        <v>14.1</v>
      </c>
      <c r="K2511" s="132">
        <v>1000658</v>
      </c>
      <c r="L2511" s="131"/>
      <c r="M2511" s="131">
        <v>24</v>
      </c>
      <c r="N2511" s="131"/>
      <c r="O2511" s="133">
        <f t="shared" si="346"/>
        <v>0</v>
      </c>
      <c r="P2511" s="131" t="s">
        <v>3538</v>
      </c>
      <c r="Q2511" s="131" t="s">
        <v>1208</v>
      </c>
      <c r="R2511" s="134" t="s">
        <v>248</v>
      </c>
      <c r="S2511" s="149">
        <v>4.708055555555557</v>
      </c>
      <c r="T2511" s="149">
        <v>1.5693518518518523</v>
      </c>
      <c r="U2511" s="150">
        <v>45078</v>
      </c>
      <c r="V2511" s="149">
        <v>0.14999999999999947</v>
      </c>
      <c r="W2511" s="130">
        <v>3</v>
      </c>
      <c r="X2511" s="135">
        <v>120</v>
      </c>
      <c r="Y2511" s="130" t="str">
        <f t="shared" si="347"/>
        <v>AL624</v>
      </c>
      <c r="Z2511" s="130" t="str">
        <f t="shared" si="348"/>
        <v>16/LR20XW</v>
      </c>
      <c r="AA2511" s="135">
        <f t="shared" ref="AA2511:AA2574" si="350">W2511</f>
        <v>3</v>
      </c>
      <c r="AB2511" s="135">
        <f t="shared" si="345"/>
        <v>14.1</v>
      </c>
      <c r="AC2511" s="130">
        <f t="shared" ref="AC2511:AC2574" si="351">X2511</f>
        <v>120</v>
      </c>
      <c r="AD2511" s="130" t="str">
        <f t="shared" si="349"/>
        <v>67001-947</v>
      </c>
      <c r="AE2511" s="136"/>
      <c r="AF2511" s="137"/>
      <c r="AG2511" s="1" t="s">
        <v>153</v>
      </c>
      <c r="AH2511" s="43">
        <v>35006</v>
      </c>
      <c r="AI2511" s="229">
        <v>45077</v>
      </c>
    </row>
    <row r="2512" spans="1:35" x14ac:dyDescent="0.25">
      <c r="A2512" s="144">
        <v>45070</v>
      </c>
      <c r="B2512" s="56" t="s">
        <v>7758</v>
      </c>
      <c r="C2512" s="51" t="s">
        <v>5714</v>
      </c>
      <c r="D2512" s="51" t="s">
        <v>2248</v>
      </c>
      <c r="E2512" s="54">
        <v>45084</v>
      </c>
      <c r="F2512" s="51" t="s">
        <v>3718</v>
      </c>
      <c r="G2512" s="48" t="s">
        <v>2245</v>
      </c>
      <c r="H2512" s="52">
        <v>1</v>
      </c>
      <c r="I2512" s="51" t="s">
        <v>710</v>
      </c>
      <c r="J2512" s="1">
        <v>4.7</v>
      </c>
      <c r="K2512" s="132">
        <v>999696</v>
      </c>
      <c r="L2512" s="131" t="s">
        <v>3305</v>
      </c>
      <c r="M2512" s="131">
        <v>3.6</v>
      </c>
      <c r="N2512" s="131">
        <v>2.04</v>
      </c>
      <c r="O2512" s="133">
        <f t="shared" si="346"/>
        <v>7.3440000000000003</v>
      </c>
      <c r="P2512" s="131" t="s">
        <v>3486</v>
      </c>
      <c r="Q2512" s="131" t="s">
        <v>412</v>
      </c>
      <c r="R2512" s="134" t="s">
        <v>118</v>
      </c>
      <c r="S2512" s="149">
        <v>0.68083333333333185</v>
      </c>
      <c r="T2512" s="149">
        <v>0.68083333333333185</v>
      </c>
      <c r="U2512" s="150">
        <v>45078</v>
      </c>
      <c r="V2512" s="149">
        <v>8.3333333333333037E-2</v>
      </c>
      <c r="W2512" s="130">
        <v>0.66</v>
      </c>
      <c r="X2512" s="135">
        <v>11.65</v>
      </c>
      <c r="Y2512" s="130" t="str">
        <f t="shared" si="347"/>
        <v>PACK105</v>
      </c>
      <c r="Z2512" s="130" t="str">
        <f t="shared" si="348"/>
        <v>1/NCR18500A</v>
      </c>
      <c r="AA2512" s="135">
        <f t="shared" si="350"/>
        <v>0.66</v>
      </c>
      <c r="AB2512" s="135">
        <f t="shared" si="345"/>
        <v>4.7</v>
      </c>
      <c r="AC2512" s="130">
        <f t="shared" si="351"/>
        <v>11.65</v>
      </c>
      <c r="AD2512" s="130" t="str">
        <f t="shared" si="349"/>
        <v>30008-091SHB37</v>
      </c>
      <c r="AE2512" s="136"/>
      <c r="AF2512" s="137"/>
      <c r="AG2512" s="1" t="s">
        <v>573</v>
      </c>
      <c r="AH2512" s="43">
        <v>284771</v>
      </c>
      <c r="AI2512" s="229">
        <v>45069</v>
      </c>
    </row>
    <row r="2513" spans="1:35" x14ac:dyDescent="0.25">
      <c r="A2513" s="144">
        <v>45063</v>
      </c>
      <c r="B2513" s="56" t="s">
        <v>7711</v>
      </c>
      <c r="C2513" s="51" t="s">
        <v>5055</v>
      </c>
      <c r="D2513" s="51" t="s">
        <v>5697</v>
      </c>
      <c r="E2513" s="54">
        <v>45075</v>
      </c>
      <c r="F2513" s="51" t="s">
        <v>7712</v>
      </c>
      <c r="G2513" s="48" t="s">
        <v>5696</v>
      </c>
      <c r="H2513" s="52">
        <v>1</v>
      </c>
      <c r="I2513" s="51" t="s">
        <v>3492</v>
      </c>
      <c r="J2513" s="1">
        <v>64.989999999999995</v>
      </c>
      <c r="K2513" s="132">
        <v>998069</v>
      </c>
      <c r="L2513" s="131"/>
      <c r="M2513" s="131"/>
      <c r="N2513" s="131"/>
      <c r="O2513" s="133">
        <f t="shared" si="346"/>
        <v>0</v>
      </c>
      <c r="P2513" s="131"/>
      <c r="Q2513" s="131"/>
      <c r="R2513" s="134" t="s">
        <v>259</v>
      </c>
      <c r="S2513" s="149">
        <v>2.608611111111113</v>
      </c>
      <c r="T2513" s="149">
        <v>2.608611111111113</v>
      </c>
      <c r="U2513" s="150">
        <v>45078</v>
      </c>
      <c r="V2513" s="149">
        <v>8.333333333333437E-2</v>
      </c>
      <c r="W2513" s="130">
        <v>2.81</v>
      </c>
      <c r="X2513" s="135">
        <v>250</v>
      </c>
      <c r="Y2513" s="130" t="str">
        <f t="shared" si="347"/>
        <v>CH595</v>
      </c>
      <c r="Z2513" s="130" t="str">
        <f t="shared" si="348"/>
        <v>1/TSB-003APCB</v>
      </c>
      <c r="AA2513" s="135">
        <f t="shared" si="350"/>
        <v>2.81</v>
      </c>
      <c r="AB2513" s="135">
        <f t="shared" si="345"/>
        <v>64.989999999999995</v>
      </c>
      <c r="AC2513" s="130">
        <f t="shared" si="351"/>
        <v>250</v>
      </c>
      <c r="AD2513" s="130" t="str">
        <f t="shared" si="349"/>
        <v>66003-595</v>
      </c>
      <c r="AE2513" s="136"/>
      <c r="AF2513" s="137"/>
      <c r="AG2513" s="1" t="s">
        <v>152</v>
      </c>
      <c r="AH2513" s="43">
        <v>66472</v>
      </c>
      <c r="AI2513" s="229">
        <v>45056</v>
      </c>
    </row>
    <row r="2514" spans="1:35" x14ac:dyDescent="0.25">
      <c r="A2514" s="144">
        <v>45070</v>
      </c>
      <c r="B2514" s="56" t="s">
        <v>7760</v>
      </c>
      <c r="C2514" s="51" t="s">
        <v>3235</v>
      </c>
      <c r="D2514" s="51" t="s">
        <v>4321</v>
      </c>
      <c r="E2514" s="54">
        <v>45075</v>
      </c>
      <c r="F2514" s="51" t="s">
        <v>2628</v>
      </c>
      <c r="G2514" s="48" t="s">
        <v>4320</v>
      </c>
      <c r="H2514" s="52">
        <v>1</v>
      </c>
      <c r="I2514" s="51" t="s">
        <v>1924</v>
      </c>
      <c r="J2514" s="1">
        <v>63.75</v>
      </c>
      <c r="K2514" s="132">
        <v>999580</v>
      </c>
      <c r="L2514" s="131"/>
      <c r="M2514" s="131"/>
      <c r="N2514" s="131"/>
      <c r="O2514" s="133">
        <f t="shared" si="346"/>
        <v>0</v>
      </c>
      <c r="P2514" s="131"/>
      <c r="Q2514" s="131"/>
      <c r="R2514" s="134" t="s">
        <v>259</v>
      </c>
      <c r="S2514" s="149">
        <v>3.0508333333333346</v>
      </c>
      <c r="T2514" s="149">
        <v>3.0508333333333346</v>
      </c>
      <c r="U2514" s="150">
        <v>45078</v>
      </c>
      <c r="V2514" s="149">
        <v>8.333333333333437E-2</v>
      </c>
      <c r="W2514" s="130">
        <v>3.55</v>
      </c>
      <c r="X2514" s="135">
        <v>225</v>
      </c>
      <c r="Y2514" s="130" t="str">
        <f t="shared" si="347"/>
        <v>CH522</v>
      </c>
      <c r="Z2514" s="130" t="str">
        <f t="shared" si="348"/>
        <v>1/TSB-002PCB</v>
      </c>
      <c r="AA2514" s="135">
        <f t="shared" si="350"/>
        <v>3.55</v>
      </c>
      <c r="AB2514" s="135">
        <f t="shared" si="345"/>
        <v>63.75</v>
      </c>
      <c r="AC2514" s="130">
        <f t="shared" si="351"/>
        <v>225</v>
      </c>
      <c r="AD2514" s="130" t="str">
        <f t="shared" si="349"/>
        <v>66002-571</v>
      </c>
      <c r="AE2514" s="136"/>
      <c r="AF2514" s="137"/>
      <c r="AG2514" s="1" t="s">
        <v>7761</v>
      </c>
      <c r="AH2514" s="43">
        <v>22417</v>
      </c>
      <c r="AI2514" s="229">
        <v>45068</v>
      </c>
    </row>
    <row r="2515" spans="1:35" x14ac:dyDescent="0.25">
      <c r="A2515" s="147">
        <v>45072</v>
      </c>
      <c r="B2515" s="82" t="s">
        <v>7783</v>
      </c>
      <c r="C2515" s="51" t="s">
        <v>7785</v>
      </c>
      <c r="D2515" s="51" t="s">
        <v>7906</v>
      </c>
      <c r="E2515" s="54">
        <v>45078</v>
      </c>
      <c r="F2515" s="51" t="s">
        <v>105</v>
      </c>
      <c r="G2515" s="48" t="s">
        <v>7784</v>
      </c>
      <c r="H2515" s="52">
        <v>1</v>
      </c>
      <c r="I2515" s="51" t="s">
        <v>6107</v>
      </c>
      <c r="J2515" s="1">
        <v>85.42</v>
      </c>
      <c r="K2515" s="132">
        <v>1000057</v>
      </c>
      <c r="L2515" s="131"/>
      <c r="M2515" s="131">
        <v>25.2</v>
      </c>
      <c r="N2515" s="131">
        <v>9.5</v>
      </c>
      <c r="O2515" s="133">
        <v>240.4</v>
      </c>
      <c r="P2515" s="131" t="s">
        <v>3486</v>
      </c>
      <c r="Q2515" s="131" t="s">
        <v>567</v>
      </c>
      <c r="R2515" s="134" t="s">
        <v>5667</v>
      </c>
      <c r="S2515" s="149">
        <v>0.98555555555555463</v>
      </c>
      <c r="T2515" s="149">
        <v>0.98555555555555463</v>
      </c>
      <c r="U2515" s="150">
        <v>45077</v>
      </c>
      <c r="V2515" s="149">
        <v>0.23861111111111022</v>
      </c>
      <c r="W2515" s="130">
        <v>0.5</v>
      </c>
      <c r="X2515" s="135">
        <v>254</v>
      </c>
      <c r="Y2515" s="130" t="str">
        <f t="shared" si="347"/>
        <v>RECELL840</v>
      </c>
      <c r="Z2515" s="130" t="str">
        <f t="shared" si="348"/>
        <v>21/NCR18650BD</v>
      </c>
      <c r="AA2515" s="135">
        <f t="shared" si="350"/>
        <v>0.5</v>
      </c>
      <c r="AB2515" s="135">
        <f t="shared" si="345"/>
        <v>85.42</v>
      </c>
      <c r="AC2515" s="130">
        <f t="shared" si="351"/>
        <v>254</v>
      </c>
      <c r="AD2515" s="130" t="str">
        <f t="shared" si="349"/>
        <v>66003-160</v>
      </c>
      <c r="AE2515" s="136"/>
      <c r="AF2515" s="137"/>
      <c r="AG2515" s="1" t="s">
        <v>151</v>
      </c>
      <c r="AH2515" s="43" t="s">
        <v>294</v>
      </c>
      <c r="AI2515" s="229">
        <v>45071</v>
      </c>
    </row>
    <row r="2516" spans="1:35" x14ac:dyDescent="0.25">
      <c r="A2516" s="140">
        <v>45062</v>
      </c>
      <c r="B2516" s="55" t="s">
        <v>7696</v>
      </c>
      <c r="C2516" s="51" t="s">
        <v>289</v>
      </c>
      <c r="D2516" s="51" t="s">
        <v>5172</v>
      </c>
      <c r="E2516" s="54">
        <v>45076</v>
      </c>
      <c r="F2516" s="51" t="s">
        <v>417</v>
      </c>
      <c r="G2516" s="48" t="s">
        <v>5171</v>
      </c>
      <c r="H2516" s="52">
        <v>2</v>
      </c>
      <c r="I2516" s="51" t="s">
        <v>288</v>
      </c>
      <c r="J2516" s="1">
        <v>21.21</v>
      </c>
      <c r="K2516" s="132">
        <v>998748</v>
      </c>
      <c r="L2516" s="131"/>
      <c r="M2516" s="131">
        <v>7.2</v>
      </c>
      <c r="N2516" s="131">
        <v>4</v>
      </c>
      <c r="O2516" s="133">
        <f>N2516*M2516</f>
        <v>28.8</v>
      </c>
      <c r="P2516" s="131" t="s">
        <v>3497</v>
      </c>
      <c r="Q2516" s="131" t="s">
        <v>464</v>
      </c>
      <c r="R2516" s="134" t="s">
        <v>5813</v>
      </c>
      <c r="S2516" s="149">
        <v>2.3013888888888872</v>
      </c>
      <c r="T2516" s="149">
        <v>1.1506944444444436</v>
      </c>
      <c r="U2516" s="150">
        <v>45077</v>
      </c>
      <c r="V2516" s="149">
        <v>0.12416666666666742</v>
      </c>
      <c r="W2516" s="130">
        <v>0.75</v>
      </c>
      <c r="X2516" s="135">
        <v>80</v>
      </c>
      <c r="Y2516" s="130" t="str">
        <f t="shared" si="347"/>
        <v>N2006</v>
      </c>
      <c r="Z2516" s="130" t="str">
        <f t="shared" si="348"/>
        <v>6/HR-4/3AU</v>
      </c>
      <c r="AA2516" s="135">
        <f t="shared" si="350"/>
        <v>0.75</v>
      </c>
      <c r="AB2516" s="135">
        <f t="shared" si="345"/>
        <v>21.21</v>
      </c>
      <c r="AC2516" s="130">
        <f t="shared" si="351"/>
        <v>80</v>
      </c>
      <c r="AD2516" s="130" t="str">
        <f t="shared" si="349"/>
        <v>66003-053</v>
      </c>
      <c r="AE2516" s="136"/>
      <c r="AF2516" s="137"/>
      <c r="AG2516" s="1" t="s">
        <v>573</v>
      </c>
      <c r="AH2516" s="43">
        <v>35572</v>
      </c>
      <c r="AI2516" s="229">
        <v>45062</v>
      </c>
    </row>
    <row r="2517" spans="1:35" x14ac:dyDescent="0.25">
      <c r="A2517" s="147">
        <v>45065</v>
      </c>
      <c r="B2517" s="82" t="s">
        <v>7738</v>
      </c>
      <c r="C2517" s="51" t="s">
        <v>5185</v>
      </c>
      <c r="D2517" s="51" t="s">
        <v>729</v>
      </c>
      <c r="E2517" s="54">
        <v>45084</v>
      </c>
      <c r="F2517" s="51" t="s">
        <v>258</v>
      </c>
      <c r="G2517" s="48" t="s">
        <v>728</v>
      </c>
      <c r="H2517" s="52">
        <v>10</v>
      </c>
      <c r="I2517" s="51" t="s">
        <v>2551</v>
      </c>
      <c r="J2517" s="1">
        <v>342.04</v>
      </c>
      <c r="K2517" s="132">
        <v>999028</v>
      </c>
      <c r="L2517" s="131"/>
      <c r="M2517" s="131" t="s">
        <v>6785</v>
      </c>
      <c r="N2517" s="131">
        <v>4.5</v>
      </c>
      <c r="O2517" s="133">
        <v>97.2</v>
      </c>
      <c r="P2517" s="131" t="s">
        <v>3486</v>
      </c>
      <c r="Q2517" s="131" t="s">
        <v>5018</v>
      </c>
      <c r="R2517" s="134" t="s">
        <v>6881</v>
      </c>
      <c r="S2517" s="149">
        <v>46.865000000000009</v>
      </c>
      <c r="T2517" s="149">
        <v>4.6865000000000006</v>
      </c>
      <c r="U2517" s="150">
        <v>45077</v>
      </c>
      <c r="V2517" s="149">
        <v>0.58833333333333471</v>
      </c>
      <c r="W2517" s="130">
        <v>4.3</v>
      </c>
      <c r="X2517" s="135">
        <v>845</v>
      </c>
      <c r="Y2517" s="130" t="str">
        <f t="shared" si="347"/>
        <v>RL638B</v>
      </c>
      <c r="Z2517" s="130" t="str">
        <f t="shared" si="348"/>
        <v>24/UR18650A</v>
      </c>
      <c r="AA2517" s="135">
        <f t="shared" si="350"/>
        <v>4.3</v>
      </c>
      <c r="AB2517" s="135">
        <f t="shared" si="345"/>
        <v>342.04</v>
      </c>
      <c r="AC2517" s="130">
        <f t="shared" si="351"/>
        <v>845</v>
      </c>
      <c r="AD2517" s="130" t="str">
        <f t="shared" si="349"/>
        <v>66001-520</v>
      </c>
      <c r="AE2517" s="136"/>
      <c r="AF2517" s="137"/>
      <c r="AG2517" s="1" t="s">
        <v>152</v>
      </c>
      <c r="AH2517" s="43">
        <v>1167</v>
      </c>
      <c r="AI2517" s="229">
        <v>45063</v>
      </c>
    </row>
    <row r="2518" spans="1:35" x14ac:dyDescent="0.25">
      <c r="A2518" s="140">
        <v>45076</v>
      </c>
      <c r="B2518" s="55" t="s">
        <v>7829</v>
      </c>
      <c r="C2518" s="51" t="s">
        <v>528</v>
      </c>
      <c r="D2518" s="51" t="s">
        <v>7831</v>
      </c>
      <c r="E2518" s="54">
        <v>45083</v>
      </c>
      <c r="F2518" s="51" t="s">
        <v>255</v>
      </c>
      <c r="G2518" s="48" t="s">
        <v>7830</v>
      </c>
      <c r="H2518" s="52">
        <v>1</v>
      </c>
      <c r="I2518" s="51" t="s">
        <v>288</v>
      </c>
      <c r="J2518" s="1">
        <v>24</v>
      </c>
      <c r="K2518" s="132">
        <v>1000550</v>
      </c>
      <c r="L2518" s="131"/>
      <c r="M2518" s="131">
        <v>9.6</v>
      </c>
      <c r="N2518" s="131">
        <v>4</v>
      </c>
      <c r="O2518" s="133">
        <f t="shared" ref="O2518:O2532" si="352">N2518*M2518</f>
        <v>38.4</v>
      </c>
      <c r="P2518" s="131" t="s">
        <v>3497</v>
      </c>
      <c r="Q2518" s="131" t="s">
        <v>632</v>
      </c>
      <c r="R2518" s="134" t="s">
        <v>248</v>
      </c>
      <c r="S2518" s="149">
        <v>0.72083333333333144</v>
      </c>
      <c r="T2518" s="149">
        <v>0.72083333333333144</v>
      </c>
      <c r="U2518" s="150">
        <v>45077</v>
      </c>
      <c r="V2518" s="149">
        <v>0.28055555555555634</v>
      </c>
      <c r="W2518" s="130">
        <v>3.16</v>
      </c>
      <c r="X2518" s="135">
        <v>74.98</v>
      </c>
      <c r="Y2518" s="130" t="str">
        <f t="shared" si="347"/>
        <v>PACK139</v>
      </c>
      <c r="Z2518" s="130" t="str">
        <f t="shared" si="348"/>
        <v>8/HR-4/3AU</v>
      </c>
      <c r="AA2518" s="135">
        <f t="shared" si="350"/>
        <v>3.16</v>
      </c>
      <c r="AB2518" s="135">
        <f t="shared" si="345"/>
        <v>24</v>
      </c>
      <c r="AC2518" s="130">
        <f t="shared" si="351"/>
        <v>74.98</v>
      </c>
      <c r="AD2518" s="130" t="str">
        <f t="shared" si="349"/>
        <v>66001-134</v>
      </c>
      <c r="AE2518" s="136"/>
      <c r="AF2518" s="137"/>
      <c r="AG2518" s="1" t="s">
        <v>151</v>
      </c>
      <c r="AH2518" s="43" t="s">
        <v>277</v>
      </c>
      <c r="AI2518" s="229">
        <v>45076</v>
      </c>
    </row>
    <row r="2519" spans="1:35" x14ac:dyDescent="0.25">
      <c r="A2519" s="147">
        <v>45065</v>
      </c>
      <c r="B2519" s="82" t="s">
        <v>7742</v>
      </c>
      <c r="C2519" s="51" t="s">
        <v>3872</v>
      </c>
      <c r="D2519" s="51" t="s">
        <v>7744</v>
      </c>
      <c r="E2519" s="54">
        <v>45077</v>
      </c>
      <c r="F2519" s="51" t="s">
        <v>292</v>
      </c>
      <c r="G2519" s="48" t="s">
        <v>7743</v>
      </c>
      <c r="H2519" s="52">
        <v>2</v>
      </c>
      <c r="I2519" s="51" t="s">
        <v>293</v>
      </c>
      <c r="J2519" s="1">
        <v>7.36</v>
      </c>
      <c r="K2519" s="132">
        <v>998947</v>
      </c>
      <c r="L2519" s="131"/>
      <c r="M2519" s="131">
        <v>4.8</v>
      </c>
      <c r="N2519" s="131">
        <v>1.7</v>
      </c>
      <c r="O2519" s="133">
        <f t="shared" si="352"/>
        <v>8.16</v>
      </c>
      <c r="P2519" s="131" t="s">
        <v>3497</v>
      </c>
      <c r="Q2519" s="131" t="s">
        <v>562</v>
      </c>
      <c r="R2519" s="134" t="s">
        <v>5813</v>
      </c>
      <c r="S2519" s="149">
        <v>0.77138888888889046</v>
      </c>
      <c r="T2519" s="149">
        <v>0.38569444444444523</v>
      </c>
      <c r="U2519" s="150">
        <v>45077</v>
      </c>
      <c r="V2519" s="149">
        <v>0.16194444444444356</v>
      </c>
      <c r="W2519" s="130">
        <v>0.25</v>
      </c>
      <c r="X2519" s="135">
        <v>35</v>
      </c>
      <c r="Y2519" s="130" t="str">
        <f t="shared" si="347"/>
        <v>N2056</v>
      </c>
      <c r="Z2519" s="130" t="str">
        <f t="shared" si="348"/>
        <v>4/AA1700</v>
      </c>
      <c r="AA2519" s="135">
        <f t="shared" si="350"/>
        <v>0.25</v>
      </c>
      <c r="AB2519" s="135">
        <f t="shared" si="345"/>
        <v>7.36</v>
      </c>
      <c r="AC2519" s="130">
        <f t="shared" si="351"/>
        <v>35</v>
      </c>
      <c r="AD2519" s="130" t="str">
        <f t="shared" si="349"/>
        <v>66001-467</v>
      </c>
      <c r="AE2519" s="136"/>
      <c r="AF2519" s="137"/>
      <c r="AG2519" s="1" t="s">
        <v>151</v>
      </c>
      <c r="AH2519" s="43">
        <v>6830</v>
      </c>
      <c r="AI2519" s="229">
        <v>45064</v>
      </c>
    </row>
    <row r="2520" spans="1:35" x14ac:dyDescent="0.25">
      <c r="A2520" s="140">
        <v>45076</v>
      </c>
      <c r="B2520" s="55" t="s">
        <v>7826</v>
      </c>
      <c r="C2520" s="51" t="s">
        <v>7828</v>
      </c>
      <c r="D2520" s="51" t="s">
        <v>7907</v>
      </c>
      <c r="E2520" s="54">
        <v>45083</v>
      </c>
      <c r="F2520" s="51" t="s">
        <v>255</v>
      </c>
      <c r="G2520" s="48" t="s">
        <v>7827</v>
      </c>
      <c r="H2520" s="52">
        <v>1</v>
      </c>
      <c r="I2520" s="51" t="s">
        <v>288</v>
      </c>
      <c r="J2520" s="1">
        <v>14.23</v>
      </c>
      <c r="K2520" s="132">
        <v>1000551</v>
      </c>
      <c r="L2520" s="131"/>
      <c r="M2520" s="131">
        <v>6</v>
      </c>
      <c r="N2520" s="131">
        <v>4</v>
      </c>
      <c r="O2520" s="133">
        <f t="shared" si="352"/>
        <v>24</v>
      </c>
      <c r="P2520" s="131" t="s">
        <v>3497</v>
      </c>
      <c r="Q2520" s="131" t="s">
        <v>583</v>
      </c>
      <c r="R2520" s="134" t="s">
        <v>248</v>
      </c>
      <c r="S2520" s="149">
        <v>0.62000000000000099</v>
      </c>
      <c r="T2520" s="149">
        <v>0.62000000000000099</v>
      </c>
      <c r="U2520" s="150">
        <v>45077</v>
      </c>
      <c r="V2520" s="149">
        <v>8.2777777777779171E-2</v>
      </c>
      <c r="W2520" s="130">
        <v>1</v>
      </c>
      <c r="X2520" s="135">
        <v>60.91</v>
      </c>
      <c r="Y2520" s="130" t="str">
        <f t="shared" si="347"/>
        <v>RECELL841</v>
      </c>
      <c r="Z2520" s="130" t="str">
        <f t="shared" si="348"/>
        <v>5/HR-4/3AU</v>
      </c>
      <c r="AA2520" s="135">
        <f t="shared" si="350"/>
        <v>1</v>
      </c>
      <c r="AB2520" s="135">
        <f t="shared" si="345"/>
        <v>14.23</v>
      </c>
      <c r="AC2520" s="130">
        <f t="shared" si="351"/>
        <v>60.91</v>
      </c>
      <c r="AD2520" s="130" t="str">
        <f t="shared" si="349"/>
        <v>66003-163</v>
      </c>
      <c r="AE2520" s="136"/>
      <c r="AF2520" s="137"/>
      <c r="AG2520" s="1" t="s">
        <v>151</v>
      </c>
      <c r="AH2520" s="43" t="s">
        <v>277</v>
      </c>
      <c r="AI2520" s="229">
        <v>45076</v>
      </c>
    </row>
    <row r="2521" spans="1:35" x14ac:dyDescent="0.25">
      <c r="A2521" s="140">
        <v>45006</v>
      </c>
      <c r="B2521" s="55" t="s">
        <v>7319</v>
      </c>
      <c r="C2521" s="51" t="s">
        <v>327</v>
      </c>
      <c r="D2521" s="51" t="s">
        <v>353</v>
      </c>
      <c r="E2521" s="54">
        <v>45142</v>
      </c>
      <c r="F2521" s="51" t="s">
        <v>571</v>
      </c>
      <c r="G2521" s="48" t="s">
        <v>352</v>
      </c>
      <c r="H2521" s="52">
        <v>300</v>
      </c>
      <c r="I2521" s="51" t="s">
        <v>326</v>
      </c>
      <c r="J2521" s="1">
        <v>23.51</v>
      </c>
      <c r="K2521" s="132">
        <v>992334</v>
      </c>
      <c r="L2521" s="131"/>
      <c r="M2521" s="131">
        <v>8.4</v>
      </c>
      <c r="N2521" s="131">
        <v>4.5</v>
      </c>
      <c r="O2521" s="133">
        <f t="shared" si="352"/>
        <v>37.800000000000004</v>
      </c>
      <c r="P2521" s="131" t="s">
        <v>3497</v>
      </c>
      <c r="Q2521" s="131" t="s">
        <v>589</v>
      </c>
      <c r="R2521" s="134" t="s">
        <v>7908</v>
      </c>
      <c r="S2521" s="149">
        <v>49.720555555555556</v>
      </c>
      <c r="T2521" s="149">
        <v>0.16573518518518518</v>
      </c>
      <c r="U2521" s="150">
        <v>45076</v>
      </c>
      <c r="V2521" s="149">
        <v>3</v>
      </c>
      <c r="W2521" s="130">
        <v>0.4</v>
      </c>
      <c r="X2521" s="135">
        <v>56</v>
      </c>
      <c r="Y2521" s="130" t="str">
        <f t="shared" si="347"/>
        <v>N1387</v>
      </c>
      <c r="Z2521" s="130" t="str">
        <f t="shared" si="348"/>
        <v>7/MH-C4500HT</v>
      </c>
      <c r="AA2521" s="135">
        <f t="shared" si="350"/>
        <v>0.4</v>
      </c>
      <c r="AB2521" s="135">
        <f t="shared" si="345"/>
        <v>23.51</v>
      </c>
      <c r="AC2521" s="130">
        <f t="shared" si="351"/>
        <v>56</v>
      </c>
      <c r="AD2521" s="130" t="str">
        <f t="shared" si="349"/>
        <v>66000-909</v>
      </c>
      <c r="AE2521" s="136"/>
      <c r="AF2521" s="137"/>
      <c r="AG2521" s="1" t="s">
        <v>153</v>
      </c>
      <c r="AH2521" s="43">
        <v>65616</v>
      </c>
      <c r="AI2521" s="51"/>
    </row>
    <row r="2522" spans="1:35" x14ac:dyDescent="0.25">
      <c r="A2522" s="147">
        <v>45079</v>
      </c>
      <c r="B2522" s="82" t="s">
        <v>7879</v>
      </c>
      <c r="C2522" s="51" t="s">
        <v>532</v>
      </c>
      <c r="D2522" s="51" t="s">
        <v>127</v>
      </c>
      <c r="E2522" s="54">
        <v>45099</v>
      </c>
      <c r="F2522" s="51" t="s">
        <v>339</v>
      </c>
      <c r="G2522" s="48" t="s">
        <v>126</v>
      </c>
      <c r="H2522" s="52">
        <v>1</v>
      </c>
      <c r="I2522" s="51" t="s">
        <v>364</v>
      </c>
      <c r="J2522" s="1">
        <v>14.4</v>
      </c>
      <c r="K2522" s="132">
        <v>1000928</v>
      </c>
      <c r="L2522" s="131"/>
      <c r="M2522" s="131">
        <v>11.1</v>
      </c>
      <c r="N2522" s="131">
        <v>2.6</v>
      </c>
      <c r="O2522" s="133">
        <f t="shared" si="352"/>
        <v>28.86</v>
      </c>
      <c r="P2522" s="131" t="s">
        <v>3486</v>
      </c>
      <c r="Q2522" s="131" t="s">
        <v>577</v>
      </c>
      <c r="R2522" s="134" t="s">
        <v>997</v>
      </c>
      <c r="S2522" s="149">
        <v>0.63638888888889333</v>
      </c>
      <c r="T2522" s="149">
        <v>0.63638888888889333</v>
      </c>
      <c r="U2522" s="150">
        <v>45084</v>
      </c>
      <c r="V2522" s="149">
        <v>0.15444444444444372</v>
      </c>
      <c r="W2522" s="130">
        <v>0.28999999999999998</v>
      </c>
      <c r="X2522" s="135">
        <v>60</v>
      </c>
      <c r="Y2522" s="130" t="str">
        <f t="shared" si="347"/>
        <v>RL489</v>
      </c>
      <c r="Z2522" s="130" t="str">
        <f t="shared" si="348"/>
        <v>3/UR18650ZY</v>
      </c>
      <c r="AA2522" s="135">
        <f t="shared" si="350"/>
        <v>0.28999999999999998</v>
      </c>
      <c r="AB2522" s="135">
        <f t="shared" si="345"/>
        <v>14.4</v>
      </c>
      <c r="AC2522" s="130">
        <f t="shared" si="351"/>
        <v>60</v>
      </c>
      <c r="AD2522" s="130" t="str">
        <f t="shared" si="349"/>
        <v>66000-664</v>
      </c>
      <c r="AE2522" s="136"/>
      <c r="AF2522" s="137"/>
      <c r="AG2522" s="1" t="s">
        <v>151</v>
      </c>
      <c r="AH2522" s="43" t="s">
        <v>340</v>
      </c>
      <c r="AI2522" s="229">
        <v>45078</v>
      </c>
    </row>
    <row r="2523" spans="1:35" x14ac:dyDescent="0.25">
      <c r="A2523" s="140">
        <v>45083</v>
      </c>
      <c r="B2523" s="55" t="s">
        <v>7905</v>
      </c>
      <c r="C2523" s="51" t="s">
        <v>7856</v>
      </c>
      <c r="D2523" s="51" t="s">
        <v>371</v>
      </c>
      <c r="E2523" s="54">
        <v>45093</v>
      </c>
      <c r="F2523" s="51" t="s">
        <v>579</v>
      </c>
      <c r="G2523" s="48" t="s">
        <v>370</v>
      </c>
      <c r="H2523" s="52">
        <v>1</v>
      </c>
      <c r="I2523" s="51" t="s">
        <v>113</v>
      </c>
      <c r="J2523" s="1">
        <v>37.97</v>
      </c>
      <c r="K2523" s="132">
        <v>1001109</v>
      </c>
      <c r="L2523" s="131"/>
      <c r="M2523" s="131">
        <v>11.1</v>
      </c>
      <c r="N2523" s="131">
        <v>6.7</v>
      </c>
      <c r="O2523" s="133">
        <f t="shared" si="352"/>
        <v>74.37</v>
      </c>
      <c r="P2523" s="131" t="s">
        <v>3486</v>
      </c>
      <c r="Q2523" s="131" t="s">
        <v>372</v>
      </c>
      <c r="R2523" s="134" t="s">
        <v>248</v>
      </c>
      <c r="S2523" s="149">
        <v>2.0077777777777817</v>
      </c>
      <c r="T2523" s="149">
        <v>2.0077777777777817</v>
      </c>
      <c r="U2523" s="150">
        <v>45084</v>
      </c>
      <c r="V2523" s="149">
        <v>0.15083333333333293</v>
      </c>
      <c r="W2523" s="130">
        <v>0.77</v>
      </c>
      <c r="X2523" s="135">
        <v>90</v>
      </c>
      <c r="Y2523" s="130" t="str">
        <f t="shared" si="347"/>
        <v>RL580</v>
      </c>
      <c r="Z2523" s="130" t="str">
        <f t="shared" si="348"/>
        <v>6/NCR18650BF</v>
      </c>
      <c r="AA2523" s="135">
        <f t="shared" si="350"/>
        <v>0.77</v>
      </c>
      <c r="AB2523" s="135">
        <f t="shared" si="345"/>
        <v>37.97</v>
      </c>
      <c r="AC2523" s="130">
        <f t="shared" si="351"/>
        <v>90</v>
      </c>
      <c r="AD2523" s="130" t="str">
        <f t="shared" si="349"/>
        <v>66000-789</v>
      </c>
      <c r="AE2523" s="136"/>
      <c r="AF2523" s="137"/>
      <c r="AG2523" s="1" t="s">
        <v>151</v>
      </c>
      <c r="AH2523" s="43">
        <v>23769</v>
      </c>
      <c r="AI2523" s="229">
        <v>45079</v>
      </c>
    </row>
    <row r="2524" spans="1:35" x14ac:dyDescent="0.25">
      <c r="A2524" s="140">
        <v>45076</v>
      </c>
      <c r="B2524" s="55" t="s">
        <v>7817</v>
      </c>
      <c r="C2524" s="51" t="s">
        <v>123</v>
      </c>
      <c r="D2524" s="51" t="s">
        <v>7818</v>
      </c>
      <c r="E2524" s="54">
        <v>45092</v>
      </c>
      <c r="F2524" s="51" t="s">
        <v>1312</v>
      </c>
      <c r="G2524" s="48" t="s">
        <v>349</v>
      </c>
      <c r="H2524" s="52">
        <v>100</v>
      </c>
      <c r="I2524" s="51" t="s">
        <v>122</v>
      </c>
      <c r="J2524" s="1">
        <v>7.63</v>
      </c>
      <c r="K2524" s="132">
        <v>1000062</v>
      </c>
      <c r="L2524" s="131" t="s">
        <v>351</v>
      </c>
      <c r="M2524" s="131">
        <v>7.2</v>
      </c>
      <c r="N2524" s="131">
        <v>0.7</v>
      </c>
      <c r="O2524" s="133">
        <f t="shared" si="352"/>
        <v>5.04</v>
      </c>
      <c r="P2524" s="131" t="s">
        <v>4011</v>
      </c>
      <c r="Q2524" s="131" t="s">
        <v>464</v>
      </c>
      <c r="R2524" s="134" t="s">
        <v>7910</v>
      </c>
      <c r="S2524" s="149">
        <v>37.499722222222232</v>
      </c>
      <c r="T2524" s="149">
        <v>0.37499722222222232</v>
      </c>
      <c r="U2524" s="150">
        <v>45084</v>
      </c>
      <c r="V2524" s="149">
        <v>1.3197222222222216</v>
      </c>
      <c r="W2524" s="130">
        <v>0.27</v>
      </c>
      <c r="X2524" s="135">
        <v>22</v>
      </c>
      <c r="Y2524" s="130" t="str">
        <f t="shared" si="347"/>
        <v>N592, N115</v>
      </c>
      <c r="Z2524" s="130" t="str">
        <f t="shared" si="348"/>
        <v>6/N700AACL</v>
      </c>
      <c r="AA2524" s="135">
        <f t="shared" si="350"/>
        <v>0.27</v>
      </c>
      <c r="AB2524" s="135">
        <f t="shared" si="345"/>
        <v>7.63</v>
      </c>
      <c r="AC2524" s="130">
        <f t="shared" si="351"/>
        <v>22</v>
      </c>
      <c r="AD2524" s="130" t="str">
        <f t="shared" si="349"/>
        <v>22000-657</v>
      </c>
      <c r="AE2524" s="136"/>
      <c r="AF2524" s="137"/>
      <c r="AG2524" s="1" t="s">
        <v>573</v>
      </c>
      <c r="AH2524" s="43">
        <v>66095</v>
      </c>
      <c r="AI2524" s="229">
        <v>45071</v>
      </c>
    </row>
    <row r="2525" spans="1:35" x14ac:dyDescent="0.25">
      <c r="A2525" s="144">
        <v>45077</v>
      </c>
      <c r="B2525" s="56" t="s">
        <v>7857</v>
      </c>
      <c r="C2525" s="51" t="s">
        <v>633</v>
      </c>
      <c r="D2525" s="51" t="s">
        <v>7004</v>
      </c>
      <c r="E2525" s="54">
        <v>45089</v>
      </c>
      <c r="F2525" s="51" t="s">
        <v>7858</v>
      </c>
      <c r="G2525" s="48" t="s">
        <v>7002</v>
      </c>
      <c r="H2525" s="52">
        <v>1</v>
      </c>
      <c r="I2525" s="51" t="s">
        <v>364</v>
      </c>
      <c r="J2525" s="1">
        <v>3.66</v>
      </c>
      <c r="K2525" s="132">
        <v>1000631</v>
      </c>
      <c r="L2525" s="131" t="s">
        <v>7003</v>
      </c>
      <c r="M2525" s="131">
        <v>3.7</v>
      </c>
      <c r="N2525" s="131">
        <v>2.6</v>
      </c>
      <c r="O2525" s="133">
        <f t="shared" si="352"/>
        <v>9.620000000000001</v>
      </c>
      <c r="P2525" s="131" t="s">
        <v>3486</v>
      </c>
      <c r="Q2525" s="131" t="s">
        <v>412</v>
      </c>
      <c r="R2525" s="134" t="s">
        <v>997</v>
      </c>
      <c r="S2525" s="149">
        <v>1.0519444444444455</v>
      </c>
      <c r="T2525" s="149">
        <v>1.0519444444444455</v>
      </c>
      <c r="U2525" s="150">
        <v>45084</v>
      </c>
      <c r="V2525" s="149">
        <v>0.16083333333333316</v>
      </c>
      <c r="W2525" s="130">
        <v>1.01</v>
      </c>
      <c r="X2525" s="135">
        <v>74.27</v>
      </c>
      <c r="Y2525" s="130" t="str">
        <f t="shared" si="347"/>
        <v>RECELL509</v>
      </c>
      <c r="Z2525" s="130" t="str">
        <f t="shared" si="348"/>
        <v>1/UR18650ZY</v>
      </c>
      <c r="AA2525" s="135">
        <f t="shared" si="350"/>
        <v>1.01</v>
      </c>
      <c r="AB2525" s="135">
        <f t="shared" si="345"/>
        <v>3.66</v>
      </c>
      <c r="AC2525" s="130">
        <f t="shared" si="351"/>
        <v>74.27</v>
      </c>
      <c r="AD2525" s="130" t="str">
        <f t="shared" si="349"/>
        <v>22000-170KE</v>
      </c>
      <c r="AE2525" s="136"/>
      <c r="AF2525" s="137"/>
      <c r="AG2525" s="1" t="s">
        <v>151</v>
      </c>
      <c r="AH2525" s="43">
        <v>2891</v>
      </c>
      <c r="AI2525" s="229">
        <v>45077</v>
      </c>
    </row>
    <row r="2526" spans="1:35" x14ac:dyDescent="0.25">
      <c r="A2526" s="147">
        <v>45079</v>
      </c>
      <c r="B2526" s="82" t="s">
        <v>7875</v>
      </c>
      <c r="C2526" s="51" t="s">
        <v>912</v>
      </c>
      <c r="D2526" s="51" t="s">
        <v>7878</v>
      </c>
      <c r="E2526" s="54">
        <v>45089</v>
      </c>
      <c r="F2526" s="51" t="s">
        <v>7876</v>
      </c>
      <c r="G2526" s="48" t="s">
        <v>7877</v>
      </c>
      <c r="H2526" s="52">
        <v>25</v>
      </c>
      <c r="I2526" s="51" t="s">
        <v>911</v>
      </c>
      <c r="J2526" s="1">
        <v>13</v>
      </c>
      <c r="K2526" s="132">
        <v>1000361</v>
      </c>
      <c r="L2526" s="131"/>
      <c r="M2526" s="131">
        <v>3.6</v>
      </c>
      <c r="N2526" s="131">
        <v>5.5</v>
      </c>
      <c r="O2526" s="133">
        <f t="shared" si="352"/>
        <v>19.8</v>
      </c>
      <c r="P2526" s="131" t="s">
        <v>3945</v>
      </c>
      <c r="Q2526" s="131" t="s">
        <v>412</v>
      </c>
      <c r="R2526" s="134" t="s">
        <v>5813</v>
      </c>
      <c r="S2526" s="149">
        <v>3.6663888888888887</v>
      </c>
      <c r="T2526" s="149">
        <v>0.14665555555555554</v>
      </c>
      <c r="U2526" s="150">
        <v>45084</v>
      </c>
      <c r="V2526" s="149">
        <v>0.83055555555555571</v>
      </c>
      <c r="W2526" s="130">
        <v>1</v>
      </c>
      <c r="X2526" s="135">
        <v>34.15</v>
      </c>
      <c r="Y2526" s="130" t="str">
        <f t="shared" si="347"/>
        <v>L951</v>
      </c>
      <c r="Z2526" s="130" t="str">
        <f t="shared" si="348"/>
        <v>1/LSH14</v>
      </c>
      <c r="AA2526" s="135">
        <f t="shared" si="350"/>
        <v>1</v>
      </c>
      <c r="AB2526" s="135">
        <f t="shared" si="345"/>
        <v>13</v>
      </c>
      <c r="AC2526" s="130">
        <f t="shared" si="351"/>
        <v>34.15</v>
      </c>
      <c r="AD2526" s="130" t="str">
        <f t="shared" si="349"/>
        <v>66003-167</v>
      </c>
      <c r="AE2526" s="136"/>
      <c r="AF2526" s="137"/>
      <c r="AG2526" s="1" t="s">
        <v>573</v>
      </c>
      <c r="AH2526" s="43">
        <v>30375</v>
      </c>
      <c r="AI2526" s="229">
        <v>45078</v>
      </c>
    </row>
    <row r="2527" spans="1:35" x14ac:dyDescent="0.25">
      <c r="A2527" s="147">
        <v>45065</v>
      </c>
      <c r="B2527" s="82" t="s">
        <v>7741</v>
      </c>
      <c r="C2527" s="51" t="s">
        <v>6285</v>
      </c>
      <c r="D2527" s="51" t="s">
        <v>7911</v>
      </c>
      <c r="E2527" s="54">
        <v>45085</v>
      </c>
      <c r="F2527" s="51" t="s">
        <v>339</v>
      </c>
      <c r="G2527" s="48" t="s">
        <v>6284</v>
      </c>
      <c r="H2527" s="52">
        <v>1</v>
      </c>
      <c r="I2527" s="51" t="s">
        <v>394</v>
      </c>
      <c r="J2527" s="1">
        <v>41.67</v>
      </c>
      <c r="K2527" s="132">
        <v>999174</v>
      </c>
      <c r="L2527" s="131"/>
      <c r="M2527" s="131">
        <v>13.2</v>
      </c>
      <c r="N2527" s="131">
        <v>3</v>
      </c>
      <c r="O2527" s="133">
        <f t="shared" si="352"/>
        <v>39.599999999999994</v>
      </c>
      <c r="P2527" s="131" t="s">
        <v>3497</v>
      </c>
      <c r="Q2527" s="131" t="s">
        <v>2608</v>
      </c>
      <c r="R2527" s="134" t="s">
        <v>997</v>
      </c>
      <c r="S2527" s="149">
        <v>1.4119444444444444</v>
      </c>
      <c r="T2527" s="149">
        <v>1.4119444444444444</v>
      </c>
      <c r="U2527" s="150">
        <v>45084</v>
      </c>
      <c r="V2527" s="149">
        <v>0.16194444444444489</v>
      </c>
      <c r="W2527" s="130">
        <v>0.5</v>
      </c>
      <c r="X2527" s="135">
        <v>128.26</v>
      </c>
      <c r="Y2527" s="130" t="str">
        <f t="shared" si="347"/>
        <v>RECELL842</v>
      </c>
      <c r="Z2527" s="130" t="str">
        <f t="shared" si="348"/>
        <v>11/HHR-300SCP</v>
      </c>
      <c r="AA2527" s="135">
        <f t="shared" si="350"/>
        <v>0.5</v>
      </c>
      <c r="AB2527" s="135">
        <f t="shared" si="345"/>
        <v>41.67</v>
      </c>
      <c r="AC2527" s="130">
        <f t="shared" si="351"/>
        <v>128.26</v>
      </c>
      <c r="AD2527" s="130" t="str">
        <f t="shared" si="349"/>
        <v>22000-780</v>
      </c>
      <c r="AE2527" s="136"/>
      <c r="AF2527" s="137"/>
      <c r="AG2527" s="1" t="s">
        <v>13</v>
      </c>
      <c r="AH2527" s="43" t="s">
        <v>340</v>
      </c>
      <c r="AI2527" s="229">
        <v>45064</v>
      </c>
    </row>
    <row r="2528" spans="1:35" x14ac:dyDescent="0.25">
      <c r="A2528" s="139">
        <v>45068</v>
      </c>
      <c r="B2528" s="58" t="s">
        <v>7754</v>
      </c>
      <c r="C2528" s="51" t="s">
        <v>395</v>
      </c>
      <c r="D2528" s="51" t="s">
        <v>7679</v>
      </c>
      <c r="E2528" s="54">
        <v>45084</v>
      </c>
      <c r="F2528" s="51" t="s">
        <v>6329</v>
      </c>
      <c r="G2528" s="48" t="s">
        <v>7678</v>
      </c>
      <c r="H2528" s="52">
        <v>50</v>
      </c>
      <c r="I2528" s="51" t="s">
        <v>2319</v>
      </c>
      <c r="J2528" s="1">
        <v>5.56</v>
      </c>
      <c r="K2528" s="132">
        <v>999068</v>
      </c>
      <c r="L2528" s="131"/>
      <c r="M2528" s="131">
        <v>6</v>
      </c>
      <c r="N2528" s="131">
        <v>1.6</v>
      </c>
      <c r="O2528" s="133">
        <f t="shared" si="352"/>
        <v>9.6000000000000014</v>
      </c>
      <c r="P2528" s="131" t="s">
        <v>4011</v>
      </c>
      <c r="Q2528" s="131" t="s">
        <v>583</v>
      </c>
      <c r="R2528" s="134" t="s">
        <v>248</v>
      </c>
      <c r="S2528" s="149">
        <v>13.684999999999999</v>
      </c>
      <c r="T2528" s="149">
        <v>0.2737</v>
      </c>
      <c r="U2528" s="150">
        <v>45083</v>
      </c>
      <c r="V2528" s="149">
        <v>2.4894444444444463</v>
      </c>
      <c r="W2528" s="130">
        <v>0.28000000000000003</v>
      </c>
      <c r="X2528" s="135">
        <v>22.32</v>
      </c>
      <c r="Y2528" s="130" t="str">
        <f t="shared" si="347"/>
        <v>N938</v>
      </c>
      <c r="Z2528" s="130" t="str">
        <f t="shared" si="348"/>
        <v>5/IT1800Cs</v>
      </c>
      <c r="AA2528" s="135">
        <f t="shared" si="350"/>
        <v>0.28000000000000003</v>
      </c>
      <c r="AB2528" s="135">
        <f t="shared" si="345"/>
        <v>5.56</v>
      </c>
      <c r="AC2528" s="130">
        <f t="shared" si="351"/>
        <v>22.32</v>
      </c>
      <c r="AD2528" s="130" t="str">
        <f t="shared" si="349"/>
        <v>59001-305GP</v>
      </c>
      <c r="AE2528" s="136"/>
      <c r="AF2528" s="137"/>
      <c r="AG2528" s="1" t="s">
        <v>13</v>
      </c>
      <c r="AH2528" s="43">
        <v>66931</v>
      </c>
      <c r="AI2528" s="229">
        <v>45063</v>
      </c>
    </row>
    <row r="2529" spans="1:35" x14ac:dyDescent="0.25">
      <c r="A2529" s="144">
        <v>45063</v>
      </c>
      <c r="B2529" s="56" t="s">
        <v>7727</v>
      </c>
      <c r="C2529" s="51" t="s">
        <v>6937</v>
      </c>
      <c r="D2529" s="51" t="s">
        <v>7051</v>
      </c>
      <c r="E2529" s="54">
        <v>45076</v>
      </c>
      <c r="F2529" s="51" t="s">
        <v>360</v>
      </c>
      <c r="G2529" s="48" t="s">
        <v>6936</v>
      </c>
      <c r="H2529" s="52">
        <v>2</v>
      </c>
      <c r="I2529" s="51" t="s">
        <v>326</v>
      </c>
      <c r="J2529" s="1">
        <v>99.73</v>
      </c>
      <c r="K2529" s="132">
        <v>998897</v>
      </c>
      <c r="L2529" s="131"/>
      <c r="M2529" s="131">
        <v>36</v>
      </c>
      <c r="N2529" s="131">
        <v>4.5</v>
      </c>
      <c r="O2529" s="133">
        <f t="shared" si="352"/>
        <v>162</v>
      </c>
      <c r="P2529" s="131" t="s">
        <v>3497</v>
      </c>
      <c r="Q2529" s="131" t="s">
        <v>6938</v>
      </c>
      <c r="R2529" s="134" t="s">
        <v>997</v>
      </c>
      <c r="S2529" s="149">
        <v>5.1719444444444402</v>
      </c>
      <c r="T2529" s="149">
        <v>2.5859722222222201</v>
      </c>
      <c r="U2529" s="150">
        <v>45083</v>
      </c>
      <c r="V2529" s="149">
        <v>0.24000000000000021</v>
      </c>
      <c r="W2529" s="130">
        <v>2.94</v>
      </c>
      <c r="X2529" s="135">
        <v>275</v>
      </c>
      <c r="Y2529" s="130" t="str">
        <f t="shared" si="347"/>
        <v>RECELL824</v>
      </c>
      <c r="Z2529" s="130" t="str">
        <f t="shared" si="348"/>
        <v>30/MH-C4500HT</v>
      </c>
      <c r="AA2529" s="135">
        <f t="shared" si="350"/>
        <v>2.94</v>
      </c>
      <c r="AB2529" s="135">
        <f t="shared" si="345"/>
        <v>99.73</v>
      </c>
      <c r="AC2529" s="130">
        <f t="shared" si="351"/>
        <v>275</v>
      </c>
      <c r="AD2529" s="130" t="str">
        <f t="shared" si="349"/>
        <v>66004-127</v>
      </c>
      <c r="AE2529" s="136"/>
      <c r="AF2529" s="137"/>
      <c r="AG2529" s="1" t="s">
        <v>151</v>
      </c>
      <c r="AH2529" s="43">
        <v>23922</v>
      </c>
      <c r="AI2529" s="229">
        <v>45062</v>
      </c>
    </row>
    <row r="2530" spans="1:35" x14ac:dyDescent="0.25">
      <c r="A2530" s="140">
        <v>45062</v>
      </c>
      <c r="B2530" s="55" t="s">
        <v>7706</v>
      </c>
      <c r="C2530" s="51" t="s">
        <v>2552</v>
      </c>
      <c r="D2530" s="51" t="s">
        <v>2703</v>
      </c>
      <c r="E2530" s="54">
        <v>45085</v>
      </c>
      <c r="F2530" s="51" t="s">
        <v>339</v>
      </c>
      <c r="G2530" s="48" t="s">
        <v>2550</v>
      </c>
      <c r="H2530" s="52">
        <v>1</v>
      </c>
      <c r="I2530" s="51" t="s">
        <v>6990</v>
      </c>
      <c r="J2530" s="1">
        <v>17.600000000000001</v>
      </c>
      <c r="K2530" s="132">
        <v>998886</v>
      </c>
      <c r="L2530" s="131"/>
      <c r="M2530" s="131">
        <v>14.4</v>
      </c>
      <c r="N2530" s="131">
        <v>2.15</v>
      </c>
      <c r="O2530" s="133">
        <f t="shared" si="352"/>
        <v>30.96</v>
      </c>
      <c r="P2530" s="131" t="s">
        <v>3486</v>
      </c>
      <c r="Q2530" s="131" t="s">
        <v>562</v>
      </c>
      <c r="R2530" s="134" t="s">
        <v>997</v>
      </c>
      <c r="S2530" s="149">
        <v>0.85083333333333311</v>
      </c>
      <c r="T2530" s="149">
        <v>0.85083333333333311</v>
      </c>
      <c r="U2530" s="150">
        <v>45083</v>
      </c>
      <c r="V2530" s="149">
        <v>0.15722222222222371</v>
      </c>
      <c r="W2530" s="130">
        <v>0.74</v>
      </c>
      <c r="X2530" s="135">
        <v>68</v>
      </c>
      <c r="Y2530" s="130" t="str">
        <f t="shared" si="347"/>
        <v>PACK658</v>
      </c>
      <c r="Z2530" s="130" t="str">
        <f t="shared" si="348"/>
        <v>4/UR18650E</v>
      </c>
      <c r="AA2530" s="135">
        <f t="shared" si="350"/>
        <v>0.74</v>
      </c>
      <c r="AB2530" s="135">
        <f t="shared" si="345"/>
        <v>17.600000000000001</v>
      </c>
      <c r="AC2530" s="130">
        <f t="shared" si="351"/>
        <v>68</v>
      </c>
      <c r="AD2530" s="130" t="str">
        <f t="shared" si="349"/>
        <v>66002-713</v>
      </c>
      <c r="AE2530" s="136"/>
      <c r="AF2530" s="137"/>
      <c r="AG2530" s="1" t="s">
        <v>13</v>
      </c>
      <c r="AH2530" s="43" t="s">
        <v>340</v>
      </c>
      <c r="AI2530" s="229">
        <v>45062</v>
      </c>
    </row>
    <row r="2531" spans="1:35" x14ac:dyDescent="0.25">
      <c r="A2531" s="144">
        <v>45070</v>
      </c>
      <c r="B2531" s="56" t="s">
        <v>7762</v>
      </c>
      <c r="C2531" s="51" t="s">
        <v>7765</v>
      </c>
      <c r="D2531" s="51" t="s">
        <v>7766</v>
      </c>
      <c r="E2531" s="54">
        <v>45089</v>
      </c>
      <c r="F2531" s="51" t="s">
        <v>7763</v>
      </c>
      <c r="G2531" s="48" t="s">
        <v>7764</v>
      </c>
      <c r="H2531" s="52">
        <v>8</v>
      </c>
      <c r="I2531" s="51" t="s">
        <v>391</v>
      </c>
      <c r="J2531" s="1">
        <v>13.26</v>
      </c>
      <c r="K2531" s="132">
        <v>999583</v>
      </c>
      <c r="L2531" s="131"/>
      <c r="M2531" s="131">
        <v>4.5</v>
      </c>
      <c r="N2531" s="131"/>
      <c r="O2531" s="133">
        <f t="shared" si="352"/>
        <v>0</v>
      </c>
      <c r="P2531" s="131" t="s">
        <v>3538</v>
      </c>
      <c r="Q2531" s="131" t="s">
        <v>167</v>
      </c>
      <c r="R2531" s="134" t="s">
        <v>6455</v>
      </c>
      <c r="S2531" s="149">
        <v>12.628888888888891</v>
      </c>
      <c r="T2531" s="149">
        <v>1.5786111111111114</v>
      </c>
      <c r="U2531" s="150">
        <v>45083</v>
      </c>
      <c r="V2531" s="149">
        <v>0.50000000000000089</v>
      </c>
      <c r="W2531" s="130">
        <v>0.5</v>
      </c>
      <c r="X2531" s="135">
        <v>66</v>
      </c>
      <c r="Y2531" s="130" t="str">
        <f t="shared" si="347"/>
        <v>AL621</v>
      </c>
      <c r="Z2531" s="130" t="str">
        <f t="shared" si="348"/>
        <v>12/PC1300</v>
      </c>
      <c r="AA2531" s="135">
        <f t="shared" si="350"/>
        <v>0.5</v>
      </c>
      <c r="AB2531" s="135">
        <f t="shared" si="345"/>
        <v>13.26</v>
      </c>
      <c r="AC2531" s="130">
        <f t="shared" si="351"/>
        <v>66</v>
      </c>
      <c r="AD2531" s="130" t="str">
        <f t="shared" si="349"/>
        <v>66002-866</v>
      </c>
      <c r="AE2531" s="136"/>
      <c r="AF2531" s="137"/>
      <c r="AG2531" s="1" t="s">
        <v>152</v>
      </c>
      <c r="AH2531" s="43">
        <v>66906</v>
      </c>
      <c r="AI2531" s="229">
        <v>45068</v>
      </c>
    </row>
    <row r="2532" spans="1:35" x14ac:dyDescent="0.25">
      <c r="A2532" s="146">
        <v>45085</v>
      </c>
      <c r="B2532" s="57" t="s">
        <v>7919</v>
      </c>
      <c r="C2532" s="51" t="s">
        <v>7921</v>
      </c>
      <c r="D2532" s="51" t="s">
        <v>7922</v>
      </c>
      <c r="E2532" s="54">
        <v>45099</v>
      </c>
      <c r="F2532" s="51" t="s">
        <v>121</v>
      </c>
      <c r="G2532" s="48" t="s">
        <v>7920</v>
      </c>
      <c r="H2532" s="52">
        <v>2</v>
      </c>
      <c r="I2532" s="51" t="s">
        <v>630</v>
      </c>
      <c r="J2532" s="1">
        <v>12.18</v>
      </c>
      <c r="K2532" s="132">
        <v>1001566</v>
      </c>
      <c r="L2532" s="131"/>
      <c r="M2532" s="131">
        <v>3.6</v>
      </c>
      <c r="N2532" s="131">
        <v>3</v>
      </c>
      <c r="O2532" s="133">
        <f t="shared" si="352"/>
        <v>10.8</v>
      </c>
      <c r="P2532" s="131" t="s">
        <v>96</v>
      </c>
      <c r="Q2532" s="131" t="s">
        <v>577</v>
      </c>
      <c r="R2532" s="134" t="s">
        <v>287</v>
      </c>
      <c r="S2532" s="149">
        <v>1.5213888888888878</v>
      </c>
      <c r="T2532" s="149">
        <v>0.7606944444444439</v>
      </c>
      <c r="U2532" s="150">
        <v>45089</v>
      </c>
      <c r="V2532" s="149">
        <v>0.15916666666666757</v>
      </c>
      <c r="W2532" s="130">
        <v>0.34</v>
      </c>
      <c r="X2532" s="135">
        <v>36</v>
      </c>
      <c r="Y2532" s="130" t="str">
        <f t="shared" si="347"/>
        <v>N371</v>
      </c>
      <c r="Z2532" s="130" t="str">
        <f t="shared" si="348"/>
        <v>3/N-3000CR</v>
      </c>
      <c r="AA2532" s="135">
        <f t="shared" si="350"/>
        <v>0.34</v>
      </c>
      <c r="AB2532" s="135">
        <f t="shared" si="345"/>
        <v>12.18</v>
      </c>
      <c r="AC2532" s="130">
        <f t="shared" si="351"/>
        <v>36</v>
      </c>
      <c r="AD2532" s="130" t="str">
        <f t="shared" si="349"/>
        <v>66000-356</v>
      </c>
      <c r="AE2532" s="136"/>
      <c r="AF2532" s="137"/>
      <c r="AG2532" s="1" t="s">
        <v>153</v>
      </c>
      <c r="AH2532" s="43">
        <v>34098</v>
      </c>
      <c r="AI2532" s="229">
        <v>45084</v>
      </c>
    </row>
    <row r="2533" spans="1:35" x14ac:dyDescent="0.25">
      <c r="A2533" s="146">
        <v>45036</v>
      </c>
      <c r="B2533" s="57" t="s">
        <v>7539</v>
      </c>
      <c r="C2533" s="51" t="s">
        <v>7540</v>
      </c>
      <c r="D2533" s="51" t="s">
        <v>5896</v>
      </c>
      <c r="E2533" s="54">
        <v>45072</v>
      </c>
      <c r="F2533" s="51" t="s">
        <v>258</v>
      </c>
      <c r="G2533" s="48" t="s">
        <v>5895</v>
      </c>
      <c r="H2533" s="52">
        <v>10</v>
      </c>
      <c r="I2533" s="51" t="s">
        <v>719</v>
      </c>
      <c r="J2533" s="1">
        <v>101.41</v>
      </c>
      <c r="K2533" s="132">
        <v>995156</v>
      </c>
      <c r="L2533" s="131"/>
      <c r="M2533" s="131">
        <v>25.9</v>
      </c>
      <c r="N2533" s="131">
        <v>6.7</v>
      </c>
      <c r="O2533" s="133">
        <v>178.71</v>
      </c>
      <c r="P2533" s="131" t="s">
        <v>3486</v>
      </c>
      <c r="Q2533" s="131" t="s">
        <v>1188</v>
      </c>
      <c r="R2533" s="134" t="s">
        <v>7934</v>
      </c>
      <c r="S2533" s="149">
        <v>15.273611111111109</v>
      </c>
      <c r="T2533" s="149">
        <v>1.5273611111111109</v>
      </c>
      <c r="U2533" s="150">
        <v>45086</v>
      </c>
      <c r="V2533" s="149">
        <v>0.41666666666666519</v>
      </c>
      <c r="W2533" s="130">
        <v>1.61</v>
      </c>
      <c r="X2533" s="135">
        <v>335</v>
      </c>
      <c r="Y2533" s="130" t="str">
        <f t="shared" si="347"/>
        <v>RL1614</v>
      </c>
      <c r="Z2533" s="130" t="str">
        <f t="shared" si="348"/>
        <v>14/NR18650-30Q</v>
      </c>
      <c r="AA2533" s="135">
        <f t="shared" si="350"/>
        <v>1.61</v>
      </c>
      <c r="AB2533" s="135">
        <f t="shared" si="345"/>
        <v>101.41</v>
      </c>
      <c r="AC2533" s="130">
        <f t="shared" si="351"/>
        <v>335</v>
      </c>
      <c r="AD2533" s="130" t="str">
        <f t="shared" si="349"/>
        <v>66003-071</v>
      </c>
      <c r="AE2533" s="136"/>
      <c r="AF2533" s="137"/>
      <c r="AG2533" s="1" t="s">
        <v>152</v>
      </c>
      <c r="AH2533" s="43">
        <v>1167</v>
      </c>
      <c r="AI2533" s="51"/>
    </row>
    <row r="2534" spans="1:35" x14ac:dyDescent="0.25">
      <c r="A2534" s="140">
        <v>45083</v>
      </c>
      <c r="B2534" s="55" t="s">
        <v>7897</v>
      </c>
      <c r="C2534" s="51" t="s">
        <v>7132</v>
      </c>
      <c r="D2534" s="51" t="s">
        <v>6241</v>
      </c>
      <c r="E2534" s="54">
        <v>45086</v>
      </c>
      <c r="F2534" s="51" t="s">
        <v>255</v>
      </c>
      <c r="G2534" s="48" t="s">
        <v>6239</v>
      </c>
      <c r="H2534" s="52">
        <v>2</v>
      </c>
      <c r="I2534" s="51" t="s">
        <v>657</v>
      </c>
      <c r="J2534" s="1">
        <v>22.6</v>
      </c>
      <c r="K2534" s="132">
        <v>1001034</v>
      </c>
      <c r="L2534" s="131"/>
      <c r="M2534" s="131">
        <v>9.6</v>
      </c>
      <c r="N2534" s="131">
        <v>2</v>
      </c>
      <c r="O2534" s="133">
        <f t="shared" ref="O2534:O2566" si="353">N2534*M2534</f>
        <v>19.2</v>
      </c>
      <c r="P2534" s="131" t="s">
        <v>91</v>
      </c>
      <c r="Q2534" s="131" t="s">
        <v>632</v>
      </c>
      <c r="R2534" s="134" t="s">
        <v>997</v>
      </c>
      <c r="S2534" s="149">
        <v>4.7702777777777765</v>
      </c>
      <c r="T2534" s="149">
        <v>2.3851388888888883</v>
      </c>
      <c r="U2534" s="150">
        <v>45086</v>
      </c>
      <c r="V2534" s="149">
        <v>0.22027777777777935</v>
      </c>
      <c r="W2534" s="130">
        <v>1.62</v>
      </c>
      <c r="X2534" s="135">
        <v>75</v>
      </c>
      <c r="Y2534" s="130" t="str">
        <f t="shared" si="347"/>
        <v>RECELL106</v>
      </c>
      <c r="Z2534" s="130" t="str">
        <f t="shared" si="348"/>
        <v>8/IMX-2000CS</v>
      </c>
      <c r="AA2534" s="135">
        <f t="shared" si="350"/>
        <v>1.62</v>
      </c>
      <c r="AB2534" s="135">
        <f t="shared" si="345"/>
        <v>22.6</v>
      </c>
      <c r="AC2534" s="130">
        <f t="shared" si="351"/>
        <v>75</v>
      </c>
      <c r="AD2534" s="130" t="str">
        <f t="shared" si="349"/>
        <v>22000-438A</v>
      </c>
      <c r="AE2534" s="136"/>
      <c r="AF2534" s="137"/>
      <c r="AG2534" s="1" t="s">
        <v>151</v>
      </c>
      <c r="AH2534" s="43" t="s">
        <v>277</v>
      </c>
      <c r="AI2534" s="229">
        <v>45079</v>
      </c>
    </row>
    <row r="2535" spans="1:35" x14ac:dyDescent="0.25">
      <c r="A2535" s="139">
        <v>45075</v>
      </c>
      <c r="B2535" s="58" t="s">
        <v>7802</v>
      </c>
      <c r="C2535" s="51" t="s">
        <v>7803</v>
      </c>
      <c r="D2535" s="51" t="s">
        <v>1705</v>
      </c>
      <c r="E2535" s="54">
        <v>45093</v>
      </c>
      <c r="F2535" s="51" t="s">
        <v>5483</v>
      </c>
      <c r="G2535" s="48" t="s">
        <v>1702</v>
      </c>
      <c r="H2535" s="52">
        <v>2</v>
      </c>
      <c r="I2535" s="51" t="s">
        <v>1703</v>
      </c>
      <c r="J2535" s="1">
        <v>30.96</v>
      </c>
      <c r="K2535" s="132">
        <v>1000016</v>
      </c>
      <c r="L2535" s="131"/>
      <c r="M2535" s="131">
        <v>14.4</v>
      </c>
      <c r="N2535" s="131">
        <v>12</v>
      </c>
      <c r="O2535" s="133">
        <f t="shared" si="353"/>
        <v>172.8</v>
      </c>
      <c r="P2535" s="131" t="s">
        <v>538</v>
      </c>
      <c r="Q2535" s="131" t="s">
        <v>92</v>
      </c>
      <c r="R2535" s="134" t="s">
        <v>287</v>
      </c>
      <c r="S2535" s="149">
        <v>1.6677777777777791</v>
      </c>
      <c r="T2535" s="149">
        <v>0.83388888888888957</v>
      </c>
      <c r="U2535" s="150">
        <v>45086</v>
      </c>
      <c r="V2535" s="149">
        <v>0.24527777777777793</v>
      </c>
      <c r="W2535" s="130">
        <v>0.87</v>
      </c>
      <c r="X2535" s="135">
        <v>350</v>
      </c>
      <c r="Y2535" s="130" t="str">
        <f t="shared" si="347"/>
        <v>L669</v>
      </c>
      <c r="Z2535" s="130" t="str">
        <f t="shared" si="348"/>
        <v xml:space="preserve">8/ER26500M </v>
      </c>
      <c r="AA2535" s="135">
        <f t="shared" si="350"/>
        <v>0.87</v>
      </c>
      <c r="AB2535" s="135">
        <f t="shared" si="345"/>
        <v>30.96</v>
      </c>
      <c r="AC2535" s="130">
        <f t="shared" si="351"/>
        <v>350</v>
      </c>
      <c r="AD2535" s="130" t="str">
        <f t="shared" si="349"/>
        <v>66001-378</v>
      </c>
      <c r="AE2535" s="136"/>
      <c r="AF2535" s="137"/>
      <c r="AG2535" s="1" t="s">
        <v>152</v>
      </c>
      <c r="AH2535" s="43">
        <v>1160</v>
      </c>
      <c r="AI2535" s="229">
        <v>45071</v>
      </c>
    </row>
    <row r="2536" spans="1:35" x14ac:dyDescent="0.25">
      <c r="A2536" s="140">
        <v>44873</v>
      </c>
      <c r="B2536" s="55" t="s">
        <v>6503</v>
      </c>
      <c r="C2536" s="51" t="s">
        <v>6506</v>
      </c>
      <c r="D2536" s="51" t="s">
        <v>6505</v>
      </c>
      <c r="E2536" s="54">
        <v>44890</v>
      </c>
      <c r="F2536" s="51" t="s">
        <v>87</v>
      </c>
      <c r="G2536" s="48" t="s">
        <v>1057</v>
      </c>
      <c r="H2536" s="52">
        <v>250</v>
      </c>
      <c r="I2536" s="51" t="s">
        <v>6504</v>
      </c>
      <c r="J2536" s="1">
        <v>47.08</v>
      </c>
      <c r="K2536" s="132">
        <v>973020</v>
      </c>
      <c r="L2536" s="131"/>
      <c r="M2536" s="131"/>
      <c r="N2536" s="131"/>
      <c r="O2536" s="133">
        <f t="shared" si="353"/>
        <v>0</v>
      </c>
      <c r="P2536" s="131"/>
      <c r="Q2536" s="131"/>
      <c r="R2536" s="134" t="s">
        <v>249</v>
      </c>
      <c r="S2536" s="149">
        <v>22.74388888888889</v>
      </c>
      <c r="T2536" s="149">
        <v>9.097555555555556E-2</v>
      </c>
      <c r="U2536" s="150">
        <v>45086</v>
      </c>
      <c r="V2536" s="149">
        <v>4.5</v>
      </c>
      <c r="W2536" s="130">
        <v>0.5</v>
      </c>
      <c r="X2536" s="135">
        <v>87</v>
      </c>
      <c r="Y2536" s="130" t="str">
        <f t="shared" si="347"/>
        <v>CH307</v>
      </c>
      <c r="Z2536" s="130" t="str">
        <f t="shared" si="348"/>
        <v>1/2080 MKII Charger Board</v>
      </c>
      <c r="AA2536" s="135">
        <f t="shared" si="350"/>
        <v>0.5</v>
      </c>
      <c r="AB2536" s="135">
        <f t="shared" si="345"/>
        <v>47.08</v>
      </c>
      <c r="AC2536" s="130">
        <f t="shared" si="351"/>
        <v>87</v>
      </c>
      <c r="AD2536" s="130" t="str">
        <f t="shared" si="349"/>
        <v>67000-536</v>
      </c>
      <c r="AE2536" s="136"/>
      <c r="AF2536" s="137"/>
      <c r="AG2536" s="1" t="s">
        <v>153</v>
      </c>
      <c r="AH2536" s="43">
        <v>24081</v>
      </c>
      <c r="AI2536" s="51"/>
    </row>
    <row r="2537" spans="1:35" x14ac:dyDescent="0.25">
      <c r="A2537" s="243">
        <v>45078</v>
      </c>
      <c r="B2537" s="244" t="s">
        <v>7863</v>
      </c>
      <c r="C2537" s="239" t="s">
        <v>5641</v>
      </c>
      <c r="D2537" s="239" t="s">
        <v>7865</v>
      </c>
      <c r="E2537" s="242">
        <v>45086</v>
      </c>
      <c r="F2537" s="239" t="s">
        <v>667</v>
      </c>
      <c r="G2537" s="240" t="s">
        <v>7864</v>
      </c>
      <c r="H2537" s="241">
        <v>3</v>
      </c>
      <c r="I2537" s="239" t="s">
        <v>113</v>
      </c>
      <c r="J2537">
        <v>12</v>
      </c>
      <c r="K2537" s="203">
        <v>1000681</v>
      </c>
      <c r="L2537" s="131"/>
      <c r="M2537" s="131">
        <v>7.4</v>
      </c>
      <c r="N2537" s="131">
        <v>3.35</v>
      </c>
      <c r="O2537" s="133">
        <f t="shared" si="353"/>
        <v>24.790000000000003</v>
      </c>
      <c r="P2537" s="131" t="s">
        <v>3486</v>
      </c>
      <c r="Q2537" s="131" t="s">
        <v>582</v>
      </c>
      <c r="R2537" s="134"/>
      <c r="S2537" s="149">
        <v>0</v>
      </c>
      <c r="T2537" s="149">
        <v>0</v>
      </c>
      <c r="U2537" s="150">
        <v>45086</v>
      </c>
      <c r="V2537" s="149">
        <v>0.24999999999999911</v>
      </c>
      <c r="W2537" s="130">
        <v>0.68</v>
      </c>
      <c r="X2537" s="135">
        <v>72</v>
      </c>
      <c r="Y2537" s="130" t="str">
        <f t="shared" si="347"/>
        <v>RL1296</v>
      </c>
      <c r="Z2537" s="130" t="str">
        <f t="shared" si="348"/>
        <v>2/NCR18650BF</v>
      </c>
      <c r="AA2537" s="135">
        <f t="shared" si="350"/>
        <v>0.68</v>
      </c>
      <c r="AB2537" s="135">
        <f t="shared" si="345"/>
        <v>12</v>
      </c>
      <c r="AC2537" s="130">
        <f t="shared" si="351"/>
        <v>72</v>
      </c>
      <c r="AD2537" s="130" t="str">
        <f t="shared" si="349"/>
        <v>66002-233</v>
      </c>
      <c r="AE2537" s="136"/>
      <c r="AF2537" s="137"/>
      <c r="AG2537" s="1" t="s">
        <v>151</v>
      </c>
      <c r="AH2537" s="43">
        <v>22404</v>
      </c>
      <c r="AI2537" s="229">
        <v>45077</v>
      </c>
    </row>
    <row r="2538" spans="1:35" x14ac:dyDescent="0.25">
      <c r="A2538" s="146">
        <v>45071</v>
      </c>
      <c r="B2538" s="57" t="s">
        <v>7772</v>
      </c>
      <c r="C2538" s="51" t="s">
        <v>3376</v>
      </c>
      <c r="D2538" s="51" t="s">
        <v>3377</v>
      </c>
      <c r="E2538" s="54">
        <v>45089</v>
      </c>
      <c r="F2538" s="51" t="s">
        <v>5483</v>
      </c>
      <c r="G2538" s="48" t="s">
        <v>3374</v>
      </c>
      <c r="H2538" s="52">
        <v>1</v>
      </c>
      <c r="I2538" s="51" t="s">
        <v>3375</v>
      </c>
      <c r="J2538" s="1">
        <v>200.96</v>
      </c>
      <c r="K2538" s="132">
        <v>999888</v>
      </c>
      <c r="L2538" s="131"/>
      <c r="M2538" s="131">
        <v>11.7</v>
      </c>
      <c r="N2538" s="131">
        <v>7</v>
      </c>
      <c r="O2538" s="133">
        <f t="shared" si="353"/>
        <v>81.899999999999991</v>
      </c>
      <c r="P2538" s="131" t="s">
        <v>538</v>
      </c>
      <c r="Q2538" s="131" t="s">
        <v>577</v>
      </c>
      <c r="R2538" s="134" t="s">
        <v>287</v>
      </c>
      <c r="S2538" s="149">
        <v>0.99583333333333313</v>
      </c>
      <c r="T2538" s="149">
        <v>0.99583333333333313</v>
      </c>
      <c r="U2538" s="150">
        <v>45086</v>
      </c>
      <c r="V2538" s="149">
        <v>0.16583333333333261</v>
      </c>
      <c r="W2538" s="130">
        <v>0.7</v>
      </c>
      <c r="X2538" s="135">
        <v>350</v>
      </c>
      <c r="Y2538" s="130" t="str">
        <f t="shared" si="347"/>
        <v>L711</v>
      </c>
      <c r="Z2538" s="130" t="str">
        <f t="shared" si="348"/>
        <v>3/3B0030-FF</v>
      </c>
      <c r="AA2538" s="135">
        <f t="shared" si="350"/>
        <v>0.7</v>
      </c>
      <c r="AB2538" s="135">
        <f t="shared" si="345"/>
        <v>200.96</v>
      </c>
      <c r="AC2538" s="130">
        <f t="shared" si="351"/>
        <v>350</v>
      </c>
      <c r="AD2538" s="130" t="str">
        <f t="shared" si="349"/>
        <v>66001-374</v>
      </c>
      <c r="AE2538" s="136"/>
      <c r="AF2538" s="137"/>
      <c r="AG2538" s="1" t="s">
        <v>152</v>
      </c>
      <c r="AH2538" s="43">
        <v>1160</v>
      </c>
      <c r="AI2538" s="229">
        <v>45071</v>
      </c>
    </row>
    <row r="2539" spans="1:35" x14ac:dyDescent="0.25">
      <c r="A2539" s="140">
        <v>45083</v>
      </c>
      <c r="B2539" s="55" t="s">
        <v>7901</v>
      </c>
      <c r="C2539" s="51" t="s">
        <v>633</v>
      </c>
      <c r="D2539" s="51" t="s">
        <v>7903</v>
      </c>
      <c r="E2539" s="54">
        <v>45093</v>
      </c>
      <c r="F2539" s="51" t="s">
        <v>282</v>
      </c>
      <c r="G2539" s="48" t="s">
        <v>7902</v>
      </c>
      <c r="H2539" s="52">
        <v>1</v>
      </c>
      <c r="I2539" s="51" t="s">
        <v>364</v>
      </c>
      <c r="J2539" s="1">
        <v>3.66</v>
      </c>
      <c r="K2539" s="132">
        <v>1001107</v>
      </c>
      <c r="L2539" s="131"/>
      <c r="M2539" s="131">
        <v>3.6</v>
      </c>
      <c r="N2539" s="131">
        <v>2.6</v>
      </c>
      <c r="O2539" s="133">
        <f t="shared" si="353"/>
        <v>9.3600000000000012</v>
      </c>
      <c r="P2539" s="131" t="s">
        <v>3486</v>
      </c>
      <c r="Q2539" s="131" t="s">
        <v>412</v>
      </c>
      <c r="R2539" s="134" t="s">
        <v>248</v>
      </c>
      <c r="S2539" s="149">
        <v>0.67972222222222278</v>
      </c>
      <c r="T2539" s="149">
        <v>0.67972222222222278</v>
      </c>
      <c r="U2539" s="150">
        <v>45085</v>
      </c>
      <c r="V2539" s="149">
        <v>0.15111111111110986</v>
      </c>
      <c r="W2539" s="130">
        <v>0.9</v>
      </c>
      <c r="X2539" s="135">
        <v>35</v>
      </c>
      <c r="Y2539" s="130" t="str">
        <f t="shared" si="347"/>
        <v>PACK191</v>
      </c>
      <c r="Z2539" s="130" t="str">
        <f t="shared" si="348"/>
        <v>1/UR18650ZY</v>
      </c>
      <c r="AA2539" s="135">
        <f t="shared" si="350"/>
        <v>0.9</v>
      </c>
      <c r="AB2539" s="135">
        <f t="shared" si="345"/>
        <v>3.66</v>
      </c>
      <c r="AC2539" s="130">
        <f t="shared" si="351"/>
        <v>35</v>
      </c>
      <c r="AD2539" s="130" t="str">
        <f t="shared" si="349"/>
        <v>66001-274</v>
      </c>
      <c r="AE2539" s="136"/>
      <c r="AF2539" s="137"/>
      <c r="AG2539" s="1" t="s">
        <v>152</v>
      </c>
      <c r="AH2539" s="43" t="s">
        <v>283</v>
      </c>
      <c r="AI2539" s="229">
        <v>45079</v>
      </c>
    </row>
    <row r="2540" spans="1:35" x14ac:dyDescent="0.25">
      <c r="A2540" s="146">
        <v>45085</v>
      </c>
      <c r="B2540" s="57" t="s">
        <v>7914</v>
      </c>
      <c r="C2540" s="51" t="s">
        <v>7916</v>
      </c>
      <c r="D2540" s="51" t="s">
        <v>7935</v>
      </c>
      <c r="E2540" s="54">
        <v>45092</v>
      </c>
      <c r="F2540" s="51" t="s">
        <v>5483</v>
      </c>
      <c r="G2540" s="48" t="s">
        <v>7915</v>
      </c>
      <c r="H2540" s="52">
        <v>4</v>
      </c>
      <c r="I2540" s="51" t="s">
        <v>279</v>
      </c>
      <c r="J2540" s="1">
        <f>85.2/4</f>
        <v>21.3</v>
      </c>
      <c r="K2540" s="132">
        <v>1001617</v>
      </c>
      <c r="L2540" s="131"/>
      <c r="M2540" s="131">
        <v>9.6</v>
      </c>
      <c r="N2540" s="131">
        <v>2.5</v>
      </c>
      <c r="O2540" s="133">
        <f t="shared" si="353"/>
        <v>24</v>
      </c>
      <c r="P2540" s="131" t="s">
        <v>3497</v>
      </c>
      <c r="Q2540" s="131" t="s">
        <v>632</v>
      </c>
      <c r="R2540" s="134" t="s">
        <v>287</v>
      </c>
      <c r="S2540" s="149">
        <v>2.9394444444444447</v>
      </c>
      <c r="T2540" s="149">
        <v>0.73486111111111119</v>
      </c>
      <c r="U2540" s="150">
        <v>45086</v>
      </c>
      <c r="V2540" s="149">
        <v>0.32833333333333403</v>
      </c>
      <c r="W2540" s="130">
        <v>1</v>
      </c>
      <c r="X2540" s="135">
        <v>66.489999999999995</v>
      </c>
      <c r="Y2540" s="130" t="str">
        <f t="shared" si="347"/>
        <v>PACK764</v>
      </c>
      <c r="Z2540" s="130" t="str">
        <f t="shared" si="348"/>
        <v>8/HR-3HCCE</v>
      </c>
      <c r="AA2540" s="135">
        <f t="shared" si="350"/>
        <v>1</v>
      </c>
      <c r="AB2540" s="135">
        <f t="shared" si="345"/>
        <v>21.3</v>
      </c>
      <c r="AC2540" s="130">
        <f t="shared" si="351"/>
        <v>66.489999999999995</v>
      </c>
      <c r="AD2540" s="130" t="str">
        <f t="shared" si="349"/>
        <v>30006-888WXFL-C</v>
      </c>
      <c r="AE2540" s="136"/>
      <c r="AF2540" s="137"/>
      <c r="AG2540" s="1" t="s">
        <v>151</v>
      </c>
      <c r="AH2540" s="43">
        <v>1160</v>
      </c>
      <c r="AI2540" s="229">
        <v>45084</v>
      </c>
    </row>
    <row r="2541" spans="1:35" x14ac:dyDescent="0.25">
      <c r="A2541" s="140">
        <v>45076</v>
      </c>
      <c r="B2541" s="55" t="s">
        <v>7823</v>
      </c>
      <c r="C2541" s="51"/>
      <c r="D2541" s="51" t="s">
        <v>6542</v>
      </c>
      <c r="E2541" s="54">
        <v>45079</v>
      </c>
      <c r="F2541" s="51" t="s">
        <v>6540</v>
      </c>
      <c r="G2541" s="48" t="s">
        <v>6541</v>
      </c>
      <c r="H2541" s="52">
        <v>1</v>
      </c>
      <c r="I2541" s="51" t="s">
        <v>7824</v>
      </c>
      <c r="J2541" s="1">
        <v>20.76</v>
      </c>
      <c r="K2541" s="132">
        <v>1000359</v>
      </c>
      <c r="L2541" s="131"/>
      <c r="M2541" s="131"/>
      <c r="N2541" s="131"/>
      <c r="O2541" s="133">
        <f t="shared" si="353"/>
        <v>0</v>
      </c>
      <c r="P2541" s="131"/>
      <c r="Q2541" s="131"/>
      <c r="R2541" s="134" t="s">
        <v>259</v>
      </c>
      <c r="S2541" s="149">
        <v>0.5233333333333352</v>
      </c>
      <c r="T2541" s="149">
        <v>0.5233333333333352</v>
      </c>
      <c r="U2541" s="150">
        <v>45090</v>
      </c>
      <c r="V2541" s="149">
        <v>0.16166666666666663</v>
      </c>
      <c r="W2541" s="130">
        <v>0.12</v>
      </c>
      <c r="X2541" s="135">
        <v>36.61</v>
      </c>
      <c r="Y2541" s="130" t="str">
        <f t="shared" si="347"/>
        <v>CA187C</v>
      </c>
      <c r="Z2541" s="130">
        <f t="shared" si="348"/>
        <v>0</v>
      </c>
      <c r="AA2541" s="135">
        <f t="shared" si="350"/>
        <v>0.12</v>
      </c>
      <c r="AB2541" s="135">
        <f t="shared" si="345"/>
        <v>20.76</v>
      </c>
      <c r="AC2541" s="130">
        <f t="shared" si="351"/>
        <v>36.61</v>
      </c>
      <c r="AD2541" s="130" t="str">
        <f t="shared" si="349"/>
        <v>64900-567C</v>
      </c>
      <c r="AE2541" s="136"/>
      <c r="AF2541" s="137"/>
      <c r="AG2541" s="1" t="s">
        <v>151</v>
      </c>
      <c r="AH2541" s="43">
        <v>65275</v>
      </c>
      <c r="AI2541" s="229">
        <v>45075</v>
      </c>
    </row>
    <row r="2542" spans="1:35" x14ac:dyDescent="0.25">
      <c r="A2542" s="146">
        <v>45085</v>
      </c>
      <c r="B2542" s="57" t="s">
        <v>7918</v>
      </c>
      <c r="C2542" s="51" t="s">
        <v>3197</v>
      </c>
      <c r="D2542" s="51" t="s">
        <v>3479</v>
      </c>
      <c r="E2542" s="54">
        <v>45099</v>
      </c>
      <c r="F2542" s="51" t="s">
        <v>1347</v>
      </c>
      <c r="G2542" s="48" t="s">
        <v>3478</v>
      </c>
      <c r="H2542" s="52">
        <v>8</v>
      </c>
      <c r="I2542" s="51" t="s">
        <v>114</v>
      </c>
      <c r="J2542" s="1">
        <v>32</v>
      </c>
      <c r="K2542" s="132">
        <v>1001577</v>
      </c>
      <c r="L2542" s="131"/>
      <c r="M2542" s="131">
        <v>12</v>
      </c>
      <c r="N2542" s="131">
        <v>4.5</v>
      </c>
      <c r="O2542" s="133">
        <f t="shared" si="353"/>
        <v>54</v>
      </c>
      <c r="P2542" s="131" t="s">
        <v>5977</v>
      </c>
      <c r="Q2542" s="131" t="s">
        <v>584</v>
      </c>
      <c r="R2542" s="134" t="s">
        <v>287</v>
      </c>
      <c r="S2542" s="149">
        <v>3.1536111111111116</v>
      </c>
      <c r="T2542" s="149">
        <v>0.39420138888888895</v>
      </c>
      <c r="U2542" s="150">
        <v>45090</v>
      </c>
      <c r="V2542" s="149">
        <v>0.318888888888889</v>
      </c>
      <c r="W2542" s="130">
        <v>0.46</v>
      </c>
      <c r="X2542" s="135">
        <v>100</v>
      </c>
      <c r="Y2542" s="130" t="str">
        <f t="shared" si="347"/>
        <v>N338</v>
      </c>
      <c r="Z2542" s="130" t="str">
        <f t="shared" si="348"/>
        <v>10/HR-4/3FAU</v>
      </c>
      <c r="AA2542" s="135">
        <f t="shared" si="350"/>
        <v>0.46</v>
      </c>
      <c r="AB2542" s="135">
        <f t="shared" si="345"/>
        <v>32</v>
      </c>
      <c r="AC2542" s="130">
        <f t="shared" si="351"/>
        <v>100</v>
      </c>
      <c r="AD2542" s="130" t="str">
        <f t="shared" si="349"/>
        <v>66000-348</v>
      </c>
      <c r="AE2542" s="136"/>
      <c r="AF2542" s="137"/>
      <c r="AG2542" s="1" t="s">
        <v>153</v>
      </c>
      <c r="AH2542" s="43">
        <v>65443</v>
      </c>
      <c r="AI2542" s="229">
        <v>45084</v>
      </c>
    </row>
    <row r="2543" spans="1:35" x14ac:dyDescent="0.25">
      <c r="A2543" s="139">
        <v>45075</v>
      </c>
      <c r="B2543" s="58" t="s">
        <v>7800</v>
      </c>
      <c r="C2543" s="51" t="s">
        <v>3376</v>
      </c>
      <c r="D2543" s="51" t="s">
        <v>3377</v>
      </c>
      <c r="E2543" s="54">
        <v>45093</v>
      </c>
      <c r="F2543" s="51" t="s">
        <v>5483</v>
      </c>
      <c r="G2543" s="48" t="s">
        <v>3374</v>
      </c>
      <c r="H2543" s="52">
        <v>1</v>
      </c>
      <c r="I2543" s="51" t="s">
        <v>7801</v>
      </c>
      <c r="J2543" s="1">
        <v>55.27</v>
      </c>
      <c r="K2543" s="132">
        <v>1000016</v>
      </c>
      <c r="L2543" s="131"/>
      <c r="M2543" s="131">
        <v>11.7</v>
      </c>
      <c r="N2543" s="131">
        <v>7</v>
      </c>
      <c r="O2543" s="133">
        <f t="shared" si="353"/>
        <v>81.899999999999991</v>
      </c>
      <c r="P2543" s="131" t="s">
        <v>538</v>
      </c>
      <c r="Q2543" s="131" t="s">
        <v>577</v>
      </c>
      <c r="R2543" s="134" t="s">
        <v>287</v>
      </c>
      <c r="S2543" s="149">
        <v>0.82222222222222374</v>
      </c>
      <c r="T2543" s="149">
        <v>0.82222222222222374</v>
      </c>
      <c r="U2543" s="150">
        <v>45090</v>
      </c>
      <c r="V2543" s="149">
        <v>0.15805555555555451</v>
      </c>
      <c r="W2543" s="130">
        <v>0.7</v>
      </c>
      <c r="X2543" s="135">
        <v>350</v>
      </c>
      <c r="Y2543" s="130" t="str">
        <f t="shared" si="347"/>
        <v>L711</v>
      </c>
      <c r="Z2543" s="130" t="str">
        <f t="shared" si="348"/>
        <v>3/3B0030-FF</v>
      </c>
      <c r="AA2543" s="135">
        <f t="shared" si="350"/>
        <v>0.7</v>
      </c>
      <c r="AB2543" s="135">
        <f t="shared" si="345"/>
        <v>55.27</v>
      </c>
      <c r="AC2543" s="130">
        <f t="shared" si="351"/>
        <v>350</v>
      </c>
      <c r="AD2543" s="130" t="str">
        <f t="shared" si="349"/>
        <v>66001-374</v>
      </c>
      <c r="AE2543" s="136"/>
      <c r="AF2543" s="137"/>
      <c r="AG2543" s="1" t="s">
        <v>152</v>
      </c>
      <c r="AH2543" s="43">
        <v>1160</v>
      </c>
      <c r="AI2543" s="229">
        <v>45071</v>
      </c>
    </row>
    <row r="2544" spans="1:35" x14ac:dyDescent="0.25">
      <c r="A2544" s="139">
        <v>45054</v>
      </c>
      <c r="B2544" s="58" t="s">
        <v>7635</v>
      </c>
      <c r="C2544" s="51" t="s">
        <v>666</v>
      </c>
      <c r="D2544" s="51" t="s">
        <v>5008</v>
      </c>
      <c r="E2544" s="54">
        <v>45114</v>
      </c>
      <c r="F2544" s="51" t="s">
        <v>571</v>
      </c>
      <c r="G2544" s="48" t="s">
        <v>3784</v>
      </c>
      <c r="H2544" s="52">
        <v>30</v>
      </c>
      <c r="I2544" s="51" t="s">
        <v>649</v>
      </c>
      <c r="J2544" s="1">
        <v>56.43</v>
      </c>
      <c r="K2544" s="132">
        <v>997409</v>
      </c>
      <c r="L2544" s="131"/>
      <c r="M2544" s="131">
        <v>12</v>
      </c>
      <c r="N2544" s="131">
        <v>10</v>
      </c>
      <c r="O2544" s="133">
        <f t="shared" si="353"/>
        <v>120</v>
      </c>
      <c r="P2544" s="131" t="s">
        <v>3497</v>
      </c>
      <c r="Q2544" s="131" t="s">
        <v>584</v>
      </c>
      <c r="R2544" s="134" t="s">
        <v>5688</v>
      </c>
      <c r="S2544" s="149">
        <v>21.649444444444448</v>
      </c>
      <c r="T2544" s="149">
        <v>0.72164814814814826</v>
      </c>
      <c r="U2544" s="150">
        <v>45089</v>
      </c>
      <c r="V2544" s="149">
        <v>2.4869444444444446</v>
      </c>
      <c r="W2544" s="130">
        <v>1.23</v>
      </c>
      <c r="X2544" s="135">
        <v>200</v>
      </c>
      <c r="Y2544" s="130" t="str">
        <f t="shared" si="347"/>
        <v>N1217A</v>
      </c>
      <c r="Z2544" s="130" t="str">
        <f t="shared" si="348"/>
        <v>10/KH-D10000</v>
      </c>
      <c r="AA2544" s="135">
        <f t="shared" si="350"/>
        <v>1.23</v>
      </c>
      <c r="AB2544" s="135">
        <f t="shared" si="345"/>
        <v>56.43</v>
      </c>
      <c r="AC2544" s="130">
        <f t="shared" si="351"/>
        <v>200</v>
      </c>
      <c r="AD2544" s="130" t="str">
        <f t="shared" si="349"/>
        <v>66000-810 REV2</v>
      </c>
      <c r="AE2544" s="136"/>
      <c r="AF2544" s="137"/>
      <c r="AG2544" s="1" t="s">
        <v>153</v>
      </c>
      <c r="AH2544" s="43">
        <v>65616</v>
      </c>
      <c r="AI2544" s="229">
        <v>45050</v>
      </c>
    </row>
    <row r="2545" spans="1:35" x14ac:dyDescent="0.25">
      <c r="A2545" s="147">
        <v>45079</v>
      </c>
      <c r="B2545" s="82" t="s">
        <v>7881</v>
      </c>
      <c r="C2545" s="51" t="s">
        <v>7884</v>
      </c>
      <c r="D2545" s="51" t="s">
        <v>7885</v>
      </c>
      <c r="E2545" s="54">
        <v>45099</v>
      </c>
      <c r="F2545" s="51" t="s">
        <v>7015</v>
      </c>
      <c r="G2545" s="48" t="s">
        <v>7882</v>
      </c>
      <c r="H2545" s="52">
        <v>1</v>
      </c>
      <c r="I2545" s="51" t="s">
        <v>7883</v>
      </c>
      <c r="J2545" s="1">
        <v>650.9</v>
      </c>
      <c r="K2545" s="132">
        <v>1000854</v>
      </c>
      <c r="L2545" s="131"/>
      <c r="M2545" s="131"/>
      <c r="N2545" s="131"/>
      <c r="O2545" s="133">
        <f t="shared" si="353"/>
        <v>0</v>
      </c>
      <c r="P2545" s="131"/>
      <c r="Q2545" s="131"/>
      <c r="R2545" s="134" t="s">
        <v>118</v>
      </c>
      <c r="S2545" s="149">
        <v>12.514444444444443</v>
      </c>
      <c r="T2545" s="149">
        <v>12.514444444444443</v>
      </c>
      <c r="U2545" s="150">
        <v>45089</v>
      </c>
      <c r="V2545" s="149">
        <v>0.3288888888888879</v>
      </c>
      <c r="W2545" s="130">
        <v>5</v>
      </c>
      <c r="X2545" s="135">
        <v>1200</v>
      </c>
      <c r="Y2545" s="130" t="str">
        <f t="shared" si="347"/>
        <v>CH624</v>
      </c>
      <c r="Z2545" s="130" t="str">
        <f t="shared" si="348"/>
        <v>2/TSB004</v>
      </c>
      <c r="AA2545" s="135">
        <f t="shared" si="350"/>
        <v>5</v>
      </c>
      <c r="AB2545" s="135">
        <f t="shared" si="345"/>
        <v>650.9</v>
      </c>
      <c r="AC2545" s="130">
        <f t="shared" si="351"/>
        <v>1200</v>
      </c>
      <c r="AD2545" s="130" t="str">
        <f t="shared" si="349"/>
        <v>66003-165</v>
      </c>
      <c r="AE2545" s="136"/>
      <c r="AF2545" s="137"/>
      <c r="AG2545" s="1" t="s">
        <v>153</v>
      </c>
      <c r="AH2545" s="43">
        <v>2813</v>
      </c>
      <c r="AI2545" s="229">
        <v>45078</v>
      </c>
    </row>
    <row r="2546" spans="1:35" x14ac:dyDescent="0.25">
      <c r="A2546" s="144">
        <v>45077</v>
      </c>
      <c r="B2546" s="56" t="s">
        <v>7851</v>
      </c>
      <c r="C2546" s="51" t="s">
        <v>2150</v>
      </c>
      <c r="D2546" s="51" t="s">
        <v>2887</v>
      </c>
      <c r="E2546" s="54">
        <v>45097</v>
      </c>
      <c r="F2546" s="51" t="s">
        <v>319</v>
      </c>
      <c r="G2546" s="48" t="s">
        <v>2886</v>
      </c>
      <c r="H2546" s="52">
        <v>2</v>
      </c>
      <c r="I2546" s="51" t="s">
        <v>95</v>
      </c>
      <c r="J2546" s="1">
        <v>63.4</v>
      </c>
      <c r="K2546" s="132">
        <v>1000458</v>
      </c>
      <c r="L2546" s="131"/>
      <c r="M2546" s="131">
        <v>27</v>
      </c>
      <c r="N2546" s="131"/>
      <c r="O2546" s="133">
        <f t="shared" si="353"/>
        <v>0</v>
      </c>
      <c r="P2546" s="131" t="s">
        <v>3538</v>
      </c>
      <c r="Q2546" s="131" t="s">
        <v>2888</v>
      </c>
      <c r="R2546" s="134" t="s">
        <v>5813</v>
      </c>
      <c r="S2546" s="149">
        <v>5.7586111111111116</v>
      </c>
      <c r="T2546" s="149">
        <v>2.8793055555555558</v>
      </c>
      <c r="U2546" s="150">
        <v>45089</v>
      </c>
      <c r="V2546" s="149">
        <v>0.23833333333333595</v>
      </c>
      <c r="W2546" s="130">
        <v>3.39</v>
      </c>
      <c r="X2546" s="135">
        <v>468</v>
      </c>
      <c r="Y2546" s="130" t="str">
        <f t="shared" si="347"/>
        <v>AL259B</v>
      </c>
      <c r="Z2546" s="130" t="str">
        <f t="shared" si="348"/>
        <v>72/LR20XW</v>
      </c>
      <c r="AA2546" s="135">
        <f t="shared" si="350"/>
        <v>3.39</v>
      </c>
      <c r="AB2546" s="135">
        <f t="shared" si="345"/>
        <v>63.4</v>
      </c>
      <c r="AC2546" s="130">
        <f t="shared" si="351"/>
        <v>468</v>
      </c>
      <c r="AD2546" s="130" t="str">
        <f t="shared" si="349"/>
        <v>66000-250B</v>
      </c>
      <c r="AE2546" s="136"/>
      <c r="AF2546" s="137"/>
      <c r="AG2546" s="1" t="s">
        <v>152</v>
      </c>
      <c r="AH2546" s="43">
        <v>60570</v>
      </c>
      <c r="AI2546" s="229">
        <v>45076</v>
      </c>
    </row>
    <row r="2547" spans="1:35" x14ac:dyDescent="0.25">
      <c r="A2547" s="144">
        <v>45077</v>
      </c>
      <c r="B2547" s="56" t="s">
        <v>7850</v>
      </c>
      <c r="C2547" s="51" t="s">
        <v>472</v>
      </c>
      <c r="D2547" s="51" t="s">
        <v>471</v>
      </c>
      <c r="E2547" s="54">
        <v>45097</v>
      </c>
      <c r="F2547" s="51" t="s">
        <v>319</v>
      </c>
      <c r="G2547" s="48" t="s">
        <v>470</v>
      </c>
      <c r="H2547" s="52">
        <v>2</v>
      </c>
      <c r="I2547" s="51" t="s">
        <v>95</v>
      </c>
      <c r="J2547" s="1">
        <v>105.7</v>
      </c>
      <c r="K2547" s="132">
        <v>1000458</v>
      </c>
      <c r="L2547" s="131"/>
      <c r="M2547" s="131">
        <v>45</v>
      </c>
      <c r="N2547" s="131"/>
      <c r="O2547" s="133">
        <f t="shared" si="353"/>
        <v>0</v>
      </c>
      <c r="P2547" s="131" t="s">
        <v>3538</v>
      </c>
      <c r="Q2547" s="131" t="s">
        <v>473</v>
      </c>
      <c r="R2547" s="134" t="s">
        <v>5813</v>
      </c>
      <c r="S2547" s="149">
        <v>13.868888888888886</v>
      </c>
      <c r="T2547" s="149">
        <v>6.9344444444444431</v>
      </c>
      <c r="U2547" s="150">
        <v>45089</v>
      </c>
      <c r="V2547" s="149">
        <v>0.23888888888888848</v>
      </c>
      <c r="W2547" s="130">
        <v>3.99</v>
      </c>
      <c r="X2547" s="135">
        <v>780</v>
      </c>
      <c r="Y2547" s="130" t="str">
        <f t="shared" si="347"/>
        <v>AL259</v>
      </c>
      <c r="Z2547" s="130" t="str">
        <f t="shared" si="348"/>
        <v>120/LR20XW</v>
      </c>
      <c r="AA2547" s="135">
        <f t="shared" si="350"/>
        <v>3.99</v>
      </c>
      <c r="AB2547" s="135">
        <f t="shared" si="345"/>
        <v>105.7</v>
      </c>
      <c r="AC2547" s="130">
        <f t="shared" si="351"/>
        <v>780</v>
      </c>
      <c r="AD2547" s="130" t="str">
        <f t="shared" si="349"/>
        <v>66000-250</v>
      </c>
      <c r="AE2547" s="136"/>
      <c r="AF2547" s="137"/>
      <c r="AG2547" s="1" t="s">
        <v>152</v>
      </c>
      <c r="AH2547" s="43">
        <v>60570</v>
      </c>
      <c r="AI2547" s="229">
        <v>45076</v>
      </c>
    </row>
    <row r="2548" spans="1:35" x14ac:dyDescent="0.25">
      <c r="A2548" s="140">
        <v>45083</v>
      </c>
      <c r="B2548" s="55" t="s">
        <v>7898</v>
      </c>
      <c r="C2548" s="51" t="s">
        <v>362</v>
      </c>
      <c r="D2548" s="51" t="s">
        <v>7900</v>
      </c>
      <c r="E2548" s="54">
        <v>45093</v>
      </c>
      <c r="F2548" s="51" t="s">
        <v>105</v>
      </c>
      <c r="G2548" s="48" t="s">
        <v>7899</v>
      </c>
      <c r="H2548" s="52">
        <v>1</v>
      </c>
      <c r="I2548" s="51" t="s">
        <v>114</v>
      </c>
      <c r="J2548" s="1">
        <v>18.399999999999999</v>
      </c>
      <c r="K2548" s="132">
        <v>1001021</v>
      </c>
      <c r="L2548" s="131"/>
      <c r="M2548" s="131">
        <v>7.2</v>
      </c>
      <c r="N2548" s="131">
        <v>4.5</v>
      </c>
      <c r="O2548" s="133">
        <f t="shared" si="353"/>
        <v>32.4</v>
      </c>
      <c r="P2548" s="131" t="s">
        <v>91</v>
      </c>
      <c r="Q2548" s="131" t="s">
        <v>464</v>
      </c>
      <c r="R2548" s="134" t="s">
        <v>997</v>
      </c>
      <c r="S2548" s="149">
        <v>0.56750000000000078</v>
      </c>
      <c r="T2548" s="149">
        <v>0.56750000000000078</v>
      </c>
      <c r="U2548" s="150">
        <v>45091</v>
      </c>
      <c r="V2548" s="149">
        <v>0.16611111111111221</v>
      </c>
      <c r="W2548" s="130">
        <v>0.72</v>
      </c>
      <c r="X2548" s="135">
        <v>60</v>
      </c>
      <c r="Y2548" s="130" t="str">
        <f t="shared" si="347"/>
        <v>RECELL619</v>
      </c>
      <c r="Z2548" s="130" t="str">
        <f t="shared" si="348"/>
        <v>6/HR-4/3FAU</v>
      </c>
      <c r="AA2548" s="135">
        <f t="shared" si="350"/>
        <v>0.72</v>
      </c>
      <c r="AB2548" s="135">
        <f t="shared" si="345"/>
        <v>18.399999999999999</v>
      </c>
      <c r="AC2548" s="130">
        <f t="shared" si="351"/>
        <v>60</v>
      </c>
      <c r="AD2548" s="130" t="str">
        <f t="shared" si="349"/>
        <v>66002-420</v>
      </c>
      <c r="AE2548" s="136"/>
      <c r="AF2548" s="137"/>
      <c r="AG2548" s="1" t="s">
        <v>151</v>
      </c>
      <c r="AH2548" s="43" t="s">
        <v>294</v>
      </c>
      <c r="AI2548" s="229">
        <v>45079</v>
      </c>
    </row>
    <row r="2549" spans="1:35" x14ac:dyDescent="0.25">
      <c r="A2549" s="139">
        <v>45075</v>
      </c>
      <c r="B2549" s="58" t="s">
        <v>7805</v>
      </c>
      <c r="C2549" s="51" t="s">
        <v>7808</v>
      </c>
      <c r="D2549" s="51" t="s">
        <v>94</v>
      </c>
      <c r="E2549" s="54">
        <v>45091</v>
      </c>
      <c r="F2549" s="51" t="s">
        <v>93</v>
      </c>
      <c r="G2549" s="48" t="s">
        <v>7806</v>
      </c>
      <c r="H2549" s="52">
        <v>6</v>
      </c>
      <c r="I2549" s="51" t="s">
        <v>7807</v>
      </c>
      <c r="J2549" s="1">
        <v>525.97</v>
      </c>
      <c r="K2549" s="132">
        <v>1000228</v>
      </c>
      <c r="L2549" s="131"/>
      <c r="M2549" s="131">
        <v>19.5</v>
      </c>
      <c r="N2549" s="131">
        <v>1.6</v>
      </c>
      <c r="O2549" s="133">
        <f t="shared" si="353"/>
        <v>31.200000000000003</v>
      </c>
      <c r="P2549" s="131" t="s">
        <v>538</v>
      </c>
      <c r="Q2549" s="131" t="s">
        <v>3535</v>
      </c>
      <c r="R2549" s="134" t="s">
        <v>3039</v>
      </c>
      <c r="S2549" s="149">
        <v>11.350555555555552</v>
      </c>
      <c r="T2549" s="149">
        <v>1.8917592592592587</v>
      </c>
      <c r="U2549" s="150">
        <v>45091</v>
      </c>
      <c r="V2549" s="149">
        <v>0.42611111111111155</v>
      </c>
      <c r="W2549" s="130">
        <v>2.6</v>
      </c>
      <c r="X2549" s="135">
        <v>870</v>
      </c>
      <c r="Y2549" s="130" t="str">
        <f t="shared" si="347"/>
        <v>DH40</v>
      </c>
      <c r="Z2549" s="130" t="str">
        <f t="shared" si="348"/>
        <v>10/3B5700</v>
      </c>
      <c r="AA2549" s="135">
        <f t="shared" si="350"/>
        <v>2.6</v>
      </c>
      <c r="AB2549" s="135">
        <f t="shared" si="345"/>
        <v>525.97</v>
      </c>
      <c r="AC2549" s="130">
        <f t="shared" si="351"/>
        <v>870</v>
      </c>
      <c r="AD2549" s="130" t="str">
        <f t="shared" si="349"/>
        <v>66000-825</v>
      </c>
      <c r="AE2549" s="136"/>
      <c r="AF2549" s="137"/>
      <c r="AG2549" s="1" t="s">
        <v>152</v>
      </c>
      <c r="AH2549" s="43">
        <v>65959</v>
      </c>
      <c r="AI2549" s="229">
        <v>45072</v>
      </c>
    </row>
    <row r="2550" spans="1:35" x14ac:dyDescent="0.25">
      <c r="A2550" s="140">
        <v>45090</v>
      </c>
      <c r="B2550" s="55" t="s">
        <v>7953</v>
      </c>
      <c r="C2550" s="51" t="s">
        <v>5423</v>
      </c>
      <c r="D2550" s="51" t="s">
        <v>5424</v>
      </c>
      <c r="E2550" s="54">
        <v>45092</v>
      </c>
      <c r="F2550" s="51" t="s">
        <v>2442</v>
      </c>
      <c r="G2550" s="48" t="s">
        <v>5421</v>
      </c>
      <c r="H2550" s="52">
        <v>3</v>
      </c>
      <c r="I2550" s="51" t="s">
        <v>5422</v>
      </c>
      <c r="J2550" s="1">
        <v>0.17</v>
      </c>
      <c r="K2550" s="132">
        <v>1002046</v>
      </c>
      <c r="L2550" s="131"/>
      <c r="M2550" s="131">
        <v>3.6</v>
      </c>
      <c r="N2550" s="131">
        <v>43.5</v>
      </c>
      <c r="O2550" s="133">
        <f t="shared" si="353"/>
        <v>156.6</v>
      </c>
      <c r="P2550" s="131" t="s">
        <v>538</v>
      </c>
      <c r="Q2550" s="131" t="s">
        <v>124</v>
      </c>
      <c r="R2550" s="134" t="s">
        <v>997</v>
      </c>
      <c r="S2550" s="149">
        <v>0.99749999999999872</v>
      </c>
      <c r="T2550" s="149">
        <v>0.33249999999999957</v>
      </c>
      <c r="U2550" s="150">
        <v>45091</v>
      </c>
      <c r="V2550" s="149">
        <v>0.21750000000000069</v>
      </c>
      <c r="W2550" s="130">
        <v>0.28000000000000003</v>
      </c>
      <c r="X2550" s="135">
        <v>15</v>
      </c>
      <c r="Y2550" s="130" t="str">
        <f t="shared" si="347"/>
        <v>L907</v>
      </c>
      <c r="Z2550" s="130" t="str">
        <f t="shared" si="348"/>
        <v>3/ER34615M</v>
      </c>
      <c r="AA2550" s="135">
        <f t="shared" si="350"/>
        <v>0.28000000000000003</v>
      </c>
      <c r="AB2550" s="135">
        <f t="shared" si="345"/>
        <v>0.17</v>
      </c>
      <c r="AC2550" s="130">
        <f t="shared" si="351"/>
        <v>15</v>
      </c>
      <c r="AD2550" s="130" t="str">
        <f t="shared" si="349"/>
        <v>66002-920</v>
      </c>
      <c r="AE2550" s="136"/>
      <c r="AF2550" s="137"/>
      <c r="AG2550" s="1" t="s">
        <v>151</v>
      </c>
      <c r="AH2550" s="43">
        <v>2134</v>
      </c>
      <c r="AI2550" s="229">
        <v>45090</v>
      </c>
    </row>
    <row r="2551" spans="1:35" x14ac:dyDescent="0.25">
      <c r="A2551" s="140">
        <v>45090</v>
      </c>
      <c r="B2551" s="55" t="s">
        <v>7950</v>
      </c>
      <c r="C2551" s="51" t="s">
        <v>2164</v>
      </c>
      <c r="D2551" s="51" t="s">
        <v>7952</v>
      </c>
      <c r="E2551" s="54">
        <v>45092</v>
      </c>
      <c r="F2551" s="51" t="s">
        <v>2442</v>
      </c>
      <c r="G2551" s="48" t="s">
        <v>7951</v>
      </c>
      <c r="H2551" s="52">
        <v>6</v>
      </c>
      <c r="I2551" s="51" t="s">
        <v>5422</v>
      </c>
      <c r="J2551" s="1">
        <v>0.17</v>
      </c>
      <c r="K2551" s="132">
        <v>1002046</v>
      </c>
      <c r="L2551" s="131"/>
      <c r="M2551" s="131">
        <v>3.6</v>
      </c>
      <c r="N2551" s="131">
        <v>14</v>
      </c>
      <c r="O2551" s="133">
        <f t="shared" si="353"/>
        <v>50.4</v>
      </c>
      <c r="P2551" s="131" t="s">
        <v>538</v>
      </c>
      <c r="Q2551" s="131" t="s">
        <v>412</v>
      </c>
      <c r="R2551" s="134" t="s">
        <v>997</v>
      </c>
      <c r="S2551" s="149">
        <v>1.3072222222222223</v>
      </c>
      <c r="T2551" s="149">
        <v>0.21787037037037038</v>
      </c>
      <c r="U2551" s="150">
        <v>45091</v>
      </c>
      <c r="V2551" s="149">
        <v>0.32416666666666671</v>
      </c>
      <c r="W2551" s="130">
        <v>0.25</v>
      </c>
      <c r="X2551" s="135">
        <v>7.5</v>
      </c>
      <c r="Y2551" s="130" t="str">
        <f t="shared" si="347"/>
        <v>L952</v>
      </c>
      <c r="Z2551" s="130" t="str">
        <f t="shared" si="348"/>
        <v>1/ER34615M</v>
      </c>
      <c r="AA2551" s="135">
        <f t="shared" si="350"/>
        <v>0.25</v>
      </c>
      <c r="AB2551" s="135">
        <f t="shared" si="345"/>
        <v>0.17</v>
      </c>
      <c r="AC2551" s="130">
        <f t="shared" si="351"/>
        <v>7.5</v>
      </c>
      <c r="AD2551" s="130" t="str">
        <f t="shared" si="349"/>
        <v>66003-174</v>
      </c>
      <c r="AE2551" s="136"/>
      <c r="AF2551" s="137"/>
      <c r="AG2551" s="1" t="s">
        <v>151</v>
      </c>
      <c r="AH2551" s="43">
        <v>2134</v>
      </c>
      <c r="AI2551" s="229">
        <v>45090</v>
      </c>
    </row>
    <row r="2552" spans="1:35" x14ac:dyDescent="0.25">
      <c r="A2552" s="139">
        <v>45075</v>
      </c>
      <c r="B2552" s="58" t="s">
        <v>7796</v>
      </c>
      <c r="C2552" s="51" t="s">
        <v>7798</v>
      </c>
      <c r="D2552" s="51" t="s">
        <v>7799</v>
      </c>
      <c r="E2552" s="54">
        <v>45093</v>
      </c>
      <c r="F2552" s="51" t="s">
        <v>5483</v>
      </c>
      <c r="G2552" s="48" t="s">
        <v>7797</v>
      </c>
      <c r="H2552" s="52">
        <v>1</v>
      </c>
      <c r="I2552" s="51" t="s">
        <v>593</v>
      </c>
      <c r="J2552" s="1">
        <v>549.80999999999995</v>
      </c>
      <c r="K2552" s="132">
        <v>1000016</v>
      </c>
      <c r="L2552" s="131"/>
      <c r="M2552" s="131">
        <v>14.4</v>
      </c>
      <c r="N2552" s="131">
        <v>420</v>
      </c>
      <c r="O2552" s="133">
        <f t="shared" si="353"/>
        <v>6048</v>
      </c>
      <c r="P2552" s="131" t="s">
        <v>538</v>
      </c>
      <c r="Q2552" s="131" t="s">
        <v>3858</v>
      </c>
      <c r="R2552" s="134" t="s">
        <v>6534</v>
      </c>
      <c r="S2552" s="149">
        <v>16.414722222222224</v>
      </c>
      <c r="T2552" s="149">
        <v>16.414722222222224</v>
      </c>
      <c r="U2552" s="150">
        <v>45091</v>
      </c>
      <c r="V2552" s="149">
        <v>0.22027777777777802</v>
      </c>
      <c r="W2552" s="130">
        <v>9.36</v>
      </c>
      <c r="X2552" s="135">
        <v>3665</v>
      </c>
      <c r="Y2552" s="130" t="str">
        <f t="shared" si="347"/>
        <v>L683</v>
      </c>
      <c r="Z2552" s="130" t="str">
        <f t="shared" si="348"/>
        <v>84/ER34615H</v>
      </c>
      <c r="AA2552" s="135">
        <f t="shared" si="350"/>
        <v>9.36</v>
      </c>
      <c r="AB2552" s="135">
        <f t="shared" si="345"/>
        <v>549.80999999999995</v>
      </c>
      <c r="AC2552" s="130">
        <f t="shared" si="351"/>
        <v>3665</v>
      </c>
      <c r="AD2552" s="130" t="str">
        <f t="shared" si="349"/>
        <v>66001-653</v>
      </c>
      <c r="AE2552" s="136"/>
      <c r="AF2552" s="137"/>
      <c r="AG2552" s="1" t="s">
        <v>152</v>
      </c>
      <c r="AH2552" s="43">
        <v>1160</v>
      </c>
      <c r="AI2552" s="229">
        <v>45071</v>
      </c>
    </row>
    <row r="2553" spans="1:35" x14ac:dyDescent="0.25">
      <c r="A2553" s="146">
        <v>45071</v>
      </c>
      <c r="B2553" s="57" t="s">
        <v>7768</v>
      </c>
      <c r="C2553" s="51" t="s">
        <v>7770</v>
      </c>
      <c r="D2553" s="51" t="s">
        <v>7804</v>
      </c>
      <c r="E2553" s="54">
        <v>45089</v>
      </c>
      <c r="F2553" s="51" t="s">
        <v>5483</v>
      </c>
      <c r="G2553" s="48" t="s">
        <v>7769</v>
      </c>
      <c r="H2553" s="52">
        <v>1</v>
      </c>
      <c r="I2553" s="51" t="s">
        <v>318</v>
      </c>
      <c r="J2553" s="1">
        <v>666.17</v>
      </c>
      <c r="K2553" s="207">
        <v>999888</v>
      </c>
      <c r="L2553" s="130"/>
      <c r="M2553" s="130">
        <v>14.4</v>
      </c>
      <c r="N2553" s="130">
        <v>120</v>
      </c>
      <c r="O2553" s="135">
        <f t="shared" si="353"/>
        <v>1728</v>
      </c>
      <c r="P2553" s="130" t="s">
        <v>3486</v>
      </c>
      <c r="Q2553" s="130" t="s">
        <v>7771</v>
      </c>
      <c r="R2553" s="130" t="s">
        <v>6534</v>
      </c>
      <c r="S2553" s="135">
        <v>36.836111111111116</v>
      </c>
      <c r="T2553" s="135">
        <v>36.836111111111116</v>
      </c>
      <c r="U2553" s="210">
        <v>45090</v>
      </c>
      <c r="V2553" s="135">
        <v>0.32166666666666632</v>
      </c>
      <c r="W2553" s="130">
        <v>89.02</v>
      </c>
      <c r="X2553" s="135">
        <v>3800</v>
      </c>
      <c r="Y2553" s="130" t="str">
        <f t="shared" si="347"/>
        <v>RL1350-RL1351-RL1352</v>
      </c>
      <c r="Z2553" s="130" t="str">
        <f t="shared" si="348"/>
        <v>144/NCR18650GA</v>
      </c>
      <c r="AA2553" s="135">
        <f t="shared" si="350"/>
        <v>89.02</v>
      </c>
      <c r="AB2553" s="135">
        <f t="shared" si="345"/>
        <v>666.17</v>
      </c>
      <c r="AC2553" s="130">
        <f t="shared" si="351"/>
        <v>3800</v>
      </c>
      <c r="AD2553" s="130" t="str">
        <f t="shared" si="349"/>
        <v>66002-831</v>
      </c>
      <c r="AE2553" s="136"/>
      <c r="AF2553" s="137"/>
      <c r="AG2553" s="1" t="s">
        <v>152</v>
      </c>
      <c r="AH2553" s="43">
        <v>1160</v>
      </c>
      <c r="AI2553" s="229">
        <v>45071</v>
      </c>
    </row>
    <row r="2554" spans="1:35" x14ac:dyDescent="0.25">
      <c r="A2554" s="146">
        <v>45085</v>
      </c>
      <c r="B2554" s="57" t="s">
        <v>7924</v>
      </c>
      <c r="C2554" s="51" t="s">
        <v>1611</v>
      </c>
      <c r="D2554" s="51" t="s">
        <v>7927</v>
      </c>
      <c r="E2554" s="54">
        <v>45099</v>
      </c>
      <c r="F2554" s="51" t="s">
        <v>7925</v>
      </c>
      <c r="G2554" s="48" t="s">
        <v>7926</v>
      </c>
      <c r="H2554" s="52">
        <v>3</v>
      </c>
      <c r="I2554" s="51" t="s">
        <v>1417</v>
      </c>
      <c r="J2554" s="1">
        <v>14.78</v>
      </c>
      <c r="K2554" s="132">
        <v>1000861</v>
      </c>
      <c r="L2554" s="131"/>
      <c r="M2554" s="131">
        <v>3.6</v>
      </c>
      <c r="N2554" s="131">
        <v>28</v>
      </c>
      <c r="O2554" s="133">
        <f t="shared" si="353"/>
        <v>100.8</v>
      </c>
      <c r="P2554" s="131" t="s">
        <v>538</v>
      </c>
      <c r="Q2554" s="131" t="s">
        <v>550</v>
      </c>
      <c r="R2554" s="134" t="s">
        <v>287</v>
      </c>
      <c r="S2554" s="149">
        <v>1.4022222222222198</v>
      </c>
      <c r="T2554" s="149">
        <v>0.46740740740740661</v>
      </c>
      <c r="U2554" s="150">
        <v>45090</v>
      </c>
      <c r="V2554" s="149">
        <v>0.15361111111111025</v>
      </c>
      <c r="W2554" s="130">
        <v>0.32</v>
      </c>
      <c r="X2554" s="135">
        <v>51</v>
      </c>
      <c r="Y2554" s="130" t="str">
        <f t="shared" si="347"/>
        <v>L787</v>
      </c>
      <c r="Z2554" s="130" t="str">
        <f t="shared" si="348"/>
        <v>2/ER34615M</v>
      </c>
      <c r="AA2554" s="135">
        <f t="shared" si="350"/>
        <v>0.32</v>
      </c>
      <c r="AB2554" s="135">
        <f t="shared" si="345"/>
        <v>14.78</v>
      </c>
      <c r="AC2554" s="130">
        <f t="shared" si="351"/>
        <v>51</v>
      </c>
      <c r="AD2554" s="130" t="str">
        <f t="shared" si="349"/>
        <v>59002-222MLX-FA</v>
      </c>
      <c r="AE2554" s="136"/>
      <c r="AF2554" s="137"/>
      <c r="AG2554" s="1" t="s">
        <v>152</v>
      </c>
      <c r="AH2554" s="43">
        <v>65553</v>
      </c>
      <c r="AI2554" s="229">
        <v>45078</v>
      </c>
    </row>
    <row r="2555" spans="1:35" x14ac:dyDescent="0.25">
      <c r="A2555" s="140">
        <v>45090</v>
      </c>
      <c r="B2555" s="55" t="s">
        <v>7945</v>
      </c>
      <c r="C2555" s="51" t="s">
        <v>7946</v>
      </c>
      <c r="D2555" s="51" t="s">
        <v>7959</v>
      </c>
      <c r="E2555" s="54">
        <v>45086</v>
      </c>
      <c r="F2555" s="51" t="s">
        <v>255</v>
      </c>
      <c r="G2555" s="48" t="s">
        <v>7895</v>
      </c>
      <c r="H2555" s="52">
        <v>1</v>
      </c>
      <c r="I2555" s="51" t="s">
        <v>7944</v>
      </c>
      <c r="J2555" s="1">
        <v>20.8</v>
      </c>
      <c r="K2555" s="132">
        <v>1001036</v>
      </c>
      <c r="L2555" s="131"/>
      <c r="M2555" s="131">
        <v>6</v>
      </c>
      <c r="N2555" s="131">
        <v>2.2000000000000002</v>
      </c>
      <c r="O2555" s="133">
        <f t="shared" si="353"/>
        <v>13.200000000000001</v>
      </c>
      <c r="P2555" s="131" t="s">
        <v>3497</v>
      </c>
      <c r="Q2555" s="131" t="s">
        <v>3535</v>
      </c>
      <c r="R2555" s="134" t="s">
        <v>997</v>
      </c>
      <c r="S2555" s="149">
        <v>1.1450000000000018</v>
      </c>
      <c r="T2555" s="149">
        <v>1.1450000000000018</v>
      </c>
      <c r="U2555" s="150">
        <v>45090</v>
      </c>
      <c r="V2555" s="149">
        <v>0.15305555555555639</v>
      </c>
      <c r="W2555" s="130">
        <v>0.25</v>
      </c>
      <c r="X2555" s="135">
        <v>70</v>
      </c>
      <c r="Y2555" s="130" t="str">
        <f t="shared" si="347"/>
        <v>RECELL844</v>
      </c>
      <c r="Z2555" s="130" t="str">
        <f t="shared" si="348"/>
        <v>10/HR-4/5AAUC</v>
      </c>
      <c r="AA2555" s="135">
        <f t="shared" si="350"/>
        <v>0.25</v>
      </c>
      <c r="AB2555" s="135">
        <f t="shared" si="345"/>
        <v>20.8</v>
      </c>
      <c r="AC2555" s="130">
        <f t="shared" si="351"/>
        <v>70</v>
      </c>
      <c r="AD2555" s="130" t="str">
        <f t="shared" si="349"/>
        <v>66003-169</v>
      </c>
      <c r="AE2555" s="136"/>
      <c r="AF2555" s="137"/>
      <c r="AG2555" s="1" t="s">
        <v>151</v>
      </c>
      <c r="AH2555" s="43" t="s">
        <v>277</v>
      </c>
      <c r="AI2555" s="229">
        <v>45086</v>
      </c>
    </row>
    <row r="2556" spans="1:35" x14ac:dyDescent="0.25">
      <c r="A2556" s="140">
        <v>45090</v>
      </c>
      <c r="B2556" s="55" t="s">
        <v>7943</v>
      </c>
      <c r="C2556" s="51" t="s">
        <v>6373</v>
      </c>
      <c r="D2556" s="51" t="s">
        <v>7960</v>
      </c>
      <c r="E2556" s="54">
        <v>45086</v>
      </c>
      <c r="F2556" s="51" t="s">
        <v>255</v>
      </c>
      <c r="G2556" s="48" t="s">
        <v>7892</v>
      </c>
      <c r="H2556" s="52">
        <v>1</v>
      </c>
      <c r="I2556" s="51" t="s">
        <v>7944</v>
      </c>
      <c r="J2556" s="1">
        <v>7.13</v>
      </c>
      <c r="K2556" s="132">
        <v>1001036</v>
      </c>
      <c r="L2556" s="131"/>
      <c r="M2556" s="131">
        <v>6</v>
      </c>
      <c r="N2556" s="131">
        <v>1.8</v>
      </c>
      <c r="O2556" s="133">
        <f t="shared" si="353"/>
        <v>10.8</v>
      </c>
      <c r="P2556" s="131" t="s">
        <v>96</v>
      </c>
      <c r="Q2556" s="131" t="s">
        <v>583</v>
      </c>
      <c r="R2556" s="134" t="s">
        <v>997</v>
      </c>
      <c r="S2556" s="149">
        <v>0.27194444444444343</v>
      </c>
      <c r="T2556" s="149">
        <v>0.27194444444444343</v>
      </c>
      <c r="U2556" s="150">
        <v>45090</v>
      </c>
      <c r="V2556" s="149">
        <v>0.15722222222222104</v>
      </c>
      <c r="W2556" s="130">
        <v>0.25</v>
      </c>
      <c r="X2556" s="135">
        <v>45</v>
      </c>
      <c r="Y2556" s="130" t="str">
        <f t="shared" si="347"/>
        <v>RECELL843</v>
      </c>
      <c r="Z2556" s="130" t="str">
        <f t="shared" si="348"/>
        <v>5/IT1800CS</v>
      </c>
      <c r="AA2556" s="135">
        <f t="shared" si="350"/>
        <v>0.25</v>
      </c>
      <c r="AB2556" s="135">
        <f t="shared" si="345"/>
        <v>7.13</v>
      </c>
      <c r="AC2556" s="130">
        <f t="shared" si="351"/>
        <v>45</v>
      </c>
      <c r="AD2556" s="130" t="str">
        <f t="shared" si="349"/>
        <v>66003-168</v>
      </c>
      <c r="AE2556" s="136"/>
      <c r="AF2556" s="137"/>
      <c r="AG2556" s="1" t="s">
        <v>151</v>
      </c>
      <c r="AH2556" s="43" t="s">
        <v>277</v>
      </c>
      <c r="AI2556" s="229">
        <v>45086</v>
      </c>
    </row>
    <row r="2557" spans="1:35" x14ac:dyDescent="0.25">
      <c r="A2557" s="144">
        <v>45091</v>
      </c>
      <c r="B2557" s="56" t="s">
        <v>7958</v>
      </c>
      <c r="C2557" s="51" t="s">
        <v>2397</v>
      </c>
      <c r="D2557" s="51" t="s">
        <v>639</v>
      </c>
      <c r="E2557" s="54">
        <v>45105</v>
      </c>
      <c r="F2557" s="51" t="s">
        <v>267</v>
      </c>
      <c r="G2557" s="48" t="s">
        <v>638</v>
      </c>
      <c r="H2557" s="52">
        <v>2</v>
      </c>
      <c r="I2557" s="51" t="s">
        <v>243</v>
      </c>
      <c r="J2557" s="1">
        <v>22.64</v>
      </c>
      <c r="K2557" s="132">
        <v>1002274</v>
      </c>
      <c r="L2557" s="131"/>
      <c r="M2557" s="131">
        <v>12</v>
      </c>
      <c r="N2557" s="131">
        <v>2.4</v>
      </c>
      <c r="O2557" s="133">
        <f t="shared" si="353"/>
        <v>28.799999999999997</v>
      </c>
      <c r="P2557" s="131" t="s">
        <v>3497</v>
      </c>
      <c r="Q2557" s="131" t="s">
        <v>584</v>
      </c>
      <c r="R2557" s="134" t="s">
        <v>287</v>
      </c>
      <c r="S2557" s="149">
        <v>1.285277777777778</v>
      </c>
      <c r="T2557" s="149">
        <v>0.64263888888888898</v>
      </c>
      <c r="U2557" s="150">
        <v>45097</v>
      </c>
      <c r="V2557" s="149">
        <v>0.16361111111111049</v>
      </c>
      <c r="W2557" s="130">
        <v>0.78</v>
      </c>
      <c r="X2557" s="135">
        <v>62</v>
      </c>
      <c r="Y2557" s="130" t="str">
        <f t="shared" si="347"/>
        <v>N354</v>
      </c>
      <c r="Z2557" s="130" t="str">
        <f t="shared" si="348"/>
        <v>10/HR-3UTHB</v>
      </c>
      <c r="AA2557" s="135">
        <f t="shared" si="350"/>
        <v>0.78</v>
      </c>
      <c r="AB2557" s="135">
        <f t="shared" si="345"/>
        <v>22.64</v>
      </c>
      <c r="AC2557" s="130">
        <f t="shared" si="351"/>
        <v>62</v>
      </c>
      <c r="AD2557" s="130" t="str">
        <f t="shared" si="349"/>
        <v>66000-354</v>
      </c>
      <c r="AE2557" s="136"/>
      <c r="AF2557" s="137"/>
      <c r="AG2557" s="1" t="s">
        <v>153</v>
      </c>
      <c r="AH2557" s="43">
        <v>66116</v>
      </c>
      <c r="AI2557" s="229">
        <v>45090</v>
      </c>
    </row>
    <row r="2558" spans="1:35" x14ac:dyDescent="0.25">
      <c r="A2558" s="147">
        <v>45072</v>
      </c>
      <c r="B2558" s="82" t="s">
        <v>7790</v>
      </c>
      <c r="C2558" s="51" t="s">
        <v>663</v>
      </c>
      <c r="D2558" s="51" t="s">
        <v>664</v>
      </c>
      <c r="E2558" s="54">
        <v>45086</v>
      </c>
      <c r="F2558" s="51" t="s">
        <v>260</v>
      </c>
      <c r="G2558" s="48" t="s">
        <v>662</v>
      </c>
      <c r="H2558" s="52">
        <v>20</v>
      </c>
      <c r="I2558" s="51" t="s">
        <v>630</v>
      </c>
      <c r="J2558" s="1">
        <v>24.36</v>
      </c>
      <c r="K2558" s="132">
        <v>1000163</v>
      </c>
      <c r="L2558" s="131"/>
      <c r="M2558" s="131">
        <v>7.2</v>
      </c>
      <c r="N2558" s="131">
        <v>3</v>
      </c>
      <c r="O2558" s="133">
        <f t="shared" si="353"/>
        <v>21.6</v>
      </c>
      <c r="P2558" s="131" t="s">
        <v>4011</v>
      </c>
      <c r="Q2558" s="131" t="s">
        <v>464</v>
      </c>
      <c r="R2558" s="134" t="s">
        <v>287</v>
      </c>
      <c r="S2558" s="149">
        <v>3.3963888888888891</v>
      </c>
      <c r="T2558" s="149">
        <v>0.16981944444444447</v>
      </c>
      <c r="U2558" s="150">
        <v>45096</v>
      </c>
      <c r="V2558" s="149">
        <v>0.48833333333333506</v>
      </c>
      <c r="W2558" s="130">
        <v>0.51</v>
      </c>
      <c r="X2558" s="135">
        <v>75.599999999999994</v>
      </c>
      <c r="Y2558" s="130" t="str">
        <f t="shared" si="347"/>
        <v>N405</v>
      </c>
      <c r="Z2558" s="130" t="str">
        <f t="shared" si="348"/>
        <v>6/N3000CR</v>
      </c>
      <c r="AA2558" s="135">
        <f t="shared" si="350"/>
        <v>0.51</v>
      </c>
      <c r="AB2558" s="135">
        <f t="shared" si="345"/>
        <v>24.36</v>
      </c>
      <c r="AC2558" s="130">
        <f t="shared" si="351"/>
        <v>75.599999999999994</v>
      </c>
      <c r="AD2558" s="130" t="str">
        <f t="shared" si="349"/>
        <v>30003-856AA</v>
      </c>
      <c r="AE2558" s="136"/>
      <c r="AF2558" s="137"/>
      <c r="AG2558" s="1" t="s">
        <v>151</v>
      </c>
      <c r="AH2558" s="43">
        <v>20171</v>
      </c>
      <c r="AI2558" s="229">
        <v>45072</v>
      </c>
    </row>
    <row r="2559" spans="1:35" x14ac:dyDescent="0.25">
      <c r="A2559" s="144">
        <v>45091</v>
      </c>
      <c r="B2559" s="56" t="s">
        <v>7962</v>
      </c>
      <c r="C2559" s="51" t="s">
        <v>2091</v>
      </c>
      <c r="D2559" s="51" t="s">
        <v>7964</v>
      </c>
      <c r="E2559" s="54">
        <v>45097</v>
      </c>
      <c r="F2559" s="51" t="s">
        <v>3683</v>
      </c>
      <c r="G2559" s="48" t="s">
        <v>7963</v>
      </c>
      <c r="H2559" s="52">
        <v>1</v>
      </c>
      <c r="I2559" s="51" t="s">
        <v>3686</v>
      </c>
      <c r="J2559" s="1">
        <v>3.88</v>
      </c>
      <c r="K2559" s="132">
        <v>1002381</v>
      </c>
      <c r="L2559" s="131"/>
      <c r="M2559" s="131">
        <v>3</v>
      </c>
      <c r="N2559" s="131">
        <v>0.85</v>
      </c>
      <c r="O2559" s="133">
        <f t="shared" si="353"/>
        <v>2.5499999999999998</v>
      </c>
      <c r="P2559" s="131" t="s">
        <v>411</v>
      </c>
      <c r="Q2559" s="131" t="s">
        <v>412</v>
      </c>
      <c r="R2559" s="134" t="s">
        <v>287</v>
      </c>
      <c r="S2559" s="149">
        <v>0.34055555555555506</v>
      </c>
      <c r="T2559" s="149">
        <v>0.34055555555555506</v>
      </c>
      <c r="U2559" s="150">
        <v>45096</v>
      </c>
      <c r="V2559" s="149">
        <v>0.15777777777777757</v>
      </c>
      <c r="W2559" s="130">
        <v>0.35</v>
      </c>
      <c r="X2559" s="135">
        <v>23.82</v>
      </c>
      <c r="Y2559" s="130" t="str">
        <f t="shared" si="347"/>
        <v>L379</v>
      </c>
      <c r="Z2559" s="130" t="str">
        <f t="shared" si="348"/>
        <v>1/CR14250SE</v>
      </c>
      <c r="AA2559" s="135">
        <f t="shared" si="350"/>
        <v>0.35</v>
      </c>
      <c r="AB2559" s="135">
        <f t="shared" si="345"/>
        <v>3.88</v>
      </c>
      <c r="AC2559" s="130">
        <f t="shared" si="351"/>
        <v>23.82</v>
      </c>
      <c r="AD2559" s="130" t="str">
        <f t="shared" si="349"/>
        <v>32005-105LS</v>
      </c>
      <c r="AE2559" s="136"/>
      <c r="AF2559" s="137"/>
      <c r="AG2559" s="1" t="s">
        <v>573</v>
      </c>
      <c r="AH2559" s="43">
        <v>66190</v>
      </c>
      <c r="AI2559" s="229">
        <v>45091</v>
      </c>
    </row>
    <row r="2560" spans="1:35" x14ac:dyDescent="0.25">
      <c r="A2560" s="147">
        <v>45072</v>
      </c>
      <c r="B2560" s="82" t="s">
        <v>7791</v>
      </c>
      <c r="C2560" s="51" t="s">
        <v>3175</v>
      </c>
      <c r="D2560" s="51" t="s">
        <v>1786</v>
      </c>
      <c r="E2560" s="54">
        <v>45086</v>
      </c>
      <c r="F2560" s="51" t="s">
        <v>260</v>
      </c>
      <c r="G2560" s="48" t="s">
        <v>1785</v>
      </c>
      <c r="H2560" s="52">
        <v>20</v>
      </c>
      <c r="I2560" s="51" t="s">
        <v>261</v>
      </c>
      <c r="J2560" s="1">
        <v>25.5</v>
      </c>
      <c r="K2560" s="132">
        <v>1000163</v>
      </c>
      <c r="L2560" s="131"/>
      <c r="M2560" s="131">
        <v>12</v>
      </c>
      <c r="N2560" s="131">
        <v>1.9</v>
      </c>
      <c r="O2560" s="133">
        <f t="shared" si="353"/>
        <v>22.799999999999997</v>
      </c>
      <c r="P2560" s="131" t="s">
        <v>4011</v>
      </c>
      <c r="Q2560" s="131" t="s">
        <v>584</v>
      </c>
      <c r="R2560" s="134" t="s">
        <v>287</v>
      </c>
      <c r="S2560" s="149">
        <v>4.4977777777777765</v>
      </c>
      <c r="T2560" s="149">
        <v>0.22488888888888883</v>
      </c>
      <c r="U2560" s="150">
        <v>45096</v>
      </c>
      <c r="V2560" s="149">
        <v>0.99333333333333274</v>
      </c>
      <c r="W2560" s="130">
        <v>0.26</v>
      </c>
      <c r="X2560" s="135">
        <v>75</v>
      </c>
      <c r="Y2560" s="130" t="str">
        <f t="shared" si="347"/>
        <v>N393</v>
      </c>
      <c r="Z2560" s="130" t="str">
        <f t="shared" si="348"/>
        <v>10/NC-1900SCR</v>
      </c>
      <c r="AA2560" s="135">
        <f t="shared" si="350"/>
        <v>0.26</v>
      </c>
      <c r="AB2560" s="135">
        <f t="shared" si="345"/>
        <v>25.5</v>
      </c>
      <c r="AC2560" s="130">
        <f t="shared" si="351"/>
        <v>75</v>
      </c>
      <c r="AD2560" s="130" t="str">
        <f t="shared" si="349"/>
        <v>66000-372</v>
      </c>
      <c r="AE2560" s="136"/>
      <c r="AF2560" s="137"/>
      <c r="AG2560" s="1" t="s">
        <v>151</v>
      </c>
      <c r="AH2560" s="43">
        <v>20171</v>
      </c>
      <c r="AI2560" s="229">
        <v>45072</v>
      </c>
    </row>
    <row r="2561" spans="1:35" x14ac:dyDescent="0.25">
      <c r="A2561" s="147">
        <v>45065</v>
      </c>
      <c r="B2561" s="82" t="s">
        <v>7737</v>
      </c>
      <c r="C2561" s="51" t="s">
        <v>6782</v>
      </c>
      <c r="D2561" s="51" t="s">
        <v>5901</v>
      </c>
      <c r="E2561" s="54">
        <v>45071</v>
      </c>
      <c r="F2561" s="51" t="s">
        <v>258</v>
      </c>
      <c r="G2561" s="48" t="s">
        <v>5898</v>
      </c>
      <c r="H2561" s="52">
        <v>20</v>
      </c>
      <c r="I2561" s="51" t="s">
        <v>6515</v>
      </c>
      <c r="J2561" s="1">
        <v>302.64</v>
      </c>
      <c r="K2561" s="132">
        <v>998324</v>
      </c>
      <c r="L2561" s="131"/>
      <c r="M2561" s="131"/>
      <c r="N2561" s="131"/>
      <c r="O2561" s="133">
        <f t="shared" si="353"/>
        <v>0</v>
      </c>
      <c r="P2561" s="131"/>
      <c r="Q2561" s="131"/>
      <c r="R2561" s="134" t="s">
        <v>7972</v>
      </c>
      <c r="S2561" s="149">
        <v>8.1005555555555588</v>
      </c>
      <c r="T2561" s="149">
        <v>0.40502777777777793</v>
      </c>
      <c r="U2561" s="150">
        <v>45096</v>
      </c>
      <c r="V2561" s="149">
        <v>1.2313888888888891</v>
      </c>
      <c r="W2561" s="130">
        <v>2.87</v>
      </c>
      <c r="X2561" s="135">
        <v>562</v>
      </c>
      <c r="Y2561" s="130" t="str">
        <f t="shared" si="347"/>
        <v>CH605</v>
      </c>
      <c r="Z2561" s="130" t="str">
        <f t="shared" si="348"/>
        <v>2/TSB-003APCB</v>
      </c>
      <c r="AA2561" s="135">
        <f t="shared" si="350"/>
        <v>2.87</v>
      </c>
      <c r="AB2561" s="135">
        <f t="shared" si="345"/>
        <v>302.64</v>
      </c>
      <c r="AC2561" s="130">
        <f t="shared" si="351"/>
        <v>562</v>
      </c>
      <c r="AD2561" s="130" t="str">
        <f t="shared" si="349"/>
        <v>66003-605</v>
      </c>
      <c r="AE2561" s="136"/>
      <c r="AF2561" s="137"/>
      <c r="AG2561" s="1" t="s">
        <v>152</v>
      </c>
      <c r="AH2561" s="43">
        <v>1167</v>
      </c>
      <c r="AI2561" s="229">
        <v>45057</v>
      </c>
    </row>
    <row r="2562" spans="1:35" x14ac:dyDescent="0.25">
      <c r="A2562" s="146">
        <v>45092</v>
      </c>
      <c r="B2562" s="57" t="s">
        <v>7965</v>
      </c>
      <c r="C2562" s="51" t="s">
        <v>7968</v>
      </c>
      <c r="D2562" s="51" t="s">
        <v>7969</v>
      </c>
      <c r="E2562" s="54">
        <v>45093</v>
      </c>
      <c r="F2562" s="51" t="s">
        <v>7966</v>
      </c>
      <c r="G2562" s="48" t="s">
        <v>7967</v>
      </c>
      <c r="H2562" s="52">
        <v>2</v>
      </c>
      <c r="I2562" s="51" t="s">
        <v>408</v>
      </c>
      <c r="J2562" s="1">
        <v>4.72</v>
      </c>
      <c r="K2562" s="132">
        <v>1002550</v>
      </c>
      <c r="L2562" s="131"/>
      <c r="M2562" s="131">
        <v>2.5</v>
      </c>
      <c r="N2562" s="131">
        <v>0.9</v>
      </c>
      <c r="O2562" s="133">
        <f t="shared" si="353"/>
        <v>2.25</v>
      </c>
      <c r="P2562" s="131" t="s">
        <v>3497</v>
      </c>
      <c r="Q2562" s="131" t="s">
        <v>582</v>
      </c>
      <c r="R2562" s="134" t="s">
        <v>248</v>
      </c>
      <c r="S2562" s="149">
        <v>1.0313888888888871</v>
      </c>
      <c r="T2562" s="149">
        <v>0.51569444444444357</v>
      </c>
      <c r="U2562" s="150">
        <v>45093</v>
      </c>
      <c r="V2562" s="149">
        <v>0.10305555555555523</v>
      </c>
      <c r="W2562" s="130">
        <v>0.46</v>
      </c>
      <c r="X2562" s="135">
        <v>25</v>
      </c>
      <c r="Y2562" s="130" t="str">
        <f t="shared" si="347"/>
        <v>RECELL467</v>
      </c>
      <c r="Z2562" s="130" t="str">
        <f t="shared" si="348"/>
        <v>2/BK-4HCCE</v>
      </c>
      <c r="AA2562" s="135">
        <f t="shared" si="350"/>
        <v>0.46</v>
      </c>
      <c r="AB2562" s="135">
        <f t="shared" ref="AB2562:AB2625" si="354">J2562</f>
        <v>4.72</v>
      </c>
      <c r="AC2562" s="130">
        <f t="shared" si="351"/>
        <v>25</v>
      </c>
      <c r="AD2562" s="130" t="str">
        <f t="shared" si="349"/>
        <v>66001-903</v>
      </c>
      <c r="AE2562" s="136"/>
      <c r="AF2562" s="137"/>
      <c r="AG2562" s="1" t="s">
        <v>152</v>
      </c>
      <c r="AH2562" s="43">
        <v>2903</v>
      </c>
      <c r="AI2562" s="229">
        <v>45092</v>
      </c>
    </row>
    <row r="2563" spans="1:35" x14ac:dyDescent="0.25">
      <c r="A2563" s="147">
        <v>45079</v>
      </c>
      <c r="B2563" s="82" t="s">
        <v>7886</v>
      </c>
      <c r="C2563" s="51" t="s">
        <v>7888</v>
      </c>
      <c r="D2563" s="51" t="s">
        <v>7889</v>
      </c>
      <c r="E2563" s="54">
        <v>45093</v>
      </c>
      <c r="F2563" s="51" t="s">
        <v>1370</v>
      </c>
      <c r="G2563" s="48" t="s">
        <v>7887</v>
      </c>
      <c r="H2563" s="52">
        <v>1</v>
      </c>
      <c r="I2563" s="51" t="s">
        <v>293</v>
      </c>
      <c r="J2563" s="1">
        <v>9.5</v>
      </c>
      <c r="K2563" s="132">
        <v>1000991</v>
      </c>
      <c r="L2563" s="131"/>
      <c r="M2563" s="131">
        <v>6</v>
      </c>
      <c r="N2563" s="131">
        <v>1.7</v>
      </c>
      <c r="O2563" s="133">
        <f t="shared" si="353"/>
        <v>10.199999999999999</v>
      </c>
      <c r="P2563" s="131" t="s">
        <v>3497</v>
      </c>
      <c r="Q2563" s="131" t="s">
        <v>583</v>
      </c>
      <c r="R2563" s="134" t="s">
        <v>997</v>
      </c>
      <c r="S2563" s="149">
        <v>0.58666666666666911</v>
      </c>
      <c r="T2563" s="149">
        <v>0.58666666666666911</v>
      </c>
      <c r="U2563" s="150">
        <v>45091</v>
      </c>
      <c r="V2563" s="149">
        <v>0.17138888888888992</v>
      </c>
      <c r="W2563" s="130">
        <v>0.69</v>
      </c>
      <c r="X2563" s="135">
        <v>45</v>
      </c>
      <c r="Y2563" s="130" t="str">
        <f t="shared" si="347"/>
        <v>PACK502</v>
      </c>
      <c r="Z2563" s="130" t="str">
        <f t="shared" si="348"/>
        <v xml:space="preserve">5/AA1700 </v>
      </c>
      <c r="AA2563" s="135">
        <f t="shared" si="350"/>
        <v>0.69</v>
      </c>
      <c r="AB2563" s="135">
        <f t="shared" si="354"/>
        <v>9.5</v>
      </c>
      <c r="AC2563" s="130">
        <f t="shared" si="351"/>
        <v>45</v>
      </c>
      <c r="AD2563" s="130" t="str">
        <f t="shared" si="349"/>
        <v>66002-216</v>
      </c>
      <c r="AE2563" s="136"/>
      <c r="AF2563" s="137"/>
      <c r="AG2563" s="1" t="s">
        <v>151</v>
      </c>
      <c r="AH2563" s="43">
        <v>66989</v>
      </c>
      <c r="AI2563" s="229">
        <v>45079</v>
      </c>
    </row>
    <row r="2564" spans="1:35" x14ac:dyDescent="0.25">
      <c r="A2564" s="140">
        <v>45083</v>
      </c>
      <c r="B2564" s="55" t="s">
        <v>7909</v>
      </c>
      <c r="C2564" s="51" t="s">
        <v>7556</v>
      </c>
      <c r="D2564" s="51" t="s">
        <v>7581</v>
      </c>
      <c r="E2564" s="54">
        <v>45100</v>
      </c>
      <c r="F2564" s="51" t="s">
        <v>7554</v>
      </c>
      <c r="G2564" s="48" t="s">
        <v>7555</v>
      </c>
      <c r="H2564" s="52">
        <v>1</v>
      </c>
      <c r="I2564" s="51" t="s">
        <v>732</v>
      </c>
      <c r="J2564" s="1">
        <v>247</v>
      </c>
      <c r="K2564" s="132">
        <v>1001331</v>
      </c>
      <c r="L2564" s="131"/>
      <c r="M2564" s="131">
        <v>25.2</v>
      </c>
      <c r="N2564" s="131">
        <v>20.399999999999999</v>
      </c>
      <c r="O2564" s="133">
        <f t="shared" si="353"/>
        <v>514.07999999999993</v>
      </c>
      <c r="P2564" s="131" t="s">
        <v>3486</v>
      </c>
      <c r="Q2564" s="131" t="s">
        <v>2498</v>
      </c>
      <c r="R2564" s="134" t="s">
        <v>997</v>
      </c>
      <c r="S2564" s="149">
        <v>2.4377777777777823</v>
      </c>
      <c r="T2564" s="149">
        <v>2.4377777777777823</v>
      </c>
      <c r="U2564" s="150">
        <v>45091</v>
      </c>
      <c r="V2564" s="149">
        <v>0.2516666666666687</v>
      </c>
      <c r="W2564" s="130">
        <v>2.4</v>
      </c>
      <c r="X2564" s="135">
        <v>880</v>
      </c>
      <c r="Y2564" s="130" t="str">
        <f t="shared" si="347"/>
        <v>RECELL837</v>
      </c>
      <c r="Z2564" s="130" t="str">
        <f t="shared" si="348"/>
        <v>42/INR18650-35E</v>
      </c>
      <c r="AA2564" s="135">
        <f t="shared" si="350"/>
        <v>2.4</v>
      </c>
      <c r="AB2564" s="135">
        <f t="shared" si="354"/>
        <v>247</v>
      </c>
      <c r="AC2564" s="130">
        <f t="shared" si="351"/>
        <v>880</v>
      </c>
      <c r="AD2564" s="130" t="str">
        <f t="shared" si="349"/>
        <v>66004-177</v>
      </c>
      <c r="AE2564" s="136"/>
      <c r="AF2564" s="137"/>
      <c r="AG2564" s="1" t="s">
        <v>153</v>
      </c>
      <c r="AH2564" s="43">
        <v>2863</v>
      </c>
      <c r="AI2564" s="229">
        <v>45083</v>
      </c>
    </row>
    <row r="2565" spans="1:35" x14ac:dyDescent="0.25">
      <c r="A2565" s="140">
        <v>45090</v>
      </c>
      <c r="B2565" s="55" t="s">
        <v>7954</v>
      </c>
      <c r="C2565" s="51" t="s">
        <v>4747</v>
      </c>
      <c r="D2565" s="51" t="s">
        <v>8016</v>
      </c>
      <c r="E2565" s="54">
        <v>45103</v>
      </c>
      <c r="F2565" s="51" t="s">
        <v>7955</v>
      </c>
      <c r="G2565" s="48" t="s">
        <v>7956</v>
      </c>
      <c r="H2565" s="52">
        <v>1</v>
      </c>
      <c r="I2565" s="51" t="s">
        <v>113</v>
      </c>
      <c r="J2565" s="1">
        <v>20.399999999999999</v>
      </c>
      <c r="K2565" s="132">
        <v>1002029</v>
      </c>
      <c r="L2565" s="131"/>
      <c r="M2565" s="131">
        <v>14.4</v>
      </c>
      <c r="N2565" s="131">
        <v>3.35</v>
      </c>
      <c r="O2565" s="133">
        <f t="shared" si="353"/>
        <v>48.24</v>
      </c>
      <c r="P2565" s="131" t="s">
        <v>3486</v>
      </c>
      <c r="Q2565" s="131" t="s">
        <v>562</v>
      </c>
      <c r="R2565" s="134" t="s">
        <v>997</v>
      </c>
      <c r="S2565" s="149">
        <v>0.56611111111111079</v>
      </c>
      <c r="T2565" s="149">
        <v>0.56611111111111079</v>
      </c>
      <c r="U2565" s="150">
        <v>45099</v>
      </c>
      <c r="V2565" s="149">
        <v>0.15111111111110986</v>
      </c>
      <c r="W2565" s="130">
        <v>0.25</v>
      </c>
      <c r="X2565" s="135">
        <v>117.92</v>
      </c>
      <c r="Y2565" s="130" t="str">
        <f t="shared" si="347"/>
        <v>RECELL846</v>
      </c>
      <c r="Z2565" s="130" t="str">
        <f t="shared" si="348"/>
        <v>4/NCR18650BF</v>
      </c>
      <c r="AA2565" s="135">
        <f t="shared" si="350"/>
        <v>0.25</v>
      </c>
      <c r="AB2565" s="135">
        <f t="shared" si="354"/>
        <v>20.399999999999999</v>
      </c>
      <c r="AC2565" s="130">
        <f t="shared" si="351"/>
        <v>117.92</v>
      </c>
      <c r="AD2565" s="130" t="str">
        <f t="shared" si="349"/>
        <v>66003-173</v>
      </c>
      <c r="AE2565" s="136"/>
      <c r="AF2565" s="137"/>
      <c r="AG2565" s="1" t="s">
        <v>151</v>
      </c>
      <c r="AH2565" s="43">
        <v>66766</v>
      </c>
      <c r="AI2565" s="229">
        <v>45090</v>
      </c>
    </row>
    <row r="2566" spans="1:35" x14ac:dyDescent="0.25">
      <c r="A2566" s="146">
        <v>45085</v>
      </c>
      <c r="B2566" s="57" t="s">
        <v>7917</v>
      </c>
      <c r="C2566" s="51" t="s">
        <v>1813</v>
      </c>
      <c r="D2566" s="51" t="s">
        <v>3112</v>
      </c>
      <c r="E2566" s="54">
        <v>45100</v>
      </c>
      <c r="F2566" s="51" t="s">
        <v>1225</v>
      </c>
      <c r="G2566" s="48" t="s">
        <v>3111</v>
      </c>
      <c r="H2566" s="52">
        <v>50</v>
      </c>
      <c r="I2566" s="51" t="s">
        <v>318</v>
      </c>
      <c r="J2566" s="1">
        <v>5</v>
      </c>
      <c r="K2566" s="132">
        <v>1001544</v>
      </c>
      <c r="L2566" s="131"/>
      <c r="M2566" s="131">
        <v>3.6</v>
      </c>
      <c r="N2566" s="131">
        <v>3.45</v>
      </c>
      <c r="O2566" s="133">
        <f t="shared" si="353"/>
        <v>12.420000000000002</v>
      </c>
      <c r="P2566" s="131" t="s">
        <v>3486</v>
      </c>
      <c r="Q2566" s="131" t="s">
        <v>412</v>
      </c>
      <c r="R2566" s="134" t="s">
        <v>997</v>
      </c>
      <c r="S2566" s="149">
        <v>12.008055555555556</v>
      </c>
      <c r="T2566" s="149">
        <v>0.24016111111111113</v>
      </c>
      <c r="U2566" s="150">
        <v>45099</v>
      </c>
      <c r="V2566" s="149">
        <v>0.49694444444444397</v>
      </c>
      <c r="W2566" s="130">
        <v>0.26</v>
      </c>
      <c r="X2566" s="135">
        <v>23</v>
      </c>
      <c r="Y2566" s="130" t="str">
        <f t="shared" si="347"/>
        <v>RL1287</v>
      </c>
      <c r="Z2566" s="130" t="str">
        <f t="shared" si="348"/>
        <v>1/NCR18650GA</v>
      </c>
      <c r="AA2566" s="135">
        <f t="shared" si="350"/>
        <v>0.26</v>
      </c>
      <c r="AB2566" s="135">
        <f t="shared" si="354"/>
        <v>5</v>
      </c>
      <c r="AC2566" s="130">
        <f t="shared" si="351"/>
        <v>23</v>
      </c>
      <c r="AD2566" s="130" t="str">
        <f t="shared" si="349"/>
        <v>66002-206</v>
      </c>
      <c r="AE2566" s="136"/>
      <c r="AF2566" s="137"/>
      <c r="AG2566" s="1" t="s">
        <v>13</v>
      </c>
      <c r="AH2566" s="43">
        <v>2164</v>
      </c>
      <c r="AI2566" s="229">
        <v>45084</v>
      </c>
    </row>
    <row r="2567" spans="1:35" x14ac:dyDescent="0.25">
      <c r="A2567" s="146">
        <v>45078</v>
      </c>
      <c r="B2567" s="57" t="s">
        <v>7869</v>
      </c>
      <c r="C2567" s="51" t="s">
        <v>7870</v>
      </c>
      <c r="D2567" s="51" t="s">
        <v>1766</v>
      </c>
      <c r="E2567" s="54">
        <v>45098</v>
      </c>
      <c r="F2567" s="51" t="s">
        <v>6713</v>
      </c>
      <c r="G2567" s="48" t="s">
        <v>1761</v>
      </c>
      <c r="H2567" s="52">
        <v>6</v>
      </c>
      <c r="I2567" s="51" t="s">
        <v>1762</v>
      </c>
      <c r="J2567" s="1">
        <v>78.8</v>
      </c>
      <c r="K2567" s="132">
        <v>1000738</v>
      </c>
      <c r="L2567" s="131"/>
      <c r="M2567" s="131" t="s">
        <v>7871</v>
      </c>
      <c r="N2567" s="131">
        <v>5</v>
      </c>
      <c r="O2567" s="133">
        <v>198</v>
      </c>
      <c r="P2567" s="131" t="s">
        <v>115</v>
      </c>
      <c r="Q2567" s="131" t="s">
        <v>7872</v>
      </c>
      <c r="R2567" s="134" t="s">
        <v>2172</v>
      </c>
      <c r="S2567" s="149">
        <v>11.825555555555553</v>
      </c>
      <c r="T2567" s="149">
        <v>1.9709259259259255</v>
      </c>
      <c r="U2567" s="150">
        <v>45099</v>
      </c>
      <c r="V2567" s="149">
        <v>0.65444444444444461</v>
      </c>
      <c r="W2567" s="130">
        <v>2.12</v>
      </c>
      <c r="X2567" s="135">
        <v>215</v>
      </c>
      <c r="Y2567" s="130" t="str">
        <f t="shared" si="347"/>
        <v>S124</v>
      </c>
      <c r="Z2567" s="130" t="str">
        <f t="shared" si="348"/>
        <v xml:space="preserve">6/12SB25WHR </v>
      </c>
      <c r="AA2567" s="135">
        <f t="shared" si="350"/>
        <v>2.12</v>
      </c>
      <c r="AB2567" s="135">
        <f t="shared" si="354"/>
        <v>78.8</v>
      </c>
      <c r="AC2567" s="130">
        <f t="shared" si="351"/>
        <v>215</v>
      </c>
      <c r="AD2567" s="130" t="str">
        <f t="shared" si="349"/>
        <v>66002-950</v>
      </c>
      <c r="AE2567" s="136"/>
      <c r="AF2567" s="137"/>
      <c r="AG2567" s="1" t="s">
        <v>152</v>
      </c>
      <c r="AH2567" s="43">
        <v>2420</v>
      </c>
      <c r="AI2567" s="229">
        <v>45077</v>
      </c>
    </row>
    <row r="2568" spans="1:35" x14ac:dyDescent="0.25">
      <c r="A2568" s="146">
        <v>45078</v>
      </c>
      <c r="B2568" s="57" t="s">
        <v>7873</v>
      </c>
      <c r="C2568" s="51" t="s">
        <v>1487</v>
      </c>
      <c r="D2568" s="51" t="s">
        <v>8017</v>
      </c>
      <c r="E2568" s="54">
        <v>45090</v>
      </c>
      <c r="F2568" s="51" t="s">
        <v>720</v>
      </c>
      <c r="G2568" s="48" t="s">
        <v>7874</v>
      </c>
      <c r="H2568" s="52">
        <v>1</v>
      </c>
      <c r="I2568" s="51" t="s">
        <v>1486</v>
      </c>
      <c r="J2568" s="1">
        <v>11</v>
      </c>
      <c r="K2568" s="132">
        <v>1000690</v>
      </c>
      <c r="L2568" s="131"/>
      <c r="M2568" s="131">
        <v>7.2</v>
      </c>
      <c r="N2568" s="131">
        <v>2</v>
      </c>
      <c r="O2568" s="133">
        <f t="shared" ref="O2568:O2599" si="355">N2568*M2568</f>
        <v>14.4</v>
      </c>
      <c r="P2568" s="131" t="s">
        <v>3497</v>
      </c>
      <c r="Q2568" s="131" t="s">
        <v>464</v>
      </c>
      <c r="R2568" s="134" t="s">
        <v>5813</v>
      </c>
      <c r="S2568" s="149">
        <v>2.1505555555555556</v>
      </c>
      <c r="T2568" s="149">
        <v>2.1505555555555556</v>
      </c>
      <c r="U2568" s="150">
        <v>45099</v>
      </c>
      <c r="V2568" s="149">
        <v>0.15722222222222104</v>
      </c>
      <c r="W2568" s="130">
        <v>2</v>
      </c>
      <c r="X2568" s="135">
        <v>40</v>
      </c>
      <c r="Y2568" s="130" t="str">
        <f t="shared" si="347"/>
        <v>N2058</v>
      </c>
      <c r="Z2568" s="130" t="str">
        <f t="shared" si="348"/>
        <v>6/HR-3UTC</v>
      </c>
      <c r="AA2568" s="135">
        <f t="shared" si="350"/>
        <v>2</v>
      </c>
      <c r="AB2568" s="135">
        <f t="shared" si="354"/>
        <v>11</v>
      </c>
      <c r="AC2568" s="130">
        <f t="shared" si="351"/>
        <v>40</v>
      </c>
      <c r="AD2568" s="130" t="str">
        <f t="shared" si="349"/>
        <v>66003-164</v>
      </c>
      <c r="AE2568" s="136"/>
      <c r="AF2568" s="137"/>
      <c r="AG2568" s="1" t="s">
        <v>151</v>
      </c>
      <c r="AH2568" s="43">
        <v>24115</v>
      </c>
      <c r="AI2568" s="229">
        <v>45077</v>
      </c>
    </row>
    <row r="2569" spans="1:35" x14ac:dyDescent="0.25">
      <c r="A2569" s="144">
        <v>45091</v>
      </c>
      <c r="B2569" s="56" t="s">
        <v>7961</v>
      </c>
      <c r="C2569" s="51" t="s">
        <v>1440</v>
      </c>
      <c r="D2569" s="51" t="s">
        <v>1441</v>
      </c>
      <c r="E2569" s="54">
        <v>45107</v>
      </c>
      <c r="F2569" s="51" t="s">
        <v>1437</v>
      </c>
      <c r="G2569" s="48" t="s">
        <v>1439</v>
      </c>
      <c r="H2569" s="52">
        <v>2</v>
      </c>
      <c r="I2569" s="51" t="s">
        <v>256</v>
      </c>
      <c r="J2569" s="1">
        <v>4.91</v>
      </c>
      <c r="K2569" s="132">
        <v>1002297</v>
      </c>
      <c r="L2569" s="131"/>
      <c r="M2569" s="131">
        <v>13.3</v>
      </c>
      <c r="N2569" s="131"/>
      <c r="O2569" s="133">
        <f t="shared" si="355"/>
        <v>0</v>
      </c>
      <c r="P2569" s="131" t="s">
        <v>3538</v>
      </c>
      <c r="Q2569" s="131" t="s">
        <v>1442</v>
      </c>
      <c r="R2569" s="134" t="s">
        <v>248</v>
      </c>
      <c r="S2569" s="149">
        <v>2.0222222222222208</v>
      </c>
      <c r="T2569" s="149">
        <v>1.0111111111111104</v>
      </c>
      <c r="U2569" s="150">
        <v>45099</v>
      </c>
      <c r="V2569" s="149">
        <v>0.18499999999999961</v>
      </c>
      <c r="W2569" s="130">
        <v>0.85</v>
      </c>
      <c r="X2569" s="135">
        <v>67</v>
      </c>
      <c r="Y2569" s="130" t="str">
        <f t="shared" si="347"/>
        <v>AL97</v>
      </c>
      <c r="Z2569" s="130" t="str">
        <f t="shared" si="348"/>
        <v>18/LR6XW</v>
      </c>
      <c r="AA2569" s="135">
        <f t="shared" si="350"/>
        <v>0.85</v>
      </c>
      <c r="AB2569" s="135">
        <f t="shared" si="354"/>
        <v>4.91</v>
      </c>
      <c r="AC2569" s="130">
        <f t="shared" si="351"/>
        <v>67</v>
      </c>
      <c r="AD2569" s="130" t="str">
        <f t="shared" si="349"/>
        <v>66000-313</v>
      </c>
      <c r="AE2569" s="136"/>
      <c r="AF2569" s="137"/>
      <c r="AG2569" s="1" t="s">
        <v>573</v>
      </c>
      <c r="AH2569" s="43">
        <v>66552</v>
      </c>
      <c r="AI2569" s="229">
        <v>45091</v>
      </c>
    </row>
    <row r="2570" spans="1:35" x14ac:dyDescent="0.25">
      <c r="A2570" s="144">
        <v>45077</v>
      </c>
      <c r="B2570" s="56" t="s">
        <v>7855</v>
      </c>
      <c r="C2570" s="51" t="s">
        <v>7856</v>
      </c>
      <c r="D2570" s="51" t="s">
        <v>1297</v>
      </c>
      <c r="E2570" s="54">
        <v>45091</v>
      </c>
      <c r="F2570" s="51" t="s">
        <v>1295</v>
      </c>
      <c r="G2570" s="48" t="s">
        <v>1296</v>
      </c>
      <c r="H2570" s="52">
        <v>30</v>
      </c>
      <c r="I2570" s="51" t="s">
        <v>113</v>
      </c>
      <c r="J2570" s="1">
        <v>71.599999999999994</v>
      </c>
      <c r="K2570" s="132">
        <v>1000235</v>
      </c>
      <c r="L2570" s="131"/>
      <c r="M2570" s="131">
        <v>10.8</v>
      </c>
      <c r="N2570" s="131">
        <v>6.7</v>
      </c>
      <c r="O2570" s="133">
        <f t="shared" si="355"/>
        <v>72.360000000000014</v>
      </c>
      <c r="P2570" s="131" t="s">
        <v>3486</v>
      </c>
      <c r="Q2570" s="131" t="s">
        <v>372</v>
      </c>
      <c r="R2570" s="134" t="s">
        <v>3187</v>
      </c>
      <c r="S2570" s="149">
        <v>32.998611111111117</v>
      </c>
      <c r="T2570" s="149">
        <v>1.0999537037037039</v>
      </c>
      <c r="U2570" s="150">
        <v>45098</v>
      </c>
      <c r="V2570" s="149">
        <v>0.99305555555555447</v>
      </c>
      <c r="W2570" s="130">
        <v>0.96</v>
      </c>
      <c r="X2570" s="135">
        <v>190</v>
      </c>
      <c r="Y2570" s="130" t="str">
        <f t="shared" si="347"/>
        <v>RL1184</v>
      </c>
      <c r="Z2570" s="130" t="str">
        <f t="shared" si="348"/>
        <v>6/NCR18650BF</v>
      </c>
      <c r="AA2570" s="135">
        <f t="shared" si="350"/>
        <v>0.96</v>
      </c>
      <c r="AB2570" s="135">
        <f t="shared" si="354"/>
        <v>71.599999999999994</v>
      </c>
      <c r="AC2570" s="130">
        <f t="shared" si="351"/>
        <v>190</v>
      </c>
      <c r="AD2570" s="130" t="str">
        <f t="shared" si="349"/>
        <v>67001-689</v>
      </c>
      <c r="AE2570" s="136"/>
      <c r="AF2570" s="137"/>
      <c r="AG2570" s="1" t="s">
        <v>153</v>
      </c>
      <c r="AH2570" s="43">
        <v>1039</v>
      </c>
      <c r="AI2570" s="229">
        <v>45072</v>
      </c>
    </row>
    <row r="2571" spans="1:35" x14ac:dyDescent="0.25">
      <c r="A2571" s="146">
        <v>45085</v>
      </c>
      <c r="B2571" s="57" t="s">
        <v>7913</v>
      </c>
      <c r="C2571" s="51" t="s">
        <v>3493</v>
      </c>
      <c r="D2571" s="51" t="s">
        <v>3494</v>
      </c>
      <c r="E2571" s="54">
        <v>45099</v>
      </c>
      <c r="F2571" s="51" t="s">
        <v>3495</v>
      </c>
      <c r="G2571" s="48" t="s">
        <v>3496</v>
      </c>
      <c r="H2571" s="52">
        <v>300</v>
      </c>
      <c r="I2571" s="51" t="s">
        <v>634</v>
      </c>
      <c r="J2571" s="1">
        <v>8.3000000000000007</v>
      </c>
      <c r="K2571" s="132">
        <v>1001353</v>
      </c>
      <c r="L2571" s="131"/>
      <c r="M2571" s="131">
        <v>4.8</v>
      </c>
      <c r="N2571" s="131">
        <v>0.8</v>
      </c>
      <c r="O2571" s="133">
        <f t="shared" si="355"/>
        <v>3.84</v>
      </c>
      <c r="P2571" s="131" t="s">
        <v>3497</v>
      </c>
      <c r="Q2571" s="131" t="s">
        <v>562</v>
      </c>
      <c r="R2571" s="134" t="s">
        <v>248</v>
      </c>
      <c r="S2571" s="149">
        <v>58.708055555555561</v>
      </c>
      <c r="T2571" s="149">
        <v>0.19569351851851854</v>
      </c>
      <c r="U2571" s="150">
        <v>45099</v>
      </c>
      <c r="V2571" s="149">
        <v>2.4030555555555564</v>
      </c>
      <c r="W2571" s="130">
        <v>0.18</v>
      </c>
      <c r="X2571" s="135">
        <v>23.5</v>
      </c>
      <c r="Y2571" s="130" t="str">
        <f t="shared" si="347"/>
        <v>N1576</v>
      </c>
      <c r="Z2571" s="130" t="str">
        <f t="shared" si="348"/>
        <v>4/BK-4MCCE</v>
      </c>
      <c r="AA2571" s="135">
        <f t="shared" si="350"/>
        <v>0.18</v>
      </c>
      <c r="AB2571" s="135">
        <f t="shared" si="354"/>
        <v>8.3000000000000007</v>
      </c>
      <c r="AC2571" s="130">
        <f t="shared" si="351"/>
        <v>23.5</v>
      </c>
      <c r="AD2571" s="130" t="str">
        <f t="shared" si="349"/>
        <v>30006-908GSQ-22K</v>
      </c>
      <c r="AE2571" s="136"/>
      <c r="AF2571" s="137"/>
      <c r="AG2571" s="1" t="s">
        <v>151</v>
      </c>
      <c r="AH2571" s="43">
        <v>20755</v>
      </c>
      <c r="AI2571" s="229">
        <v>45084</v>
      </c>
    </row>
    <row r="2572" spans="1:35" x14ac:dyDescent="0.25">
      <c r="A2572" s="144">
        <v>45077</v>
      </c>
      <c r="B2572" s="56" t="s">
        <v>7849</v>
      </c>
      <c r="C2572" s="51" t="s">
        <v>2883</v>
      </c>
      <c r="D2572" s="51" t="s">
        <v>475</v>
      </c>
      <c r="E2572" s="54">
        <v>45097</v>
      </c>
      <c r="F2572" s="51" t="s">
        <v>319</v>
      </c>
      <c r="G2572" s="48" t="s">
        <v>474</v>
      </c>
      <c r="H2572" s="52">
        <v>12</v>
      </c>
      <c r="I2572" s="51" t="s">
        <v>95</v>
      </c>
      <c r="J2572" s="1">
        <v>98.6</v>
      </c>
      <c r="K2572" s="132">
        <v>1000458</v>
      </c>
      <c r="L2572" s="131"/>
      <c r="M2572" s="131">
        <v>10.5</v>
      </c>
      <c r="N2572" s="131"/>
      <c r="O2572" s="133">
        <f t="shared" si="355"/>
        <v>0</v>
      </c>
      <c r="P2572" s="131" t="s">
        <v>3538</v>
      </c>
      <c r="Q2572" s="131" t="s">
        <v>476</v>
      </c>
      <c r="R2572" s="134" t="s">
        <v>5813</v>
      </c>
      <c r="S2572" s="149">
        <v>55.808611111111119</v>
      </c>
      <c r="T2572" s="149">
        <v>4.650717592592593</v>
      </c>
      <c r="U2572" s="150">
        <v>45098</v>
      </c>
      <c r="V2572" s="149">
        <v>0.99972222222222484</v>
      </c>
      <c r="W2572" s="130">
        <v>4.6399999999999997</v>
      </c>
      <c r="X2572" s="135">
        <v>728</v>
      </c>
      <c r="Y2572" s="130" t="str">
        <f t="shared" si="347"/>
        <v>AL260</v>
      </c>
      <c r="Z2572" s="130" t="str">
        <f t="shared" si="348"/>
        <v>112/LR20XW</v>
      </c>
      <c r="AA2572" s="135">
        <f t="shared" si="350"/>
        <v>4.6399999999999997</v>
      </c>
      <c r="AB2572" s="135">
        <f t="shared" si="354"/>
        <v>98.6</v>
      </c>
      <c r="AC2572" s="130">
        <f t="shared" si="351"/>
        <v>728</v>
      </c>
      <c r="AD2572" s="130" t="str">
        <f t="shared" si="349"/>
        <v>66000-251</v>
      </c>
      <c r="AE2572" s="136"/>
      <c r="AF2572" s="137"/>
      <c r="AG2572" s="1" t="s">
        <v>152</v>
      </c>
      <c r="AH2572" s="43">
        <v>60570</v>
      </c>
      <c r="AI2572" s="229">
        <v>45076</v>
      </c>
    </row>
    <row r="2573" spans="1:35" x14ac:dyDescent="0.25">
      <c r="A2573" s="146">
        <v>45078</v>
      </c>
      <c r="B2573" s="57" t="s">
        <v>7866</v>
      </c>
      <c r="C2573" s="51" t="s">
        <v>7867</v>
      </c>
      <c r="D2573" s="51" t="s">
        <v>2252</v>
      </c>
      <c r="E2573" s="54">
        <v>45091</v>
      </c>
      <c r="F2573" s="51" t="s">
        <v>1198</v>
      </c>
      <c r="G2573" s="48" t="s">
        <v>2250</v>
      </c>
      <c r="H2573" s="52">
        <v>20</v>
      </c>
      <c r="I2573" s="51" t="s">
        <v>95</v>
      </c>
      <c r="J2573" s="1">
        <v>25</v>
      </c>
      <c r="K2573" s="132">
        <v>1000741</v>
      </c>
      <c r="L2573" s="131"/>
      <c r="M2573" s="131">
        <v>13.5</v>
      </c>
      <c r="N2573" s="131"/>
      <c r="O2573" s="133">
        <f t="shared" si="355"/>
        <v>0</v>
      </c>
      <c r="P2573" s="131" t="s">
        <v>3538</v>
      </c>
      <c r="Q2573" s="131" t="s">
        <v>1442</v>
      </c>
      <c r="R2573" s="134" t="s">
        <v>2473</v>
      </c>
      <c r="S2573" s="149">
        <v>16.266666666666666</v>
      </c>
      <c r="T2573" s="149">
        <v>0.81333333333333324</v>
      </c>
      <c r="U2573" s="150">
        <v>45098</v>
      </c>
      <c r="V2573" s="149">
        <v>0.55027777777777764</v>
      </c>
      <c r="W2573" s="130">
        <v>0.91</v>
      </c>
      <c r="X2573" s="135">
        <v>85</v>
      </c>
      <c r="Y2573" s="130" t="str">
        <f t="shared" ref="Y2573:Y2636" si="356">D2573</f>
        <v>AL251B</v>
      </c>
      <c r="Z2573" s="130" t="str">
        <f t="shared" ref="Z2573:Z2636" si="357">C2573</f>
        <v xml:space="preserve">18/LR20XW </v>
      </c>
      <c r="AA2573" s="135">
        <f t="shared" si="350"/>
        <v>0.91</v>
      </c>
      <c r="AB2573" s="135">
        <f t="shared" si="354"/>
        <v>25</v>
      </c>
      <c r="AC2573" s="130">
        <f t="shared" si="351"/>
        <v>85</v>
      </c>
      <c r="AD2573" s="130" t="str">
        <f t="shared" ref="AD2573:AD2636" si="358">G2573</f>
        <v>66000-244</v>
      </c>
      <c r="AE2573" s="136"/>
      <c r="AF2573" s="137"/>
      <c r="AG2573" s="1" t="s">
        <v>153</v>
      </c>
      <c r="AH2573" s="43">
        <v>65774</v>
      </c>
      <c r="AI2573" s="229">
        <v>45077</v>
      </c>
    </row>
    <row r="2574" spans="1:35" x14ac:dyDescent="0.25">
      <c r="A2574" s="140">
        <v>45076</v>
      </c>
      <c r="B2574" s="55" t="s">
        <v>7816</v>
      </c>
      <c r="C2574" s="51" t="s">
        <v>483</v>
      </c>
      <c r="D2574" s="51" t="s">
        <v>6486</v>
      </c>
      <c r="E2574" s="54">
        <v>45096</v>
      </c>
      <c r="F2574" s="51" t="s">
        <v>481</v>
      </c>
      <c r="G2574" s="48" t="s">
        <v>6485</v>
      </c>
      <c r="H2574" s="52">
        <v>15</v>
      </c>
      <c r="I2574" s="51" t="s">
        <v>318</v>
      </c>
      <c r="J2574" s="1">
        <v>40.89</v>
      </c>
      <c r="K2574" s="132">
        <v>1000405</v>
      </c>
      <c r="L2574" s="131"/>
      <c r="M2574" s="131">
        <v>14.4</v>
      </c>
      <c r="N2574" s="131">
        <v>6.9</v>
      </c>
      <c r="O2574" s="133">
        <f t="shared" si="355"/>
        <v>99.360000000000014</v>
      </c>
      <c r="P2574" s="130" t="s">
        <v>3486</v>
      </c>
      <c r="Q2574" s="131" t="s">
        <v>92</v>
      </c>
      <c r="R2574" s="134" t="s">
        <v>5688</v>
      </c>
      <c r="S2574" s="149">
        <v>14.772500000000004</v>
      </c>
      <c r="T2574" s="149">
        <v>0.98483333333333367</v>
      </c>
      <c r="U2574" s="150">
        <v>45097</v>
      </c>
      <c r="V2574" s="149">
        <v>0.65194444444444422</v>
      </c>
      <c r="W2574" s="130">
        <v>0.49</v>
      </c>
      <c r="X2574" s="135">
        <v>112</v>
      </c>
      <c r="Y2574" s="130" t="str">
        <f t="shared" si="356"/>
        <v>RL977A</v>
      </c>
      <c r="Z2574" s="130" t="str">
        <f t="shared" si="357"/>
        <v>8/NCR18650GA</v>
      </c>
      <c r="AA2574" s="135">
        <f t="shared" si="350"/>
        <v>0.49</v>
      </c>
      <c r="AB2574" s="135">
        <f t="shared" si="354"/>
        <v>40.89</v>
      </c>
      <c r="AC2574" s="130">
        <f t="shared" si="351"/>
        <v>112</v>
      </c>
      <c r="AD2574" s="130" t="str">
        <f t="shared" si="358"/>
        <v>67001-566DC</v>
      </c>
      <c r="AE2574" s="136"/>
      <c r="AF2574" s="137"/>
      <c r="AG2574" s="1" t="s">
        <v>151</v>
      </c>
      <c r="AH2574" s="43">
        <v>1710</v>
      </c>
      <c r="AI2574" s="229">
        <v>45075</v>
      </c>
    </row>
    <row r="2575" spans="1:35" x14ac:dyDescent="0.25">
      <c r="A2575" s="140">
        <v>45097</v>
      </c>
      <c r="B2575" s="55" t="s">
        <v>7970</v>
      </c>
      <c r="C2575" s="51" t="s">
        <v>1293</v>
      </c>
      <c r="D2575" s="51" t="s">
        <v>7973</v>
      </c>
      <c r="E2575" s="54">
        <v>45096</v>
      </c>
      <c r="F2575" s="51" t="s">
        <v>105</v>
      </c>
      <c r="G2575" s="48" t="s">
        <v>7971</v>
      </c>
      <c r="H2575" s="52">
        <v>1</v>
      </c>
      <c r="I2575" s="51" t="s">
        <v>102</v>
      </c>
      <c r="J2575" s="1">
        <v>34.94</v>
      </c>
      <c r="K2575" s="132">
        <v>1002759</v>
      </c>
      <c r="L2575" s="131"/>
      <c r="M2575" s="131"/>
      <c r="N2575" s="131"/>
      <c r="O2575" s="133">
        <f t="shared" si="355"/>
        <v>0</v>
      </c>
      <c r="P2575" s="131"/>
      <c r="Q2575" s="131"/>
      <c r="R2575" s="134" t="s">
        <v>249</v>
      </c>
      <c r="S2575" s="149">
        <v>0.16666666666666607</v>
      </c>
      <c r="T2575" s="149">
        <v>0.16666666666666607</v>
      </c>
      <c r="U2575" s="150">
        <v>45097</v>
      </c>
      <c r="V2575" s="149">
        <v>0.15027777777777773</v>
      </c>
      <c r="W2575" s="130">
        <v>0.83</v>
      </c>
      <c r="X2575" s="135">
        <v>91</v>
      </c>
      <c r="Y2575" s="130" t="str">
        <f t="shared" si="356"/>
        <v>CH639</v>
      </c>
      <c r="Z2575" s="130" t="str">
        <f t="shared" si="357"/>
        <v>1/TSB-002</v>
      </c>
      <c r="AA2575" s="135">
        <f t="shared" ref="AA2575:AA2638" si="359">W2575</f>
        <v>0.83</v>
      </c>
      <c r="AB2575" s="135">
        <f t="shared" si="354"/>
        <v>34.94</v>
      </c>
      <c r="AC2575" s="130">
        <f t="shared" ref="AC2575:AC2638" si="360">X2575</f>
        <v>91</v>
      </c>
      <c r="AD2575" s="130" t="str">
        <f t="shared" si="358"/>
        <v>66003-639</v>
      </c>
      <c r="AE2575" s="136"/>
      <c r="AF2575" s="137"/>
      <c r="AG2575" s="1" t="s">
        <v>152</v>
      </c>
      <c r="AH2575" s="43" t="s">
        <v>294</v>
      </c>
      <c r="AI2575" s="229">
        <v>45093</v>
      </c>
    </row>
    <row r="2576" spans="1:35" x14ac:dyDescent="0.25">
      <c r="A2576" s="144">
        <v>45077</v>
      </c>
      <c r="B2576" s="56" t="s">
        <v>7840</v>
      </c>
      <c r="C2576" s="51" t="s">
        <v>3680</v>
      </c>
      <c r="D2576" s="51" t="s">
        <v>7842</v>
      </c>
      <c r="E2576" s="54">
        <v>45093</v>
      </c>
      <c r="F2576" s="51" t="s">
        <v>314</v>
      </c>
      <c r="G2576" s="48" t="s">
        <v>7841</v>
      </c>
      <c r="H2576" s="52">
        <v>1</v>
      </c>
      <c r="I2576" s="51" t="s">
        <v>114</v>
      </c>
      <c r="J2576" s="1">
        <v>33.68</v>
      </c>
      <c r="K2576" s="132">
        <v>1000552</v>
      </c>
      <c r="L2576" s="131"/>
      <c r="M2576" s="131">
        <v>13.2</v>
      </c>
      <c r="N2576" s="131">
        <v>4.5</v>
      </c>
      <c r="O2576" s="133">
        <f t="shared" si="355"/>
        <v>59.4</v>
      </c>
      <c r="P2576" s="131" t="s">
        <v>3497</v>
      </c>
      <c r="Q2576" s="131" t="s">
        <v>2608</v>
      </c>
      <c r="R2576" s="134" t="s">
        <v>5688</v>
      </c>
      <c r="S2576" s="149">
        <v>0.85611111111111349</v>
      </c>
      <c r="T2576" s="149">
        <v>0.85611111111111349</v>
      </c>
      <c r="U2576" s="150">
        <v>45103</v>
      </c>
      <c r="V2576" s="149">
        <v>0.16333333333333222</v>
      </c>
      <c r="W2576" s="130">
        <v>1.45</v>
      </c>
      <c r="X2576" s="135">
        <v>130</v>
      </c>
      <c r="Y2576" s="130" t="str">
        <f t="shared" si="356"/>
        <v>RECELL606</v>
      </c>
      <c r="Z2576" s="130" t="str">
        <f t="shared" si="357"/>
        <v>11/HR-4/3FAU</v>
      </c>
      <c r="AA2576" s="135">
        <f t="shared" si="359"/>
        <v>1.45</v>
      </c>
      <c r="AB2576" s="135">
        <f t="shared" si="354"/>
        <v>33.68</v>
      </c>
      <c r="AC2576" s="130">
        <f t="shared" si="360"/>
        <v>130</v>
      </c>
      <c r="AD2576" s="130" t="str">
        <f t="shared" si="358"/>
        <v>22000-696B</v>
      </c>
      <c r="AE2576" s="136"/>
      <c r="AF2576" s="137"/>
      <c r="AG2576" s="1" t="s">
        <v>151</v>
      </c>
      <c r="AH2576" s="43">
        <v>23955</v>
      </c>
      <c r="AI2576" s="229">
        <v>45076</v>
      </c>
    </row>
    <row r="2577" spans="1:35" x14ac:dyDescent="0.25">
      <c r="A2577" s="140">
        <v>45090</v>
      </c>
      <c r="B2577" s="55" t="s">
        <v>7947</v>
      </c>
      <c r="C2577" s="51" t="s">
        <v>3902</v>
      </c>
      <c r="D2577" s="51" t="s">
        <v>3903</v>
      </c>
      <c r="E2577" s="54">
        <v>45103</v>
      </c>
      <c r="F2577" s="51" t="s">
        <v>7948</v>
      </c>
      <c r="G2577" s="48" t="s">
        <v>3901</v>
      </c>
      <c r="H2577" s="52">
        <v>1</v>
      </c>
      <c r="I2577" s="51" t="s">
        <v>114</v>
      </c>
      <c r="J2577" s="1">
        <v>135.21</v>
      </c>
      <c r="K2577" s="132">
        <v>1002041</v>
      </c>
      <c r="L2577" s="131"/>
      <c r="M2577" s="131">
        <v>13.2</v>
      </c>
      <c r="N2577" s="131">
        <v>18</v>
      </c>
      <c r="O2577" s="133">
        <f t="shared" si="355"/>
        <v>237.6</v>
      </c>
      <c r="P2577" s="131" t="s">
        <v>3497</v>
      </c>
      <c r="Q2577" s="131" t="s">
        <v>3904</v>
      </c>
      <c r="R2577" s="134" t="s">
        <v>997</v>
      </c>
      <c r="S2577" s="149">
        <v>2.4591666666666647</v>
      </c>
      <c r="T2577" s="149">
        <v>2.4591666666666647</v>
      </c>
      <c r="U2577" s="150">
        <v>45103</v>
      </c>
      <c r="V2577" s="149">
        <v>0.1594444444444445</v>
      </c>
      <c r="W2577" s="130">
        <v>1.52</v>
      </c>
      <c r="X2577" s="135">
        <v>415</v>
      </c>
      <c r="Y2577" s="130" t="str">
        <f t="shared" si="356"/>
        <v>RECELL100</v>
      </c>
      <c r="Z2577" s="130" t="str">
        <f t="shared" si="357"/>
        <v>44/HR-4/3FAU</v>
      </c>
      <c r="AA2577" s="135">
        <f t="shared" si="359"/>
        <v>1.52</v>
      </c>
      <c r="AB2577" s="135">
        <f t="shared" si="354"/>
        <v>135.21</v>
      </c>
      <c r="AC2577" s="130">
        <f t="shared" si="360"/>
        <v>415</v>
      </c>
      <c r="AD2577" s="130" t="str">
        <f t="shared" si="358"/>
        <v>22000-645</v>
      </c>
      <c r="AE2577" s="136"/>
      <c r="AF2577" s="137"/>
      <c r="AG2577" s="1" t="s">
        <v>151</v>
      </c>
      <c r="AH2577" s="43">
        <v>1102</v>
      </c>
      <c r="AI2577" s="229">
        <v>45090</v>
      </c>
    </row>
    <row r="2578" spans="1:35" x14ac:dyDescent="0.25">
      <c r="A2578" s="140">
        <v>45090</v>
      </c>
      <c r="B2578" s="55" t="s">
        <v>7941</v>
      </c>
      <c r="C2578" s="51" t="s">
        <v>7942</v>
      </c>
      <c r="D2578" s="51" t="s">
        <v>5721</v>
      </c>
      <c r="E2578" s="54">
        <v>45105</v>
      </c>
      <c r="F2578" s="51" t="s">
        <v>5717</v>
      </c>
      <c r="G2578" s="48" t="s">
        <v>5718</v>
      </c>
      <c r="H2578" s="52">
        <v>5</v>
      </c>
      <c r="I2578" s="51" t="s">
        <v>5719</v>
      </c>
      <c r="J2578" s="1">
        <v>336.36</v>
      </c>
      <c r="K2578" s="132">
        <v>1002032</v>
      </c>
      <c r="L2578" s="131"/>
      <c r="M2578" s="131">
        <v>14.68</v>
      </c>
      <c r="N2578" s="131">
        <v>18</v>
      </c>
      <c r="O2578" s="133">
        <f t="shared" si="355"/>
        <v>264.24</v>
      </c>
      <c r="P2578" s="131" t="s">
        <v>538</v>
      </c>
      <c r="Q2578" s="131" t="s">
        <v>562</v>
      </c>
      <c r="R2578" s="134" t="s">
        <v>561</v>
      </c>
      <c r="S2578" s="149">
        <v>12.235833333333332</v>
      </c>
      <c r="T2578" s="149">
        <v>2.4471666666666665</v>
      </c>
      <c r="U2578" s="150">
        <v>45100</v>
      </c>
      <c r="V2578" s="149">
        <v>0.1886111111111104</v>
      </c>
      <c r="W2578" s="130">
        <v>5.22</v>
      </c>
      <c r="X2578" s="135">
        <v>680</v>
      </c>
      <c r="Y2578" s="130" t="str">
        <f t="shared" si="356"/>
        <v>L222</v>
      </c>
      <c r="Z2578" s="130" t="str">
        <f t="shared" si="357"/>
        <v>4/LIR-DD</v>
      </c>
      <c r="AA2578" s="135">
        <f t="shared" si="359"/>
        <v>5.22</v>
      </c>
      <c r="AB2578" s="135">
        <f t="shared" si="354"/>
        <v>336.36</v>
      </c>
      <c r="AC2578" s="130">
        <f t="shared" si="360"/>
        <v>680</v>
      </c>
      <c r="AD2578" s="130" t="str">
        <f t="shared" si="358"/>
        <v>66000-220</v>
      </c>
      <c r="AE2578" s="136"/>
      <c r="AF2578" s="137"/>
      <c r="AG2578" s="1" t="s">
        <v>153</v>
      </c>
      <c r="AH2578" s="43">
        <v>67254</v>
      </c>
      <c r="AI2578" s="229">
        <v>45089</v>
      </c>
    </row>
    <row r="2579" spans="1:35" x14ac:dyDescent="0.25">
      <c r="A2579" s="144">
        <v>45098</v>
      </c>
      <c r="B2579" s="56" t="s">
        <v>7977</v>
      </c>
      <c r="C2579" s="51" t="s">
        <v>1140</v>
      </c>
      <c r="D2579" s="51" t="s">
        <v>8018</v>
      </c>
      <c r="E2579" s="54">
        <v>45098</v>
      </c>
      <c r="F2579" s="51" t="s">
        <v>537</v>
      </c>
      <c r="G2579" s="48" t="s">
        <v>7978</v>
      </c>
      <c r="H2579" s="52">
        <v>20</v>
      </c>
      <c r="I2579" s="51" t="s">
        <v>736</v>
      </c>
      <c r="J2579" s="1">
        <v>2.16</v>
      </c>
      <c r="K2579" s="132">
        <v>1002773</v>
      </c>
      <c r="L2579" s="131"/>
      <c r="M2579" s="131">
        <v>3</v>
      </c>
      <c r="N2579" s="131">
        <v>1.2</v>
      </c>
      <c r="O2579" s="133">
        <f t="shared" si="355"/>
        <v>3.5999999999999996</v>
      </c>
      <c r="P2579" s="131" t="s">
        <v>435</v>
      </c>
      <c r="Q2579" s="131" t="s">
        <v>412</v>
      </c>
      <c r="R2579" s="134" t="s">
        <v>997</v>
      </c>
      <c r="S2579" s="149">
        <v>2.8086111111111109</v>
      </c>
      <c r="T2579" s="149">
        <v>0.14043055555555556</v>
      </c>
      <c r="U2579" s="150">
        <v>45100</v>
      </c>
      <c r="V2579" s="149">
        <v>0.81749999999999989</v>
      </c>
      <c r="W2579" s="130">
        <v>0.5</v>
      </c>
      <c r="X2579" s="135">
        <v>7.21</v>
      </c>
      <c r="Y2579" s="130" t="str">
        <f t="shared" si="356"/>
        <v>PACK765</v>
      </c>
      <c r="Z2579" s="130" t="str">
        <f t="shared" si="357"/>
        <v>1/BR2/3A</v>
      </c>
      <c r="AA2579" s="135">
        <f t="shared" si="359"/>
        <v>0.5</v>
      </c>
      <c r="AB2579" s="135">
        <f t="shared" si="354"/>
        <v>2.16</v>
      </c>
      <c r="AC2579" s="130">
        <f t="shared" si="360"/>
        <v>7.21</v>
      </c>
      <c r="AD2579" s="130" t="str">
        <f t="shared" si="358"/>
        <v>46003-299</v>
      </c>
      <c r="AE2579" s="136"/>
      <c r="AF2579" s="137"/>
      <c r="AG2579" s="1" t="s">
        <v>152</v>
      </c>
      <c r="AH2579" s="43" t="s">
        <v>539</v>
      </c>
      <c r="AI2579" s="229">
        <v>45093</v>
      </c>
    </row>
    <row r="2580" spans="1:35" x14ac:dyDescent="0.25">
      <c r="A2580" s="144">
        <v>45063</v>
      </c>
      <c r="B2580" s="56" t="s">
        <v>7722</v>
      </c>
      <c r="C2580" s="51" t="s">
        <v>7724</v>
      </c>
      <c r="D2580" s="51" t="s">
        <v>8019</v>
      </c>
      <c r="E2580" s="54">
        <v>45085</v>
      </c>
      <c r="F2580" s="51" t="s">
        <v>282</v>
      </c>
      <c r="G2580" s="48" t="s">
        <v>7723</v>
      </c>
      <c r="H2580" s="52">
        <v>3</v>
      </c>
      <c r="I2580" s="51" t="s">
        <v>3455</v>
      </c>
      <c r="J2580" s="1">
        <v>4.43</v>
      </c>
      <c r="K2580" s="132">
        <v>998898</v>
      </c>
      <c r="L2580" s="131"/>
      <c r="M2580" s="131">
        <v>3.7</v>
      </c>
      <c r="N2580" s="131">
        <v>0.25</v>
      </c>
      <c r="O2580" s="133">
        <f t="shared" si="355"/>
        <v>0.92500000000000004</v>
      </c>
      <c r="P2580" s="131" t="s">
        <v>7725</v>
      </c>
      <c r="Q2580" s="131" t="s">
        <v>412</v>
      </c>
      <c r="R2580" s="134" t="s">
        <v>997</v>
      </c>
      <c r="S2580" s="149">
        <v>1.0447222222222226</v>
      </c>
      <c r="T2580" s="149">
        <v>0.34824074074074085</v>
      </c>
      <c r="U2580" s="150">
        <v>45100</v>
      </c>
      <c r="V2580" s="149">
        <v>0.15500000000000291</v>
      </c>
      <c r="W2580" s="130">
        <v>0.25</v>
      </c>
      <c r="X2580" s="135">
        <v>53</v>
      </c>
      <c r="Y2580" s="130" t="str">
        <f t="shared" si="356"/>
        <v>RECELL845</v>
      </c>
      <c r="Z2580" s="130" t="str">
        <f t="shared" si="357"/>
        <v>1/PAB6160212-BP1</v>
      </c>
      <c r="AA2580" s="135">
        <f t="shared" si="359"/>
        <v>0.25</v>
      </c>
      <c r="AB2580" s="135">
        <f t="shared" si="354"/>
        <v>4.43</v>
      </c>
      <c r="AC2580" s="130">
        <f t="shared" si="360"/>
        <v>53</v>
      </c>
      <c r="AD2580" s="130" t="str">
        <f t="shared" si="358"/>
        <v>66004-189</v>
      </c>
      <c r="AE2580" s="136"/>
      <c r="AF2580" s="137"/>
      <c r="AG2580" s="1" t="s">
        <v>13</v>
      </c>
      <c r="AH2580" s="43" t="s">
        <v>283</v>
      </c>
      <c r="AI2580" s="229">
        <v>45062</v>
      </c>
    </row>
    <row r="2581" spans="1:35" x14ac:dyDescent="0.25">
      <c r="A2581" s="146">
        <v>45099</v>
      </c>
      <c r="B2581" s="57" t="s">
        <v>8007</v>
      </c>
      <c r="C2581" s="51" t="s">
        <v>4674</v>
      </c>
      <c r="D2581" s="51" t="s">
        <v>4675</v>
      </c>
      <c r="E2581" s="54">
        <v>45111</v>
      </c>
      <c r="F2581" s="51" t="s">
        <v>4672</v>
      </c>
      <c r="G2581" s="48" t="s">
        <v>4673</v>
      </c>
      <c r="H2581" s="52">
        <v>2</v>
      </c>
      <c r="I2581" s="51" t="s">
        <v>291</v>
      </c>
      <c r="J2581" s="1">
        <v>16.23</v>
      </c>
      <c r="K2581" s="132">
        <v>1003362</v>
      </c>
      <c r="L2581" s="131"/>
      <c r="M2581" s="131">
        <v>9.6</v>
      </c>
      <c r="N2581" s="131">
        <v>2</v>
      </c>
      <c r="O2581" s="133">
        <f t="shared" si="355"/>
        <v>19.2</v>
      </c>
      <c r="P2581" s="131" t="s">
        <v>3497</v>
      </c>
      <c r="Q2581" s="131" t="s">
        <v>632</v>
      </c>
      <c r="R2581" s="134" t="s">
        <v>5813</v>
      </c>
      <c r="S2581" s="149">
        <v>1.1888888888888891</v>
      </c>
      <c r="T2581" s="149">
        <v>0.59444444444444455</v>
      </c>
      <c r="U2581" s="150">
        <v>45100</v>
      </c>
      <c r="V2581" s="149">
        <v>1.1527777777777786</v>
      </c>
      <c r="W2581" s="130">
        <v>0.32</v>
      </c>
      <c r="X2581" s="135">
        <v>40</v>
      </c>
      <c r="Y2581" s="130" t="str">
        <f t="shared" si="356"/>
        <v>N1615</v>
      </c>
      <c r="Z2581" s="130" t="str">
        <f t="shared" si="357"/>
        <v>8/BK-3MCCE</v>
      </c>
      <c r="AA2581" s="135">
        <f t="shared" si="359"/>
        <v>0.32</v>
      </c>
      <c r="AB2581" s="135">
        <f t="shared" si="354"/>
        <v>16.23</v>
      </c>
      <c r="AC2581" s="130">
        <f t="shared" si="360"/>
        <v>40</v>
      </c>
      <c r="AD2581" s="130" t="str">
        <f t="shared" si="358"/>
        <v>67001-457</v>
      </c>
      <c r="AE2581" s="136"/>
      <c r="AF2581" s="137"/>
      <c r="AG2581" s="1" t="s">
        <v>153</v>
      </c>
      <c r="AH2581" s="43">
        <v>65012</v>
      </c>
      <c r="AI2581" s="229">
        <v>45098</v>
      </c>
    </row>
    <row r="2582" spans="1:35" x14ac:dyDescent="0.25">
      <c r="A2582" s="139">
        <v>45075</v>
      </c>
      <c r="B2582" s="58" t="s">
        <v>7792</v>
      </c>
      <c r="C2582" s="51" t="s">
        <v>7794</v>
      </c>
      <c r="D2582" s="51" t="s">
        <v>7795</v>
      </c>
      <c r="E2582" s="54">
        <v>45093</v>
      </c>
      <c r="F2582" s="51" t="s">
        <v>5483</v>
      </c>
      <c r="G2582" s="48" t="s">
        <v>7793</v>
      </c>
      <c r="H2582" s="52">
        <v>1</v>
      </c>
      <c r="I2582" s="51" t="s">
        <v>593</v>
      </c>
      <c r="J2582" s="1">
        <v>467.21</v>
      </c>
      <c r="K2582" s="132">
        <v>1000016</v>
      </c>
      <c r="L2582" s="131"/>
      <c r="M2582" s="131">
        <v>14.4</v>
      </c>
      <c r="N2582" s="131">
        <v>360</v>
      </c>
      <c r="O2582" s="133">
        <f t="shared" si="355"/>
        <v>5184</v>
      </c>
      <c r="P2582" s="131" t="s">
        <v>538</v>
      </c>
      <c r="Q2582" s="131" t="s">
        <v>6958</v>
      </c>
      <c r="R2582" s="134" t="s">
        <v>2172</v>
      </c>
      <c r="S2582" s="149">
        <v>3.7819444444444459</v>
      </c>
      <c r="T2582" s="149">
        <v>3.7819444444444459</v>
      </c>
      <c r="U2582" s="150">
        <v>45100</v>
      </c>
      <c r="V2582" s="149">
        <v>0.15444444444444505</v>
      </c>
      <c r="W2582" s="130">
        <v>23.92</v>
      </c>
      <c r="X2582" s="135">
        <v>3240</v>
      </c>
      <c r="Y2582" s="130" t="str">
        <f t="shared" si="356"/>
        <v>L682</v>
      </c>
      <c r="Z2582" s="130" t="str">
        <f t="shared" si="357"/>
        <v>72/ER34615H</v>
      </c>
      <c r="AA2582" s="135">
        <f t="shared" si="359"/>
        <v>23.92</v>
      </c>
      <c r="AB2582" s="135">
        <f t="shared" si="354"/>
        <v>467.21</v>
      </c>
      <c r="AC2582" s="130">
        <f t="shared" si="360"/>
        <v>3240</v>
      </c>
      <c r="AD2582" s="130" t="str">
        <f t="shared" si="358"/>
        <v>66001-654</v>
      </c>
      <c r="AE2582" s="136"/>
      <c r="AF2582" s="137"/>
      <c r="AG2582" s="1" t="s">
        <v>152</v>
      </c>
      <c r="AH2582" s="43">
        <v>1160</v>
      </c>
      <c r="AI2582" s="229">
        <v>45071</v>
      </c>
    </row>
    <row r="2583" spans="1:35" x14ac:dyDescent="0.25">
      <c r="A2583" s="140">
        <v>45090</v>
      </c>
      <c r="B2583" s="55" t="s">
        <v>7949</v>
      </c>
      <c r="C2583" s="51" t="s">
        <v>3308</v>
      </c>
      <c r="D2583" s="51" t="s">
        <v>2532</v>
      </c>
      <c r="E2583" s="54">
        <v>45103</v>
      </c>
      <c r="F2583" s="51" t="s">
        <v>314</v>
      </c>
      <c r="G2583" s="48" t="s">
        <v>2530</v>
      </c>
      <c r="H2583" s="52">
        <v>1</v>
      </c>
      <c r="I2583" s="51" t="s">
        <v>114</v>
      </c>
      <c r="J2583" s="1">
        <v>27.74</v>
      </c>
      <c r="K2583" s="132">
        <v>1002017</v>
      </c>
      <c r="L2583" s="131"/>
      <c r="M2583" s="131">
        <v>10.8</v>
      </c>
      <c r="N2583" s="131">
        <v>4.5</v>
      </c>
      <c r="O2583" s="133">
        <f t="shared" si="355"/>
        <v>48.6</v>
      </c>
      <c r="P2583" s="131" t="s">
        <v>3497</v>
      </c>
      <c r="Q2583" s="131" t="s">
        <v>1776</v>
      </c>
      <c r="R2583" s="134" t="s">
        <v>997</v>
      </c>
      <c r="S2583" s="149">
        <v>0.91611111111111221</v>
      </c>
      <c r="T2583" s="149">
        <v>0.91611111111111221</v>
      </c>
      <c r="U2583" s="150">
        <v>45105</v>
      </c>
      <c r="V2583" s="149">
        <v>0.1511111111111112</v>
      </c>
      <c r="W2583" s="130">
        <v>1.0900000000000001</v>
      </c>
      <c r="X2583" s="135">
        <v>121.57</v>
      </c>
      <c r="Y2583" s="130" t="str">
        <f t="shared" si="356"/>
        <v>RECELL163</v>
      </c>
      <c r="Z2583" s="130" t="str">
        <f t="shared" si="357"/>
        <v>9/HR-4/3FAU</v>
      </c>
      <c r="AA2583" s="135">
        <f t="shared" si="359"/>
        <v>1.0900000000000001</v>
      </c>
      <c r="AB2583" s="135">
        <f t="shared" si="354"/>
        <v>27.74</v>
      </c>
      <c r="AC2583" s="130">
        <f t="shared" si="360"/>
        <v>121.57</v>
      </c>
      <c r="AD2583" s="130" t="str">
        <f t="shared" si="358"/>
        <v>66001-069</v>
      </c>
      <c r="AE2583" s="136"/>
      <c r="AF2583" s="137"/>
      <c r="AG2583" s="1" t="s">
        <v>151</v>
      </c>
      <c r="AH2583" s="43">
        <v>23955</v>
      </c>
      <c r="AI2583" s="229">
        <v>45090</v>
      </c>
    </row>
    <row r="2584" spans="1:35" x14ac:dyDescent="0.25">
      <c r="A2584" s="140">
        <v>45076</v>
      </c>
      <c r="B2584" s="55" t="s">
        <v>7812</v>
      </c>
      <c r="C2584" s="51" t="s">
        <v>7815</v>
      </c>
      <c r="D2584" s="51" t="s">
        <v>7814</v>
      </c>
      <c r="E2584" s="54">
        <v>45089</v>
      </c>
      <c r="F2584" s="51" t="s">
        <v>5483</v>
      </c>
      <c r="G2584" s="48" t="s">
        <v>7813</v>
      </c>
      <c r="H2584" s="52">
        <v>1</v>
      </c>
      <c r="I2584" s="51" t="s">
        <v>3492</v>
      </c>
      <c r="J2584" s="1">
        <v>2200</v>
      </c>
      <c r="K2584" s="132">
        <v>999888</v>
      </c>
      <c r="L2584" s="131"/>
      <c r="M2584" s="131"/>
      <c r="N2584" s="131"/>
      <c r="O2584" s="133">
        <f t="shared" si="355"/>
        <v>0</v>
      </c>
      <c r="P2584" s="131"/>
      <c r="Q2584" s="131"/>
      <c r="R2584" s="134" t="s">
        <v>259</v>
      </c>
      <c r="S2584" s="149">
        <v>13.628888888888893</v>
      </c>
      <c r="T2584" s="149">
        <v>13.628888888888893</v>
      </c>
      <c r="U2584" s="150">
        <v>45104</v>
      </c>
      <c r="V2584" s="149">
        <v>0.32861111111111097</v>
      </c>
      <c r="W2584" s="130">
        <v>17.690000000000001</v>
      </c>
      <c r="X2584" s="135">
        <v>35</v>
      </c>
      <c r="Y2584" s="130" t="str">
        <f t="shared" si="356"/>
        <v>CH508</v>
      </c>
      <c r="Z2584" s="130" t="str">
        <f t="shared" si="357"/>
        <v>8/TSB-003APCB</v>
      </c>
      <c r="AA2584" s="135">
        <f t="shared" si="359"/>
        <v>17.690000000000001</v>
      </c>
      <c r="AB2584" s="135">
        <f t="shared" si="354"/>
        <v>2200</v>
      </c>
      <c r="AC2584" s="130">
        <f t="shared" si="360"/>
        <v>35</v>
      </c>
      <c r="AD2584" s="130" t="str">
        <f t="shared" si="358"/>
        <v>66003-945</v>
      </c>
      <c r="AE2584" s="136"/>
      <c r="AF2584" s="137"/>
      <c r="AG2584" s="1" t="s">
        <v>152</v>
      </c>
      <c r="AH2584" s="43">
        <v>1160</v>
      </c>
      <c r="AI2584" s="229">
        <v>45072</v>
      </c>
    </row>
    <row r="2585" spans="1:35" x14ac:dyDescent="0.25">
      <c r="A2585" s="146">
        <v>45099</v>
      </c>
      <c r="B2585" s="57" t="s">
        <v>8008</v>
      </c>
      <c r="C2585" s="51" t="s">
        <v>3175</v>
      </c>
      <c r="D2585" s="51" t="s">
        <v>1786</v>
      </c>
      <c r="E2585" s="54">
        <v>45111</v>
      </c>
      <c r="F2585" s="51" t="s">
        <v>260</v>
      </c>
      <c r="G2585" s="48" t="s">
        <v>1785</v>
      </c>
      <c r="H2585" s="52">
        <v>30</v>
      </c>
      <c r="I2585" s="51" t="s">
        <v>261</v>
      </c>
      <c r="J2585" s="1">
        <v>25.5</v>
      </c>
      <c r="K2585" s="132">
        <v>1003199</v>
      </c>
      <c r="L2585" s="131"/>
      <c r="M2585" s="131">
        <v>12</v>
      </c>
      <c r="N2585" s="131">
        <v>1.9</v>
      </c>
      <c r="O2585" s="133">
        <f t="shared" si="355"/>
        <v>22.799999999999997</v>
      </c>
      <c r="P2585" s="131" t="s">
        <v>96</v>
      </c>
      <c r="Q2585" s="131" t="s">
        <v>584</v>
      </c>
      <c r="R2585" s="134" t="s">
        <v>287</v>
      </c>
      <c r="S2585" s="149">
        <v>6.0305555555555586</v>
      </c>
      <c r="T2585" s="149">
        <v>0.20101851851851862</v>
      </c>
      <c r="U2585" s="150">
        <v>45104</v>
      </c>
      <c r="V2585" s="149">
        <v>0.53111111111111331</v>
      </c>
      <c r="W2585" s="130">
        <v>0.5</v>
      </c>
      <c r="X2585" s="135">
        <v>75</v>
      </c>
      <c r="Y2585" s="130" t="str">
        <f t="shared" si="356"/>
        <v>N393</v>
      </c>
      <c r="Z2585" s="130" t="str">
        <f t="shared" si="357"/>
        <v>10/NC-1900SCR</v>
      </c>
      <c r="AA2585" s="135">
        <f t="shared" si="359"/>
        <v>0.5</v>
      </c>
      <c r="AB2585" s="135">
        <f t="shared" si="354"/>
        <v>25.5</v>
      </c>
      <c r="AC2585" s="130">
        <f t="shared" si="360"/>
        <v>75</v>
      </c>
      <c r="AD2585" s="130" t="str">
        <f t="shared" si="358"/>
        <v>66000-372</v>
      </c>
      <c r="AE2585" s="136"/>
      <c r="AF2585" s="137"/>
      <c r="AG2585" s="1" t="s">
        <v>153</v>
      </c>
      <c r="AH2585" s="43">
        <v>20171</v>
      </c>
      <c r="AI2585" s="229">
        <v>45097</v>
      </c>
    </row>
    <row r="2586" spans="1:35" x14ac:dyDescent="0.25">
      <c r="A2586" s="146">
        <v>45099</v>
      </c>
      <c r="B2586" s="57" t="s">
        <v>8010</v>
      </c>
      <c r="C2586" s="51" t="s">
        <v>8012</v>
      </c>
      <c r="D2586" s="51" t="s">
        <v>8013</v>
      </c>
      <c r="E2586" s="54">
        <v>45107</v>
      </c>
      <c r="F2586" s="51" t="s">
        <v>6441</v>
      </c>
      <c r="G2586" s="48" t="s">
        <v>8011</v>
      </c>
      <c r="H2586" s="52">
        <v>10</v>
      </c>
      <c r="I2586" s="51" t="s">
        <v>5422</v>
      </c>
      <c r="J2586" s="1">
        <v>0</v>
      </c>
      <c r="K2586" s="132">
        <v>1002747</v>
      </c>
      <c r="L2586" s="131"/>
      <c r="M2586" s="131">
        <v>11.1</v>
      </c>
      <c r="N2586" s="131">
        <v>4.2</v>
      </c>
      <c r="O2586" s="133">
        <f t="shared" si="355"/>
        <v>46.62</v>
      </c>
      <c r="P2586" s="131" t="s">
        <v>3486</v>
      </c>
      <c r="Q2586" s="131" t="s">
        <v>372</v>
      </c>
      <c r="R2586" s="134" t="s">
        <v>5813</v>
      </c>
      <c r="S2586" s="149">
        <v>3.6002777777777775</v>
      </c>
      <c r="T2586" s="149">
        <v>0.36002777777777772</v>
      </c>
      <c r="U2586" s="150">
        <v>45104</v>
      </c>
      <c r="V2586" s="149">
        <v>0.43277777777777793</v>
      </c>
      <c r="W2586" s="130">
        <v>0.25</v>
      </c>
      <c r="X2586" s="135">
        <v>35</v>
      </c>
      <c r="Y2586" s="130" t="str">
        <f t="shared" si="356"/>
        <v>RL1715</v>
      </c>
      <c r="Z2586" s="130" t="str">
        <f t="shared" si="357"/>
        <v>6/US18650VTC4</v>
      </c>
      <c r="AA2586" s="135">
        <f t="shared" si="359"/>
        <v>0.25</v>
      </c>
      <c r="AB2586" s="135">
        <f t="shared" si="354"/>
        <v>0</v>
      </c>
      <c r="AC2586" s="130">
        <f t="shared" si="360"/>
        <v>35</v>
      </c>
      <c r="AD2586" s="130" t="str">
        <f t="shared" si="358"/>
        <v>66003-175</v>
      </c>
      <c r="AE2586" s="136"/>
      <c r="AF2586" s="137"/>
      <c r="AG2586" s="1" t="s">
        <v>151</v>
      </c>
      <c r="AH2586" s="43">
        <v>1825</v>
      </c>
      <c r="AI2586" s="229">
        <v>45093</v>
      </c>
    </row>
    <row r="2587" spans="1:35" x14ac:dyDescent="0.25">
      <c r="A2587" s="146">
        <v>45078</v>
      </c>
      <c r="B2587" s="57" t="s">
        <v>7868</v>
      </c>
      <c r="C2587" s="51" t="s">
        <v>2931</v>
      </c>
      <c r="D2587" s="51" t="s">
        <v>317</v>
      </c>
      <c r="E2587" s="54">
        <v>45093</v>
      </c>
      <c r="F2587" s="51" t="s">
        <v>267</v>
      </c>
      <c r="G2587" s="48" t="s">
        <v>316</v>
      </c>
      <c r="H2587" s="52">
        <v>1</v>
      </c>
      <c r="I2587" s="51" t="s">
        <v>102</v>
      </c>
      <c r="J2587" s="1">
        <v>81.8</v>
      </c>
      <c r="K2587" s="132">
        <v>1000733</v>
      </c>
      <c r="L2587" s="131"/>
      <c r="M2587" s="131"/>
      <c r="N2587" s="131"/>
      <c r="O2587" s="133">
        <f t="shared" si="355"/>
        <v>0</v>
      </c>
      <c r="P2587" s="131"/>
      <c r="Q2587" s="131"/>
      <c r="R2587" s="134" t="s">
        <v>118</v>
      </c>
      <c r="S2587" s="149">
        <v>0.61666666666666448</v>
      </c>
      <c r="T2587" s="149">
        <v>0.61666666666666448</v>
      </c>
      <c r="U2587" s="150">
        <v>45103</v>
      </c>
      <c r="V2587" s="149">
        <v>0.15388888888888985</v>
      </c>
      <c r="W2587" s="130">
        <v>0.56000000000000005</v>
      </c>
      <c r="X2587" s="135">
        <v>164.55</v>
      </c>
      <c r="Y2587" s="130" t="str">
        <f t="shared" si="356"/>
        <v>CH346</v>
      </c>
      <c r="Z2587" s="130" t="str">
        <f t="shared" si="357"/>
        <v>1/TSB002</v>
      </c>
      <c r="AA2587" s="135">
        <f t="shared" si="359"/>
        <v>0.56000000000000005</v>
      </c>
      <c r="AB2587" s="135">
        <f t="shared" si="354"/>
        <v>81.8</v>
      </c>
      <c r="AC2587" s="130">
        <f t="shared" si="360"/>
        <v>164.55</v>
      </c>
      <c r="AD2587" s="130" t="str">
        <f t="shared" si="358"/>
        <v>66001-230</v>
      </c>
      <c r="AE2587" s="136"/>
      <c r="AF2587" s="137"/>
      <c r="AG2587" s="1" t="s">
        <v>153</v>
      </c>
      <c r="AH2587" s="43">
        <v>66116</v>
      </c>
      <c r="AI2587" s="229">
        <v>45077</v>
      </c>
    </row>
    <row r="2588" spans="1:35" x14ac:dyDescent="0.25">
      <c r="A2588" s="146">
        <v>45099</v>
      </c>
      <c r="B2588" s="57" t="s">
        <v>8001</v>
      </c>
      <c r="C2588" s="51" t="s">
        <v>8004</v>
      </c>
      <c r="D2588" s="51" t="s">
        <v>8005</v>
      </c>
      <c r="E2588" s="54">
        <v>45105</v>
      </c>
      <c r="F2588" s="51" t="s">
        <v>255</v>
      </c>
      <c r="G2588" s="48" t="s">
        <v>8002</v>
      </c>
      <c r="H2588" s="52">
        <v>2</v>
      </c>
      <c r="I2588" s="51" t="s">
        <v>8003</v>
      </c>
      <c r="J2588" s="1">
        <v>4.37</v>
      </c>
      <c r="K2588" s="132">
        <v>1002607</v>
      </c>
      <c r="L2588" s="131"/>
      <c r="M2588" s="131">
        <v>4.8</v>
      </c>
      <c r="N2588" s="131">
        <v>1.6</v>
      </c>
      <c r="O2588" s="133">
        <f t="shared" si="355"/>
        <v>7.68</v>
      </c>
      <c r="P2588" s="131" t="s">
        <v>96</v>
      </c>
      <c r="Q2588" s="131" t="s">
        <v>582</v>
      </c>
      <c r="R2588" s="134" t="s">
        <v>5813</v>
      </c>
      <c r="S2588" s="149">
        <v>0.90888888888889063</v>
      </c>
      <c r="T2588" s="149">
        <v>0.45444444444444532</v>
      </c>
      <c r="U2588" s="150">
        <v>45103</v>
      </c>
      <c r="V2588" s="149">
        <v>0.19555555555555504</v>
      </c>
      <c r="W2588" s="130">
        <v>0.22</v>
      </c>
      <c r="X2588" s="135">
        <v>16.399999999999999</v>
      </c>
      <c r="Y2588" s="130" t="str">
        <f t="shared" si="356"/>
        <v>N811</v>
      </c>
      <c r="Z2588" s="130" t="str">
        <f t="shared" si="357"/>
        <v>2/IT1600Cs</v>
      </c>
      <c r="AA2588" s="135">
        <f t="shared" si="359"/>
        <v>0.22</v>
      </c>
      <c r="AB2588" s="135">
        <f t="shared" si="354"/>
        <v>4.37</v>
      </c>
      <c r="AC2588" s="130">
        <f t="shared" si="360"/>
        <v>16.399999999999999</v>
      </c>
      <c r="AD2588" s="130" t="str">
        <f t="shared" si="358"/>
        <v>30004-284LMTS</v>
      </c>
      <c r="AE2588" s="136"/>
      <c r="AF2588" s="137"/>
      <c r="AG2588" s="1" t="s">
        <v>573</v>
      </c>
      <c r="AH2588" s="43" t="s">
        <v>277</v>
      </c>
      <c r="AI2588" s="229">
        <v>45092</v>
      </c>
    </row>
    <row r="2589" spans="1:35" x14ac:dyDescent="0.25">
      <c r="A2589" s="144">
        <v>45077</v>
      </c>
      <c r="B2589" s="56" t="s">
        <v>7835</v>
      </c>
      <c r="C2589" s="51" t="s">
        <v>7838</v>
      </c>
      <c r="D2589" s="51" t="s">
        <v>7839</v>
      </c>
      <c r="E2589" s="54">
        <v>45089</v>
      </c>
      <c r="F2589" s="51" t="s">
        <v>7611</v>
      </c>
      <c r="G2589" s="48" t="s">
        <v>7836</v>
      </c>
      <c r="H2589" s="52">
        <v>2</v>
      </c>
      <c r="I2589" s="51" t="s">
        <v>7837</v>
      </c>
      <c r="J2589" s="1">
        <v>439.4</v>
      </c>
      <c r="K2589" s="132">
        <v>1000328</v>
      </c>
      <c r="L2589" s="131"/>
      <c r="M2589" s="131">
        <v>43.2</v>
      </c>
      <c r="N2589" s="131">
        <v>24</v>
      </c>
      <c r="O2589" s="133">
        <f t="shared" si="355"/>
        <v>1036.8000000000002</v>
      </c>
      <c r="P2589" s="131" t="s">
        <v>3486</v>
      </c>
      <c r="Q2589" s="131" t="s">
        <v>6547</v>
      </c>
      <c r="R2589" s="134" t="s">
        <v>7409</v>
      </c>
      <c r="S2589" s="149">
        <v>25.839444444444446</v>
      </c>
      <c r="T2589" s="149">
        <v>12.919722222222223</v>
      </c>
      <c r="U2589" s="150">
        <v>45103</v>
      </c>
      <c r="V2589" s="149">
        <v>0.32888888888889056</v>
      </c>
      <c r="W2589" s="130">
        <v>10</v>
      </c>
      <c r="X2589" s="135">
        <v>1550</v>
      </c>
      <c r="Y2589" s="130" t="str">
        <f t="shared" si="356"/>
        <v>RL1704</v>
      </c>
      <c r="Z2589" s="130" t="str">
        <f t="shared" si="357"/>
        <v>72/INR21700-40T</v>
      </c>
      <c r="AA2589" s="135">
        <f t="shared" si="359"/>
        <v>10</v>
      </c>
      <c r="AB2589" s="135">
        <f t="shared" si="354"/>
        <v>439.4</v>
      </c>
      <c r="AC2589" s="130">
        <f t="shared" si="360"/>
        <v>1550</v>
      </c>
      <c r="AD2589" s="130" t="str">
        <f t="shared" si="358"/>
        <v>66003-161</v>
      </c>
      <c r="AE2589" s="136"/>
      <c r="AF2589" s="137"/>
      <c r="AG2589" s="1" t="s">
        <v>151</v>
      </c>
      <c r="AH2589" s="43">
        <v>2577</v>
      </c>
      <c r="AI2589" s="229">
        <v>45075</v>
      </c>
    </row>
    <row r="2590" spans="1:35" x14ac:dyDescent="0.25">
      <c r="A2590" s="144">
        <v>45098</v>
      </c>
      <c r="B2590" s="56" t="s">
        <v>7984</v>
      </c>
      <c r="C2590" s="51" t="s">
        <v>2432</v>
      </c>
      <c r="D2590" s="51" t="s">
        <v>7986</v>
      </c>
      <c r="E2590" s="54">
        <v>45112</v>
      </c>
      <c r="F2590" s="51" t="s">
        <v>6146</v>
      </c>
      <c r="G2590" s="48" t="s">
        <v>7985</v>
      </c>
      <c r="H2590" s="52">
        <v>5</v>
      </c>
      <c r="I2590" s="51" t="s">
        <v>318</v>
      </c>
      <c r="J2590" s="1">
        <v>26.6</v>
      </c>
      <c r="K2590" s="132">
        <v>1002959</v>
      </c>
      <c r="L2590" s="131"/>
      <c r="M2590" s="131">
        <v>10.8</v>
      </c>
      <c r="N2590" s="131">
        <v>6.9</v>
      </c>
      <c r="O2590" s="133">
        <f t="shared" si="355"/>
        <v>74.52000000000001</v>
      </c>
      <c r="P2590" s="131" t="s">
        <v>3486</v>
      </c>
      <c r="Q2590" s="131" t="s">
        <v>372</v>
      </c>
      <c r="R2590" s="134" t="s">
        <v>2172</v>
      </c>
      <c r="S2590" s="149">
        <v>5.7330555555555547</v>
      </c>
      <c r="T2590" s="149">
        <v>1.146611111111111</v>
      </c>
      <c r="U2590" s="150">
        <v>45107</v>
      </c>
      <c r="V2590" s="149">
        <v>0.31833333333333247</v>
      </c>
      <c r="W2590" s="130">
        <v>0.5</v>
      </c>
      <c r="X2590" s="135">
        <v>130</v>
      </c>
      <c r="Y2590" s="130" t="str">
        <f t="shared" si="356"/>
        <v>DH61</v>
      </c>
      <c r="Z2590" s="130" t="str">
        <f t="shared" si="357"/>
        <v>6/NCR18650GA</v>
      </c>
      <c r="AA2590" s="135">
        <f t="shared" si="359"/>
        <v>0.5</v>
      </c>
      <c r="AB2590" s="135">
        <f t="shared" si="354"/>
        <v>26.6</v>
      </c>
      <c r="AC2590" s="130">
        <f t="shared" si="360"/>
        <v>130</v>
      </c>
      <c r="AD2590" s="130" t="str">
        <f t="shared" si="358"/>
        <v>66003-152</v>
      </c>
      <c r="AE2590" s="136"/>
      <c r="AF2590" s="137"/>
      <c r="AG2590" s="1" t="s">
        <v>151</v>
      </c>
      <c r="AH2590" s="43">
        <v>2169</v>
      </c>
      <c r="AI2590" s="229">
        <v>45096</v>
      </c>
    </row>
    <row r="2591" spans="1:35" x14ac:dyDescent="0.25">
      <c r="A2591" s="139">
        <v>45075</v>
      </c>
      <c r="B2591" s="58" t="s">
        <v>7809</v>
      </c>
      <c r="C2591" s="51" t="s">
        <v>2824</v>
      </c>
      <c r="D2591" s="51" t="s">
        <v>2825</v>
      </c>
      <c r="E2591" s="54">
        <v>45086</v>
      </c>
      <c r="F2591" s="51" t="s">
        <v>1149</v>
      </c>
      <c r="G2591" s="48" t="s">
        <v>2822</v>
      </c>
      <c r="H2591" s="52">
        <v>3</v>
      </c>
      <c r="I2591" s="51" t="s">
        <v>394</v>
      </c>
      <c r="J2591" s="1">
        <v>84.79</v>
      </c>
      <c r="K2591" s="132">
        <v>1000145</v>
      </c>
      <c r="L2591" s="131" t="s">
        <v>2823</v>
      </c>
      <c r="M2591" s="131">
        <v>26.4</v>
      </c>
      <c r="N2591" s="131">
        <v>2.8</v>
      </c>
      <c r="O2591" s="133">
        <f t="shared" si="355"/>
        <v>73.919999999999987</v>
      </c>
      <c r="P2591" s="131" t="s">
        <v>3497</v>
      </c>
      <c r="Q2591" s="131" t="s">
        <v>2826</v>
      </c>
      <c r="R2591" s="134" t="s">
        <v>5813</v>
      </c>
      <c r="S2591" s="149">
        <v>3.7136111111111099</v>
      </c>
      <c r="T2591" s="149">
        <v>1.23787037037037</v>
      </c>
      <c r="U2591" s="150">
        <v>45106</v>
      </c>
      <c r="V2591" s="149">
        <v>0.2333333333333325</v>
      </c>
      <c r="W2591" s="130">
        <v>1.35</v>
      </c>
      <c r="X2591" s="135">
        <v>241.42</v>
      </c>
      <c r="Y2591" s="130" t="str">
        <f t="shared" si="356"/>
        <v>N1302</v>
      </c>
      <c r="Z2591" s="130" t="str">
        <f t="shared" si="357"/>
        <v>22/HHR-300SCP</v>
      </c>
      <c r="AA2591" s="135">
        <f t="shared" si="359"/>
        <v>1.35</v>
      </c>
      <c r="AB2591" s="135">
        <f t="shared" si="354"/>
        <v>84.79</v>
      </c>
      <c r="AC2591" s="130">
        <f t="shared" si="360"/>
        <v>241.42</v>
      </c>
      <c r="AD2591" s="130" t="str">
        <f t="shared" si="358"/>
        <v>22000-090D</v>
      </c>
      <c r="AE2591" s="136"/>
      <c r="AF2591" s="137"/>
      <c r="AG2591" s="1" t="s">
        <v>151</v>
      </c>
      <c r="AH2591" s="43">
        <v>34566</v>
      </c>
      <c r="AI2591" s="229">
        <v>45072</v>
      </c>
    </row>
    <row r="2592" spans="1:35" x14ac:dyDescent="0.25">
      <c r="A2592" s="147">
        <v>45086</v>
      </c>
      <c r="B2592" s="82" t="s">
        <v>7928</v>
      </c>
      <c r="C2592" s="51" t="s">
        <v>147</v>
      </c>
      <c r="D2592" s="51" t="s">
        <v>365</v>
      </c>
      <c r="E2592" s="54">
        <v>45100</v>
      </c>
      <c r="F2592" s="51" t="s">
        <v>139</v>
      </c>
      <c r="G2592" s="48" t="s">
        <v>140</v>
      </c>
      <c r="H2592" s="52">
        <v>31</v>
      </c>
      <c r="I2592" s="51" t="s">
        <v>114</v>
      </c>
      <c r="J2592" s="1">
        <v>82.09</v>
      </c>
      <c r="K2592" s="132">
        <v>1001712</v>
      </c>
      <c r="L2592" s="131"/>
      <c r="M2592" s="131">
        <v>19.2</v>
      </c>
      <c r="N2592" s="131">
        <v>4.5</v>
      </c>
      <c r="O2592" s="133">
        <f t="shared" si="355"/>
        <v>86.399999999999991</v>
      </c>
      <c r="P2592" s="131" t="s">
        <v>3497</v>
      </c>
      <c r="Q2592" s="131" t="s">
        <v>1208</v>
      </c>
      <c r="R2592" s="134" t="s">
        <v>3187</v>
      </c>
      <c r="S2592" s="149">
        <v>35.168333333333337</v>
      </c>
      <c r="T2592" s="149">
        <v>1.1344623655913979</v>
      </c>
      <c r="U2592" s="150">
        <v>45106</v>
      </c>
      <c r="V2592" s="149">
        <v>0.75388888888888772</v>
      </c>
      <c r="W2592" s="130">
        <v>0.94</v>
      </c>
      <c r="X2592" s="135">
        <v>115</v>
      </c>
      <c r="Y2592" s="130" t="str">
        <f t="shared" si="356"/>
        <v>N1021</v>
      </c>
      <c r="Z2592" s="130" t="str">
        <f t="shared" si="357"/>
        <v>16/HR4/3FAU</v>
      </c>
      <c r="AA2592" s="135">
        <f t="shared" si="359"/>
        <v>0.94</v>
      </c>
      <c r="AB2592" s="135">
        <f t="shared" si="354"/>
        <v>82.09</v>
      </c>
      <c r="AC2592" s="130">
        <f t="shared" si="360"/>
        <v>115</v>
      </c>
      <c r="AD2592" s="130" t="str">
        <f t="shared" si="358"/>
        <v>66000-725</v>
      </c>
      <c r="AE2592" s="136"/>
      <c r="AF2592" s="137"/>
      <c r="AG2592" s="1" t="s">
        <v>573</v>
      </c>
      <c r="AH2592" s="43">
        <v>66824</v>
      </c>
      <c r="AI2592" s="229">
        <v>45085</v>
      </c>
    </row>
    <row r="2593" spans="1:35" x14ac:dyDescent="0.25">
      <c r="A2593" s="144">
        <v>45098</v>
      </c>
      <c r="B2593" s="56" t="s">
        <v>7996</v>
      </c>
      <c r="C2593" s="51" t="s">
        <v>3841</v>
      </c>
      <c r="D2593" s="51" t="s">
        <v>3842</v>
      </c>
      <c r="E2593" s="54">
        <v>45121</v>
      </c>
      <c r="F2593" s="51" t="s">
        <v>659</v>
      </c>
      <c r="G2593" s="48" t="s">
        <v>3840</v>
      </c>
      <c r="H2593" s="52">
        <v>2</v>
      </c>
      <c r="I2593" s="51" t="s">
        <v>256</v>
      </c>
      <c r="J2593" s="1">
        <v>11.6</v>
      </c>
      <c r="K2593" s="132">
        <v>1002688</v>
      </c>
      <c r="L2593" s="131"/>
      <c r="M2593" s="131">
        <v>22.5</v>
      </c>
      <c r="N2593" s="131"/>
      <c r="O2593" s="133">
        <f t="shared" si="355"/>
        <v>0</v>
      </c>
      <c r="P2593" s="131" t="s">
        <v>3538</v>
      </c>
      <c r="Q2593" s="131" t="s">
        <v>7997</v>
      </c>
      <c r="R2593" s="134" t="s">
        <v>5813</v>
      </c>
      <c r="S2593" s="149">
        <v>4.4730555555555576</v>
      </c>
      <c r="T2593" s="149">
        <v>2.2365277777777788</v>
      </c>
      <c r="U2593" s="150">
        <v>45106</v>
      </c>
      <c r="V2593" s="149">
        <v>0.16555555555555568</v>
      </c>
      <c r="W2593" s="130">
        <v>1.78</v>
      </c>
      <c r="X2593" s="135">
        <v>137</v>
      </c>
      <c r="Y2593" s="130" t="str">
        <f t="shared" si="356"/>
        <v>AL317</v>
      </c>
      <c r="Z2593" s="130" t="str">
        <f t="shared" si="357"/>
        <v>45/LR6XW</v>
      </c>
      <c r="AA2593" s="135">
        <f t="shared" si="359"/>
        <v>1.78</v>
      </c>
      <c r="AB2593" s="135">
        <f t="shared" si="354"/>
        <v>11.6</v>
      </c>
      <c r="AC2593" s="130">
        <f t="shared" si="360"/>
        <v>137</v>
      </c>
      <c r="AD2593" s="130" t="str">
        <f t="shared" si="358"/>
        <v>66000-633</v>
      </c>
      <c r="AE2593" s="136"/>
      <c r="AF2593" s="137"/>
      <c r="AG2593" s="1" t="s">
        <v>152</v>
      </c>
      <c r="AH2593" s="43">
        <v>2557</v>
      </c>
      <c r="AI2593" s="229">
        <v>45093</v>
      </c>
    </row>
    <row r="2594" spans="1:35" x14ac:dyDescent="0.25">
      <c r="A2594" s="140">
        <v>45076</v>
      </c>
      <c r="B2594" s="55" t="s">
        <v>7819</v>
      </c>
      <c r="C2594" s="51" t="s">
        <v>7821</v>
      </c>
      <c r="D2594" s="51" t="s">
        <v>7822</v>
      </c>
      <c r="E2594" s="54">
        <v>45093</v>
      </c>
      <c r="F2594" s="51" t="s">
        <v>537</v>
      </c>
      <c r="G2594" s="48" t="s">
        <v>7820</v>
      </c>
      <c r="H2594" s="52">
        <v>6</v>
      </c>
      <c r="I2594" s="51" t="s">
        <v>660</v>
      </c>
      <c r="J2594" s="1">
        <v>1.57</v>
      </c>
      <c r="K2594" s="132">
        <v>1000312</v>
      </c>
      <c r="L2594" s="131"/>
      <c r="M2594" s="131">
        <v>3.6</v>
      </c>
      <c r="N2594" s="131">
        <v>1.2</v>
      </c>
      <c r="O2594" s="133">
        <f t="shared" si="355"/>
        <v>4.32</v>
      </c>
      <c r="P2594" s="131" t="s">
        <v>538</v>
      </c>
      <c r="Q2594" s="131" t="s">
        <v>412</v>
      </c>
      <c r="R2594" s="134" t="s">
        <v>361</v>
      </c>
      <c r="S2594" s="149">
        <v>4.2088888888888878</v>
      </c>
      <c r="T2594" s="149">
        <v>0.70148148148148126</v>
      </c>
      <c r="U2594" s="150">
        <v>45106</v>
      </c>
      <c r="V2594" s="149">
        <v>0.15638888888888891</v>
      </c>
      <c r="W2594" s="130">
        <v>0.4</v>
      </c>
      <c r="X2594" s="135">
        <v>13.82</v>
      </c>
      <c r="Y2594" s="130" t="str">
        <f t="shared" si="356"/>
        <v>L523</v>
      </c>
      <c r="Z2594" s="130" t="str">
        <f t="shared" si="357"/>
        <v>PLC-1/2AA-3.6-928205</v>
      </c>
      <c r="AA2594" s="135">
        <f t="shared" si="359"/>
        <v>0.4</v>
      </c>
      <c r="AB2594" s="135">
        <f t="shared" si="354"/>
        <v>1.57</v>
      </c>
      <c r="AC2594" s="130">
        <f t="shared" si="360"/>
        <v>13.82</v>
      </c>
      <c r="AD2594" s="130" t="str">
        <f t="shared" si="358"/>
        <v>59001-501AMP1</v>
      </c>
      <c r="AE2594" s="136"/>
      <c r="AF2594" s="137"/>
      <c r="AG2594" s="1" t="s">
        <v>573</v>
      </c>
      <c r="AH2594" s="43" t="s">
        <v>539</v>
      </c>
      <c r="AI2594" s="229">
        <v>45075</v>
      </c>
    </row>
    <row r="2595" spans="1:35" x14ac:dyDescent="0.25">
      <c r="A2595" s="144">
        <v>45098</v>
      </c>
      <c r="B2595" s="56" t="s">
        <v>7979</v>
      </c>
      <c r="C2595" s="51" t="s">
        <v>7982</v>
      </c>
      <c r="D2595" s="51" t="s">
        <v>7983</v>
      </c>
      <c r="E2595" s="54">
        <v>45110</v>
      </c>
      <c r="F2595" s="51" t="s">
        <v>7980</v>
      </c>
      <c r="G2595" s="48" t="s">
        <v>7981</v>
      </c>
      <c r="H2595" s="52">
        <v>4</v>
      </c>
      <c r="I2595" s="51" t="s">
        <v>630</v>
      </c>
      <c r="J2595" s="1">
        <v>8.6</v>
      </c>
      <c r="K2595" s="132">
        <v>10029632</v>
      </c>
      <c r="L2595" s="131"/>
      <c r="M2595" s="131">
        <v>2.4</v>
      </c>
      <c r="N2595" s="131">
        <v>3</v>
      </c>
      <c r="O2595" s="133">
        <f t="shared" si="355"/>
        <v>7.1999999999999993</v>
      </c>
      <c r="P2595" s="131" t="s">
        <v>96</v>
      </c>
      <c r="Q2595" s="131" t="s">
        <v>582</v>
      </c>
      <c r="R2595" s="134" t="s">
        <v>5813</v>
      </c>
      <c r="S2595" s="149">
        <v>1.4908333333333319</v>
      </c>
      <c r="T2595" s="149">
        <v>0.37270833333333298</v>
      </c>
      <c r="U2595" s="150">
        <v>45106</v>
      </c>
      <c r="V2595" s="149">
        <v>0.26972222222222264</v>
      </c>
      <c r="W2595" s="130">
        <v>0.34</v>
      </c>
      <c r="X2595" s="135">
        <v>30</v>
      </c>
      <c r="Y2595" s="130" t="str">
        <f t="shared" si="356"/>
        <v>N295</v>
      </c>
      <c r="Z2595" s="130" t="str">
        <f t="shared" si="357"/>
        <v>2/N3000C</v>
      </c>
      <c r="AA2595" s="135">
        <f t="shared" si="359"/>
        <v>0.34</v>
      </c>
      <c r="AB2595" s="135">
        <f t="shared" si="354"/>
        <v>8.6</v>
      </c>
      <c r="AC2595" s="130">
        <f t="shared" si="360"/>
        <v>30</v>
      </c>
      <c r="AD2595" s="130" t="str">
        <f t="shared" si="358"/>
        <v>66000-847</v>
      </c>
      <c r="AE2595" s="136"/>
      <c r="AF2595" s="137"/>
      <c r="AG2595" s="1" t="s">
        <v>151</v>
      </c>
      <c r="AH2595" s="43">
        <v>22567</v>
      </c>
      <c r="AI2595" s="229">
        <v>45096</v>
      </c>
    </row>
    <row r="2596" spans="1:35" x14ac:dyDescent="0.25">
      <c r="A2596" s="140">
        <v>45083</v>
      </c>
      <c r="B2596" s="55" t="s">
        <v>7904</v>
      </c>
      <c r="C2596" s="51" t="s">
        <v>7704</v>
      </c>
      <c r="D2596" s="51" t="s">
        <v>7705</v>
      </c>
      <c r="E2596" s="54">
        <v>45093</v>
      </c>
      <c r="F2596" s="51" t="s">
        <v>7702</v>
      </c>
      <c r="G2596" s="48" t="s">
        <v>7703</v>
      </c>
      <c r="H2596" s="52">
        <v>100</v>
      </c>
      <c r="I2596" s="51" t="s">
        <v>6107</v>
      </c>
      <c r="J2596" s="1">
        <v>16.27</v>
      </c>
      <c r="K2596" s="132">
        <v>1001072</v>
      </c>
      <c r="L2596" s="131"/>
      <c r="M2596" s="131">
        <v>14.4</v>
      </c>
      <c r="N2596" s="131">
        <v>3.18</v>
      </c>
      <c r="O2596" s="133">
        <f t="shared" si="355"/>
        <v>45.792000000000002</v>
      </c>
      <c r="P2596" s="131" t="s">
        <v>3486</v>
      </c>
      <c r="Q2596" s="131" t="s">
        <v>562</v>
      </c>
      <c r="R2596" s="134" t="s">
        <v>6534</v>
      </c>
      <c r="S2596" s="149">
        <v>35.793333333333337</v>
      </c>
      <c r="T2596" s="149">
        <v>0.35793333333333338</v>
      </c>
      <c r="U2596" s="150">
        <v>45106</v>
      </c>
      <c r="V2596" s="149">
        <v>1.6594444444444445</v>
      </c>
      <c r="W2596" s="130">
        <v>0.37</v>
      </c>
      <c r="X2596" s="135">
        <v>70</v>
      </c>
      <c r="Y2596" s="130" t="str">
        <f t="shared" si="356"/>
        <v>RECELL642</v>
      </c>
      <c r="Z2596" s="130" t="str">
        <f t="shared" si="357"/>
        <v>4/NCR18650BD</v>
      </c>
      <c r="AA2596" s="135">
        <f t="shared" si="359"/>
        <v>0.37</v>
      </c>
      <c r="AB2596" s="135">
        <f t="shared" si="354"/>
        <v>16.27</v>
      </c>
      <c r="AC2596" s="130">
        <f t="shared" si="360"/>
        <v>70</v>
      </c>
      <c r="AD2596" s="130" t="str">
        <f t="shared" si="358"/>
        <v>66002-483</v>
      </c>
      <c r="AE2596" s="136"/>
      <c r="AF2596" s="137"/>
      <c r="AG2596" s="1" t="s">
        <v>151</v>
      </c>
      <c r="AH2596" s="43">
        <v>2336</v>
      </c>
      <c r="AI2596" s="229">
        <v>45079</v>
      </c>
    </row>
    <row r="2597" spans="1:35" x14ac:dyDescent="0.25">
      <c r="A2597" s="144">
        <v>45098</v>
      </c>
      <c r="B2597" s="56" t="s">
        <v>7998</v>
      </c>
      <c r="C2597" s="51" t="s">
        <v>7999</v>
      </c>
      <c r="D2597" s="51" t="s">
        <v>5649</v>
      </c>
      <c r="E2597" s="54">
        <v>45121</v>
      </c>
      <c r="F2597" s="51" t="s">
        <v>659</v>
      </c>
      <c r="G2597" s="48" t="s">
        <v>5647</v>
      </c>
      <c r="H2597" s="52">
        <v>2</v>
      </c>
      <c r="I2597" s="51" t="s">
        <v>256</v>
      </c>
      <c r="J2597" s="1">
        <v>6.56</v>
      </c>
      <c r="K2597" s="132">
        <v>1002688</v>
      </c>
      <c r="L2597" s="131"/>
      <c r="M2597" s="131">
        <v>18</v>
      </c>
      <c r="N2597" s="131"/>
      <c r="O2597" s="133">
        <f t="shared" si="355"/>
        <v>0</v>
      </c>
      <c r="P2597" s="131" t="s">
        <v>3538</v>
      </c>
      <c r="Q2597" s="131" t="s">
        <v>8000</v>
      </c>
      <c r="R2597" s="134" t="s">
        <v>5813</v>
      </c>
      <c r="S2597" s="149">
        <v>2.5727777777777781</v>
      </c>
      <c r="T2597" s="149">
        <v>1.286388888888889</v>
      </c>
      <c r="U2597" s="150">
        <v>45106</v>
      </c>
      <c r="V2597" s="149">
        <v>0.15805555555555584</v>
      </c>
      <c r="W2597" s="130">
        <v>1.41</v>
      </c>
      <c r="X2597" s="135">
        <v>88</v>
      </c>
      <c r="Y2597" s="130" t="str">
        <f t="shared" si="356"/>
        <v>AL313</v>
      </c>
      <c r="Z2597" s="130" t="str">
        <f t="shared" si="357"/>
        <v>24/LR6T</v>
      </c>
      <c r="AA2597" s="135">
        <f t="shared" si="359"/>
        <v>1.41</v>
      </c>
      <c r="AB2597" s="135">
        <f t="shared" si="354"/>
        <v>6.56</v>
      </c>
      <c r="AC2597" s="130">
        <f t="shared" si="360"/>
        <v>88</v>
      </c>
      <c r="AD2597" s="130" t="str">
        <f t="shared" si="358"/>
        <v>67000-425</v>
      </c>
      <c r="AE2597" s="136"/>
      <c r="AF2597" s="137"/>
      <c r="AG2597" s="1" t="s">
        <v>152</v>
      </c>
      <c r="AH2597" s="43">
        <v>2557</v>
      </c>
      <c r="AI2597" s="229">
        <v>45093</v>
      </c>
    </row>
    <row r="2598" spans="1:35" x14ac:dyDescent="0.25">
      <c r="A2598" s="144">
        <v>45098</v>
      </c>
      <c r="B2598" s="56" t="s">
        <v>7994</v>
      </c>
      <c r="C2598" s="51" t="s">
        <v>7995</v>
      </c>
      <c r="D2598" s="51" t="s">
        <v>753</v>
      </c>
      <c r="E2598" s="54">
        <v>45121</v>
      </c>
      <c r="F2598" s="51" t="s">
        <v>659</v>
      </c>
      <c r="G2598" s="48" t="s">
        <v>752</v>
      </c>
      <c r="H2598" s="52">
        <v>5</v>
      </c>
      <c r="I2598" s="51" t="s">
        <v>95</v>
      </c>
      <c r="J2598" s="1">
        <v>33.54</v>
      </c>
      <c r="K2598" s="132">
        <v>1002688</v>
      </c>
      <c r="L2598" s="131"/>
      <c r="M2598" s="131">
        <v>18</v>
      </c>
      <c r="N2598" s="131">
        <v>54</v>
      </c>
      <c r="O2598" s="133">
        <f t="shared" si="355"/>
        <v>972</v>
      </c>
      <c r="P2598" s="131" t="s">
        <v>3538</v>
      </c>
      <c r="Q2598" s="131" t="s">
        <v>592</v>
      </c>
      <c r="R2598" s="134" t="s">
        <v>5813</v>
      </c>
      <c r="S2598" s="149">
        <v>10.99527777777778</v>
      </c>
      <c r="T2598" s="149">
        <v>2.1990555555555558</v>
      </c>
      <c r="U2598" s="150">
        <v>45106</v>
      </c>
      <c r="V2598" s="149">
        <v>0.46250000000000036</v>
      </c>
      <c r="W2598" s="130">
        <v>1.67</v>
      </c>
      <c r="X2598" s="135">
        <v>162</v>
      </c>
      <c r="Y2598" s="130" t="str">
        <f t="shared" si="356"/>
        <v>AL274</v>
      </c>
      <c r="Z2598" s="130" t="str">
        <f t="shared" si="357"/>
        <v xml:space="preserve">36/LR20XW </v>
      </c>
      <c r="AA2598" s="135">
        <f t="shared" si="359"/>
        <v>1.67</v>
      </c>
      <c r="AB2598" s="135">
        <f t="shared" si="354"/>
        <v>33.54</v>
      </c>
      <c r="AC2598" s="130">
        <f t="shared" si="360"/>
        <v>162</v>
      </c>
      <c r="AD2598" s="130" t="str">
        <f t="shared" si="358"/>
        <v>66000-265</v>
      </c>
      <c r="AE2598" s="136"/>
      <c r="AF2598" s="137"/>
      <c r="AG2598" s="1" t="s">
        <v>152</v>
      </c>
      <c r="AH2598" s="43">
        <v>2557</v>
      </c>
      <c r="AI2598" s="229">
        <v>45093</v>
      </c>
    </row>
    <row r="2599" spans="1:35" x14ac:dyDescent="0.25">
      <c r="A2599" s="147">
        <v>45086</v>
      </c>
      <c r="B2599" s="82" t="s">
        <v>7929</v>
      </c>
      <c r="C2599" s="51" t="s">
        <v>4160</v>
      </c>
      <c r="D2599" s="51" t="s">
        <v>366</v>
      </c>
      <c r="E2599" s="54">
        <v>45100</v>
      </c>
      <c r="F2599" s="51" t="s">
        <v>139</v>
      </c>
      <c r="G2599" s="48" t="s">
        <v>142</v>
      </c>
      <c r="H2599" s="52">
        <v>30</v>
      </c>
      <c r="I2599" s="51" t="s">
        <v>102</v>
      </c>
      <c r="J2599" s="1">
        <v>35.78</v>
      </c>
      <c r="K2599" s="132">
        <v>1001712</v>
      </c>
      <c r="L2599" s="131"/>
      <c r="M2599" s="131"/>
      <c r="N2599" s="131"/>
      <c r="O2599" s="133">
        <f t="shared" si="355"/>
        <v>0</v>
      </c>
      <c r="P2599" s="131"/>
      <c r="Q2599" s="131"/>
      <c r="R2599" s="134" t="s">
        <v>249</v>
      </c>
      <c r="S2599" s="149">
        <v>7.7594444444444433</v>
      </c>
      <c r="T2599" s="149">
        <v>0.25864814814814813</v>
      </c>
      <c r="U2599" s="150">
        <v>45106</v>
      </c>
      <c r="V2599" s="149">
        <v>0.74444444444444535</v>
      </c>
      <c r="W2599" s="130">
        <v>0.25</v>
      </c>
      <c r="X2599" s="135">
        <v>90</v>
      </c>
      <c r="Y2599" s="130" t="str">
        <f t="shared" si="356"/>
        <v>CH256</v>
      </c>
      <c r="Z2599" s="130" t="str">
        <f t="shared" si="357"/>
        <v xml:space="preserve"> 1/TSB002</v>
      </c>
      <c r="AA2599" s="135">
        <f t="shared" si="359"/>
        <v>0.25</v>
      </c>
      <c r="AB2599" s="135">
        <f t="shared" si="354"/>
        <v>35.78</v>
      </c>
      <c r="AC2599" s="130">
        <f t="shared" si="360"/>
        <v>90</v>
      </c>
      <c r="AD2599" s="130" t="str">
        <f t="shared" si="358"/>
        <v>66000-715</v>
      </c>
      <c r="AE2599" s="136"/>
      <c r="AF2599" s="137"/>
      <c r="AG2599" s="1" t="s">
        <v>573</v>
      </c>
      <c r="AH2599" s="43">
        <v>66824</v>
      </c>
      <c r="AI2599" s="229">
        <v>45085</v>
      </c>
    </row>
    <row r="2600" spans="1:35" x14ac:dyDescent="0.25">
      <c r="A2600" s="147">
        <v>45072</v>
      </c>
      <c r="B2600" s="82" t="s">
        <v>7786</v>
      </c>
      <c r="C2600" s="51" t="s">
        <v>7788</v>
      </c>
      <c r="D2600" s="51" t="s">
        <v>7789</v>
      </c>
      <c r="E2600" s="54">
        <v>45091</v>
      </c>
      <c r="F2600" s="51" t="s">
        <v>1665</v>
      </c>
      <c r="G2600" s="48" t="s">
        <v>7787</v>
      </c>
      <c r="H2600" s="52">
        <v>6</v>
      </c>
      <c r="I2600" s="51" t="s">
        <v>5051</v>
      </c>
      <c r="J2600" s="1">
        <v>33.25</v>
      </c>
      <c r="K2600" s="132">
        <v>1000233</v>
      </c>
      <c r="L2600" s="131"/>
      <c r="M2600" s="131"/>
      <c r="N2600" s="131"/>
      <c r="O2600" s="133">
        <f t="shared" ref="O2600:O2631" si="361">N2600*M2600</f>
        <v>0</v>
      </c>
      <c r="P2600" s="131"/>
      <c r="Q2600" s="131"/>
      <c r="R2600" s="134" t="s">
        <v>118</v>
      </c>
      <c r="S2600" s="149">
        <v>9.298333333333332</v>
      </c>
      <c r="T2600" s="149">
        <v>0.774861111111111</v>
      </c>
      <c r="U2600" s="150">
        <v>45105</v>
      </c>
      <c r="V2600" s="149">
        <v>0.83333333333333304</v>
      </c>
      <c r="W2600" s="130">
        <v>0.5</v>
      </c>
      <c r="X2600" s="135">
        <v>118.42</v>
      </c>
      <c r="Y2600" s="130" t="str">
        <f t="shared" si="356"/>
        <v>CH582</v>
      </c>
      <c r="Z2600" s="130" t="str">
        <f t="shared" si="357"/>
        <v>CH1-MBM06</v>
      </c>
      <c r="AA2600" s="135">
        <f t="shared" si="359"/>
        <v>0.5</v>
      </c>
      <c r="AB2600" s="135">
        <f t="shared" si="354"/>
        <v>33.25</v>
      </c>
      <c r="AC2600" s="130">
        <f t="shared" si="360"/>
        <v>118.42</v>
      </c>
      <c r="AD2600" s="130" t="str">
        <f t="shared" si="358"/>
        <v>20006-473MBM06</v>
      </c>
      <c r="AE2600" s="136"/>
      <c r="AF2600" s="137"/>
      <c r="AG2600" s="1" t="s">
        <v>573</v>
      </c>
      <c r="AH2600" s="43" t="s">
        <v>1670</v>
      </c>
      <c r="AI2600" s="229">
        <v>45072</v>
      </c>
    </row>
    <row r="2601" spans="1:35" x14ac:dyDescent="0.25">
      <c r="A2601" s="147">
        <v>45107</v>
      </c>
      <c r="B2601" s="82" t="s">
        <v>8029</v>
      </c>
      <c r="C2601" s="51" t="s">
        <v>1470</v>
      </c>
      <c r="D2601" s="51" t="s">
        <v>1471</v>
      </c>
      <c r="E2601" s="54">
        <v>45131</v>
      </c>
      <c r="F2601" s="51" t="s">
        <v>307</v>
      </c>
      <c r="G2601" s="48" t="s">
        <v>1469</v>
      </c>
      <c r="H2601" s="52">
        <v>50</v>
      </c>
      <c r="I2601" s="51" t="s">
        <v>279</v>
      </c>
      <c r="J2601" s="1">
        <v>38.869999999999997</v>
      </c>
      <c r="K2601" s="132">
        <v>1003766</v>
      </c>
      <c r="L2601" s="131"/>
      <c r="M2601" s="131">
        <v>8.4</v>
      </c>
      <c r="N2601" s="131">
        <v>2.5499999999999998</v>
      </c>
      <c r="O2601" s="133">
        <f t="shared" si="361"/>
        <v>21.419999999999998</v>
      </c>
      <c r="P2601" s="131" t="s">
        <v>3497</v>
      </c>
      <c r="Q2601" s="131" t="s">
        <v>5954</v>
      </c>
      <c r="R2601" s="134" t="s">
        <v>7574</v>
      </c>
      <c r="S2601" s="149">
        <v>23.886944444444445</v>
      </c>
      <c r="T2601" s="149">
        <v>0.47773888888888894</v>
      </c>
      <c r="U2601" s="150">
        <v>45113</v>
      </c>
      <c r="V2601" s="149">
        <v>0.99138888888889021</v>
      </c>
      <c r="W2601" s="130">
        <v>0.62</v>
      </c>
      <c r="X2601" s="135">
        <v>70</v>
      </c>
      <c r="Y2601" s="130" t="str">
        <f t="shared" si="356"/>
        <v>N475A</v>
      </c>
      <c r="Z2601" s="130" t="str">
        <f t="shared" si="357"/>
        <v>14/BK-3HCCE</v>
      </c>
      <c r="AA2601" s="135">
        <f t="shared" si="359"/>
        <v>0.62</v>
      </c>
      <c r="AB2601" s="135">
        <f t="shared" si="354"/>
        <v>38.869999999999997</v>
      </c>
      <c r="AC2601" s="130">
        <f t="shared" si="360"/>
        <v>70</v>
      </c>
      <c r="AD2601" s="130" t="str">
        <f t="shared" si="358"/>
        <v>66000-6121</v>
      </c>
      <c r="AE2601" s="136"/>
      <c r="AF2601" s="137"/>
      <c r="AG2601" s="1" t="s">
        <v>153</v>
      </c>
      <c r="AH2601" s="43">
        <v>81345</v>
      </c>
      <c r="AI2601" s="229">
        <v>45103</v>
      </c>
    </row>
    <row r="2602" spans="1:35" x14ac:dyDescent="0.25">
      <c r="A2602" s="144">
        <v>45091</v>
      </c>
      <c r="B2602" s="56" t="s">
        <v>7957</v>
      </c>
      <c r="C2602" s="51" t="s">
        <v>432</v>
      </c>
      <c r="D2602" s="51" t="s">
        <v>3546</v>
      </c>
      <c r="E2602" s="54">
        <v>45146</v>
      </c>
      <c r="F2602" s="51" t="s">
        <v>571</v>
      </c>
      <c r="G2602" s="48" t="s">
        <v>3545</v>
      </c>
      <c r="H2602" s="52">
        <v>20</v>
      </c>
      <c r="I2602" s="51" t="s">
        <v>326</v>
      </c>
      <c r="J2602" s="1">
        <v>20.190000000000001</v>
      </c>
      <c r="K2602" s="132">
        <v>1002261</v>
      </c>
      <c r="L2602" s="131"/>
      <c r="M2602" s="131">
        <v>7.2</v>
      </c>
      <c r="N2602" s="131">
        <v>4.5</v>
      </c>
      <c r="O2602" s="133">
        <f t="shared" si="361"/>
        <v>32.4</v>
      </c>
      <c r="P2602" s="131" t="s">
        <v>3497</v>
      </c>
      <c r="Q2602" s="131" t="s">
        <v>464</v>
      </c>
      <c r="R2602" s="134" t="s">
        <v>7083</v>
      </c>
      <c r="S2602" s="149">
        <v>8.4280555555555559</v>
      </c>
      <c r="T2602" s="149">
        <v>0.42140277777777779</v>
      </c>
      <c r="U2602" s="150">
        <v>45113</v>
      </c>
      <c r="V2602" s="149">
        <v>0.52694444444444333</v>
      </c>
      <c r="W2602" s="130">
        <v>0.47</v>
      </c>
      <c r="X2602" s="135">
        <v>45</v>
      </c>
      <c r="Y2602" s="130" t="str">
        <f t="shared" si="356"/>
        <v>N404</v>
      </c>
      <c r="Z2602" s="130" t="str">
        <f t="shared" si="357"/>
        <v>6/MH-C4500HT</v>
      </c>
      <c r="AA2602" s="135">
        <f t="shared" si="359"/>
        <v>0.47</v>
      </c>
      <c r="AB2602" s="135">
        <f t="shared" si="354"/>
        <v>20.190000000000001</v>
      </c>
      <c r="AC2602" s="130">
        <f t="shared" si="360"/>
        <v>45</v>
      </c>
      <c r="AD2602" s="130" t="str">
        <f t="shared" si="358"/>
        <v>66000-382</v>
      </c>
      <c r="AE2602" s="136"/>
      <c r="AF2602" s="137"/>
      <c r="AG2602" s="1" t="s">
        <v>153</v>
      </c>
      <c r="AH2602" s="43">
        <v>65616</v>
      </c>
      <c r="AI2602" s="229">
        <v>45090</v>
      </c>
    </row>
    <row r="2603" spans="1:35" x14ac:dyDescent="0.25">
      <c r="A2603" s="146">
        <v>45113</v>
      </c>
      <c r="B2603" s="57" t="s">
        <v>8106</v>
      </c>
      <c r="C2603" s="51" t="s">
        <v>580</v>
      </c>
      <c r="D2603" s="51" t="s">
        <v>3367</v>
      </c>
      <c r="E2603" s="54">
        <v>45113</v>
      </c>
      <c r="F2603" s="51" t="s">
        <v>3718</v>
      </c>
      <c r="G2603" s="48" t="s">
        <v>3365</v>
      </c>
      <c r="H2603" s="52">
        <v>1</v>
      </c>
      <c r="I2603" s="51" t="s">
        <v>364</v>
      </c>
      <c r="J2603" s="1">
        <v>7.33</v>
      </c>
      <c r="K2603" s="132">
        <v>1005039</v>
      </c>
      <c r="L2603" s="131" t="s">
        <v>8107</v>
      </c>
      <c r="M2603" s="131">
        <v>7.4</v>
      </c>
      <c r="N2603" s="131">
        <v>2.4</v>
      </c>
      <c r="O2603" s="133">
        <f t="shared" si="361"/>
        <v>17.760000000000002</v>
      </c>
      <c r="P2603" s="131" t="s">
        <v>3486</v>
      </c>
      <c r="Q2603" s="131" t="s">
        <v>582</v>
      </c>
      <c r="R2603" s="134" t="s">
        <v>997</v>
      </c>
      <c r="S2603" s="149">
        <v>0.70472222222222003</v>
      </c>
      <c r="T2603" s="149">
        <v>0.70472222222222003</v>
      </c>
      <c r="U2603" s="150">
        <v>45113</v>
      </c>
      <c r="V2603" s="149">
        <v>8.8888888888890349E-2</v>
      </c>
      <c r="W2603" s="130">
        <v>0.25</v>
      </c>
      <c r="X2603" s="135">
        <v>44.2</v>
      </c>
      <c r="Y2603" s="130" t="str">
        <f t="shared" si="356"/>
        <v>RL898</v>
      </c>
      <c r="Z2603" s="130" t="str">
        <f t="shared" si="357"/>
        <v>2/UR18650ZY</v>
      </c>
      <c r="AA2603" s="135">
        <f t="shared" si="359"/>
        <v>0.25</v>
      </c>
      <c r="AB2603" s="135">
        <f t="shared" si="354"/>
        <v>7.33</v>
      </c>
      <c r="AC2603" s="130">
        <f t="shared" si="360"/>
        <v>44.2</v>
      </c>
      <c r="AD2603" s="130" t="str">
        <f t="shared" si="358"/>
        <v>22000-977</v>
      </c>
      <c r="AE2603" s="136"/>
      <c r="AF2603" s="137"/>
      <c r="AG2603" s="1" t="s">
        <v>13</v>
      </c>
      <c r="AH2603" s="43" t="s">
        <v>8108</v>
      </c>
      <c r="AI2603" s="229">
        <v>45113</v>
      </c>
    </row>
    <row r="2604" spans="1:35" x14ac:dyDescent="0.25">
      <c r="A2604" s="139">
        <v>45110</v>
      </c>
      <c r="B2604" s="58" t="s">
        <v>8038</v>
      </c>
      <c r="C2604" s="51" t="s">
        <v>1656</v>
      </c>
      <c r="D2604" s="51" t="s">
        <v>5776</v>
      </c>
      <c r="E2604" s="54">
        <v>45131</v>
      </c>
      <c r="F2604" s="51" t="s">
        <v>1653</v>
      </c>
      <c r="G2604" s="48" t="s">
        <v>1654</v>
      </c>
      <c r="H2604" s="52">
        <v>2</v>
      </c>
      <c r="I2604" s="51" t="s">
        <v>1655</v>
      </c>
      <c r="J2604" s="1">
        <v>0.17</v>
      </c>
      <c r="K2604" s="132">
        <v>1003917</v>
      </c>
      <c r="L2604" s="131"/>
      <c r="M2604" s="131">
        <v>3</v>
      </c>
      <c r="N2604" s="131">
        <v>2.4</v>
      </c>
      <c r="O2604" s="133">
        <f t="shared" si="361"/>
        <v>7.1999999999999993</v>
      </c>
      <c r="P2604" s="131" t="s">
        <v>411</v>
      </c>
      <c r="Q2604" s="131" t="s">
        <v>412</v>
      </c>
      <c r="R2604" s="134" t="s">
        <v>997</v>
      </c>
      <c r="S2604" s="149">
        <v>0.73583333333333378</v>
      </c>
      <c r="T2604" s="149">
        <v>0.36791666666666689</v>
      </c>
      <c r="U2604" s="150">
        <v>45113</v>
      </c>
      <c r="V2604" s="149">
        <v>0.15666666666666718</v>
      </c>
      <c r="W2604" s="130">
        <v>0.28999999999999998</v>
      </c>
      <c r="X2604" s="135">
        <v>22.5</v>
      </c>
      <c r="Y2604" s="130" t="str">
        <f t="shared" si="356"/>
        <v>PACK722</v>
      </c>
      <c r="Z2604" s="130" t="str">
        <f t="shared" si="357"/>
        <v>1/CR17450E-R</v>
      </c>
      <c r="AA2604" s="135">
        <f t="shared" si="359"/>
        <v>0.28999999999999998</v>
      </c>
      <c r="AB2604" s="135">
        <f t="shared" si="354"/>
        <v>0.17</v>
      </c>
      <c r="AC2604" s="130">
        <f t="shared" si="360"/>
        <v>22.5</v>
      </c>
      <c r="AD2604" s="130" t="str">
        <f t="shared" si="358"/>
        <v>32005-114BS</v>
      </c>
      <c r="AE2604" s="136"/>
      <c r="AF2604" s="137"/>
      <c r="AG2604" s="1" t="s">
        <v>573</v>
      </c>
      <c r="AH2604" s="43">
        <v>30845</v>
      </c>
      <c r="AI2604" s="229">
        <v>45104</v>
      </c>
    </row>
    <row r="2605" spans="1:35" x14ac:dyDescent="0.25">
      <c r="A2605" s="144">
        <v>45098</v>
      </c>
      <c r="B2605" s="56" t="s">
        <v>7991</v>
      </c>
      <c r="C2605" s="51" t="s">
        <v>2326</v>
      </c>
      <c r="D2605" s="51" t="s">
        <v>7993</v>
      </c>
      <c r="E2605" s="54">
        <v>45117</v>
      </c>
      <c r="F2605" s="51" t="s">
        <v>105</v>
      </c>
      <c r="G2605" s="48" t="s">
        <v>7992</v>
      </c>
      <c r="H2605" s="52">
        <v>1</v>
      </c>
      <c r="I2605" s="51" t="s">
        <v>113</v>
      </c>
      <c r="J2605" s="1">
        <v>6.17</v>
      </c>
      <c r="K2605" s="132">
        <v>1002923</v>
      </c>
      <c r="L2605" s="131"/>
      <c r="M2605" s="131">
        <v>3.6</v>
      </c>
      <c r="N2605" s="131">
        <v>3.35</v>
      </c>
      <c r="O2605" s="133">
        <f t="shared" si="361"/>
        <v>12.06</v>
      </c>
      <c r="P2605" s="131" t="s">
        <v>3486</v>
      </c>
      <c r="Q2605" s="131" t="s">
        <v>412</v>
      </c>
      <c r="R2605" s="134" t="s">
        <v>997</v>
      </c>
      <c r="S2605" s="149">
        <v>0.58055555555555527</v>
      </c>
      <c r="T2605" s="149">
        <v>0.58055555555555527</v>
      </c>
      <c r="U2605" s="150">
        <v>45113</v>
      </c>
      <c r="V2605" s="149">
        <v>0.1599999999999997</v>
      </c>
      <c r="W2605" s="130">
        <v>0.25</v>
      </c>
      <c r="X2605" s="135">
        <v>25</v>
      </c>
      <c r="Y2605" s="130" t="str">
        <f t="shared" si="356"/>
        <v>RL1397</v>
      </c>
      <c r="Z2605" s="130" t="str">
        <f t="shared" si="357"/>
        <v>1/NCR18650BF</v>
      </c>
      <c r="AA2605" s="135">
        <f t="shared" si="359"/>
        <v>0.25</v>
      </c>
      <c r="AB2605" s="135">
        <f t="shared" si="354"/>
        <v>6.17</v>
      </c>
      <c r="AC2605" s="130">
        <f t="shared" si="360"/>
        <v>25</v>
      </c>
      <c r="AD2605" s="130" t="str">
        <f t="shared" si="358"/>
        <v>88003-632MAD</v>
      </c>
      <c r="AE2605" s="136"/>
      <c r="AF2605" s="137"/>
      <c r="AG2605" s="1" t="s">
        <v>152</v>
      </c>
      <c r="AH2605" s="43" t="s">
        <v>294</v>
      </c>
      <c r="AI2605" s="229">
        <v>45096</v>
      </c>
    </row>
    <row r="2606" spans="1:35" x14ac:dyDescent="0.25">
      <c r="A2606" s="139">
        <v>45110</v>
      </c>
      <c r="B2606" s="58" t="s">
        <v>8034</v>
      </c>
      <c r="C2606" s="51" t="s">
        <v>580</v>
      </c>
      <c r="D2606" s="51" t="s">
        <v>8109</v>
      </c>
      <c r="E2606" s="54">
        <v>45127</v>
      </c>
      <c r="F2606" s="51" t="s">
        <v>282</v>
      </c>
      <c r="G2606" s="48" t="s">
        <v>8035</v>
      </c>
      <c r="H2606" s="52">
        <v>2</v>
      </c>
      <c r="I2606" s="51" t="s">
        <v>364</v>
      </c>
      <c r="J2606" s="1">
        <v>7.5</v>
      </c>
      <c r="K2606" s="132">
        <v>1004222</v>
      </c>
      <c r="L2606" s="131"/>
      <c r="M2606" s="131">
        <v>7.4</v>
      </c>
      <c r="N2606" s="131">
        <v>2.4</v>
      </c>
      <c r="O2606" s="133">
        <f t="shared" si="361"/>
        <v>17.760000000000002</v>
      </c>
      <c r="P2606" s="131" t="s">
        <v>3486</v>
      </c>
      <c r="Q2606" s="131" t="s">
        <v>582</v>
      </c>
      <c r="R2606" s="134" t="s">
        <v>997</v>
      </c>
      <c r="S2606" s="149">
        <v>1.2936111111111099</v>
      </c>
      <c r="T2606" s="149">
        <v>0.64680555555555497</v>
      </c>
      <c r="U2606" s="150">
        <v>45113</v>
      </c>
      <c r="V2606" s="149">
        <v>0.1594444444444445</v>
      </c>
      <c r="W2606" s="130">
        <v>1</v>
      </c>
      <c r="X2606" s="135">
        <v>49</v>
      </c>
      <c r="Y2606" s="130" t="str">
        <f t="shared" si="356"/>
        <v>PACK766</v>
      </c>
      <c r="Z2606" s="130" t="str">
        <f t="shared" si="357"/>
        <v>2/UR18650ZY</v>
      </c>
      <c r="AA2606" s="135">
        <f t="shared" si="359"/>
        <v>1</v>
      </c>
      <c r="AB2606" s="135">
        <f t="shared" si="354"/>
        <v>7.5</v>
      </c>
      <c r="AC2606" s="130">
        <f t="shared" si="360"/>
        <v>49</v>
      </c>
      <c r="AD2606" s="130" t="str">
        <f t="shared" si="358"/>
        <v>30008-102B</v>
      </c>
      <c r="AE2606" s="136"/>
      <c r="AF2606" s="137"/>
      <c r="AG2606" s="1" t="s">
        <v>152</v>
      </c>
      <c r="AH2606" s="43" t="s">
        <v>283</v>
      </c>
      <c r="AI2606" s="229">
        <v>45106</v>
      </c>
    </row>
    <row r="2607" spans="1:35" x14ac:dyDescent="0.25">
      <c r="A2607" s="139">
        <v>45110</v>
      </c>
      <c r="B2607" s="58" t="s">
        <v>8033</v>
      </c>
      <c r="C2607" s="51" t="s">
        <v>4263</v>
      </c>
      <c r="D2607" s="51" t="s">
        <v>4264</v>
      </c>
      <c r="E2607" s="54">
        <v>45125</v>
      </c>
      <c r="F2607" s="51" t="s">
        <v>4260</v>
      </c>
      <c r="G2607" s="48" t="s">
        <v>4261</v>
      </c>
      <c r="H2607" s="52">
        <v>14</v>
      </c>
      <c r="I2607" s="51" t="s">
        <v>4262</v>
      </c>
      <c r="J2607" s="1">
        <v>16.3</v>
      </c>
      <c r="K2607" s="132">
        <v>1003961</v>
      </c>
      <c r="L2607" s="131"/>
      <c r="M2607" s="131">
        <v>24</v>
      </c>
      <c r="N2607" s="131">
        <v>2.2999999999999998</v>
      </c>
      <c r="O2607" s="133">
        <f t="shared" si="361"/>
        <v>55.199999999999996</v>
      </c>
      <c r="P2607" s="131" t="s">
        <v>115</v>
      </c>
      <c r="Q2607" s="131" t="s">
        <v>582</v>
      </c>
      <c r="R2607" s="134" t="s">
        <v>248</v>
      </c>
      <c r="S2607" s="149">
        <v>8.0922222222222242</v>
      </c>
      <c r="T2607" s="149">
        <v>0.5780158730158732</v>
      </c>
      <c r="U2607" s="150">
        <v>45113</v>
      </c>
      <c r="V2607" s="149">
        <v>0.24416666666666753</v>
      </c>
      <c r="W2607" s="130">
        <v>0.71</v>
      </c>
      <c r="X2607" s="135">
        <v>42</v>
      </c>
      <c r="Y2607" s="130" t="str">
        <f t="shared" si="356"/>
        <v>S129</v>
      </c>
      <c r="Z2607" s="130" t="str">
        <f t="shared" si="357"/>
        <v>2/12SB2.3P</v>
      </c>
      <c r="AA2607" s="135">
        <f t="shared" si="359"/>
        <v>0.71</v>
      </c>
      <c r="AB2607" s="135">
        <f t="shared" si="354"/>
        <v>16.3</v>
      </c>
      <c r="AC2607" s="130">
        <f t="shared" si="360"/>
        <v>42</v>
      </c>
      <c r="AD2607" s="130" t="str">
        <f t="shared" si="358"/>
        <v>67001-883</v>
      </c>
      <c r="AE2607" s="136"/>
      <c r="AF2607" s="137"/>
      <c r="AG2607" s="1" t="s">
        <v>153</v>
      </c>
      <c r="AH2607" s="43">
        <v>2628</v>
      </c>
      <c r="AI2607" s="229">
        <v>45106</v>
      </c>
    </row>
    <row r="2608" spans="1:35" x14ac:dyDescent="0.25">
      <c r="A2608" s="139">
        <v>45110</v>
      </c>
      <c r="B2608" s="58" t="s">
        <v>8045</v>
      </c>
      <c r="C2608" s="51" t="s">
        <v>4308</v>
      </c>
      <c r="D2608" s="51" t="s">
        <v>8047</v>
      </c>
      <c r="E2608" s="54">
        <v>45131</v>
      </c>
      <c r="F2608" s="51" t="s">
        <v>3924</v>
      </c>
      <c r="G2608" s="48" t="s">
        <v>8046</v>
      </c>
      <c r="H2608" s="52">
        <v>20</v>
      </c>
      <c r="I2608" s="51" t="s">
        <v>593</v>
      </c>
      <c r="J2608" s="1">
        <v>6.68</v>
      </c>
      <c r="K2608" s="132">
        <v>1003825</v>
      </c>
      <c r="L2608" s="131"/>
      <c r="M2608" s="131">
        <v>3.6</v>
      </c>
      <c r="N2608" s="131">
        <v>20</v>
      </c>
      <c r="O2608" s="133">
        <f t="shared" si="361"/>
        <v>72</v>
      </c>
      <c r="P2608" s="131" t="s">
        <v>538</v>
      </c>
      <c r="Q2608" s="131" t="s">
        <v>412</v>
      </c>
      <c r="R2608" s="134" t="s">
        <v>248</v>
      </c>
      <c r="S2608" s="149">
        <v>6.7836111111111093</v>
      </c>
      <c r="T2608" s="149">
        <v>0.33918055555555549</v>
      </c>
      <c r="U2608" s="150">
        <v>45113</v>
      </c>
      <c r="V2608" s="149">
        <v>0.33305555555555522</v>
      </c>
      <c r="W2608" s="130">
        <v>0.7</v>
      </c>
      <c r="X2608" s="135">
        <v>28</v>
      </c>
      <c r="Y2608" s="130" t="str">
        <f t="shared" si="356"/>
        <v>L953</v>
      </c>
      <c r="Z2608" s="130" t="str">
        <f t="shared" si="357"/>
        <v>1/ER34615H</v>
      </c>
      <c r="AA2608" s="135">
        <f t="shared" si="359"/>
        <v>0.7</v>
      </c>
      <c r="AB2608" s="135">
        <f t="shared" si="354"/>
        <v>6.68</v>
      </c>
      <c r="AC2608" s="130">
        <f t="shared" si="360"/>
        <v>28</v>
      </c>
      <c r="AD2608" s="130" t="str">
        <f t="shared" si="358"/>
        <v>66003-877</v>
      </c>
      <c r="AE2608" s="136"/>
      <c r="AF2608" s="137"/>
      <c r="AG2608" s="1" t="s">
        <v>152</v>
      </c>
      <c r="AH2608" s="43">
        <v>23857</v>
      </c>
      <c r="AI2608" s="229">
        <v>45103</v>
      </c>
    </row>
    <row r="2609" spans="1:35" x14ac:dyDescent="0.25">
      <c r="A2609" s="140">
        <v>45111</v>
      </c>
      <c r="B2609" s="55" t="s">
        <v>8058</v>
      </c>
      <c r="C2609" s="51" t="s">
        <v>7268</v>
      </c>
      <c r="D2609" s="51" t="s">
        <v>6924</v>
      </c>
      <c r="E2609" s="54">
        <v>45121</v>
      </c>
      <c r="F2609" s="51" t="s">
        <v>1421</v>
      </c>
      <c r="G2609" s="48" t="s">
        <v>6923</v>
      </c>
      <c r="H2609" s="52">
        <v>8</v>
      </c>
      <c r="I2609" s="51" t="s">
        <v>593</v>
      </c>
      <c r="J2609" s="1">
        <v>41.2</v>
      </c>
      <c r="K2609" s="132">
        <v>1004325</v>
      </c>
      <c r="L2609" s="131"/>
      <c r="M2609" s="131">
        <v>7.2</v>
      </c>
      <c r="N2609" s="131">
        <v>60</v>
      </c>
      <c r="O2609" s="133">
        <f t="shared" si="361"/>
        <v>432</v>
      </c>
      <c r="P2609" s="131" t="s">
        <v>8059</v>
      </c>
      <c r="Q2609" s="131" t="s">
        <v>492</v>
      </c>
      <c r="R2609" s="134" t="s">
        <v>5775</v>
      </c>
      <c r="S2609" s="149">
        <v>7.1647222222222213</v>
      </c>
      <c r="T2609" s="149">
        <v>0.89559027777777767</v>
      </c>
      <c r="U2609" s="150">
        <v>45113</v>
      </c>
      <c r="V2609" s="149">
        <v>0.32750000000000057</v>
      </c>
      <c r="W2609" s="130">
        <v>2.5</v>
      </c>
      <c r="X2609" s="135">
        <v>267</v>
      </c>
      <c r="Y2609" s="130" t="str">
        <f t="shared" si="356"/>
        <v>L922</v>
      </c>
      <c r="Z2609" s="130" t="str">
        <f t="shared" si="357"/>
        <v>6/ER34615H</v>
      </c>
      <c r="AA2609" s="135">
        <f t="shared" si="359"/>
        <v>2.5</v>
      </c>
      <c r="AB2609" s="135">
        <f t="shared" si="354"/>
        <v>41.2</v>
      </c>
      <c r="AC2609" s="130">
        <f t="shared" si="360"/>
        <v>267</v>
      </c>
      <c r="AD2609" s="130" t="str">
        <f t="shared" si="358"/>
        <v>66004-126</v>
      </c>
      <c r="AE2609" s="136"/>
      <c r="AF2609" s="137"/>
      <c r="AG2609" s="1" t="s">
        <v>151</v>
      </c>
      <c r="AH2609" s="43">
        <v>66560</v>
      </c>
      <c r="AI2609" s="229">
        <v>45110</v>
      </c>
    </row>
    <row r="2610" spans="1:35" x14ac:dyDescent="0.25">
      <c r="A2610" s="139">
        <v>45110</v>
      </c>
      <c r="B2610" s="58" t="s">
        <v>8042</v>
      </c>
      <c r="C2610" s="51" t="s">
        <v>3577</v>
      </c>
      <c r="D2610" s="51" t="s">
        <v>3578</v>
      </c>
      <c r="E2610" s="54">
        <v>45111</v>
      </c>
      <c r="F2610" s="51" t="s">
        <v>292</v>
      </c>
      <c r="G2610" s="48" t="s">
        <v>3576</v>
      </c>
      <c r="H2610" s="52">
        <v>3</v>
      </c>
      <c r="I2610" s="51" t="s">
        <v>243</v>
      </c>
      <c r="J2610" s="1">
        <v>6.9</v>
      </c>
      <c r="K2610" s="132">
        <v>1003318</v>
      </c>
      <c r="L2610" s="131"/>
      <c r="M2610" s="131">
        <v>3.6</v>
      </c>
      <c r="N2610" s="131">
        <v>2.5499999999999998</v>
      </c>
      <c r="O2610" s="133">
        <f t="shared" si="361"/>
        <v>9.18</v>
      </c>
      <c r="P2610" s="131" t="s">
        <v>3497</v>
      </c>
      <c r="Q2610" s="131" t="s">
        <v>577</v>
      </c>
      <c r="R2610" s="134" t="s">
        <v>997</v>
      </c>
      <c r="S2610" s="149">
        <v>1.653333333333332</v>
      </c>
      <c r="T2610" s="149">
        <v>0.55111111111111066</v>
      </c>
      <c r="U2610" s="150">
        <v>45111</v>
      </c>
      <c r="V2610" s="149">
        <v>0.16666666666666607</v>
      </c>
      <c r="W2610" s="130">
        <v>0.65</v>
      </c>
      <c r="X2610" s="135">
        <v>27.67</v>
      </c>
      <c r="Y2610" s="130" t="str">
        <f t="shared" si="356"/>
        <v>N1876</v>
      </c>
      <c r="Z2610" s="130" t="str">
        <f t="shared" si="357"/>
        <v>3/HR-3UTHC</v>
      </c>
      <c r="AA2610" s="135">
        <f t="shared" si="359"/>
        <v>0.65</v>
      </c>
      <c r="AB2610" s="135">
        <f t="shared" si="354"/>
        <v>6.9</v>
      </c>
      <c r="AC2610" s="130">
        <f t="shared" si="360"/>
        <v>27.67</v>
      </c>
      <c r="AD2610" s="130" t="str">
        <f t="shared" si="358"/>
        <v>66002-147</v>
      </c>
      <c r="AE2610" s="136"/>
      <c r="AF2610" s="137"/>
      <c r="AG2610" s="1" t="s">
        <v>151</v>
      </c>
      <c r="AH2610" s="43">
        <v>6830</v>
      </c>
      <c r="AI2610" s="229">
        <v>45098</v>
      </c>
    </row>
    <row r="2611" spans="1:35" x14ac:dyDescent="0.25">
      <c r="A2611" s="139">
        <v>45054</v>
      </c>
      <c r="B2611" s="58" t="s">
        <v>7627</v>
      </c>
      <c r="C2611" s="51" t="s">
        <v>7629</v>
      </c>
      <c r="D2611" s="51" t="s">
        <v>7630</v>
      </c>
      <c r="E2611" s="54">
        <v>45075</v>
      </c>
      <c r="F2611" s="51" t="s">
        <v>6135</v>
      </c>
      <c r="G2611" s="48" t="s">
        <v>7628</v>
      </c>
      <c r="H2611" s="52">
        <v>36</v>
      </c>
      <c r="I2611" s="51" t="s">
        <v>3013</v>
      </c>
      <c r="J2611" s="1">
        <v>24.74</v>
      </c>
      <c r="K2611" s="132">
        <v>997699</v>
      </c>
      <c r="L2611" s="131"/>
      <c r="M2611" s="131">
        <v>14.8</v>
      </c>
      <c r="N2611" s="131">
        <v>5</v>
      </c>
      <c r="O2611" s="133">
        <f t="shared" si="361"/>
        <v>74</v>
      </c>
      <c r="P2611" s="131" t="s">
        <v>3486</v>
      </c>
      <c r="Q2611" s="131" t="s">
        <v>92</v>
      </c>
      <c r="R2611" s="134" t="s">
        <v>3187</v>
      </c>
      <c r="S2611" s="149">
        <v>43.152222222222221</v>
      </c>
      <c r="T2611" s="149">
        <v>1.1986728395061728</v>
      </c>
      <c r="U2611" s="150">
        <v>45110</v>
      </c>
      <c r="V2611" s="149">
        <v>0.6666666666666643</v>
      </c>
      <c r="W2611" s="130">
        <v>1.1599999999999999</v>
      </c>
      <c r="X2611" s="135">
        <v>135</v>
      </c>
      <c r="Y2611" s="130" t="str">
        <f t="shared" si="356"/>
        <v>RL1136</v>
      </c>
      <c r="Z2611" s="130" t="str">
        <f t="shared" si="357"/>
        <v>8/UR16650ZTA</v>
      </c>
      <c r="AA2611" s="135">
        <f t="shared" si="359"/>
        <v>1.1599999999999999</v>
      </c>
      <c r="AB2611" s="135">
        <f t="shared" si="354"/>
        <v>24.74</v>
      </c>
      <c r="AC2611" s="130">
        <f t="shared" si="360"/>
        <v>135</v>
      </c>
      <c r="AD2611" s="130" t="str">
        <f t="shared" si="358"/>
        <v>66001-763</v>
      </c>
      <c r="AE2611" s="136"/>
      <c r="AF2611" s="137"/>
      <c r="AG2611" s="1" t="s">
        <v>151</v>
      </c>
      <c r="AH2611" s="43">
        <v>67190</v>
      </c>
      <c r="AI2611" s="229">
        <v>45054</v>
      </c>
    </row>
    <row r="2612" spans="1:35" x14ac:dyDescent="0.25">
      <c r="A2612" s="139">
        <v>45110</v>
      </c>
      <c r="B2612" s="58" t="s">
        <v>8044</v>
      </c>
      <c r="C2612" s="51" t="s">
        <v>1404</v>
      </c>
      <c r="D2612" s="51" t="s">
        <v>5395</v>
      </c>
      <c r="E2612" s="54">
        <v>45114</v>
      </c>
      <c r="F2612" s="51" t="s">
        <v>3718</v>
      </c>
      <c r="G2612" s="48" t="s">
        <v>5394</v>
      </c>
      <c r="H2612" s="52">
        <v>1</v>
      </c>
      <c r="I2612" s="51" t="s">
        <v>284</v>
      </c>
      <c r="J2612" s="1">
        <v>38</v>
      </c>
      <c r="K2612" s="132">
        <v>1004311</v>
      </c>
      <c r="L2612" s="131"/>
      <c r="M2612" s="131">
        <v>18</v>
      </c>
      <c r="N2612" s="131">
        <v>2.5</v>
      </c>
      <c r="O2612" s="133">
        <f t="shared" si="361"/>
        <v>45</v>
      </c>
      <c r="P2612" s="131" t="s">
        <v>4011</v>
      </c>
      <c r="Q2612" s="131" t="s">
        <v>590</v>
      </c>
      <c r="R2612" s="134" t="s">
        <v>997</v>
      </c>
      <c r="S2612" s="149">
        <v>1.5050000000000008</v>
      </c>
      <c r="T2612" s="149">
        <v>1.5050000000000008</v>
      </c>
      <c r="U2612" s="150">
        <v>45111</v>
      </c>
      <c r="V2612" s="149">
        <v>0.16666666666666607</v>
      </c>
      <c r="W2612" s="130">
        <v>1.32</v>
      </c>
      <c r="X2612" s="135">
        <v>126</v>
      </c>
      <c r="Y2612" s="130" t="str">
        <f t="shared" si="356"/>
        <v>RECELL121</v>
      </c>
      <c r="Z2612" s="130" t="str">
        <f t="shared" si="357"/>
        <v>15/NC2500SCR</v>
      </c>
      <c r="AA2612" s="135">
        <f t="shared" si="359"/>
        <v>1.32</v>
      </c>
      <c r="AB2612" s="135">
        <f t="shared" si="354"/>
        <v>38</v>
      </c>
      <c r="AC2612" s="130">
        <f t="shared" si="360"/>
        <v>126</v>
      </c>
      <c r="AD2612" s="130" t="str">
        <f t="shared" si="358"/>
        <v>22000-446A</v>
      </c>
      <c r="AE2612" s="136"/>
      <c r="AF2612" s="137"/>
      <c r="AG2612" s="1" t="s">
        <v>152</v>
      </c>
      <c r="AH2612" s="43">
        <v>284771</v>
      </c>
      <c r="AI2612" s="229">
        <v>45107</v>
      </c>
    </row>
    <row r="2613" spans="1:35" x14ac:dyDescent="0.25">
      <c r="A2613" s="144">
        <v>45098</v>
      </c>
      <c r="B2613" s="56" t="s">
        <v>7974</v>
      </c>
      <c r="C2613" s="51" t="s">
        <v>6117</v>
      </c>
      <c r="D2613" s="51" t="s">
        <v>6118</v>
      </c>
      <c r="E2613" s="54">
        <v>45112</v>
      </c>
      <c r="F2613" s="51" t="s">
        <v>6115</v>
      </c>
      <c r="G2613" s="48" t="s">
        <v>6116</v>
      </c>
      <c r="H2613" s="52">
        <v>1</v>
      </c>
      <c r="I2613" s="51" t="s">
        <v>676</v>
      </c>
      <c r="J2613" s="1">
        <v>4.2699999999999996</v>
      </c>
      <c r="K2613" s="132">
        <v>1002950</v>
      </c>
      <c r="L2613" s="131"/>
      <c r="M2613" s="131">
        <v>8.4</v>
      </c>
      <c r="N2613" s="131">
        <v>0.25</v>
      </c>
      <c r="O2613" s="133">
        <f t="shared" si="361"/>
        <v>2.1</v>
      </c>
      <c r="P2613" s="131" t="s">
        <v>3497</v>
      </c>
      <c r="Q2613" s="131" t="s">
        <v>589</v>
      </c>
      <c r="R2613" s="134" t="s">
        <v>997</v>
      </c>
      <c r="S2613" s="149">
        <v>0.91805555555555607</v>
      </c>
      <c r="T2613" s="149">
        <v>0.91805555555555607</v>
      </c>
      <c r="U2613" s="150">
        <v>45111</v>
      </c>
      <c r="V2613" s="149">
        <v>8.3333333333331705E-2</v>
      </c>
      <c r="W2613" s="130">
        <v>0.46</v>
      </c>
      <c r="X2613" s="135">
        <v>48</v>
      </c>
      <c r="Y2613" s="130" t="str">
        <f t="shared" si="356"/>
        <v>PACK34</v>
      </c>
      <c r="Z2613" s="130" t="str">
        <f t="shared" si="357"/>
        <v>7/H250-1/3AA</v>
      </c>
      <c r="AA2613" s="135">
        <f t="shared" si="359"/>
        <v>0.46</v>
      </c>
      <c r="AB2613" s="135">
        <f t="shared" si="354"/>
        <v>4.2699999999999996</v>
      </c>
      <c r="AC2613" s="130">
        <f t="shared" si="360"/>
        <v>48</v>
      </c>
      <c r="AD2613" s="130" t="str">
        <f t="shared" si="358"/>
        <v>66000-919</v>
      </c>
      <c r="AE2613" s="136"/>
      <c r="AF2613" s="137"/>
      <c r="AG2613" s="1" t="s">
        <v>152</v>
      </c>
      <c r="AH2613" s="43">
        <v>65658</v>
      </c>
      <c r="AI2613" s="229">
        <v>45096</v>
      </c>
    </row>
    <row r="2614" spans="1:35" x14ac:dyDescent="0.25">
      <c r="A2614" s="146">
        <v>45085</v>
      </c>
      <c r="B2614" s="57" t="s">
        <v>7912</v>
      </c>
      <c r="C2614" s="51" t="s">
        <v>434</v>
      </c>
      <c r="D2614" s="51" t="s">
        <v>215</v>
      </c>
      <c r="E2614" s="54">
        <v>45133</v>
      </c>
      <c r="F2614" s="51" t="s">
        <v>571</v>
      </c>
      <c r="G2614" s="48" t="s">
        <v>214</v>
      </c>
      <c r="H2614" s="52">
        <v>300</v>
      </c>
      <c r="I2614" s="51" t="s">
        <v>270</v>
      </c>
      <c r="J2614" s="1">
        <v>16</v>
      </c>
      <c r="K2614" s="132">
        <v>1001640</v>
      </c>
      <c r="L2614" s="131"/>
      <c r="M2614" s="131">
        <v>10.8</v>
      </c>
      <c r="N2614" s="131">
        <v>2.6</v>
      </c>
      <c r="O2614" s="133">
        <f t="shared" si="361"/>
        <v>28.080000000000002</v>
      </c>
      <c r="P2614" s="131" t="s">
        <v>3945</v>
      </c>
      <c r="Q2614" s="131" t="s">
        <v>577</v>
      </c>
      <c r="R2614" s="134" t="s">
        <v>5451</v>
      </c>
      <c r="S2614" s="149">
        <v>73.878888888888895</v>
      </c>
      <c r="T2614" s="149">
        <v>0.24626296296296299</v>
      </c>
      <c r="U2614" s="150">
        <v>45107</v>
      </c>
      <c r="V2614" s="149">
        <v>3.157222222222221</v>
      </c>
      <c r="W2614" s="130">
        <v>0.25</v>
      </c>
      <c r="X2614" s="135">
        <v>40</v>
      </c>
      <c r="Y2614" s="130" t="str">
        <f t="shared" si="356"/>
        <v>L300</v>
      </c>
      <c r="Z2614" s="130" t="str">
        <f t="shared" si="357"/>
        <v>3/LS14500</v>
      </c>
      <c r="AA2614" s="135">
        <f t="shared" si="359"/>
        <v>0.25</v>
      </c>
      <c r="AB2614" s="135">
        <f t="shared" si="354"/>
        <v>16</v>
      </c>
      <c r="AC2614" s="130">
        <f t="shared" si="360"/>
        <v>40</v>
      </c>
      <c r="AD2614" s="130" t="str">
        <f t="shared" si="358"/>
        <v>65000-765A</v>
      </c>
      <c r="AE2614" s="136"/>
      <c r="AF2614" s="137"/>
      <c r="AG2614" s="1" t="s">
        <v>153</v>
      </c>
      <c r="AH2614" s="43">
        <v>65616</v>
      </c>
      <c r="AI2614" s="229">
        <v>45084</v>
      </c>
    </row>
    <row r="2615" spans="1:35" x14ac:dyDescent="0.25">
      <c r="A2615" s="146">
        <v>45085</v>
      </c>
      <c r="B2615" s="57" t="s">
        <v>7923</v>
      </c>
      <c r="C2615" s="51" t="s">
        <v>7540</v>
      </c>
      <c r="D2615" s="51" t="s">
        <v>5896</v>
      </c>
      <c r="E2615" s="54">
        <v>45099</v>
      </c>
      <c r="F2615" s="51" t="s">
        <v>258</v>
      </c>
      <c r="G2615" s="48" t="s">
        <v>5895</v>
      </c>
      <c r="H2615" s="52">
        <v>14</v>
      </c>
      <c r="I2615" s="51" t="s">
        <v>719</v>
      </c>
      <c r="J2615" s="1">
        <v>109.5</v>
      </c>
      <c r="K2615" s="132">
        <v>1001393</v>
      </c>
      <c r="L2615" s="131"/>
      <c r="M2615" s="131">
        <v>25.2</v>
      </c>
      <c r="N2615" s="131">
        <v>6</v>
      </c>
      <c r="O2615" s="133">
        <f t="shared" si="361"/>
        <v>151.19999999999999</v>
      </c>
      <c r="P2615" s="131" t="s">
        <v>3486</v>
      </c>
      <c r="Q2615" s="131" t="s">
        <v>1188</v>
      </c>
      <c r="R2615" s="134" t="s">
        <v>8110</v>
      </c>
      <c r="S2615" s="149">
        <v>14.466666666666665</v>
      </c>
      <c r="T2615" s="149">
        <v>1.0333333333333332</v>
      </c>
      <c r="U2615" s="150">
        <v>45110</v>
      </c>
      <c r="V2615" s="149">
        <v>0.50000000000000089</v>
      </c>
      <c r="W2615" s="130">
        <v>1.61</v>
      </c>
      <c r="X2615" s="135">
        <v>304.54000000000002</v>
      </c>
      <c r="Y2615" s="130" t="str">
        <f t="shared" si="356"/>
        <v>RL1614</v>
      </c>
      <c r="Z2615" s="130" t="str">
        <f t="shared" si="357"/>
        <v>14/NR18650-30Q</v>
      </c>
      <c r="AA2615" s="135">
        <f t="shared" si="359"/>
        <v>1.61</v>
      </c>
      <c r="AB2615" s="135">
        <f t="shared" si="354"/>
        <v>109.5</v>
      </c>
      <c r="AC2615" s="130">
        <f t="shared" si="360"/>
        <v>304.54000000000002</v>
      </c>
      <c r="AD2615" s="130" t="str">
        <f t="shared" si="358"/>
        <v>66003-071</v>
      </c>
      <c r="AE2615" s="136"/>
      <c r="AF2615" s="137"/>
      <c r="AG2615" s="1" t="s">
        <v>152</v>
      </c>
      <c r="AH2615" s="43">
        <v>1167</v>
      </c>
      <c r="AI2615" s="229">
        <v>45083</v>
      </c>
    </row>
    <row r="2616" spans="1:35" x14ac:dyDescent="0.25">
      <c r="A2616" s="139">
        <v>45117</v>
      </c>
      <c r="B2616" s="58" t="s">
        <v>8131</v>
      </c>
      <c r="C2616" s="51" t="s">
        <v>7461</v>
      </c>
      <c r="D2616" s="51" t="s">
        <v>4448</v>
      </c>
      <c r="E2616" s="54">
        <v>45127</v>
      </c>
      <c r="F2616" s="51" t="s">
        <v>6135</v>
      </c>
      <c r="G2616" s="48" t="s">
        <v>4444</v>
      </c>
      <c r="H2616" s="52">
        <v>20</v>
      </c>
      <c r="I2616" s="51" t="s">
        <v>4445</v>
      </c>
      <c r="J2616" s="1">
        <v>0.13</v>
      </c>
      <c r="K2616" s="132">
        <v>1005102</v>
      </c>
      <c r="L2616" s="131"/>
      <c r="M2616" s="131">
        <v>3.6</v>
      </c>
      <c r="N2616" s="131">
        <v>9</v>
      </c>
      <c r="O2616" s="133">
        <f t="shared" si="361"/>
        <v>32.4</v>
      </c>
      <c r="P2616" s="131" t="s">
        <v>538</v>
      </c>
      <c r="Q2616" s="131" t="s">
        <v>412</v>
      </c>
      <c r="R2616" s="134" t="s">
        <v>287</v>
      </c>
      <c r="S2616" s="149">
        <v>2.6249999999999987</v>
      </c>
      <c r="T2616" s="149">
        <v>0.13124999999999992</v>
      </c>
      <c r="U2616" s="150">
        <v>45118</v>
      </c>
      <c r="V2616" s="149">
        <v>0.38500000000000023</v>
      </c>
      <c r="W2616" s="130">
        <v>0.16</v>
      </c>
      <c r="X2616" s="135">
        <v>24.65</v>
      </c>
      <c r="Y2616" s="130" t="str">
        <f t="shared" si="356"/>
        <v>L778</v>
      </c>
      <c r="Z2616" s="130" t="str">
        <f t="shared" si="357"/>
        <v>1/ER26500H</v>
      </c>
      <c r="AA2616" s="135">
        <f t="shared" si="359"/>
        <v>0.16</v>
      </c>
      <c r="AB2616" s="135">
        <f t="shared" si="354"/>
        <v>0.13</v>
      </c>
      <c r="AC2616" s="130">
        <f t="shared" si="360"/>
        <v>24.65</v>
      </c>
      <c r="AD2616" s="130" t="str">
        <f t="shared" si="358"/>
        <v>59002-201JGT</v>
      </c>
      <c r="AE2616" s="136"/>
      <c r="AF2616" s="137"/>
      <c r="AG2616" s="1" t="s">
        <v>13</v>
      </c>
      <c r="AH2616" s="43">
        <v>67190</v>
      </c>
      <c r="AI2616" s="229">
        <v>45113</v>
      </c>
    </row>
    <row r="2617" spans="1:35" x14ac:dyDescent="0.25">
      <c r="A2617" s="146">
        <v>45113</v>
      </c>
      <c r="B2617" s="57" t="s">
        <v>8084</v>
      </c>
      <c r="C2617" s="51" t="s">
        <v>2284</v>
      </c>
      <c r="D2617" s="51" t="s">
        <v>2481</v>
      </c>
      <c r="E2617" s="54">
        <v>45125</v>
      </c>
      <c r="F2617" s="51" t="s">
        <v>302</v>
      </c>
      <c r="G2617" s="48" t="s">
        <v>2283</v>
      </c>
      <c r="H2617" s="52">
        <v>1</v>
      </c>
      <c r="I2617" s="51" t="s">
        <v>719</v>
      </c>
      <c r="J2617" s="1">
        <v>34.200000000000003</v>
      </c>
      <c r="K2617" s="132">
        <v>1004719</v>
      </c>
      <c r="L2617" s="131"/>
      <c r="M2617" s="131">
        <v>25.2</v>
      </c>
      <c r="N2617" s="131">
        <v>3</v>
      </c>
      <c r="O2617" s="133">
        <f t="shared" si="361"/>
        <v>75.599999999999994</v>
      </c>
      <c r="P2617" s="131" t="s">
        <v>3486</v>
      </c>
      <c r="Q2617" s="131" t="s">
        <v>589</v>
      </c>
      <c r="R2617" s="134" t="s">
        <v>997</v>
      </c>
      <c r="S2617" s="149">
        <v>1.1325000000000012</v>
      </c>
      <c r="T2617" s="149">
        <v>1.1325000000000012</v>
      </c>
      <c r="U2617" s="150">
        <v>45118</v>
      </c>
      <c r="V2617" s="149">
        <v>8.5000000000001297E-2</v>
      </c>
      <c r="W2617" s="130">
        <v>1.9</v>
      </c>
      <c r="X2617" s="135">
        <v>126.85</v>
      </c>
      <c r="Y2617" s="130" t="str">
        <f t="shared" si="356"/>
        <v>RECELL709</v>
      </c>
      <c r="Z2617" s="130" t="str">
        <f t="shared" si="357"/>
        <v>7/INR18650-30Q</v>
      </c>
      <c r="AA2617" s="135">
        <f t="shared" si="359"/>
        <v>1.9</v>
      </c>
      <c r="AB2617" s="135">
        <f t="shared" si="354"/>
        <v>34.200000000000003</v>
      </c>
      <c r="AC2617" s="130">
        <f t="shared" si="360"/>
        <v>126.85</v>
      </c>
      <c r="AD2617" s="130" t="str">
        <f t="shared" si="358"/>
        <v>22000-999C</v>
      </c>
      <c r="AE2617" s="136"/>
      <c r="AF2617" s="137"/>
      <c r="AG2617" s="1" t="s">
        <v>13</v>
      </c>
      <c r="AH2617" s="43" t="s">
        <v>513</v>
      </c>
      <c r="AI2617" s="229">
        <v>45111</v>
      </c>
    </row>
    <row r="2618" spans="1:35" x14ac:dyDescent="0.25">
      <c r="A2618" s="140">
        <v>45090</v>
      </c>
      <c r="B2618" s="55" t="s">
        <v>7936</v>
      </c>
      <c r="C2618" s="51" t="s">
        <v>7939</v>
      </c>
      <c r="D2618" s="51" t="s">
        <v>7940</v>
      </c>
      <c r="E2618" s="54">
        <v>45103</v>
      </c>
      <c r="F2618" s="51" t="s">
        <v>7937</v>
      </c>
      <c r="G2618" s="48" t="s">
        <v>7938</v>
      </c>
      <c r="H2618" s="52">
        <v>1</v>
      </c>
      <c r="I2618" s="51" t="s">
        <v>3221</v>
      </c>
      <c r="J2618" s="1">
        <v>9.7799999999999994</v>
      </c>
      <c r="K2618" s="132">
        <v>1002039</v>
      </c>
      <c r="L2618" s="131"/>
      <c r="M2618" s="131">
        <v>9.6</v>
      </c>
      <c r="N2618" s="131">
        <v>3.3</v>
      </c>
      <c r="O2618" s="133">
        <f t="shared" si="361"/>
        <v>31.679999999999996</v>
      </c>
      <c r="P2618" s="131" t="s">
        <v>508</v>
      </c>
      <c r="Q2618" s="131" t="s">
        <v>577</v>
      </c>
      <c r="R2618" s="134" t="s">
        <v>287</v>
      </c>
      <c r="S2618" s="149">
        <v>1.1377777777777789</v>
      </c>
      <c r="T2618" s="149">
        <v>1.1377777777777789</v>
      </c>
      <c r="U2618" s="150">
        <v>45118</v>
      </c>
      <c r="V2618" s="149">
        <v>0.15777777777777757</v>
      </c>
      <c r="W2618" s="130">
        <v>0.47</v>
      </c>
      <c r="X2618" s="135">
        <v>85</v>
      </c>
      <c r="Y2618" s="130" t="str">
        <f t="shared" si="356"/>
        <v>RL1256</v>
      </c>
      <c r="Z2618" s="130" t="str">
        <f t="shared" si="357"/>
        <v>3/IFR26650</v>
      </c>
      <c r="AA2618" s="135">
        <f t="shared" si="359"/>
        <v>0.47</v>
      </c>
      <c r="AB2618" s="135">
        <f t="shared" si="354"/>
        <v>9.7799999999999994</v>
      </c>
      <c r="AC2618" s="130">
        <f t="shared" si="360"/>
        <v>85</v>
      </c>
      <c r="AD2618" s="130" t="str">
        <f t="shared" si="358"/>
        <v>66002-086</v>
      </c>
      <c r="AE2618" s="136"/>
      <c r="AF2618" s="137"/>
      <c r="AG2618" s="1" t="s">
        <v>151</v>
      </c>
      <c r="AH2618" s="43">
        <v>39622</v>
      </c>
      <c r="AI2618" s="229">
        <v>45090</v>
      </c>
    </row>
    <row r="2619" spans="1:35" x14ac:dyDescent="0.25">
      <c r="A2619" s="146">
        <v>45113</v>
      </c>
      <c r="B2619" s="57" t="s">
        <v>8100</v>
      </c>
      <c r="C2619" s="51" t="s">
        <v>8102</v>
      </c>
      <c r="D2619" s="51" t="s">
        <v>8103</v>
      </c>
      <c r="E2619" s="54">
        <v>45124</v>
      </c>
      <c r="F2619" s="51" t="s">
        <v>282</v>
      </c>
      <c r="G2619" s="48" t="s">
        <v>8101</v>
      </c>
      <c r="H2619" s="52">
        <v>1</v>
      </c>
      <c r="I2619" s="1"/>
      <c r="J2619" s="1">
        <v>3.06</v>
      </c>
      <c r="K2619" s="132">
        <v>1004477</v>
      </c>
      <c r="L2619" s="131"/>
      <c r="M2619" s="131"/>
      <c r="N2619" s="131"/>
      <c r="O2619" s="133">
        <f t="shared" si="361"/>
        <v>0</v>
      </c>
      <c r="P2619" s="131"/>
      <c r="Q2619" s="131"/>
      <c r="R2619" s="134" t="s">
        <v>997</v>
      </c>
      <c r="S2619" s="149">
        <v>0.20805555555555699</v>
      </c>
      <c r="T2619" s="149">
        <v>0.20805555555555699</v>
      </c>
      <c r="U2619" s="150">
        <v>45117</v>
      </c>
      <c r="V2619" s="149">
        <v>0.11166666666666547</v>
      </c>
      <c r="W2619" s="130">
        <v>0.5</v>
      </c>
      <c r="X2619" s="135">
        <v>7.1</v>
      </c>
      <c r="Y2619" s="130" t="str">
        <f t="shared" si="356"/>
        <v>LAB-cab</v>
      </c>
      <c r="Z2619" s="130" t="str">
        <f t="shared" si="357"/>
        <v>BFL5</v>
      </c>
      <c r="AA2619" s="135">
        <f t="shared" si="359"/>
        <v>0.5</v>
      </c>
      <c r="AB2619" s="135">
        <f t="shared" si="354"/>
        <v>3.06</v>
      </c>
      <c r="AC2619" s="130">
        <f t="shared" si="360"/>
        <v>7.1</v>
      </c>
      <c r="AD2619" s="130" t="str">
        <f t="shared" si="358"/>
        <v>20006-100SMLSPD</v>
      </c>
      <c r="AE2619" s="136"/>
      <c r="AF2619" s="137"/>
      <c r="AG2619" s="1" t="s">
        <v>573</v>
      </c>
      <c r="AH2619" s="43" t="s">
        <v>283</v>
      </c>
      <c r="AI2619" s="229">
        <v>45110</v>
      </c>
    </row>
    <row r="2620" spans="1:35" x14ac:dyDescent="0.25">
      <c r="A2620" s="139">
        <v>45110</v>
      </c>
      <c r="B2620" s="245" t="s">
        <v>8039</v>
      </c>
      <c r="C2620" s="175"/>
      <c r="D2620" s="175" t="s">
        <v>8041</v>
      </c>
      <c r="E2620" s="187">
        <v>45128</v>
      </c>
      <c r="F2620" s="175" t="s">
        <v>537</v>
      </c>
      <c r="G2620" s="176" t="s">
        <v>8040</v>
      </c>
      <c r="H2620" s="177">
        <v>1</v>
      </c>
      <c r="J2620" s="178">
        <v>15.7</v>
      </c>
      <c r="K2620" s="132">
        <v>1003555</v>
      </c>
      <c r="L2620" s="131"/>
      <c r="M2620" s="131"/>
      <c r="N2620" s="131"/>
      <c r="O2620" s="133">
        <f t="shared" si="361"/>
        <v>0</v>
      </c>
      <c r="P2620" s="131"/>
      <c r="Q2620" s="131"/>
      <c r="R2620" s="134" t="s">
        <v>997</v>
      </c>
      <c r="S2620" s="149">
        <v>1.7569444444444464</v>
      </c>
      <c r="T2620" s="149">
        <v>1.7569444444444464</v>
      </c>
      <c r="U2620" s="150">
        <v>45117</v>
      </c>
      <c r="V2620" s="149">
        <v>0.16666666666666607</v>
      </c>
      <c r="W2620" s="130">
        <v>0.5</v>
      </c>
      <c r="X2620" s="135">
        <v>105</v>
      </c>
      <c r="Y2620" s="130" t="str">
        <f t="shared" si="356"/>
        <v>CH503</v>
      </c>
      <c r="Z2620" s="130">
        <f t="shared" si="357"/>
        <v>0</v>
      </c>
      <c r="AA2620" s="135">
        <f t="shared" si="359"/>
        <v>0.5</v>
      </c>
      <c r="AB2620" s="135">
        <f t="shared" si="354"/>
        <v>15.7</v>
      </c>
      <c r="AC2620" s="130">
        <f t="shared" si="360"/>
        <v>105</v>
      </c>
      <c r="AD2620" s="130" t="str">
        <f t="shared" si="358"/>
        <v>66002-422</v>
      </c>
      <c r="AE2620" s="136"/>
      <c r="AF2620" s="137"/>
      <c r="AG2620" s="1" t="s">
        <v>152</v>
      </c>
      <c r="AH2620" s="43" t="s">
        <v>539</v>
      </c>
      <c r="AI2620" s="229">
        <v>45100</v>
      </c>
    </row>
    <row r="2621" spans="1:35" x14ac:dyDescent="0.25">
      <c r="A2621" s="139">
        <v>45110</v>
      </c>
      <c r="B2621" s="58" t="s">
        <v>8043</v>
      </c>
      <c r="C2621" s="51" t="s">
        <v>717</v>
      </c>
      <c r="D2621" s="51" t="s">
        <v>639</v>
      </c>
      <c r="E2621" s="54">
        <v>45121</v>
      </c>
      <c r="F2621" s="51" t="s">
        <v>267</v>
      </c>
      <c r="G2621" s="48" t="s">
        <v>638</v>
      </c>
      <c r="H2621" s="52">
        <v>3</v>
      </c>
      <c r="I2621" s="51" t="s">
        <v>243</v>
      </c>
      <c r="J2621" s="1">
        <v>22.6</v>
      </c>
      <c r="K2621" s="132">
        <v>1003804</v>
      </c>
      <c r="L2621" s="131"/>
      <c r="M2621" s="131">
        <v>12</v>
      </c>
      <c r="N2621" s="131">
        <v>2.5499999999999998</v>
      </c>
      <c r="O2621" s="133">
        <f t="shared" si="361"/>
        <v>30.599999999999998</v>
      </c>
      <c r="P2621" s="131" t="s">
        <v>3497</v>
      </c>
      <c r="Q2621" s="131" t="s">
        <v>584</v>
      </c>
      <c r="R2621" s="134" t="s">
        <v>248</v>
      </c>
      <c r="S2621" s="149">
        <v>2.4608333333333343</v>
      </c>
      <c r="T2621" s="149">
        <v>0.82027777777777811</v>
      </c>
      <c r="U2621" s="150">
        <v>45117</v>
      </c>
      <c r="V2621" s="149">
        <v>0.15777777777777757</v>
      </c>
      <c r="W2621" s="130">
        <v>0.78</v>
      </c>
      <c r="X2621" s="135">
        <v>62</v>
      </c>
      <c r="Y2621" s="130" t="str">
        <f t="shared" si="356"/>
        <v>N354</v>
      </c>
      <c r="Z2621" s="130" t="str">
        <f t="shared" si="357"/>
        <v>10/HR-3UTHC</v>
      </c>
      <c r="AA2621" s="135">
        <f t="shared" si="359"/>
        <v>0.78</v>
      </c>
      <c r="AB2621" s="135">
        <f t="shared" si="354"/>
        <v>22.6</v>
      </c>
      <c r="AC2621" s="130">
        <f t="shared" si="360"/>
        <v>62</v>
      </c>
      <c r="AD2621" s="130" t="str">
        <f t="shared" si="358"/>
        <v>66000-354</v>
      </c>
      <c r="AE2621" s="136"/>
      <c r="AF2621" s="137"/>
      <c r="AG2621" s="1" t="s">
        <v>153</v>
      </c>
      <c r="AH2621" s="43">
        <v>66116</v>
      </c>
      <c r="AI2621" s="229">
        <v>45103</v>
      </c>
    </row>
    <row r="2622" spans="1:35" x14ac:dyDescent="0.25">
      <c r="A2622" s="144">
        <v>45098</v>
      </c>
      <c r="B2622" s="56" t="s">
        <v>7987</v>
      </c>
      <c r="C2622" s="51" t="s">
        <v>7989</v>
      </c>
      <c r="D2622" s="51" t="s">
        <v>7990</v>
      </c>
      <c r="E2622" s="54">
        <v>45111</v>
      </c>
      <c r="F2622" s="51" t="s">
        <v>6947</v>
      </c>
      <c r="G2622" s="48" t="s">
        <v>7988</v>
      </c>
      <c r="H2622" s="52">
        <v>1</v>
      </c>
      <c r="I2622" s="51" t="s">
        <v>716</v>
      </c>
      <c r="J2622" s="1">
        <v>6.23</v>
      </c>
      <c r="K2622" s="132">
        <v>1002974</v>
      </c>
      <c r="L2622" s="131"/>
      <c r="M2622" s="131">
        <v>6</v>
      </c>
      <c r="N2622" s="131">
        <v>0.3</v>
      </c>
      <c r="O2622" s="133">
        <f t="shared" si="361"/>
        <v>1.7999999999999998</v>
      </c>
      <c r="P2622" s="131" t="s">
        <v>3497</v>
      </c>
      <c r="Q2622" s="131" t="s">
        <v>583</v>
      </c>
      <c r="R2622" s="134" t="s">
        <v>997</v>
      </c>
      <c r="S2622" s="149">
        <v>0.77472222222222431</v>
      </c>
      <c r="T2622" s="149">
        <v>0.77472222222222431</v>
      </c>
      <c r="U2622" s="150">
        <v>45117</v>
      </c>
      <c r="V2622" s="149">
        <v>6.3888888888889106E-2</v>
      </c>
      <c r="W2622" s="130">
        <v>0.25</v>
      </c>
      <c r="X2622" s="135">
        <v>45</v>
      </c>
      <c r="Y2622" s="130" t="str">
        <f t="shared" si="356"/>
        <v>N2061</v>
      </c>
      <c r="Z2622" s="130" t="str">
        <f t="shared" si="357"/>
        <v>5/CP300H</v>
      </c>
      <c r="AA2622" s="135">
        <f t="shared" si="359"/>
        <v>0.25</v>
      </c>
      <c r="AB2622" s="135">
        <f t="shared" si="354"/>
        <v>6.23</v>
      </c>
      <c r="AC2622" s="130">
        <f t="shared" si="360"/>
        <v>45</v>
      </c>
      <c r="AD2622" s="130" t="str">
        <f t="shared" si="358"/>
        <v>66003-176</v>
      </c>
      <c r="AE2622" s="136"/>
      <c r="AF2622" s="137"/>
      <c r="AG2622" s="1" t="s">
        <v>151</v>
      </c>
      <c r="AH2622" s="43">
        <v>67184</v>
      </c>
      <c r="AI2622" s="229">
        <v>45097</v>
      </c>
    </row>
    <row r="2623" spans="1:35" x14ac:dyDescent="0.25">
      <c r="A2623" s="140">
        <v>45111</v>
      </c>
      <c r="B2623" s="55" t="s">
        <v>8064</v>
      </c>
      <c r="C2623" s="51" t="s">
        <v>8066</v>
      </c>
      <c r="D2623" s="51" t="s">
        <v>8067</v>
      </c>
      <c r="E2623" s="54">
        <v>45117</v>
      </c>
      <c r="F2623" s="51" t="s">
        <v>5603</v>
      </c>
      <c r="G2623" s="48" t="s">
        <v>8065</v>
      </c>
      <c r="H2623" s="52">
        <v>1</v>
      </c>
      <c r="I2623" s="51" t="s">
        <v>95</v>
      </c>
      <c r="J2623" s="1">
        <v>4.9400000000000004</v>
      </c>
      <c r="K2623" s="132">
        <v>1004551</v>
      </c>
      <c r="L2623" s="131"/>
      <c r="M2623" s="131">
        <v>7.5</v>
      </c>
      <c r="N2623" s="131"/>
      <c r="O2623" s="133">
        <f t="shared" si="361"/>
        <v>0</v>
      </c>
      <c r="P2623" s="131" t="s">
        <v>3538</v>
      </c>
      <c r="Q2623" s="131" t="s">
        <v>583</v>
      </c>
      <c r="R2623" s="134" t="s">
        <v>997</v>
      </c>
      <c r="S2623" s="149">
        <v>1.8180555555555542</v>
      </c>
      <c r="T2623" s="149">
        <v>1.8180555555555542</v>
      </c>
      <c r="U2623" s="150">
        <v>45117</v>
      </c>
      <c r="V2623" s="149">
        <v>0.16583333333333394</v>
      </c>
      <c r="W2623" s="130">
        <v>1</v>
      </c>
      <c r="X2623" s="135">
        <v>40</v>
      </c>
      <c r="Y2623" s="130" t="str">
        <f t="shared" si="356"/>
        <v>AL628</v>
      </c>
      <c r="Z2623" s="130" t="str">
        <f t="shared" si="357"/>
        <v>5/LR20XW</v>
      </c>
      <c r="AA2623" s="135">
        <f t="shared" si="359"/>
        <v>1</v>
      </c>
      <c r="AB2623" s="135">
        <f t="shared" si="354"/>
        <v>4.9400000000000004</v>
      </c>
      <c r="AC2623" s="130">
        <f t="shared" si="360"/>
        <v>40</v>
      </c>
      <c r="AD2623" s="130" t="str">
        <f t="shared" si="358"/>
        <v>66004-192</v>
      </c>
      <c r="AE2623" s="136"/>
      <c r="AF2623" s="137"/>
      <c r="AG2623" s="1" t="s">
        <v>151</v>
      </c>
      <c r="AH2623" s="43">
        <v>2706</v>
      </c>
      <c r="AI2623" s="229">
        <v>45110</v>
      </c>
    </row>
    <row r="2624" spans="1:35" x14ac:dyDescent="0.25">
      <c r="A2624" s="146">
        <v>45113</v>
      </c>
      <c r="B2624" s="57" t="s">
        <v>8091</v>
      </c>
      <c r="C2624" s="51" t="s">
        <v>541</v>
      </c>
      <c r="D2624" s="51" t="s">
        <v>8132</v>
      </c>
      <c r="E2624" s="54">
        <v>45121</v>
      </c>
      <c r="F2624" s="51" t="s">
        <v>3718</v>
      </c>
      <c r="G2624" s="48" t="s">
        <v>8092</v>
      </c>
      <c r="H2624" s="52">
        <v>1</v>
      </c>
      <c r="I2624" s="51" t="s">
        <v>288</v>
      </c>
      <c r="J2624" s="1">
        <v>30.84</v>
      </c>
      <c r="K2624" s="132">
        <v>1004552</v>
      </c>
      <c r="L2624" s="131"/>
      <c r="M2624" s="131">
        <v>12</v>
      </c>
      <c r="N2624" s="131">
        <v>4</v>
      </c>
      <c r="O2624" s="133">
        <f t="shared" si="361"/>
        <v>48</v>
      </c>
      <c r="P2624" s="131" t="s">
        <v>3497</v>
      </c>
      <c r="Q2624" s="131" t="s">
        <v>584</v>
      </c>
      <c r="R2624" s="134" t="s">
        <v>997</v>
      </c>
      <c r="S2624" s="149">
        <v>1.6075000000000008</v>
      </c>
      <c r="T2624" s="149">
        <v>1.6075000000000008</v>
      </c>
      <c r="U2624" s="150">
        <v>45117</v>
      </c>
      <c r="V2624" s="149">
        <v>0.15277777777777812</v>
      </c>
      <c r="W2624" s="130">
        <v>0.5</v>
      </c>
      <c r="X2624" s="135">
        <v>90</v>
      </c>
      <c r="Y2624" s="130" t="str">
        <f t="shared" si="356"/>
        <v>RECELL847</v>
      </c>
      <c r="Z2624" s="130" t="str">
        <f t="shared" si="357"/>
        <v>10/HR-4/3AU</v>
      </c>
      <c r="AA2624" s="135">
        <f t="shared" si="359"/>
        <v>0.5</v>
      </c>
      <c r="AB2624" s="135">
        <f t="shared" si="354"/>
        <v>30.84</v>
      </c>
      <c r="AC2624" s="130">
        <f t="shared" si="360"/>
        <v>90</v>
      </c>
      <c r="AD2624" s="130" t="str">
        <f t="shared" si="358"/>
        <v>66004-195</v>
      </c>
      <c r="AE2624" s="136"/>
      <c r="AF2624" s="137"/>
      <c r="AG2624" s="1" t="s">
        <v>151</v>
      </c>
      <c r="AH2624" s="43">
        <v>284771</v>
      </c>
      <c r="AI2624" s="229">
        <v>45110</v>
      </c>
    </row>
    <row r="2625" spans="1:35" x14ac:dyDescent="0.25">
      <c r="A2625" s="139">
        <v>45005</v>
      </c>
      <c r="B2625" s="58" t="s">
        <v>7302</v>
      </c>
      <c r="C2625" s="51" t="s">
        <v>2150</v>
      </c>
      <c r="D2625" s="51" t="s">
        <v>381</v>
      </c>
      <c r="E2625" s="54">
        <v>45026</v>
      </c>
      <c r="F2625" s="51" t="s">
        <v>90</v>
      </c>
      <c r="G2625" s="48" t="s">
        <v>380</v>
      </c>
      <c r="H2625" s="52">
        <v>4</v>
      </c>
      <c r="I2625" s="51" t="s">
        <v>95</v>
      </c>
      <c r="J2625" s="1">
        <v>65.349999999999994</v>
      </c>
      <c r="K2625" s="132"/>
      <c r="L2625" s="131"/>
      <c r="M2625" s="131">
        <v>13.5</v>
      </c>
      <c r="N2625" s="131"/>
      <c r="O2625" s="133">
        <f t="shared" si="361"/>
        <v>0</v>
      </c>
      <c r="P2625" s="131" t="s">
        <v>3538</v>
      </c>
      <c r="Q2625" s="131" t="s">
        <v>7303</v>
      </c>
      <c r="R2625" s="134" t="s">
        <v>8110</v>
      </c>
      <c r="S2625" s="149">
        <v>13.555555555555555</v>
      </c>
      <c r="T2625" s="149">
        <v>3.3888888888888888</v>
      </c>
      <c r="U2625" s="150">
        <v>45117</v>
      </c>
      <c r="V2625" s="149">
        <v>0.38249999999999851</v>
      </c>
      <c r="W2625" s="130">
        <v>2.4700000000000002</v>
      </c>
      <c r="X2625" s="135">
        <v>360</v>
      </c>
      <c r="Y2625" s="130" t="str">
        <f t="shared" si="356"/>
        <v>AL123D</v>
      </c>
      <c r="Z2625" s="130" t="str">
        <f t="shared" si="357"/>
        <v>72/LR20XW</v>
      </c>
      <c r="AA2625" s="135">
        <f t="shared" si="359"/>
        <v>2.4700000000000002</v>
      </c>
      <c r="AB2625" s="135">
        <f t="shared" si="354"/>
        <v>65.349999999999994</v>
      </c>
      <c r="AC2625" s="130">
        <f t="shared" si="360"/>
        <v>360</v>
      </c>
      <c r="AD2625" s="130" t="str">
        <f t="shared" si="358"/>
        <v>66000-182</v>
      </c>
      <c r="AE2625" s="136"/>
      <c r="AF2625" s="137"/>
      <c r="AG2625" s="1" t="s">
        <v>90</v>
      </c>
      <c r="AH2625" s="43"/>
      <c r="AI2625" s="51"/>
    </row>
    <row r="2626" spans="1:35" x14ac:dyDescent="0.25">
      <c r="A2626" s="146">
        <v>45113</v>
      </c>
      <c r="B2626" s="57" t="s">
        <v>8088</v>
      </c>
      <c r="C2626" s="51" t="s">
        <v>8090</v>
      </c>
      <c r="D2626" s="51" t="s">
        <v>8133</v>
      </c>
      <c r="E2626" s="54">
        <v>45121</v>
      </c>
      <c r="F2626" s="51" t="s">
        <v>3718</v>
      </c>
      <c r="G2626" s="48" t="s">
        <v>8089</v>
      </c>
      <c r="H2626" s="52">
        <v>2</v>
      </c>
      <c r="I2626" s="51" t="s">
        <v>718</v>
      </c>
      <c r="J2626" s="1">
        <v>7.13</v>
      </c>
      <c r="K2626" s="132">
        <v>1004552</v>
      </c>
      <c r="L2626" s="131"/>
      <c r="M2626" s="131">
        <v>4.8</v>
      </c>
      <c r="N2626" s="131">
        <v>0.8</v>
      </c>
      <c r="O2626" s="133">
        <f t="shared" si="361"/>
        <v>3.84</v>
      </c>
      <c r="P2626" s="131" t="s">
        <v>3497</v>
      </c>
      <c r="Q2626" s="131" t="s">
        <v>562</v>
      </c>
      <c r="R2626" s="134" t="s">
        <v>997</v>
      </c>
      <c r="S2626" s="149">
        <v>0.64722222222222303</v>
      </c>
      <c r="T2626" s="149">
        <v>0.32361111111111152</v>
      </c>
      <c r="U2626" s="150">
        <v>45114</v>
      </c>
      <c r="V2626" s="149">
        <v>0.16222222222222449</v>
      </c>
      <c r="W2626" s="130">
        <v>0.5</v>
      </c>
      <c r="X2626" s="135">
        <v>25</v>
      </c>
      <c r="Y2626" s="130" t="str">
        <f t="shared" si="356"/>
        <v>PACK768</v>
      </c>
      <c r="Z2626" s="130" t="str">
        <f t="shared" si="357"/>
        <v>4/GP80AAAH</v>
      </c>
      <c r="AA2626" s="135">
        <f t="shared" si="359"/>
        <v>0.5</v>
      </c>
      <c r="AB2626" s="135">
        <f t="shared" ref="AB2626:AB2689" si="362">J2626</f>
        <v>7.13</v>
      </c>
      <c r="AC2626" s="130">
        <f t="shared" si="360"/>
        <v>25</v>
      </c>
      <c r="AD2626" s="130" t="str">
        <f t="shared" si="358"/>
        <v>66004-194</v>
      </c>
      <c r="AE2626" s="136"/>
      <c r="AF2626" s="137"/>
      <c r="AG2626" s="1" t="s">
        <v>151</v>
      </c>
      <c r="AH2626" s="43">
        <v>284771</v>
      </c>
      <c r="AI2626" s="229">
        <v>45110</v>
      </c>
    </row>
    <row r="2627" spans="1:35" x14ac:dyDescent="0.25">
      <c r="A2627" s="140">
        <v>45111</v>
      </c>
      <c r="B2627" s="55" t="s">
        <v>8060</v>
      </c>
      <c r="C2627" s="51" t="s">
        <v>8062</v>
      </c>
      <c r="D2627" s="51" t="s">
        <v>8063</v>
      </c>
      <c r="E2627" s="54">
        <v>45117</v>
      </c>
      <c r="F2627" s="51" t="s">
        <v>5603</v>
      </c>
      <c r="G2627" s="48" t="s">
        <v>8061</v>
      </c>
      <c r="H2627" s="52">
        <v>1</v>
      </c>
      <c r="I2627" s="51" t="s">
        <v>293</v>
      </c>
      <c r="J2627" s="1">
        <v>28</v>
      </c>
      <c r="K2627" s="132">
        <v>1004551</v>
      </c>
      <c r="L2627" s="131"/>
      <c r="M2627" s="131">
        <v>18</v>
      </c>
      <c r="N2627" s="131">
        <v>1.7</v>
      </c>
      <c r="O2627" s="133">
        <f t="shared" si="361"/>
        <v>30.599999999999998</v>
      </c>
      <c r="P2627" s="131" t="s">
        <v>3497</v>
      </c>
      <c r="Q2627" s="131" t="s">
        <v>590</v>
      </c>
      <c r="R2627" s="134" t="s">
        <v>997</v>
      </c>
      <c r="S2627" s="149">
        <v>2.1549999999999998</v>
      </c>
      <c r="T2627" s="149">
        <v>2.1549999999999998</v>
      </c>
      <c r="U2627" s="150">
        <v>45114</v>
      </c>
      <c r="V2627" s="149">
        <v>0.16611111111110954</v>
      </c>
      <c r="W2627" s="130">
        <v>1</v>
      </c>
      <c r="X2627" s="135">
        <v>125</v>
      </c>
      <c r="Y2627" s="130" t="str">
        <f t="shared" si="356"/>
        <v>N2063</v>
      </c>
      <c r="Z2627" s="130" t="str">
        <f t="shared" si="357"/>
        <v>15/AA1700</v>
      </c>
      <c r="AA2627" s="135">
        <f t="shared" si="359"/>
        <v>1</v>
      </c>
      <c r="AB2627" s="135">
        <f t="shared" si="362"/>
        <v>28</v>
      </c>
      <c r="AC2627" s="130">
        <f t="shared" si="360"/>
        <v>125</v>
      </c>
      <c r="AD2627" s="130" t="str">
        <f t="shared" si="358"/>
        <v>66004-193</v>
      </c>
      <c r="AE2627" s="136"/>
      <c r="AF2627" s="137"/>
      <c r="AG2627" s="1" t="s">
        <v>151</v>
      </c>
      <c r="AH2627" s="43">
        <v>2706</v>
      </c>
      <c r="AI2627" s="229">
        <v>45110</v>
      </c>
    </row>
    <row r="2628" spans="1:35" x14ac:dyDescent="0.25">
      <c r="A2628" s="140">
        <v>45111</v>
      </c>
      <c r="B2628" s="55" t="s">
        <v>8068</v>
      </c>
      <c r="C2628" s="51" t="s">
        <v>8070</v>
      </c>
      <c r="D2628" s="51" t="s">
        <v>8134</v>
      </c>
      <c r="E2628" s="54">
        <v>45117</v>
      </c>
      <c r="F2628" s="51" t="s">
        <v>5603</v>
      </c>
      <c r="G2628" s="48" t="s">
        <v>8069</v>
      </c>
      <c r="H2628" s="52">
        <v>1</v>
      </c>
      <c r="I2628" s="51" t="s">
        <v>95</v>
      </c>
      <c r="J2628" s="1">
        <v>36.369999999999997</v>
      </c>
      <c r="K2628" s="132">
        <v>1004551</v>
      </c>
      <c r="L2628" s="131"/>
      <c r="M2628" s="131">
        <v>15</v>
      </c>
      <c r="N2628" s="131"/>
      <c r="O2628" s="133">
        <f t="shared" si="361"/>
        <v>0</v>
      </c>
      <c r="P2628" s="131" t="s">
        <v>3538</v>
      </c>
      <c r="Q2628" s="131" t="s">
        <v>4213</v>
      </c>
      <c r="R2628" s="134" t="s">
        <v>997</v>
      </c>
      <c r="S2628" s="149">
        <v>3.6888888888888909</v>
      </c>
      <c r="T2628" s="149">
        <v>3.6888888888888909</v>
      </c>
      <c r="U2628" s="150">
        <v>45114</v>
      </c>
      <c r="V2628" s="149">
        <v>0.16666666666666607</v>
      </c>
      <c r="W2628" s="130">
        <v>2</v>
      </c>
      <c r="X2628" s="135">
        <v>275</v>
      </c>
      <c r="Y2628" s="130" t="str">
        <f t="shared" si="356"/>
        <v>PACK767</v>
      </c>
      <c r="Z2628" s="130" t="str">
        <f t="shared" si="357"/>
        <v>40/LR20XW</v>
      </c>
      <c r="AA2628" s="135">
        <f t="shared" si="359"/>
        <v>2</v>
      </c>
      <c r="AB2628" s="135">
        <f t="shared" si="362"/>
        <v>36.369999999999997</v>
      </c>
      <c r="AC2628" s="130">
        <f t="shared" si="360"/>
        <v>275</v>
      </c>
      <c r="AD2628" s="130" t="str">
        <f t="shared" si="358"/>
        <v>66004-191</v>
      </c>
      <c r="AE2628" s="136"/>
      <c r="AF2628" s="137"/>
      <c r="AG2628" s="1" t="s">
        <v>151</v>
      </c>
      <c r="AH2628" s="43">
        <v>2706</v>
      </c>
      <c r="AI2628" s="229">
        <v>45110</v>
      </c>
    </row>
    <row r="2629" spans="1:35" x14ac:dyDescent="0.25">
      <c r="A2629" s="147">
        <v>45107</v>
      </c>
      <c r="B2629" s="82" t="s">
        <v>8028</v>
      </c>
      <c r="C2629" s="51" t="s">
        <v>7110</v>
      </c>
      <c r="D2629" s="51" t="s">
        <v>5470</v>
      </c>
      <c r="E2629" s="54">
        <v>45132</v>
      </c>
      <c r="F2629" s="51" t="s">
        <v>3033</v>
      </c>
      <c r="G2629" s="48" t="s">
        <v>3722</v>
      </c>
      <c r="H2629" s="52">
        <v>10</v>
      </c>
      <c r="I2629" s="51" t="s">
        <v>3492</v>
      </c>
      <c r="J2629" s="1">
        <v>111.44</v>
      </c>
      <c r="K2629" s="132">
        <v>1003908</v>
      </c>
      <c r="L2629" s="131"/>
      <c r="M2629" s="131"/>
      <c r="N2629" s="131"/>
      <c r="O2629" s="133">
        <f t="shared" si="361"/>
        <v>0</v>
      </c>
      <c r="P2629" s="131"/>
      <c r="Q2629" s="131"/>
      <c r="R2629" s="134" t="s">
        <v>297</v>
      </c>
      <c r="S2629" s="149">
        <v>14.659166666666668</v>
      </c>
      <c r="T2629" s="149">
        <v>1.4659166666666668</v>
      </c>
      <c r="U2629" s="150">
        <v>45114</v>
      </c>
      <c r="V2629" s="149">
        <v>0.33333333333333348</v>
      </c>
      <c r="W2629" s="130">
        <v>1.37</v>
      </c>
      <c r="X2629" s="135">
        <v>250</v>
      </c>
      <c r="Y2629" s="130" t="str">
        <f t="shared" si="356"/>
        <v>CH563A</v>
      </c>
      <c r="Z2629" s="130" t="str">
        <f t="shared" si="357"/>
        <v>1/TSB-003</v>
      </c>
      <c r="AA2629" s="135">
        <f t="shared" si="359"/>
        <v>1.37</v>
      </c>
      <c r="AB2629" s="135">
        <f t="shared" si="362"/>
        <v>111.44</v>
      </c>
      <c r="AC2629" s="130">
        <f t="shared" si="360"/>
        <v>250</v>
      </c>
      <c r="AD2629" s="130" t="str">
        <f t="shared" si="358"/>
        <v>67001-877</v>
      </c>
      <c r="AE2629" s="136"/>
      <c r="AF2629" s="137"/>
      <c r="AG2629" s="1" t="s">
        <v>153</v>
      </c>
      <c r="AH2629" s="43">
        <v>2486</v>
      </c>
      <c r="AI2629" s="229">
        <v>45104</v>
      </c>
    </row>
    <row r="2630" spans="1:35" x14ac:dyDescent="0.25">
      <c r="A2630" s="139">
        <v>45005</v>
      </c>
      <c r="B2630" s="58" t="s">
        <v>7304</v>
      </c>
      <c r="C2630" s="51" t="s">
        <v>330</v>
      </c>
      <c r="D2630" s="51" t="s">
        <v>331</v>
      </c>
      <c r="E2630" s="54">
        <v>45026</v>
      </c>
      <c r="F2630" s="51" t="s">
        <v>90</v>
      </c>
      <c r="G2630" s="48" t="s">
        <v>329</v>
      </c>
      <c r="H2630" s="52">
        <v>10</v>
      </c>
      <c r="I2630" s="51" t="s">
        <v>95</v>
      </c>
      <c r="J2630" s="1">
        <v>33.51</v>
      </c>
      <c r="K2630" s="132"/>
      <c r="L2630" s="131"/>
      <c r="M2630" s="131">
        <v>13.5</v>
      </c>
      <c r="N2630" s="131"/>
      <c r="O2630" s="133">
        <f t="shared" si="361"/>
        <v>0</v>
      </c>
      <c r="P2630" s="131" t="s">
        <v>3538</v>
      </c>
      <c r="Q2630" s="131" t="s">
        <v>332</v>
      </c>
      <c r="R2630" s="134" t="s">
        <v>5813</v>
      </c>
      <c r="S2630" s="149">
        <v>20.788333333333348</v>
      </c>
      <c r="T2630" s="149">
        <v>2.0788333333333346</v>
      </c>
      <c r="U2630" s="150">
        <v>45114</v>
      </c>
      <c r="V2630" s="149">
        <v>0.59611111111111148</v>
      </c>
      <c r="W2630" s="130">
        <v>1.47</v>
      </c>
      <c r="X2630" s="135">
        <v>153</v>
      </c>
      <c r="Y2630" s="130" t="str">
        <f t="shared" si="356"/>
        <v>AL123</v>
      </c>
      <c r="Z2630" s="130" t="str">
        <f t="shared" si="357"/>
        <v>36/LR20XW</v>
      </c>
      <c r="AA2630" s="135">
        <f t="shared" si="359"/>
        <v>1.47</v>
      </c>
      <c r="AB2630" s="135">
        <f t="shared" si="362"/>
        <v>33.51</v>
      </c>
      <c r="AC2630" s="130">
        <f t="shared" si="360"/>
        <v>153</v>
      </c>
      <c r="AD2630" s="130" t="str">
        <f t="shared" si="358"/>
        <v>66000-180</v>
      </c>
      <c r="AE2630" s="136"/>
      <c r="AF2630" s="137"/>
      <c r="AG2630" s="1" t="s">
        <v>90</v>
      </c>
      <c r="AH2630" s="43"/>
      <c r="AI2630" s="51"/>
    </row>
    <row r="2631" spans="1:35" x14ac:dyDescent="0.25">
      <c r="A2631" s="139">
        <v>45117</v>
      </c>
      <c r="B2631" s="58" t="s">
        <v>8114</v>
      </c>
      <c r="C2631" s="51" t="s">
        <v>1293</v>
      </c>
      <c r="D2631" s="51" t="s">
        <v>458</v>
      </c>
      <c r="E2631" s="54">
        <v>45131</v>
      </c>
      <c r="F2631" s="51" t="s">
        <v>8112</v>
      </c>
      <c r="G2631" s="48" t="s">
        <v>457</v>
      </c>
      <c r="H2631" s="52">
        <v>10</v>
      </c>
      <c r="I2631" s="51" t="s">
        <v>102</v>
      </c>
      <c r="J2631" s="1">
        <v>34.94</v>
      </c>
      <c r="K2631" s="132">
        <v>1004932</v>
      </c>
      <c r="L2631" s="131"/>
      <c r="M2631" s="131"/>
      <c r="N2631" s="131"/>
      <c r="O2631" s="133">
        <f t="shared" si="361"/>
        <v>0</v>
      </c>
      <c r="P2631" s="131"/>
      <c r="Q2631" s="131"/>
      <c r="R2631" s="134" t="s">
        <v>5813</v>
      </c>
      <c r="S2631" s="149">
        <v>0.94527777777777811</v>
      </c>
      <c r="T2631" s="149">
        <v>9.4527777777777808E-2</v>
      </c>
      <c r="U2631" s="150">
        <v>45119</v>
      </c>
      <c r="V2631" s="149">
        <v>0.39777777777777779</v>
      </c>
      <c r="W2631" s="130">
        <v>0.09</v>
      </c>
      <c r="X2631" s="135">
        <v>75</v>
      </c>
      <c r="Y2631" s="130" t="str">
        <f t="shared" si="356"/>
        <v>CH105</v>
      </c>
      <c r="Z2631" s="130" t="str">
        <f t="shared" si="357"/>
        <v>1/TSB-002</v>
      </c>
      <c r="AA2631" s="135">
        <f t="shared" si="359"/>
        <v>0.09</v>
      </c>
      <c r="AB2631" s="135">
        <f t="shared" si="362"/>
        <v>34.94</v>
      </c>
      <c r="AC2631" s="130">
        <f t="shared" si="360"/>
        <v>75</v>
      </c>
      <c r="AD2631" s="130" t="str">
        <f t="shared" si="358"/>
        <v>66000-015</v>
      </c>
      <c r="AE2631" s="136"/>
      <c r="AF2631" s="137"/>
      <c r="AG2631" s="1" t="s">
        <v>573</v>
      </c>
      <c r="AH2631" s="43">
        <v>35409</v>
      </c>
      <c r="AI2631" s="229">
        <v>45112</v>
      </c>
    </row>
    <row r="2632" spans="1:35" x14ac:dyDescent="0.25">
      <c r="A2632" s="146">
        <v>45113</v>
      </c>
      <c r="B2632" s="57" t="s">
        <v>8093</v>
      </c>
      <c r="C2632" s="51" t="s">
        <v>6567</v>
      </c>
      <c r="D2632" s="51" t="s">
        <v>576</v>
      </c>
      <c r="E2632" s="54">
        <v>45131</v>
      </c>
      <c r="F2632" s="51" t="s">
        <v>322</v>
      </c>
      <c r="G2632" s="48" t="s">
        <v>575</v>
      </c>
      <c r="H2632" s="52">
        <v>160</v>
      </c>
      <c r="I2632" s="51" t="s">
        <v>634</v>
      </c>
      <c r="J2632" s="1">
        <v>2</v>
      </c>
      <c r="K2632" s="132">
        <v>1004462</v>
      </c>
      <c r="L2632" s="131"/>
      <c r="M2632" s="131">
        <v>1.2</v>
      </c>
      <c r="N2632" s="131">
        <v>0.8</v>
      </c>
      <c r="O2632" s="133">
        <f t="shared" ref="O2632:O2636" si="363">N2632*M2632</f>
        <v>0.96</v>
      </c>
      <c r="P2632" s="131" t="s">
        <v>3497</v>
      </c>
      <c r="Q2632" s="131" t="s">
        <v>412</v>
      </c>
      <c r="R2632" s="134" t="s">
        <v>248</v>
      </c>
      <c r="S2632" s="149">
        <v>8.5769444444444467</v>
      </c>
      <c r="T2632" s="149">
        <v>5.3605902777777791E-2</v>
      </c>
      <c r="U2632" s="150">
        <v>45119</v>
      </c>
      <c r="V2632" s="149">
        <v>0.55055555555555724</v>
      </c>
      <c r="W2632" s="130">
        <v>0.03</v>
      </c>
      <c r="X2632" s="135">
        <v>3.1</v>
      </c>
      <c r="Y2632" s="130" t="str">
        <f t="shared" si="356"/>
        <v>N1705</v>
      </c>
      <c r="Z2632" s="130" t="str">
        <f t="shared" si="357"/>
        <v xml:space="preserve">1/BK-4MCCE </v>
      </c>
      <c r="AA2632" s="135">
        <f t="shared" si="359"/>
        <v>0.03</v>
      </c>
      <c r="AB2632" s="135">
        <f t="shared" si="362"/>
        <v>2</v>
      </c>
      <c r="AC2632" s="130">
        <f t="shared" si="360"/>
        <v>3.1</v>
      </c>
      <c r="AD2632" s="130" t="str">
        <f t="shared" si="358"/>
        <v>30006-414BP</v>
      </c>
      <c r="AE2632" s="136"/>
      <c r="AF2632" s="137"/>
      <c r="AG2632" s="1" t="s">
        <v>573</v>
      </c>
      <c r="AH2632" s="43" t="s">
        <v>323</v>
      </c>
      <c r="AI2632" s="229">
        <v>45110</v>
      </c>
    </row>
    <row r="2633" spans="1:35" x14ac:dyDescent="0.25">
      <c r="A2633" s="139">
        <v>45110</v>
      </c>
      <c r="B2633" s="58" t="s">
        <v>8048</v>
      </c>
      <c r="C2633" s="51" t="s">
        <v>1739</v>
      </c>
      <c r="D2633" s="51" t="s">
        <v>1740</v>
      </c>
      <c r="E2633" s="54">
        <v>45131</v>
      </c>
      <c r="F2633" s="51" t="s">
        <v>6979</v>
      </c>
      <c r="G2633" s="48" t="s">
        <v>1738</v>
      </c>
      <c r="H2633" s="52">
        <v>27</v>
      </c>
      <c r="I2633" s="51" t="s">
        <v>257</v>
      </c>
      <c r="J2633" s="1">
        <v>11.2</v>
      </c>
      <c r="K2633" s="132">
        <v>1003792</v>
      </c>
      <c r="L2633" s="131"/>
      <c r="M2633" s="131">
        <v>18</v>
      </c>
      <c r="N2633" s="131"/>
      <c r="O2633" s="133">
        <f t="shared" si="363"/>
        <v>0</v>
      </c>
      <c r="P2633" s="131" t="s">
        <v>3538</v>
      </c>
      <c r="Q2633" s="131" t="s">
        <v>591</v>
      </c>
      <c r="R2633" s="134" t="s">
        <v>5772</v>
      </c>
      <c r="S2633" s="149">
        <v>21.03416666666666</v>
      </c>
      <c r="T2633" s="149">
        <v>0.77904320987654296</v>
      </c>
      <c r="U2633" s="150">
        <v>45119</v>
      </c>
      <c r="V2633" s="149">
        <v>0.59666666666666668</v>
      </c>
      <c r="W2633" s="130">
        <v>0.88</v>
      </c>
      <c r="X2633" s="135">
        <v>72</v>
      </c>
      <c r="Y2633" s="130" t="str">
        <f t="shared" si="356"/>
        <v>AL49C</v>
      </c>
      <c r="Z2633" s="130" t="str">
        <f t="shared" si="357"/>
        <v>12/LR14XW</v>
      </c>
      <c r="AA2633" s="135">
        <f t="shared" si="359"/>
        <v>0.88</v>
      </c>
      <c r="AB2633" s="135">
        <f t="shared" si="362"/>
        <v>11.2</v>
      </c>
      <c r="AC2633" s="130">
        <f t="shared" si="360"/>
        <v>72</v>
      </c>
      <c r="AD2633" s="130" t="str">
        <f t="shared" si="358"/>
        <v>66000-302</v>
      </c>
      <c r="AE2633" s="136"/>
      <c r="AF2633" s="137"/>
      <c r="AG2633" s="1" t="s">
        <v>152</v>
      </c>
      <c r="AH2633" s="43">
        <v>65512</v>
      </c>
      <c r="AI2633" s="229">
        <v>45103</v>
      </c>
    </row>
    <row r="2634" spans="1:35" x14ac:dyDescent="0.25">
      <c r="A2634" s="139">
        <v>45117</v>
      </c>
      <c r="B2634" s="58" t="s">
        <v>8115</v>
      </c>
      <c r="C2634" s="51" t="s">
        <v>1514</v>
      </c>
      <c r="D2634" s="51" t="s">
        <v>8161</v>
      </c>
      <c r="E2634" s="54">
        <v>45127</v>
      </c>
      <c r="F2634" s="51" t="s">
        <v>322</v>
      </c>
      <c r="G2634" s="48" t="s">
        <v>8116</v>
      </c>
      <c r="H2634" s="52">
        <v>1</v>
      </c>
      <c r="I2634" s="51" t="s">
        <v>1417</v>
      </c>
      <c r="J2634" s="1">
        <v>28.25</v>
      </c>
      <c r="K2634" s="132">
        <v>1005106</v>
      </c>
      <c r="L2634" s="131"/>
      <c r="M2634" s="131">
        <v>14.4</v>
      </c>
      <c r="N2634" s="131">
        <v>14</v>
      </c>
      <c r="O2634" s="133">
        <f t="shared" si="363"/>
        <v>201.6</v>
      </c>
      <c r="P2634" s="131" t="s">
        <v>538</v>
      </c>
      <c r="Q2634" s="131" t="s">
        <v>562</v>
      </c>
      <c r="R2634" s="134" t="s">
        <v>997</v>
      </c>
      <c r="S2634" s="149">
        <v>1.6266666666666665</v>
      </c>
      <c r="T2634" s="149">
        <v>1.6266666666666665</v>
      </c>
      <c r="U2634" s="150">
        <v>45119</v>
      </c>
      <c r="V2634" s="149">
        <v>7.6666666666666661E-2</v>
      </c>
      <c r="W2634" s="130">
        <v>0.25</v>
      </c>
      <c r="X2634" s="135">
        <v>102.95</v>
      </c>
      <c r="Y2634" s="130" t="str">
        <f t="shared" si="356"/>
        <v>PACK770</v>
      </c>
      <c r="Z2634" s="130" t="str">
        <f t="shared" si="357"/>
        <v>4/ER34615M</v>
      </c>
      <c r="AA2634" s="135">
        <f t="shared" si="359"/>
        <v>0.25</v>
      </c>
      <c r="AB2634" s="135">
        <f t="shared" si="362"/>
        <v>28.25</v>
      </c>
      <c r="AC2634" s="130">
        <f t="shared" si="360"/>
        <v>102.95</v>
      </c>
      <c r="AD2634" s="130" t="str">
        <f t="shared" si="358"/>
        <v>66004-197</v>
      </c>
      <c r="AE2634" s="136"/>
      <c r="AF2634" s="137"/>
      <c r="AG2634" s="1" t="s">
        <v>13</v>
      </c>
      <c r="AH2634" s="43" t="s">
        <v>8117</v>
      </c>
      <c r="AI2634" s="229">
        <v>45113</v>
      </c>
    </row>
    <row r="2635" spans="1:35" x14ac:dyDescent="0.25">
      <c r="A2635" s="139">
        <v>45117</v>
      </c>
      <c r="B2635" s="58" t="s">
        <v>8111</v>
      </c>
      <c r="C2635" s="51" t="s">
        <v>1293</v>
      </c>
      <c r="D2635" s="51" t="s">
        <v>2782</v>
      </c>
      <c r="E2635" s="54">
        <v>45131</v>
      </c>
      <c r="F2635" s="51" t="s">
        <v>8112</v>
      </c>
      <c r="G2635" s="48" t="s">
        <v>2781</v>
      </c>
      <c r="H2635" s="52">
        <v>10</v>
      </c>
      <c r="I2635" s="51" t="s">
        <v>102</v>
      </c>
      <c r="J2635" s="1">
        <v>34.94</v>
      </c>
      <c r="K2635" s="132">
        <v>1004932</v>
      </c>
      <c r="L2635" s="131"/>
      <c r="M2635" s="131"/>
      <c r="N2635" s="131"/>
      <c r="O2635" s="133">
        <f t="shared" si="363"/>
        <v>0</v>
      </c>
      <c r="P2635" s="131"/>
      <c r="Q2635" s="131"/>
      <c r="R2635" s="134" t="s">
        <v>5813</v>
      </c>
      <c r="S2635" s="149">
        <v>1.0088888888888916</v>
      </c>
      <c r="T2635" s="149">
        <v>0.10088888888888917</v>
      </c>
      <c r="U2635" s="150">
        <v>45119</v>
      </c>
      <c r="V2635" s="149">
        <v>0.19250000000000078</v>
      </c>
      <c r="W2635" s="130">
        <v>0.08</v>
      </c>
      <c r="X2635" s="135">
        <v>75</v>
      </c>
      <c r="Y2635" s="130" t="str">
        <f t="shared" si="356"/>
        <v>CH120</v>
      </c>
      <c r="Z2635" s="130" t="str">
        <f t="shared" si="357"/>
        <v>1/TSB-002</v>
      </c>
      <c r="AA2635" s="135">
        <f t="shared" si="359"/>
        <v>0.08</v>
      </c>
      <c r="AB2635" s="135">
        <f t="shared" si="362"/>
        <v>34.94</v>
      </c>
      <c r="AC2635" s="130">
        <f t="shared" si="360"/>
        <v>75</v>
      </c>
      <c r="AD2635" s="130" t="str">
        <f t="shared" si="358"/>
        <v>66000-027</v>
      </c>
      <c r="AE2635" s="136"/>
      <c r="AF2635" s="137"/>
      <c r="AG2635" s="1" t="s">
        <v>573</v>
      </c>
      <c r="AH2635" s="43">
        <v>35409</v>
      </c>
      <c r="AI2635" s="229">
        <v>45112</v>
      </c>
    </row>
    <row r="2636" spans="1:35" x14ac:dyDescent="0.25">
      <c r="A2636" s="146">
        <v>45113</v>
      </c>
      <c r="B2636" s="57" t="s">
        <v>8079</v>
      </c>
      <c r="C2636" s="51" t="s">
        <v>8082</v>
      </c>
      <c r="D2636" s="51" t="s">
        <v>8083</v>
      </c>
      <c r="E2636" s="54">
        <v>45131</v>
      </c>
      <c r="F2636" s="51" t="s">
        <v>6788</v>
      </c>
      <c r="G2636" s="48" t="s">
        <v>8080</v>
      </c>
      <c r="H2636" s="52">
        <v>2</v>
      </c>
      <c r="I2636" s="51" t="s">
        <v>8081</v>
      </c>
      <c r="J2636" s="1">
        <v>0.74</v>
      </c>
      <c r="K2636" s="132">
        <v>1004497</v>
      </c>
      <c r="L2636" s="131"/>
      <c r="M2636" s="131">
        <v>3</v>
      </c>
      <c r="N2636" s="131"/>
      <c r="O2636" s="133">
        <f t="shared" si="363"/>
        <v>0</v>
      </c>
      <c r="P2636" s="131" t="s">
        <v>3538</v>
      </c>
      <c r="Q2636" s="131" t="s">
        <v>582</v>
      </c>
      <c r="R2636" s="134" t="s">
        <v>5813</v>
      </c>
      <c r="S2636" s="149">
        <v>1.301666666666665</v>
      </c>
      <c r="T2636" s="149">
        <v>0.65083333333333249</v>
      </c>
      <c r="U2636" s="150">
        <v>45118</v>
      </c>
      <c r="V2636" s="149">
        <v>0.11805555555555625</v>
      </c>
      <c r="W2636" s="130">
        <v>1</v>
      </c>
      <c r="X2636" s="135">
        <v>40</v>
      </c>
      <c r="Y2636" s="130" t="str">
        <f t="shared" si="356"/>
        <v>AL558</v>
      </c>
      <c r="Z2636" s="130" t="str">
        <f t="shared" si="357"/>
        <v>2/LR14XW</v>
      </c>
      <c r="AA2636" s="135">
        <f t="shared" si="359"/>
        <v>1</v>
      </c>
      <c r="AB2636" s="135">
        <f t="shared" si="362"/>
        <v>0.74</v>
      </c>
      <c r="AC2636" s="130">
        <f t="shared" si="360"/>
        <v>40</v>
      </c>
      <c r="AD2636" s="130" t="str">
        <f t="shared" si="358"/>
        <v>46002-494MIT</v>
      </c>
      <c r="AE2636" s="136"/>
      <c r="AF2636" s="137"/>
      <c r="AG2636" s="1" t="s">
        <v>573</v>
      </c>
      <c r="AH2636" s="43">
        <v>25000</v>
      </c>
      <c r="AI2636" s="229">
        <v>45112</v>
      </c>
    </row>
    <row r="2637" spans="1:35" x14ac:dyDescent="0.25">
      <c r="A2637" s="139">
        <v>45117</v>
      </c>
      <c r="B2637" s="58" t="s">
        <v>8127</v>
      </c>
      <c r="C2637" s="51" t="s">
        <v>532</v>
      </c>
      <c r="D2637" s="51" t="s">
        <v>8128</v>
      </c>
      <c r="E2637" s="54">
        <v>45128</v>
      </c>
      <c r="F2637" s="51" t="s">
        <v>105</v>
      </c>
      <c r="G2637" s="48" t="s">
        <v>8126</v>
      </c>
      <c r="H2637" s="52">
        <v>1</v>
      </c>
      <c r="I2637" s="51" t="s">
        <v>364</v>
      </c>
      <c r="J2637" s="1">
        <v>14.85</v>
      </c>
      <c r="K2637" s="132">
        <v>1005183</v>
      </c>
      <c r="L2637" s="131"/>
      <c r="M2637" s="131">
        <v>10.8</v>
      </c>
      <c r="N2637" s="131">
        <v>2.6</v>
      </c>
      <c r="O2637" s="133">
        <v>28.8</v>
      </c>
      <c r="P2637" s="131" t="s">
        <v>3486</v>
      </c>
      <c r="Q2637" s="131" t="s">
        <v>577</v>
      </c>
      <c r="R2637" s="134" t="s">
        <v>5813</v>
      </c>
      <c r="S2637" s="149">
        <v>1.6086111111111152</v>
      </c>
      <c r="T2637" s="149">
        <v>1.6086111111111152</v>
      </c>
      <c r="U2637" s="150">
        <v>45118</v>
      </c>
      <c r="V2637" s="149">
        <v>6.9166666666666821E-2</v>
      </c>
      <c r="W2637" s="130">
        <v>0.25</v>
      </c>
      <c r="X2637" s="135">
        <v>50</v>
      </c>
      <c r="Y2637" s="130" t="str">
        <f t="shared" ref="Y2637:Y2700" si="364">D2637</f>
        <v>RL1722</v>
      </c>
      <c r="Z2637" s="130" t="str">
        <f t="shared" ref="Z2637:Z2700" si="365">C2637</f>
        <v>3/UR18650ZY</v>
      </c>
      <c r="AA2637" s="135">
        <f t="shared" si="359"/>
        <v>0.25</v>
      </c>
      <c r="AB2637" s="135">
        <f t="shared" si="362"/>
        <v>14.85</v>
      </c>
      <c r="AC2637" s="130">
        <f t="shared" si="360"/>
        <v>50</v>
      </c>
      <c r="AD2637" s="130" t="str">
        <f t="shared" ref="AD2637:AD2700" si="366">G2637</f>
        <v>66004-199</v>
      </c>
      <c r="AE2637" s="136"/>
      <c r="AF2637" s="137"/>
      <c r="AG2637" s="1" t="s">
        <v>151</v>
      </c>
      <c r="AH2637" s="43" t="s">
        <v>294</v>
      </c>
      <c r="AI2637" s="229">
        <v>45114</v>
      </c>
    </row>
    <row r="2638" spans="1:35" x14ac:dyDescent="0.25">
      <c r="A2638" s="139">
        <v>45117</v>
      </c>
      <c r="B2638" s="58" t="s">
        <v>8119</v>
      </c>
      <c r="C2638" s="51" t="s">
        <v>1461</v>
      </c>
      <c r="D2638" s="51" t="s">
        <v>8162</v>
      </c>
      <c r="E2638" s="54">
        <v>45128</v>
      </c>
      <c r="F2638" s="51" t="s">
        <v>6764</v>
      </c>
      <c r="G2638" s="48" t="s">
        <v>8120</v>
      </c>
      <c r="H2638" s="52">
        <v>1</v>
      </c>
      <c r="I2638" s="51" t="s">
        <v>643</v>
      </c>
      <c r="J2638" s="1">
        <v>27.78</v>
      </c>
      <c r="K2638" s="132">
        <v>1005175</v>
      </c>
      <c r="L2638" s="131"/>
      <c r="M2638" s="131">
        <v>21.6</v>
      </c>
      <c r="N2638" s="131">
        <v>2.5</v>
      </c>
      <c r="O2638" s="133">
        <f t="shared" ref="O2638:O2669" si="367">N2638*M2638</f>
        <v>54</v>
      </c>
      <c r="P2638" s="131" t="s">
        <v>3486</v>
      </c>
      <c r="Q2638" s="131" t="s">
        <v>464</v>
      </c>
      <c r="R2638" s="134" t="s">
        <v>997</v>
      </c>
      <c r="S2638" s="149">
        <v>1.1336111111111116</v>
      </c>
      <c r="T2638" s="149">
        <v>1.1336111111111116</v>
      </c>
      <c r="U2638" s="150">
        <v>45118</v>
      </c>
      <c r="V2638" s="149">
        <v>9.083333333333421E-2</v>
      </c>
      <c r="W2638" s="130">
        <v>0.5</v>
      </c>
      <c r="X2638" s="135">
        <v>90</v>
      </c>
      <c r="Y2638" s="130" t="str">
        <f t="shared" si="364"/>
        <v>RECELL848</v>
      </c>
      <c r="Z2638" s="130" t="str">
        <f t="shared" si="365"/>
        <v>6/INR18650-25R</v>
      </c>
      <c r="AA2638" s="135">
        <f t="shared" si="359"/>
        <v>0.5</v>
      </c>
      <c r="AB2638" s="135">
        <f t="shared" si="362"/>
        <v>27.78</v>
      </c>
      <c r="AC2638" s="130">
        <f t="shared" si="360"/>
        <v>90</v>
      </c>
      <c r="AD2638" s="130" t="str">
        <f t="shared" si="366"/>
        <v>66004-200</v>
      </c>
      <c r="AE2638" s="136"/>
      <c r="AF2638" s="137"/>
      <c r="AG2638" s="1" t="s">
        <v>151</v>
      </c>
      <c r="AH2638" s="43">
        <v>67181</v>
      </c>
      <c r="AI2638" s="229">
        <v>45114</v>
      </c>
    </row>
    <row r="2639" spans="1:35" x14ac:dyDescent="0.25">
      <c r="A2639" s="139">
        <v>45117</v>
      </c>
      <c r="B2639" s="58" t="s">
        <v>8118</v>
      </c>
      <c r="C2639" s="51" t="s">
        <v>580</v>
      </c>
      <c r="D2639" s="51" t="s">
        <v>3466</v>
      </c>
      <c r="E2639" s="54">
        <v>45131</v>
      </c>
      <c r="F2639" s="51" t="s">
        <v>267</v>
      </c>
      <c r="G2639" s="48" t="s">
        <v>3464</v>
      </c>
      <c r="H2639" s="52">
        <v>2</v>
      </c>
      <c r="I2639" s="51" t="s">
        <v>364</v>
      </c>
      <c r="J2639" s="1">
        <v>8.43</v>
      </c>
      <c r="K2639" s="132">
        <v>1005104</v>
      </c>
      <c r="L2639" s="131"/>
      <c r="M2639" s="131">
        <v>3.7</v>
      </c>
      <c r="N2639" s="131">
        <v>5.2</v>
      </c>
      <c r="O2639" s="133">
        <f t="shared" si="367"/>
        <v>19.240000000000002</v>
      </c>
      <c r="P2639" s="131" t="s">
        <v>3486</v>
      </c>
      <c r="Q2639" s="131" t="s">
        <v>550</v>
      </c>
      <c r="R2639" s="134" t="s">
        <v>287</v>
      </c>
      <c r="S2639" s="149">
        <v>1.3111111111111127</v>
      </c>
      <c r="T2639" s="149">
        <v>0.65555555555555634</v>
      </c>
      <c r="U2639" s="150">
        <v>45118</v>
      </c>
      <c r="V2639" s="149">
        <v>0.15222222222222292</v>
      </c>
      <c r="W2639" s="130">
        <v>0.56000000000000005</v>
      </c>
      <c r="X2639" s="135">
        <v>40</v>
      </c>
      <c r="Y2639" s="130" t="str">
        <f t="shared" si="364"/>
        <v>RL261A</v>
      </c>
      <c r="Z2639" s="130" t="str">
        <f t="shared" si="365"/>
        <v>2/UR18650ZY</v>
      </c>
      <c r="AA2639" s="135">
        <f t="shared" ref="AA2639:AA2702" si="368">W2639</f>
        <v>0.56000000000000005</v>
      </c>
      <c r="AB2639" s="135">
        <f t="shared" si="362"/>
        <v>8.43</v>
      </c>
      <c r="AC2639" s="130">
        <f t="shared" ref="AC2639:AC2702" si="369">X2639</f>
        <v>40</v>
      </c>
      <c r="AD2639" s="130" t="str">
        <f t="shared" si="366"/>
        <v>66000-493</v>
      </c>
      <c r="AE2639" s="136"/>
      <c r="AF2639" s="137"/>
      <c r="AG2639" s="1" t="s">
        <v>153</v>
      </c>
      <c r="AH2639" s="43">
        <v>66116</v>
      </c>
      <c r="AI2639" s="229">
        <v>45113</v>
      </c>
    </row>
    <row r="2640" spans="1:35" x14ac:dyDescent="0.25">
      <c r="A2640" s="139">
        <v>45117</v>
      </c>
      <c r="B2640" s="58" t="s">
        <v>8124</v>
      </c>
      <c r="C2640" s="51" t="s">
        <v>8125</v>
      </c>
      <c r="D2640" s="51" t="s">
        <v>3101</v>
      </c>
      <c r="E2640" s="54">
        <v>45128</v>
      </c>
      <c r="F2640" s="51" t="s">
        <v>105</v>
      </c>
      <c r="G2640" s="48" t="s">
        <v>3099</v>
      </c>
      <c r="H2640" s="52">
        <v>1</v>
      </c>
      <c r="I2640" s="51" t="s">
        <v>338</v>
      </c>
      <c r="J2640" s="1">
        <v>7.41</v>
      </c>
      <c r="K2640" s="132">
        <v>1005198</v>
      </c>
      <c r="L2640" s="131"/>
      <c r="M2640" s="131">
        <v>4.8</v>
      </c>
      <c r="N2640" s="131">
        <v>1</v>
      </c>
      <c r="O2640" s="133">
        <f t="shared" si="367"/>
        <v>4.8</v>
      </c>
      <c r="P2640" s="131" t="s">
        <v>96</v>
      </c>
      <c r="Q2640" s="131" t="s">
        <v>562</v>
      </c>
      <c r="R2640" s="134" t="s">
        <v>997</v>
      </c>
      <c r="S2640" s="149">
        <v>1.3483333333333309</v>
      </c>
      <c r="T2640" s="149">
        <v>1.3483333333333309</v>
      </c>
      <c r="U2640" s="150">
        <v>45118</v>
      </c>
      <c r="V2640" s="149">
        <v>7.0833333333331083E-2</v>
      </c>
      <c r="W2640" s="130">
        <v>1.1599999999999999</v>
      </c>
      <c r="X2640" s="135">
        <v>75</v>
      </c>
      <c r="Y2640" s="130" t="str">
        <f t="shared" si="364"/>
        <v>RECELL1</v>
      </c>
      <c r="Z2640" s="130" t="str">
        <f t="shared" si="365"/>
        <v>2x4/IF-1000AA</v>
      </c>
      <c r="AA2640" s="135">
        <f t="shared" si="368"/>
        <v>1.1599999999999999</v>
      </c>
      <c r="AB2640" s="135">
        <f t="shared" si="362"/>
        <v>7.41</v>
      </c>
      <c r="AC2640" s="130">
        <f t="shared" si="369"/>
        <v>75</v>
      </c>
      <c r="AD2640" s="130" t="str">
        <f t="shared" si="366"/>
        <v>22000-627</v>
      </c>
      <c r="AE2640" s="136"/>
      <c r="AF2640" s="137"/>
      <c r="AG2640" s="1" t="s">
        <v>13</v>
      </c>
      <c r="AH2640" s="43" t="s">
        <v>294</v>
      </c>
      <c r="AI2640" s="229">
        <v>45114</v>
      </c>
    </row>
    <row r="2641" spans="1:35" x14ac:dyDescent="0.25">
      <c r="A2641" s="139">
        <v>45110</v>
      </c>
      <c r="B2641" s="58" t="s">
        <v>8052</v>
      </c>
      <c r="C2641" s="51" t="s">
        <v>2648</v>
      </c>
      <c r="D2641" s="51" t="s">
        <v>2649</v>
      </c>
      <c r="E2641" s="54">
        <v>45125</v>
      </c>
      <c r="F2641" s="51" t="s">
        <v>531</v>
      </c>
      <c r="G2641" s="48" t="s">
        <v>2647</v>
      </c>
      <c r="H2641" s="52">
        <v>1</v>
      </c>
      <c r="I2641" s="51" t="s">
        <v>654</v>
      </c>
      <c r="J2641" s="1">
        <v>54.9</v>
      </c>
      <c r="K2641" s="132">
        <v>1003993</v>
      </c>
      <c r="L2641" s="131"/>
      <c r="M2641" s="131">
        <v>14.4</v>
      </c>
      <c r="N2641" s="131">
        <v>4.5</v>
      </c>
      <c r="O2641" s="133">
        <f t="shared" si="367"/>
        <v>64.8</v>
      </c>
      <c r="P2641" s="131" t="s">
        <v>3486</v>
      </c>
      <c r="Q2641" s="131" t="s">
        <v>92</v>
      </c>
      <c r="R2641" s="134" t="s">
        <v>248</v>
      </c>
      <c r="S2641" s="149">
        <v>2.3880555555555567</v>
      </c>
      <c r="T2641" s="149">
        <v>2.3880555555555567</v>
      </c>
      <c r="U2641" s="150">
        <v>45118</v>
      </c>
      <c r="V2641" s="149">
        <v>0.16388888888888875</v>
      </c>
      <c r="W2641" s="130">
        <v>1.19</v>
      </c>
      <c r="X2641" s="135">
        <v>210</v>
      </c>
      <c r="Y2641" s="130" t="str">
        <f t="shared" si="364"/>
        <v>RL110A</v>
      </c>
      <c r="Z2641" s="130" t="str">
        <f t="shared" si="365"/>
        <v>8/UR18650A</v>
      </c>
      <c r="AA2641" s="135">
        <f t="shared" si="368"/>
        <v>1.19</v>
      </c>
      <c r="AB2641" s="135">
        <f t="shared" si="362"/>
        <v>54.9</v>
      </c>
      <c r="AC2641" s="130">
        <f t="shared" si="369"/>
        <v>210</v>
      </c>
      <c r="AD2641" s="130" t="str">
        <f t="shared" si="366"/>
        <v>66000-453</v>
      </c>
      <c r="AE2641" s="136"/>
      <c r="AF2641" s="137"/>
      <c r="AG2641" s="1" t="s">
        <v>151</v>
      </c>
      <c r="AH2641" s="43">
        <v>60789</v>
      </c>
      <c r="AI2641" s="229">
        <v>45106</v>
      </c>
    </row>
    <row r="2642" spans="1:35" x14ac:dyDescent="0.25">
      <c r="A2642" s="146">
        <v>45113</v>
      </c>
      <c r="B2642" s="57" t="s">
        <v>8085</v>
      </c>
      <c r="C2642" s="51" t="s">
        <v>8087</v>
      </c>
      <c r="D2642" s="51" t="s">
        <v>8163</v>
      </c>
      <c r="E2642" s="54">
        <v>45125</v>
      </c>
      <c r="F2642" s="51" t="s">
        <v>1289</v>
      </c>
      <c r="G2642" s="48" t="s">
        <v>8086</v>
      </c>
      <c r="H2642" s="52">
        <v>1</v>
      </c>
      <c r="I2642" s="51" t="s">
        <v>364</v>
      </c>
      <c r="J2642" s="1">
        <v>11</v>
      </c>
      <c r="K2642" s="132">
        <v>1004731</v>
      </c>
      <c r="L2642" s="131"/>
      <c r="M2642" s="131">
        <v>3.7</v>
      </c>
      <c r="N2642" s="131">
        <v>7.8</v>
      </c>
      <c r="O2642" s="133">
        <f t="shared" si="367"/>
        <v>28.86</v>
      </c>
      <c r="P2642" s="131" t="s">
        <v>3486</v>
      </c>
      <c r="Q2642" s="131" t="s">
        <v>124</v>
      </c>
      <c r="R2642" s="134" t="s">
        <v>997</v>
      </c>
      <c r="S2642" s="149">
        <v>0.48666666666666814</v>
      </c>
      <c r="T2642" s="149">
        <v>0.48666666666666814</v>
      </c>
      <c r="U2642" s="150">
        <v>45118</v>
      </c>
      <c r="V2642" s="149">
        <v>0.12972222222222207</v>
      </c>
      <c r="W2642" s="130">
        <v>1</v>
      </c>
      <c r="X2642" s="135">
        <v>55</v>
      </c>
      <c r="Y2642" s="130" t="str">
        <f t="shared" si="364"/>
        <v>PACK769</v>
      </c>
      <c r="Z2642" s="130" t="str">
        <f t="shared" si="365"/>
        <v xml:space="preserve">3/UR18650ZY </v>
      </c>
      <c r="AA2642" s="135">
        <f t="shared" si="368"/>
        <v>1</v>
      </c>
      <c r="AB2642" s="135">
        <f t="shared" si="362"/>
        <v>11</v>
      </c>
      <c r="AC2642" s="130">
        <f t="shared" si="369"/>
        <v>55</v>
      </c>
      <c r="AD2642" s="130" t="str">
        <f t="shared" si="366"/>
        <v>66004-196</v>
      </c>
      <c r="AE2642" s="136"/>
      <c r="AF2642" s="137"/>
      <c r="AG2642" s="1" t="s">
        <v>13</v>
      </c>
      <c r="AH2642" s="43">
        <v>23948</v>
      </c>
      <c r="AI2642" s="229">
        <v>45111</v>
      </c>
    </row>
    <row r="2643" spans="1:35" x14ac:dyDescent="0.25">
      <c r="A2643" s="146">
        <v>45120</v>
      </c>
      <c r="B2643" s="57" t="s">
        <v>8165</v>
      </c>
      <c r="C2643" s="51" t="s">
        <v>580</v>
      </c>
      <c r="D2643" s="51" t="s">
        <v>3466</v>
      </c>
      <c r="E2643" s="54">
        <v>45128</v>
      </c>
      <c r="F2643" s="51" t="s">
        <v>267</v>
      </c>
      <c r="G2643" s="48" t="s">
        <v>3464</v>
      </c>
      <c r="H2643" s="52">
        <v>2</v>
      </c>
      <c r="I2643" s="51" t="s">
        <v>364</v>
      </c>
      <c r="J2643" s="1">
        <v>8.43</v>
      </c>
      <c r="K2643" s="132">
        <v>1005842</v>
      </c>
      <c r="L2643" s="131"/>
      <c r="M2643" s="131">
        <v>3.7</v>
      </c>
      <c r="N2643" s="131">
        <v>5.2</v>
      </c>
      <c r="O2643" s="133">
        <f t="shared" si="367"/>
        <v>19.240000000000002</v>
      </c>
      <c r="P2643" s="131" t="s">
        <v>3486</v>
      </c>
      <c r="Q2643" s="131" t="s">
        <v>550</v>
      </c>
      <c r="R2643" s="134" t="s">
        <v>997</v>
      </c>
      <c r="S2643" s="149">
        <v>1.1950000000000003</v>
      </c>
      <c r="T2643" s="149">
        <v>0.59750000000000014</v>
      </c>
      <c r="U2643" s="150">
        <v>45124</v>
      </c>
      <c r="V2643" s="149">
        <v>0.15861111111111104</v>
      </c>
      <c r="W2643" s="130">
        <v>0.56000000000000005</v>
      </c>
      <c r="X2643" s="135">
        <v>40</v>
      </c>
      <c r="Y2643" s="130" t="str">
        <f t="shared" si="364"/>
        <v>RL261A</v>
      </c>
      <c r="Z2643" s="130" t="str">
        <f t="shared" si="365"/>
        <v>2/UR18650ZY</v>
      </c>
      <c r="AA2643" s="135">
        <f t="shared" si="368"/>
        <v>0.56000000000000005</v>
      </c>
      <c r="AB2643" s="135">
        <f t="shared" si="362"/>
        <v>8.43</v>
      </c>
      <c r="AC2643" s="130">
        <f t="shared" si="369"/>
        <v>40</v>
      </c>
      <c r="AD2643" s="130" t="str">
        <f t="shared" si="366"/>
        <v>66000-493</v>
      </c>
      <c r="AE2643" s="136"/>
      <c r="AF2643" s="137"/>
      <c r="AG2643" s="1" t="s">
        <v>13</v>
      </c>
      <c r="AH2643" s="43">
        <v>66116</v>
      </c>
      <c r="AI2643" s="229">
        <v>45119</v>
      </c>
    </row>
    <row r="2644" spans="1:35" x14ac:dyDescent="0.25">
      <c r="A2644" s="144">
        <v>45119</v>
      </c>
      <c r="B2644" s="56" t="s">
        <v>8156</v>
      </c>
      <c r="C2644" s="51" t="s">
        <v>1817</v>
      </c>
      <c r="D2644" s="51" t="s">
        <v>8158</v>
      </c>
      <c r="E2644" s="54">
        <v>45132</v>
      </c>
      <c r="F2644" s="51" t="s">
        <v>285</v>
      </c>
      <c r="G2644" s="48" t="s">
        <v>8157</v>
      </c>
      <c r="H2644" s="52">
        <v>1</v>
      </c>
      <c r="I2644" s="51" t="s">
        <v>1816</v>
      </c>
      <c r="J2644" s="1">
        <v>19.62</v>
      </c>
      <c r="K2644" s="132">
        <v>1005661</v>
      </c>
      <c r="L2644" s="131"/>
      <c r="M2644" s="131">
        <v>12</v>
      </c>
      <c r="N2644" s="131">
        <v>2</v>
      </c>
      <c r="O2644" s="133">
        <f t="shared" si="367"/>
        <v>24</v>
      </c>
      <c r="P2644" s="131" t="s">
        <v>96</v>
      </c>
      <c r="Q2644" s="131" t="s">
        <v>584</v>
      </c>
      <c r="R2644" s="134" t="s">
        <v>997</v>
      </c>
      <c r="S2644" s="149">
        <v>1.6666666666666661</v>
      </c>
      <c r="T2644" s="149">
        <v>1.6666666666666661</v>
      </c>
      <c r="U2644" s="150">
        <v>45121</v>
      </c>
      <c r="V2644" s="149">
        <v>9.3611111111111533E-2</v>
      </c>
      <c r="W2644" s="130">
        <v>1.01</v>
      </c>
      <c r="X2644" s="135">
        <v>68.2</v>
      </c>
      <c r="Y2644" s="130" t="str">
        <f t="shared" si="364"/>
        <v>RECELL487</v>
      </c>
      <c r="Z2644" s="130" t="str">
        <f t="shared" si="365"/>
        <v>10/IPP2000CS</v>
      </c>
      <c r="AA2644" s="135">
        <f t="shared" si="368"/>
        <v>1.01</v>
      </c>
      <c r="AB2644" s="135">
        <f t="shared" si="362"/>
        <v>19.62</v>
      </c>
      <c r="AC2644" s="130">
        <f t="shared" si="369"/>
        <v>68.2</v>
      </c>
      <c r="AD2644" s="130" t="str">
        <f t="shared" si="366"/>
        <v>66001-976</v>
      </c>
      <c r="AE2644" s="136"/>
      <c r="AF2644" s="137"/>
      <c r="AG2644" s="1" t="s">
        <v>13</v>
      </c>
      <c r="AH2644" s="43" t="s">
        <v>286</v>
      </c>
      <c r="AI2644" s="229">
        <v>45118</v>
      </c>
    </row>
    <row r="2645" spans="1:35" x14ac:dyDescent="0.25">
      <c r="A2645" s="139">
        <v>45117</v>
      </c>
      <c r="B2645" s="58" t="s">
        <v>8113</v>
      </c>
      <c r="C2645" s="51" t="s">
        <v>1293</v>
      </c>
      <c r="D2645" s="51" t="s">
        <v>441</v>
      </c>
      <c r="E2645" s="54">
        <v>45131</v>
      </c>
      <c r="F2645" s="51" t="s">
        <v>8112</v>
      </c>
      <c r="G2645" s="48" t="s">
        <v>440</v>
      </c>
      <c r="H2645" s="52">
        <v>10</v>
      </c>
      <c r="I2645" s="51" t="s">
        <v>102</v>
      </c>
      <c r="J2645" s="1">
        <v>34.94</v>
      </c>
      <c r="K2645" s="132">
        <v>1004932</v>
      </c>
      <c r="L2645" s="131"/>
      <c r="M2645" s="131"/>
      <c r="N2645" s="131"/>
      <c r="O2645" s="133">
        <f t="shared" si="367"/>
        <v>0</v>
      </c>
      <c r="P2645" s="131"/>
      <c r="Q2645" s="131"/>
      <c r="R2645" s="134" t="s">
        <v>5813</v>
      </c>
      <c r="S2645" s="149">
        <v>1.2136111111111121</v>
      </c>
      <c r="T2645" s="149">
        <v>0.12136111111111121</v>
      </c>
      <c r="U2645" s="150">
        <v>45121</v>
      </c>
      <c r="V2645" s="149">
        <v>0.27416666666666689</v>
      </c>
      <c r="W2645" s="130">
        <v>0.1</v>
      </c>
      <c r="X2645" s="135">
        <v>75</v>
      </c>
      <c r="Y2645" s="130" t="str">
        <f t="shared" si="364"/>
        <v>CH178</v>
      </c>
      <c r="Z2645" s="130" t="str">
        <f t="shared" si="365"/>
        <v>1/TSB-002</v>
      </c>
      <c r="AA2645" s="135">
        <f t="shared" si="368"/>
        <v>0.1</v>
      </c>
      <c r="AB2645" s="135">
        <f t="shared" si="362"/>
        <v>34.94</v>
      </c>
      <c r="AC2645" s="130">
        <f t="shared" si="369"/>
        <v>75</v>
      </c>
      <c r="AD2645" s="130" t="str">
        <f t="shared" si="366"/>
        <v>66000-086</v>
      </c>
      <c r="AE2645" s="136"/>
      <c r="AF2645" s="137"/>
      <c r="AG2645" s="1" t="s">
        <v>573</v>
      </c>
      <c r="AH2645" s="43">
        <v>35409</v>
      </c>
      <c r="AI2645" s="229">
        <v>45112</v>
      </c>
    </row>
    <row r="2646" spans="1:35" x14ac:dyDescent="0.25">
      <c r="A2646" s="144">
        <v>45098</v>
      </c>
      <c r="B2646" s="56" t="s">
        <v>7975</v>
      </c>
      <c r="C2646" s="51" t="s">
        <v>3934</v>
      </c>
      <c r="D2646" s="51" t="s">
        <v>3935</v>
      </c>
      <c r="E2646" s="54">
        <v>45106</v>
      </c>
      <c r="F2646" s="51" t="s">
        <v>3932</v>
      </c>
      <c r="G2646" s="48" t="s">
        <v>3933</v>
      </c>
      <c r="H2646" s="52">
        <v>10</v>
      </c>
      <c r="I2646" s="51" t="s">
        <v>2123</v>
      </c>
      <c r="J2646" s="1">
        <v>150.15</v>
      </c>
      <c r="K2646" s="132">
        <v>1002600</v>
      </c>
      <c r="L2646" s="131"/>
      <c r="M2646" s="131">
        <v>7.8</v>
      </c>
      <c r="N2646" s="131">
        <v>30</v>
      </c>
      <c r="O2646" s="133">
        <f t="shared" si="367"/>
        <v>234</v>
      </c>
      <c r="P2646" s="131" t="s">
        <v>538</v>
      </c>
      <c r="Q2646" s="131" t="s">
        <v>582</v>
      </c>
      <c r="R2646" s="134" t="s">
        <v>118</v>
      </c>
      <c r="S2646" s="149">
        <v>26.241111111111117</v>
      </c>
      <c r="T2646" s="149">
        <v>2.6241111111111115</v>
      </c>
      <c r="U2646" s="150">
        <v>45120</v>
      </c>
      <c r="V2646" s="149">
        <v>0.39250000000000007</v>
      </c>
      <c r="W2646" s="130">
        <v>1.84</v>
      </c>
      <c r="X2646" s="135">
        <v>300</v>
      </c>
      <c r="Y2646" s="130" t="str">
        <f t="shared" si="364"/>
        <v>DH35</v>
      </c>
      <c r="Z2646" s="130" t="str">
        <f t="shared" si="365"/>
        <v>2/3B0036-FF</v>
      </c>
      <c r="AA2646" s="135">
        <f t="shared" si="368"/>
        <v>1.84</v>
      </c>
      <c r="AB2646" s="135">
        <f t="shared" si="362"/>
        <v>150.15</v>
      </c>
      <c r="AC2646" s="130">
        <f t="shared" si="369"/>
        <v>300</v>
      </c>
      <c r="AD2646" s="130" t="str">
        <f t="shared" si="366"/>
        <v>66000-750</v>
      </c>
      <c r="AE2646" s="136"/>
      <c r="AF2646" s="137"/>
      <c r="AG2646" s="1" t="s">
        <v>151</v>
      </c>
      <c r="AH2646" s="43">
        <v>57959</v>
      </c>
      <c r="AI2646" s="229">
        <v>45092</v>
      </c>
    </row>
    <row r="2647" spans="1:35" x14ac:dyDescent="0.25">
      <c r="A2647" s="139">
        <v>45117</v>
      </c>
      <c r="B2647" s="58" t="s">
        <v>8129</v>
      </c>
      <c r="C2647" s="51" t="s">
        <v>5641</v>
      </c>
      <c r="D2647" s="51" t="s">
        <v>8188</v>
      </c>
      <c r="E2647" s="54">
        <v>45127</v>
      </c>
      <c r="F2647" s="51" t="s">
        <v>3718</v>
      </c>
      <c r="G2647" s="48" t="s">
        <v>8130</v>
      </c>
      <c r="H2647" s="52">
        <v>1</v>
      </c>
      <c r="I2647" s="51" t="s">
        <v>113</v>
      </c>
      <c r="J2647" s="1">
        <v>10.199999999999999</v>
      </c>
      <c r="K2647" s="132">
        <v>1005061</v>
      </c>
      <c r="L2647" s="131"/>
      <c r="M2647" s="131">
        <v>7.4</v>
      </c>
      <c r="N2647" s="131">
        <v>3.25</v>
      </c>
      <c r="O2647" s="133">
        <f t="shared" si="367"/>
        <v>24.05</v>
      </c>
      <c r="P2647" s="131" t="s">
        <v>3486</v>
      </c>
      <c r="Q2647" s="131" t="s">
        <v>582</v>
      </c>
      <c r="R2647" s="134" t="s">
        <v>997</v>
      </c>
      <c r="S2647" s="149">
        <v>1.1547222222222251</v>
      </c>
      <c r="T2647" s="149">
        <v>1.1547222222222251</v>
      </c>
      <c r="U2647" s="150">
        <v>45120</v>
      </c>
      <c r="V2647" s="149">
        <v>8.0833333333332646E-2</v>
      </c>
      <c r="W2647" s="130">
        <v>0.25</v>
      </c>
      <c r="X2647" s="135">
        <v>54.61</v>
      </c>
      <c r="Y2647" s="130" t="str">
        <f t="shared" si="364"/>
        <v>PACK771</v>
      </c>
      <c r="Z2647" s="130" t="str">
        <f t="shared" si="365"/>
        <v>2/NCR18650BF</v>
      </c>
      <c r="AA2647" s="135">
        <f t="shared" si="368"/>
        <v>0.25</v>
      </c>
      <c r="AB2647" s="135">
        <f t="shared" si="362"/>
        <v>10.199999999999999</v>
      </c>
      <c r="AC2647" s="130">
        <f t="shared" si="369"/>
        <v>54.61</v>
      </c>
      <c r="AD2647" s="130" t="str">
        <f t="shared" si="366"/>
        <v>66004-198</v>
      </c>
      <c r="AE2647" s="136"/>
      <c r="AF2647" s="137"/>
      <c r="AG2647" s="1" t="s">
        <v>13</v>
      </c>
      <c r="AH2647" s="43" t="s">
        <v>8108</v>
      </c>
      <c r="AI2647" s="229">
        <v>45113</v>
      </c>
    </row>
    <row r="2648" spans="1:35" x14ac:dyDescent="0.25">
      <c r="A2648" s="144">
        <v>45119</v>
      </c>
      <c r="B2648" s="56" t="s">
        <v>8146</v>
      </c>
      <c r="C2648" s="51" t="s">
        <v>8148</v>
      </c>
      <c r="D2648" s="51" t="s">
        <v>8149</v>
      </c>
      <c r="E2648" s="54">
        <v>45128</v>
      </c>
      <c r="F2648" s="51" t="s">
        <v>105</v>
      </c>
      <c r="G2648" s="48" t="s">
        <v>8147</v>
      </c>
      <c r="H2648" s="52">
        <v>2</v>
      </c>
      <c r="I2648" s="51" t="s">
        <v>288</v>
      </c>
      <c r="J2648" s="1">
        <v>9.09</v>
      </c>
      <c r="K2648" s="132">
        <v>1005181</v>
      </c>
      <c r="L2648" s="131"/>
      <c r="M2648" s="131">
        <v>3.6</v>
      </c>
      <c r="N2648" s="131">
        <v>4</v>
      </c>
      <c r="O2648" s="133">
        <f t="shared" si="367"/>
        <v>14.4</v>
      </c>
      <c r="P2648" s="131" t="s">
        <v>3497</v>
      </c>
      <c r="Q2648" s="131" t="s">
        <v>582</v>
      </c>
      <c r="R2648" s="134" t="s">
        <v>287</v>
      </c>
      <c r="S2648" s="149">
        <v>0.88333333333333275</v>
      </c>
      <c r="T2648" s="149">
        <v>0.44166666666666637</v>
      </c>
      <c r="U2648" s="150">
        <v>45120</v>
      </c>
      <c r="V2648" s="149">
        <v>0.16361111111110915</v>
      </c>
      <c r="W2648" s="130">
        <v>0.46</v>
      </c>
      <c r="X2648" s="135">
        <v>40</v>
      </c>
      <c r="Y2648" s="130" t="str">
        <f t="shared" si="364"/>
        <v>N1361</v>
      </c>
      <c r="Z2648" s="130" t="str">
        <f t="shared" si="365"/>
        <v>3/HR-4/3AU</v>
      </c>
      <c r="AA2648" s="135">
        <f t="shared" si="368"/>
        <v>0.46</v>
      </c>
      <c r="AB2648" s="135">
        <f t="shared" si="362"/>
        <v>9.09</v>
      </c>
      <c r="AC2648" s="130">
        <f t="shared" si="369"/>
        <v>40</v>
      </c>
      <c r="AD2648" s="130" t="str">
        <f t="shared" si="366"/>
        <v>30006-9723S</v>
      </c>
      <c r="AE2648" s="136"/>
      <c r="AF2648" s="137"/>
      <c r="AG2648" s="1" t="s">
        <v>152</v>
      </c>
      <c r="AH2648" s="43" t="s">
        <v>294</v>
      </c>
      <c r="AI2648" s="229">
        <v>45114</v>
      </c>
    </row>
    <row r="2649" spans="1:35" x14ac:dyDescent="0.25">
      <c r="A2649" s="140">
        <v>45020</v>
      </c>
      <c r="B2649" s="55" t="s">
        <v>7447</v>
      </c>
      <c r="C2649" s="51" t="s">
        <v>2558</v>
      </c>
      <c r="D2649" s="51" t="s">
        <v>7445</v>
      </c>
      <c r="E2649" s="54">
        <v>45200</v>
      </c>
      <c r="F2649" s="51" t="s">
        <v>87</v>
      </c>
      <c r="G2649" s="48" t="s">
        <v>1237</v>
      </c>
      <c r="H2649" s="52">
        <v>250</v>
      </c>
      <c r="I2649" s="51" t="s">
        <v>113</v>
      </c>
      <c r="J2649" s="1">
        <v>27.34</v>
      </c>
      <c r="K2649" s="132">
        <v>993618</v>
      </c>
      <c r="L2649" s="131"/>
      <c r="M2649" s="131">
        <v>3.6</v>
      </c>
      <c r="N2649" s="131">
        <v>16.7</v>
      </c>
      <c r="O2649" s="133">
        <f t="shared" si="367"/>
        <v>60.12</v>
      </c>
      <c r="P2649" s="131" t="s">
        <v>3486</v>
      </c>
      <c r="Q2649" s="131" t="s">
        <v>715</v>
      </c>
      <c r="R2649" s="134" t="s">
        <v>5775</v>
      </c>
      <c r="S2649" s="149">
        <v>65.920555555555552</v>
      </c>
      <c r="T2649" s="149">
        <v>0.26368222222222221</v>
      </c>
      <c r="U2649" s="150">
        <v>45120</v>
      </c>
      <c r="V2649" s="149">
        <v>3.5347222222222214</v>
      </c>
      <c r="W2649" s="130">
        <v>0.42</v>
      </c>
      <c r="X2649" s="135">
        <v>50</v>
      </c>
      <c r="Y2649" s="130" t="str">
        <f t="shared" si="364"/>
        <v>RL1440)</v>
      </c>
      <c r="Z2649" s="130" t="str">
        <f t="shared" si="365"/>
        <v>5/NCR18650BF</v>
      </c>
      <c r="AA2649" s="135">
        <f t="shared" si="368"/>
        <v>0.42</v>
      </c>
      <c r="AB2649" s="135">
        <f t="shared" si="362"/>
        <v>27.34</v>
      </c>
      <c r="AC2649" s="130">
        <f t="shared" si="369"/>
        <v>50</v>
      </c>
      <c r="AD2649" s="130" t="str">
        <f t="shared" si="366"/>
        <v>67001-849</v>
      </c>
      <c r="AE2649" s="136"/>
      <c r="AF2649" s="137"/>
      <c r="AG2649" s="1" t="s">
        <v>153</v>
      </c>
      <c r="AH2649" s="43">
        <v>24081</v>
      </c>
      <c r="AI2649" s="51"/>
    </row>
    <row r="2650" spans="1:35" x14ac:dyDescent="0.25">
      <c r="A2650" s="140">
        <v>45125</v>
      </c>
      <c r="B2650" s="55" t="s">
        <v>8216</v>
      </c>
      <c r="C2650" s="51" t="s">
        <v>1987</v>
      </c>
      <c r="D2650" s="51" t="s">
        <v>8219</v>
      </c>
      <c r="E2650" s="54">
        <v>45125</v>
      </c>
      <c r="F2650" s="51" t="s">
        <v>8217</v>
      </c>
      <c r="G2650" s="48" t="s">
        <v>8218</v>
      </c>
      <c r="H2650" s="52">
        <v>1</v>
      </c>
      <c r="I2650" s="51" t="s">
        <v>3492</v>
      </c>
      <c r="J2650" s="1">
        <v>37.81</v>
      </c>
      <c r="K2650" s="132">
        <v>1006520</v>
      </c>
      <c r="L2650" s="131"/>
      <c r="M2650" s="131"/>
      <c r="N2650" s="131"/>
      <c r="O2650" s="133">
        <f t="shared" si="367"/>
        <v>0</v>
      </c>
      <c r="P2650" s="131"/>
      <c r="Q2650" s="131"/>
      <c r="R2650" s="134" t="s">
        <v>249</v>
      </c>
      <c r="S2650" s="149">
        <v>0.16666666666666607</v>
      </c>
      <c r="T2650" s="149">
        <v>0.16666666666666607</v>
      </c>
      <c r="U2650" s="150">
        <v>45126</v>
      </c>
      <c r="V2650" s="149">
        <v>0.16249999999999876</v>
      </c>
      <c r="W2650" s="130">
        <v>0.5</v>
      </c>
      <c r="X2650" s="135">
        <v>100</v>
      </c>
      <c r="Y2650" s="130" t="str">
        <f t="shared" si="364"/>
        <v>CH642</v>
      </c>
      <c r="Z2650" s="130" t="str">
        <f t="shared" si="365"/>
        <v>1/TSB-003PCB</v>
      </c>
      <c r="AA2650" s="135">
        <f t="shared" si="368"/>
        <v>0.5</v>
      </c>
      <c r="AB2650" s="135">
        <f t="shared" si="362"/>
        <v>37.81</v>
      </c>
      <c r="AC2650" s="130">
        <f t="shared" si="369"/>
        <v>100</v>
      </c>
      <c r="AD2650" s="130" t="str">
        <f t="shared" si="366"/>
        <v>66003-182</v>
      </c>
      <c r="AE2650" s="136"/>
      <c r="AF2650" s="137"/>
      <c r="AG2650" s="1" t="s">
        <v>151</v>
      </c>
      <c r="AH2650" s="43">
        <v>2915</v>
      </c>
      <c r="AI2650" s="229">
        <v>45125</v>
      </c>
    </row>
    <row r="2651" spans="1:35" x14ac:dyDescent="0.25">
      <c r="A2651" s="139">
        <v>45124</v>
      </c>
      <c r="B2651" s="58" t="s">
        <v>8185</v>
      </c>
      <c r="C2651" s="51" t="s">
        <v>8187</v>
      </c>
      <c r="D2651" s="51" t="s">
        <v>8220</v>
      </c>
      <c r="E2651" s="54">
        <v>45121</v>
      </c>
      <c r="F2651" s="51" t="s">
        <v>322</v>
      </c>
      <c r="G2651" s="48" t="s">
        <v>8186</v>
      </c>
      <c r="H2651" s="52">
        <v>1</v>
      </c>
      <c r="I2651" s="51" t="s">
        <v>630</v>
      </c>
      <c r="J2651" s="1">
        <v>16.239999999999998</v>
      </c>
      <c r="K2651" s="132">
        <v>1006176</v>
      </c>
      <c r="L2651" s="131"/>
      <c r="M2651" s="131">
        <v>4.8</v>
      </c>
      <c r="N2651" s="131">
        <v>3</v>
      </c>
      <c r="O2651" s="133">
        <f t="shared" si="367"/>
        <v>14.399999999999999</v>
      </c>
      <c r="P2651" s="131" t="s">
        <v>96</v>
      </c>
      <c r="Q2651" s="131" t="s">
        <v>562</v>
      </c>
      <c r="R2651" s="134" t="s">
        <v>2172</v>
      </c>
      <c r="S2651" s="149">
        <v>0.94138888888888639</v>
      </c>
      <c r="T2651" s="149">
        <v>0.94138888888888639</v>
      </c>
      <c r="U2651" s="150">
        <v>45125</v>
      </c>
      <c r="V2651" s="149">
        <v>7.777777777777839E-2</v>
      </c>
      <c r="W2651" s="130">
        <v>0.25</v>
      </c>
      <c r="X2651" s="135">
        <v>61</v>
      </c>
      <c r="Y2651" s="130" t="str">
        <f t="shared" si="364"/>
        <v>PACK772</v>
      </c>
      <c r="Z2651" s="130" t="str">
        <f t="shared" si="365"/>
        <v>4/N3000CR</v>
      </c>
      <c r="AA2651" s="135">
        <f t="shared" si="368"/>
        <v>0.25</v>
      </c>
      <c r="AB2651" s="135">
        <f t="shared" si="362"/>
        <v>16.239999999999998</v>
      </c>
      <c r="AC2651" s="130">
        <f t="shared" si="369"/>
        <v>61</v>
      </c>
      <c r="AD2651" s="130" t="str">
        <f t="shared" si="366"/>
        <v>66004-201</v>
      </c>
      <c r="AE2651" s="136"/>
      <c r="AF2651" s="137"/>
      <c r="AG2651" s="1" t="s">
        <v>13</v>
      </c>
      <c r="AH2651" s="43" t="s">
        <v>323</v>
      </c>
      <c r="AI2651" s="229">
        <v>45121</v>
      </c>
    </row>
    <row r="2652" spans="1:35" x14ac:dyDescent="0.25">
      <c r="A2652" s="139">
        <v>45110</v>
      </c>
      <c r="B2652" s="58" t="s">
        <v>8050</v>
      </c>
      <c r="C2652" s="51" t="s">
        <v>5714</v>
      </c>
      <c r="D2652" s="51" t="s">
        <v>2248</v>
      </c>
      <c r="E2652" s="54">
        <v>45114</v>
      </c>
      <c r="F2652" s="51" t="s">
        <v>282</v>
      </c>
      <c r="G2652" s="48" t="s">
        <v>2245</v>
      </c>
      <c r="H2652" s="52">
        <v>1</v>
      </c>
      <c r="I2652" s="51" t="s">
        <v>710</v>
      </c>
      <c r="J2652" s="1">
        <v>4.7</v>
      </c>
      <c r="K2652" s="132">
        <v>1004337</v>
      </c>
      <c r="L2652" s="131" t="s">
        <v>6216</v>
      </c>
      <c r="M2652" s="131">
        <v>3.6</v>
      </c>
      <c r="N2652" s="131">
        <v>2.04</v>
      </c>
      <c r="O2652" s="133">
        <f t="shared" si="367"/>
        <v>7.3440000000000003</v>
      </c>
      <c r="P2652" s="131" t="s">
        <v>3486</v>
      </c>
      <c r="Q2652" s="131" t="s">
        <v>412</v>
      </c>
      <c r="R2652" s="134" t="s">
        <v>118</v>
      </c>
      <c r="S2652" s="149">
        <v>0.8300000000000004</v>
      </c>
      <c r="T2652" s="149">
        <v>0.8300000000000004</v>
      </c>
      <c r="U2652" s="150">
        <v>45125</v>
      </c>
      <c r="V2652" s="149">
        <v>8.2777777777776507E-2</v>
      </c>
      <c r="W2652" s="130">
        <v>0.72</v>
      </c>
      <c r="X2652" s="135">
        <v>12.58</v>
      </c>
      <c r="Y2652" s="130" t="str">
        <f t="shared" si="364"/>
        <v>PACK105</v>
      </c>
      <c r="Z2652" s="130" t="str">
        <f t="shared" si="365"/>
        <v>1/NCR18500A</v>
      </c>
      <c r="AA2652" s="135">
        <f t="shared" si="368"/>
        <v>0.72</v>
      </c>
      <c r="AB2652" s="135">
        <f t="shared" si="362"/>
        <v>4.7</v>
      </c>
      <c r="AC2652" s="130">
        <f t="shared" si="369"/>
        <v>12.58</v>
      </c>
      <c r="AD2652" s="130" t="str">
        <f t="shared" si="366"/>
        <v>30008-091SHB37</v>
      </c>
      <c r="AE2652" s="136"/>
      <c r="AF2652" s="137"/>
      <c r="AG2652" s="1" t="s">
        <v>151</v>
      </c>
      <c r="AH2652" s="43" t="s">
        <v>283</v>
      </c>
      <c r="AI2652" s="229">
        <v>45107</v>
      </c>
    </row>
    <row r="2653" spans="1:35" x14ac:dyDescent="0.25">
      <c r="A2653" s="146">
        <v>45113</v>
      </c>
      <c r="B2653" s="57" t="s">
        <v>8071</v>
      </c>
      <c r="C2653" s="51" t="s">
        <v>658</v>
      </c>
      <c r="D2653" s="51" t="s">
        <v>1573</v>
      </c>
      <c r="E2653" s="54">
        <v>45125</v>
      </c>
      <c r="F2653" s="51" t="s">
        <v>267</v>
      </c>
      <c r="G2653" s="48" t="s">
        <v>1572</v>
      </c>
      <c r="H2653" s="52">
        <v>2</v>
      </c>
      <c r="I2653" s="51" t="s">
        <v>318</v>
      </c>
      <c r="J2653" s="1">
        <v>22.89</v>
      </c>
      <c r="K2653" s="132">
        <v>1004735</v>
      </c>
      <c r="L2653" s="131"/>
      <c r="M2653" s="131">
        <v>7.4</v>
      </c>
      <c r="N2653" s="131">
        <v>6.8</v>
      </c>
      <c r="O2653" s="133">
        <f t="shared" si="367"/>
        <v>50.32</v>
      </c>
      <c r="P2653" s="131" t="s">
        <v>3486</v>
      </c>
      <c r="Q2653" s="131" t="s">
        <v>281</v>
      </c>
      <c r="R2653" s="134" t="s">
        <v>6178</v>
      </c>
      <c r="S2653" s="149">
        <v>1.6705555555555538</v>
      </c>
      <c r="T2653" s="149">
        <v>0.8352777777777769</v>
      </c>
      <c r="U2653" s="150">
        <v>45125</v>
      </c>
      <c r="V2653" s="149">
        <v>0.16194444444444489</v>
      </c>
      <c r="W2653" s="130">
        <v>0.67</v>
      </c>
      <c r="X2653" s="135">
        <v>84</v>
      </c>
      <c r="Y2653" s="130" t="str">
        <f t="shared" si="364"/>
        <v>RL862</v>
      </c>
      <c r="Z2653" s="130" t="str">
        <f t="shared" si="365"/>
        <v>4/NCR18650GA</v>
      </c>
      <c r="AA2653" s="135">
        <f t="shared" si="368"/>
        <v>0.67</v>
      </c>
      <c r="AB2653" s="135">
        <f t="shared" si="362"/>
        <v>22.89</v>
      </c>
      <c r="AC2653" s="130">
        <f t="shared" si="369"/>
        <v>84</v>
      </c>
      <c r="AD2653" s="130" t="str">
        <f t="shared" si="366"/>
        <v>66001-229</v>
      </c>
      <c r="AE2653" s="136"/>
      <c r="AF2653" s="137"/>
      <c r="AG2653" s="1" t="s">
        <v>153</v>
      </c>
      <c r="AH2653" s="43">
        <v>66116</v>
      </c>
      <c r="AI2653" s="229">
        <v>45111</v>
      </c>
    </row>
    <row r="2654" spans="1:35" x14ac:dyDescent="0.25">
      <c r="A2654" s="144">
        <v>45119</v>
      </c>
      <c r="B2654" s="56" t="s">
        <v>8142</v>
      </c>
      <c r="C2654" s="51" t="s">
        <v>3126</v>
      </c>
      <c r="D2654" s="51" t="s">
        <v>8145</v>
      </c>
      <c r="E2654" s="54">
        <v>45131</v>
      </c>
      <c r="F2654" s="51" t="s">
        <v>292</v>
      </c>
      <c r="G2654" s="48" t="s">
        <v>8143</v>
      </c>
      <c r="H2654" s="52">
        <v>20</v>
      </c>
      <c r="I2654" s="51" t="s">
        <v>288</v>
      </c>
      <c r="J2654" s="1">
        <v>13.02</v>
      </c>
      <c r="K2654" s="132">
        <v>1004879</v>
      </c>
      <c r="L2654" s="131" t="s">
        <v>8144</v>
      </c>
      <c r="M2654" s="131">
        <v>4.8</v>
      </c>
      <c r="N2654" s="131">
        <v>4</v>
      </c>
      <c r="O2654" s="133">
        <f t="shared" si="367"/>
        <v>19.2</v>
      </c>
      <c r="P2654" s="131" t="s">
        <v>3497</v>
      </c>
      <c r="Q2654" s="131" t="s">
        <v>562</v>
      </c>
      <c r="R2654" s="134" t="s">
        <v>287</v>
      </c>
      <c r="S2654" s="149">
        <v>8.4966666666666733</v>
      </c>
      <c r="T2654" s="149">
        <v>0.42483333333333367</v>
      </c>
      <c r="U2654" s="150">
        <v>45125</v>
      </c>
      <c r="V2654" s="149">
        <v>0.33000000000000096</v>
      </c>
      <c r="W2654" s="130">
        <v>0.68</v>
      </c>
      <c r="X2654" s="135">
        <v>48.17</v>
      </c>
      <c r="Y2654" s="130" t="str">
        <f t="shared" si="364"/>
        <v>N582</v>
      </c>
      <c r="Z2654" s="130" t="str">
        <f t="shared" si="365"/>
        <v>4/HR-4/3AU</v>
      </c>
      <c r="AA2654" s="135">
        <f t="shared" si="368"/>
        <v>0.68</v>
      </c>
      <c r="AB2654" s="135">
        <f t="shared" si="362"/>
        <v>13.02</v>
      </c>
      <c r="AC2654" s="130">
        <f t="shared" si="369"/>
        <v>48.17</v>
      </c>
      <c r="AD2654" s="130" t="str">
        <f t="shared" si="366"/>
        <v>22000-316B</v>
      </c>
      <c r="AE2654" s="136"/>
      <c r="AF2654" s="137"/>
      <c r="AG2654" s="1" t="s">
        <v>13</v>
      </c>
      <c r="AH2654" s="43">
        <v>6830</v>
      </c>
      <c r="AI2654" s="229">
        <v>45112</v>
      </c>
    </row>
    <row r="2655" spans="1:35" x14ac:dyDescent="0.25">
      <c r="A2655" s="139">
        <v>45110</v>
      </c>
      <c r="B2655" s="246" t="s">
        <v>8049</v>
      </c>
      <c r="C2655" s="51" t="s">
        <v>397</v>
      </c>
      <c r="D2655" s="51" t="s">
        <v>2654</v>
      </c>
      <c r="E2655" s="54">
        <v>45131</v>
      </c>
      <c r="F2655" s="51" t="s">
        <v>6979</v>
      </c>
      <c r="G2655" s="48" t="s">
        <v>244</v>
      </c>
      <c r="H2655" s="52">
        <v>4</v>
      </c>
      <c r="I2655" s="51" t="s">
        <v>95</v>
      </c>
      <c r="J2655" s="1">
        <v>25.8</v>
      </c>
      <c r="K2655" s="132">
        <v>1003792</v>
      </c>
      <c r="L2655" s="131"/>
      <c r="M2655" s="131">
        <v>42</v>
      </c>
      <c r="N2655" s="131"/>
      <c r="O2655" s="133">
        <f t="shared" si="367"/>
        <v>0</v>
      </c>
      <c r="P2655" s="131" t="s">
        <v>3538</v>
      </c>
      <c r="Q2655" s="131" t="s">
        <v>1758</v>
      </c>
      <c r="R2655" s="134" t="s">
        <v>6944</v>
      </c>
      <c r="S2655" s="149">
        <v>8.8350000000000009</v>
      </c>
      <c r="T2655" s="149">
        <v>2.2087500000000002</v>
      </c>
      <c r="U2655" s="150">
        <v>45125</v>
      </c>
      <c r="V2655" s="149">
        <v>0.1886111111111104</v>
      </c>
      <c r="W2655" s="130">
        <v>2.06</v>
      </c>
      <c r="X2655" s="135">
        <v>200</v>
      </c>
      <c r="Y2655" s="130" t="str">
        <f t="shared" si="364"/>
        <v>AL285ADEG</v>
      </c>
      <c r="Z2655" s="130" t="str">
        <f t="shared" si="365"/>
        <v>28/LR20XW</v>
      </c>
      <c r="AA2655" s="135">
        <f t="shared" si="368"/>
        <v>2.06</v>
      </c>
      <c r="AB2655" s="135">
        <f t="shared" si="362"/>
        <v>25.8</v>
      </c>
      <c r="AC2655" s="130">
        <f t="shared" si="369"/>
        <v>200</v>
      </c>
      <c r="AD2655" s="130" t="str">
        <f t="shared" si="366"/>
        <v>66000-824</v>
      </c>
      <c r="AE2655" s="136"/>
      <c r="AF2655" s="137"/>
      <c r="AG2655" s="1" t="s">
        <v>152</v>
      </c>
      <c r="AH2655" s="43">
        <v>65512</v>
      </c>
      <c r="AI2655" s="229">
        <v>45103</v>
      </c>
    </row>
    <row r="2656" spans="1:35" x14ac:dyDescent="0.25">
      <c r="A2656" s="146">
        <v>45099</v>
      </c>
      <c r="B2656" s="57" t="s">
        <v>8014</v>
      </c>
      <c r="C2656" s="51" t="s">
        <v>6857</v>
      </c>
      <c r="D2656" s="51" t="s">
        <v>6858</v>
      </c>
      <c r="E2656" s="54">
        <v>45121</v>
      </c>
      <c r="F2656" s="51" t="s">
        <v>258</v>
      </c>
      <c r="G2656" s="48" t="s">
        <v>6856</v>
      </c>
      <c r="H2656" s="52">
        <v>10</v>
      </c>
      <c r="I2656" s="51" t="s">
        <v>2551</v>
      </c>
      <c r="J2656" s="1">
        <v>46.04</v>
      </c>
      <c r="K2656" s="132">
        <v>1003267</v>
      </c>
      <c r="L2656" s="131"/>
      <c r="M2656" s="131">
        <v>21.6</v>
      </c>
      <c r="N2656" s="131">
        <v>4.3</v>
      </c>
      <c r="O2656" s="133">
        <f t="shared" si="367"/>
        <v>92.88</v>
      </c>
      <c r="P2656" s="131" t="s">
        <v>3486</v>
      </c>
      <c r="Q2656" s="131" t="s">
        <v>373</v>
      </c>
      <c r="R2656" s="134" t="s">
        <v>287</v>
      </c>
      <c r="S2656" s="149">
        <v>8.5277777777777803</v>
      </c>
      <c r="T2656" s="149">
        <v>0.85277777777777808</v>
      </c>
      <c r="U2656" s="150">
        <v>45124</v>
      </c>
      <c r="V2656" s="149">
        <v>0.50000000000000089</v>
      </c>
      <c r="W2656" s="130">
        <v>1.33</v>
      </c>
      <c r="X2656" s="135">
        <v>320</v>
      </c>
      <c r="Y2656" s="130" t="str">
        <f t="shared" si="364"/>
        <v>RL638PKB</v>
      </c>
      <c r="Z2656" s="130" t="str">
        <f t="shared" si="365"/>
        <v>12/UR18650E</v>
      </c>
      <c r="AA2656" s="135">
        <f t="shared" si="368"/>
        <v>1.33</v>
      </c>
      <c r="AB2656" s="135">
        <f t="shared" si="362"/>
        <v>46.04</v>
      </c>
      <c r="AC2656" s="130">
        <f t="shared" si="369"/>
        <v>320</v>
      </c>
      <c r="AD2656" s="130" t="str">
        <f t="shared" si="366"/>
        <v>66000-887PKB</v>
      </c>
      <c r="AE2656" s="136"/>
      <c r="AF2656" s="137"/>
      <c r="AG2656" s="1" t="s">
        <v>152</v>
      </c>
      <c r="AH2656" s="43">
        <v>1167</v>
      </c>
      <c r="AI2656" s="229">
        <v>45098</v>
      </c>
    </row>
    <row r="2657" spans="1:35" x14ac:dyDescent="0.25">
      <c r="A2657" s="146">
        <v>45120</v>
      </c>
      <c r="B2657" s="57" t="s">
        <v>8172</v>
      </c>
      <c r="C2657" s="51" t="s">
        <v>8175</v>
      </c>
      <c r="D2657" s="51" t="s">
        <v>8265</v>
      </c>
      <c r="E2657" s="54">
        <v>45139</v>
      </c>
      <c r="F2657" s="51" t="s">
        <v>6788</v>
      </c>
      <c r="G2657" s="48" t="s">
        <v>8173</v>
      </c>
      <c r="H2657" s="52">
        <v>1</v>
      </c>
      <c r="I2657" s="51" t="s">
        <v>8174</v>
      </c>
      <c r="J2657" s="1">
        <v>1.33</v>
      </c>
      <c r="K2657" s="132">
        <v>1005633</v>
      </c>
      <c r="L2657" s="131"/>
      <c r="M2657" s="131">
        <v>3</v>
      </c>
      <c r="N2657" s="131">
        <v>0.94</v>
      </c>
      <c r="O2657" s="133">
        <f t="shared" si="367"/>
        <v>2.82</v>
      </c>
      <c r="P2657" s="131" t="s">
        <v>3538</v>
      </c>
      <c r="Q2657" s="131" t="s">
        <v>582</v>
      </c>
      <c r="R2657" s="134" t="s">
        <v>287</v>
      </c>
      <c r="S2657" s="149">
        <v>0.81388888888888777</v>
      </c>
      <c r="T2657" s="149">
        <v>0.81388888888888777</v>
      </c>
      <c r="U2657" s="150">
        <v>45134</v>
      </c>
      <c r="V2657" s="149">
        <v>7.0555555555555483E-2</v>
      </c>
      <c r="W2657" s="130">
        <v>0.25</v>
      </c>
      <c r="X2657" s="135">
        <v>20</v>
      </c>
      <c r="Y2657" s="130" t="str">
        <f t="shared" si="364"/>
        <v>AL629</v>
      </c>
      <c r="Z2657" s="130" t="str">
        <f t="shared" si="365"/>
        <v>2/LR1-BP1</v>
      </c>
      <c r="AA2657" s="135">
        <f t="shared" si="368"/>
        <v>0.25</v>
      </c>
      <c r="AB2657" s="135">
        <f t="shared" si="362"/>
        <v>1.33</v>
      </c>
      <c r="AC2657" s="130">
        <f t="shared" si="369"/>
        <v>20</v>
      </c>
      <c r="AD2657" s="130" t="str">
        <f t="shared" si="366"/>
        <v>32001-002</v>
      </c>
      <c r="AE2657" s="136"/>
      <c r="AF2657" s="137"/>
      <c r="AG2657" s="1" t="s">
        <v>573</v>
      </c>
      <c r="AH2657" s="43">
        <v>25000</v>
      </c>
      <c r="AI2657" s="229">
        <v>45118</v>
      </c>
    </row>
    <row r="2658" spans="1:35" x14ac:dyDescent="0.25">
      <c r="A2658" s="139">
        <v>45068</v>
      </c>
      <c r="B2658" s="58" t="s">
        <v>7756</v>
      </c>
      <c r="C2658" s="60" t="s">
        <v>7757</v>
      </c>
      <c r="D2658" s="51" t="s">
        <v>452</v>
      </c>
      <c r="E2658" s="54">
        <v>45121</v>
      </c>
      <c r="F2658" s="51" t="s">
        <v>571</v>
      </c>
      <c r="G2658" s="48" t="s">
        <v>451</v>
      </c>
      <c r="H2658" s="52">
        <v>100</v>
      </c>
      <c r="I2658" s="51" t="s">
        <v>3492</v>
      </c>
      <c r="J2658" s="1">
        <v>62.71</v>
      </c>
      <c r="K2658" s="132">
        <v>999282</v>
      </c>
      <c r="L2658" s="131"/>
      <c r="M2658" s="131"/>
      <c r="N2658" s="131"/>
      <c r="O2658" s="133">
        <f t="shared" si="367"/>
        <v>0</v>
      </c>
      <c r="P2658" s="131"/>
      <c r="Q2658" s="131"/>
      <c r="R2658" s="134" t="s">
        <v>6881</v>
      </c>
      <c r="S2658" s="149">
        <v>100.6863888888889</v>
      </c>
      <c r="T2658" s="149">
        <v>1.006863888888889</v>
      </c>
      <c r="U2658" s="150">
        <v>45133</v>
      </c>
      <c r="V2658" s="149">
        <v>1.5833333333333344</v>
      </c>
      <c r="W2658" s="130">
        <v>0.9</v>
      </c>
      <c r="X2658" s="135">
        <v>178.5</v>
      </c>
      <c r="Y2658" s="130" t="str">
        <f t="shared" si="364"/>
        <v>CH157</v>
      </c>
      <c r="Z2658" s="130" t="str">
        <f t="shared" si="365"/>
        <v xml:space="preserve">TSB-003PCB </v>
      </c>
      <c r="AA2658" s="135">
        <f t="shared" si="368"/>
        <v>0.9</v>
      </c>
      <c r="AB2658" s="135">
        <f t="shared" si="362"/>
        <v>62.71</v>
      </c>
      <c r="AC2658" s="130">
        <f t="shared" si="369"/>
        <v>178.5</v>
      </c>
      <c r="AD2658" s="130" t="str">
        <f t="shared" si="366"/>
        <v>66000-066</v>
      </c>
      <c r="AE2658" s="136"/>
      <c r="AF2658" s="137"/>
      <c r="AG2658" s="1" t="s">
        <v>153</v>
      </c>
      <c r="AH2658" s="43">
        <v>65616</v>
      </c>
      <c r="AI2658" s="229">
        <v>45065</v>
      </c>
    </row>
    <row r="2659" spans="1:35" x14ac:dyDescent="0.25">
      <c r="A2659" s="144">
        <v>45119</v>
      </c>
      <c r="B2659" s="56" t="s">
        <v>8141</v>
      </c>
      <c r="C2659" s="51" t="s">
        <v>5179</v>
      </c>
      <c r="D2659" s="51" t="s">
        <v>3856</v>
      </c>
      <c r="E2659" s="54">
        <v>45131</v>
      </c>
      <c r="F2659" s="51" t="s">
        <v>1289</v>
      </c>
      <c r="G2659" s="48" t="s">
        <v>3853</v>
      </c>
      <c r="H2659" s="52">
        <v>2</v>
      </c>
      <c r="I2659" s="51" t="s">
        <v>3854</v>
      </c>
      <c r="J2659" s="1">
        <v>6.34</v>
      </c>
      <c r="K2659" s="132">
        <v>1005040</v>
      </c>
      <c r="L2659" s="131"/>
      <c r="M2659" s="131">
        <v>7.4</v>
      </c>
      <c r="N2659" s="131">
        <v>0.96</v>
      </c>
      <c r="O2659" s="133">
        <f t="shared" si="367"/>
        <v>7.1040000000000001</v>
      </c>
      <c r="P2659" s="131" t="s">
        <v>3486</v>
      </c>
      <c r="Q2659" s="131" t="s">
        <v>582</v>
      </c>
      <c r="R2659" s="134" t="s">
        <v>287</v>
      </c>
      <c r="S2659" s="149">
        <v>1.4791666666666661</v>
      </c>
      <c r="T2659" s="149">
        <v>0.73958333333333304</v>
      </c>
      <c r="U2659" s="150">
        <v>45133</v>
      </c>
      <c r="V2659" s="149">
        <v>0.16666666666666874</v>
      </c>
      <c r="W2659" s="130">
        <v>0.25</v>
      </c>
      <c r="X2659" s="135">
        <v>34.770000000000003</v>
      </c>
      <c r="Y2659" s="130" t="str">
        <f t="shared" si="364"/>
        <v>RL1218</v>
      </c>
      <c r="Z2659" s="130" t="str">
        <f t="shared" si="365"/>
        <v>2/UF463450F</v>
      </c>
      <c r="AA2659" s="135">
        <f t="shared" si="368"/>
        <v>0.25</v>
      </c>
      <c r="AB2659" s="135">
        <f t="shared" si="362"/>
        <v>6.34</v>
      </c>
      <c r="AC2659" s="130">
        <f t="shared" si="369"/>
        <v>34.770000000000003</v>
      </c>
      <c r="AD2659" s="130" t="str">
        <f t="shared" si="366"/>
        <v>22000-681L</v>
      </c>
      <c r="AE2659" s="136"/>
      <c r="AF2659" s="137"/>
      <c r="AG2659" s="1" t="s">
        <v>573</v>
      </c>
      <c r="AH2659" s="43">
        <v>23948</v>
      </c>
      <c r="AI2659" s="229">
        <v>45114</v>
      </c>
    </row>
    <row r="2660" spans="1:35" x14ac:dyDescent="0.25">
      <c r="A2660" s="139">
        <v>45124</v>
      </c>
      <c r="B2660" s="58" t="s">
        <v>8189</v>
      </c>
      <c r="C2660" s="51" t="s">
        <v>1404</v>
      </c>
      <c r="D2660" s="51" t="s">
        <v>1405</v>
      </c>
      <c r="E2660" s="54">
        <v>45135</v>
      </c>
      <c r="F2660" s="51" t="s">
        <v>1399</v>
      </c>
      <c r="G2660" s="48" t="s">
        <v>1403</v>
      </c>
      <c r="H2660" s="52">
        <v>1</v>
      </c>
      <c r="I2660" s="51" t="s">
        <v>284</v>
      </c>
      <c r="J2660" s="1">
        <v>38.049999999999997</v>
      </c>
      <c r="K2660" s="132">
        <v>1006160</v>
      </c>
      <c r="L2660" s="131"/>
      <c r="M2660" s="131">
        <v>18</v>
      </c>
      <c r="N2660" s="131">
        <v>2.5</v>
      </c>
      <c r="O2660" s="133">
        <f t="shared" si="367"/>
        <v>45</v>
      </c>
      <c r="P2660" s="131" t="s">
        <v>96</v>
      </c>
      <c r="Q2660" s="131" t="s">
        <v>590</v>
      </c>
      <c r="R2660" s="134" t="s">
        <v>2172</v>
      </c>
      <c r="S2660" s="149">
        <v>1.3333333333333339</v>
      </c>
      <c r="T2660" s="149">
        <v>1.3333333333333339</v>
      </c>
      <c r="U2660" s="150">
        <v>45132</v>
      </c>
      <c r="V2660" s="149">
        <v>0.11666666666666625</v>
      </c>
      <c r="W2660" s="130">
        <v>1.19</v>
      </c>
      <c r="X2660" s="135">
        <v>125</v>
      </c>
      <c r="Y2660" s="130" t="str">
        <f t="shared" si="364"/>
        <v>RECELL259</v>
      </c>
      <c r="Z2660" s="130" t="str">
        <f t="shared" si="365"/>
        <v>15/NC2500SCR</v>
      </c>
      <c r="AA2660" s="135">
        <f t="shared" si="368"/>
        <v>1.19</v>
      </c>
      <c r="AB2660" s="135">
        <f t="shared" si="362"/>
        <v>38.049999999999997</v>
      </c>
      <c r="AC2660" s="130">
        <f t="shared" si="369"/>
        <v>125</v>
      </c>
      <c r="AD2660" s="130" t="str">
        <f t="shared" si="366"/>
        <v>22000-446I</v>
      </c>
      <c r="AE2660" s="136"/>
      <c r="AF2660" s="137"/>
      <c r="AG2660" s="1" t="s">
        <v>13</v>
      </c>
      <c r="AH2660" s="43">
        <v>1151</v>
      </c>
      <c r="AI2660" s="229">
        <v>45121</v>
      </c>
    </row>
    <row r="2661" spans="1:35" x14ac:dyDescent="0.25">
      <c r="A2661" s="139">
        <v>45117</v>
      </c>
      <c r="B2661" s="58" t="s">
        <v>8121</v>
      </c>
      <c r="C2661" s="51" t="s">
        <v>445</v>
      </c>
      <c r="D2661" s="51" t="s">
        <v>8274</v>
      </c>
      <c r="E2661" s="54">
        <v>45128</v>
      </c>
      <c r="F2661" s="51" t="s">
        <v>255</v>
      </c>
      <c r="G2661" s="48" t="s">
        <v>8122</v>
      </c>
      <c r="H2661" s="52">
        <v>1</v>
      </c>
      <c r="I2661" s="51" t="s">
        <v>364</v>
      </c>
      <c r="J2661" s="1">
        <v>21.99</v>
      </c>
      <c r="K2661" s="132">
        <v>1005187</v>
      </c>
      <c r="L2661" s="131"/>
      <c r="M2661" s="131">
        <v>11.1</v>
      </c>
      <c r="N2661" s="131">
        <v>5.2</v>
      </c>
      <c r="O2661" s="133">
        <f t="shared" si="367"/>
        <v>57.72</v>
      </c>
      <c r="P2661" s="131" t="s">
        <v>3486</v>
      </c>
      <c r="Q2661" s="131" t="s">
        <v>372</v>
      </c>
      <c r="R2661" s="134" t="s">
        <v>2172</v>
      </c>
      <c r="S2661" s="149">
        <v>2.612777777777775</v>
      </c>
      <c r="T2661" s="149">
        <v>2.612777777777775</v>
      </c>
      <c r="U2661" s="150">
        <v>45132</v>
      </c>
      <c r="V2661" s="149">
        <v>0.10000000000000231</v>
      </c>
      <c r="W2661" s="130">
        <v>0.5</v>
      </c>
      <c r="X2661" s="135">
        <v>88.5</v>
      </c>
      <c r="Y2661" s="130" t="str">
        <f t="shared" si="364"/>
        <v>RECELL849</v>
      </c>
      <c r="Z2661" s="130" t="str">
        <f t="shared" si="365"/>
        <v>6/UR18650ZY</v>
      </c>
      <c r="AA2661" s="135">
        <f t="shared" si="368"/>
        <v>0.5</v>
      </c>
      <c r="AB2661" s="135">
        <f t="shared" si="362"/>
        <v>21.99</v>
      </c>
      <c r="AC2661" s="130">
        <f t="shared" si="369"/>
        <v>88.5</v>
      </c>
      <c r="AD2661" s="130" t="str">
        <f t="shared" si="366"/>
        <v>22000-446S</v>
      </c>
      <c r="AE2661" s="136"/>
      <c r="AF2661" s="137"/>
      <c r="AG2661" s="1" t="s">
        <v>13</v>
      </c>
      <c r="AH2661" s="43" t="s">
        <v>277</v>
      </c>
      <c r="AI2661" s="229" t="s">
        <v>8123</v>
      </c>
    </row>
    <row r="2662" spans="1:35" x14ac:dyDescent="0.25">
      <c r="A2662" s="139">
        <v>45124</v>
      </c>
      <c r="B2662" s="58" t="s">
        <v>8194</v>
      </c>
      <c r="C2662" s="51" t="s">
        <v>3121</v>
      </c>
      <c r="D2662" s="51" t="s">
        <v>8316</v>
      </c>
      <c r="E2662" s="54">
        <v>45135</v>
      </c>
      <c r="F2662" s="51" t="s">
        <v>8195</v>
      </c>
      <c r="G2662" s="48" t="s">
        <v>8250</v>
      </c>
      <c r="H2662" s="52">
        <v>1</v>
      </c>
      <c r="I2662" s="51" t="s">
        <v>299</v>
      </c>
      <c r="J2662" s="1">
        <v>31.46</v>
      </c>
      <c r="K2662" s="132">
        <v>1006174</v>
      </c>
      <c r="L2662" s="131"/>
      <c r="M2662" s="131">
        <v>14.4</v>
      </c>
      <c r="N2662" s="131">
        <v>2.0499999999999998</v>
      </c>
      <c r="O2662" s="133">
        <f t="shared" si="367"/>
        <v>29.52</v>
      </c>
      <c r="P2662" s="131" t="s">
        <v>3486</v>
      </c>
      <c r="Q2662" s="131" t="s">
        <v>562</v>
      </c>
      <c r="R2662" s="134" t="s">
        <v>2172</v>
      </c>
      <c r="S2662" s="149">
        <v>1.8355555555555569</v>
      </c>
      <c r="T2662" s="149">
        <v>1.8355555555555569</v>
      </c>
      <c r="U2662" s="150">
        <v>45132</v>
      </c>
      <c r="V2662" s="149">
        <v>0.13333333333333286</v>
      </c>
      <c r="W2662" s="130">
        <v>1.24</v>
      </c>
      <c r="X2662" s="135">
        <v>77</v>
      </c>
      <c r="Y2662" s="130" t="str">
        <f t="shared" si="364"/>
        <v>RECELL454</v>
      </c>
      <c r="Z2662" s="130" t="str">
        <f t="shared" si="365"/>
        <v>8/UR18650RX</v>
      </c>
      <c r="AA2662" s="135">
        <f t="shared" si="368"/>
        <v>1.24</v>
      </c>
      <c r="AB2662" s="135">
        <f t="shared" si="362"/>
        <v>31.46</v>
      </c>
      <c r="AC2662" s="130">
        <f t="shared" si="369"/>
        <v>77</v>
      </c>
      <c r="AD2662" s="130" t="str">
        <f t="shared" si="366"/>
        <v>66001-822A</v>
      </c>
      <c r="AE2662" s="136"/>
      <c r="AF2662" s="137"/>
      <c r="AG2662" s="1" t="s">
        <v>13</v>
      </c>
      <c r="AH2662" s="43">
        <v>1296</v>
      </c>
      <c r="AI2662" s="229">
        <v>45121</v>
      </c>
    </row>
    <row r="2663" spans="1:35" x14ac:dyDescent="0.25">
      <c r="A2663" s="139">
        <v>45124</v>
      </c>
      <c r="B2663" s="58" t="s">
        <v>8190</v>
      </c>
      <c r="C2663" s="51" t="s">
        <v>7292</v>
      </c>
      <c r="D2663" s="51" t="s">
        <v>8192</v>
      </c>
      <c r="E2663" s="54">
        <v>45135</v>
      </c>
      <c r="F2663" s="51" t="s">
        <v>1399</v>
      </c>
      <c r="G2663" s="48" t="s">
        <v>8191</v>
      </c>
      <c r="H2663" s="52">
        <v>1</v>
      </c>
      <c r="I2663" s="51" t="s">
        <v>374</v>
      </c>
      <c r="J2663" s="1">
        <v>41.49</v>
      </c>
      <c r="K2663" s="132">
        <v>1006160</v>
      </c>
      <c r="L2663" s="131"/>
      <c r="M2663" s="131">
        <v>14.4</v>
      </c>
      <c r="N2663" s="131">
        <v>2.8</v>
      </c>
      <c r="O2663" s="133">
        <f t="shared" si="367"/>
        <v>40.32</v>
      </c>
      <c r="P2663" s="131" t="s">
        <v>3497</v>
      </c>
      <c r="Q2663" s="131" t="s">
        <v>8193</v>
      </c>
      <c r="R2663" s="134" t="s">
        <v>2172</v>
      </c>
      <c r="S2663" s="149">
        <v>1.9838888888888895</v>
      </c>
      <c r="T2663" s="149">
        <v>1.9838888888888895</v>
      </c>
      <c r="U2663" s="150">
        <v>45132</v>
      </c>
      <c r="V2663" s="149">
        <v>9.9999999999999645E-2</v>
      </c>
      <c r="W2663" s="130">
        <v>1.32</v>
      </c>
      <c r="X2663" s="135">
        <v>170</v>
      </c>
      <c r="Y2663" s="130" t="str">
        <f t="shared" si="364"/>
        <v>RECELL241</v>
      </c>
      <c r="Z2663" s="130" t="str">
        <f t="shared" si="365"/>
        <v>12/HHR-300SCPY06</v>
      </c>
      <c r="AA2663" s="135">
        <f t="shared" si="368"/>
        <v>1.32</v>
      </c>
      <c r="AB2663" s="135">
        <f t="shared" si="362"/>
        <v>41.49</v>
      </c>
      <c r="AC2663" s="130">
        <f t="shared" si="369"/>
        <v>170</v>
      </c>
      <c r="AD2663" s="130" t="str">
        <f t="shared" si="366"/>
        <v>22000-436</v>
      </c>
      <c r="AE2663" s="136"/>
      <c r="AF2663" s="137"/>
      <c r="AG2663" s="1" t="s">
        <v>13</v>
      </c>
      <c r="AH2663" s="43">
        <v>1151</v>
      </c>
      <c r="AI2663" s="229">
        <v>45121</v>
      </c>
    </row>
    <row r="2664" spans="1:35" x14ac:dyDescent="0.25">
      <c r="A2664" s="146">
        <v>45120</v>
      </c>
      <c r="B2664" s="57" t="s">
        <v>8164</v>
      </c>
      <c r="C2664" s="51" t="s">
        <v>1611</v>
      </c>
      <c r="D2664" s="51" t="s">
        <v>7927</v>
      </c>
      <c r="E2664" s="54">
        <v>45134</v>
      </c>
      <c r="F2664" s="51" t="s">
        <v>7925</v>
      </c>
      <c r="G2664" s="48" t="s">
        <v>7926</v>
      </c>
      <c r="H2664" s="52">
        <v>2</v>
      </c>
      <c r="I2664" s="51" t="s">
        <v>1417</v>
      </c>
      <c r="J2664" s="1">
        <v>14.78</v>
      </c>
      <c r="K2664" s="132">
        <v>1005919</v>
      </c>
      <c r="L2664" s="131"/>
      <c r="M2664" s="131">
        <v>3.6</v>
      </c>
      <c r="N2664" s="131">
        <v>28</v>
      </c>
      <c r="O2664" s="133">
        <f t="shared" si="367"/>
        <v>100.8</v>
      </c>
      <c r="P2664" s="131" t="s">
        <v>538</v>
      </c>
      <c r="Q2664" s="131" t="s">
        <v>550</v>
      </c>
      <c r="R2664" s="134" t="s">
        <v>5667</v>
      </c>
      <c r="S2664" s="149">
        <v>3.1858333333333317</v>
      </c>
      <c r="T2664" s="149">
        <v>1.5929166666666659</v>
      </c>
      <c r="U2664" s="150">
        <v>45132</v>
      </c>
      <c r="V2664" s="149">
        <v>8.361111111110997E-2</v>
      </c>
      <c r="W2664" s="130">
        <v>0.36</v>
      </c>
      <c r="X2664" s="135">
        <v>51</v>
      </c>
      <c r="Y2664" s="130" t="str">
        <f t="shared" si="364"/>
        <v>L787</v>
      </c>
      <c r="Z2664" s="130" t="str">
        <f t="shared" si="365"/>
        <v>2/ER34615M</v>
      </c>
      <c r="AA2664" s="135">
        <f t="shared" si="368"/>
        <v>0.36</v>
      </c>
      <c r="AB2664" s="135">
        <f t="shared" si="362"/>
        <v>14.78</v>
      </c>
      <c r="AC2664" s="130">
        <f t="shared" si="369"/>
        <v>51</v>
      </c>
      <c r="AD2664" s="130" t="str">
        <f t="shared" si="366"/>
        <v>59002-222MLX-FA</v>
      </c>
      <c r="AE2664" s="136"/>
      <c r="AF2664" s="137"/>
      <c r="AG2664" s="1" t="s">
        <v>152</v>
      </c>
      <c r="AH2664" s="43">
        <v>65553</v>
      </c>
      <c r="AI2664" s="229">
        <v>45120</v>
      </c>
    </row>
    <row r="2665" spans="1:35" x14ac:dyDescent="0.25">
      <c r="A2665" s="147">
        <v>45086</v>
      </c>
      <c r="B2665" s="82" t="s">
        <v>7931</v>
      </c>
      <c r="C2665" s="51" t="s">
        <v>399</v>
      </c>
      <c r="D2665" s="51" t="s">
        <v>8275</v>
      </c>
      <c r="E2665" s="54">
        <v>45104</v>
      </c>
      <c r="F2665" s="51" t="s">
        <v>7932</v>
      </c>
      <c r="G2665" s="48" t="s">
        <v>7933</v>
      </c>
      <c r="H2665" s="52">
        <v>1</v>
      </c>
      <c r="I2665" s="51" t="s">
        <v>113</v>
      </c>
      <c r="J2665" s="1">
        <v>30.6</v>
      </c>
      <c r="K2665" s="132">
        <v>1001817</v>
      </c>
      <c r="L2665" s="131"/>
      <c r="M2665" s="131">
        <v>10.8</v>
      </c>
      <c r="N2665" s="131">
        <v>6.7</v>
      </c>
      <c r="O2665" s="133">
        <f t="shared" si="367"/>
        <v>72.360000000000014</v>
      </c>
      <c r="P2665" s="131" t="s">
        <v>3486</v>
      </c>
      <c r="Q2665" s="131" t="s">
        <v>372</v>
      </c>
      <c r="R2665" s="134" t="s">
        <v>997</v>
      </c>
      <c r="S2665" s="149">
        <v>2.0491666666666672</v>
      </c>
      <c r="T2665" s="149">
        <v>2.0491666666666672</v>
      </c>
      <c r="U2665" s="150">
        <v>45132</v>
      </c>
      <c r="V2665" s="149">
        <v>5.0000000000002487E-2</v>
      </c>
      <c r="W2665" s="130">
        <v>1.59</v>
      </c>
      <c r="X2665" s="135">
        <v>196</v>
      </c>
      <c r="Y2665" s="130" t="str">
        <f t="shared" si="364"/>
        <v>PACK773</v>
      </c>
      <c r="Z2665" s="130" t="str">
        <f t="shared" si="365"/>
        <v>6/NCR18650B</v>
      </c>
      <c r="AA2665" s="135">
        <f t="shared" si="368"/>
        <v>1.59</v>
      </c>
      <c r="AB2665" s="135">
        <f t="shared" si="362"/>
        <v>30.6</v>
      </c>
      <c r="AC2665" s="130">
        <f t="shared" si="369"/>
        <v>196</v>
      </c>
      <c r="AD2665" s="130" t="str">
        <f t="shared" si="366"/>
        <v>66002-858</v>
      </c>
      <c r="AE2665" s="136"/>
      <c r="AF2665" s="137"/>
      <c r="AG2665" s="1" t="s">
        <v>152</v>
      </c>
      <c r="AH2665" s="43">
        <v>67020</v>
      </c>
      <c r="AI2665" s="229">
        <v>45085</v>
      </c>
    </row>
    <row r="2666" spans="1:35" x14ac:dyDescent="0.25">
      <c r="A2666" s="139">
        <v>45131</v>
      </c>
      <c r="B2666" s="58" t="s">
        <v>8247</v>
      </c>
      <c r="C2666" s="51" t="s">
        <v>8249</v>
      </c>
      <c r="D2666" s="51" t="s">
        <v>8276</v>
      </c>
      <c r="E2666" s="54">
        <v>45134</v>
      </c>
      <c r="F2666" s="51" t="s">
        <v>255</v>
      </c>
      <c r="G2666" s="48" t="s">
        <v>8248</v>
      </c>
      <c r="H2666" s="52">
        <v>4</v>
      </c>
      <c r="I2666" s="51" t="s">
        <v>1486</v>
      </c>
      <c r="J2666" s="1">
        <v>7.1</v>
      </c>
      <c r="K2666" s="132">
        <v>1007025</v>
      </c>
      <c r="L2666" s="131"/>
      <c r="M2666" s="131">
        <v>4.8</v>
      </c>
      <c r="N2666" s="131">
        <v>2</v>
      </c>
      <c r="O2666" s="133">
        <f t="shared" si="367"/>
        <v>9.6</v>
      </c>
      <c r="P2666" s="131" t="s">
        <v>3497</v>
      </c>
      <c r="Q2666" s="131" t="s">
        <v>562</v>
      </c>
      <c r="R2666" s="134" t="s">
        <v>287</v>
      </c>
      <c r="S2666" s="149">
        <v>0.68472222222222345</v>
      </c>
      <c r="T2666" s="149">
        <v>0.17118055555555586</v>
      </c>
      <c r="U2666" s="150">
        <v>45132</v>
      </c>
      <c r="V2666" s="149">
        <v>0.13333333333333286</v>
      </c>
      <c r="W2666" s="130">
        <v>0.5</v>
      </c>
      <c r="X2666" s="135">
        <v>30</v>
      </c>
      <c r="Y2666" s="130" t="str">
        <f t="shared" si="364"/>
        <v>PACK774</v>
      </c>
      <c r="Z2666" s="130" t="str">
        <f t="shared" si="365"/>
        <v>4/HR-3UTC</v>
      </c>
      <c r="AA2666" s="135">
        <f t="shared" si="368"/>
        <v>0.5</v>
      </c>
      <c r="AB2666" s="135">
        <f t="shared" si="362"/>
        <v>7.1</v>
      </c>
      <c r="AC2666" s="130">
        <f t="shared" si="369"/>
        <v>30</v>
      </c>
      <c r="AD2666" s="130" t="str">
        <f t="shared" si="366"/>
        <v>66004-209</v>
      </c>
      <c r="AE2666" s="136"/>
      <c r="AF2666" s="137"/>
      <c r="AG2666" s="1" t="s">
        <v>151</v>
      </c>
      <c r="AH2666" s="43" t="s">
        <v>277</v>
      </c>
      <c r="AI2666" s="229">
        <v>45128</v>
      </c>
    </row>
    <row r="2667" spans="1:35" x14ac:dyDescent="0.25">
      <c r="A2667" s="146">
        <v>45113</v>
      </c>
      <c r="B2667" s="57" t="s">
        <v>8072</v>
      </c>
      <c r="C2667" s="51"/>
      <c r="D2667" s="51" t="s">
        <v>145</v>
      </c>
      <c r="E2667" s="54">
        <v>45111</v>
      </c>
      <c r="F2667" s="51" t="s">
        <v>139</v>
      </c>
      <c r="G2667" s="48" t="s">
        <v>144</v>
      </c>
      <c r="H2667" s="52">
        <v>30</v>
      </c>
      <c r="I2667" s="1"/>
      <c r="J2667" s="1">
        <v>1.6</v>
      </c>
      <c r="K2667" s="132">
        <v>1004670</v>
      </c>
      <c r="L2667" s="131"/>
      <c r="M2667" s="131"/>
      <c r="N2667" s="131"/>
      <c r="O2667" s="133">
        <f t="shared" si="367"/>
        <v>0</v>
      </c>
      <c r="P2667" s="131"/>
      <c r="Q2667" s="131"/>
      <c r="R2667" s="134" t="s">
        <v>249</v>
      </c>
      <c r="S2667" s="149">
        <v>7.6163888888888911</v>
      </c>
      <c r="T2667" s="149">
        <v>0.25387962962962968</v>
      </c>
      <c r="U2667" s="150">
        <v>45132</v>
      </c>
      <c r="V2667" s="149">
        <v>0.75</v>
      </c>
      <c r="W2667" s="130">
        <v>0.3</v>
      </c>
      <c r="X2667" s="135">
        <v>12</v>
      </c>
      <c r="Y2667" s="130" t="str">
        <f t="shared" si="364"/>
        <v>CA67</v>
      </c>
      <c r="Z2667" s="130">
        <f t="shared" si="365"/>
        <v>0</v>
      </c>
      <c r="AA2667" s="135">
        <f t="shared" si="368"/>
        <v>0.3</v>
      </c>
      <c r="AB2667" s="135">
        <f t="shared" si="362"/>
        <v>1.6</v>
      </c>
      <c r="AC2667" s="130">
        <f t="shared" si="369"/>
        <v>12</v>
      </c>
      <c r="AD2667" s="130" t="str">
        <f t="shared" si="366"/>
        <v>66000-714</v>
      </c>
      <c r="AE2667" s="136"/>
      <c r="AF2667" s="137"/>
      <c r="AG2667" s="1" t="s">
        <v>573</v>
      </c>
      <c r="AH2667" s="43">
        <v>66824</v>
      </c>
      <c r="AI2667" s="229">
        <v>45111</v>
      </c>
    </row>
    <row r="2668" spans="1:35" x14ac:dyDescent="0.25">
      <c r="A2668" s="139">
        <v>45110</v>
      </c>
      <c r="B2668" s="58" t="s">
        <v>8036</v>
      </c>
      <c r="C2668" s="51" t="s">
        <v>6857</v>
      </c>
      <c r="D2668" s="51" t="s">
        <v>6862</v>
      </c>
      <c r="E2668" s="54">
        <v>45121</v>
      </c>
      <c r="F2668" s="51" t="s">
        <v>258</v>
      </c>
      <c r="G2668" s="48" t="s">
        <v>6860</v>
      </c>
      <c r="H2668" s="52">
        <v>10</v>
      </c>
      <c r="I2668" s="51" t="s">
        <v>2551</v>
      </c>
      <c r="J2668" s="1">
        <v>64.2</v>
      </c>
      <c r="K2668" s="132">
        <v>1003258</v>
      </c>
      <c r="L2668" s="131"/>
      <c r="M2668" s="131">
        <v>21.6</v>
      </c>
      <c r="N2668" s="131">
        <v>4.3</v>
      </c>
      <c r="O2668" s="133">
        <f t="shared" si="367"/>
        <v>92.88</v>
      </c>
      <c r="P2668" s="131" t="s">
        <v>3486</v>
      </c>
      <c r="Q2668" s="131" t="s">
        <v>373</v>
      </c>
      <c r="R2668" s="134" t="s">
        <v>3187</v>
      </c>
      <c r="S2668" s="149">
        <v>16.335555555555558</v>
      </c>
      <c r="T2668" s="149">
        <v>1.6335555555555559</v>
      </c>
      <c r="U2668" s="150">
        <v>45132</v>
      </c>
      <c r="V2668" s="149">
        <v>0.33333333333333215</v>
      </c>
      <c r="W2668" s="130">
        <v>2.15</v>
      </c>
      <c r="X2668" s="135">
        <v>360</v>
      </c>
      <c r="Y2668" s="130" t="str">
        <f t="shared" si="364"/>
        <v>RL638PKA</v>
      </c>
      <c r="Z2668" s="130" t="str">
        <f t="shared" si="365"/>
        <v>12/UR18650E</v>
      </c>
      <c r="AA2668" s="135">
        <f t="shared" si="368"/>
        <v>2.15</v>
      </c>
      <c r="AB2668" s="135">
        <f t="shared" si="362"/>
        <v>64.2</v>
      </c>
      <c r="AC2668" s="130">
        <f t="shared" si="369"/>
        <v>360</v>
      </c>
      <c r="AD2668" s="130" t="str">
        <f t="shared" si="366"/>
        <v>66000-887PKA</v>
      </c>
      <c r="AE2668" s="136"/>
      <c r="AF2668" s="137"/>
      <c r="AG2668" s="1" t="s">
        <v>152</v>
      </c>
      <c r="AH2668" s="43">
        <v>1167</v>
      </c>
      <c r="AI2668" s="229">
        <v>45098</v>
      </c>
    </row>
    <row r="2669" spans="1:35" x14ac:dyDescent="0.25">
      <c r="A2669" s="146">
        <v>45113</v>
      </c>
      <c r="B2669" s="57" t="s">
        <v>8094</v>
      </c>
      <c r="C2669" s="51" t="s">
        <v>8097</v>
      </c>
      <c r="D2669" s="51" t="s">
        <v>8098</v>
      </c>
      <c r="E2669" s="54">
        <v>45131</v>
      </c>
      <c r="F2669" s="51" t="s">
        <v>8095</v>
      </c>
      <c r="G2669" s="48" t="s">
        <v>8096</v>
      </c>
      <c r="H2669" s="52">
        <v>2</v>
      </c>
      <c r="I2669" s="51" t="s">
        <v>4964</v>
      </c>
      <c r="J2669" s="1">
        <v>40</v>
      </c>
      <c r="K2669" s="132">
        <v>1004454</v>
      </c>
      <c r="L2669" s="131"/>
      <c r="M2669" s="131">
        <v>28.5</v>
      </c>
      <c r="N2669" s="131"/>
      <c r="O2669" s="133">
        <f t="shared" si="367"/>
        <v>0</v>
      </c>
      <c r="P2669" s="131" t="s">
        <v>3538</v>
      </c>
      <c r="Q2669" s="131" t="s">
        <v>8099</v>
      </c>
      <c r="R2669" s="134" t="s">
        <v>287</v>
      </c>
      <c r="S2669" s="149">
        <v>4.2763888888888895</v>
      </c>
      <c r="T2669" s="149">
        <v>2.1381944444444447</v>
      </c>
      <c r="U2669" s="150">
        <v>45131</v>
      </c>
      <c r="V2669" s="149">
        <v>9.9999999999999645E-2</v>
      </c>
      <c r="W2669" s="130">
        <v>5</v>
      </c>
      <c r="X2669" s="135">
        <v>216</v>
      </c>
      <c r="Y2669" s="130" t="str">
        <f t="shared" si="364"/>
        <v>AL563</v>
      </c>
      <c r="Z2669" s="130" t="str">
        <f t="shared" si="365"/>
        <v>38/EN93</v>
      </c>
      <c r="AA2669" s="135">
        <f t="shared" si="368"/>
        <v>5</v>
      </c>
      <c r="AB2669" s="135">
        <f t="shared" si="362"/>
        <v>40</v>
      </c>
      <c r="AC2669" s="130">
        <f t="shared" si="369"/>
        <v>216</v>
      </c>
      <c r="AD2669" s="130" t="str">
        <f t="shared" si="366"/>
        <v>66000-173IHA</v>
      </c>
      <c r="AE2669" s="136"/>
      <c r="AF2669" s="137"/>
      <c r="AG2669" s="1" t="s">
        <v>152</v>
      </c>
      <c r="AH2669" s="43">
        <v>2303</v>
      </c>
      <c r="AI2669" s="229">
        <v>45110</v>
      </c>
    </row>
    <row r="2670" spans="1:35" x14ac:dyDescent="0.25">
      <c r="A2670" s="146">
        <v>45113</v>
      </c>
      <c r="B2670" s="57" t="s">
        <v>8104</v>
      </c>
      <c r="C2670" s="51" t="s">
        <v>402</v>
      </c>
      <c r="D2670" s="51" t="s">
        <v>403</v>
      </c>
      <c r="E2670" s="54">
        <v>45128</v>
      </c>
      <c r="F2670" s="51" t="s">
        <v>1753</v>
      </c>
      <c r="G2670" s="48" t="s">
        <v>401</v>
      </c>
      <c r="H2670" s="52">
        <v>50</v>
      </c>
      <c r="I2670" s="51" t="s">
        <v>95</v>
      </c>
      <c r="J2670" s="1">
        <v>14.8</v>
      </c>
      <c r="K2670" s="132">
        <v>1004293</v>
      </c>
      <c r="L2670" s="131"/>
      <c r="M2670" s="131">
        <v>12</v>
      </c>
      <c r="N2670" s="131"/>
      <c r="O2670" s="133">
        <f t="shared" ref="O2670:O2695" si="370">N2670*M2670</f>
        <v>0</v>
      </c>
      <c r="P2670" s="131" t="s">
        <v>3538</v>
      </c>
      <c r="Q2670" s="131" t="s">
        <v>8105</v>
      </c>
      <c r="R2670" s="134" t="s">
        <v>2878</v>
      </c>
      <c r="S2670" s="149">
        <v>41.351666666666667</v>
      </c>
      <c r="T2670" s="149">
        <v>0.82703333333333329</v>
      </c>
      <c r="U2670" s="150">
        <v>45131</v>
      </c>
      <c r="V2670" s="149">
        <v>0.33333333333333348</v>
      </c>
      <c r="W2670" s="130">
        <v>0.8</v>
      </c>
      <c r="X2670" s="135">
        <v>85</v>
      </c>
      <c r="Y2670" s="130" t="str">
        <f t="shared" si="364"/>
        <v>AL44</v>
      </c>
      <c r="Z2670" s="130" t="str">
        <f t="shared" si="365"/>
        <v>16/LR20XW</v>
      </c>
      <c r="AA2670" s="135">
        <f t="shared" si="368"/>
        <v>0.8</v>
      </c>
      <c r="AB2670" s="135">
        <f t="shared" si="362"/>
        <v>14.8</v>
      </c>
      <c r="AC2670" s="130">
        <f t="shared" si="369"/>
        <v>85</v>
      </c>
      <c r="AD2670" s="130" t="str">
        <f t="shared" si="366"/>
        <v>66000-300</v>
      </c>
      <c r="AE2670" s="136"/>
      <c r="AF2670" s="137"/>
      <c r="AG2670" s="1" t="s">
        <v>153</v>
      </c>
      <c r="AH2670" s="43">
        <v>35006</v>
      </c>
      <c r="AI2670" s="229">
        <v>45110</v>
      </c>
    </row>
    <row r="2671" spans="1:35" x14ac:dyDescent="0.25">
      <c r="A2671" s="144">
        <v>45119</v>
      </c>
      <c r="B2671" s="56" t="s">
        <v>8135</v>
      </c>
      <c r="C2671" s="51" t="s">
        <v>8138</v>
      </c>
      <c r="D2671" s="51" t="s">
        <v>8139</v>
      </c>
      <c r="E2671" s="54">
        <v>45090</v>
      </c>
      <c r="F2671" s="51" t="s">
        <v>302</v>
      </c>
      <c r="G2671" s="48" t="s">
        <v>8136</v>
      </c>
      <c r="H2671" s="52">
        <v>4</v>
      </c>
      <c r="I2671" s="51" t="s">
        <v>8137</v>
      </c>
      <c r="J2671" s="1">
        <v>0.6</v>
      </c>
      <c r="K2671" s="132">
        <v>1000499</v>
      </c>
      <c r="L2671" s="131"/>
      <c r="M2671" s="131"/>
      <c r="N2671" s="131"/>
      <c r="O2671" s="133">
        <f t="shared" si="370"/>
        <v>0</v>
      </c>
      <c r="P2671" s="131"/>
      <c r="Q2671" s="131"/>
      <c r="R2671" s="134" t="s">
        <v>249</v>
      </c>
      <c r="S2671" s="149">
        <v>0.50000000000000089</v>
      </c>
      <c r="T2671" s="149">
        <v>0.12500000000000022</v>
      </c>
      <c r="U2671" s="150">
        <v>45126</v>
      </c>
      <c r="V2671" s="149">
        <v>9.9999999999999645E-2</v>
      </c>
      <c r="W2671" s="130">
        <v>0.25</v>
      </c>
      <c r="X2671" s="135">
        <v>7.16</v>
      </c>
      <c r="Y2671" s="130" t="str">
        <f t="shared" si="364"/>
        <v>CA84</v>
      </c>
      <c r="Z2671" s="130" t="str">
        <f t="shared" si="365"/>
        <v>CC25-120</v>
      </c>
      <c r="AA2671" s="135">
        <f t="shared" si="368"/>
        <v>0.25</v>
      </c>
      <c r="AB2671" s="135">
        <f t="shared" si="362"/>
        <v>0.6</v>
      </c>
      <c r="AC2671" s="130">
        <f t="shared" si="369"/>
        <v>7.16</v>
      </c>
      <c r="AD2671" s="130" t="str">
        <f t="shared" si="366"/>
        <v>20008-504PLUG</v>
      </c>
      <c r="AE2671" s="136"/>
      <c r="AF2671" s="137"/>
      <c r="AG2671" s="1" t="s">
        <v>573</v>
      </c>
      <c r="AH2671" s="43" t="s">
        <v>513</v>
      </c>
      <c r="AI2671" s="229">
        <v>45076</v>
      </c>
    </row>
    <row r="2672" spans="1:35" x14ac:dyDescent="0.25">
      <c r="A2672" s="146">
        <v>45120</v>
      </c>
      <c r="B2672" s="57" t="s">
        <v>8171</v>
      </c>
      <c r="C2672" s="51" t="s">
        <v>4674</v>
      </c>
      <c r="D2672" s="51" t="s">
        <v>4675</v>
      </c>
      <c r="E2672" s="54">
        <v>45133</v>
      </c>
      <c r="F2672" s="51" t="s">
        <v>4672</v>
      </c>
      <c r="G2672" s="48" t="s">
        <v>4673</v>
      </c>
      <c r="H2672" s="52">
        <v>2</v>
      </c>
      <c r="I2672" s="51" t="s">
        <v>291</v>
      </c>
      <c r="J2672" s="1">
        <v>16.23</v>
      </c>
      <c r="K2672" s="132">
        <v>1005835</v>
      </c>
      <c r="L2672" s="131"/>
      <c r="M2672" s="131">
        <v>9.6</v>
      </c>
      <c r="N2672" s="131">
        <v>2</v>
      </c>
      <c r="O2672" s="133">
        <f t="shared" si="370"/>
        <v>19.2</v>
      </c>
      <c r="P2672" s="131" t="s">
        <v>3497</v>
      </c>
      <c r="Q2672" s="131" t="s">
        <v>632</v>
      </c>
      <c r="R2672" s="134" t="s">
        <v>5667</v>
      </c>
      <c r="S2672" s="149">
        <v>2.4794444444444448</v>
      </c>
      <c r="T2672" s="149">
        <v>1.2397222222222224</v>
      </c>
      <c r="U2672" s="150">
        <v>45126</v>
      </c>
      <c r="V2672" s="149">
        <v>0.15805555555555717</v>
      </c>
      <c r="W2672" s="130">
        <v>0.32</v>
      </c>
      <c r="X2672" s="135">
        <v>40</v>
      </c>
      <c r="Y2672" s="130" t="str">
        <f t="shared" si="364"/>
        <v>N1615</v>
      </c>
      <c r="Z2672" s="130" t="str">
        <f t="shared" si="365"/>
        <v>8/BK-3MCCE</v>
      </c>
      <c r="AA2672" s="135">
        <f t="shared" si="368"/>
        <v>0.32</v>
      </c>
      <c r="AB2672" s="135">
        <f t="shared" si="362"/>
        <v>16.23</v>
      </c>
      <c r="AC2672" s="130">
        <f t="shared" si="369"/>
        <v>40</v>
      </c>
      <c r="AD2672" s="130" t="str">
        <f t="shared" si="366"/>
        <v>67001-457</v>
      </c>
      <c r="AE2672" s="136"/>
      <c r="AF2672" s="137"/>
      <c r="AG2672" s="1" t="s">
        <v>13</v>
      </c>
      <c r="AH2672" s="43">
        <v>65012</v>
      </c>
      <c r="AI2672" s="229">
        <v>45119</v>
      </c>
    </row>
    <row r="2673" spans="1:35" x14ac:dyDescent="0.25">
      <c r="A2673" s="140">
        <v>45132</v>
      </c>
      <c r="B2673" s="55" t="s">
        <v>8261</v>
      </c>
      <c r="C2673" s="51" t="s">
        <v>3841</v>
      </c>
      <c r="D2673" s="51" t="s">
        <v>8263</v>
      </c>
      <c r="E2673" s="54">
        <v>45155</v>
      </c>
      <c r="F2673" s="51" t="s">
        <v>8252</v>
      </c>
      <c r="G2673" s="48" t="s">
        <v>8262</v>
      </c>
      <c r="H2673" s="52">
        <v>30</v>
      </c>
      <c r="I2673" s="51" t="s">
        <v>256</v>
      </c>
      <c r="J2673" s="1">
        <v>11.5</v>
      </c>
      <c r="K2673" s="132">
        <v>1006871</v>
      </c>
      <c r="L2673" s="131"/>
      <c r="M2673" s="131">
        <v>22.5</v>
      </c>
      <c r="N2673" s="131"/>
      <c r="O2673" s="133">
        <f t="shared" si="370"/>
        <v>0</v>
      </c>
      <c r="P2673" s="131" t="s">
        <v>3538</v>
      </c>
      <c r="Q2673" s="131" t="s">
        <v>8264</v>
      </c>
      <c r="R2673" s="134" t="s">
        <v>5451</v>
      </c>
      <c r="S2673" s="149">
        <v>49.874722222222232</v>
      </c>
      <c r="T2673" s="149">
        <v>1.2468680555555558</v>
      </c>
      <c r="U2673" s="150">
        <v>45138</v>
      </c>
      <c r="V2673" s="149">
        <v>0.98888888888888982</v>
      </c>
      <c r="W2673" s="130">
        <v>1.9</v>
      </c>
      <c r="X2673" s="135">
        <v>153</v>
      </c>
      <c r="Y2673" s="130" t="str">
        <f t="shared" si="364"/>
        <v>AL317DEG</v>
      </c>
      <c r="Z2673" s="130" t="str">
        <f t="shared" si="365"/>
        <v>45/LR6XW</v>
      </c>
      <c r="AA2673" s="135">
        <f t="shared" si="368"/>
        <v>1.9</v>
      </c>
      <c r="AB2673" s="135">
        <f t="shared" si="362"/>
        <v>11.5</v>
      </c>
      <c r="AC2673" s="130">
        <f t="shared" si="369"/>
        <v>153</v>
      </c>
      <c r="AD2673" s="130" t="str">
        <f t="shared" si="366"/>
        <v>66000-633DEG</v>
      </c>
      <c r="AE2673" s="136"/>
      <c r="AF2673" s="137"/>
      <c r="AG2673" s="1" t="s">
        <v>153</v>
      </c>
      <c r="AH2673" s="43">
        <v>66220</v>
      </c>
      <c r="AI2673" s="229">
        <v>45127</v>
      </c>
    </row>
    <row r="2674" spans="1:35" x14ac:dyDescent="0.25">
      <c r="A2674" s="146">
        <v>45099</v>
      </c>
      <c r="B2674" s="57" t="s">
        <v>8006</v>
      </c>
      <c r="C2674" s="51" t="s">
        <v>666</v>
      </c>
      <c r="D2674" s="51" t="s">
        <v>5008</v>
      </c>
      <c r="E2674" s="54">
        <v>45149</v>
      </c>
      <c r="F2674" s="51" t="s">
        <v>571</v>
      </c>
      <c r="G2674" s="48" t="s">
        <v>3784</v>
      </c>
      <c r="H2674" s="52">
        <v>30</v>
      </c>
      <c r="I2674" s="51" t="s">
        <v>649</v>
      </c>
      <c r="J2674" s="1">
        <v>56.42</v>
      </c>
      <c r="K2674" s="132">
        <v>1003201</v>
      </c>
      <c r="L2674" s="131"/>
      <c r="M2674" s="131">
        <v>12</v>
      </c>
      <c r="N2674" s="131">
        <v>10</v>
      </c>
      <c r="O2674" s="133">
        <f t="shared" si="370"/>
        <v>120</v>
      </c>
      <c r="P2674" s="131" t="s">
        <v>3497</v>
      </c>
      <c r="Q2674" s="131" t="s">
        <v>584</v>
      </c>
      <c r="R2674" s="134" t="s">
        <v>997</v>
      </c>
      <c r="S2674" s="149">
        <v>19.517500000000002</v>
      </c>
      <c r="T2674" s="149">
        <v>0.6505833333333334</v>
      </c>
      <c r="U2674" s="150">
        <v>45138</v>
      </c>
      <c r="V2674" s="149">
        <v>0.66361111111111004</v>
      </c>
      <c r="W2674" s="130">
        <v>0.72</v>
      </c>
      <c r="X2674" s="135">
        <v>200</v>
      </c>
      <c r="Y2674" s="130" t="str">
        <f t="shared" si="364"/>
        <v>N1217A</v>
      </c>
      <c r="Z2674" s="130" t="str">
        <f t="shared" si="365"/>
        <v>10/KH-D10000</v>
      </c>
      <c r="AA2674" s="135">
        <f t="shared" si="368"/>
        <v>0.72</v>
      </c>
      <c r="AB2674" s="135">
        <f t="shared" si="362"/>
        <v>56.42</v>
      </c>
      <c r="AC2674" s="130">
        <f t="shared" si="369"/>
        <v>200</v>
      </c>
      <c r="AD2674" s="130" t="str">
        <f t="shared" si="366"/>
        <v>66000-810 REV2</v>
      </c>
      <c r="AE2674" s="136"/>
      <c r="AF2674" s="137"/>
      <c r="AG2674" s="1" t="s">
        <v>153</v>
      </c>
      <c r="AH2674" s="43">
        <v>65616</v>
      </c>
      <c r="AI2674" s="229">
        <v>45097</v>
      </c>
    </row>
    <row r="2675" spans="1:35" x14ac:dyDescent="0.25">
      <c r="A2675" s="139">
        <v>45131</v>
      </c>
      <c r="B2675" s="58" t="s">
        <v>8246</v>
      </c>
      <c r="C2675" s="51" t="s">
        <v>5413</v>
      </c>
      <c r="D2675" s="51" t="s">
        <v>5414</v>
      </c>
      <c r="E2675" s="54">
        <v>45141</v>
      </c>
      <c r="F2675" s="51" t="s">
        <v>4057</v>
      </c>
      <c r="G2675" s="48" t="s">
        <v>5412</v>
      </c>
      <c r="H2675" s="52">
        <v>1</v>
      </c>
      <c r="I2675" s="51" t="s">
        <v>393</v>
      </c>
      <c r="J2675" s="1">
        <v>79.8</v>
      </c>
      <c r="K2675" s="132">
        <v>1006832</v>
      </c>
      <c r="L2675" s="131"/>
      <c r="M2675" s="131">
        <v>24</v>
      </c>
      <c r="N2675" s="131">
        <v>5</v>
      </c>
      <c r="O2675" s="133">
        <f t="shared" si="370"/>
        <v>120</v>
      </c>
      <c r="P2675" s="131" t="s">
        <v>4011</v>
      </c>
      <c r="Q2675" s="131" t="s">
        <v>594</v>
      </c>
      <c r="R2675" s="134" t="s">
        <v>997</v>
      </c>
      <c r="S2675" s="149">
        <v>1.6277777777777795</v>
      </c>
      <c r="T2675" s="149">
        <v>1.6277777777777795</v>
      </c>
      <c r="U2675" s="150">
        <v>45138</v>
      </c>
      <c r="V2675" s="149">
        <v>4.9444444444445956E-2</v>
      </c>
      <c r="W2675" s="130">
        <v>2.0299999999999998</v>
      </c>
      <c r="X2675" s="135">
        <v>270</v>
      </c>
      <c r="Y2675" s="130" t="str">
        <f t="shared" si="364"/>
        <v>N856</v>
      </c>
      <c r="Z2675" s="130" t="str">
        <f t="shared" si="365"/>
        <v>20/IC5000DHH</v>
      </c>
      <c r="AA2675" s="135">
        <f t="shared" si="368"/>
        <v>2.0299999999999998</v>
      </c>
      <c r="AB2675" s="135">
        <f t="shared" si="362"/>
        <v>79.8</v>
      </c>
      <c r="AC2675" s="130">
        <f t="shared" si="369"/>
        <v>270</v>
      </c>
      <c r="AD2675" s="130" t="str">
        <f t="shared" si="366"/>
        <v>22000-558A</v>
      </c>
      <c r="AE2675" s="136"/>
      <c r="AF2675" s="137"/>
      <c r="AG2675" s="1" t="s">
        <v>13</v>
      </c>
      <c r="AH2675" s="43">
        <v>2359</v>
      </c>
      <c r="AI2675" s="229">
        <v>45126</v>
      </c>
    </row>
    <row r="2676" spans="1:35" x14ac:dyDescent="0.25">
      <c r="A2676" s="139">
        <v>45131</v>
      </c>
      <c r="B2676" s="58" t="s">
        <v>8244</v>
      </c>
      <c r="C2676" s="51" t="s">
        <v>3235</v>
      </c>
      <c r="D2676" s="51" t="s">
        <v>1063</v>
      </c>
      <c r="E2676" s="54">
        <v>45152</v>
      </c>
      <c r="F2676" s="51" t="s">
        <v>267</v>
      </c>
      <c r="G2676" s="48" t="s">
        <v>1062</v>
      </c>
      <c r="H2676" s="52">
        <v>1</v>
      </c>
      <c r="I2676" s="51" t="s">
        <v>1924</v>
      </c>
      <c r="J2676" s="1">
        <v>39.700000000000003</v>
      </c>
      <c r="K2676" s="132">
        <v>106886</v>
      </c>
      <c r="L2676" s="131"/>
      <c r="M2676" s="131"/>
      <c r="N2676" s="131"/>
      <c r="O2676" s="133">
        <f t="shared" si="370"/>
        <v>0</v>
      </c>
      <c r="P2676" s="131"/>
      <c r="Q2676" s="131"/>
      <c r="R2676" s="134" t="s">
        <v>249</v>
      </c>
      <c r="S2676" s="149">
        <v>0.16666666666666607</v>
      </c>
      <c r="T2676" s="149">
        <v>0.16666666666666607</v>
      </c>
      <c r="U2676" s="150">
        <v>45138</v>
      </c>
      <c r="V2676" s="149">
        <v>7.8333333333332256E-2</v>
      </c>
      <c r="W2676" s="130">
        <v>0.12</v>
      </c>
      <c r="X2676" s="135">
        <v>80</v>
      </c>
      <c r="Y2676" s="130" t="str">
        <f t="shared" si="364"/>
        <v>CH211A</v>
      </c>
      <c r="Z2676" s="130" t="str">
        <f t="shared" si="365"/>
        <v>1/TSB-002PCB</v>
      </c>
      <c r="AA2676" s="135">
        <f t="shared" si="368"/>
        <v>0.12</v>
      </c>
      <c r="AB2676" s="135">
        <f t="shared" si="362"/>
        <v>39.700000000000003</v>
      </c>
      <c r="AC2676" s="130">
        <f t="shared" si="369"/>
        <v>80</v>
      </c>
      <c r="AD2676" s="130" t="str">
        <f t="shared" si="366"/>
        <v>66000-118A</v>
      </c>
      <c r="AE2676" s="136"/>
      <c r="AF2676" s="137"/>
      <c r="AG2676" s="1" t="s">
        <v>153</v>
      </c>
      <c r="AH2676" s="43">
        <v>66116</v>
      </c>
      <c r="AI2676" s="229">
        <v>45127</v>
      </c>
    </row>
    <row r="2677" spans="1:35" x14ac:dyDescent="0.25">
      <c r="A2677" s="140">
        <v>45125</v>
      </c>
      <c r="B2677" s="55" t="s">
        <v>8212</v>
      </c>
      <c r="C2677" s="51" t="s">
        <v>1293</v>
      </c>
      <c r="D2677" s="51" t="s">
        <v>8214</v>
      </c>
      <c r="E2677" s="54">
        <v>45137</v>
      </c>
      <c r="F2677" s="51" t="s">
        <v>8209</v>
      </c>
      <c r="G2677" s="48" t="s">
        <v>8213</v>
      </c>
      <c r="H2677" s="52">
        <v>1</v>
      </c>
      <c r="I2677" s="51" t="s">
        <v>1924</v>
      </c>
      <c r="J2677" s="1">
        <v>39.08</v>
      </c>
      <c r="K2677" s="132">
        <v>1006175</v>
      </c>
      <c r="L2677" s="131"/>
      <c r="M2677" s="131"/>
      <c r="N2677" s="131"/>
      <c r="O2677" s="133">
        <f t="shared" si="370"/>
        <v>0</v>
      </c>
      <c r="P2677" s="131"/>
      <c r="Q2677" s="131"/>
      <c r="R2677" s="134" t="s">
        <v>249</v>
      </c>
      <c r="S2677" s="149">
        <v>0.15333333333333332</v>
      </c>
      <c r="T2677" s="149">
        <v>0.15333333333333332</v>
      </c>
      <c r="U2677" s="150">
        <v>45135</v>
      </c>
      <c r="V2677" s="149">
        <v>7.8333333333333588E-2</v>
      </c>
      <c r="W2677" s="130">
        <v>0.5</v>
      </c>
      <c r="X2677" s="135">
        <v>114.65</v>
      </c>
      <c r="Y2677" s="130" t="str">
        <f t="shared" si="364"/>
        <v>CH640</v>
      </c>
      <c r="Z2677" s="130" t="str">
        <f t="shared" si="365"/>
        <v>1/TSB-002</v>
      </c>
      <c r="AA2677" s="135">
        <f t="shared" si="368"/>
        <v>0.5</v>
      </c>
      <c r="AB2677" s="135">
        <f t="shared" si="362"/>
        <v>39.08</v>
      </c>
      <c r="AC2677" s="130">
        <f t="shared" si="369"/>
        <v>114.65</v>
      </c>
      <c r="AD2677" s="130" t="str">
        <f t="shared" si="366"/>
        <v>66003-180</v>
      </c>
      <c r="AE2677" s="136"/>
      <c r="AF2677" s="137"/>
      <c r="AG2677" s="1" t="s">
        <v>151</v>
      </c>
      <c r="AH2677" s="43">
        <v>2628</v>
      </c>
      <c r="AI2677" s="229">
        <v>45124</v>
      </c>
    </row>
    <row r="2678" spans="1:35" x14ac:dyDescent="0.25">
      <c r="A2678" s="139">
        <v>45110</v>
      </c>
      <c r="B2678" s="58" t="s">
        <v>8051</v>
      </c>
      <c r="C2678" s="51" t="s">
        <v>5641</v>
      </c>
      <c r="D2678" s="51" t="s">
        <v>5827</v>
      </c>
      <c r="E2678" s="54">
        <v>45114</v>
      </c>
      <c r="F2678" s="51" t="s">
        <v>117</v>
      </c>
      <c r="G2678" s="48" t="s">
        <v>5640</v>
      </c>
      <c r="H2678" s="52">
        <v>2</v>
      </c>
      <c r="I2678" s="51" t="s">
        <v>113</v>
      </c>
      <c r="J2678" s="1">
        <v>10.199999999999999</v>
      </c>
      <c r="K2678" s="132">
        <v>1004336</v>
      </c>
      <c r="L2678" s="131"/>
      <c r="M2678" s="131">
        <v>7.2</v>
      </c>
      <c r="N2678" s="131">
        <v>3.35</v>
      </c>
      <c r="O2678" s="133">
        <f t="shared" si="370"/>
        <v>24.12</v>
      </c>
      <c r="P2678" s="131" t="s">
        <v>3486</v>
      </c>
      <c r="Q2678" s="131" t="s">
        <v>582</v>
      </c>
      <c r="R2678" s="134" t="s">
        <v>997</v>
      </c>
      <c r="S2678" s="149">
        <v>2.0891666666666668</v>
      </c>
      <c r="T2678" s="149">
        <v>1.0445833333333334</v>
      </c>
      <c r="U2678" s="150">
        <v>45135</v>
      </c>
      <c r="V2678" s="149">
        <v>0.15055555555555467</v>
      </c>
      <c r="W2678" s="130">
        <v>0.72</v>
      </c>
      <c r="X2678" s="135">
        <v>37.5</v>
      </c>
      <c r="Y2678" s="130" t="str">
        <f t="shared" si="364"/>
        <v>PACK724</v>
      </c>
      <c r="Z2678" s="130" t="str">
        <f t="shared" si="365"/>
        <v>2/NCR18650BF</v>
      </c>
      <c r="AA2678" s="135">
        <f t="shared" si="368"/>
        <v>0.72</v>
      </c>
      <c r="AB2678" s="135">
        <f t="shared" si="362"/>
        <v>10.199999999999999</v>
      </c>
      <c r="AC2678" s="130">
        <f t="shared" si="369"/>
        <v>37.5</v>
      </c>
      <c r="AD2678" s="130" t="str">
        <f t="shared" si="366"/>
        <v>66002-926</v>
      </c>
      <c r="AE2678" s="136"/>
      <c r="AF2678" s="137"/>
      <c r="AG2678" s="1" t="s">
        <v>151</v>
      </c>
      <c r="AH2678" s="43">
        <v>24232</v>
      </c>
      <c r="AI2678" s="229">
        <v>45107</v>
      </c>
    </row>
    <row r="2679" spans="1:35" x14ac:dyDescent="0.25">
      <c r="A2679" s="147">
        <v>45128</v>
      </c>
      <c r="B2679" s="82" t="s">
        <v>8236</v>
      </c>
      <c r="C2679" s="51" t="s">
        <v>2807</v>
      </c>
      <c r="D2679" s="51" t="s">
        <v>8304</v>
      </c>
      <c r="E2679" s="54">
        <v>45141</v>
      </c>
      <c r="F2679" s="51" t="s">
        <v>105</v>
      </c>
      <c r="G2679" s="48" t="s">
        <v>8237</v>
      </c>
      <c r="H2679" s="52">
        <v>1</v>
      </c>
      <c r="I2679" s="51" t="s">
        <v>1364</v>
      </c>
      <c r="J2679" s="1">
        <v>2.56</v>
      </c>
      <c r="K2679" s="132">
        <v>1006826</v>
      </c>
      <c r="L2679" s="131"/>
      <c r="M2679" s="131">
        <v>2.4</v>
      </c>
      <c r="N2679" s="131">
        <v>1.5</v>
      </c>
      <c r="O2679" s="133">
        <f t="shared" si="370"/>
        <v>3.5999999999999996</v>
      </c>
      <c r="P2679" s="131" t="s">
        <v>3497</v>
      </c>
      <c r="Q2679" s="131" t="s">
        <v>582</v>
      </c>
      <c r="R2679" s="134" t="s">
        <v>997</v>
      </c>
      <c r="S2679" s="149">
        <v>0.49166666666666625</v>
      </c>
      <c r="T2679" s="149">
        <v>0.49166666666666625</v>
      </c>
      <c r="U2679" s="150">
        <v>45135</v>
      </c>
      <c r="V2679" s="149">
        <v>6.8611111111111622E-2</v>
      </c>
      <c r="W2679" s="130">
        <v>0.5</v>
      </c>
      <c r="X2679" s="135">
        <v>24</v>
      </c>
      <c r="Y2679" s="130" t="str">
        <f t="shared" si="364"/>
        <v>PACK775</v>
      </c>
      <c r="Z2679" s="130" t="str">
        <f t="shared" si="365"/>
        <v>2/MH-AA1500HT</v>
      </c>
      <c r="AA2679" s="135">
        <f t="shared" si="368"/>
        <v>0.5</v>
      </c>
      <c r="AB2679" s="135">
        <f t="shared" si="362"/>
        <v>2.56</v>
      </c>
      <c r="AC2679" s="130">
        <f t="shared" si="369"/>
        <v>24</v>
      </c>
      <c r="AD2679" s="130" t="str">
        <f t="shared" si="366"/>
        <v>66004-207</v>
      </c>
      <c r="AE2679" s="136"/>
      <c r="AF2679" s="137"/>
      <c r="AG2679" s="1" t="s">
        <v>151</v>
      </c>
      <c r="AH2679" s="43" t="s">
        <v>294</v>
      </c>
      <c r="AI2679" s="229">
        <v>45126</v>
      </c>
    </row>
    <row r="2680" spans="1:35" x14ac:dyDescent="0.25">
      <c r="A2680" s="144">
        <v>45126</v>
      </c>
      <c r="B2680" s="56" t="s">
        <v>8221</v>
      </c>
      <c r="C2680" s="51" t="s">
        <v>8224</v>
      </c>
      <c r="D2680" s="51" t="s">
        <v>8305</v>
      </c>
      <c r="E2680" s="54">
        <v>45139</v>
      </c>
      <c r="F2680" s="51" t="s">
        <v>282</v>
      </c>
      <c r="G2680" s="48" t="s">
        <v>8222</v>
      </c>
      <c r="H2680" s="52">
        <v>1</v>
      </c>
      <c r="I2680" s="51" t="s">
        <v>8223</v>
      </c>
      <c r="J2680" s="1">
        <v>3.4</v>
      </c>
      <c r="K2680" s="132">
        <v>1006556</v>
      </c>
      <c r="L2680" s="131"/>
      <c r="M2680" s="131">
        <v>3.7</v>
      </c>
      <c r="N2680" s="131">
        <v>0.24</v>
      </c>
      <c r="O2680" s="133">
        <f t="shared" si="370"/>
        <v>0.88800000000000001</v>
      </c>
      <c r="P2680" s="131" t="s">
        <v>3486</v>
      </c>
      <c r="Q2680" s="131" t="s">
        <v>412</v>
      </c>
      <c r="R2680" s="134" t="s">
        <v>997</v>
      </c>
      <c r="S2680" s="149">
        <v>0.19944444444444542</v>
      </c>
      <c r="T2680" s="149">
        <v>0.19944444444444542</v>
      </c>
      <c r="U2680" s="150">
        <v>45135</v>
      </c>
      <c r="V2680" s="149">
        <v>0.15083333333333293</v>
      </c>
      <c r="W2680" s="130">
        <v>0.25</v>
      </c>
      <c r="X2680" s="135">
        <v>31.04</v>
      </c>
      <c r="Y2680" s="130" t="str">
        <f t="shared" si="364"/>
        <v>RECELL850</v>
      </c>
      <c r="Z2680" s="130" t="str">
        <f t="shared" si="365"/>
        <v>1/BTB-PL-64399-01-BP1</v>
      </c>
      <c r="AA2680" s="135">
        <f t="shared" si="368"/>
        <v>0.25</v>
      </c>
      <c r="AB2680" s="135">
        <f t="shared" si="362"/>
        <v>3.4</v>
      </c>
      <c r="AC2680" s="130">
        <f t="shared" si="369"/>
        <v>31.04</v>
      </c>
      <c r="AD2680" s="130" t="str">
        <f t="shared" si="366"/>
        <v>66004-202</v>
      </c>
      <c r="AE2680" s="136"/>
      <c r="AF2680" s="137"/>
      <c r="AG2680" s="1" t="s">
        <v>13</v>
      </c>
      <c r="AH2680" s="43" t="s">
        <v>283</v>
      </c>
      <c r="AI2680" s="229">
        <v>45124</v>
      </c>
    </row>
    <row r="2681" spans="1:35" x14ac:dyDescent="0.25">
      <c r="A2681" s="140">
        <v>45125</v>
      </c>
      <c r="B2681" s="55" t="s">
        <v>8208</v>
      </c>
      <c r="C2681" s="51" t="s">
        <v>1042</v>
      </c>
      <c r="D2681" s="51" t="s">
        <v>8211</v>
      </c>
      <c r="E2681" s="54">
        <v>45137</v>
      </c>
      <c r="F2681" s="51" t="s">
        <v>8209</v>
      </c>
      <c r="G2681" s="48" t="s">
        <v>8210</v>
      </c>
      <c r="H2681" s="52">
        <v>1</v>
      </c>
      <c r="I2681" s="51" t="s">
        <v>364</v>
      </c>
      <c r="J2681" s="1">
        <v>15.89</v>
      </c>
      <c r="K2681" s="132">
        <v>1006175</v>
      </c>
      <c r="L2681" s="131"/>
      <c r="M2681" s="131">
        <v>7.4</v>
      </c>
      <c r="N2681" s="131">
        <v>5.2</v>
      </c>
      <c r="O2681" s="133">
        <f t="shared" si="370"/>
        <v>38.480000000000004</v>
      </c>
      <c r="P2681" s="131" t="s">
        <v>3486</v>
      </c>
      <c r="Q2681" s="131" t="s">
        <v>281</v>
      </c>
      <c r="R2681" s="134" t="s">
        <v>287</v>
      </c>
      <c r="S2681" s="149">
        <v>1.1566666666666663</v>
      </c>
      <c r="T2681" s="149">
        <v>1.1566666666666663</v>
      </c>
      <c r="U2681" s="150">
        <v>45135</v>
      </c>
      <c r="V2681" s="149">
        <v>0.15388888888888719</v>
      </c>
      <c r="W2681" s="130">
        <v>0.5</v>
      </c>
      <c r="X2681" s="135">
        <v>80</v>
      </c>
      <c r="Y2681" s="130" t="str">
        <f t="shared" si="364"/>
        <v>RL1720</v>
      </c>
      <c r="Z2681" s="130" t="str">
        <f t="shared" si="365"/>
        <v>4/UR18650ZY</v>
      </c>
      <c r="AA2681" s="135">
        <f t="shared" si="368"/>
        <v>0.5</v>
      </c>
      <c r="AB2681" s="135">
        <f t="shared" si="362"/>
        <v>15.89</v>
      </c>
      <c r="AC2681" s="130">
        <f t="shared" si="369"/>
        <v>80</v>
      </c>
      <c r="AD2681" s="130" t="str">
        <f t="shared" si="366"/>
        <v>66003-179</v>
      </c>
      <c r="AE2681" s="136"/>
      <c r="AF2681" s="137"/>
      <c r="AG2681" s="1" t="s">
        <v>151</v>
      </c>
      <c r="AH2681" s="43">
        <v>2928</v>
      </c>
      <c r="AI2681" s="229">
        <v>45124</v>
      </c>
    </row>
    <row r="2682" spans="1:35" x14ac:dyDescent="0.25">
      <c r="A2682" s="139">
        <v>45131</v>
      </c>
      <c r="B2682" s="58" t="s">
        <v>8243</v>
      </c>
      <c r="C2682" s="51" t="s">
        <v>5179</v>
      </c>
      <c r="D2682" s="51" t="s">
        <v>3856</v>
      </c>
      <c r="E2682" s="54">
        <v>45142</v>
      </c>
      <c r="F2682" s="51" t="s">
        <v>2862</v>
      </c>
      <c r="G2682" s="48" t="s">
        <v>3853</v>
      </c>
      <c r="H2682" s="52">
        <v>1</v>
      </c>
      <c r="I2682" s="51" t="s">
        <v>3854</v>
      </c>
      <c r="J2682" s="1">
        <v>6.34</v>
      </c>
      <c r="K2682" s="132">
        <v>1006966</v>
      </c>
      <c r="L2682" s="131" t="s">
        <v>5178</v>
      </c>
      <c r="M2682" s="131">
        <v>7.4</v>
      </c>
      <c r="N2682" s="131">
        <v>0.96</v>
      </c>
      <c r="O2682" s="133">
        <f t="shared" si="370"/>
        <v>7.1040000000000001</v>
      </c>
      <c r="P2682" s="131" t="s">
        <v>3486</v>
      </c>
      <c r="Q2682" s="131" t="s">
        <v>582</v>
      </c>
      <c r="R2682" s="134" t="s">
        <v>997</v>
      </c>
      <c r="S2682" s="149">
        <v>1.0750000000000015</v>
      </c>
      <c r="T2682" s="149">
        <v>1.0750000000000015</v>
      </c>
      <c r="U2682" s="150">
        <v>45135</v>
      </c>
      <c r="V2682" s="149">
        <v>0.15694444444444544</v>
      </c>
      <c r="W2682" s="130">
        <v>1</v>
      </c>
      <c r="X2682" s="135">
        <v>35.229999999999997</v>
      </c>
      <c r="Y2682" s="130" t="str">
        <f t="shared" si="364"/>
        <v>RL1218</v>
      </c>
      <c r="Z2682" s="130" t="str">
        <f t="shared" si="365"/>
        <v>2/UF463450F</v>
      </c>
      <c r="AA2682" s="135">
        <f t="shared" si="368"/>
        <v>1</v>
      </c>
      <c r="AB2682" s="135">
        <f t="shared" si="362"/>
        <v>6.34</v>
      </c>
      <c r="AC2682" s="130">
        <f t="shared" si="369"/>
        <v>35.229999999999997</v>
      </c>
      <c r="AD2682" s="130" t="str">
        <f t="shared" si="366"/>
        <v>22000-681L</v>
      </c>
      <c r="AE2682" s="136"/>
      <c r="AF2682" s="137"/>
      <c r="AG2682" s="1" t="s">
        <v>573</v>
      </c>
      <c r="AH2682" s="43">
        <v>35767</v>
      </c>
      <c r="AI2682" s="229">
        <v>45128</v>
      </c>
    </row>
    <row r="2683" spans="1:35" x14ac:dyDescent="0.25">
      <c r="A2683" s="147">
        <v>45121</v>
      </c>
      <c r="B2683" s="82" t="s">
        <v>8178</v>
      </c>
      <c r="C2683" s="51" t="s">
        <v>1835</v>
      </c>
      <c r="D2683" s="51" t="s">
        <v>8180</v>
      </c>
      <c r="E2683" s="54">
        <v>45135</v>
      </c>
      <c r="F2683" s="51" t="s">
        <v>1362</v>
      </c>
      <c r="G2683" s="48" t="s">
        <v>8179</v>
      </c>
      <c r="H2683" s="52">
        <v>1</v>
      </c>
      <c r="I2683" s="51" t="s">
        <v>279</v>
      </c>
      <c r="J2683" s="1">
        <v>23.34</v>
      </c>
      <c r="K2683" s="132">
        <v>1006074</v>
      </c>
      <c r="L2683" s="131"/>
      <c r="M2683" s="131">
        <v>9.6</v>
      </c>
      <c r="N2683" s="131">
        <v>2.5499999999999998</v>
      </c>
      <c r="O2683" s="133">
        <f t="shared" si="370"/>
        <v>24.479999999999997</v>
      </c>
      <c r="P2683" s="131" t="s">
        <v>3497</v>
      </c>
      <c r="Q2683" s="131" t="s">
        <v>632</v>
      </c>
      <c r="R2683" s="134" t="s">
        <v>997</v>
      </c>
      <c r="S2683" s="149">
        <v>1.6930555555555546</v>
      </c>
      <c r="T2683" s="149">
        <v>1.6930555555555546</v>
      </c>
      <c r="U2683" s="150">
        <v>45134</v>
      </c>
      <c r="V2683" s="149">
        <v>8.027777777777878E-2</v>
      </c>
      <c r="W2683" s="130">
        <v>0.5</v>
      </c>
      <c r="X2683" s="135">
        <v>86.48</v>
      </c>
      <c r="Y2683" s="130" t="str">
        <f t="shared" si="364"/>
        <v>N1917</v>
      </c>
      <c r="Z2683" s="130" t="str">
        <f t="shared" si="365"/>
        <v>8/BK-3HCCE</v>
      </c>
      <c r="AA2683" s="135">
        <f t="shared" si="368"/>
        <v>0.5</v>
      </c>
      <c r="AB2683" s="135">
        <f t="shared" si="362"/>
        <v>23.34</v>
      </c>
      <c r="AC2683" s="130">
        <f t="shared" si="369"/>
        <v>86.48</v>
      </c>
      <c r="AD2683" s="130" t="str">
        <f t="shared" si="366"/>
        <v>30006-888HEMO</v>
      </c>
      <c r="AE2683" s="136"/>
      <c r="AF2683" s="137"/>
      <c r="AG2683" s="1" t="s">
        <v>152</v>
      </c>
      <c r="AH2683" s="43">
        <v>66776</v>
      </c>
      <c r="AI2683" s="229">
        <v>45121</v>
      </c>
    </row>
    <row r="2684" spans="1:35" x14ac:dyDescent="0.25">
      <c r="A2684" s="146">
        <v>45120</v>
      </c>
      <c r="B2684" s="57" t="s">
        <v>8166</v>
      </c>
      <c r="C2684" s="51" t="s">
        <v>8170</v>
      </c>
      <c r="D2684" s="51" t="s">
        <v>8169</v>
      </c>
      <c r="E2684" s="54">
        <v>45131</v>
      </c>
      <c r="F2684" s="51" t="s">
        <v>117</v>
      </c>
      <c r="G2684" s="48" t="s">
        <v>8167</v>
      </c>
      <c r="H2684" s="52">
        <v>1</v>
      </c>
      <c r="I2684" s="51" t="s">
        <v>8168</v>
      </c>
      <c r="J2684" s="1">
        <v>1.04</v>
      </c>
      <c r="K2684" s="132">
        <v>1005499</v>
      </c>
      <c r="L2684" s="131"/>
      <c r="M2684" s="131">
        <v>2.4</v>
      </c>
      <c r="N2684" s="131">
        <v>0.15</v>
      </c>
      <c r="O2684" s="133">
        <f t="shared" si="370"/>
        <v>0.36</v>
      </c>
      <c r="P2684" s="131" t="s">
        <v>3497</v>
      </c>
      <c r="Q2684" s="131" t="s">
        <v>582</v>
      </c>
      <c r="R2684" s="134" t="s">
        <v>6046</v>
      </c>
      <c r="S2684" s="149">
        <v>2.3011111111111116</v>
      </c>
      <c r="T2684" s="149">
        <v>2.3011111111111116</v>
      </c>
      <c r="U2684" s="150">
        <v>45134</v>
      </c>
      <c r="V2684" s="149">
        <v>7.2222222222221077E-2</v>
      </c>
      <c r="W2684" s="130">
        <v>0.93</v>
      </c>
      <c r="X2684" s="135">
        <v>12.01</v>
      </c>
      <c r="Y2684" s="130" t="str">
        <f t="shared" si="364"/>
        <v>N1495</v>
      </c>
      <c r="Z2684" s="130" t="str">
        <f t="shared" si="365"/>
        <v>2/H150-1/3AAA</v>
      </c>
      <c r="AA2684" s="135">
        <f t="shared" si="368"/>
        <v>0.93</v>
      </c>
      <c r="AB2684" s="135">
        <f t="shared" si="362"/>
        <v>1.04</v>
      </c>
      <c r="AC2684" s="130">
        <f t="shared" si="369"/>
        <v>12.01</v>
      </c>
      <c r="AD2684" s="130" t="str">
        <f t="shared" si="366"/>
        <v>30000-572</v>
      </c>
      <c r="AE2684" s="136"/>
      <c r="AF2684" s="137"/>
      <c r="AG2684" s="1" t="s">
        <v>573</v>
      </c>
      <c r="AH2684" s="43">
        <v>24232</v>
      </c>
      <c r="AI2684" s="229">
        <v>45117</v>
      </c>
    </row>
    <row r="2685" spans="1:35" x14ac:dyDescent="0.25">
      <c r="A2685" s="146">
        <v>45113</v>
      </c>
      <c r="B2685" s="57" t="s">
        <v>8073</v>
      </c>
      <c r="C2685" s="51" t="s">
        <v>8076</v>
      </c>
      <c r="D2685" s="51" t="s">
        <v>8077</v>
      </c>
      <c r="E2685" s="54">
        <v>45124</v>
      </c>
      <c r="F2685" s="51" t="s">
        <v>8074</v>
      </c>
      <c r="G2685" s="48" t="s">
        <v>8075</v>
      </c>
      <c r="H2685" s="52">
        <v>10</v>
      </c>
      <c r="I2685" s="51" t="s">
        <v>148</v>
      </c>
      <c r="J2685" s="1">
        <v>90.4</v>
      </c>
      <c r="K2685" s="132">
        <v>1004554</v>
      </c>
      <c r="L2685" s="131"/>
      <c r="M2685" s="131">
        <v>14.4</v>
      </c>
      <c r="N2685" s="131">
        <v>13</v>
      </c>
      <c r="O2685" s="133">
        <f t="shared" si="370"/>
        <v>187.20000000000002</v>
      </c>
      <c r="P2685" s="131" t="s">
        <v>538</v>
      </c>
      <c r="Q2685" s="131" t="s">
        <v>562</v>
      </c>
      <c r="R2685" s="134" t="s">
        <v>5451</v>
      </c>
      <c r="S2685" s="149">
        <v>7.3519444444444462</v>
      </c>
      <c r="T2685" s="149">
        <v>0.73519444444444459</v>
      </c>
      <c r="U2685" s="150">
        <v>45134</v>
      </c>
      <c r="V2685" s="149">
        <v>0.58000000000000007</v>
      </c>
      <c r="W2685" s="130">
        <v>0.5</v>
      </c>
      <c r="X2685" s="135">
        <v>210</v>
      </c>
      <c r="Y2685" s="130" t="str">
        <f t="shared" si="364"/>
        <v>L954</v>
      </c>
      <c r="Z2685" s="130" t="str">
        <f t="shared" si="365"/>
        <v>4/LSH20</v>
      </c>
      <c r="AA2685" s="135">
        <f t="shared" si="368"/>
        <v>0.5</v>
      </c>
      <c r="AB2685" s="135">
        <f t="shared" si="362"/>
        <v>90.4</v>
      </c>
      <c r="AC2685" s="130">
        <f t="shared" si="369"/>
        <v>210</v>
      </c>
      <c r="AD2685" s="130" t="str">
        <f t="shared" si="366"/>
        <v>66003-177</v>
      </c>
      <c r="AE2685" s="136"/>
      <c r="AF2685" s="137"/>
      <c r="AG2685" s="1" t="s">
        <v>151</v>
      </c>
      <c r="AH2685" s="43">
        <v>65993</v>
      </c>
      <c r="AI2685" s="229">
        <v>45111</v>
      </c>
    </row>
    <row r="2686" spans="1:35" x14ac:dyDescent="0.25">
      <c r="A2686" s="144">
        <v>45133</v>
      </c>
      <c r="B2686" s="56" t="s">
        <v>8268</v>
      </c>
      <c r="C2686" s="51" t="s">
        <v>549</v>
      </c>
      <c r="D2686" s="51" t="s">
        <v>4921</v>
      </c>
      <c r="E2686" s="54">
        <v>45146</v>
      </c>
      <c r="F2686" s="51" t="s">
        <v>2862</v>
      </c>
      <c r="G2686" s="48" t="s">
        <v>4918</v>
      </c>
      <c r="H2686" s="52">
        <v>1</v>
      </c>
      <c r="I2686" s="51" t="s">
        <v>116</v>
      </c>
      <c r="J2686" s="1">
        <v>13.3</v>
      </c>
      <c r="K2686" s="132">
        <v>1007352</v>
      </c>
      <c r="L2686" s="131" t="s">
        <v>8269</v>
      </c>
      <c r="M2686" s="131">
        <v>7.4</v>
      </c>
      <c r="N2686" s="131">
        <v>2</v>
      </c>
      <c r="O2686" s="133">
        <f t="shared" si="370"/>
        <v>14.8</v>
      </c>
      <c r="P2686" s="131" t="s">
        <v>3486</v>
      </c>
      <c r="Q2686" s="131" t="s">
        <v>582</v>
      </c>
      <c r="R2686" s="134" t="s">
        <v>997</v>
      </c>
      <c r="S2686" s="149">
        <v>1.0433333333333312</v>
      </c>
      <c r="T2686" s="149">
        <v>1.0433333333333312</v>
      </c>
      <c r="U2686" s="150">
        <v>45135</v>
      </c>
      <c r="V2686" s="149">
        <v>0.15500000000000025</v>
      </c>
      <c r="W2686" s="130">
        <v>1.71</v>
      </c>
      <c r="X2686" s="135">
        <v>48.6</v>
      </c>
      <c r="Y2686" s="130" t="str">
        <f t="shared" si="364"/>
        <v>RL537</v>
      </c>
      <c r="Z2686" s="130" t="str">
        <f t="shared" si="365"/>
        <v>2/UF103450P</v>
      </c>
      <c r="AA2686" s="135">
        <f t="shared" si="368"/>
        <v>1.71</v>
      </c>
      <c r="AB2686" s="135">
        <f t="shared" si="362"/>
        <v>13.3</v>
      </c>
      <c r="AC2686" s="130">
        <f t="shared" si="369"/>
        <v>48.6</v>
      </c>
      <c r="AD2686" s="130" t="str">
        <f t="shared" si="366"/>
        <v>30008-142SAT</v>
      </c>
      <c r="AE2686" s="136"/>
      <c r="AF2686" s="137"/>
      <c r="AG2686" s="1" t="s">
        <v>573</v>
      </c>
      <c r="AH2686" s="43">
        <v>35767</v>
      </c>
      <c r="AI2686" s="229">
        <v>45132</v>
      </c>
    </row>
    <row r="2687" spans="1:35" x14ac:dyDescent="0.25">
      <c r="A2687" s="144">
        <v>45133</v>
      </c>
      <c r="B2687" s="56" t="s">
        <v>8272</v>
      </c>
      <c r="C2687" s="51" t="s">
        <v>3235</v>
      </c>
      <c r="D2687" s="51" t="s">
        <v>1063</v>
      </c>
      <c r="E2687" s="54">
        <v>45149</v>
      </c>
      <c r="F2687" s="51" t="s">
        <v>267</v>
      </c>
      <c r="G2687" s="48" t="s">
        <v>1062</v>
      </c>
      <c r="H2687" s="52">
        <v>2</v>
      </c>
      <c r="I2687" s="51" t="s">
        <v>1924</v>
      </c>
      <c r="J2687" s="1">
        <v>39.700000000000003</v>
      </c>
      <c r="K2687" s="132">
        <v>1007007</v>
      </c>
      <c r="L2687" s="131"/>
      <c r="M2687" s="131"/>
      <c r="N2687" s="131"/>
      <c r="O2687" s="133">
        <f t="shared" si="370"/>
        <v>0</v>
      </c>
      <c r="P2687" s="131"/>
      <c r="Q2687" s="131"/>
      <c r="R2687" s="134" t="s">
        <v>249</v>
      </c>
      <c r="S2687" s="149">
        <v>0.13333333333333286</v>
      </c>
      <c r="T2687" s="149">
        <v>6.666666666666643E-2</v>
      </c>
      <c r="U2687" s="150">
        <v>45139</v>
      </c>
      <c r="V2687" s="149">
        <v>0.16611111111111221</v>
      </c>
      <c r="W2687" s="130">
        <v>0.12</v>
      </c>
      <c r="X2687" s="135">
        <v>68</v>
      </c>
      <c r="Y2687" s="130" t="str">
        <f t="shared" si="364"/>
        <v>CH211A</v>
      </c>
      <c r="Z2687" s="130" t="str">
        <f t="shared" si="365"/>
        <v>1/TSB-002PCB</v>
      </c>
      <c r="AA2687" s="135">
        <f t="shared" si="368"/>
        <v>0.12</v>
      </c>
      <c r="AB2687" s="135">
        <f t="shared" si="362"/>
        <v>39.700000000000003</v>
      </c>
      <c r="AC2687" s="130">
        <f t="shared" si="369"/>
        <v>68</v>
      </c>
      <c r="AD2687" s="130" t="str">
        <f t="shared" si="366"/>
        <v>66000-118A</v>
      </c>
      <c r="AE2687" s="136"/>
      <c r="AF2687" s="137"/>
      <c r="AG2687" s="1" t="s">
        <v>153</v>
      </c>
      <c r="AH2687" s="43">
        <v>66116</v>
      </c>
      <c r="AI2687" s="229">
        <v>45131</v>
      </c>
    </row>
    <row r="2688" spans="1:35" x14ac:dyDescent="0.25">
      <c r="A2688" s="147">
        <v>45135</v>
      </c>
      <c r="B2688" s="82" t="s">
        <v>8299</v>
      </c>
      <c r="C2688" s="51" t="s">
        <v>8301</v>
      </c>
      <c r="D2688" s="51" t="s">
        <v>8302</v>
      </c>
      <c r="E2688" s="54">
        <v>45141</v>
      </c>
      <c r="F2688" s="51" t="s">
        <v>1098</v>
      </c>
      <c r="G2688" s="48" t="s">
        <v>8300</v>
      </c>
      <c r="H2688" s="52">
        <v>3</v>
      </c>
      <c r="I2688" s="51" t="s">
        <v>113</v>
      </c>
      <c r="J2688" s="1">
        <v>53.08</v>
      </c>
      <c r="K2688" s="132">
        <v>1007636</v>
      </c>
      <c r="L2688" s="131"/>
      <c r="M2688" s="131">
        <v>10.8</v>
      </c>
      <c r="N2688" s="131">
        <v>10.050000000000001</v>
      </c>
      <c r="O2688" s="133">
        <f t="shared" si="370"/>
        <v>108.54000000000002</v>
      </c>
      <c r="P2688" s="131" t="s">
        <v>3486</v>
      </c>
      <c r="Q2688" s="131" t="s">
        <v>400</v>
      </c>
      <c r="R2688" s="134" t="s">
        <v>1902</v>
      </c>
      <c r="S2688" s="149">
        <v>2.8299999999999987</v>
      </c>
      <c r="T2688" s="149">
        <v>0.94333333333333291</v>
      </c>
      <c r="U2688" s="150">
        <v>45139</v>
      </c>
      <c r="V2688" s="149">
        <v>0.16666666666666607</v>
      </c>
      <c r="W2688" s="130">
        <v>1.05</v>
      </c>
      <c r="X2688" s="135">
        <v>250</v>
      </c>
      <c r="Y2688" s="130" t="str">
        <f t="shared" si="364"/>
        <v>RL774</v>
      </c>
      <c r="Z2688" s="130" t="str">
        <f t="shared" si="365"/>
        <v>9/NCR18650B</v>
      </c>
      <c r="AA2688" s="135">
        <f t="shared" si="368"/>
        <v>1.05</v>
      </c>
      <c r="AB2688" s="135">
        <f t="shared" si="362"/>
        <v>53.08</v>
      </c>
      <c r="AC2688" s="130">
        <f t="shared" si="369"/>
        <v>250</v>
      </c>
      <c r="AD2688" s="130" t="str">
        <f t="shared" si="366"/>
        <v>66001-099</v>
      </c>
      <c r="AE2688" s="136"/>
      <c r="AF2688" s="137"/>
      <c r="AG2688" s="1" t="s">
        <v>152</v>
      </c>
      <c r="AH2688" s="43">
        <v>9153</v>
      </c>
      <c r="AI2688" s="229">
        <v>45134</v>
      </c>
    </row>
    <row r="2689" spans="1:35" x14ac:dyDescent="0.25">
      <c r="A2689" s="147">
        <v>45135</v>
      </c>
      <c r="B2689" s="82" t="s">
        <v>8292</v>
      </c>
      <c r="C2689" s="51" t="s">
        <v>8294</v>
      </c>
      <c r="D2689" s="51" t="s">
        <v>8295</v>
      </c>
      <c r="E2689" s="54">
        <v>45141</v>
      </c>
      <c r="F2689" s="51" t="s">
        <v>1098</v>
      </c>
      <c r="G2689" s="48" t="s">
        <v>8293</v>
      </c>
      <c r="H2689" s="52">
        <v>1</v>
      </c>
      <c r="I2689" s="51" t="s">
        <v>113</v>
      </c>
      <c r="J2689" s="1">
        <v>683.05</v>
      </c>
      <c r="K2689" s="132">
        <v>1007636</v>
      </c>
      <c r="L2689" s="131"/>
      <c r="M2689" s="131">
        <v>11.1</v>
      </c>
      <c r="N2689" s="131">
        <v>136.5</v>
      </c>
      <c r="O2689" s="133">
        <f t="shared" si="370"/>
        <v>1515.1499999999999</v>
      </c>
      <c r="P2689" s="131" t="s">
        <v>3486</v>
      </c>
      <c r="Q2689" s="131" t="s">
        <v>8303</v>
      </c>
      <c r="R2689" s="134" t="s">
        <v>1008</v>
      </c>
      <c r="S2689" s="149">
        <v>12.739166666666666</v>
      </c>
      <c r="T2689" s="149">
        <v>12.739166666666666</v>
      </c>
      <c r="U2689" s="150">
        <v>45139</v>
      </c>
      <c r="V2689" s="149">
        <v>0.15694444444444278</v>
      </c>
      <c r="W2689" s="130">
        <v>28.4</v>
      </c>
      <c r="X2689" s="135">
        <v>2750</v>
      </c>
      <c r="Y2689" s="130" t="str">
        <f t="shared" si="364"/>
        <v>RL677</v>
      </c>
      <c r="Z2689" s="130" t="str">
        <f t="shared" si="365"/>
        <v>126/NCR18650B</v>
      </c>
      <c r="AA2689" s="135">
        <f t="shared" si="368"/>
        <v>28.4</v>
      </c>
      <c r="AB2689" s="135">
        <f t="shared" si="362"/>
        <v>683.05</v>
      </c>
      <c r="AC2689" s="130">
        <f t="shared" si="369"/>
        <v>2750</v>
      </c>
      <c r="AD2689" s="130" t="str">
        <f t="shared" si="366"/>
        <v>66000-921</v>
      </c>
      <c r="AE2689" s="136"/>
      <c r="AF2689" s="137"/>
      <c r="AG2689" s="1" t="s">
        <v>152</v>
      </c>
      <c r="AH2689" s="43">
        <v>9153</v>
      </c>
      <c r="AI2689" s="229">
        <v>45134</v>
      </c>
    </row>
    <row r="2690" spans="1:35" x14ac:dyDescent="0.25">
      <c r="A2690" s="147">
        <v>45135</v>
      </c>
      <c r="B2690" s="82" t="s">
        <v>8296</v>
      </c>
      <c r="C2690" s="51" t="s">
        <v>8294</v>
      </c>
      <c r="D2690" s="51" t="s">
        <v>8298</v>
      </c>
      <c r="E2690" s="54">
        <v>45141</v>
      </c>
      <c r="F2690" s="51" t="s">
        <v>1098</v>
      </c>
      <c r="G2690" s="48" t="s">
        <v>8297</v>
      </c>
      <c r="H2690" s="52">
        <v>1</v>
      </c>
      <c r="I2690" s="51" t="s">
        <v>113</v>
      </c>
      <c r="J2690" s="1">
        <v>701.77</v>
      </c>
      <c r="K2690" s="132">
        <v>1007636</v>
      </c>
      <c r="L2690" s="131"/>
      <c r="M2690" s="131">
        <v>11.1</v>
      </c>
      <c r="N2690" s="131">
        <v>136.5</v>
      </c>
      <c r="O2690" s="133">
        <f t="shared" si="370"/>
        <v>1515.1499999999999</v>
      </c>
      <c r="P2690" s="131" t="s">
        <v>3486</v>
      </c>
      <c r="Q2690" s="131" t="s">
        <v>8303</v>
      </c>
      <c r="R2690" s="134" t="s">
        <v>5687</v>
      </c>
      <c r="S2690" s="149">
        <v>13.729444444444443</v>
      </c>
      <c r="T2690" s="149">
        <v>13.729444444444443</v>
      </c>
      <c r="U2690" s="150">
        <v>45139</v>
      </c>
      <c r="V2690" s="149">
        <v>0.25000000000000044</v>
      </c>
      <c r="W2690" s="130">
        <v>27.99</v>
      </c>
      <c r="X2690" s="135">
        <v>2750</v>
      </c>
      <c r="Y2690" s="130" t="str">
        <f t="shared" si="364"/>
        <v>RL676</v>
      </c>
      <c r="Z2690" s="130" t="str">
        <f t="shared" si="365"/>
        <v>126/NCR18650B</v>
      </c>
      <c r="AA2690" s="135">
        <f t="shared" si="368"/>
        <v>27.99</v>
      </c>
      <c r="AB2690" s="135">
        <f t="shared" ref="AB2690:AB2753" si="371">J2690</f>
        <v>701.77</v>
      </c>
      <c r="AC2690" s="130">
        <f t="shared" si="369"/>
        <v>2750</v>
      </c>
      <c r="AD2690" s="130" t="str">
        <f t="shared" si="366"/>
        <v>66000-920</v>
      </c>
      <c r="AE2690" s="136"/>
      <c r="AF2690" s="137"/>
      <c r="AG2690" s="1" t="s">
        <v>152</v>
      </c>
      <c r="AH2690" s="43">
        <v>9153</v>
      </c>
      <c r="AI2690" s="229">
        <v>45134</v>
      </c>
    </row>
    <row r="2691" spans="1:35" x14ac:dyDescent="0.25">
      <c r="A2691" s="146">
        <v>45099</v>
      </c>
      <c r="B2691" s="57" t="s">
        <v>8015</v>
      </c>
      <c r="C2691" s="51" t="s">
        <v>6516</v>
      </c>
      <c r="D2691" s="51" t="s">
        <v>5901</v>
      </c>
      <c r="E2691" s="54">
        <v>45121</v>
      </c>
      <c r="F2691" s="51" t="s">
        <v>258</v>
      </c>
      <c r="G2691" s="48" t="s">
        <v>5898</v>
      </c>
      <c r="H2691" s="52">
        <v>8</v>
      </c>
      <c r="I2691" s="51" t="s">
        <v>6515</v>
      </c>
      <c r="J2691" s="1">
        <v>233.41</v>
      </c>
      <c r="K2691" s="132">
        <v>1003270</v>
      </c>
      <c r="L2691" s="131"/>
      <c r="M2691" s="131"/>
      <c r="N2691" s="131"/>
      <c r="O2691" s="133">
        <f t="shared" si="370"/>
        <v>0</v>
      </c>
      <c r="P2691" s="131"/>
      <c r="Q2691" s="131"/>
      <c r="R2691" s="134" t="s">
        <v>6881</v>
      </c>
      <c r="S2691" s="149">
        <v>32.398611111111116</v>
      </c>
      <c r="T2691" s="149">
        <v>4.0498263888888895</v>
      </c>
      <c r="U2691" s="150">
        <v>45139</v>
      </c>
      <c r="V2691" s="149">
        <v>0.49999999999999956</v>
      </c>
      <c r="W2691" s="130">
        <v>1.17</v>
      </c>
      <c r="X2691" s="135">
        <v>562</v>
      </c>
      <c r="Y2691" s="130" t="str">
        <f t="shared" si="364"/>
        <v>CH605</v>
      </c>
      <c r="Z2691" s="130" t="str">
        <f t="shared" si="365"/>
        <v xml:space="preserve">2/TSB-003APCB </v>
      </c>
      <c r="AA2691" s="135">
        <f t="shared" si="368"/>
        <v>1.17</v>
      </c>
      <c r="AB2691" s="135">
        <f t="shared" si="371"/>
        <v>233.41</v>
      </c>
      <c r="AC2691" s="130">
        <f t="shared" si="369"/>
        <v>562</v>
      </c>
      <c r="AD2691" s="130" t="str">
        <f t="shared" si="366"/>
        <v>66003-605</v>
      </c>
      <c r="AE2691" s="136"/>
      <c r="AF2691" s="137"/>
      <c r="AG2691" s="1" t="s">
        <v>152</v>
      </c>
      <c r="AH2691" s="43">
        <v>1167</v>
      </c>
      <c r="AI2691" s="229">
        <v>45098</v>
      </c>
    </row>
    <row r="2692" spans="1:35" x14ac:dyDescent="0.25">
      <c r="A2692" s="140">
        <v>45111</v>
      </c>
      <c r="B2692" s="55" t="s">
        <v>8053</v>
      </c>
      <c r="C2692" s="51" t="s">
        <v>8056</v>
      </c>
      <c r="D2692" s="51" t="s">
        <v>8057</v>
      </c>
      <c r="E2692" s="54">
        <v>45128</v>
      </c>
      <c r="F2692" s="51" t="s">
        <v>8054</v>
      </c>
      <c r="G2692" s="48" t="s">
        <v>8055</v>
      </c>
      <c r="H2692" s="52">
        <v>2</v>
      </c>
      <c r="I2692" s="51" t="s">
        <v>3221</v>
      </c>
      <c r="J2692" s="1">
        <v>165.21</v>
      </c>
      <c r="K2692" s="132">
        <v>1003622</v>
      </c>
      <c r="L2692" s="131"/>
      <c r="M2692" s="131">
        <v>25.6</v>
      </c>
      <c r="N2692" s="131">
        <v>6.6</v>
      </c>
      <c r="O2692" s="133">
        <f t="shared" si="370"/>
        <v>168.96</v>
      </c>
      <c r="P2692" s="131" t="s">
        <v>508</v>
      </c>
      <c r="Q2692" s="131" t="s">
        <v>6974</v>
      </c>
      <c r="R2692" s="134" t="s">
        <v>259</v>
      </c>
      <c r="S2692" s="149">
        <v>11.321388888888889</v>
      </c>
      <c r="T2692" s="149">
        <v>5.6606944444444443</v>
      </c>
      <c r="U2692" s="150">
        <v>45138</v>
      </c>
      <c r="V2692" s="149">
        <v>0.26666666666666572</v>
      </c>
      <c r="W2692" s="130">
        <v>8.06</v>
      </c>
      <c r="X2692" s="135">
        <v>618</v>
      </c>
      <c r="Y2692" s="130" t="str">
        <f t="shared" si="364"/>
        <v>RL932</v>
      </c>
      <c r="Z2692" s="130" t="str">
        <f t="shared" si="365"/>
        <v>16/IFR26650EC</v>
      </c>
      <c r="AA2692" s="135">
        <f t="shared" si="368"/>
        <v>8.06</v>
      </c>
      <c r="AB2692" s="135">
        <f t="shared" si="371"/>
        <v>165.21</v>
      </c>
      <c r="AC2692" s="130">
        <f t="shared" si="369"/>
        <v>618</v>
      </c>
      <c r="AD2692" s="130" t="str">
        <f t="shared" si="366"/>
        <v>66001-396</v>
      </c>
      <c r="AE2692" s="136"/>
      <c r="AF2692" s="137"/>
      <c r="AG2692" s="1" t="s">
        <v>573</v>
      </c>
      <c r="AH2692" s="43">
        <v>26035</v>
      </c>
      <c r="AI2692" s="229">
        <v>45100</v>
      </c>
    </row>
    <row r="2693" spans="1:35" x14ac:dyDescent="0.25">
      <c r="A2693" s="140">
        <v>45132</v>
      </c>
      <c r="B2693" s="55" t="s">
        <v>8251</v>
      </c>
      <c r="C2693" s="51" t="s">
        <v>330</v>
      </c>
      <c r="D2693" s="51" t="s">
        <v>2982</v>
      </c>
      <c r="E2693" s="54">
        <v>45155</v>
      </c>
      <c r="F2693" s="51" t="s">
        <v>8252</v>
      </c>
      <c r="G2693" s="48" t="s">
        <v>1304</v>
      </c>
      <c r="H2693" s="52">
        <v>12</v>
      </c>
      <c r="I2693" s="51" t="s">
        <v>95</v>
      </c>
      <c r="J2693" s="1">
        <v>33.6</v>
      </c>
      <c r="K2693" s="132">
        <v>1006871</v>
      </c>
      <c r="L2693" s="131"/>
      <c r="M2693" s="131">
        <v>18</v>
      </c>
      <c r="N2693" s="131"/>
      <c r="O2693" s="133">
        <f t="shared" si="370"/>
        <v>0</v>
      </c>
      <c r="P2693" s="131" t="s">
        <v>3538</v>
      </c>
      <c r="Q2693" s="131" t="s">
        <v>592</v>
      </c>
      <c r="R2693" s="134" t="s">
        <v>5813</v>
      </c>
      <c r="S2693" s="149">
        <v>19.644999999999992</v>
      </c>
      <c r="T2693" s="149">
        <v>1.6370833333333328</v>
      </c>
      <c r="U2693" s="150">
        <v>45138</v>
      </c>
      <c r="V2693" s="149">
        <v>0.49055555555555586</v>
      </c>
      <c r="W2693" s="130">
        <v>1.89</v>
      </c>
      <c r="X2693" s="135">
        <v>205</v>
      </c>
      <c r="Y2693" s="130" t="str">
        <f t="shared" si="364"/>
        <v>AL274DEG</v>
      </c>
      <c r="Z2693" s="130" t="str">
        <f t="shared" si="365"/>
        <v>36/LR20XW</v>
      </c>
      <c r="AA2693" s="135">
        <f t="shared" si="368"/>
        <v>1.89</v>
      </c>
      <c r="AB2693" s="135">
        <f t="shared" si="371"/>
        <v>33.6</v>
      </c>
      <c r="AC2693" s="130">
        <f t="shared" si="369"/>
        <v>205</v>
      </c>
      <c r="AD2693" s="130" t="str">
        <f t="shared" si="366"/>
        <v>66000-265DEG</v>
      </c>
      <c r="AE2693" s="136"/>
      <c r="AF2693" s="137"/>
      <c r="AG2693" s="1" t="s">
        <v>153</v>
      </c>
      <c r="AH2693" s="43">
        <v>66220</v>
      </c>
      <c r="AI2693" s="229">
        <v>45127</v>
      </c>
    </row>
    <row r="2694" spans="1:35" x14ac:dyDescent="0.25">
      <c r="A2694" s="147">
        <v>45128</v>
      </c>
      <c r="B2694" s="82" t="s">
        <v>8238</v>
      </c>
      <c r="C2694" s="51" t="s">
        <v>8240</v>
      </c>
      <c r="D2694" s="51" t="s">
        <v>8241</v>
      </c>
      <c r="E2694" s="54">
        <v>45145</v>
      </c>
      <c r="F2694" s="51" t="s">
        <v>105</v>
      </c>
      <c r="G2694" s="48" t="s">
        <v>8239</v>
      </c>
      <c r="H2694" s="52">
        <v>13</v>
      </c>
      <c r="I2694" s="51" t="s">
        <v>736</v>
      </c>
      <c r="J2694" s="1">
        <v>2.88</v>
      </c>
      <c r="K2694" s="132">
        <v>1006869</v>
      </c>
      <c r="L2694" s="131"/>
      <c r="M2694" s="131">
        <v>3</v>
      </c>
      <c r="N2694" s="131">
        <v>1.2</v>
      </c>
      <c r="O2694" s="133">
        <f t="shared" si="370"/>
        <v>3.5999999999999996</v>
      </c>
      <c r="P2694" s="131" t="s">
        <v>435</v>
      </c>
      <c r="Q2694" s="131" t="s">
        <v>412</v>
      </c>
      <c r="R2694" s="134" t="s">
        <v>5667</v>
      </c>
      <c r="S2694" s="149">
        <v>3.5444444444444461</v>
      </c>
      <c r="T2694" s="149">
        <v>0.27264957264957279</v>
      </c>
      <c r="U2694" s="150">
        <v>45141</v>
      </c>
      <c r="V2694" s="149">
        <v>0.33083333333333176</v>
      </c>
      <c r="W2694" s="130">
        <v>0.36</v>
      </c>
      <c r="X2694" s="135">
        <v>13.78</v>
      </c>
      <c r="Y2694" s="130" t="str">
        <f t="shared" si="364"/>
        <v>L324</v>
      </c>
      <c r="Z2694" s="130" t="str">
        <f t="shared" si="365"/>
        <v>PLC-2/3A</v>
      </c>
      <c r="AA2694" s="135">
        <f t="shared" si="368"/>
        <v>0.36</v>
      </c>
      <c r="AB2694" s="135">
        <f t="shared" si="371"/>
        <v>2.88</v>
      </c>
      <c r="AC2694" s="130">
        <f t="shared" si="369"/>
        <v>13.78</v>
      </c>
      <c r="AD2694" s="130" t="str">
        <f t="shared" si="366"/>
        <v>46000-001AMP</v>
      </c>
      <c r="AE2694" s="136"/>
      <c r="AF2694" s="137"/>
      <c r="AG2694" s="1" t="s">
        <v>573</v>
      </c>
      <c r="AH2694" s="43" t="s">
        <v>294</v>
      </c>
      <c r="AI2694" s="229">
        <v>45128</v>
      </c>
    </row>
    <row r="2695" spans="1:35" x14ac:dyDescent="0.25">
      <c r="A2695" s="139">
        <v>45033</v>
      </c>
      <c r="B2695" s="58" t="s">
        <v>7484</v>
      </c>
      <c r="C2695" s="51" t="s">
        <v>7486</v>
      </c>
      <c r="D2695" s="51" t="s">
        <v>6053</v>
      </c>
      <c r="E2695" s="54">
        <v>45078</v>
      </c>
      <c r="F2695" s="51" t="s">
        <v>3932</v>
      </c>
      <c r="G2695" s="48" t="s">
        <v>6052</v>
      </c>
      <c r="H2695" s="52">
        <v>20</v>
      </c>
      <c r="I2695" s="51" t="s">
        <v>7485</v>
      </c>
      <c r="J2695" s="1">
        <v>31</v>
      </c>
      <c r="K2695" s="132">
        <v>994449</v>
      </c>
      <c r="L2695" s="131"/>
      <c r="M2695" s="131">
        <v>3.9</v>
      </c>
      <c r="N2695" s="131">
        <v>1.6</v>
      </c>
      <c r="O2695" s="133">
        <f t="shared" si="370"/>
        <v>6.24</v>
      </c>
      <c r="P2695" s="131" t="s">
        <v>538</v>
      </c>
      <c r="Q2695" s="131" t="s">
        <v>412</v>
      </c>
      <c r="R2695" s="134" t="s">
        <v>118</v>
      </c>
      <c r="S2695" s="149">
        <v>21.073055555555559</v>
      </c>
      <c r="T2695" s="149">
        <v>1.053652777777778</v>
      </c>
      <c r="U2695" s="150">
        <v>45140</v>
      </c>
      <c r="V2695" s="149">
        <v>0.42833333333333368</v>
      </c>
      <c r="W2695" s="130">
        <v>0.67</v>
      </c>
      <c r="X2695" s="135">
        <v>85</v>
      </c>
      <c r="Y2695" s="130" t="str">
        <f t="shared" si="364"/>
        <v>DH29</v>
      </c>
      <c r="Z2695" s="130" t="str">
        <f t="shared" si="365"/>
        <v>1/3B1065</v>
      </c>
      <c r="AA2695" s="135">
        <f t="shared" si="368"/>
        <v>0.67</v>
      </c>
      <c r="AB2695" s="135">
        <f t="shared" si="371"/>
        <v>31</v>
      </c>
      <c r="AC2695" s="130">
        <f t="shared" si="369"/>
        <v>85</v>
      </c>
      <c r="AD2695" s="130" t="str">
        <f t="shared" si="366"/>
        <v>66000-696</v>
      </c>
      <c r="AE2695" s="136"/>
      <c r="AF2695" s="137"/>
      <c r="AG2695" s="1" t="s">
        <v>151</v>
      </c>
      <c r="AH2695" s="43">
        <v>57059</v>
      </c>
      <c r="AI2695" s="51"/>
    </row>
    <row r="2696" spans="1:35" x14ac:dyDescent="0.25">
      <c r="A2696" s="147">
        <v>45121</v>
      </c>
      <c r="B2696" s="82" t="s">
        <v>8181</v>
      </c>
      <c r="C2696" s="51" t="s">
        <v>8182</v>
      </c>
      <c r="D2696" s="51" t="s">
        <v>2735</v>
      </c>
      <c r="E2696" s="54">
        <v>45142</v>
      </c>
      <c r="F2696" s="51" t="s">
        <v>1543</v>
      </c>
      <c r="G2696" s="48" t="s">
        <v>2732</v>
      </c>
      <c r="H2696" s="52">
        <v>6</v>
      </c>
      <c r="I2696" s="51" t="s">
        <v>95</v>
      </c>
      <c r="J2696" s="1">
        <v>56.71</v>
      </c>
      <c r="K2696" s="132">
        <v>1006082</v>
      </c>
      <c r="L2696" s="131"/>
      <c r="M2696" s="131" t="s">
        <v>8183</v>
      </c>
      <c r="N2696" s="131"/>
      <c r="O2696" s="133"/>
      <c r="P2696" s="131" t="s">
        <v>3538</v>
      </c>
      <c r="Q2696" s="131" t="s">
        <v>8184</v>
      </c>
      <c r="R2696" s="134" t="s">
        <v>2172</v>
      </c>
      <c r="S2696" s="149">
        <v>37.361111111111121</v>
      </c>
      <c r="T2696" s="149">
        <v>6.2268518518518539</v>
      </c>
      <c r="U2696" s="150">
        <v>45140</v>
      </c>
      <c r="V2696" s="149">
        <v>0.33333333333333348</v>
      </c>
      <c r="W2696" s="130">
        <v>6.05</v>
      </c>
      <c r="X2696" s="135">
        <v>394</v>
      </c>
      <c r="Y2696" s="130" t="str">
        <f t="shared" si="364"/>
        <v>AL601</v>
      </c>
      <c r="Z2696" s="130" t="str">
        <f t="shared" si="365"/>
        <v>45/LR20XW + 9/LR14T</v>
      </c>
      <c r="AA2696" s="135">
        <f t="shared" si="368"/>
        <v>6.05</v>
      </c>
      <c r="AB2696" s="135">
        <f t="shared" si="371"/>
        <v>56.71</v>
      </c>
      <c r="AC2696" s="130">
        <f t="shared" si="369"/>
        <v>394</v>
      </c>
      <c r="AD2696" s="130" t="str">
        <f t="shared" si="366"/>
        <v>66002-691</v>
      </c>
      <c r="AE2696" s="136"/>
      <c r="AF2696" s="137"/>
      <c r="AG2696" s="1" t="s">
        <v>152</v>
      </c>
      <c r="AH2696" s="43">
        <v>27233</v>
      </c>
      <c r="AI2696" s="229">
        <v>45121</v>
      </c>
    </row>
    <row r="2697" spans="1:35" x14ac:dyDescent="0.25">
      <c r="A2697" s="139">
        <v>45124</v>
      </c>
      <c r="B2697" s="58" t="s">
        <v>8199</v>
      </c>
      <c r="C2697" s="51" t="s">
        <v>8200</v>
      </c>
      <c r="D2697" s="51" t="s">
        <v>3089</v>
      </c>
      <c r="E2697" s="54">
        <v>45149</v>
      </c>
      <c r="F2697" s="51" t="s">
        <v>1045</v>
      </c>
      <c r="G2697" s="48" t="s">
        <v>3088</v>
      </c>
      <c r="H2697" s="52">
        <v>40</v>
      </c>
      <c r="I2697" s="51" t="s">
        <v>3492</v>
      </c>
      <c r="J2697" s="1">
        <v>37.81</v>
      </c>
      <c r="K2697" s="132">
        <v>1006276</v>
      </c>
      <c r="L2697" s="131"/>
      <c r="M2697" s="131"/>
      <c r="N2697" s="131"/>
      <c r="O2697" s="133">
        <f t="shared" ref="O2697:O2702" si="372">N2697*M2697</f>
        <v>0</v>
      </c>
      <c r="P2697" s="131"/>
      <c r="Q2697" s="131"/>
      <c r="R2697" s="134" t="s">
        <v>249</v>
      </c>
      <c r="S2697" s="149">
        <v>2.1341666666666672</v>
      </c>
      <c r="T2697" s="149">
        <v>5.3354166666666682E-2</v>
      </c>
      <c r="U2697" s="150">
        <v>45139</v>
      </c>
      <c r="V2697" s="149">
        <v>0.99999999999999911</v>
      </c>
      <c r="W2697" s="130">
        <v>0.06</v>
      </c>
      <c r="X2697" s="135">
        <v>59</v>
      </c>
      <c r="Y2697" s="130" t="str">
        <f t="shared" si="364"/>
        <v>CH552</v>
      </c>
      <c r="Z2697" s="130" t="str">
        <f t="shared" si="365"/>
        <v xml:space="preserve"> 1/TSB-003PCB</v>
      </c>
      <c r="AA2697" s="135">
        <f t="shared" si="368"/>
        <v>0.06</v>
      </c>
      <c r="AB2697" s="135">
        <f t="shared" si="371"/>
        <v>37.81</v>
      </c>
      <c r="AC2697" s="130">
        <f t="shared" si="369"/>
        <v>59</v>
      </c>
      <c r="AD2697" s="130" t="str">
        <f t="shared" si="366"/>
        <v>66002-743</v>
      </c>
      <c r="AE2697" s="136"/>
      <c r="AF2697" s="137"/>
      <c r="AG2697" s="1" t="s">
        <v>153</v>
      </c>
      <c r="AH2697" s="43" t="s">
        <v>1046</v>
      </c>
      <c r="AI2697" s="229">
        <v>45124</v>
      </c>
    </row>
    <row r="2698" spans="1:35" x14ac:dyDescent="0.25">
      <c r="A2698" s="140">
        <v>45139</v>
      </c>
      <c r="B2698" s="55" t="s">
        <v>8309</v>
      </c>
      <c r="C2698" s="51" t="s">
        <v>595</v>
      </c>
      <c r="D2698" s="51" t="s">
        <v>2440</v>
      </c>
      <c r="E2698" s="54">
        <v>45159</v>
      </c>
      <c r="F2698" s="51" t="s">
        <v>6947</v>
      </c>
      <c r="G2698" s="48" t="s">
        <v>2439</v>
      </c>
      <c r="H2698" s="52">
        <v>7</v>
      </c>
      <c r="I2698" s="51" t="s">
        <v>114</v>
      </c>
      <c r="J2698" s="1">
        <v>62.76</v>
      </c>
      <c r="K2698" s="132">
        <v>1008764</v>
      </c>
      <c r="L2698" s="131"/>
      <c r="M2698" s="131">
        <v>12</v>
      </c>
      <c r="N2698" s="131">
        <v>9</v>
      </c>
      <c r="O2698" s="133">
        <f t="shared" si="372"/>
        <v>108</v>
      </c>
      <c r="P2698" s="131" t="s">
        <v>3497</v>
      </c>
      <c r="Q2698" s="131" t="s">
        <v>596</v>
      </c>
      <c r="R2698" s="134" t="s">
        <v>5667</v>
      </c>
      <c r="S2698" s="149">
        <v>5.1480555555555547</v>
      </c>
      <c r="T2698" s="149">
        <v>0.73543650793650783</v>
      </c>
      <c r="U2698" s="150">
        <v>45146</v>
      </c>
      <c r="V2698" s="149">
        <v>0.33333333333333481</v>
      </c>
      <c r="W2698" s="130">
        <v>0.48</v>
      </c>
      <c r="X2698" s="135">
        <v>185</v>
      </c>
      <c r="Y2698" s="130" t="str">
        <f t="shared" si="364"/>
        <v>N1829</v>
      </c>
      <c r="Z2698" s="130" t="str">
        <f t="shared" si="365"/>
        <v>20/HR-4/3FAU</v>
      </c>
      <c r="AA2698" s="135">
        <f t="shared" si="368"/>
        <v>0.48</v>
      </c>
      <c r="AB2698" s="135">
        <f t="shared" si="371"/>
        <v>62.76</v>
      </c>
      <c r="AC2698" s="130">
        <f t="shared" si="369"/>
        <v>185</v>
      </c>
      <c r="AD2698" s="130" t="str">
        <f t="shared" si="366"/>
        <v>66001-916</v>
      </c>
      <c r="AE2698" s="136"/>
      <c r="AF2698" s="137"/>
      <c r="AG2698" s="1" t="s">
        <v>152</v>
      </c>
      <c r="AH2698" s="43">
        <v>67184</v>
      </c>
      <c r="AI2698" s="229">
        <v>45138</v>
      </c>
    </row>
    <row r="2699" spans="1:35" x14ac:dyDescent="0.25">
      <c r="A2699" s="146">
        <v>45099</v>
      </c>
      <c r="B2699" s="57" t="s">
        <v>8009</v>
      </c>
      <c r="C2699" s="51" t="s">
        <v>3175</v>
      </c>
      <c r="D2699" s="51" t="s">
        <v>1786</v>
      </c>
      <c r="E2699" s="54">
        <v>45153</v>
      </c>
      <c r="F2699" s="51" t="s">
        <v>260</v>
      </c>
      <c r="G2699" s="48" t="s">
        <v>1785</v>
      </c>
      <c r="H2699" s="52">
        <v>10</v>
      </c>
      <c r="I2699" s="51" t="s">
        <v>261</v>
      </c>
      <c r="J2699" s="1">
        <v>25.5</v>
      </c>
      <c r="K2699" s="132">
        <v>10033199</v>
      </c>
      <c r="L2699" s="131"/>
      <c r="M2699" s="131">
        <v>12</v>
      </c>
      <c r="N2699" s="131">
        <v>1.9</v>
      </c>
      <c r="O2699" s="133">
        <f t="shared" si="372"/>
        <v>22.799999999999997</v>
      </c>
      <c r="P2699" s="131" t="s">
        <v>96</v>
      </c>
      <c r="Q2699" s="131" t="s">
        <v>584</v>
      </c>
      <c r="R2699" s="134" t="s">
        <v>287</v>
      </c>
      <c r="S2699" s="149">
        <v>1.5583333333333318</v>
      </c>
      <c r="T2699" s="149">
        <v>0.15583333333333318</v>
      </c>
      <c r="U2699" s="150">
        <v>45146</v>
      </c>
      <c r="V2699" s="149">
        <v>0.31750000000000167</v>
      </c>
      <c r="W2699" s="130">
        <v>0.5</v>
      </c>
      <c r="X2699" s="135">
        <v>75</v>
      </c>
      <c r="Y2699" s="130" t="str">
        <f t="shared" si="364"/>
        <v>N393</v>
      </c>
      <c r="Z2699" s="130" t="str">
        <f t="shared" si="365"/>
        <v>10/NC-1900SCR</v>
      </c>
      <c r="AA2699" s="135">
        <f t="shared" si="368"/>
        <v>0.5</v>
      </c>
      <c r="AB2699" s="135">
        <f t="shared" si="371"/>
        <v>25.5</v>
      </c>
      <c r="AC2699" s="130">
        <f t="shared" si="369"/>
        <v>75</v>
      </c>
      <c r="AD2699" s="130" t="str">
        <f t="shared" si="366"/>
        <v>66000-372</v>
      </c>
      <c r="AE2699" s="136"/>
      <c r="AF2699" s="137"/>
      <c r="AG2699" s="1" t="s">
        <v>153</v>
      </c>
      <c r="AH2699" s="43">
        <v>20171</v>
      </c>
      <c r="AI2699" s="229">
        <v>45097</v>
      </c>
    </row>
    <row r="2700" spans="1:35" x14ac:dyDescent="0.25">
      <c r="A2700" s="144">
        <v>45126</v>
      </c>
      <c r="B2700" s="56" t="s">
        <v>8233</v>
      </c>
      <c r="C2700" s="51" t="s">
        <v>2164</v>
      </c>
      <c r="D2700" s="51" t="s">
        <v>2485</v>
      </c>
      <c r="E2700" s="54">
        <v>45133</v>
      </c>
      <c r="F2700" s="51" t="s">
        <v>423</v>
      </c>
      <c r="G2700" s="48" t="s">
        <v>2375</v>
      </c>
      <c r="H2700" s="52">
        <v>3</v>
      </c>
      <c r="I2700" s="51" t="s">
        <v>593</v>
      </c>
      <c r="J2700" s="1">
        <v>10.57</v>
      </c>
      <c r="K2700" s="132">
        <v>1005731</v>
      </c>
      <c r="L2700" s="131"/>
      <c r="M2700" s="131">
        <v>3.6</v>
      </c>
      <c r="N2700" s="131">
        <v>20</v>
      </c>
      <c r="O2700" s="133">
        <f t="shared" si="372"/>
        <v>72</v>
      </c>
      <c r="P2700" s="131" t="s">
        <v>538</v>
      </c>
      <c r="Q2700" s="131" t="s">
        <v>412</v>
      </c>
      <c r="R2700" s="134" t="s">
        <v>248</v>
      </c>
      <c r="S2700" s="149">
        <v>2.051388888888888</v>
      </c>
      <c r="T2700" s="149">
        <v>0.68379629629629601</v>
      </c>
      <c r="U2700" s="150">
        <v>45146</v>
      </c>
      <c r="V2700" s="149">
        <v>0.15805555555555717</v>
      </c>
      <c r="W2700" s="130">
        <v>0.62</v>
      </c>
      <c r="X2700" s="135">
        <v>68.38</v>
      </c>
      <c r="Y2700" s="130" t="str">
        <f t="shared" si="364"/>
        <v>PACK656</v>
      </c>
      <c r="Z2700" s="130" t="str">
        <f t="shared" si="365"/>
        <v>1/ER34615M</v>
      </c>
      <c r="AA2700" s="135">
        <f t="shared" si="368"/>
        <v>0.62</v>
      </c>
      <c r="AB2700" s="135">
        <f t="shared" si="371"/>
        <v>10.57</v>
      </c>
      <c r="AC2700" s="130">
        <f t="shared" si="369"/>
        <v>68.38</v>
      </c>
      <c r="AD2700" s="130" t="str">
        <f t="shared" si="366"/>
        <v>66002-953</v>
      </c>
      <c r="AE2700" s="136"/>
      <c r="AF2700" s="137"/>
      <c r="AG2700" s="1" t="s">
        <v>13</v>
      </c>
      <c r="AH2700" s="43">
        <v>23891</v>
      </c>
      <c r="AI2700" s="229">
        <v>45119</v>
      </c>
    </row>
    <row r="2701" spans="1:35" x14ac:dyDescent="0.25">
      <c r="A2701" s="147">
        <v>45142</v>
      </c>
      <c r="B2701" s="82" t="s">
        <v>8346</v>
      </c>
      <c r="C2701" s="51" t="s">
        <v>2397</v>
      </c>
      <c r="D2701" s="51" t="s">
        <v>639</v>
      </c>
      <c r="E2701" s="54">
        <v>45156</v>
      </c>
      <c r="F2701" s="51" t="s">
        <v>267</v>
      </c>
      <c r="G2701" s="48" t="s">
        <v>638</v>
      </c>
      <c r="H2701" s="52">
        <v>2</v>
      </c>
      <c r="I2701" s="51" t="s">
        <v>243</v>
      </c>
      <c r="J2701" s="1">
        <v>24.43</v>
      </c>
      <c r="K2701" s="132">
        <v>1008439</v>
      </c>
      <c r="L2701" s="131"/>
      <c r="M2701" s="131">
        <v>12</v>
      </c>
      <c r="N2701" s="131">
        <v>2.4</v>
      </c>
      <c r="O2701" s="133">
        <f t="shared" si="372"/>
        <v>28.799999999999997</v>
      </c>
      <c r="P2701" s="131" t="s">
        <v>3497</v>
      </c>
      <c r="Q2701" s="131" t="s">
        <v>584</v>
      </c>
      <c r="R2701" s="134" t="s">
        <v>248</v>
      </c>
      <c r="S2701" s="149">
        <v>2.0450000000000026</v>
      </c>
      <c r="T2701" s="149">
        <v>1.0225000000000013</v>
      </c>
      <c r="U2701" s="150">
        <v>45146</v>
      </c>
      <c r="V2701" s="149">
        <v>0.16666666666666607</v>
      </c>
      <c r="W2701" s="130">
        <v>0.78</v>
      </c>
      <c r="X2701" s="135">
        <v>62</v>
      </c>
      <c r="Y2701" s="130" t="str">
        <f t="shared" ref="Y2701:Y2764" si="373">D2701</f>
        <v>N354</v>
      </c>
      <c r="Z2701" s="130" t="str">
        <f t="shared" ref="Z2701:Z2764" si="374">C2701</f>
        <v>10/HR-3UTHB</v>
      </c>
      <c r="AA2701" s="135">
        <f t="shared" si="368"/>
        <v>0.78</v>
      </c>
      <c r="AB2701" s="135">
        <f t="shared" si="371"/>
        <v>24.43</v>
      </c>
      <c r="AC2701" s="130">
        <f t="shared" si="369"/>
        <v>62</v>
      </c>
      <c r="AD2701" s="130" t="str">
        <f t="shared" ref="AD2701:AD2764" si="375">G2701</f>
        <v>66000-354</v>
      </c>
      <c r="AE2701" s="136"/>
      <c r="AF2701" s="137"/>
      <c r="AG2701" s="1" t="s">
        <v>153</v>
      </c>
      <c r="AH2701" s="43">
        <v>66116</v>
      </c>
      <c r="AI2701" s="229">
        <v>45141</v>
      </c>
    </row>
    <row r="2702" spans="1:35" x14ac:dyDescent="0.25">
      <c r="A2702" s="147">
        <v>45142</v>
      </c>
      <c r="B2702" s="82" t="s">
        <v>8341</v>
      </c>
      <c r="C2702" s="51" t="s">
        <v>1739</v>
      </c>
      <c r="D2702" s="51" t="s">
        <v>1740</v>
      </c>
      <c r="E2702" s="54">
        <v>45154</v>
      </c>
      <c r="F2702" s="51" t="s">
        <v>6979</v>
      </c>
      <c r="G2702" s="48" t="s">
        <v>1738</v>
      </c>
      <c r="H2702" s="52">
        <v>3</v>
      </c>
      <c r="I2702" s="51" t="s">
        <v>257</v>
      </c>
      <c r="J2702" s="1">
        <v>11.1</v>
      </c>
      <c r="K2702" s="132">
        <v>1008334</v>
      </c>
      <c r="L2702" s="131"/>
      <c r="M2702" s="131">
        <v>18</v>
      </c>
      <c r="N2702" s="131"/>
      <c r="O2702" s="133">
        <f t="shared" si="372"/>
        <v>0</v>
      </c>
      <c r="P2702" s="131" t="s">
        <v>3538</v>
      </c>
      <c r="Q2702" s="131" t="s">
        <v>591</v>
      </c>
      <c r="R2702" s="134" t="s">
        <v>5813</v>
      </c>
      <c r="S2702" s="149">
        <v>2.787777777777773</v>
      </c>
      <c r="T2702" s="149">
        <v>0.92925925925925768</v>
      </c>
      <c r="U2702" s="150">
        <v>45146</v>
      </c>
      <c r="V2702" s="149">
        <v>0.33333333333333348</v>
      </c>
      <c r="W2702" s="130">
        <v>0.85</v>
      </c>
      <c r="X2702" s="135">
        <v>72</v>
      </c>
      <c r="Y2702" s="130" t="str">
        <f t="shared" si="373"/>
        <v>AL49C</v>
      </c>
      <c r="Z2702" s="130" t="str">
        <f t="shared" si="374"/>
        <v>12/LR14XW</v>
      </c>
      <c r="AA2702" s="135">
        <f t="shared" si="368"/>
        <v>0.85</v>
      </c>
      <c r="AB2702" s="135">
        <f t="shared" si="371"/>
        <v>11.1</v>
      </c>
      <c r="AC2702" s="130">
        <f t="shared" si="369"/>
        <v>72</v>
      </c>
      <c r="AD2702" s="130" t="str">
        <f t="shared" si="375"/>
        <v>66000-302</v>
      </c>
      <c r="AE2702" s="136"/>
      <c r="AF2702" s="137"/>
      <c r="AG2702" s="1" t="s">
        <v>152</v>
      </c>
      <c r="AH2702" s="43">
        <v>65512</v>
      </c>
      <c r="AI2702" s="229">
        <v>45140</v>
      </c>
    </row>
    <row r="2703" spans="1:35" x14ac:dyDescent="0.25">
      <c r="A2703" s="147">
        <v>45135</v>
      </c>
      <c r="B2703" s="82" t="s">
        <v>8281</v>
      </c>
      <c r="C2703" s="51" t="s">
        <v>398</v>
      </c>
      <c r="D2703" s="51" t="s">
        <v>8284</v>
      </c>
      <c r="E2703" s="54">
        <v>45154</v>
      </c>
      <c r="F2703" s="51" t="s">
        <v>8282</v>
      </c>
      <c r="G2703" s="48" t="s">
        <v>8283</v>
      </c>
      <c r="H2703" s="52">
        <v>10</v>
      </c>
      <c r="I2703" s="51" t="s">
        <v>409</v>
      </c>
      <c r="J2703" s="1">
        <v>6.64</v>
      </c>
      <c r="K2703" s="132">
        <v>1007542</v>
      </c>
      <c r="L2703" s="131"/>
      <c r="M2703" s="131">
        <v>3.6</v>
      </c>
      <c r="N2703" s="131">
        <v>2.35</v>
      </c>
      <c r="O2703" s="133">
        <v>8.6999999999999993</v>
      </c>
      <c r="P2703" s="131" t="s">
        <v>3486</v>
      </c>
      <c r="Q2703" s="131" t="s">
        <v>412</v>
      </c>
      <c r="R2703" s="134" t="s">
        <v>248</v>
      </c>
      <c r="S2703" s="149">
        <v>5.1905555555555551</v>
      </c>
      <c r="T2703" s="149">
        <v>0.51905555555555549</v>
      </c>
      <c r="U2703" s="150">
        <v>45145</v>
      </c>
      <c r="V2703" s="149">
        <v>0.24999999999999911</v>
      </c>
      <c r="W2703" s="130">
        <v>0.25</v>
      </c>
      <c r="X2703" s="135">
        <v>62</v>
      </c>
      <c r="Y2703" s="130" t="str">
        <f t="shared" si="373"/>
        <v>RL1726</v>
      </c>
      <c r="Z2703" s="130" t="str">
        <f t="shared" si="374"/>
        <v>1/NCA103450</v>
      </c>
      <c r="AA2703" s="135">
        <f t="shared" ref="AA2703:AA2766" si="376">W2703</f>
        <v>0.25</v>
      </c>
      <c r="AB2703" s="135">
        <f t="shared" si="371"/>
        <v>6.64</v>
      </c>
      <c r="AC2703" s="130">
        <f t="shared" ref="AC2703:AC2766" si="377">X2703</f>
        <v>62</v>
      </c>
      <c r="AD2703" s="130" t="str">
        <f t="shared" si="375"/>
        <v>66004-204</v>
      </c>
      <c r="AE2703" s="136"/>
      <c r="AF2703" s="137"/>
      <c r="AG2703" s="1" t="s">
        <v>13</v>
      </c>
      <c r="AH2703" s="43">
        <v>2481</v>
      </c>
      <c r="AI2703" s="229">
        <v>45134</v>
      </c>
    </row>
    <row r="2704" spans="1:35" x14ac:dyDescent="0.25">
      <c r="A2704" s="140">
        <v>45139</v>
      </c>
      <c r="B2704" s="55" t="s">
        <v>8313</v>
      </c>
      <c r="C2704" s="51" t="s">
        <v>8314</v>
      </c>
      <c r="D2704" s="51" t="s">
        <v>7639</v>
      </c>
      <c r="E2704" s="54">
        <v>45146</v>
      </c>
      <c r="F2704" s="51" t="s">
        <v>3033</v>
      </c>
      <c r="G2704" s="48" t="s">
        <v>7637</v>
      </c>
      <c r="H2704" s="52">
        <v>1</v>
      </c>
      <c r="I2704" s="51"/>
      <c r="J2704" s="1">
        <v>0</v>
      </c>
      <c r="K2704" s="132">
        <v>1008133</v>
      </c>
      <c r="L2704" s="131"/>
      <c r="M2704" s="131"/>
      <c r="N2704" s="131"/>
      <c r="O2704" s="133">
        <f t="shared" ref="O2704:O2745" si="378">N2704*M2704</f>
        <v>0</v>
      </c>
      <c r="P2704" s="131"/>
      <c r="Q2704" s="131"/>
      <c r="R2704" s="134" t="s">
        <v>118</v>
      </c>
      <c r="S2704" s="149">
        <v>2.2936111111111117</v>
      </c>
      <c r="T2704" s="149">
        <v>2.2936111111111117</v>
      </c>
      <c r="U2704" s="150">
        <v>45145</v>
      </c>
      <c r="V2704" s="149">
        <v>0.150555555555556</v>
      </c>
      <c r="W2704" s="130">
        <v>0</v>
      </c>
      <c r="X2704" s="135">
        <v>50</v>
      </c>
      <c r="Y2704" s="130" t="str">
        <f t="shared" si="373"/>
        <v>LABOUR ONLY</v>
      </c>
      <c r="Z2704" s="130" t="str">
        <f t="shared" si="374"/>
        <v>ENGINEERING</v>
      </c>
      <c r="AA2704" s="135">
        <f t="shared" si="376"/>
        <v>0</v>
      </c>
      <c r="AB2704" s="135">
        <f t="shared" si="371"/>
        <v>0</v>
      </c>
      <c r="AC2704" s="130">
        <f t="shared" si="377"/>
        <v>50</v>
      </c>
      <c r="AD2704" s="130" t="str">
        <f t="shared" si="375"/>
        <v>BOM - ENGINEERING</v>
      </c>
      <c r="AE2704" s="136"/>
      <c r="AF2704" s="137"/>
      <c r="AG2704" s="1" t="s">
        <v>153</v>
      </c>
      <c r="AH2704" s="43">
        <v>2486</v>
      </c>
      <c r="AI2704" s="229">
        <v>45139</v>
      </c>
    </row>
    <row r="2705" spans="1:35" x14ac:dyDescent="0.25">
      <c r="A2705" s="146">
        <v>45141</v>
      </c>
      <c r="B2705" s="57" t="s">
        <v>8321</v>
      </c>
      <c r="C2705" s="51" t="s">
        <v>2329</v>
      </c>
      <c r="D2705" s="51" t="s">
        <v>2330</v>
      </c>
      <c r="E2705" s="54">
        <v>45146</v>
      </c>
      <c r="F2705" s="51" t="s">
        <v>3151</v>
      </c>
      <c r="G2705" s="48" t="s">
        <v>2328</v>
      </c>
      <c r="H2705" s="52">
        <v>50</v>
      </c>
      <c r="I2705" s="51" t="s">
        <v>2065</v>
      </c>
      <c r="J2705" s="1">
        <v>2.31</v>
      </c>
      <c r="K2705" s="132">
        <v>1008089</v>
      </c>
      <c r="L2705" s="131"/>
      <c r="M2705" s="131">
        <v>3.6</v>
      </c>
      <c r="N2705" s="131">
        <v>3.6</v>
      </c>
      <c r="O2705" s="133">
        <f t="shared" si="378"/>
        <v>12.96</v>
      </c>
      <c r="P2705" s="131" t="s">
        <v>538</v>
      </c>
      <c r="Q2705" s="131" t="s">
        <v>412</v>
      </c>
      <c r="R2705" s="134" t="s">
        <v>287</v>
      </c>
      <c r="S2705" s="149">
        <v>5.9863888888888912</v>
      </c>
      <c r="T2705" s="149">
        <v>0.11972777777777782</v>
      </c>
      <c r="U2705" s="150">
        <v>45145</v>
      </c>
      <c r="V2705" s="149">
        <v>1.2500000000000009</v>
      </c>
      <c r="W2705" s="130">
        <v>0.15</v>
      </c>
      <c r="X2705" s="135">
        <v>18</v>
      </c>
      <c r="Y2705" s="130" t="str">
        <f t="shared" si="373"/>
        <v>L557B</v>
      </c>
      <c r="Z2705" s="130" t="str">
        <f t="shared" si="374"/>
        <v>1/ER17505</v>
      </c>
      <c r="AA2705" s="135">
        <f t="shared" si="376"/>
        <v>0.15</v>
      </c>
      <c r="AB2705" s="135">
        <f t="shared" si="371"/>
        <v>2.31</v>
      </c>
      <c r="AC2705" s="130">
        <f t="shared" si="377"/>
        <v>18</v>
      </c>
      <c r="AD2705" s="130" t="str">
        <f t="shared" si="375"/>
        <v>66000-836B</v>
      </c>
      <c r="AE2705" s="136"/>
      <c r="AF2705" s="137"/>
      <c r="AG2705" s="1" t="s">
        <v>13</v>
      </c>
      <c r="AH2705" s="43">
        <v>67110</v>
      </c>
      <c r="AI2705" s="229">
        <v>45139</v>
      </c>
    </row>
    <row r="2706" spans="1:35" x14ac:dyDescent="0.25">
      <c r="A2706" s="146">
        <v>45141</v>
      </c>
      <c r="B2706" s="57" t="s">
        <v>8317</v>
      </c>
      <c r="C2706" s="51" t="s">
        <v>1042</v>
      </c>
      <c r="D2706" s="51" t="s">
        <v>8319</v>
      </c>
      <c r="E2706" s="54">
        <v>45147</v>
      </c>
      <c r="F2706" s="51" t="s">
        <v>105</v>
      </c>
      <c r="G2706" s="48" t="s">
        <v>8318</v>
      </c>
      <c r="H2706" s="52">
        <v>1</v>
      </c>
      <c r="I2706" s="51" t="s">
        <v>364</v>
      </c>
      <c r="J2706" s="1">
        <v>14.66</v>
      </c>
      <c r="K2706" s="132">
        <v>1008327</v>
      </c>
      <c r="L2706" s="131"/>
      <c r="M2706" s="131">
        <v>7.4</v>
      </c>
      <c r="N2706" s="131">
        <v>5.2</v>
      </c>
      <c r="O2706" s="133">
        <f t="shared" si="378"/>
        <v>38.480000000000004</v>
      </c>
      <c r="P2706" s="131" t="s">
        <v>3486</v>
      </c>
      <c r="Q2706" s="131" t="s">
        <v>281</v>
      </c>
      <c r="R2706" s="134" t="s">
        <v>5667</v>
      </c>
      <c r="S2706" s="149">
        <v>1.5138888888888893</v>
      </c>
      <c r="T2706" s="149">
        <v>1.5138888888888893</v>
      </c>
      <c r="U2706" s="150">
        <v>45145</v>
      </c>
      <c r="V2706" s="149">
        <v>8.3333333333331705E-2</v>
      </c>
      <c r="W2706" s="130">
        <v>0.78</v>
      </c>
      <c r="X2706" s="135">
        <v>45</v>
      </c>
      <c r="Y2706" s="130" t="str">
        <f t="shared" si="373"/>
        <v>PACK588</v>
      </c>
      <c r="Z2706" s="130" t="str">
        <f t="shared" si="374"/>
        <v>4/UR18650ZY</v>
      </c>
      <c r="AA2706" s="135">
        <f t="shared" si="376"/>
        <v>0.78</v>
      </c>
      <c r="AB2706" s="135">
        <f t="shared" si="371"/>
        <v>14.66</v>
      </c>
      <c r="AC2706" s="130">
        <f t="shared" si="377"/>
        <v>45</v>
      </c>
      <c r="AD2706" s="130" t="str">
        <f t="shared" si="375"/>
        <v>66002-431</v>
      </c>
      <c r="AE2706" s="136"/>
      <c r="AF2706" s="137"/>
      <c r="AG2706" s="1" t="s">
        <v>151</v>
      </c>
      <c r="AH2706" s="43" t="s">
        <v>294</v>
      </c>
      <c r="AI2706" s="229">
        <v>45140</v>
      </c>
    </row>
    <row r="2707" spans="1:35" x14ac:dyDescent="0.25">
      <c r="A2707" s="140">
        <v>45139</v>
      </c>
      <c r="B2707" s="55" t="s">
        <v>8315</v>
      </c>
      <c r="C2707" s="51" t="s">
        <v>912</v>
      </c>
      <c r="D2707" s="51" t="s">
        <v>7878</v>
      </c>
      <c r="E2707" s="54">
        <v>45139</v>
      </c>
      <c r="F2707" s="51" t="s">
        <v>7876</v>
      </c>
      <c r="G2707" s="48" t="s">
        <v>7877</v>
      </c>
      <c r="H2707" s="52">
        <v>10</v>
      </c>
      <c r="I2707" s="51" t="s">
        <v>911</v>
      </c>
      <c r="J2707" s="1">
        <v>14.56</v>
      </c>
      <c r="K2707" s="132">
        <v>1008138</v>
      </c>
      <c r="L2707" s="131"/>
      <c r="M2707" s="131">
        <v>3.6</v>
      </c>
      <c r="N2707" s="131">
        <v>5.5</v>
      </c>
      <c r="O2707" s="133">
        <f t="shared" si="378"/>
        <v>19.8</v>
      </c>
      <c r="P2707" s="131" t="s">
        <v>538</v>
      </c>
      <c r="Q2707" s="131" t="s">
        <v>412</v>
      </c>
      <c r="R2707" s="134" t="s">
        <v>5667</v>
      </c>
      <c r="S2707" s="149">
        <v>2.9730555555555536</v>
      </c>
      <c r="T2707" s="149">
        <v>0.29730555555555538</v>
      </c>
      <c r="U2707" s="150">
        <v>45145</v>
      </c>
      <c r="V2707" s="149">
        <v>0.49999999999999956</v>
      </c>
      <c r="W2707" s="130">
        <v>0.15</v>
      </c>
      <c r="X2707" s="135">
        <v>34.15</v>
      </c>
      <c r="Y2707" s="130" t="str">
        <f t="shared" si="373"/>
        <v>L951</v>
      </c>
      <c r="Z2707" s="130" t="str">
        <f t="shared" si="374"/>
        <v>1/LSH14</v>
      </c>
      <c r="AA2707" s="135">
        <f t="shared" si="376"/>
        <v>0.15</v>
      </c>
      <c r="AB2707" s="135">
        <f t="shared" si="371"/>
        <v>14.56</v>
      </c>
      <c r="AC2707" s="130">
        <f t="shared" si="377"/>
        <v>34.15</v>
      </c>
      <c r="AD2707" s="130" t="str">
        <f t="shared" si="375"/>
        <v>66003-167</v>
      </c>
      <c r="AE2707" s="136"/>
      <c r="AF2707" s="137"/>
      <c r="AG2707" s="1" t="s">
        <v>573</v>
      </c>
      <c r="AH2707" s="43">
        <v>30375</v>
      </c>
      <c r="AI2707" s="229">
        <v>45139</v>
      </c>
    </row>
    <row r="2708" spans="1:35" x14ac:dyDescent="0.25">
      <c r="A2708" s="140">
        <v>45125</v>
      </c>
      <c r="B2708" s="55" t="s">
        <v>8204</v>
      </c>
      <c r="C2708" s="51" t="s">
        <v>1891</v>
      </c>
      <c r="D2708" s="51" t="s">
        <v>2371</v>
      </c>
      <c r="E2708" s="54">
        <v>45140</v>
      </c>
      <c r="F2708" s="51" t="s">
        <v>8205</v>
      </c>
      <c r="G2708" s="48" t="s">
        <v>8206</v>
      </c>
      <c r="H2708" s="52">
        <v>200</v>
      </c>
      <c r="I2708" s="51" t="s">
        <v>1890</v>
      </c>
      <c r="J2708" s="1">
        <v>9.3800000000000008</v>
      </c>
      <c r="K2708" s="132">
        <v>1006372</v>
      </c>
      <c r="L2708" s="131"/>
      <c r="M2708" s="131">
        <v>3.6</v>
      </c>
      <c r="N2708" s="131">
        <v>3.6</v>
      </c>
      <c r="O2708" s="133">
        <f t="shared" si="378"/>
        <v>12.96</v>
      </c>
      <c r="P2708" s="131" t="s">
        <v>538</v>
      </c>
      <c r="Q2708" s="131" t="s">
        <v>412</v>
      </c>
      <c r="R2708" s="134" t="s">
        <v>248</v>
      </c>
      <c r="S2708" s="149">
        <v>13.359166666666667</v>
      </c>
      <c r="T2708" s="149">
        <v>6.6795833333333332E-2</v>
      </c>
      <c r="U2708" s="150">
        <v>45145</v>
      </c>
      <c r="V2708" s="149">
        <v>1.8333333333333348</v>
      </c>
      <c r="W2708" s="130">
        <v>0.04</v>
      </c>
      <c r="X2708" s="135">
        <v>20</v>
      </c>
      <c r="Y2708" s="130" t="str">
        <f t="shared" si="373"/>
        <v>TAG67</v>
      </c>
      <c r="Z2708" s="130" t="str">
        <f t="shared" si="374"/>
        <v>1/LS17500</v>
      </c>
      <c r="AA2708" s="135">
        <f t="shared" si="376"/>
        <v>0.04</v>
      </c>
      <c r="AB2708" s="135">
        <f t="shared" si="371"/>
        <v>9.3800000000000008</v>
      </c>
      <c r="AC2708" s="130">
        <f t="shared" si="377"/>
        <v>20</v>
      </c>
      <c r="AD2708" s="130" t="str">
        <f t="shared" si="375"/>
        <v>66002-512FLY</v>
      </c>
      <c r="AE2708" s="136"/>
      <c r="AF2708" s="137"/>
      <c r="AG2708" s="1" t="s">
        <v>152</v>
      </c>
      <c r="AH2708" s="43">
        <v>2800</v>
      </c>
      <c r="AI2708" s="229">
        <v>45124</v>
      </c>
    </row>
    <row r="2709" spans="1:35" x14ac:dyDescent="0.25">
      <c r="A2709" s="146">
        <v>45141</v>
      </c>
      <c r="B2709" s="57" t="s">
        <v>8320</v>
      </c>
      <c r="C2709" s="51" t="s">
        <v>651</v>
      </c>
      <c r="D2709" s="51" t="s">
        <v>469</v>
      </c>
      <c r="E2709" s="54">
        <v>45146</v>
      </c>
      <c r="F2709" s="51" t="s">
        <v>3151</v>
      </c>
      <c r="G2709" s="48" t="s">
        <v>468</v>
      </c>
      <c r="H2709" s="52">
        <v>20</v>
      </c>
      <c r="I2709" s="51" t="s">
        <v>650</v>
      </c>
      <c r="J2709" s="1">
        <v>1.62</v>
      </c>
      <c r="K2709" s="132">
        <v>1008089</v>
      </c>
      <c r="L2709" s="131"/>
      <c r="M2709" s="131">
        <v>3.6</v>
      </c>
      <c r="N2709" s="131">
        <v>2.5</v>
      </c>
      <c r="O2709" s="133">
        <f t="shared" si="378"/>
        <v>9</v>
      </c>
      <c r="P2709" s="131" t="s">
        <v>538</v>
      </c>
      <c r="Q2709" s="131" t="s">
        <v>412</v>
      </c>
      <c r="R2709" s="134" t="s">
        <v>5775</v>
      </c>
      <c r="S2709" s="149">
        <v>4.5772222222222227</v>
      </c>
      <c r="T2709" s="149">
        <v>0.22886111111111113</v>
      </c>
      <c r="U2709" s="150">
        <v>45142</v>
      </c>
      <c r="V2709" s="149">
        <v>0.33333333333333481</v>
      </c>
      <c r="W2709" s="130">
        <v>0.18</v>
      </c>
      <c r="X2709" s="135">
        <v>18</v>
      </c>
      <c r="Y2709" s="130" t="str">
        <f t="shared" si="373"/>
        <v>L557</v>
      </c>
      <c r="Z2709" s="130" t="str">
        <f t="shared" si="374"/>
        <v>1/ER14505H</v>
      </c>
      <c r="AA2709" s="135">
        <f t="shared" si="376"/>
        <v>0.18</v>
      </c>
      <c r="AB2709" s="135">
        <f t="shared" si="371"/>
        <v>1.62</v>
      </c>
      <c r="AC2709" s="130">
        <f t="shared" si="377"/>
        <v>18</v>
      </c>
      <c r="AD2709" s="130" t="str">
        <f t="shared" si="375"/>
        <v>66000-836</v>
      </c>
      <c r="AE2709" s="136"/>
      <c r="AF2709" s="137"/>
      <c r="AG2709" s="1" t="s">
        <v>13</v>
      </c>
      <c r="AH2709" s="43">
        <v>67110</v>
      </c>
      <c r="AI2709" s="229">
        <v>45139</v>
      </c>
    </row>
    <row r="2710" spans="1:35" x14ac:dyDescent="0.25">
      <c r="A2710" s="147">
        <v>45128</v>
      </c>
      <c r="B2710" s="82" t="s">
        <v>8242</v>
      </c>
      <c r="C2710" s="51" t="s">
        <v>1637</v>
      </c>
      <c r="D2710" s="51" t="s">
        <v>1638</v>
      </c>
      <c r="E2710" s="54">
        <v>45145</v>
      </c>
      <c r="F2710" s="51" t="s">
        <v>105</v>
      </c>
      <c r="G2710" s="48" t="s">
        <v>1636</v>
      </c>
      <c r="H2710" s="52">
        <v>10</v>
      </c>
      <c r="I2710" s="51" t="s">
        <v>388</v>
      </c>
      <c r="J2710" s="1">
        <v>39.9</v>
      </c>
      <c r="K2710" s="132">
        <v>1006869</v>
      </c>
      <c r="L2710" s="131"/>
      <c r="M2710" s="131">
        <v>7.2</v>
      </c>
      <c r="N2710" s="131">
        <v>17</v>
      </c>
      <c r="O2710" s="133">
        <f t="shared" si="378"/>
        <v>122.4</v>
      </c>
      <c r="P2710" s="131" t="s">
        <v>538</v>
      </c>
      <c r="Q2710" s="131" t="s">
        <v>582</v>
      </c>
      <c r="R2710" s="134" t="s">
        <v>5775</v>
      </c>
      <c r="S2710" s="149">
        <v>5.1877777777777787</v>
      </c>
      <c r="T2710" s="149">
        <v>0.51877777777777789</v>
      </c>
      <c r="U2710" s="150">
        <v>45142</v>
      </c>
      <c r="V2710" s="149">
        <v>0.25000000000000178</v>
      </c>
      <c r="W2710" s="130">
        <v>0.61</v>
      </c>
      <c r="X2710" s="135">
        <v>69.16</v>
      </c>
      <c r="Y2710" s="130" t="str">
        <f t="shared" si="373"/>
        <v>L760</v>
      </c>
      <c r="Z2710" s="130" t="str">
        <f t="shared" si="374"/>
        <v>2/LS33600</v>
      </c>
      <c r="AA2710" s="135">
        <f t="shared" si="376"/>
        <v>0.61</v>
      </c>
      <c r="AB2710" s="135">
        <f t="shared" si="371"/>
        <v>39.9</v>
      </c>
      <c r="AC2710" s="130">
        <f t="shared" si="377"/>
        <v>69.16</v>
      </c>
      <c r="AD2710" s="130" t="str">
        <f t="shared" si="375"/>
        <v>33003-087</v>
      </c>
      <c r="AE2710" s="136"/>
      <c r="AF2710" s="137"/>
      <c r="AG2710" s="1" t="s">
        <v>573</v>
      </c>
      <c r="AH2710" s="43" t="s">
        <v>294</v>
      </c>
      <c r="AI2710" s="229">
        <v>45128</v>
      </c>
    </row>
    <row r="2711" spans="1:35" x14ac:dyDescent="0.25">
      <c r="A2711" s="144">
        <v>45133</v>
      </c>
      <c r="B2711" s="56" t="s">
        <v>8270</v>
      </c>
      <c r="C2711" s="51" t="s">
        <v>1835</v>
      </c>
      <c r="D2711" s="51" t="s">
        <v>5788</v>
      </c>
      <c r="E2711" s="54">
        <v>45145</v>
      </c>
      <c r="F2711" s="51" t="s">
        <v>5786</v>
      </c>
      <c r="G2711" s="48" t="s">
        <v>5787</v>
      </c>
      <c r="H2711" s="52">
        <v>3</v>
      </c>
      <c r="I2711" s="51" t="s">
        <v>279</v>
      </c>
      <c r="J2711" s="1">
        <v>22.1</v>
      </c>
      <c r="K2711" s="132">
        <v>1007116</v>
      </c>
      <c r="L2711" s="131"/>
      <c r="M2711" s="131">
        <v>9.6</v>
      </c>
      <c r="N2711" s="131">
        <v>2.5499999999999998</v>
      </c>
      <c r="O2711" s="133">
        <f t="shared" si="378"/>
        <v>24.479999999999997</v>
      </c>
      <c r="P2711" s="131" t="s">
        <v>3497</v>
      </c>
      <c r="Q2711" s="131" t="s">
        <v>632</v>
      </c>
      <c r="R2711" s="134" t="s">
        <v>5775</v>
      </c>
      <c r="S2711" s="149">
        <v>3.4499999999999984</v>
      </c>
      <c r="T2711" s="149">
        <v>1.1499999999999995</v>
      </c>
      <c r="U2711" s="150">
        <v>45142</v>
      </c>
      <c r="V2711" s="149">
        <v>0.15861111111111104</v>
      </c>
      <c r="W2711" s="130">
        <v>0.63</v>
      </c>
      <c r="X2711" s="135">
        <v>59</v>
      </c>
      <c r="Y2711" s="130" t="str">
        <f t="shared" si="373"/>
        <v>N458</v>
      </c>
      <c r="Z2711" s="130" t="str">
        <f t="shared" si="374"/>
        <v>8/BK-3HCCE</v>
      </c>
      <c r="AA2711" s="135">
        <f t="shared" si="376"/>
        <v>0.63</v>
      </c>
      <c r="AB2711" s="135">
        <f t="shared" si="371"/>
        <v>22.1</v>
      </c>
      <c r="AC2711" s="130">
        <f t="shared" si="377"/>
        <v>59</v>
      </c>
      <c r="AD2711" s="130" t="str">
        <f t="shared" si="375"/>
        <v>66000-859</v>
      </c>
      <c r="AE2711" s="136"/>
      <c r="AF2711" s="137"/>
      <c r="AG2711" s="1" t="s">
        <v>152</v>
      </c>
      <c r="AH2711" s="43">
        <v>66301</v>
      </c>
      <c r="AI2711" s="229">
        <v>45131</v>
      </c>
    </row>
    <row r="2712" spans="1:35" x14ac:dyDescent="0.25">
      <c r="A2712" s="140">
        <v>45139</v>
      </c>
      <c r="B2712" s="55" t="s">
        <v>8312</v>
      </c>
      <c r="C2712" s="51" t="s">
        <v>580</v>
      </c>
      <c r="D2712" s="51" t="s">
        <v>6392</v>
      </c>
      <c r="E2712" s="54">
        <v>45152</v>
      </c>
      <c r="F2712" s="51" t="s">
        <v>2862</v>
      </c>
      <c r="G2712" s="48" t="s">
        <v>6226</v>
      </c>
      <c r="H2712" s="52">
        <v>2</v>
      </c>
      <c r="I2712" s="51" t="s">
        <v>364</v>
      </c>
      <c r="J2712" s="1">
        <v>7.33</v>
      </c>
      <c r="K2712" s="132">
        <v>1007980</v>
      </c>
      <c r="L2712" s="131" t="s">
        <v>6227</v>
      </c>
      <c r="M2712" s="131">
        <v>7.4</v>
      </c>
      <c r="N2712" s="131">
        <v>2.6</v>
      </c>
      <c r="O2712" s="133">
        <f t="shared" si="378"/>
        <v>19.240000000000002</v>
      </c>
      <c r="P2712" s="131" t="s">
        <v>3486</v>
      </c>
      <c r="Q2712" s="131" t="s">
        <v>582</v>
      </c>
      <c r="R2712" s="134" t="s">
        <v>997</v>
      </c>
      <c r="S2712" s="149">
        <v>1.3738888888888887</v>
      </c>
      <c r="T2712" s="149">
        <v>0.68694444444444436</v>
      </c>
      <c r="U2712" s="150">
        <v>45147</v>
      </c>
      <c r="V2712" s="149">
        <v>0.16666666666666607</v>
      </c>
      <c r="W2712" s="130">
        <v>0.96</v>
      </c>
      <c r="X2712" s="135">
        <v>57.47</v>
      </c>
      <c r="Y2712" s="130" t="str">
        <f t="shared" si="373"/>
        <v>RECELL802</v>
      </c>
      <c r="Z2712" s="130" t="str">
        <f t="shared" si="374"/>
        <v>2/UR18650ZY</v>
      </c>
      <c r="AA2712" s="135">
        <f t="shared" si="376"/>
        <v>0.96</v>
      </c>
      <c r="AB2712" s="135">
        <f t="shared" si="371"/>
        <v>7.33</v>
      </c>
      <c r="AC2712" s="130">
        <f t="shared" si="377"/>
        <v>57.47</v>
      </c>
      <c r="AD2712" s="130" t="str">
        <f t="shared" si="375"/>
        <v>22000-966C</v>
      </c>
      <c r="AE2712" s="136"/>
      <c r="AF2712" s="137"/>
      <c r="AG2712" s="1" t="s">
        <v>13</v>
      </c>
      <c r="AH2712" s="43">
        <v>35767</v>
      </c>
      <c r="AI2712" s="229">
        <v>45138</v>
      </c>
    </row>
    <row r="2713" spans="1:35" x14ac:dyDescent="0.25">
      <c r="A2713" s="147">
        <v>45135</v>
      </c>
      <c r="B2713" s="82" t="s">
        <v>8285</v>
      </c>
      <c r="C2713" s="51" t="s">
        <v>3830</v>
      </c>
      <c r="D2713" s="51" t="s">
        <v>8380</v>
      </c>
      <c r="E2713" s="54">
        <v>45153</v>
      </c>
      <c r="F2713" s="51" t="s">
        <v>105</v>
      </c>
      <c r="G2713" s="48" t="s">
        <v>8286</v>
      </c>
      <c r="H2713" s="52">
        <v>1</v>
      </c>
      <c r="I2713" s="51" t="s">
        <v>719</v>
      </c>
      <c r="J2713" s="1">
        <v>29.32</v>
      </c>
      <c r="K2713" s="132">
        <v>1007556</v>
      </c>
      <c r="L2713" s="131"/>
      <c r="M2713" s="131">
        <v>21.6</v>
      </c>
      <c r="N2713" s="131">
        <v>3</v>
      </c>
      <c r="O2713" s="133">
        <f t="shared" si="378"/>
        <v>64.800000000000011</v>
      </c>
      <c r="P2713" s="131" t="s">
        <v>3486</v>
      </c>
      <c r="Q2713" s="131" t="s">
        <v>464</v>
      </c>
      <c r="R2713" s="134" t="s">
        <v>997</v>
      </c>
      <c r="S2713" s="149">
        <v>1.4669444444444451</v>
      </c>
      <c r="T2713" s="149">
        <v>1.4669444444444451</v>
      </c>
      <c r="U2713" s="150">
        <v>45147</v>
      </c>
      <c r="V2713" s="149">
        <v>8.3333333333333037E-2</v>
      </c>
      <c r="W2713" s="130">
        <v>0.25</v>
      </c>
      <c r="X2713" s="135">
        <v>95</v>
      </c>
      <c r="Y2713" s="130" t="str">
        <f t="shared" si="373"/>
        <v>RECELL854</v>
      </c>
      <c r="Z2713" s="130" t="str">
        <f t="shared" si="374"/>
        <v>6/INR18650-30Q</v>
      </c>
      <c r="AA2713" s="135">
        <f t="shared" si="376"/>
        <v>0.25</v>
      </c>
      <c r="AB2713" s="135">
        <f t="shared" si="371"/>
        <v>29.32</v>
      </c>
      <c r="AC2713" s="130">
        <f t="shared" si="377"/>
        <v>95</v>
      </c>
      <c r="AD2713" s="130" t="str">
        <f t="shared" si="375"/>
        <v>66004-211</v>
      </c>
      <c r="AE2713" s="136"/>
      <c r="AF2713" s="137"/>
      <c r="AG2713" s="1" t="s">
        <v>13</v>
      </c>
      <c r="AH2713" s="43" t="s">
        <v>294</v>
      </c>
      <c r="AI2713" s="229">
        <v>45132</v>
      </c>
    </row>
    <row r="2714" spans="1:35" x14ac:dyDescent="0.25">
      <c r="A2714" s="147">
        <v>45135</v>
      </c>
      <c r="B2714" s="82" t="s">
        <v>8278</v>
      </c>
      <c r="C2714" s="51" t="s">
        <v>8280</v>
      </c>
      <c r="D2714" s="51" t="s">
        <v>8381</v>
      </c>
      <c r="E2714" s="54">
        <v>45153</v>
      </c>
      <c r="F2714" s="51" t="s">
        <v>105</v>
      </c>
      <c r="G2714" s="48" t="s">
        <v>8279</v>
      </c>
      <c r="H2714" s="52">
        <v>1</v>
      </c>
      <c r="I2714" s="51" t="s">
        <v>2551</v>
      </c>
      <c r="J2714" s="1">
        <v>6.67</v>
      </c>
      <c r="K2714" s="132">
        <v>1007554</v>
      </c>
      <c r="L2714" s="131"/>
      <c r="M2714" s="131">
        <v>7.2</v>
      </c>
      <c r="N2714" s="131">
        <v>2.0499999999999998</v>
      </c>
      <c r="O2714" s="133">
        <f t="shared" si="378"/>
        <v>14.76</v>
      </c>
      <c r="P2714" s="131" t="s">
        <v>3486</v>
      </c>
      <c r="Q2714" s="131" t="s">
        <v>582</v>
      </c>
      <c r="R2714" s="134" t="s">
        <v>997</v>
      </c>
      <c r="S2714" s="149">
        <v>0.62194444444444485</v>
      </c>
      <c r="T2714" s="149">
        <v>0.62194444444444485</v>
      </c>
      <c r="U2714" s="150">
        <v>45147</v>
      </c>
      <c r="V2714" s="149">
        <v>8.3333333333333037E-2</v>
      </c>
      <c r="W2714" s="130">
        <v>0.25</v>
      </c>
      <c r="X2714" s="135">
        <v>52</v>
      </c>
      <c r="Y2714" s="130" t="str">
        <f t="shared" si="373"/>
        <v>PACK776</v>
      </c>
      <c r="Z2714" s="130" t="str">
        <f t="shared" si="374"/>
        <v>2/UR18650E</v>
      </c>
      <c r="AA2714" s="135">
        <f t="shared" si="376"/>
        <v>0.25</v>
      </c>
      <c r="AB2714" s="135">
        <f t="shared" si="371"/>
        <v>6.67</v>
      </c>
      <c r="AC2714" s="130">
        <f t="shared" si="377"/>
        <v>52</v>
      </c>
      <c r="AD2714" s="130" t="str">
        <f t="shared" si="375"/>
        <v>66004-210</v>
      </c>
      <c r="AE2714" s="136"/>
      <c r="AF2714" s="137"/>
      <c r="AG2714" s="1" t="s">
        <v>13</v>
      </c>
      <c r="AH2714" s="43" t="s">
        <v>294</v>
      </c>
      <c r="AI2714" s="229">
        <v>45132</v>
      </c>
    </row>
    <row r="2715" spans="1:35" x14ac:dyDescent="0.25">
      <c r="A2715" s="147">
        <v>45135</v>
      </c>
      <c r="B2715" s="82" t="s">
        <v>8289</v>
      </c>
      <c r="C2715" s="51" t="s">
        <v>8291</v>
      </c>
      <c r="D2715" s="51" t="s">
        <v>8382</v>
      </c>
      <c r="E2715" s="54">
        <v>45153</v>
      </c>
      <c r="F2715" s="51" t="s">
        <v>360</v>
      </c>
      <c r="G2715" s="48" t="s">
        <v>8290</v>
      </c>
      <c r="H2715" s="52">
        <v>1</v>
      </c>
      <c r="I2715" s="51" t="s">
        <v>293</v>
      </c>
      <c r="J2715" s="1">
        <v>19.739999999999998</v>
      </c>
      <c r="K2715" s="132">
        <v>1007555</v>
      </c>
      <c r="L2715" s="131"/>
      <c r="M2715" s="131">
        <v>13.2</v>
      </c>
      <c r="N2715" s="131">
        <v>1.7</v>
      </c>
      <c r="O2715" s="133">
        <f t="shared" si="378"/>
        <v>22.439999999999998</v>
      </c>
      <c r="P2715" s="131" t="s">
        <v>3497</v>
      </c>
      <c r="Q2715" s="131" t="s">
        <v>2608</v>
      </c>
      <c r="R2715" s="134" t="s">
        <v>997</v>
      </c>
      <c r="S2715" s="149">
        <v>0.6808333333333344</v>
      </c>
      <c r="T2715" s="149">
        <v>0.6808333333333344</v>
      </c>
      <c r="U2715" s="150">
        <v>45147</v>
      </c>
      <c r="V2715" s="149">
        <v>0.16666666666666607</v>
      </c>
      <c r="W2715" s="130">
        <v>5</v>
      </c>
      <c r="X2715" s="135">
        <v>85</v>
      </c>
      <c r="Y2715" s="130" t="str">
        <f t="shared" si="373"/>
        <v>RECELL853</v>
      </c>
      <c r="Z2715" s="130" t="str">
        <f t="shared" si="374"/>
        <v>11/AA1700</v>
      </c>
      <c r="AA2715" s="135">
        <f t="shared" si="376"/>
        <v>5</v>
      </c>
      <c r="AB2715" s="135">
        <f t="shared" si="371"/>
        <v>19.739999999999998</v>
      </c>
      <c r="AC2715" s="130">
        <f t="shared" si="377"/>
        <v>85</v>
      </c>
      <c r="AD2715" s="130" t="str">
        <f t="shared" si="375"/>
        <v>66004-206</v>
      </c>
      <c r="AE2715" s="136"/>
      <c r="AF2715" s="137"/>
      <c r="AG2715" s="1" t="s">
        <v>13</v>
      </c>
      <c r="AH2715" s="43">
        <v>32922</v>
      </c>
      <c r="AI2715" s="229">
        <v>45132</v>
      </c>
    </row>
    <row r="2716" spans="1:35" x14ac:dyDescent="0.25">
      <c r="A2716" s="147">
        <v>45135</v>
      </c>
      <c r="B2716" s="82" t="s">
        <v>8287</v>
      </c>
      <c r="C2716" s="51" t="s">
        <v>612</v>
      </c>
      <c r="D2716" s="51" t="s">
        <v>8383</v>
      </c>
      <c r="E2716" s="54">
        <v>45153</v>
      </c>
      <c r="F2716" s="51" t="s">
        <v>360</v>
      </c>
      <c r="G2716" s="48" t="s">
        <v>8288</v>
      </c>
      <c r="H2716" s="52">
        <v>2</v>
      </c>
      <c r="I2716" s="51" t="s">
        <v>374</v>
      </c>
      <c r="J2716" s="1">
        <v>69.16</v>
      </c>
      <c r="K2716" s="132">
        <v>1007555</v>
      </c>
      <c r="L2716" s="131"/>
      <c r="M2716" s="131">
        <v>12</v>
      </c>
      <c r="N2716" s="131">
        <v>6</v>
      </c>
      <c r="O2716" s="133">
        <f t="shared" si="378"/>
        <v>72</v>
      </c>
      <c r="P2716" s="131" t="s">
        <v>3497</v>
      </c>
      <c r="Q2716" s="131" t="s">
        <v>596</v>
      </c>
      <c r="R2716" s="134" t="s">
        <v>997</v>
      </c>
      <c r="S2716" s="149">
        <v>4.5633333333333344</v>
      </c>
      <c r="T2716" s="149">
        <v>2.2816666666666672</v>
      </c>
      <c r="U2716" s="150">
        <v>45147</v>
      </c>
      <c r="V2716" s="149">
        <v>0.16666666666666607</v>
      </c>
      <c r="W2716" s="130">
        <v>0.5</v>
      </c>
      <c r="X2716" s="135">
        <v>195</v>
      </c>
      <c r="Y2716" s="130" t="str">
        <f t="shared" si="373"/>
        <v>RECELL852</v>
      </c>
      <c r="Z2716" s="130" t="str">
        <f t="shared" si="374"/>
        <v>20/HHR-300SCPY06</v>
      </c>
      <c r="AA2716" s="135">
        <f t="shared" si="376"/>
        <v>0.5</v>
      </c>
      <c r="AB2716" s="135">
        <f t="shared" si="371"/>
        <v>69.16</v>
      </c>
      <c r="AC2716" s="130">
        <f t="shared" si="377"/>
        <v>195</v>
      </c>
      <c r="AD2716" s="130" t="str">
        <f t="shared" si="375"/>
        <v>66004-205</v>
      </c>
      <c r="AE2716" s="136"/>
      <c r="AF2716" s="137"/>
      <c r="AG2716" s="1" t="s">
        <v>13</v>
      </c>
      <c r="AH2716" s="43">
        <v>23922</v>
      </c>
      <c r="AI2716" s="229">
        <v>45132</v>
      </c>
    </row>
    <row r="2717" spans="1:35" x14ac:dyDescent="0.25">
      <c r="A2717" s="140">
        <v>45132</v>
      </c>
      <c r="B2717" s="55" t="s">
        <v>8258</v>
      </c>
      <c r="C2717" s="51" t="s">
        <v>5648</v>
      </c>
      <c r="D2717" s="51" t="s">
        <v>8260</v>
      </c>
      <c r="E2717" s="54">
        <v>45155</v>
      </c>
      <c r="F2717" s="51" t="s">
        <v>8252</v>
      </c>
      <c r="G2717" s="48" t="s">
        <v>8259</v>
      </c>
      <c r="H2717" s="52">
        <v>24</v>
      </c>
      <c r="I2717" s="51" t="s">
        <v>256</v>
      </c>
      <c r="J2717" s="1">
        <v>6.5</v>
      </c>
      <c r="K2717" s="132">
        <v>1006871</v>
      </c>
      <c r="L2717" s="131"/>
      <c r="M2717" s="131">
        <v>18</v>
      </c>
      <c r="N2717" s="131"/>
      <c r="O2717" s="133">
        <f t="shared" si="378"/>
        <v>0</v>
      </c>
      <c r="P2717" s="131" t="s">
        <v>3538</v>
      </c>
      <c r="Q2717" s="131" t="s">
        <v>5650</v>
      </c>
      <c r="R2717" s="134" t="s">
        <v>5775</v>
      </c>
      <c r="S2717" s="149">
        <v>18.861666666666668</v>
      </c>
      <c r="T2717" s="149">
        <v>0.78590277777777784</v>
      </c>
      <c r="U2717" s="150">
        <v>45147</v>
      </c>
      <c r="V2717" s="149">
        <v>0.50000000000000089</v>
      </c>
      <c r="W2717" s="130">
        <v>1.8</v>
      </c>
      <c r="X2717" s="135">
        <v>120</v>
      </c>
      <c r="Y2717" s="130" t="str">
        <f t="shared" si="373"/>
        <v>AL313DEG</v>
      </c>
      <c r="Z2717" s="130" t="str">
        <f t="shared" si="374"/>
        <v>24/LR6XW</v>
      </c>
      <c r="AA2717" s="135">
        <f t="shared" si="376"/>
        <v>1.8</v>
      </c>
      <c r="AB2717" s="135">
        <f t="shared" si="371"/>
        <v>6.5</v>
      </c>
      <c r="AC2717" s="130">
        <f t="shared" si="377"/>
        <v>120</v>
      </c>
      <c r="AD2717" s="130" t="str">
        <f t="shared" si="375"/>
        <v>67000-425DEG</v>
      </c>
      <c r="AE2717" s="136"/>
      <c r="AF2717" s="137"/>
      <c r="AG2717" s="1" t="s">
        <v>153</v>
      </c>
      <c r="AH2717" s="43">
        <v>66220</v>
      </c>
      <c r="AI2717" s="229">
        <v>45127</v>
      </c>
    </row>
    <row r="2718" spans="1:35" x14ac:dyDescent="0.25">
      <c r="A2718" s="140">
        <v>45132</v>
      </c>
      <c r="B2718" s="55" t="s">
        <v>8254</v>
      </c>
      <c r="C2718" s="51" t="s">
        <v>3030</v>
      </c>
      <c r="D2718" s="51" t="s">
        <v>8256</v>
      </c>
      <c r="E2718" s="54">
        <v>45155</v>
      </c>
      <c r="F2718" s="51" t="s">
        <v>8252</v>
      </c>
      <c r="G2718" s="48" t="s">
        <v>8255</v>
      </c>
      <c r="H2718" s="52">
        <v>16</v>
      </c>
      <c r="I2718" s="51" t="s">
        <v>95</v>
      </c>
      <c r="J2718" s="1">
        <v>11.5</v>
      </c>
      <c r="K2718" s="132">
        <v>1006871</v>
      </c>
      <c r="L2718" s="131"/>
      <c r="M2718" s="131">
        <v>18</v>
      </c>
      <c r="N2718" s="131"/>
      <c r="O2718" s="133">
        <f t="shared" si="378"/>
        <v>0</v>
      </c>
      <c r="P2718" s="131" t="s">
        <v>3538</v>
      </c>
      <c r="Q2718" s="131" t="s">
        <v>591</v>
      </c>
      <c r="R2718" s="134" t="s">
        <v>5775</v>
      </c>
      <c r="S2718" s="149">
        <v>11.709166666666667</v>
      </c>
      <c r="T2718" s="149">
        <v>0.73182291666666666</v>
      </c>
      <c r="U2718" s="150">
        <v>45147</v>
      </c>
      <c r="V2718" s="149">
        <v>0.33333333333333348</v>
      </c>
      <c r="W2718" s="130">
        <v>2</v>
      </c>
      <c r="X2718" s="135">
        <v>90</v>
      </c>
      <c r="Y2718" s="130" t="str">
        <f t="shared" si="373"/>
        <v>AL626DEG</v>
      </c>
      <c r="Z2718" s="130" t="str">
        <f t="shared" si="374"/>
        <v>12/LR20XW</v>
      </c>
      <c r="AA2718" s="135">
        <f t="shared" si="376"/>
        <v>2</v>
      </c>
      <c r="AB2718" s="135">
        <f t="shared" si="371"/>
        <v>11.5</v>
      </c>
      <c r="AC2718" s="130">
        <f t="shared" si="377"/>
        <v>90</v>
      </c>
      <c r="AD2718" s="130" t="str">
        <f t="shared" si="375"/>
        <v>66003-166DEG</v>
      </c>
      <c r="AE2718" s="136"/>
      <c r="AF2718" s="137"/>
      <c r="AG2718" s="1" t="s">
        <v>153</v>
      </c>
      <c r="AH2718" s="43">
        <v>66220</v>
      </c>
      <c r="AI2718" s="229">
        <v>45127</v>
      </c>
    </row>
    <row r="2719" spans="1:35" x14ac:dyDescent="0.25">
      <c r="A2719" s="144">
        <v>45119</v>
      </c>
      <c r="B2719" s="56" t="s">
        <v>8150</v>
      </c>
      <c r="C2719" s="51" t="s">
        <v>3283</v>
      </c>
      <c r="D2719" s="51" t="s">
        <v>3284</v>
      </c>
      <c r="E2719" s="54">
        <v>45135</v>
      </c>
      <c r="F2719" s="51" t="s">
        <v>6115</v>
      </c>
      <c r="G2719" s="48" t="s">
        <v>3280</v>
      </c>
      <c r="H2719" s="52">
        <v>1</v>
      </c>
      <c r="I2719" s="51" t="s">
        <v>3281</v>
      </c>
      <c r="J2719" s="1">
        <v>3.88</v>
      </c>
      <c r="K2719" s="132">
        <v>1005265</v>
      </c>
      <c r="L2719" s="131" t="s">
        <v>3282</v>
      </c>
      <c r="M2719" s="131">
        <v>45</v>
      </c>
      <c r="N2719" s="131">
        <v>80</v>
      </c>
      <c r="O2719" s="133">
        <f t="shared" si="378"/>
        <v>3600</v>
      </c>
      <c r="P2719" s="131" t="s">
        <v>3538</v>
      </c>
      <c r="Q2719" s="131" t="s">
        <v>6938</v>
      </c>
      <c r="R2719" s="134" t="s">
        <v>3039</v>
      </c>
      <c r="S2719" s="149">
        <v>4.0891666666666664</v>
      </c>
      <c r="T2719" s="149">
        <v>4.0891666666666664</v>
      </c>
      <c r="U2719" s="150">
        <v>45147</v>
      </c>
      <c r="V2719" s="149">
        <v>8.3333333333333037E-2</v>
      </c>
      <c r="W2719" s="130">
        <v>3.39</v>
      </c>
      <c r="X2719" s="135">
        <v>84.84</v>
      </c>
      <c r="Y2719" s="130" t="str">
        <f t="shared" si="373"/>
        <v>AL462</v>
      </c>
      <c r="Z2719" s="130" t="str">
        <f t="shared" si="374"/>
        <v>30/LR44</v>
      </c>
      <c r="AA2719" s="135">
        <f t="shared" si="376"/>
        <v>3.39</v>
      </c>
      <c r="AB2719" s="135">
        <f t="shared" si="371"/>
        <v>3.88</v>
      </c>
      <c r="AC2719" s="130">
        <f t="shared" si="377"/>
        <v>84.84</v>
      </c>
      <c r="AD2719" s="130" t="str">
        <f t="shared" si="375"/>
        <v>20005-730</v>
      </c>
      <c r="AE2719" s="136"/>
      <c r="AF2719" s="137"/>
      <c r="AG2719" s="1" t="s">
        <v>152</v>
      </c>
      <c r="AH2719" s="43">
        <v>65658</v>
      </c>
      <c r="AI2719" s="229">
        <v>45114</v>
      </c>
    </row>
    <row r="2720" spans="1:35" x14ac:dyDescent="0.25">
      <c r="A2720" s="140">
        <v>45132</v>
      </c>
      <c r="B2720" s="55" t="s">
        <v>8253</v>
      </c>
      <c r="C2720" s="51" t="s">
        <v>2639</v>
      </c>
      <c r="D2720" s="51" t="s">
        <v>2987</v>
      </c>
      <c r="E2720" s="54">
        <v>45155</v>
      </c>
      <c r="F2720" s="51" t="s">
        <v>8252</v>
      </c>
      <c r="G2720" s="48" t="s">
        <v>2986</v>
      </c>
      <c r="H2720" s="52">
        <v>6</v>
      </c>
      <c r="I2720" s="51" t="s">
        <v>256</v>
      </c>
      <c r="J2720" s="1">
        <v>8.3000000000000007</v>
      </c>
      <c r="K2720" s="132">
        <v>1006871</v>
      </c>
      <c r="L2720" s="131"/>
      <c r="M2720" s="131">
        <v>15</v>
      </c>
      <c r="N2720" s="131"/>
      <c r="O2720" s="133">
        <f t="shared" si="378"/>
        <v>0</v>
      </c>
      <c r="P2720" s="131" t="s">
        <v>3538</v>
      </c>
      <c r="Q2720" s="131" t="s">
        <v>2001</v>
      </c>
      <c r="R2720" s="134" t="s">
        <v>5775</v>
      </c>
      <c r="S2720" s="149">
        <v>7.5061111111111085</v>
      </c>
      <c r="T2720" s="149">
        <v>1.2510185185185181</v>
      </c>
      <c r="U2720" s="150">
        <v>45147</v>
      </c>
      <c r="V2720" s="149">
        <v>0.25000000000000044</v>
      </c>
      <c r="W2720" s="130">
        <v>2.4900000000000002</v>
      </c>
      <c r="X2720" s="135">
        <v>120</v>
      </c>
      <c r="Y2720" s="130" t="str">
        <f t="shared" si="373"/>
        <v>AL561DEG</v>
      </c>
      <c r="Z2720" s="130" t="str">
        <f t="shared" si="374"/>
        <v>30/LR6XW</v>
      </c>
      <c r="AA2720" s="135">
        <f t="shared" si="376"/>
        <v>2.4900000000000002</v>
      </c>
      <c r="AB2720" s="135">
        <f t="shared" si="371"/>
        <v>8.3000000000000007</v>
      </c>
      <c r="AC2720" s="130">
        <f t="shared" si="377"/>
        <v>120</v>
      </c>
      <c r="AD2720" s="130" t="str">
        <f t="shared" si="375"/>
        <v>66002-975</v>
      </c>
      <c r="AE2720" s="136"/>
      <c r="AF2720" s="137"/>
      <c r="AG2720" s="1" t="s">
        <v>153</v>
      </c>
      <c r="AH2720" s="43">
        <v>66220</v>
      </c>
      <c r="AI2720" s="229">
        <v>45127</v>
      </c>
    </row>
    <row r="2721" spans="1:35" x14ac:dyDescent="0.25">
      <c r="A2721" s="140">
        <v>45139</v>
      </c>
      <c r="B2721" s="55" t="s">
        <v>8310</v>
      </c>
      <c r="C2721" s="51" t="s">
        <v>8311</v>
      </c>
      <c r="D2721" s="51" t="s">
        <v>6404</v>
      </c>
      <c r="E2721" s="54">
        <v>45145</v>
      </c>
      <c r="F2721" s="51" t="s">
        <v>5786</v>
      </c>
      <c r="G2721" s="48" t="s">
        <v>6403</v>
      </c>
      <c r="H2721" s="52">
        <v>1</v>
      </c>
      <c r="I2721" s="51" t="s">
        <v>284</v>
      </c>
      <c r="J2721" s="1">
        <v>0.18</v>
      </c>
      <c r="K2721" s="132">
        <v>1007116</v>
      </c>
      <c r="L2721" s="131"/>
      <c r="M2721" s="131">
        <v>8.4</v>
      </c>
      <c r="N2721" s="131">
        <v>2.5</v>
      </c>
      <c r="O2721" s="133">
        <f t="shared" si="378"/>
        <v>21</v>
      </c>
      <c r="P2721" s="131" t="s">
        <v>96</v>
      </c>
      <c r="Q2721" s="131" t="s">
        <v>589</v>
      </c>
      <c r="R2721" s="134" t="s">
        <v>997</v>
      </c>
      <c r="S2721" s="149">
        <v>0.55722222222222217</v>
      </c>
      <c r="T2721" s="149">
        <v>0.55722222222222217</v>
      </c>
      <c r="U2721" s="150">
        <v>45147</v>
      </c>
      <c r="V2721" s="149">
        <v>7.1666666666667211E-2</v>
      </c>
      <c r="W2721" s="130">
        <v>1.1499999999999999</v>
      </c>
      <c r="X2721" s="135">
        <v>115</v>
      </c>
      <c r="Y2721" s="130" t="str">
        <f t="shared" si="373"/>
        <v>N1219</v>
      </c>
      <c r="Z2721" s="130" t="str">
        <f t="shared" si="374"/>
        <v>7/NC2500SCR</v>
      </c>
      <c r="AA2721" s="135">
        <f t="shared" si="376"/>
        <v>1.1499999999999999</v>
      </c>
      <c r="AB2721" s="135">
        <f t="shared" si="371"/>
        <v>0.18</v>
      </c>
      <c r="AC2721" s="130">
        <f t="shared" si="377"/>
        <v>115</v>
      </c>
      <c r="AD2721" s="130" t="str">
        <f t="shared" si="375"/>
        <v>66000-828</v>
      </c>
      <c r="AE2721" s="136"/>
      <c r="AF2721" s="137"/>
      <c r="AG2721" s="1" t="s">
        <v>152</v>
      </c>
      <c r="AH2721" s="43">
        <v>66301</v>
      </c>
      <c r="AI2721" s="229">
        <v>45131</v>
      </c>
    </row>
    <row r="2722" spans="1:35" x14ac:dyDescent="0.25">
      <c r="A2722" s="147">
        <v>45142</v>
      </c>
      <c r="B2722" s="82" t="s">
        <v>8334</v>
      </c>
      <c r="C2722" s="51" t="s">
        <v>5124</v>
      </c>
      <c r="D2722" s="51" t="s">
        <v>5125</v>
      </c>
      <c r="E2722" s="54">
        <v>45161</v>
      </c>
      <c r="F2722" s="51" t="s">
        <v>4672</v>
      </c>
      <c r="G2722" s="48" t="s">
        <v>5122</v>
      </c>
      <c r="H2722" s="52">
        <v>30</v>
      </c>
      <c r="I2722" s="51" t="s">
        <v>5123</v>
      </c>
      <c r="J2722" s="1">
        <v>0.62</v>
      </c>
      <c r="K2722" s="132">
        <v>1008476</v>
      </c>
      <c r="L2722" s="131"/>
      <c r="M2722" s="131">
        <v>3</v>
      </c>
      <c r="N2722" s="131">
        <v>0.22</v>
      </c>
      <c r="O2722" s="133">
        <f t="shared" si="378"/>
        <v>0.66</v>
      </c>
      <c r="P2722" s="131" t="s">
        <v>411</v>
      </c>
      <c r="Q2722" s="131" t="s">
        <v>412</v>
      </c>
      <c r="R2722" s="134" t="s">
        <v>248</v>
      </c>
      <c r="S2722" s="149">
        <v>2.1575000000000015</v>
      </c>
      <c r="T2722" s="149">
        <v>7.1916666666666712E-2</v>
      </c>
      <c r="U2722" s="150">
        <v>45147</v>
      </c>
      <c r="V2722" s="149">
        <v>0.16027777777777796</v>
      </c>
      <c r="W2722" s="130">
        <v>0.03</v>
      </c>
      <c r="X2722" s="135">
        <v>2.0499999999999998</v>
      </c>
      <c r="Y2722" s="130" t="str">
        <f t="shared" si="373"/>
        <v>L169</v>
      </c>
      <c r="Z2722" s="130" t="str">
        <f t="shared" si="374"/>
        <v>1/CR2032-1GVF</v>
      </c>
      <c r="AA2722" s="135">
        <f t="shared" si="376"/>
        <v>0.03</v>
      </c>
      <c r="AB2722" s="135">
        <f t="shared" si="371"/>
        <v>0.62</v>
      </c>
      <c r="AC2722" s="130">
        <f t="shared" si="377"/>
        <v>2.0499999999999998</v>
      </c>
      <c r="AD2722" s="130" t="str">
        <f t="shared" si="375"/>
        <v>66000-197</v>
      </c>
      <c r="AE2722" s="136"/>
      <c r="AF2722" s="137"/>
      <c r="AG2722" s="1" t="s">
        <v>153</v>
      </c>
      <c r="AH2722" s="43">
        <v>65012</v>
      </c>
      <c r="AI2722" s="229">
        <v>45141</v>
      </c>
    </row>
    <row r="2723" spans="1:35" x14ac:dyDescent="0.25">
      <c r="A2723" s="140">
        <v>45132</v>
      </c>
      <c r="B2723" s="55" t="s">
        <v>8257</v>
      </c>
      <c r="C2723" s="51" t="s">
        <v>6852</v>
      </c>
      <c r="D2723" s="51" t="s">
        <v>2654</v>
      </c>
      <c r="E2723" s="54">
        <v>45155</v>
      </c>
      <c r="F2723" s="51" t="s">
        <v>8252</v>
      </c>
      <c r="G2723" s="48" t="s">
        <v>244</v>
      </c>
      <c r="H2723" s="52">
        <v>14</v>
      </c>
      <c r="I2723" s="51" t="s">
        <v>95</v>
      </c>
      <c r="J2723" s="1">
        <v>25.8</v>
      </c>
      <c r="K2723" s="132">
        <v>1006871</v>
      </c>
      <c r="L2723" s="131"/>
      <c r="M2723" s="131">
        <v>42</v>
      </c>
      <c r="N2723" s="131"/>
      <c r="O2723" s="133">
        <f t="shared" si="378"/>
        <v>0</v>
      </c>
      <c r="P2723" s="131" t="s">
        <v>3538</v>
      </c>
      <c r="Q2723" s="131" t="s">
        <v>1758</v>
      </c>
      <c r="R2723" s="134" t="s">
        <v>6985</v>
      </c>
      <c r="S2723" s="149">
        <v>30.429444444444442</v>
      </c>
      <c r="T2723" s="149">
        <v>2.1735317460317458</v>
      </c>
      <c r="U2723" s="150">
        <v>45146</v>
      </c>
      <c r="V2723" s="149">
        <v>0.49999999999999822</v>
      </c>
      <c r="W2723" s="130">
        <v>2.0699999999999998</v>
      </c>
      <c r="X2723" s="135">
        <v>215</v>
      </c>
      <c r="Y2723" s="130" t="str">
        <f t="shared" si="373"/>
        <v>AL285ADEG</v>
      </c>
      <c r="Z2723" s="130" t="str">
        <f t="shared" si="374"/>
        <v xml:space="preserve">28/LR20XW </v>
      </c>
      <c r="AA2723" s="135">
        <f t="shared" si="376"/>
        <v>2.0699999999999998</v>
      </c>
      <c r="AB2723" s="135">
        <f t="shared" si="371"/>
        <v>25.8</v>
      </c>
      <c r="AC2723" s="130">
        <f t="shared" si="377"/>
        <v>215</v>
      </c>
      <c r="AD2723" s="130" t="str">
        <f t="shared" si="375"/>
        <v>66000-824</v>
      </c>
      <c r="AE2723" s="136"/>
      <c r="AF2723" s="137"/>
      <c r="AG2723" s="1" t="s">
        <v>153</v>
      </c>
      <c r="AH2723" s="43">
        <v>66220</v>
      </c>
      <c r="AI2723" s="229">
        <v>45127</v>
      </c>
    </row>
    <row r="2724" spans="1:35" x14ac:dyDescent="0.25">
      <c r="A2724" s="140">
        <v>45146</v>
      </c>
      <c r="B2724" s="55" t="s">
        <v>8364</v>
      </c>
      <c r="C2724" s="51" t="s">
        <v>633</v>
      </c>
      <c r="D2724" s="51" t="s">
        <v>8384</v>
      </c>
      <c r="E2724" s="54">
        <v>45145</v>
      </c>
      <c r="F2724" s="51" t="s">
        <v>292</v>
      </c>
      <c r="G2724" s="48" t="s">
        <v>8365</v>
      </c>
      <c r="H2724" s="52">
        <v>1</v>
      </c>
      <c r="I2724" s="51" t="s">
        <v>364</v>
      </c>
      <c r="J2724" s="1">
        <v>3.66</v>
      </c>
      <c r="K2724" s="132">
        <v>1006352</v>
      </c>
      <c r="L2724" s="131"/>
      <c r="M2724" s="131">
        <v>3.7</v>
      </c>
      <c r="N2724" s="131">
        <v>2.4</v>
      </c>
      <c r="O2724" s="133">
        <f t="shared" si="378"/>
        <v>8.8800000000000008</v>
      </c>
      <c r="P2724" s="131" t="s">
        <v>3486</v>
      </c>
      <c r="Q2724" s="131" t="s">
        <v>412</v>
      </c>
      <c r="R2724" s="134" t="s">
        <v>997</v>
      </c>
      <c r="S2724" s="149">
        <v>0.17777777777777803</v>
      </c>
      <c r="T2724" s="149">
        <v>0.17777777777777803</v>
      </c>
      <c r="U2724" s="150">
        <v>45146</v>
      </c>
      <c r="V2724" s="149">
        <v>8.3333333333335702E-2</v>
      </c>
      <c r="W2724" s="130">
        <v>0.25</v>
      </c>
      <c r="X2724" s="135">
        <v>40.869999999999997</v>
      </c>
      <c r="Y2724" s="130" t="str">
        <f t="shared" si="373"/>
        <v>RECELL851</v>
      </c>
      <c r="Z2724" s="130" t="str">
        <f t="shared" si="374"/>
        <v>1/UR18650ZY</v>
      </c>
      <c r="AA2724" s="135">
        <f t="shared" si="376"/>
        <v>0.25</v>
      </c>
      <c r="AB2724" s="135">
        <f t="shared" si="371"/>
        <v>3.66</v>
      </c>
      <c r="AC2724" s="130">
        <f t="shared" si="377"/>
        <v>40.869999999999997</v>
      </c>
      <c r="AD2724" s="130" t="str">
        <f t="shared" si="375"/>
        <v>66004-212</v>
      </c>
      <c r="AE2724" s="136"/>
      <c r="AF2724" s="137"/>
      <c r="AG2724" s="1" t="s">
        <v>13</v>
      </c>
      <c r="AH2724" s="43">
        <v>6830</v>
      </c>
      <c r="AI2724" s="229">
        <v>45145</v>
      </c>
    </row>
    <row r="2725" spans="1:35" x14ac:dyDescent="0.25">
      <c r="A2725" s="140">
        <v>45125</v>
      </c>
      <c r="B2725" s="55" t="s">
        <v>8215</v>
      </c>
      <c r="C2725" s="51" t="s">
        <v>530</v>
      </c>
      <c r="D2725" s="51" t="s">
        <v>629</v>
      </c>
      <c r="E2725" s="54">
        <v>45138</v>
      </c>
      <c r="F2725" s="51" t="s">
        <v>292</v>
      </c>
      <c r="G2725" s="48" t="s">
        <v>627</v>
      </c>
      <c r="H2725" s="52">
        <v>14</v>
      </c>
      <c r="I2725" s="51" t="s">
        <v>293</v>
      </c>
      <c r="J2725" s="1">
        <v>11.9</v>
      </c>
      <c r="K2725" s="132">
        <v>1006352</v>
      </c>
      <c r="L2725" s="131" t="s">
        <v>628</v>
      </c>
      <c r="M2725" s="131">
        <v>7.2</v>
      </c>
      <c r="N2725" s="131">
        <v>1.7</v>
      </c>
      <c r="O2725" s="133">
        <f t="shared" si="378"/>
        <v>12.24</v>
      </c>
      <c r="P2725" s="131" t="s">
        <v>3497</v>
      </c>
      <c r="Q2725" s="131" t="s">
        <v>464</v>
      </c>
      <c r="R2725" s="134" t="s">
        <v>6178</v>
      </c>
      <c r="S2725" s="149">
        <v>6.6411111111111119</v>
      </c>
      <c r="T2725" s="149">
        <v>0.47436507936507943</v>
      </c>
      <c r="U2725" s="150">
        <v>45146</v>
      </c>
      <c r="V2725" s="149">
        <v>0.41666666666666519</v>
      </c>
      <c r="W2725" s="130">
        <v>0.64</v>
      </c>
      <c r="X2725" s="135">
        <v>65.010000000000005</v>
      </c>
      <c r="Y2725" s="130" t="str">
        <f t="shared" si="373"/>
        <v>N653</v>
      </c>
      <c r="Z2725" s="130" t="str">
        <f t="shared" si="374"/>
        <v>6/AA1700</v>
      </c>
      <c r="AA2725" s="135">
        <f t="shared" si="376"/>
        <v>0.64</v>
      </c>
      <c r="AB2725" s="135">
        <f t="shared" si="371"/>
        <v>11.9</v>
      </c>
      <c r="AC2725" s="130">
        <f t="shared" si="377"/>
        <v>65.010000000000005</v>
      </c>
      <c r="AD2725" s="130" t="str">
        <f t="shared" si="375"/>
        <v>22000-369</v>
      </c>
      <c r="AE2725" s="136"/>
      <c r="AF2725" s="137"/>
      <c r="AG2725" s="1" t="s">
        <v>13</v>
      </c>
      <c r="AH2725" s="43">
        <v>6830</v>
      </c>
      <c r="AI2725" s="229">
        <v>45124</v>
      </c>
    </row>
    <row r="2726" spans="1:35" x14ac:dyDescent="0.25">
      <c r="A2726" s="147">
        <v>45149</v>
      </c>
      <c r="B2726" s="82" t="s">
        <v>8390</v>
      </c>
      <c r="C2726" s="51" t="s">
        <v>1891</v>
      </c>
      <c r="D2726" s="51" t="s">
        <v>2371</v>
      </c>
      <c r="E2726" s="54">
        <v>45163</v>
      </c>
      <c r="F2726" s="51" t="s">
        <v>322</v>
      </c>
      <c r="G2726" s="48" t="s">
        <v>2370</v>
      </c>
      <c r="H2726" s="52">
        <v>100</v>
      </c>
      <c r="I2726" s="51" t="s">
        <v>1890</v>
      </c>
      <c r="J2726" s="1">
        <v>9.6</v>
      </c>
      <c r="K2726" s="132">
        <v>1009356</v>
      </c>
      <c r="L2726" s="131"/>
      <c r="M2726" s="131">
        <v>3.6</v>
      </c>
      <c r="N2726" s="131">
        <v>3.6</v>
      </c>
      <c r="O2726" s="133">
        <f t="shared" si="378"/>
        <v>12.96</v>
      </c>
      <c r="P2726" s="131" t="s">
        <v>538</v>
      </c>
      <c r="Q2726" s="131" t="s">
        <v>412</v>
      </c>
      <c r="R2726" s="134" t="s">
        <v>248</v>
      </c>
      <c r="S2726" s="149">
        <v>4.2538888888888913</v>
      </c>
      <c r="T2726" s="149">
        <v>4.2538888888888911E-2</v>
      </c>
      <c r="U2726" s="150">
        <v>45152</v>
      </c>
      <c r="V2726" s="149">
        <v>0.50000000000000089</v>
      </c>
      <c r="W2726" s="130">
        <v>0.25</v>
      </c>
      <c r="X2726" s="135">
        <v>16.7</v>
      </c>
      <c r="Y2726" s="130" t="str">
        <f t="shared" si="373"/>
        <v>TAG67</v>
      </c>
      <c r="Z2726" s="130" t="str">
        <f t="shared" si="374"/>
        <v>1/LS17500</v>
      </c>
      <c r="AA2726" s="135">
        <f t="shared" si="376"/>
        <v>0.25</v>
      </c>
      <c r="AB2726" s="135">
        <f t="shared" si="371"/>
        <v>9.6</v>
      </c>
      <c r="AC2726" s="130">
        <f t="shared" si="377"/>
        <v>16.7</v>
      </c>
      <c r="AD2726" s="130" t="str">
        <f t="shared" si="375"/>
        <v>66002-512</v>
      </c>
      <c r="AE2726" s="136"/>
      <c r="AF2726" s="137"/>
      <c r="AG2726" s="1" t="s">
        <v>573</v>
      </c>
      <c r="AH2726" s="43" t="s">
        <v>323</v>
      </c>
      <c r="AI2726" s="229">
        <v>45148</v>
      </c>
    </row>
    <row r="2727" spans="1:35" x14ac:dyDescent="0.25">
      <c r="A2727" s="144">
        <v>45147</v>
      </c>
      <c r="B2727" s="56" t="s">
        <v>8366</v>
      </c>
      <c r="C2727" s="51" t="s">
        <v>2578</v>
      </c>
      <c r="D2727" s="51" t="s">
        <v>2579</v>
      </c>
      <c r="E2727" s="54">
        <v>45160</v>
      </c>
      <c r="F2727" s="51" t="s">
        <v>3718</v>
      </c>
      <c r="G2727" s="48" t="s">
        <v>2577</v>
      </c>
      <c r="H2727" s="52">
        <v>1</v>
      </c>
      <c r="I2727" s="51" t="s">
        <v>643</v>
      </c>
      <c r="J2727" s="1">
        <v>13.89</v>
      </c>
      <c r="K2727" s="132">
        <v>1009064</v>
      </c>
      <c r="L2727" s="131"/>
      <c r="M2727" s="131">
        <v>10.8</v>
      </c>
      <c r="N2727" s="131">
        <v>2.5</v>
      </c>
      <c r="O2727" s="133">
        <f t="shared" si="378"/>
        <v>27</v>
      </c>
      <c r="P2727" s="131" t="s">
        <v>3486</v>
      </c>
      <c r="Q2727" s="131" t="s">
        <v>577</v>
      </c>
      <c r="R2727" s="134" t="s">
        <v>997</v>
      </c>
      <c r="S2727" s="149">
        <v>0.86499999999999921</v>
      </c>
      <c r="T2727" s="149">
        <v>0.86499999999999921</v>
      </c>
      <c r="U2727" s="150">
        <v>45152</v>
      </c>
      <c r="V2727" s="149">
        <v>8.3333333333333037E-2</v>
      </c>
      <c r="W2727" s="130">
        <v>1.07</v>
      </c>
      <c r="X2727" s="135">
        <v>52.25</v>
      </c>
      <c r="Y2727" s="130" t="str">
        <f t="shared" si="373"/>
        <v>RECELL586</v>
      </c>
      <c r="Z2727" s="130" t="str">
        <f t="shared" si="374"/>
        <v>3/UR18650RX</v>
      </c>
      <c r="AA2727" s="135">
        <f t="shared" si="376"/>
        <v>1.07</v>
      </c>
      <c r="AB2727" s="135">
        <f t="shared" si="371"/>
        <v>13.89</v>
      </c>
      <c r="AC2727" s="130">
        <f t="shared" si="377"/>
        <v>52.25</v>
      </c>
      <c r="AD2727" s="130" t="str">
        <f t="shared" si="375"/>
        <v>66002-321</v>
      </c>
      <c r="AE2727" s="136"/>
      <c r="AF2727" s="137"/>
      <c r="AG2727" s="1" t="s">
        <v>13</v>
      </c>
      <c r="AH2727" s="43" t="s">
        <v>8108</v>
      </c>
      <c r="AI2727" s="229">
        <v>45146</v>
      </c>
    </row>
    <row r="2728" spans="1:35" x14ac:dyDescent="0.25">
      <c r="A2728" s="144">
        <v>45147</v>
      </c>
      <c r="B2728" s="56" t="s">
        <v>8367</v>
      </c>
      <c r="C2728" s="51" t="s">
        <v>894</v>
      </c>
      <c r="D2728" s="51" t="s">
        <v>743</v>
      </c>
      <c r="E2728" s="54">
        <v>45160</v>
      </c>
      <c r="F2728" s="51" t="s">
        <v>282</v>
      </c>
      <c r="G2728" s="48" t="s">
        <v>742</v>
      </c>
      <c r="H2728" s="52">
        <v>2</v>
      </c>
      <c r="I2728" s="51" t="s">
        <v>312</v>
      </c>
      <c r="J2728" s="1">
        <v>37.869999999999997</v>
      </c>
      <c r="K2728" s="132">
        <v>1008948</v>
      </c>
      <c r="L2728" s="131"/>
      <c r="M2728" s="131">
        <v>3</v>
      </c>
      <c r="N2728" s="131">
        <v>15</v>
      </c>
      <c r="O2728" s="133">
        <f t="shared" si="378"/>
        <v>45</v>
      </c>
      <c r="P2728" s="131" t="s">
        <v>435</v>
      </c>
      <c r="Q2728" s="131" t="s">
        <v>124</v>
      </c>
      <c r="R2728" s="134" t="s">
        <v>997</v>
      </c>
      <c r="S2728" s="149">
        <v>1.973333333333334</v>
      </c>
      <c r="T2728" s="149">
        <v>0.98666666666666702</v>
      </c>
      <c r="U2728" s="150">
        <v>45152</v>
      </c>
      <c r="V2728" s="149">
        <v>0.16666666666666607</v>
      </c>
      <c r="W2728" s="130">
        <v>0.87</v>
      </c>
      <c r="X2728" s="135">
        <v>90</v>
      </c>
      <c r="Y2728" s="130" t="str">
        <f t="shared" si="373"/>
        <v>L280</v>
      </c>
      <c r="Z2728" s="130" t="str">
        <f t="shared" si="374"/>
        <v>3/BR-C</v>
      </c>
      <c r="AA2728" s="135">
        <f t="shared" si="376"/>
        <v>0.87</v>
      </c>
      <c r="AB2728" s="135">
        <f t="shared" si="371"/>
        <v>37.869999999999997</v>
      </c>
      <c r="AC2728" s="130">
        <f t="shared" si="377"/>
        <v>90</v>
      </c>
      <c r="AD2728" s="130" t="str">
        <f t="shared" si="375"/>
        <v>66000-270</v>
      </c>
      <c r="AE2728" s="136"/>
      <c r="AF2728" s="137"/>
      <c r="AG2728" s="1" t="s">
        <v>13</v>
      </c>
      <c r="AH2728" s="43" t="s">
        <v>283</v>
      </c>
      <c r="AI2728" s="229">
        <v>45146</v>
      </c>
    </row>
    <row r="2729" spans="1:35" x14ac:dyDescent="0.25">
      <c r="A2729" s="144">
        <v>45147</v>
      </c>
      <c r="B2729" s="56" t="s">
        <v>8368</v>
      </c>
      <c r="C2729" s="51" t="s">
        <v>5100</v>
      </c>
      <c r="D2729" s="51" t="s">
        <v>8371</v>
      </c>
      <c r="E2729" s="54">
        <v>45160</v>
      </c>
      <c r="F2729" s="51" t="s">
        <v>8369</v>
      </c>
      <c r="G2729" s="48" t="s">
        <v>8370</v>
      </c>
      <c r="H2729" s="52">
        <v>1</v>
      </c>
      <c r="I2729" s="51" t="s">
        <v>368</v>
      </c>
      <c r="J2729" s="1">
        <v>11.24</v>
      </c>
      <c r="K2729" s="132">
        <v>1008974</v>
      </c>
      <c r="L2729" s="131"/>
      <c r="M2729" s="131">
        <v>6</v>
      </c>
      <c r="N2729" s="131">
        <v>2.7</v>
      </c>
      <c r="O2729" s="133">
        <f t="shared" si="378"/>
        <v>16.200000000000003</v>
      </c>
      <c r="P2729" s="131" t="s">
        <v>3497</v>
      </c>
      <c r="Q2729" s="131" t="s">
        <v>583</v>
      </c>
      <c r="R2729" s="134" t="s">
        <v>997</v>
      </c>
      <c r="S2729" s="149">
        <v>0.95972222222222126</v>
      </c>
      <c r="T2729" s="149">
        <v>0.95972222222222126</v>
      </c>
      <c r="U2729" s="150">
        <v>45152</v>
      </c>
      <c r="V2729" s="149">
        <v>6.9444444444445086E-2</v>
      </c>
      <c r="W2729" s="130">
        <v>0.5</v>
      </c>
      <c r="X2729" s="135">
        <v>45</v>
      </c>
      <c r="Y2729" s="130" t="str">
        <f t="shared" si="373"/>
        <v>N2068</v>
      </c>
      <c r="Z2729" s="130" t="str">
        <f t="shared" si="374"/>
        <v>5/HR-AU</v>
      </c>
      <c r="AA2729" s="135">
        <f t="shared" si="376"/>
        <v>0.5</v>
      </c>
      <c r="AB2729" s="135">
        <f t="shared" si="371"/>
        <v>11.24</v>
      </c>
      <c r="AC2729" s="130">
        <f t="shared" si="377"/>
        <v>45</v>
      </c>
      <c r="AD2729" s="130" t="str">
        <f t="shared" si="375"/>
        <v>66003-185</v>
      </c>
      <c r="AE2729" s="136"/>
      <c r="AF2729" s="137"/>
      <c r="AG2729" s="1" t="s">
        <v>151</v>
      </c>
      <c r="AH2729" s="43" t="s">
        <v>8372</v>
      </c>
      <c r="AI2729" s="229">
        <v>45146</v>
      </c>
    </row>
    <row r="2730" spans="1:35" x14ac:dyDescent="0.25">
      <c r="A2730" s="139">
        <v>45124</v>
      </c>
      <c r="B2730" s="58" t="s">
        <v>8201</v>
      </c>
      <c r="C2730" s="51" t="s">
        <v>1987</v>
      </c>
      <c r="D2730" s="51" t="s">
        <v>3089</v>
      </c>
      <c r="E2730" s="54">
        <v>45198</v>
      </c>
      <c r="F2730" s="51" t="s">
        <v>1045</v>
      </c>
      <c r="G2730" s="48" t="s">
        <v>3088</v>
      </c>
      <c r="H2730" s="52">
        <v>40</v>
      </c>
      <c r="I2730" s="51" t="s">
        <v>3492</v>
      </c>
      <c r="J2730" s="1">
        <v>37.81</v>
      </c>
      <c r="K2730" s="132">
        <v>1006282</v>
      </c>
      <c r="L2730" s="131"/>
      <c r="M2730" s="131"/>
      <c r="N2730" s="131"/>
      <c r="O2730" s="133">
        <f t="shared" si="378"/>
        <v>0</v>
      </c>
      <c r="P2730" s="131"/>
      <c r="Q2730" s="131"/>
      <c r="R2730" s="134" t="s">
        <v>5813</v>
      </c>
      <c r="S2730" s="149">
        <v>1.6630555555555566</v>
      </c>
      <c r="T2730" s="149">
        <v>4.1576388888888913E-2</v>
      </c>
      <c r="U2730" s="150">
        <v>45152</v>
      </c>
      <c r="V2730" s="149">
        <v>0.83333333333333304</v>
      </c>
      <c r="W2730" s="130">
        <v>0.06</v>
      </c>
      <c r="X2730" s="135">
        <v>59</v>
      </c>
      <c r="Y2730" s="130" t="str">
        <f t="shared" si="373"/>
        <v>CH552</v>
      </c>
      <c r="Z2730" s="130" t="str">
        <f t="shared" si="374"/>
        <v>1/TSB-003PCB</v>
      </c>
      <c r="AA2730" s="135">
        <f t="shared" si="376"/>
        <v>0.06</v>
      </c>
      <c r="AB2730" s="135">
        <f t="shared" si="371"/>
        <v>37.81</v>
      </c>
      <c r="AC2730" s="130">
        <f t="shared" si="377"/>
        <v>59</v>
      </c>
      <c r="AD2730" s="130" t="str">
        <f t="shared" si="375"/>
        <v>66002-743</v>
      </c>
      <c r="AE2730" s="136"/>
      <c r="AF2730" s="137"/>
      <c r="AG2730" s="1" t="s">
        <v>153</v>
      </c>
      <c r="AH2730" s="43" t="s">
        <v>1046</v>
      </c>
      <c r="AI2730" s="229">
        <v>45124</v>
      </c>
    </row>
    <row r="2731" spans="1:35" x14ac:dyDescent="0.25">
      <c r="A2731" s="147">
        <v>45149</v>
      </c>
      <c r="B2731" s="82" t="s">
        <v>8385</v>
      </c>
      <c r="C2731" s="51" t="s">
        <v>8311</v>
      </c>
      <c r="D2731" s="51" t="s">
        <v>6404</v>
      </c>
      <c r="E2731" s="54">
        <v>45149</v>
      </c>
      <c r="F2731" s="51" t="s">
        <v>5786</v>
      </c>
      <c r="G2731" s="48" t="s">
        <v>6403</v>
      </c>
      <c r="H2731" s="52">
        <v>2</v>
      </c>
      <c r="I2731" s="51" t="s">
        <v>5189</v>
      </c>
      <c r="J2731" s="1">
        <v>0.22</v>
      </c>
      <c r="K2731" s="132">
        <v>1009259</v>
      </c>
      <c r="L2731" s="131"/>
      <c r="M2731" s="131">
        <v>8.4</v>
      </c>
      <c r="N2731" s="131">
        <v>2.5</v>
      </c>
      <c r="O2731" s="133">
        <f t="shared" si="378"/>
        <v>21</v>
      </c>
      <c r="P2731" s="131" t="s">
        <v>3497</v>
      </c>
      <c r="Q2731" s="131" t="s">
        <v>589</v>
      </c>
      <c r="R2731" s="134" t="s">
        <v>997</v>
      </c>
      <c r="S2731" s="149">
        <v>1.9224999999999994</v>
      </c>
      <c r="T2731" s="149">
        <v>0.96124999999999972</v>
      </c>
      <c r="U2731" s="150">
        <v>45152</v>
      </c>
      <c r="V2731" s="149">
        <v>0.16666666666666607</v>
      </c>
      <c r="W2731" s="130">
        <v>1</v>
      </c>
      <c r="X2731" s="135">
        <v>115</v>
      </c>
      <c r="Y2731" s="130" t="str">
        <f t="shared" si="373"/>
        <v>N1219</v>
      </c>
      <c r="Z2731" s="130" t="str">
        <f t="shared" si="374"/>
        <v>7/NC2500SCR</v>
      </c>
      <c r="AA2731" s="135">
        <f t="shared" si="376"/>
        <v>1</v>
      </c>
      <c r="AB2731" s="135">
        <f t="shared" si="371"/>
        <v>0.22</v>
      </c>
      <c r="AC2731" s="130">
        <f t="shared" si="377"/>
        <v>115</v>
      </c>
      <c r="AD2731" s="130" t="str">
        <f t="shared" si="375"/>
        <v>66000-828</v>
      </c>
      <c r="AE2731" s="136"/>
      <c r="AF2731" s="137"/>
      <c r="AG2731" s="1" t="s">
        <v>153</v>
      </c>
      <c r="AH2731" s="43">
        <v>66301</v>
      </c>
      <c r="AI2731" s="229">
        <v>45149</v>
      </c>
    </row>
    <row r="2732" spans="1:35" x14ac:dyDescent="0.25">
      <c r="A2732" s="147">
        <v>45142</v>
      </c>
      <c r="B2732" s="82" t="s">
        <v>8336</v>
      </c>
      <c r="C2732" s="51"/>
      <c r="D2732" s="51" t="s">
        <v>145</v>
      </c>
      <c r="E2732" s="54">
        <v>45163</v>
      </c>
      <c r="F2732" s="51" t="s">
        <v>139</v>
      </c>
      <c r="G2732" s="48" t="s">
        <v>144</v>
      </c>
      <c r="H2732" s="52">
        <v>10</v>
      </c>
      <c r="I2732" s="51" t="s">
        <v>8337</v>
      </c>
      <c r="J2732" s="1">
        <v>1.57</v>
      </c>
      <c r="K2732" s="132">
        <v>1008433</v>
      </c>
      <c r="L2732" s="131"/>
      <c r="M2732" s="131"/>
      <c r="N2732" s="131"/>
      <c r="O2732" s="133">
        <f t="shared" si="378"/>
        <v>0</v>
      </c>
      <c r="P2732" s="131"/>
      <c r="Q2732" s="131"/>
      <c r="R2732" s="134" t="s">
        <v>5813</v>
      </c>
      <c r="S2732" s="149">
        <v>1.9583333333333304</v>
      </c>
      <c r="T2732" s="149">
        <v>0.19583333333333303</v>
      </c>
      <c r="U2732" s="150">
        <v>45152</v>
      </c>
      <c r="V2732" s="149">
        <v>8.3333333333331705E-2</v>
      </c>
      <c r="W2732" s="130">
        <v>0.3</v>
      </c>
      <c r="X2732" s="135">
        <v>12</v>
      </c>
      <c r="Y2732" s="130" t="str">
        <f t="shared" si="373"/>
        <v>CA67</v>
      </c>
      <c r="Z2732" s="130">
        <f t="shared" si="374"/>
        <v>0</v>
      </c>
      <c r="AA2732" s="135">
        <f t="shared" si="376"/>
        <v>0.3</v>
      </c>
      <c r="AB2732" s="135">
        <f t="shared" si="371"/>
        <v>1.57</v>
      </c>
      <c r="AC2732" s="130">
        <f t="shared" si="377"/>
        <v>12</v>
      </c>
      <c r="AD2732" s="130" t="str">
        <f t="shared" si="375"/>
        <v>66000-714</v>
      </c>
      <c r="AE2732" s="136"/>
      <c r="AF2732" s="137"/>
      <c r="AG2732" s="1" t="s">
        <v>573</v>
      </c>
      <c r="AH2732" s="43">
        <v>66824</v>
      </c>
      <c r="AI2732" s="229">
        <v>45141</v>
      </c>
    </row>
    <row r="2733" spans="1:35" x14ac:dyDescent="0.25">
      <c r="A2733" s="140">
        <v>45146</v>
      </c>
      <c r="B2733" s="55" t="s">
        <v>8360</v>
      </c>
      <c r="C2733" s="51" t="s">
        <v>8362</v>
      </c>
      <c r="D2733" s="51" t="s">
        <v>3470</v>
      </c>
      <c r="E2733" s="54">
        <v>45166</v>
      </c>
      <c r="F2733" s="51" t="s">
        <v>8361</v>
      </c>
      <c r="G2733" s="48" t="s">
        <v>3469</v>
      </c>
      <c r="H2733" s="52">
        <v>10</v>
      </c>
      <c r="I2733" s="51" t="s">
        <v>634</v>
      </c>
      <c r="J2733" s="1">
        <v>14.04</v>
      </c>
      <c r="K2733" s="132">
        <v>1008713</v>
      </c>
      <c r="L2733" s="131"/>
      <c r="M2733" s="131">
        <v>8.4</v>
      </c>
      <c r="N2733" s="131">
        <v>0.8</v>
      </c>
      <c r="O2733" s="133">
        <f t="shared" si="378"/>
        <v>6.7200000000000006</v>
      </c>
      <c r="P2733" s="131" t="s">
        <v>3497</v>
      </c>
      <c r="Q2733" s="131" t="s">
        <v>632</v>
      </c>
      <c r="R2733" s="134" t="s">
        <v>248</v>
      </c>
      <c r="S2733" s="149">
        <v>4.5930555555555568</v>
      </c>
      <c r="T2733" s="149">
        <v>0.45930555555555569</v>
      </c>
      <c r="U2733" s="150">
        <v>45149</v>
      </c>
      <c r="V2733" s="149">
        <v>0.24999999999999911</v>
      </c>
      <c r="W2733" s="130">
        <v>0.51</v>
      </c>
      <c r="X2733" s="135">
        <v>42</v>
      </c>
      <c r="Y2733" s="130" t="str">
        <f t="shared" si="373"/>
        <v>N403</v>
      </c>
      <c r="Z2733" s="130" t="str">
        <f t="shared" si="374"/>
        <v>7/HR-4UTG</v>
      </c>
      <c r="AA2733" s="135">
        <f t="shared" si="376"/>
        <v>0.51</v>
      </c>
      <c r="AB2733" s="135">
        <f t="shared" si="371"/>
        <v>14.04</v>
      </c>
      <c r="AC2733" s="130">
        <f t="shared" si="377"/>
        <v>42</v>
      </c>
      <c r="AD2733" s="130" t="str">
        <f t="shared" si="375"/>
        <v>66000-381</v>
      </c>
      <c r="AE2733" s="136"/>
      <c r="AF2733" s="137"/>
      <c r="AG2733" s="1" t="s">
        <v>573</v>
      </c>
      <c r="AH2733" s="43">
        <v>66854</v>
      </c>
      <c r="AI2733" s="229">
        <v>45145</v>
      </c>
    </row>
    <row r="2734" spans="1:35" x14ac:dyDescent="0.25">
      <c r="A2734" s="147">
        <v>45142</v>
      </c>
      <c r="B2734" s="82" t="s">
        <v>8331</v>
      </c>
      <c r="C2734" s="51" t="s">
        <v>3482</v>
      </c>
      <c r="D2734" s="51" t="s">
        <v>8333</v>
      </c>
      <c r="E2734" s="54">
        <v>45161</v>
      </c>
      <c r="F2734" s="51" t="s">
        <v>4672</v>
      </c>
      <c r="G2734" s="48" t="s">
        <v>8332</v>
      </c>
      <c r="H2734" s="52">
        <v>5</v>
      </c>
      <c r="I2734" s="51" t="s">
        <v>3485</v>
      </c>
      <c r="J2734" s="1">
        <v>3.97</v>
      </c>
      <c r="K2734" s="132">
        <v>1008476</v>
      </c>
      <c r="L2734" s="131"/>
      <c r="M2734" s="131">
        <v>3.7</v>
      </c>
      <c r="N2734" s="131">
        <v>0.97</v>
      </c>
      <c r="O2734" s="133">
        <f t="shared" si="378"/>
        <v>3.589</v>
      </c>
      <c r="P2734" s="131" t="s">
        <v>3486</v>
      </c>
      <c r="Q2734" s="131" t="s">
        <v>412</v>
      </c>
      <c r="R2734" s="134" t="s">
        <v>287</v>
      </c>
      <c r="S2734" s="149">
        <v>2.2350000000000017</v>
      </c>
      <c r="T2734" s="149">
        <v>0.44700000000000034</v>
      </c>
      <c r="U2734" s="150">
        <v>45149</v>
      </c>
      <c r="V2734" s="149">
        <v>0.16666666666666874</v>
      </c>
      <c r="W2734" s="130">
        <v>0.51</v>
      </c>
      <c r="X2734" s="135">
        <v>16</v>
      </c>
      <c r="Y2734" s="130" t="str">
        <f t="shared" si="373"/>
        <v>RL500</v>
      </c>
      <c r="Z2734" s="130" t="str">
        <f t="shared" si="374"/>
        <v>1/UF553443Z</v>
      </c>
      <c r="AA2734" s="135">
        <f t="shared" si="376"/>
        <v>0.51</v>
      </c>
      <c r="AB2734" s="135">
        <f t="shared" si="371"/>
        <v>3.97</v>
      </c>
      <c r="AC2734" s="130">
        <f t="shared" si="377"/>
        <v>16</v>
      </c>
      <c r="AD2734" s="130" t="str">
        <f t="shared" si="375"/>
        <v>66000-690</v>
      </c>
      <c r="AE2734" s="136"/>
      <c r="AF2734" s="137"/>
      <c r="AG2734" s="1" t="s">
        <v>153</v>
      </c>
      <c r="AH2734" s="43">
        <v>65012</v>
      </c>
      <c r="AI2734" s="229">
        <v>45141</v>
      </c>
    </row>
    <row r="2735" spans="1:35" x14ac:dyDescent="0.25">
      <c r="A2735" s="147">
        <v>45142</v>
      </c>
      <c r="B2735" s="82" t="s">
        <v>8335</v>
      </c>
      <c r="C2735" s="51" t="s">
        <v>2931</v>
      </c>
      <c r="D2735" s="51" t="s">
        <v>366</v>
      </c>
      <c r="E2735" s="54">
        <v>45163</v>
      </c>
      <c r="F2735" s="51" t="s">
        <v>139</v>
      </c>
      <c r="G2735" s="48" t="s">
        <v>142</v>
      </c>
      <c r="H2735" s="52">
        <v>16</v>
      </c>
      <c r="I2735" s="51" t="s">
        <v>102</v>
      </c>
      <c r="J2735" s="1">
        <v>35.799999999999997</v>
      </c>
      <c r="K2735" s="132">
        <v>1008433</v>
      </c>
      <c r="L2735" s="131"/>
      <c r="M2735" s="131"/>
      <c r="N2735" s="131"/>
      <c r="O2735" s="133">
        <f t="shared" si="378"/>
        <v>0</v>
      </c>
      <c r="P2735" s="131"/>
      <c r="Q2735" s="131"/>
      <c r="R2735" s="134" t="s">
        <v>5813</v>
      </c>
      <c r="S2735" s="149">
        <v>2.3344444444444448</v>
      </c>
      <c r="T2735" s="149">
        <v>0.1459027777777778</v>
      </c>
      <c r="U2735" s="150">
        <v>45149</v>
      </c>
      <c r="V2735" s="149">
        <v>0.33333333333333215</v>
      </c>
      <c r="W2735" s="130">
        <v>0.25</v>
      </c>
      <c r="X2735" s="135">
        <v>90</v>
      </c>
      <c r="Y2735" s="130" t="str">
        <f t="shared" si="373"/>
        <v>CH256</v>
      </c>
      <c r="Z2735" s="130" t="str">
        <f t="shared" si="374"/>
        <v>1/TSB002</v>
      </c>
      <c r="AA2735" s="135">
        <f t="shared" si="376"/>
        <v>0.25</v>
      </c>
      <c r="AB2735" s="135">
        <f t="shared" si="371"/>
        <v>35.799999999999997</v>
      </c>
      <c r="AC2735" s="130">
        <f t="shared" si="377"/>
        <v>90</v>
      </c>
      <c r="AD2735" s="130" t="str">
        <f t="shared" si="375"/>
        <v>66000-715</v>
      </c>
      <c r="AE2735" s="136"/>
      <c r="AF2735" s="137"/>
      <c r="AG2735" s="1" t="s">
        <v>573</v>
      </c>
      <c r="AH2735" s="43">
        <v>66824</v>
      </c>
      <c r="AI2735" s="229">
        <v>45141</v>
      </c>
    </row>
    <row r="2736" spans="1:35" x14ac:dyDescent="0.25">
      <c r="A2736" s="147">
        <v>45142</v>
      </c>
      <c r="B2736" s="82" t="s">
        <v>8339</v>
      </c>
      <c r="C2736" s="51" t="s">
        <v>8340</v>
      </c>
      <c r="D2736" s="51" t="s">
        <v>8067</v>
      </c>
      <c r="E2736" s="54">
        <v>45161</v>
      </c>
      <c r="F2736" s="51" t="s">
        <v>5603</v>
      </c>
      <c r="G2736" s="48" t="s">
        <v>8065</v>
      </c>
      <c r="H2736" s="52">
        <v>25</v>
      </c>
      <c r="I2736" s="51" t="s">
        <v>95</v>
      </c>
      <c r="J2736" s="1">
        <v>5.05</v>
      </c>
      <c r="K2736" s="132">
        <v>1008245</v>
      </c>
      <c r="L2736" s="131"/>
      <c r="M2736" s="131">
        <v>7.5</v>
      </c>
      <c r="N2736" s="131"/>
      <c r="O2736" s="133">
        <f t="shared" si="378"/>
        <v>0</v>
      </c>
      <c r="P2736" s="131" t="s">
        <v>3538</v>
      </c>
      <c r="Q2736" s="131" t="s">
        <v>583</v>
      </c>
      <c r="R2736" s="134" t="s">
        <v>248</v>
      </c>
      <c r="S2736" s="149">
        <v>21.823333333333331</v>
      </c>
      <c r="T2736" s="149">
        <v>0.87293333333333323</v>
      </c>
      <c r="U2736" s="150">
        <v>45149</v>
      </c>
      <c r="V2736" s="149">
        <v>0.58333333333333259</v>
      </c>
      <c r="W2736" s="130">
        <v>1.82</v>
      </c>
      <c r="X2736" s="135">
        <v>40</v>
      </c>
      <c r="Y2736" s="130" t="str">
        <f t="shared" si="373"/>
        <v>AL628</v>
      </c>
      <c r="Z2736" s="130" t="str">
        <f t="shared" si="374"/>
        <v xml:space="preserve">5/LR20XW </v>
      </c>
      <c r="AA2736" s="135">
        <f t="shared" si="376"/>
        <v>1.82</v>
      </c>
      <c r="AB2736" s="135">
        <f t="shared" si="371"/>
        <v>5.05</v>
      </c>
      <c r="AC2736" s="130">
        <f t="shared" si="377"/>
        <v>40</v>
      </c>
      <c r="AD2736" s="130" t="str">
        <f t="shared" si="375"/>
        <v>66004-192</v>
      </c>
      <c r="AE2736" s="136"/>
      <c r="AF2736" s="137"/>
      <c r="AG2736" s="1" t="s">
        <v>151</v>
      </c>
      <c r="AH2736" s="43">
        <v>2706</v>
      </c>
      <c r="AI2736" s="229">
        <v>45140</v>
      </c>
    </row>
    <row r="2737" spans="1:35" x14ac:dyDescent="0.25">
      <c r="A2737" s="147">
        <v>45121</v>
      </c>
      <c r="B2737" s="82" t="s">
        <v>8176</v>
      </c>
      <c r="C2737" s="51" t="s">
        <v>1545</v>
      </c>
      <c r="D2737" s="51" t="s">
        <v>1547</v>
      </c>
      <c r="E2737" s="54">
        <v>45142</v>
      </c>
      <c r="F2737" s="51" t="s">
        <v>1543</v>
      </c>
      <c r="G2737" s="48" t="s">
        <v>1544</v>
      </c>
      <c r="H2737" s="52">
        <v>8</v>
      </c>
      <c r="I2737" s="51" t="s">
        <v>95</v>
      </c>
      <c r="J2737" s="1">
        <v>87.44</v>
      </c>
      <c r="K2737" s="132">
        <v>1006080</v>
      </c>
      <c r="L2737" s="131"/>
      <c r="M2737" s="131">
        <v>9</v>
      </c>
      <c r="N2737" s="131"/>
      <c r="O2737" s="133">
        <f t="shared" si="378"/>
        <v>0</v>
      </c>
      <c r="P2737" s="131" t="s">
        <v>3538</v>
      </c>
      <c r="Q2737" s="131" t="s">
        <v>8177</v>
      </c>
      <c r="R2737" s="134" t="s">
        <v>5813</v>
      </c>
      <c r="S2737" s="149">
        <v>44.596111111111099</v>
      </c>
      <c r="T2737" s="149">
        <v>5.5745138888888874</v>
      </c>
      <c r="U2737" s="150">
        <v>45148</v>
      </c>
      <c r="V2737" s="149">
        <v>0.24999999999999911</v>
      </c>
      <c r="W2737" s="130">
        <v>4.24</v>
      </c>
      <c r="X2737" s="135">
        <v>504</v>
      </c>
      <c r="Y2737" s="130" t="str">
        <f t="shared" si="373"/>
        <v>AL99B</v>
      </c>
      <c r="Z2737" s="130" t="str">
        <f t="shared" si="374"/>
        <v>84/LR20XW</v>
      </c>
      <c r="AA2737" s="135">
        <f t="shared" si="376"/>
        <v>4.24</v>
      </c>
      <c r="AB2737" s="135">
        <f t="shared" si="371"/>
        <v>87.44</v>
      </c>
      <c r="AC2737" s="130">
        <f t="shared" si="377"/>
        <v>504</v>
      </c>
      <c r="AD2737" s="130" t="str">
        <f t="shared" si="375"/>
        <v>66000-315</v>
      </c>
      <c r="AE2737" s="136"/>
      <c r="AF2737" s="137"/>
      <c r="AG2737" s="1" t="s">
        <v>152</v>
      </c>
      <c r="AH2737" s="43">
        <v>27233</v>
      </c>
      <c r="AI2737" s="229">
        <v>45121</v>
      </c>
    </row>
    <row r="2738" spans="1:35" x14ac:dyDescent="0.25">
      <c r="A2738" s="144">
        <v>45147</v>
      </c>
      <c r="B2738" s="56" t="s">
        <v>8373</v>
      </c>
      <c r="C2738" s="51" t="s">
        <v>301</v>
      </c>
      <c r="D2738" s="51" t="s">
        <v>8406</v>
      </c>
      <c r="E2738" s="54">
        <v>45160</v>
      </c>
      <c r="F2738" s="51" t="s">
        <v>339</v>
      </c>
      <c r="G2738" s="48" t="s">
        <v>8374</v>
      </c>
      <c r="H2738" s="52">
        <v>1</v>
      </c>
      <c r="I2738" s="51" t="s">
        <v>300</v>
      </c>
      <c r="J2738" s="1">
        <v>6.43</v>
      </c>
      <c r="K2738" s="132">
        <v>1008995</v>
      </c>
      <c r="L2738" s="131"/>
      <c r="M2738" s="131">
        <v>7.2</v>
      </c>
      <c r="N2738" s="131">
        <v>1</v>
      </c>
      <c r="O2738" s="133">
        <f t="shared" si="378"/>
        <v>7.2</v>
      </c>
      <c r="P2738" s="131" t="s">
        <v>3497</v>
      </c>
      <c r="Q2738" s="131" t="s">
        <v>464</v>
      </c>
      <c r="R2738" s="134" t="s">
        <v>997</v>
      </c>
      <c r="S2738" s="149">
        <v>0.98361111111111077</v>
      </c>
      <c r="T2738" s="149">
        <v>0.98361111111111077</v>
      </c>
      <c r="U2738" s="150">
        <v>45148</v>
      </c>
      <c r="V2738" s="149">
        <v>8.3333333333333037E-2</v>
      </c>
      <c r="W2738" s="130">
        <v>0.25</v>
      </c>
      <c r="X2738" s="135">
        <v>44.19</v>
      </c>
      <c r="Y2738" s="130" t="str">
        <f t="shared" si="373"/>
        <v>RECELL855</v>
      </c>
      <c r="Z2738" s="130" t="str">
        <f t="shared" si="374"/>
        <v>6/IMH-1000AS</v>
      </c>
      <c r="AA2738" s="135">
        <f t="shared" si="376"/>
        <v>0.25</v>
      </c>
      <c r="AB2738" s="135">
        <f t="shared" si="371"/>
        <v>6.43</v>
      </c>
      <c r="AC2738" s="130">
        <f t="shared" si="377"/>
        <v>44.19</v>
      </c>
      <c r="AD2738" s="130" t="str">
        <f t="shared" si="375"/>
        <v>22000-424</v>
      </c>
      <c r="AE2738" s="136"/>
      <c r="AF2738" s="137"/>
      <c r="AG2738" s="1" t="s">
        <v>13</v>
      </c>
      <c r="AH2738" s="43" t="s">
        <v>340</v>
      </c>
      <c r="AI2738" s="229">
        <v>45145</v>
      </c>
    </row>
    <row r="2739" spans="1:35" x14ac:dyDescent="0.25">
      <c r="A2739" s="140">
        <v>45146</v>
      </c>
      <c r="B2739" s="55" t="s">
        <v>8352</v>
      </c>
      <c r="C2739" s="51" t="s">
        <v>7572</v>
      </c>
      <c r="D2739" s="51" t="s">
        <v>8356</v>
      </c>
      <c r="E2739" s="54">
        <v>45159</v>
      </c>
      <c r="F2739" s="51" t="s">
        <v>8353</v>
      </c>
      <c r="G2739" s="48" t="s">
        <v>8354</v>
      </c>
      <c r="H2739" s="52">
        <v>1</v>
      </c>
      <c r="I2739" s="51" t="s">
        <v>8355</v>
      </c>
      <c r="J2739" s="1">
        <v>8.6</v>
      </c>
      <c r="K2739" s="132">
        <v>1008848</v>
      </c>
      <c r="L2739" s="131"/>
      <c r="M2739" s="131">
        <v>3.6</v>
      </c>
      <c r="N2739" s="131">
        <v>2.1</v>
      </c>
      <c r="O2739" s="133">
        <f t="shared" si="378"/>
        <v>7.5600000000000005</v>
      </c>
      <c r="P2739" s="131" t="s">
        <v>538</v>
      </c>
      <c r="Q2739" s="131" t="s">
        <v>412</v>
      </c>
      <c r="R2739" s="134" t="s">
        <v>997</v>
      </c>
      <c r="S2739" s="149">
        <v>0.28833333333333444</v>
      </c>
      <c r="T2739" s="149">
        <v>0.28833333333333444</v>
      </c>
      <c r="U2739" s="150">
        <v>45148</v>
      </c>
      <c r="V2739" s="149">
        <v>8.3333333333331705E-2</v>
      </c>
      <c r="W2739" s="130">
        <v>0.25</v>
      </c>
      <c r="X2739" s="135">
        <v>27.11</v>
      </c>
      <c r="Y2739" s="130" t="str">
        <f t="shared" si="373"/>
        <v>L960</v>
      </c>
      <c r="Z2739" s="130" t="str">
        <f t="shared" si="374"/>
        <v>1/LS17330</v>
      </c>
      <c r="AA2739" s="135">
        <f t="shared" si="376"/>
        <v>0.25</v>
      </c>
      <c r="AB2739" s="135">
        <f t="shared" si="371"/>
        <v>8.6</v>
      </c>
      <c r="AC2739" s="130">
        <f t="shared" si="377"/>
        <v>27.11</v>
      </c>
      <c r="AD2739" s="130" t="str">
        <f t="shared" si="375"/>
        <v>66003-184</v>
      </c>
      <c r="AE2739" s="136"/>
      <c r="AF2739" s="137"/>
      <c r="AG2739" s="1" t="s">
        <v>151</v>
      </c>
      <c r="AH2739" s="43">
        <v>1870</v>
      </c>
      <c r="AI2739" s="229">
        <v>45145</v>
      </c>
    </row>
    <row r="2740" spans="1:35" x14ac:dyDescent="0.25">
      <c r="A2740" s="140">
        <v>45146</v>
      </c>
      <c r="B2740" s="55" t="s">
        <v>8357</v>
      </c>
      <c r="C2740" s="51" t="s">
        <v>7039</v>
      </c>
      <c r="D2740" s="51" t="s">
        <v>8359</v>
      </c>
      <c r="E2740" s="54">
        <v>45159</v>
      </c>
      <c r="F2740" s="51" t="s">
        <v>105</v>
      </c>
      <c r="G2740" s="48" t="s">
        <v>8358</v>
      </c>
      <c r="H2740" s="52">
        <v>1</v>
      </c>
      <c r="I2740" s="51" t="s">
        <v>299</v>
      </c>
      <c r="J2740" s="1">
        <v>7.86</v>
      </c>
      <c r="K2740" s="132">
        <v>1008716</v>
      </c>
      <c r="L2740" s="131"/>
      <c r="M2740" s="131">
        <v>7.2</v>
      </c>
      <c r="N2740" s="131">
        <v>2.0499999999999998</v>
      </c>
      <c r="O2740" s="133">
        <f t="shared" si="378"/>
        <v>14.76</v>
      </c>
      <c r="P2740" s="131" t="s">
        <v>3486</v>
      </c>
      <c r="Q2740" s="131" t="s">
        <v>582</v>
      </c>
      <c r="R2740" s="134" t="s">
        <v>997</v>
      </c>
      <c r="S2740" s="149">
        <v>0.32416666666666671</v>
      </c>
      <c r="T2740" s="149">
        <v>0.32416666666666671</v>
      </c>
      <c r="U2740" s="150">
        <v>45148</v>
      </c>
      <c r="V2740" s="149">
        <v>8.3333333333333037E-2</v>
      </c>
      <c r="W2740" s="130">
        <v>0.31</v>
      </c>
      <c r="X2740" s="135">
        <v>45</v>
      </c>
      <c r="Y2740" s="130" t="str">
        <f t="shared" si="373"/>
        <v>PACK90</v>
      </c>
      <c r="Z2740" s="130" t="str">
        <f t="shared" si="374"/>
        <v>2/UR18650RX</v>
      </c>
      <c r="AA2740" s="135">
        <f t="shared" si="376"/>
        <v>0.31</v>
      </c>
      <c r="AB2740" s="135">
        <f t="shared" si="371"/>
        <v>7.86</v>
      </c>
      <c r="AC2740" s="130">
        <f t="shared" si="377"/>
        <v>45</v>
      </c>
      <c r="AD2740" s="130" t="str">
        <f t="shared" si="375"/>
        <v>66001-015</v>
      </c>
      <c r="AE2740" s="136"/>
      <c r="AF2740" s="137"/>
      <c r="AG2740" s="1" t="s">
        <v>13</v>
      </c>
      <c r="AH2740" s="43" t="s">
        <v>294</v>
      </c>
      <c r="AI2740" s="229">
        <v>45145</v>
      </c>
    </row>
    <row r="2741" spans="1:35" x14ac:dyDescent="0.25">
      <c r="A2741" s="146">
        <v>45141</v>
      </c>
      <c r="B2741" s="57" t="s">
        <v>8322</v>
      </c>
      <c r="C2741" s="51" t="s">
        <v>7556</v>
      </c>
      <c r="D2741" s="51" t="s">
        <v>7581</v>
      </c>
      <c r="E2741" s="54">
        <v>45153</v>
      </c>
      <c r="F2741" s="51" t="s">
        <v>7554</v>
      </c>
      <c r="G2741" s="48" t="s">
        <v>7555</v>
      </c>
      <c r="H2741" s="52">
        <v>1</v>
      </c>
      <c r="I2741" s="51" t="s">
        <v>732</v>
      </c>
      <c r="J2741" s="1">
        <v>247.23</v>
      </c>
      <c r="K2741" s="132">
        <v>1008190</v>
      </c>
      <c r="L2741" s="131"/>
      <c r="M2741" s="131">
        <v>25.2</v>
      </c>
      <c r="N2741" s="131">
        <v>20.399999999999999</v>
      </c>
      <c r="O2741" s="133">
        <f t="shared" si="378"/>
        <v>514.07999999999993</v>
      </c>
      <c r="P2741" s="131" t="s">
        <v>3486</v>
      </c>
      <c r="Q2741" s="131" t="s">
        <v>2498</v>
      </c>
      <c r="R2741" s="134" t="s">
        <v>997</v>
      </c>
      <c r="S2741" s="149">
        <v>2.3994444444444469</v>
      </c>
      <c r="T2741" s="149">
        <v>2.3994444444444469</v>
      </c>
      <c r="U2741" s="150">
        <v>45148</v>
      </c>
      <c r="V2741" s="149">
        <v>8.3333333333331705E-2</v>
      </c>
      <c r="W2741" s="130">
        <v>2.42</v>
      </c>
      <c r="X2741" s="135">
        <v>880</v>
      </c>
      <c r="Y2741" s="130" t="str">
        <f t="shared" si="373"/>
        <v>RECELL837</v>
      </c>
      <c r="Z2741" s="130" t="str">
        <f t="shared" si="374"/>
        <v>42/INR18650-35E</v>
      </c>
      <c r="AA2741" s="135">
        <f t="shared" si="376"/>
        <v>2.42</v>
      </c>
      <c r="AB2741" s="135">
        <f t="shared" si="371"/>
        <v>247.23</v>
      </c>
      <c r="AC2741" s="130">
        <f t="shared" si="377"/>
        <v>880</v>
      </c>
      <c r="AD2741" s="130" t="str">
        <f t="shared" si="375"/>
        <v>66004-177</v>
      </c>
      <c r="AE2741" s="136"/>
      <c r="AF2741" s="137"/>
      <c r="AG2741" s="1" t="s">
        <v>153</v>
      </c>
      <c r="AH2741" s="43">
        <v>2863</v>
      </c>
      <c r="AI2741" s="229">
        <v>45138</v>
      </c>
    </row>
    <row r="2742" spans="1:35" x14ac:dyDescent="0.25">
      <c r="A2742" s="144">
        <v>45119</v>
      </c>
      <c r="B2742" s="56" t="s">
        <v>8160</v>
      </c>
      <c r="C2742" s="51" t="s">
        <v>5448</v>
      </c>
      <c r="D2742" s="51" t="s">
        <v>5449</v>
      </c>
      <c r="E2742" s="54">
        <v>45134</v>
      </c>
      <c r="F2742" s="51" t="s">
        <v>610</v>
      </c>
      <c r="G2742" s="48" t="s">
        <v>5446</v>
      </c>
      <c r="H2742" s="52">
        <v>5</v>
      </c>
      <c r="I2742" s="51" t="s">
        <v>5447</v>
      </c>
      <c r="J2742" s="1">
        <v>17.13</v>
      </c>
      <c r="K2742" s="132">
        <v>1005423</v>
      </c>
      <c r="L2742" s="131"/>
      <c r="M2742" s="131"/>
      <c r="N2742" s="131"/>
      <c r="O2742" s="133">
        <f t="shared" si="378"/>
        <v>0</v>
      </c>
      <c r="P2742" s="131"/>
      <c r="Q2742" s="131"/>
      <c r="R2742" s="134" t="s">
        <v>259</v>
      </c>
      <c r="S2742" s="149">
        <v>2.5838888888888887</v>
      </c>
      <c r="T2742" s="149">
        <v>0.51677777777777778</v>
      </c>
      <c r="U2742" s="150">
        <v>45155</v>
      </c>
      <c r="V2742" s="149">
        <v>0.16666666666666874</v>
      </c>
      <c r="W2742" s="130">
        <v>0.48</v>
      </c>
      <c r="X2742" s="135">
        <v>62</v>
      </c>
      <c r="Y2742" s="130" t="str">
        <f t="shared" si="373"/>
        <v>CA197</v>
      </c>
      <c r="Z2742" s="130" t="str">
        <f t="shared" si="374"/>
        <v>1/12D5010</v>
      </c>
      <c r="AA2742" s="135">
        <f t="shared" si="376"/>
        <v>0.48</v>
      </c>
      <c r="AB2742" s="135">
        <f t="shared" si="371"/>
        <v>17.13</v>
      </c>
      <c r="AC2742" s="130">
        <f t="shared" si="377"/>
        <v>62</v>
      </c>
      <c r="AD2742" s="130" t="str">
        <f t="shared" si="375"/>
        <v>66003-065</v>
      </c>
      <c r="AE2742" s="136"/>
      <c r="AF2742" s="137"/>
      <c r="AG2742" s="1" t="s">
        <v>153</v>
      </c>
      <c r="AH2742" s="43">
        <v>1582</v>
      </c>
      <c r="AI2742" s="229">
        <v>45118</v>
      </c>
    </row>
    <row r="2743" spans="1:35" x14ac:dyDescent="0.25">
      <c r="A2743" s="144">
        <v>45119</v>
      </c>
      <c r="B2743" s="56" t="s">
        <v>8151</v>
      </c>
      <c r="C2743" s="51" t="s">
        <v>8154</v>
      </c>
      <c r="D2743" s="51" t="s">
        <v>8155</v>
      </c>
      <c r="E2743" s="54">
        <v>45139</v>
      </c>
      <c r="F2743" s="51" t="s">
        <v>8152</v>
      </c>
      <c r="G2743" s="48" t="s">
        <v>8153</v>
      </c>
      <c r="H2743" s="52">
        <v>1</v>
      </c>
      <c r="I2743" s="51" t="s">
        <v>5051</v>
      </c>
      <c r="J2743" s="1">
        <v>36.18</v>
      </c>
      <c r="K2743" s="132">
        <v>1005666</v>
      </c>
      <c r="L2743" s="131"/>
      <c r="M2743" s="131"/>
      <c r="N2743" s="131"/>
      <c r="O2743" s="133">
        <f t="shared" si="378"/>
        <v>0</v>
      </c>
      <c r="P2743" s="131"/>
      <c r="Q2743" s="131"/>
      <c r="R2743" s="134" t="s">
        <v>5813</v>
      </c>
      <c r="S2743" s="149">
        <v>0.91527777777777741</v>
      </c>
      <c r="T2743" s="149">
        <v>0.91527777777777741</v>
      </c>
      <c r="U2743" s="150">
        <v>45155</v>
      </c>
      <c r="V2743" s="149">
        <v>0.16666666666666874</v>
      </c>
      <c r="W2743" s="130">
        <v>0.5</v>
      </c>
      <c r="X2743" s="135">
        <v>113.01</v>
      </c>
      <c r="Y2743" s="130" t="str">
        <f t="shared" si="373"/>
        <v>CH583</v>
      </c>
      <c r="Z2743" s="130" t="str">
        <f t="shared" si="374"/>
        <v>CH1-590</v>
      </c>
      <c r="AA2743" s="135">
        <f t="shared" si="376"/>
        <v>0.5</v>
      </c>
      <c r="AB2743" s="135">
        <f t="shared" si="371"/>
        <v>36.18</v>
      </c>
      <c r="AC2743" s="130">
        <f t="shared" si="377"/>
        <v>113.01</v>
      </c>
      <c r="AD2743" s="130" t="str">
        <f t="shared" si="375"/>
        <v>20006-473ARB590</v>
      </c>
      <c r="AE2743" s="136"/>
      <c r="AF2743" s="137"/>
      <c r="AG2743" s="1" t="s">
        <v>152</v>
      </c>
      <c r="AH2743" s="43">
        <v>2240</v>
      </c>
      <c r="AI2743" s="229">
        <v>45118</v>
      </c>
    </row>
    <row r="2744" spans="1:35" x14ac:dyDescent="0.25">
      <c r="A2744" s="147">
        <v>45142</v>
      </c>
      <c r="B2744" s="82" t="s">
        <v>8347</v>
      </c>
      <c r="C2744" s="51" t="s">
        <v>3235</v>
      </c>
      <c r="D2744" s="51" t="s">
        <v>1063</v>
      </c>
      <c r="E2744" s="54">
        <v>45156</v>
      </c>
      <c r="F2744" s="51" t="s">
        <v>267</v>
      </c>
      <c r="G2744" s="48" t="s">
        <v>1062</v>
      </c>
      <c r="H2744" s="52">
        <v>3</v>
      </c>
      <c r="I2744" s="51" t="s">
        <v>1924</v>
      </c>
      <c r="J2744" s="1">
        <v>39.68</v>
      </c>
      <c r="K2744" s="132">
        <v>1008439</v>
      </c>
      <c r="L2744" s="131"/>
      <c r="M2744" s="131"/>
      <c r="N2744" s="131"/>
      <c r="O2744" s="133">
        <f t="shared" si="378"/>
        <v>0</v>
      </c>
      <c r="P2744" s="131"/>
      <c r="Q2744" s="131"/>
      <c r="R2744" s="134" t="s">
        <v>249</v>
      </c>
      <c r="S2744" s="149">
        <v>0.14527777777777828</v>
      </c>
      <c r="T2744" s="149">
        <v>4.8425925925926094E-2</v>
      </c>
      <c r="U2744" s="150">
        <v>45155</v>
      </c>
      <c r="V2744" s="149">
        <v>0.25000000000000044</v>
      </c>
      <c r="W2744" s="130">
        <v>0.12</v>
      </c>
      <c r="X2744" s="135">
        <v>80</v>
      </c>
      <c r="Y2744" s="130" t="str">
        <f t="shared" si="373"/>
        <v>CH211A</v>
      </c>
      <c r="Z2744" s="130" t="str">
        <f t="shared" si="374"/>
        <v>1/TSB-002PCB</v>
      </c>
      <c r="AA2744" s="135">
        <f t="shared" si="376"/>
        <v>0.12</v>
      </c>
      <c r="AB2744" s="135">
        <f t="shared" si="371"/>
        <v>39.68</v>
      </c>
      <c r="AC2744" s="130">
        <f t="shared" si="377"/>
        <v>80</v>
      </c>
      <c r="AD2744" s="130" t="str">
        <f t="shared" si="375"/>
        <v>66000-118A</v>
      </c>
      <c r="AE2744" s="136"/>
      <c r="AF2744" s="137"/>
      <c r="AG2744" s="1" t="s">
        <v>153</v>
      </c>
      <c r="AH2744" s="43">
        <v>66116</v>
      </c>
      <c r="AI2744" s="229">
        <v>45141</v>
      </c>
    </row>
    <row r="2745" spans="1:35" x14ac:dyDescent="0.25">
      <c r="A2745" s="139">
        <v>45152</v>
      </c>
      <c r="B2745" s="58" t="s">
        <v>8402</v>
      </c>
      <c r="C2745" s="248" t="s">
        <v>7011</v>
      </c>
      <c r="D2745" s="51" t="s">
        <v>7009</v>
      </c>
      <c r="E2745" s="54">
        <v>45169</v>
      </c>
      <c r="F2745" s="51" t="s">
        <v>333</v>
      </c>
      <c r="G2745" s="48" t="s">
        <v>7008</v>
      </c>
      <c r="H2745" s="52">
        <v>3</v>
      </c>
      <c r="I2745" s="51" t="s">
        <v>4124</v>
      </c>
      <c r="J2745" s="1">
        <v>1.87</v>
      </c>
      <c r="K2745" s="132">
        <v>1009625</v>
      </c>
      <c r="L2745" s="131"/>
      <c r="M2745" s="131">
        <v>3.6</v>
      </c>
      <c r="N2745" s="131">
        <v>1.65</v>
      </c>
      <c r="O2745" s="133">
        <f t="shared" si="378"/>
        <v>5.9399999999999995</v>
      </c>
      <c r="P2745" s="131" t="s">
        <v>3372</v>
      </c>
      <c r="Q2745" s="131" t="s">
        <v>412</v>
      </c>
      <c r="R2745" s="134" t="s">
        <v>997</v>
      </c>
      <c r="S2745" s="149">
        <v>1.2122222222222234</v>
      </c>
      <c r="T2745" s="149">
        <v>0.40407407407407447</v>
      </c>
      <c r="U2745" s="150">
        <v>45154</v>
      </c>
      <c r="V2745" s="149">
        <v>0.16666666666666607</v>
      </c>
      <c r="W2745" s="130">
        <v>0.33</v>
      </c>
      <c r="X2745" s="135">
        <v>19.54</v>
      </c>
      <c r="Y2745" s="130" t="str">
        <f t="shared" si="373"/>
        <v>L651</v>
      </c>
      <c r="Z2745" s="130" t="str">
        <f t="shared" si="374"/>
        <v>1/PLC-2/3AA-3.6-BERG</v>
      </c>
      <c r="AA2745" s="135">
        <f t="shared" si="376"/>
        <v>0.33</v>
      </c>
      <c r="AB2745" s="135">
        <f t="shared" si="371"/>
        <v>1.87</v>
      </c>
      <c r="AC2745" s="130">
        <f t="shared" si="377"/>
        <v>19.54</v>
      </c>
      <c r="AD2745" s="130" t="str">
        <f t="shared" si="375"/>
        <v>60000-008ASIEM</v>
      </c>
      <c r="AE2745" s="136"/>
      <c r="AF2745" s="137"/>
      <c r="AG2745" s="1" t="s">
        <v>573</v>
      </c>
      <c r="AH2745" s="43" t="s">
        <v>334</v>
      </c>
      <c r="AI2745" s="229">
        <v>45152</v>
      </c>
    </row>
    <row r="2746" spans="1:35" x14ac:dyDescent="0.25">
      <c r="A2746" s="146">
        <v>45148</v>
      </c>
      <c r="B2746" s="57" t="s">
        <v>8386</v>
      </c>
      <c r="C2746" s="51" t="s">
        <v>8388</v>
      </c>
      <c r="D2746" s="51" t="s">
        <v>8425</v>
      </c>
      <c r="E2746" s="54">
        <v>45168</v>
      </c>
      <c r="F2746" s="51" t="s">
        <v>2862</v>
      </c>
      <c r="G2746" s="48" t="s">
        <v>8387</v>
      </c>
      <c r="H2746" s="52">
        <v>1</v>
      </c>
      <c r="I2746" s="51" t="s">
        <v>288</v>
      </c>
      <c r="J2746" s="1">
        <v>21.11</v>
      </c>
      <c r="K2746" s="132">
        <v>1009261</v>
      </c>
      <c r="L2746" s="131"/>
      <c r="M2746" s="131">
        <v>8.4</v>
      </c>
      <c r="N2746" s="131">
        <v>4</v>
      </c>
      <c r="O2746" s="133">
        <v>19.2</v>
      </c>
      <c r="P2746" s="131" t="s">
        <v>3497</v>
      </c>
      <c r="Q2746" s="131" t="s">
        <v>589</v>
      </c>
      <c r="R2746" s="134" t="s">
        <v>997</v>
      </c>
      <c r="S2746" s="149">
        <v>0.90972222222222276</v>
      </c>
      <c r="T2746" s="149">
        <v>0.90972222222222276</v>
      </c>
      <c r="U2746" s="150">
        <v>45154</v>
      </c>
      <c r="V2746" s="149">
        <v>8.3333333333330373E-2</v>
      </c>
      <c r="W2746" s="130">
        <v>0.25</v>
      </c>
      <c r="X2746" s="135">
        <v>74.64</v>
      </c>
      <c r="Y2746" s="130" t="str">
        <f t="shared" si="373"/>
        <v>RECELL857</v>
      </c>
      <c r="Z2746" s="130" t="str">
        <f t="shared" si="374"/>
        <v>7/HR-4/3AU</v>
      </c>
      <c r="AA2746" s="135">
        <f t="shared" si="376"/>
        <v>0.25</v>
      </c>
      <c r="AB2746" s="135">
        <f t="shared" si="371"/>
        <v>21.11</v>
      </c>
      <c r="AC2746" s="130">
        <f t="shared" si="377"/>
        <v>74.64</v>
      </c>
      <c r="AD2746" s="130" t="str">
        <f t="shared" si="375"/>
        <v>66004-214</v>
      </c>
      <c r="AE2746" s="136"/>
      <c r="AF2746" s="137"/>
      <c r="AG2746" s="1" t="s">
        <v>13</v>
      </c>
      <c r="AH2746" s="43">
        <v>35767</v>
      </c>
      <c r="AI2746" s="51" t="s">
        <v>8389</v>
      </c>
    </row>
    <row r="2747" spans="1:35" x14ac:dyDescent="0.25">
      <c r="A2747" s="144">
        <v>45147</v>
      </c>
      <c r="B2747" s="56" t="s">
        <v>8377</v>
      </c>
      <c r="C2747" s="51" t="s">
        <v>4941</v>
      </c>
      <c r="D2747" s="51" t="s">
        <v>647</v>
      </c>
      <c r="E2747" s="54">
        <v>45167</v>
      </c>
      <c r="F2747" s="51" t="s">
        <v>7966</v>
      </c>
      <c r="G2747" s="48" t="s">
        <v>645</v>
      </c>
      <c r="H2747" s="52">
        <v>3</v>
      </c>
      <c r="I2747" s="51" t="s">
        <v>113</v>
      </c>
      <c r="J2747" s="1">
        <v>15.24</v>
      </c>
      <c r="K2747" s="132">
        <v>1009079</v>
      </c>
      <c r="L2747" s="131"/>
      <c r="M2747" s="131">
        <v>10.8</v>
      </c>
      <c r="N2747" s="131">
        <v>3.35</v>
      </c>
      <c r="O2747" s="133">
        <f>N2747*M2747</f>
        <v>36.180000000000007</v>
      </c>
      <c r="P2747" s="131" t="s">
        <v>3486</v>
      </c>
      <c r="Q2747" s="131" t="s">
        <v>577</v>
      </c>
      <c r="R2747" s="134" t="s">
        <v>997</v>
      </c>
      <c r="S2747" s="149">
        <v>2.5158333333333323</v>
      </c>
      <c r="T2747" s="149">
        <v>0.83861111111111075</v>
      </c>
      <c r="U2747" s="150">
        <v>45154</v>
      </c>
      <c r="V2747" s="149">
        <v>0.16666666666666607</v>
      </c>
      <c r="W2747" s="130">
        <v>1.04</v>
      </c>
      <c r="X2747" s="135">
        <v>122.35</v>
      </c>
      <c r="Y2747" s="130" t="str">
        <f t="shared" si="373"/>
        <v>RECELL381</v>
      </c>
      <c r="Z2747" s="130" t="str">
        <f t="shared" si="374"/>
        <v>3/NCR18650BF</v>
      </c>
      <c r="AA2747" s="135">
        <f t="shared" si="376"/>
        <v>1.04</v>
      </c>
      <c r="AB2747" s="135">
        <f t="shared" si="371"/>
        <v>15.24</v>
      </c>
      <c r="AC2747" s="130">
        <f t="shared" si="377"/>
        <v>122.35</v>
      </c>
      <c r="AD2747" s="130" t="str">
        <f t="shared" si="375"/>
        <v>22000-535F</v>
      </c>
      <c r="AE2747" s="136"/>
      <c r="AF2747" s="137"/>
      <c r="AG2747" s="1" t="s">
        <v>153</v>
      </c>
      <c r="AH2747" s="43">
        <v>2903</v>
      </c>
      <c r="AI2747" s="229">
        <v>45146</v>
      </c>
    </row>
    <row r="2748" spans="1:35" x14ac:dyDescent="0.25">
      <c r="A2748" s="139">
        <v>45152</v>
      </c>
      <c r="B2748" s="58" t="s">
        <v>8394</v>
      </c>
      <c r="C2748" s="51" t="s">
        <v>8396</v>
      </c>
      <c r="D2748" s="51" t="s">
        <v>6302</v>
      </c>
      <c r="E2748" s="54">
        <v>45166</v>
      </c>
      <c r="F2748" s="51" t="s">
        <v>322</v>
      </c>
      <c r="G2748" s="48" t="s">
        <v>6301</v>
      </c>
      <c r="H2748" s="52">
        <v>4</v>
      </c>
      <c r="I2748" s="51" t="s">
        <v>8395</v>
      </c>
      <c r="J2748" s="1">
        <v>0.93</v>
      </c>
      <c r="K2748" s="132">
        <v>1009506</v>
      </c>
      <c r="L2748" s="131"/>
      <c r="M2748" s="131"/>
      <c r="N2748" s="131"/>
      <c r="O2748" s="133">
        <f>N2748*M2748</f>
        <v>0</v>
      </c>
      <c r="P2748" s="131"/>
      <c r="Q2748" s="131"/>
      <c r="R2748" s="134" t="s">
        <v>2172</v>
      </c>
      <c r="S2748" s="149">
        <v>0.45777777777777773</v>
      </c>
      <c r="T2748" s="149">
        <v>0.11444444444444443</v>
      </c>
      <c r="U2748" s="150">
        <v>45154</v>
      </c>
      <c r="V2748" s="149">
        <v>7.249999999999801E-2</v>
      </c>
      <c r="W2748" s="130">
        <v>8.8999999999999996E-2</v>
      </c>
      <c r="X2748" s="135">
        <v>3.72</v>
      </c>
      <c r="Y2748" s="130" t="str">
        <f t="shared" si="373"/>
        <v>CA78</v>
      </c>
      <c r="Z2748" s="130" t="str">
        <f t="shared" si="374"/>
        <v>CC34-250</v>
      </c>
      <c r="AA2748" s="135">
        <f t="shared" si="376"/>
        <v>8.8999999999999996E-2</v>
      </c>
      <c r="AB2748" s="135">
        <f t="shared" si="371"/>
        <v>0.93</v>
      </c>
      <c r="AC2748" s="130">
        <f t="shared" si="377"/>
        <v>3.72</v>
      </c>
      <c r="AD2748" s="130" t="str">
        <f t="shared" si="375"/>
        <v>20008-694I</v>
      </c>
      <c r="AE2748" s="136"/>
      <c r="AF2748" s="137"/>
      <c r="AG2748" s="1" t="s">
        <v>153</v>
      </c>
      <c r="AH2748" s="43" t="s">
        <v>323</v>
      </c>
      <c r="AI2748" s="229">
        <v>45149</v>
      </c>
    </row>
    <row r="2749" spans="1:35" x14ac:dyDescent="0.25">
      <c r="A2749" s="144">
        <v>45154</v>
      </c>
      <c r="B2749" s="56" t="s">
        <v>8411</v>
      </c>
      <c r="C2749" s="51" t="s">
        <v>661</v>
      </c>
      <c r="D2749" s="51" t="s">
        <v>8413</v>
      </c>
      <c r="E2749" s="54">
        <v>45160</v>
      </c>
      <c r="F2749" s="51" t="s">
        <v>322</v>
      </c>
      <c r="G2749" s="48" t="s">
        <v>8412</v>
      </c>
      <c r="H2749" s="52">
        <v>5</v>
      </c>
      <c r="I2749" s="51" t="s">
        <v>660</v>
      </c>
      <c r="J2749" s="1">
        <v>1.0900000000000001</v>
      </c>
      <c r="K2749" s="132">
        <v>1009838</v>
      </c>
      <c r="L2749" s="131"/>
      <c r="M2749" s="131">
        <v>3.6</v>
      </c>
      <c r="N2749" s="131">
        <v>1.2</v>
      </c>
      <c r="O2749" s="133">
        <f>N2749*M2749</f>
        <v>4.32</v>
      </c>
      <c r="P2749" s="131" t="s">
        <v>3372</v>
      </c>
      <c r="Q2749" s="131" t="s">
        <v>412</v>
      </c>
      <c r="R2749" s="134" t="s">
        <v>2172</v>
      </c>
      <c r="S2749" s="149">
        <v>1.4294444444444445</v>
      </c>
      <c r="T2749" s="149">
        <v>0.28588888888888891</v>
      </c>
      <c r="U2749" s="150">
        <v>45154</v>
      </c>
      <c r="V2749" s="149">
        <v>0.16666666666666874</v>
      </c>
      <c r="W2749" s="130">
        <v>0.25</v>
      </c>
      <c r="X2749" s="135">
        <v>23.49</v>
      </c>
      <c r="Y2749" s="130" t="str">
        <f t="shared" si="373"/>
        <v>L554</v>
      </c>
      <c r="Z2749" s="130" t="str">
        <f t="shared" si="374"/>
        <v>1/ER14250H</v>
      </c>
      <c r="AA2749" s="135">
        <f t="shared" si="376"/>
        <v>0.25</v>
      </c>
      <c r="AB2749" s="135">
        <f t="shared" si="371"/>
        <v>1.0900000000000001</v>
      </c>
      <c r="AC2749" s="130">
        <f t="shared" si="377"/>
        <v>23.49</v>
      </c>
      <c r="AD2749" s="130" t="str">
        <f t="shared" si="375"/>
        <v>59001-501UNI</v>
      </c>
      <c r="AE2749" s="136"/>
      <c r="AF2749" s="137"/>
      <c r="AG2749" s="1" t="s">
        <v>13</v>
      </c>
      <c r="AH2749" s="43" t="s">
        <v>323</v>
      </c>
      <c r="AI2749" s="229">
        <v>45153</v>
      </c>
    </row>
    <row r="2750" spans="1:35" x14ac:dyDescent="0.25">
      <c r="A2750" s="144">
        <v>45133</v>
      </c>
      <c r="B2750" s="56" t="s">
        <v>8266</v>
      </c>
      <c r="C2750" s="51" t="s">
        <v>655</v>
      </c>
      <c r="D2750" s="51" t="s">
        <v>656</v>
      </c>
      <c r="E2750" s="54">
        <v>45163</v>
      </c>
      <c r="F2750" s="51" t="s">
        <v>652</v>
      </c>
      <c r="G2750" s="48" t="s">
        <v>653</v>
      </c>
      <c r="H2750" s="52">
        <v>360</v>
      </c>
      <c r="I2750" s="51" t="s">
        <v>654</v>
      </c>
      <c r="J2750" s="1">
        <v>4.2</v>
      </c>
      <c r="K2750" s="132">
        <v>1007219</v>
      </c>
      <c r="L2750" s="131"/>
      <c r="M2750" s="131">
        <v>3.6</v>
      </c>
      <c r="N2750" s="131">
        <v>2.25</v>
      </c>
      <c r="O2750" s="133">
        <f>N2750*M2750</f>
        <v>8.1</v>
      </c>
      <c r="P2750" s="131" t="s">
        <v>3486</v>
      </c>
      <c r="Q2750" s="131" t="s">
        <v>412</v>
      </c>
      <c r="R2750" s="134" t="s">
        <v>5775</v>
      </c>
      <c r="S2750" s="149">
        <v>40.9375</v>
      </c>
      <c r="T2750" s="149">
        <v>0.11371527777777778</v>
      </c>
      <c r="U2750" s="150">
        <v>45154</v>
      </c>
      <c r="V2750" s="149">
        <v>4.7419444444444441</v>
      </c>
      <c r="W2750" s="130">
        <v>0.13</v>
      </c>
      <c r="X2750" s="135">
        <v>12.8</v>
      </c>
      <c r="Y2750" s="130" t="str">
        <f t="shared" si="373"/>
        <v>RL1232</v>
      </c>
      <c r="Z2750" s="130" t="str">
        <f t="shared" si="374"/>
        <v>1/UR18650A</v>
      </c>
      <c r="AA2750" s="135">
        <f t="shared" si="376"/>
        <v>0.13</v>
      </c>
      <c r="AB2750" s="135">
        <f t="shared" si="371"/>
        <v>4.2</v>
      </c>
      <c r="AC2750" s="130">
        <f t="shared" si="377"/>
        <v>12.8</v>
      </c>
      <c r="AD2750" s="130" t="str">
        <f t="shared" si="375"/>
        <v>67001-718</v>
      </c>
      <c r="AE2750" s="136"/>
      <c r="AF2750" s="137"/>
      <c r="AG2750" s="1" t="s">
        <v>153</v>
      </c>
      <c r="AH2750" s="43">
        <v>35562</v>
      </c>
      <c r="AI2750" s="229">
        <v>45131</v>
      </c>
    </row>
    <row r="2751" spans="1:35" x14ac:dyDescent="0.25">
      <c r="A2751" s="147">
        <v>45142</v>
      </c>
      <c r="B2751" s="82" t="s">
        <v>8330</v>
      </c>
      <c r="C2751" s="51" t="s">
        <v>8182</v>
      </c>
      <c r="D2751" s="51" t="s">
        <v>2735</v>
      </c>
      <c r="E2751" s="54">
        <v>45142</v>
      </c>
      <c r="F2751" s="51" t="s">
        <v>1543</v>
      </c>
      <c r="G2751" s="48" t="s">
        <v>2732</v>
      </c>
      <c r="H2751" s="52">
        <v>1</v>
      </c>
      <c r="I2751" s="51" t="s">
        <v>95</v>
      </c>
      <c r="J2751" s="1">
        <v>56.71</v>
      </c>
      <c r="K2751" s="132">
        <v>1008473</v>
      </c>
      <c r="L2751" s="131"/>
      <c r="M2751" s="131" t="s">
        <v>8183</v>
      </c>
      <c r="N2751" s="131"/>
      <c r="O2751" s="133"/>
      <c r="P2751" s="131" t="s">
        <v>3538</v>
      </c>
      <c r="Q2751" s="131" t="s">
        <v>2734</v>
      </c>
      <c r="R2751" s="134" t="s">
        <v>2473</v>
      </c>
      <c r="S2751" s="149">
        <v>5.7833333333333297</v>
      </c>
      <c r="T2751" s="149">
        <v>5.7833333333333297</v>
      </c>
      <c r="U2751" s="150">
        <v>45153</v>
      </c>
      <c r="V2751" s="149">
        <v>0.16666666666666741</v>
      </c>
      <c r="W2751" s="130">
        <v>6.08</v>
      </c>
      <c r="X2751" s="135">
        <v>394</v>
      </c>
      <c r="Y2751" s="130" t="str">
        <f t="shared" si="373"/>
        <v>AL601</v>
      </c>
      <c r="Z2751" s="130" t="str">
        <f t="shared" si="374"/>
        <v>45/LR20XW + 9/LR14T</v>
      </c>
      <c r="AA2751" s="135">
        <f t="shared" si="376"/>
        <v>6.08</v>
      </c>
      <c r="AB2751" s="135">
        <f t="shared" si="371"/>
        <v>56.71</v>
      </c>
      <c r="AC2751" s="130">
        <f t="shared" si="377"/>
        <v>394</v>
      </c>
      <c r="AD2751" s="130" t="str">
        <f t="shared" si="375"/>
        <v>66002-691</v>
      </c>
      <c r="AE2751" s="136"/>
      <c r="AF2751" s="137"/>
      <c r="AG2751" s="1" t="s">
        <v>153</v>
      </c>
      <c r="AH2751" s="43">
        <v>27233</v>
      </c>
      <c r="AI2751" s="229">
        <v>45141</v>
      </c>
    </row>
    <row r="2752" spans="1:35" x14ac:dyDescent="0.25">
      <c r="A2752" s="144">
        <v>45147</v>
      </c>
      <c r="B2752" s="56" t="s">
        <v>8376</v>
      </c>
      <c r="C2752" s="51" t="s">
        <v>445</v>
      </c>
      <c r="D2752" s="51" t="s">
        <v>600</v>
      </c>
      <c r="E2752" s="54">
        <v>45167</v>
      </c>
      <c r="F2752" s="51" t="s">
        <v>7966</v>
      </c>
      <c r="G2752" s="48" t="s">
        <v>449</v>
      </c>
      <c r="H2752" s="52">
        <v>4</v>
      </c>
      <c r="I2752" s="51" t="s">
        <v>364</v>
      </c>
      <c r="J2752" s="1">
        <v>21.99</v>
      </c>
      <c r="K2752" s="132">
        <v>1009079</v>
      </c>
      <c r="L2752" s="131"/>
      <c r="M2752" s="131">
        <v>11.1</v>
      </c>
      <c r="N2752" s="131">
        <v>5.2</v>
      </c>
      <c r="O2752" s="133">
        <f t="shared" ref="O2752:O2786" si="379">N2752*M2752</f>
        <v>57.72</v>
      </c>
      <c r="P2752" s="131" t="s">
        <v>3486</v>
      </c>
      <c r="Q2752" s="131" t="s">
        <v>372</v>
      </c>
      <c r="R2752" s="134" t="s">
        <v>997</v>
      </c>
      <c r="S2752" s="149">
        <v>2.618055555555558</v>
      </c>
      <c r="T2752" s="149">
        <v>0.65451388888888951</v>
      </c>
      <c r="U2752" s="150">
        <v>45153</v>
      </c>
      <c r="V2752" s="149">
        <v>0.16583333333333394</v>
      </c>
      <c r="W2752" s="130">
        <v>1.43</v>
      </c>
      <c r="X2752" s="135">
        <v>122.35</v>
      </c>
      <c r="Y2752" s="130" t="str">
        <f t="shared" si="373"/>
        <v>RECELL186</v>
      </c>
      <c r="Z2752" s="130" t="str">
        <f t="shared" si="374"/>
        <v>6/UR18650ZY</v>
      </c>
      <c r="AA2752" s="135">
        <f t="shared" si="376"/>
        <v>1.43</v>
      </c>
      <c r="AB2752" s="135">
        <f t="shared" si="371"/>
        <v>21.99</v>
      </c>
      <c r="AC2752" s="130">
        <f t="shared" si="377"/>
        <v>122.35</v>
      </c>
      <c r="AD2752" s="130" t="str">
        <f t="shared" si="375"/>
        <v>66001-114</v>
      </c>
      <c r="AE2752" s="136"/>
      <c r="AF2752" s="137"/>
      <c r="AG2752" s="1" t="s">
        <v>153</v>
      </c>
      <c r="AH2752" s="43">
        <v>2903</v>
      </c>
      <c r="AI2752" s="229">
        <v>45146</v>
      </c>
    </row>
    <row r="2753" spans="1:35" x14ac:dyDescent="0.25">
      <c r="A2753" s="144">
        <v>45063</v>
      </c>
      <c r="B2753" s="56" t="s">
        <v>7719</v>
      </c>
      <c r="C2753" s="51" t="s">
        <v>7721</v>
      </c>
      <c r="D2753" s="51" t="s">
        <v>8426</v>
      </c>
      <c r="E2753" s="54">
        <v>45076</v>
      </c>
      <c r="F2753" s="51" t="s">
        <v>322</v>
      </c>
      <c r="G2753" s="48" t="s">
        <v>7720</v>
      </c>
      <c r="H2753" s="52">
        <v>1</v>
      </c>
      <c r="I2753" s="51" t="s">
        <v>321</v>
      </c>
      <c r="J2753" s="1">
        <v>195.88</v>
      </c>
      <c r="K2753" s="132">
        <v>992241</v>
      </c>
      <c r="L2753" s="131"/>
      <c r="M2753" s="131">
        <v>25.2</v>
      </c>
      <c r="N2753" s="131">
        <v>11.6</v>
      </c>
      <c r="O2753" s="133">
        <f t="shared" si="379"/>
        <v>292.32</v>
      </c>
      <c r="P2753" s="131" t="s">
        <v>3486</v>
      </c>
      <c r="Q2753" s="131" t="s">
        <v>1809</v>
      </c>
      <c r="R2753" s="134" t="s">
        <v>997</v>
      </c>
      <c r="S2753" s="149">
        <v>4.1563888888888876</v>
      </c>
      <c r="T2753" s="149">
        <v>4.1563888888888876</v>
      </c>
      <c r="U2753" s="150">
        <v>45153</v>
      </c>
      <c r="V2753" s="149">
        <v>0.16666666666666741</v>
      </c>
      <c r="W2753" s="130">
        <v>0.5</v>
      </c>
      <c r="X2753" s="135">
        <v>400</v>
      </c>
      <c r="Y2753" s="130" t="str">
        <f t="shared" si="373"/>
        <v>RECELL856</v>
      </c>
      <c r="Z2753" s="130" t="str">
        <f t="shared" si="374"/>
        <v>28/NCR18650PF</v>
      </c>
      <c r="AA2753" s="135">
        <f t="shared" si="376"/>
        <v>0.5</v>
      </c>
      <c r="AB2753" s="135">
        <f t="shared" si="371"/>
        <v>195.88</v>
      </c>
      <c r="AC2753" s="130">
        <f t="shared" si="377"/>
        <v>400</v>
      </c>
      <c r="AD2753" s="130" t="str">
        <f t="shared" si="375"/>
        <v>66004-188</v>
      </c>
      <c r="AE2753" s="136"/>
      <c r="AF2753" s="137"/>
      <c r="AG2753" s="1" t="s">
        <v>151</v>
      </c>
      <c r="AH2753" s="43" t="s">
        <v>323</v>
      </c>
      <c r="AI2753" s="229">
        <v>45062</v>
      </c>
    </row>
    <row r="2754" spans="1:35" x14ac:dyDescent="0.25">
      <c r="A2754" s="146">
        <v>45113</v>
      </c>
      <c r="B2754" s="57" t="s">
        <v>8078</v>
      </c>
      <c r="C2754" s="51"/>
      <c r="D2754" s="51" t="s">
        <v>7789</v>
      </c>
      <c r="E2754" s="54">
        <v>45131</v>
      </c>
      <c r="F2754" s="51" t="s">
        <v>2460</v>
      </c>
      <c r="G2754" s="48" t="s">
        <v>7787</v>
      </c>
      <c r="H2754" s="52">
        <v>1</v>
      </c>
      <c r="I2754" s="1"/>
      <c r="J2754" s="1">
        <v>36.200000000000003</v>
      </c>
      <c r="K2754" s="132">
        <v>1004490</v>
      </c>
      <c r="L2754" s="131"/>
      <c r="M2754" s="131"/>
      <c r="N2754" s="131"/>
      <c r="O2754" s="133">
        <f t="shared" si="379"/>
        <v>0</v>
      </c>
      <c r="P2754" s="131"/>
      <c r="Q2754" s="131"/>
      <c r="R2754" s="134" t="s">
        <v>5813</v>
      </c>
      <c r="S2754" s="149">
        <v>0.82666666666666533</v>
      </c>
      <c r="T2754" s="149">
        <v>0.82666666666666533</v>
      </c>
      <c r="U2754" s="150">
        <v>45155</v>
      </c>
      <c r="V2754" s="149">
        <v>0.16666666666666607</v>
      </c>
      <c r="W2754" s="130">
        <v>0.77</v>
      </c>
      <c r="X2754" s="135">
        <v>117</v>
      </c>
      <c r="Y2754" s="130" t="str">
        <f t="shared" si="373"/>
        <v>CH582</v>
      </c>
      <c r="Z2754" s="130">
        <f t="shared" si="374"/>
        <v>0</v>
      </c>
      <c r="AA2754" s="135">
        <f t="shared" si="376"/>
        <v>0.77</v>
      </c>
      <c r="AB2754" s="135">
        <f t="shared" ref="AB2754:AB2817" si="380">J2754</f>
        <v>36.200000000000003</v>
      </c>
      <c r="AC2754" s="130">
        <f t="shared" si="377"/>
        <v>117</v>
      </c>
      <c r="AD2754" s="130" t="str">
        <f t="shared" si="375"/>
        <v>20006-473MBM06</v>
      </c>
      <c r="AE2754" s="136"/>
      <c r="AF2754" s="137"/>
      <c r="AG2754" s="1" t="s">
        <v>573</v>
      </c>
      <c r="AH2754" s="43" t="s">
        <v>2464</v>
      </c>
      <c r="AI2754" s="229">
        <v>45110</v>
      </c>
    </row>
    <row r="2755" spans="1:35" x14ac:dyDescent="0.25">
      <c r="A2755" s="144">
        <v>45119</v>
      </c>
      <c r="B2755" s="56" t="s">
        <v>8159</v>
      </c>
      <c r="C2755" s="51" t="s">
        <v>1204</v>
      </c>
      <c r="D2755" s="51" t="s">
        <v>6431</v>
      </c>
      <c r="E2755" s="54">
        <v>45134</v>
      </c>
      <c r="F2755" s="51" t="s">
        <v>610</v>
      </c>
      <c r="G2755" s="48" t="s">
        <v>6430</v>
      </c>
      <c r="H2755" s="52">
        <v>10</v>
      </c>
      <c r="I2755" s="51" t="s">
        <v>643</v>
      </c>
      <c r="J2755" s="1">
        <v>340.63</v>
      </c>
      <c r="K2755" s="132">
        <v>1005423</v>
      </c>
      <c r="L2755" s="131"/>
      <c r="M2755" s="131">
        <v>25.2</v>
      </c>
      <c r="N2755" s="131">
        <v>7.5</v>
      </c>
      <c r="O2755" s="133">
        <f t="shared" si="379"/>
        <v>189</v>
      </c>
      <c r="P2755" s="131" t="s">
        <v>3486</v>
      </c>
      <c r="Q2755" s="131" t="s">
        <v>567</v>
      </c>
      <c r="R2755" s="134" t="s">
        <v>3187</v>
      </c>
      <c r="S2755" s="149">
        <v>69.296666666666653</v>
      </c>
      <c r="T2755" s="149">
        <v>6.9296666666666651</v>
      </c>
      <c r="U2755" s="150">
        <v>45159</v>
      </c>
      <c r="V2755" s="149">
        <v>0.23916666666666941</v>
      </c>
      <c r="W2755" s="130">
        <v>6.67</v>
      </c>
      <c r="X2755" s="135">
        <v>750</v>
      </c>
      <c r="Y2755" s="130" t="str">
        <f t="shared" si="373"/>
        <v>RL1098D</v>
      </c>
      <c r="Z2755" s="130" t="str">
        <f t="shared" si="374"/>
        <v>21/INR18650-25R</v>
      </c>
      <c r="AA2755" s="135">
        <f t="shared" si="376"/>
        <v>6.67</v>
      </c>
      <c r="AB2755" s="135">
        <f t="shared" si="380"/>
        <v>340.63</v>
      </c>
      <c r="AC2755" s="130">
        <f t="shared" si="377"/>
        <v>750</v>
      </c>
      <c r="AD2755" s="130" t="str">
        <f t="shared" si="375"/>
        <v>67001-6394</v>
      </c>
      <c r="AE2755" s="136"/>
      <c r="AF2755" s="137"/>
      <c r="AG2755" s="1" t="s">
        <v>153</v>
      </c>
      <c r="AH2755" s="43">
        <v>1582</v>
      </c>
      <c r="AI2755" s="229">
        <v>45118</v>
      </c>
    </row>
    <row r="2756" spans="1:35" x14ac:dyDescent="0.25">
      <c r="A2756" s="144">
        <v>45133</v>
      </c>
      <c r="B2756" s="56" t="s">
        <v>8271</v>
      </c>
      <c r="C2756" s="51" t="s">
        <v>1204</v>
      </c>
      <c r="D2756" s="51" t="s">
        <v>7466</v>
      </c>
      <c r="E2756" s="54">
        <v>45142</v>
      </c>
      <c r="F2756" s="51" t="s">
        <v>610</v>
      </c>
      <c r="G2756" s="48" t="s">
        <v>7464</v>
      </c>
      <c r="H2756" s="52">
        <v>1</v>
      </c>
      <c r="I2756" s="51" t="s">
        <v>643</v>
      </c>
      <c r="J2756" s="1">
        <v>376.32</v>
      </c>
      <c r="K2756" s="132">
        <v>1006989</v>
      </c>
      <c r="L2756" s="131"/>
      <c r="M2756" s="131">
        <v>25.2</v>
      </c>
      <c r="N2756" s="131">
        <v>7.5</v>
      </c>
      <c r="O2756" s="133">
        <f t="shared" si="379"/>
        <v>189</v>
      </c>
      <c r="P2756" s="131" t="s">
        <v>3486</v>
      </c>
      <c r="Q2756" s="131" t="s">
        <v>567</v>
      </c>
      <c r="R2756" s="134" t="s">
        <v>259</v>
      </c>
      <c r="S2756" s="149">
        <v>19.197222222222223</v>
      </c>
      <c r="T2756" s="149">
        <v>19.197222222222223</v>
      </c>
      <c r="U2756" s="150">
        <v>45159</v>
      </c>
      <c r="V2756" s="149">
        <v>0.16666666666666607</v>
      </c>
      <c r="W2756" s="130">
        <v>12.64</v>
      </c>
      <c r="X2756" s="135">
        <v>800</v>
      </c>
      <c r="Y2756" s="130" t="str">
        <f t="shared" si="373"/>
        <v>RL1682</v>
      </c>
      <c r="Z2756" s="130" t="str">
        <f t="shared" si="374"/>
        <v>21/INR18650-25R</v>
      </c>
      <c r="AA2756" s="135">
        <f t="shared" si="376"/>
        <v>12.64</v>
      </c>
      <c r="AB2756" s="135">
        <f t="shared" si="380"/>
        <v>376.32</v>
      </c>
      <c r="AC2756" s="130">
        <f t="shared" si="377"/>
        <v>800</v>
      </c>
      <c r="AD2756" s="130" t="str">
        <f t="shared" si="375"/>
        <v>67001-945</v>
      </c>
      <c r="AE2756" s="136"/>
      <c r="AF2756" s="137"/>
      <c r="AG2756" s="1" t="s">
        <v>151</v>
      </c>
      <c r="AH2756" s="43">
        <v>1582</v>
      </c>
      <c r="AI2756" s="229">
        <v>45128</v>
      </c>
    </row>
    <row r="2757" spans="1:35" x14ac:dyDescent="0.25">
      <c r="A2757" s="144">
        <v>45154</v>
      </c>
      <c r="B2757" s="56" t="s">
        <v>8407</v>
      </c>
      <c r="C2757" s="51" t="s">
        <v>8410</v>
      </c>
      <c r="D2757" s="51" t="s">
        <v>8438</v>
      </c>
      <c r="E2757" s="54">
        <v>45158</v>
      </c>
      <c r="F2757" s="51" t="s">
        <v>105</v>
      </c>
      <c r="G2757" s="48" t="s">
        <v>8408</v>
      </c>
      <c r="H2757" s="52">
        <v>5</v>
      </c>
      <c r="I2757" s="51" t="s">
        <v>8409</v>
      </c>
      <c r="J2757" s="1">
        <v>0.5</v>
      </c>
      <c r="K2757" s="132">
        <v>1009760</v>
      </c>
      <c r="L2757" s="131"/>
      <c r="M2757" s="131"/>
      <c r="N2757" s="131"/>
      <c r="O2757" s="133">
        <f t="shared" si="379"/>
        <v>0</v>
      </c>
      <c r="P2757" s="131"/>
      <c r="Q2757" s="131"/>
      <c r="R2757" s="134" t="s">
        <v>2172</v>
      </c>
      <c r="S2757" s="149">
        <v>1.5000000000002345E-2</v>
      </c>
      <c r="T2757" s="149">
        <v>3.0000000000004689E-3</v>
      </c>
      <c r="U2757" s="150">
        <v>45159</v>
      </c>
      <c r="V2757" s="149">
        <v>7.972222222222225E-2</v>
      </c>
      <c r="W2757" s="130">
        <v>0.25</v>
      </c>
      <c r="X2757" s="135">
        <v>4.6900000000000004</v>
      </c>
      <c r="Y2757" s="130" t="str">
        <f t="shared" si="373"/>
        <v>PACK777</v>
      </c>
      <c r="Z2757" s="130" t="str">
        <f t="shared" si="374"/>
        <v>CC30-110</v>
      </c>
      <c r="AA2757" s="135">
        <f t="shared" si="376"/>
        <v>0.25</v>
      </c>
      <c r="AB2757" s="135">
        <f t="shared" si="380"/>
        <v>0.5</v>
      </c>
      <c r="AC2757" s="130">
        <f t="shared" si="377"/>
        <v>4.6900000000000004</v>
      </c>
      <c r="AD2757" s="130" t="str">
        <f t="shared" si="375"/>
        <v>20008-697</v>
      </c>
      <c r="AE2757" s="136"/>
      <c r="AF2757" s="137"/>
      <c r="AG2757" s="1" t="s">
        <v>573</v>
      </c>
      <c r="AH2757" s="43" t="s">
        <v>294</v>
      </c>
      <c r="AI2757" s="229">
        <v>45153</v>
      </c>
    </row>
    <row r="2758" spans="1:35" x14ac:dyDescent="0.25">
      <c r="A2758" s="146">
        <v>45155</v>
      </c>
      <c r="B2758" s="57" t="s">
        <v>8421</v>
      </c>
      <c r="C2758" s="51" t="s">
        <v>7788</v>
      </c>
      <c r="D2758" s="51" t="s">
        <v>7789</v>
      </c>
      <c r="E2758" s="54">
        <v>45170</v>
      </c>
      <c r="F2758" s="51" t="s">
        <v>8074</v>
      </c>
      <c r="G2758" s="48" t="s">
        <v>7787</v>
      </c>
      <c r="H2758" s="52">
        <v>1</v>
      </c>
      <c r="I2758" s="51" t="s">
        <v>5051</v>
      </c>
      <c r="J2758" s="1">
        <v>36.18</v>
      </c>
      <c r="K2758" s="132">
        <v>1010021</v>
      </c>
      <c r="L2758" s="131"/>
      <c r="M2758" s="131"/>
      <c r="N2758" s="131"/>
      <c r="O2758" s="133">
        <f t="shared" si="379"/>
        <v>0</v>
      </c>
      <c r="P2758" s="131"/>
      <c r="Q2758" s="131"/>
      <c r="R2758" s="134" t="s">
        <v>5813</v>
      </c>
      <c r="S2758" s="149">
        <v>1.3163888888888904</v>
      </c>
      <c r="T2758" s="149">
        <v>1.3163888888888904</v>
      </c>
      <c r="U2758" s="150">
        <v>45159</v>
      </c>
      <c r="V2758" s="149">
        <v>8.3333333333333037E-2</v>
      </c>
      <c r="W2758" s="130">
        <v>0.77</v>
      </c>
      <c r="X2758" s="135">
        <v>171.88</v>
      </c>
      <c r="Y2758" s="130" t="str">
        <f t="shared" si="373"/>
        <v>CH582</v>
      </c>
      <c r="Z2758" s="130" t="str">
        <f t="shared" si="374"/>
        <v>CH1-MBM06</v>
      </c>
      <c r="AA2758" s="135">
        <f t="shared" si="376"/>
        <v>0.77</v>
      </c>
      <c r="AB2758" s="135">
        <f t="shared" si="380"/>
        <v>36.18</v>
      </c>
      <c r="AC2758" s="130">
        <f t="shared" si="377"/>
        <v>171.88</v>
      </c>
      <c r="AD2758" s="130" t="str">
        <f t="shared" si="375"/>
        <v>20006-473MBM06</v>
      </c>
      <c r="AE2758" s="136"/>
      <c r="AF2758" s="137"/>
      <c r="AG2758" s="1" t="s">
        <v>151</v>
      </c>
      <c r="AH2758" s="43">
        <v>65993</v>
      </c>
      <c r="AI2758" s="229">
        <v>45154</v>
      </c>
    </row>
    <row r="2759" spans="1:35" x14ac:dyDescent="0.25">
      <c r="A2759" s="147">
        <v>45107</v>
      </c>
      <c r="B2759" s="82" t="s">
        <v>8026</v>
      </c>
      <c r="C2759" s="51" t="s">
        <v>6646</v>
      </c>
      <c r="D2759" s="51" t="s">
        <v>8025</v>
      </c>
      <c r="E2759" s="54">
        <v>45132</v>
      </c>
      <c r="F2759" s="51" t="s">
        <v>3033</v>
      </c>
      <c r="G2759" s="48" t="s">
        <v>8027</v>
      </c>
      <c r="H2759" s="52">
        <v>10</v>
      </c>
      <c r="I2759" s="51" t="s">
        <v>318</v>
      </c>
      <c r="J2759" s="1">
        <v>207.28</v>
      </c>
      <c r="K2759" s="132">
        <v>1003908</v>
      </c>
      <c r="L2759" s="131"/>
      <c r="M2759" s="131">
        <v>3.6</v>
      </c>
      <c r="N2759" s="131">
        <v>131.1</v>
      </c>
      <c r="O2759" s="133">
        <f t="shared" si="379"/>
        <v>471.96</v>
      </c>
      <c r="P2759" s="131" t="s">
        <v>3486</v>
      </c>
      <c r="Q2759" s="131" t="s">
        <v>6647</v>
      </c>
      <c r="R2759" s="134" t="s">
        <v>6944</v>
      </c>
      <c r="S2759" s="149">
        <v>17.781388888888888</v>
      </c>
      <c r="T2759" s="149">
        <v>1.7781388888888887</v>
      </c>
      <c r="U2759" s="150">
        <v>45159</v>
      </c>
      <c r="V2759" s="149">
        <v>0.33333333333333215</v>
      </c>
      <c r="W2759" s="130">
        <v>0.5</v>
      </c>
      <c r="X2759" s="135">
        <v>780</v>
      </c>
      <c r="Y2759" s="130" t="str">
        <f t="shared" si="373"/>
        <v>RL1539A</v>
      </c>
      <c r="Z2759" s="130" t="str">
        <f t="shared" si="374"/>
        <v>38/NCR18650GA</v>
      </c>
      <c r="AA2759" s="135">
        <f t="shared" si="376"/>
        <v>0.5</v>
      </c>
      <c r="AB2759" s="135">
        <f t="shared" si="380"/>
        <v>207.28</v>
      </c>
      <c r="AC2759" s="130">
        <f t="shared" si="377"/>
        <v>780</v>
      </c>
      <c r="AD2759" s="130" t="str">
        <f t="shared" si="375"/>
        <v>67001-876A</v>
      </c>
      <c r="AE2759" s="136"/>
      <c r="AF2759" s="137"/>
      <c r="AG2759" s="1" t="s">
        <v>153</v>
      </c>
      <c r="AH2759" s="43">
        <v>2486</v>
      </c>
      <c r="AI2759" s="229">
        <v>45104</v>
      </c>
    </row>
    <row r="2760" spans="1:35" x14ac:dyDescent="0.25">
      <c r="A2760" s="146">
        <v>45106</v>
      </c>
      <c r="B2760" s="57" t="s">
        <v>8023</v>
      </c>
      <c r="C2760" s="51" t="s">
        <v>5185</v>
      </c>
      <c r="D2760" s="51" t="s">
        <v>384</v>
      </c>
      <c r="E2760" s="54">
        <v>45121</v>
      </c>
      <c r="F2760" s="51" t="s">
        <v>258</v>
      </c>
      <c r="G2760" s="48" t="s">
        <v>1175</v>
      </c>
      <c r="H2760" s="52">
        <v>4</v>
      </c>
      <c r="I2760" s="51" t="s">
        <v>654</v>
      </c>
      <c r="J2760" s="1">
        <v>454.83</v>
      </c>
      <c r="K2760" s="132">
        <v>1003549</v>
      </c>
      <c r="L2760" s="131"/>
      <c r="M2760" s="131">
        <v>21.6</v>
      </c>
      <c r="N2760" s="131">
        <v>4.5</v>
      </c>
      <c r="O2760" s="133">
        <f t="shared" si="379"/>
        <v>97.2</v>
      </c>
      <c r="P2760" s="131" t="s">
        <v>3486</v>
      </c>
      <c r="Q2760" s="131" t="s">
        <v>6786</v>
      </c>
      <c r="R2760" s="134" t="s">
        <v>3187</v>
      </c>
      <c r="S2760" s="149">
        <v>19.319166666666664</v>
      </c>
      <c r="T2760" s="149">
        <v>4.829791666666666</v>
      </c>
      <c r="U2760" s="150">
        <v>45159</v>
      </c>
      <c r="V2760" s="149">
        <v>0.41666666666666785</v>
      </c>
      <c r="W2760" s="130">
        <v>8.7100000000000009</v>
      </c>
      <c r="X2760" s="135">
        <v>1145</v>
      </c>
      <c r="Y2760" s="130" t="str">
        <f t="shared" si="373"/>
        <v>RL638</v>
      </c>
      <c r="Z2760" s="130" t="str">
        <f t="shared" si="374"/>
        <v>24/UR18650A</v>
      </c>
      <c r="AA2760" s="135">
        <f t="shared" si="376"/>
        <v>8.7100000000000009</v>
      </c>
      <c r="AB2760" s="135">
        <f t="shared" si="380"/>
        <v>454.83</v>
      </c>
      <c r="AC2760" s="130">
        <f t="shared" si="377"/>
        <v>1145</v>
      </c>
      <c r="AD2760" s="130" t="str">
        <f t="shared" si="375"/>
        <v>66000-887</v>
      </c>
      <c r="AE2760" s="136"/>
      <c r="AF2760" s="137"/>
      <c r="AG2760" s="1" t="s">
        <v>152</v>
      </c>
      <c r="AH2760" s="43">
        <v>1167</v>
      </c>
      <c r="AI2760" s="229">
        <v>45100</v>
      </c>
    </row>
    <row r="2761" spans="1:35" x14ac:dyDescent="0.25">
      <c r="A2761" s="140">
        <v>45153</v>
      </c>
      <c r="B2761" s="55" t="s">
        <v>8405</v>
      </c>
      <c r="C2761" s="51" t="s">
        <v>5648</v>
      </c>
      <c r="D2761" s="51" t="s">
        <v>5649</v>
      </c>
      <c r="E2761" s="54">
        <v>45166</v>
      </c>
      <c r="F2761" s="51" t="s">
        <v>3910</v>
      </c>
      <c r="G2761" s="48" t="s">
        <v>5647</v>
      </c>
      <c r="H2761" s="52">
        <v>1</v>
      </c>
      <c r="I2761" s="51" t="s">
        <v>256</v>
      </c>
      <c r="J2761" s="1">
        <v>6.41</v>
      </c>
      <c r="K2761" s="132">
        <v>1009680</v>
      </c>
      <c r="L2761" s="131"/>
      <c r="M2761" s="131">
        <v>18</v>
      </c>
      <c r="N2761" s="131"/>
      <c r="O2761" s="133">
        <f t="shared" si="379"/>
        <v>0</v>
      </c>
      <c r="P2761" s="131" t="s">
        <v>3538</v>
      </c>
      <c r="Q2761" s="131" t="s">
        <v>4207</v>
      </c>
      <c r="R2761" s="134" t="s">
        <v>2172</v>
      </c>
      <c r="S2761" s="149">
        <v>1.7944444444444443</v>
      </c>
      <c r="T2761" s="149">
        <v>1.7944444444444443</v>
      </c>
      <c r="U2761" s="150">
        <v>45156</v>
      </c>
      <c r="V2761" s="149">
        <v>8.3333333333333037E-2</v>
      </c>
      <c r="W2761" s="130">
        <v>1.41</v>
      </c>
      <c r="X2761" s="135">
        <v>105</v>
      </c>
      <c r="Y2761" s="130" t="str">
        <f t="shared" si="373"/>
        <v>AL313</v>
      </c>
      <c r="Z2761" s="130" t="str">
        <f t="shared" si="374"/>
        <v>24/LR6XW</v>
      </c>
      <c r="AA2761" s="135">
        <f t="shared" si="376"/>
        <v>1.41</v>
      </c>
      <c r="AB2761" s="135">
        <f t="shared" si="380"/>
        <v>6.41</v>
      </c>
      <c r="AC2761" s="130">
        <f t="shared" si="377"/>
        <v>105</v>
      </c>
      <c r="AD2761" s="130" t="str">
        <f t="shared" si="375"/>
        <v>67000-425</v>
      </c>
      <c r="AE2761" s="136"/>
      <c r="AF2761" s="137"/>
      <c r="AG2761" s="1" t="s">
        <v>152</v>
      </c>
      <c r="AH2761" s="43">
        <v>1853</v>
      </c>
      <c r="AI2761" s="229">
        <v>45152</v>
      </c>
    </row>
    <row r="2762" spans="1:35" x14ac:dyDescent="0.25">
      <c r="A2762" s="140">
        <v>45153</v>
      </c>
      <c r="B2762" s="55" t="s">
        <v>8403</v>
      </c>
      <c r="C2762" s="51" t="s">
        <v>8404</v>
      </c>
      <c r="D2762" s="51" t="s">
        <v>5653</v>
      </c>
      <c r="E2762" s="54">
        <v>45166</v>
      </c>
      <c r="F2762" s="51" t="s">
        <v>3910</v>
      </c>
      <c r="G2762" s="48" t="s">
        <v>5652</v>
      </c>
      <c r="H2762" s="52">
        <v>1</v>
      </c>
      <c r="I2762" s="51" t="s">
        <v>256</v>
      </c>
      <c r="J2762" s="1">
        <v>2.63</v>
      </c>
      <c r="K2762" s="132">
        <v>1009680</v>
      </c>
      <c r="L2762" s="131"/>
      <c r="M2762" s="131">
        <v>12</v>
      </c>
      <c r="N2762" s="131"/>
      <c r="O2762" s="133">
        <f t="shared" si="379"/>
        <v>0</v>
      </c>
      <c r="P2762" s="131" t="s">
        <v>3538</v>
      </c>
      <c r="Q2762" s="131" t="s">
        <v>632</v>
      </c>
      <c r="R2762" s="134" t="s">
        <v>2172</v>
      </c>
      <c r="S2762" s="149">
        <v>1.788888888888891</v>
      </c>
      <c r="T2762" s="149">
        <v>1.788888888888891</v>
      </c>
      <c r="U2762" s="150">
        <v>45156</v>
      </c>
      <c r="V2762" s="149">
        <v>8.333333333333437E-2</v>
      </c>
      <c r="W2762" s="130">
        <v>0.66</v>
      </c>
      <c r="X2762" s="135">
        <v>40</v>
      </c>
      <c r="Y2762" s="130" t="str">
        <f t="shared" si="373"/>
        <v>AL287</v>
      </c>
      <c r="Z2762" s="130" t="str">
        <f t="shared" si="374"/>
        <v>8/LR6T</v>
      </c>
      <c r="AA2762" s="135">
        <f t="shared" si="376"/>
        <v>0.66</v>
      </c>
      <c r="AB2762" s="135">
        <f t="shared" si="380"/>
        <v>2.63</v>
      </c>
      <c r="AC2762" s="130">
        <f t="shared" si="377"/>
        <v>40</v>
      </c>
      <c r="AD2762" s="130" t="str">
        <f t="shared" si="375"/>
        <v>66000-278</v>
      </c>
      <c r="AE2762" s="136"/>
      <c r="AF2762" s="137"/>
      <c r="AG2762" s="1" t="s">
        <v>152</v>
      </c>
      <c r="AH2762" s="43">
        <v>1853</v>
      </c>
      <c r="AI2762" s="229">
        <v>45152</v>
      </c>
    </row>
    <row r="2763" spans="1:35" x14ac:dyDescent="0.25">
      <c r="A2763" s="139">
        <v>45110</v>
      </c>
      <c r="B2763" s="58" t="s">
        <v>8037</v>
      </c>
      <c r="C2763" s="51" t="s">
        <v>432</v>
      </c>
      <c r="D2763" s="51" t="s">
        <v>3546</v>
      </c>
      <c r="E2763" s="54">
        <v>45160</v>
      </c>
      <c r="F2763" s="51" t="s">
        <v>571</v>
      </c>
      <c r="G2763" s="48" t="s">
        <v>3545</v>
      </c>
      <c r="H2763" s="52">
        <v>20</v>
      </c>
      <c r="I2763" s="51" t="s">
        <v>326</v>
      </c>
      <c r="J2763" s="1">
        <v>20.2</v>
      </c>
      <c r="K2763" s="132">
        <v>1004079</v>
      </c>
      <c r="L2763" s="131"/>
      <c r="M2763" s="131">
        <v>7.2</v>
      </c>
      <c r="N2763" s="131">
        <v>4.5</v>
      </c>
      <c r="O2763" s="133">
        <f t="shared" si="379"/>
        <v>32.4</v>
      </c>
      <c r="P2763" s="131" t="s">
        <v>3497</v>
      </c>
      <c r="Q2763" s="131" t="s">
        <v>464</v>
      </c>
      <c r="R2763" s="134" t="s">
        <v>5667</v>
      </c>
      <c r="S2763" s="149">
        <v>12.760555555555555</v>
      </c>
      <c r="T2763" s="149">
        <v>0.63802777777777775</v>
      </c>
      <c r="U2763" s="150">
        <v>45156</v>
      </c>
      <c r="V2763" s="149">
        <v>0.33333333333333348</v>
      </c>
      <c r="W2763" s="130">
        <v>0.47</v>
      </c>
      <c r="X2763" s="135">
        <v>45</v>
      </c>
      <c r="Y2763" s="130" t="str">
        <f t="shared" si="373"/>
        <v>N404</v>
      </c>
      <c r="Z2763" s="130" t="str">
        <f t="shared" si="374"/>
        <v>6/MH-C4500HT</v>
      </c>
      <c r="AA2763" s="135">
        <f t="shared" si="376"/>
        <v>0.47</v>
      </c>
      <c r="AB2763" s="135">
        <f t="shared" si="380"/>
        <v>20.2</v>
      </c>
      <c r="AC2763" s="130">
        <f t="shared" si="377"/>
        <v>45</v>
      </c>
      <c r="AD2763" s="130" t="str">
        <f t="shared" si="375"/>
        <v>66000-382</v>
      </c>
      <c r="AE2763" s="136"/>
      <c r="AF2763" s="137"/>
      <c r="AG2763" s="1" t="s">
        <v>153</v>
      </c>
      <c r="AH2763" s="43">
        <v>65616</v>
      </c>
      <c r="AI2763" s="229">
        <v>45105</v>
      </c>
    </row>
    <row r="2764" spans="1:35" x14ac:dyDescent="0.25">
      <c r="A2764" s="139">
        <v>45152</v>
      </c>
      <c r="B2764" s="58" t="s">
        <v>8397</v>
      </c>
      <c r="C2764" s="51" t="s">
        <v>7788</v>
      </c>
      <c r="D2764" s="51" t="s">
        <v>7789</v>
      </c>
      <c r="E2764" s="54">
        <v>45169</v>
      </c>
      <c r="F2764" s="51" t="s">
        <v>8074</v>
      </c>
      <c r="G2764" s="48" t="s">
        <v>7787</v>
      </c>
      <c r="H2764" s="52">
        <v>1</v>
      </c>
      <c r="I2764" s="51" t="s">
        <v>5051</v>
      </c>
      <c r="J2764" s="1">
        <v>36.18</v>
      </c>
      <c r="K2764" s="132">
        <v>1009541</v>
      </c>
      <c r="L2764" s="131"/>
      <c r="M2764" s="131"/>
      <c r="N2764" s="131"/>
      <c r="O2764" s="133">
        <f t="shared" si="379"/>
        <v>0</v>
      </c>
      <c r="P2764" s="131"/>
      <c r="Q2764" s="131"/>
      <c r="R2764" s="134" t="s">
        <v>5813</v>
      </c>
      <c r="S2764" s="149">
        <v>0.84555555555555539</v>
      </c>
      <c r="T2764" s="149">
        <v>0.84555555555555539</v>
      </c>
      <c r="U2764" s="150">
        <v>45156</v>
      </c>
      <c r="V2764" s="149">
        <v>8.3333333333333037E-2</v>
      </c>
      <c r="W2764" s="130">
        <v>0.77</v>
      </c>
      <c r="X2764" s="135">
        <v>174.66</v>
      </c>
      <c r="Y2764" s="130" t="str">
        <f t="shared" si="373"/>
        <v>CH582</v>
      </c>
      <c r="Z2764" s="130" t="str">
        <f t="shared" si="374"/>
        <v>CH1-MBM06</v>
      </c>
      <c r="AA2764" s="135">
        <f t="shared" si="376"/>
        <v>0.77</v>
      </c>
      <c r="AB2764" s="135">
        <f t="shared" si="380"/>
        <v>36.18</v>
      </c>
      <c r="AC2764" s="130">
        <f t="shared" si="377"/>
        <v>174.66</v>
      </c>
      <c r="AD2764" s="130" t="str">
        <f t="shared" si="375"/>
        <v>20006-473MBM06</v>
      </c>
      <c r="AE2764" s="136"/>
      <c r="AF2764" s="137"/>
      <c r="AG2764" s="1" t="s">
        <v>151</v>
      </c>
      <c r="AH2764" s="43">
        <v>65993</v>
      </c>
      <c r="AI2764" s="229">
        <v>45149</v>
      </c>
    </row>
    <row r="2765" spans="1:35" x14ac:dyDescent="0.25">
      <c r="A2765" s="146">
        <v>45134</v>
      </c>
      <c r="B2765" s="57" t="s">
        <v>8273</v>
      </c>
      <c r="C2765" s="51" t="s">
        <v>7788</v>
      </c>
      <c r="D2765" s="51" t="s">
        <v>7789</v>
      </c>
      <c r="E2765" s="54">
        <v>45148</v>
      </c>
      <c r="F2765" s="51" t="s">
        <v>2460</v>
      </c>
      <c r="G2765" s="48" t="s">
        <v>7787</v>
      </c>
      <c r="H2765" s="52">
        <v>1</v>
      </c>
      <c r="I2765" s="51" t="s">
        <v>5051</v>
      </c>
      <c r="J2765" s="1">
        <v>36.18</v>
      </c>
      <c r="K2765" s="132">
        <v>1007126</v>
      </c>
      <c r="L2765" s="131"/>
      <c r="M2765" s="131"/>
      <c r="N2765" s="131"/>
      <c r="O2765" s="133">
        <f t="shared" si="379"/>
        <v>0</v>
      </c>
      <c r="P2765" s="131"/>
      <c r="Q2765" s="131"/>
      <c r="R2765" s="134" t="s">
        <v>5813</v>
      </c>
      <c r="S2765" s="149">
        <v>3.7783333333333338</v>
      </c>
      <c r="T2765" s="149">
        <v>3.7783333333333338</v>
      </c>
      <c r="U2765" s="150">
        <v>45156</v>
      </c>
      <c r="V2765" s="149">
        <v>8.3333333333333037E-2</v>
      </c>
      <c r="W2765" s="130">
        <v>0.77</v>
      </c>
      <c r="X2765" s="135">
        <v>117.02</v>
      </c>
      <c r="Y2765" s="130" t="str">
        <f t="shared" ref="Y2765:Y2828" si="381">D2765</f>
        <v>CH582</v>
      </c>
      <c r="Z2765" s="130" t="str">
        <f t="shared" ref="Z2765:Z2828" si="382">C2765</f>
        <v>CH1-MBM06</v>
      </c>
      <c r="AA2765" s="135">
        <f t="shared" si="376"/>
        <v>0.77</v>
      </c>
      <c r="AB2765" s="135">
        <f t="shared" si="380"/>
        <v>36.18</v>
      </c>
      <c r="AC2765" s="130">
        <f t="shared" si="377"/>
        <v>117.02</v>
      </c>
      <c r="AD2765" s="130" t="str">
        <f t="shared" ref="AD2765:AD2828" si="383">G2765</f>
        <v>20006-473MBM06</v>
      </c>
      <c r="AE2765" s="136"/>
      <c r="AF2765" s="137"/>
      <c r="AG2765" s="1" t="s">
        <v>573</v>
      </c>
      <c r="AH2765" s="43" t="s">
        <v>2464</v>
      </c>
      <c r="AI2765" s="229">
        <v>45131</v>
      </c>
    </row>
    <row r="2766" spans="1:35" x14ac:dyDescent="0.25">
      <c r="A2766" s="144">
        <v>45126</v>
      </c>
      <c r="B2766" s="56" t="s">
        <v>8225</v>
      </c>
      <c r="C2766" s="51" t="s">
        <v>8228</v>
      </c>
      <c r="D2766" s="51" t="s">
        <v>8479</v>
      </c>
      <c r="E2766" s="54">
        <v>45140</v>
      </c>
      <c r="F2766" s="51" t="s">
        <v>302</v>
      </c>
      <c r="G2766" s="48" t="s">
        <v>8226</v>
      </c>
      <c r="H2766" s="52">
        <v>1</v>
      </c>
      <c r="I2766" s="51" t="s">
        <v>8227</v>
      </c>
      <c r="J2766" s="1">
        <v>23.52</v>
      </c>
      <c r="K2766" s="132">
        <v>1006619</v>
      </c>
      <c r="L2766" s="131"/>
      <c r="M2766" s="131"/>
      <c r="N2766" s="131"/>
      <c r="O2766" s="133">
        <f t="shared" si="379"/>
        <v>0</v>
      </c>
      <c r="P2766" s="131"/>
      <c r="Q2766" s="131"/>
      <c r="R2766" s="134" t="s">
        <v>118</v>
      </c>
      <c r="S2766" s="149">
        <v>0.35472222222222261</v>
      </c>
      <c r="T2766" s="149">
        <v>0.35472222222222261</v>
      </c>
      <c r="U2766" s="150">
        <v>45160</v>
      </c>
      <c r="V2766" s="149">
        <v>7.5555555555554932E-2</v>
      </c>
      <c r="W2766" s="130">
        <v>0.25</v>
      </c>
      <c r="X2766" s="135">
        <v>77.02</v>
      </c>
      <c r="Y2766" s="130" t="str">
        <f t="shared" si="381"/>
        <v>RECELL858</v>
      </c>
      <c r="Z2766" s="130" t="str">
        <f t="shared" si="382"/>
        <v>1/TA-124UN</v>
      </c>
      <c r="AA2766" s="135">
        <f t="shared" si="376"/>
        <v>0.25</v>
      </c>
      <c r="AB2766" s="135">
        <f t="shared" si="380"/>
        <v>23.52</v>
      </c>
      <c r="AC2766" s="130">
        <f t="shared" si="377"/>
        <v>77.02</v>
      </c>
      <c r="AD2766" s="130" t="str">
        <f t="shared" si="383"/>
        <v>66004-203</v>
      </c>
      <c r="AE2766" s="136"/>
      <c r="AF2766" s="137"/>
      <c r="AG2766" s="1" t="s">
        <v>13</v>
      </c>
      <c r="AH2766" s="43" t="s">
        <v>513</v>
      </c>
      <c r="AI2766" s="229">
        <v>45126</v>
      </c>
    </row>
    <row r="2767" spans="1:35" x14ac:dyDescent="0.25">
      <c r="A2767" s="144">
        <v>45147</v>
      </c>
      <c r="B2767" s="56" t="s">
        <v>8378</v>
      </c>
      <c r="C2767" s="51" t="s">
        <v>2625</v>
      </c>
      <c r="D2767" s="51" t="s">
        <v>8480</v>
      </c>
      <c r="E2767" s="54">
        <v>45167</v>
      </c>
      <c r="F2767" s="51" t="s">
        <v>7966</v>
      </c>
      <c r="G2767" s="48" t="s">
        <v>8379</v>
      </c>
      <c r="H2767" s="52">
        <v>9</v>
      </c>
      <c r="I2767" s="51" t="s">
        <v>389</v>
      </c>
      <c r="J2767" s="1">
        <v>13.72</v>
      </c>
      <c r="K2767" s="132">
        <v>1009079</v>
      </c>
      <c r="L2767" s="131"/>
      <c r="M2767" s="131">
        <v>11.1</v>
      </c>
      <c r="N2767" s="131">
        <v>1.48</v>
      </c>
      <c r="O2767" s="133">
        <f t="shared" si="379"/>
        <v>16.428000000000001</v>
      </c>
      <c r="P2767" s="131" t="s">
        <v>3486</v>
      </c>
      <c r="Q2767" s="131" t="s">
        <v>577</v>
      </c>
      <c r="R2767" s="134" t="s">
        <v>4703</v>
      </c>
      <c r="S2767" s="149">
        <v>23.011111111111116</v>
      </c>
      <c r="T2767" s="149">
        <v>2.5567901234567909</v>
      </c>
      <c r="U2767" s="150">
        <v>45161</v>
      </c>
      <c r="V2767" s="149">
        <v>0.24999999999999911</v>
      </c>
      <c r="W2767" s="130">
        <v>0.25</v>
      </c>
      <c r="X2767" s="135">
        <v>80</v>
      </c>
      <c r="Y2767" s="130" t="str">
        <f t="shared" si="381"/>
        <v>RECELL859</v>
      </c>
      <c r="Z2767" s="130" t="str">
        <f t="shared" si="382"/>
        <v>3/UF703450F</v>
      </c>
      <c r="AA2767" s="135">
        <f t="shared" ref="AA2767:AA2830" si="384">W2767</f>
        <v>0.25</v>
      </c>
      <c r="AB2767" s="135">
        <f t="shared" si="380"/>
        <v>13.72</v>
      </c>
      <c r="AC2767" s="130">
        <f t="shared" ref="AC2767:AC2830" si="385">X2767</f>
        <v>80</v>
      </c>
      <c r="AD2767" s="130" t="str">
        <f t="shared" si="383"/>
        <v>66004-213</v>
      </c>
      <c r="AE2767" s="136"/>
      <c r="AF2767" s="137"/>
      <c r="AG2767" s="1" t="s">
        <v>153</v>
      </c>
      <c r="AH2767" s="43">
        <v>2903</v>
      </c>
      <c r="AI2767" s="229">
        <v>45146</v>
      </c>
    </row>
    <row r="2768" spans="1:35" x14ac:dyDescent="0.25">
      <c r="A2768" s="146">
        <v>45127</v>
      </c>
      <c r="B2768" s="57" t="s">
        <v>8234</v>
      </c>
      <c r="C2768" s="51" t="s">
        <v>5055</v>
      </c>
      <c r="D2768" s="51" t="s">
        <v>972</v>
      </c>
      <c r="E2768" s="54">
        <v>45149</v>
      </c>
      <c r="F2768" s="51" t="s">
        <v>258</v>
      </c>
      <c r="G2768" s="48" t="s">
        <v>1529</v>
      </c>
      <c r="H2768" s="52">
        <v>6</v>
      </c>
      <c r="I2768" s="51" t="s">
        <v>3492</v>
      </c>
      <c r="J2768" s="1">
        <v>147.82</v>
      </c>
      <c r="K2768" s="132">
        <v>1006149</v>
      </c>
      <c r="L2768" s="131"/>
      <c r="M2768" s="131"/>
      <c r="N2768" s="131"/>
      <c r="O2768" s="133">
        <f t="shared" si="379"/>
        <v>0</v>
      </c>
      <c r="P2768" s="131"/>
      <c r="Q2768" s="131"/>
      <c r="R2768" s="134" t="s">
        <v>6881</v>
      </c>
      <c r="S2768" s="149">
        <v>19.038888888888891</v>
      </c>
      <c r="T2768" s="149">
        <v>3.1731481481481487</v>
      </c>
      <c r="U2768" s="150">
        <v>45161</v>
      </c>
      <c r="V2768" s="149">
        <v>0.24999999999999911</v>
      </c>
      <c r="W2768" s="130">
        <v>2.67</v>
      </c>
      <c r="X2768" s="135">
        <v>220</v>
      </c>
      <c r="Y2768" s="130" t="str">
        <f t="shared" si="381"/>
        <v>CH336</v>
      </c>
      <c r="Z2768" s="130" t="str">
        <f t="shared" si="382"/>
        <v>1/TSB-003APCB</v>
      </c>
      <c r="AA2768" s="135">
        <f t="shared" si="384"/>
        <v>2.67</v>
      </c>
      <c r="AB2768" s="135">
        <f t="shared" si="380"/>
        <v>147.82</v>
      </c>
      <c r="AC2768" s="130">
        <f t="shared" si="385"/>
        <v>220</v>
      </c>
      <c r="AD2768" s="130" t="str">
        <f t="shared" si="383"/>
        <v>66001-133</v>
      </c>
      <c r="AE2768" s="136"/>
      <c r="AF2768" s="137"/>
      <c r="AG2768" s="1" t="s">
        <v>152</v>
      </c>
      <c r="AH2768" s="43">
        <v>1167</v>
      </c>
      <c r="AI2768" s="229">
        <v>45121</v>
      </c>
    </row>
    <row r="2769" spans="1:35" x14ac:dyDescent="0.25">
      <c r="A2769" s="146">
        <v>45155</v>
      </c>
      <c r="B2769" s="57" t="s">
        <v>8423</v>
      </c>
      <c r="C2769" s="51" t="s">
        <v>2150</v>
      </c>
      <c r="D2769" s="51" t="s">
        <v>381</v>
      </c>
      <c r="E2769" s="54">
        <v>45173</v>
      </c>
      <c r="F2769" s="51" t="s">
        <v>3910</v>
      </c>
      <c r="G2769" s="48" t="s">
        <v>7043</v>
      </c>
      <c r="H2769" s="52">
        <v>1</v>
      </c>
      <c r="I2769" s="51" t="s">
        <v>95</v>
      </c>
      <c r="J2769" s="1">
        <v>65.37</v>
      </c>
      <c r="K2769" s="132">
        <v>1009813</v>
      </c>
      <c r="L2769" s="131"/>
      <c r="M2769" s="131">
        <v>13.5</v>
      </c>
      <c r="N2769" s="131"/>
      <c r="O2769" s="133">
        <f t="shared" si="379"/>
        <v>0</v>
      </c>
      <c r="P2769" s="131" t="s">
        <v>3538</v>
      </c>
      <c r="Q2769" s="131" t="s">
        <v>382</v>
      </c>
      <c r="R2769" s="134" t="s">
        <v>5813</v>
      </c>
      <c r="S2769" s="149">
        <v>2.0316666666666672</v>
      </c>
      <c r="T2769" s="149">
        <v>2.0316666666666672</v>
      </c>
      <c r="U2769" s="150">
        <v>45161</v>
      </c>
      <c r="V2769" s="149">
        <v>8.3333333333333037E-2</v>
      </c>
      <c r="W2769" s="130">
        <v>2.4900000000000002</v>
      </c>
      <c r="X2769" s="135">
        <v>390</v>
      </c>
      <c r="Y2769" s="130" t="str">
        <f t="shared" si="381"/>
        <v>AL123D</v>
      </c>
      <c r="Z2769" s="130" t="str">
        <f t="shared" si="382"/>
        <v>72/LR20XW</v>
      </c>
      <c r="AA2769" s="135">
        <f t="shared" si="384"/>
        <v>2.4900000000000002</v>
      </c>
      <c r="AB2769" s="135">
        <f t="shared" si="380"/>
        <v>65.37</v>
      </c>
      <c r="AC2769" s="130">
        <f t="shared" si="385"/>
        <v>390</v>
      </c>
      <c r="AD2769" s="130" t="str">
        <f t="shared" si="383"/>
        <v>66000-182DEG</v>
      </c>
      <c r="AE2769" s="136"/>
      <c r="AF2769" s="137"/>
      <c r="AG2769" s="1" t="s">
        <v>152</v>
      </c>
      <c r="AH2769" s="43">
        <v>1853</v>
      </c>
      <c r="AI2769" s="229">
        <v>45153</v>
      </c>
    </row>
    <row r="2770" spans="1:35" x14ac:dyDescent="0.25">
      <c r="A2770" s="146">
        <v>45155</v>
      </c>
      <c r="B2770" s="57" t="s">
        <v>8422</v>
      </c>
      <c r="C2770" s="51" t="s">
        <v>2150</v>
      </c>
      <c r="D2770" s="51" t="s">
        <v>6546</v>
      </c>
      <c r="E2770" s="54">
        <v>45173</v>
      </c>
      <c r="F2770" s="51" t="s">
        <v>3910</v>
      </c>
      <c r="G2770" s="48" t="s">
        <v>7136</v>
      </c>
      <c r="H2770" s="52">
        <v>1</v>
      </c>
      <c r="I2770" s="51" t="s">
        <v>95</v>
      </c>
      <c r="J2770" s="1">
        <v>65.37</v>
      </c>
      <c r="K2770" s="132">
        <v>1009813</v>
      </c>
      <c r="L2770" s="131"/>
      <c r="M2770" s="131">
        <v>18</v>
      </c>
      <c r="N2770" s="131"/>
      <c r="O2770" s="133">
        <f t="shared" si="379"/>
        <v>0</v>
      </c>
      <c r="P2770" s="131" t="s">
        <v>3538</v>
      </c>
      <c r="Q2770" s="131" t="s">
        <v>6547</v>
      </c>
      <c r="R2770" s="134" t="s">
        <v>5813</v>
      </c>
      <c r="S2770" s="149">
        <v>4.9866666666666664</v>
      </c>
      <c r="T2770" s="149">
        <v>4.9866666666666664</v>
      </c>
      <c r="U2770" s="150">
        <v>45161</v>
      </c>
      <c r="V2770" s="149">
        <v>8.3333333333335702E-2</v>
      </c>
      <c r="W2770" s="130">
        <v>5.63</v>
      </c>
      <c r="X2770" s="135">
        <v>390</v>
      </c>
      <c r="Y2770" s="130" t="str">
        <f t="shared" si="381"/>
        <v>AL612</v>
      </c>
      <c r="Z2770" s="130" t="str">
        <f t="shared" si="382"/>
        <v>72/LR20XW</v>
      </c>
      <c r="AA2770" s="135">
        <f t="shared" si="384"/>
        <v>5.63</v>
      </c>
      <c r="AB2770" s="135">
        <f t="shared" si="380"/>
        <v>65.37</v>
      </c>
      <c r="AC2770" s="130">
        <f t="shared" si="385"/>
        <v>390</v>
      </c>
      <c r="AD2770" s="130" t="str">
        <f t="shared" si="383"/>
        <v>66003-612DEG</v>
      </c>
      <c r="AE2770" s="136"/>
      <c r="AF2770" s="137"/>
      <c r="AG2770" s="1" t="s">
        <v>152</v>
      </c>
      <c r="AH2770" s="43">
        <v>1853</v>
      </c>
      <c r="AI2770" s="229">
        <v>45153</v>
      </c>
    </row>
    <row r="2771" spans="1:35" x14ac:dyDescent="0.25">
      <c r="A2771" s="139">
        <v>45159</v>
      </c>
      <c r="B2771" s="58" t="s">
        <v>8431</v>
      </c>
      <c r="C2771" s="51" t="s">
        <v>2150</v>
      </c>
      <c r="D2771" s="51" t="s">
        <v>381</v>
      </c>
      <c r="E2771" s="54">
        <v>45180</v>
      </c>
      <c r="F2771" s="51" t="s">
        <v>443</v>
      </c>
      <c r="G2771" s="48" t="s">
        <v>380</v>
      </c>
      <c r="H2771" s="52">
        <v>2</v>
      </c>
      <c r="I2771" s="51" t="s">
        <v>95</v>
      </c>
      <c r="J2771" s="1">
        <v>65.39</v>
      </c>
      <c r="K2771" s="132">
        <v>1010375</v>
      </c>
      <c r="L2771" s="131"/>
      <c r="M2771" s="131">
        <v>13.5</v>
      </c>
      <c r="N2771" s="131"/>
      <c r="O2771" s="133">
        <f t="shared" si="379"/>
        <v>0</v>
      </c>
      <c r="P2771" s="131" t="s">
        <v>3538</v>
      </c>
      <c r="Q2771" s="131" t="s">
        <v>382</v>
      </c>
      <c r="R2771" s="134" t="s">
        <v>5813</v>
      </c>
      <c r="S2771" s="149">
        <v>3.0633333333333326</v>
      </c>
      <c r="T2771" s="149">
        <v>1.5316666666666663</v>
      </c>
      <c r="U2771" s="150">
        <v>45161</v>
      </c>
      <c r="V2771" s="149">
        <v>0.16666666666666741</v>
      </c>
      <c r="W2771" s="130">
        <v>2.4900000000000002</v>
      </c>
      <c r="X2771" s="135">
        <v>370</v>
      </c>
      <c r="Y2771" s="130" t="str">
        <f t="shared" si="381"/>
        <v>AL123D</v>
      </c>
      <c r="Z2771" s="130" t="str">
        <f t="shared" si="382"/>
        <v>72/LR20XW</v>
      </c>
      <c r="AA2771" s="135">
        <f t="shared" si="384"/>
        <v>2.4900000000000002</v>
      </c>
      <c r="AB2771" s="135">
        <f t="shared" si="380"/>
        <v>65.39</v>
      </c>
      <c r="AC2771" s="130">
        <f t="shared" si="385"/>
        <v>370</v>
      </c>
      <c r="AD2771" s="130" t="str">
        <f t="shared" si="383"/>
        <v>66000-182</v>
      </c>
      <c r="AE2771" s="136"/>
      <c r="AF2771" s="137"/>
      <c r="AG2771" s="1" t="s">
        <v>152</v>
      </c>
      <c r="AH2771" s="43">
        <v>65381</v>
      </c>
      <c r="AI2771" s="229">
        <v>45156</v>
      </c>
    </row>
    <row r="2772" spans="1:35" x14ac:dyDescent="0.25">
      <c r="A2772" s="139">
        <v>45159</v>
      </c>
      <c r="B2772" s="58" t="s">
        <v>8437</v>
      </c>
      <c r="C2772" s="51" t="s">
        <v>2787</v>
      </c>
      <c r="D2772" s="51" t="s">
        <v>2788</v>
      </c>
      <c r="E2772" s="54">
        <v>45173</v>
      </c>
      <c r="F2772" s="51" t="s">
        <v>1805</v>
      </c>
      <c r="G2772" s="48" t="s">
        <v>2785</v>
      </c>
      <c r="H2772" s="52">
        <v>1</v>
      </c>
      <c r="I2772" s="51" t="s">
        <v>622</v>
      </c>
      <c r="J2772" s="1">
        <v>19.829999999999998</v>
      </c>
      <c r="K2772" s="132">
        <v>1010449</v>
      </c>
      <c r="L2772" s="131" t="s">
        <v>2786</v>
      </c>
      <c r="M2772" s="131">
        <v>24</v>
      </c>
      <c r="N2772" s="131">
        <v>2.9</v>
      </c>
      <c r="O2772" s="133">
        <f t="shared" si="379"/>
        <v>69.599999999999994</v>
      </c>
      <c r="P2772" s="131" t="s">
        <v>115</v>
      </c>
      <c r="Q2772" s="131" t="s">
        <v>582</v>
      </c>
      <c r="R2772" s="134" t="s">
        <v>5813</v>
      </c>
      <c r="S2772" s="149">
        <v>1.2683333333333344</v>
      </c>
      <c r="T2772" s="149">
        <v>1.2683333333333344</v>
      </c>
      <c r="U2772" s="150">
        <v>45161</v>
      </c>
      <c r="V2772" s="149">
        <v>8.333333333333437E-2</v>
      </c>
      <c r="W2772" s="130">
        <v>0.32</v>
      </c>
      <c r="X2772" s="135">
        <v>101.76</v>
      </c>
      <c r="Y2772" s="130" t="str">
        <f t="shared" si="381"/>
        <v>RECELL661</v>
      </c>
      <c r="Z2772" s="130" t="str">
        <f t="shared" si="382"/>
        <v>2/12SB2.9P</v>
      </c>
      <c r="AA2772" s="135">
        <f t="shared" si="384"/>
        <v>0.32</v>
      </c>
      <c r="AB2772" s="135">
        <f t="shared" si="380"/>
        <v>19.829999999999998</v>
      </c>
      <c r="AC2772" s="130">
        <f t="shared" si="385"/>
        <v>101.76</v>
      </c>
      <c r="AD2772" s="130" t="str">
        <f t="shared" si="383"/>
        <v>22000-299K</v>
      </c>
      <c r="AE2772" s="136"/>
      <c r="AF2772" s="137"/>
      <c r="AG2772" s="1" t="s">
        <v>13</v>
      </c>
      <c r="AH2772" s="43">
        <v>66373</v>
      </c>
      <c r="AI2772" s="229">
        <v>45159</v>
      </c>
    </row>
    <row r="2773" spans="1:35" x14ac:dyDescent="0.25">
      <c r="A2773" s="147">
        <v>45142</v>
      </c>
      <c r="B2773" s="82" t="s">
        <v>8327</v>
      </c>
      <c r="C2773" s="51" t="s">
        <v>8325</v>
      </c>
      <c r="D2773" s="51" t="s">
        <v>8329</v>
      </c>
      <c r="E2773" s="54">
        <v>45146</v>
      </c>
      <c r="F2773" s="51" t="s">
        <v>5483</v>
      </c>
      <c r="G2773" s="48" t="s">
        <v>8328</v>
      </c>
      <c r="H2773" s="52">
        <v>8</v>
      </c>
      <c r="I2773" s="51" t="s">
        <v>7143</v>
      </c>
      <c r="J2773" s="1">
        <v>69.64</v>
      </c>
      <c r="K2773" s="132">
        <v>1008491</v>
      </c>
      <c r="L2773" s="131"/>
      <c r="M2773" s="131">
        <v>12.8</v>
      </c>
      <c r="N2773" s="131">
        <v>9.6</v>
      </c>
      <c r="O2773" s="133">
        <f t="shared" si="379"/>
        <v>122.88</v>
      </c>
      <c r="P2773" s="131" t="s">
        <v>508</v>
      </c>
      <c r="Q2773" s="131" t="s">
        <v>1069</v>
      </c>
      <c r="R2773" s="134" t="s">
        <v>5775</v>
      </c>
      <c r="S2773" s="149">
        <v>11.854444444444447</v>
      </c>
      <c r="T2773" s="149">
        <v>1.4818055555555558</v>
      </c>
      <c r="U2773" s="150">
        <v>45160</v>
      </c>
      <c r="V2773" s="149">
        <v>0.31749999999999901</v>
      </c>
      <c r="W2773" s="130">
        <v>0.5</v>
      </c>
      <c r="X2773" s="135">
        <v>260</v>
      </c>
      <c r="Y2773" s="130" t="str">
        <f t="shared" si="381"/>
        <v>RL1716</v>
      </c>
      <c r="Z2773" s="130" t="str">
        <f t="shared" si="382"/>
        <v>24/IFR18650</v>
      </c>
      <c r="AA2773" s="135">
        <f t="shared" si="384"/>
        <v>0.5</v>
      </c>
      <c r="AB2773" s="135">
        <f t="shared" si="380"/>
        <v>69.64</v>
      </c>
      <c r="AC2773" s="130">
        <f t="shared" si="385"/>
        <v>260</v>
      </c>
      <c r="AD2773" s="130" t="str">
        <f t="shared" si="383"/>
        <v>66003-716</v>
      </c>
      <c r="AE2773" s="136"/>
      <c r="AF2773" s="137"/>
      <c r="AG2773" s="1" t="s">
        <v>152</v>
      </c>
      <c r="AH2773" s="43">
        <v>1160</v>
      </c>
      <c r="AI2773" s="229">
        <v>45141</v>
      </c>
    </row>
    <row r="2774" spans="1:35" x14ac:dyDescent="0.25">
      <c r="A2774" s="139">
        <v>45159</v>
      </c>
      <c r="B2774" s="58" t="s">
        <v>8434</v>
      </c>
      <c r="C2774" s="51"/>
      <c r="D2774" s="51" t="s">
        <v>8435</v>
      </c>
      <c r="E2774" s="54">
        <v>45181</v>
      </c>
      <c r="F2774" s="51" t="s">
        <v>8112</v>
      </c>
      <c r="G2774" s="48" t="s">
        <v>887</v>
      </c>
      <c r="H2774" s="52">
        <v>600</v>
      </c>
      <c r="I2774" s="51" t="s">
        <v>7181</v>
      </c>
      <c r="J2774" s="1">
        <v>0.3</v>
      </c>
      <c r="K2774" s="132">
        <v>1010224</v>
      </c>
      <c r="L2774" s="131"/>
      <c r="M2774" s="131"/>
      <c r="N2774" s="131"/>
      <c r="O2774" s="133">
        <f t="shared" si="379"/>
        <v>0</v>
      </c>
      <c r="P2774" s="131"/>
      <c r="Q2774" s="131"/>
      <c r="R2774" s="134" t="s">
        <v>5813</v>
      </c>
      <c r="S2774" s="149">
        <v>3.1761111111111124</v>
      </c>
      <c r="T2774" s="149">
        <v>5.2935185185185203E-3</v>
      </c>
      <c r="U2774" s="150">
        <v>45160</v>
      </c>
      <c r="V2774" s="149">
        <v>0.24999999999999911</v>
      </c>
      <c r="W2774" s="130">
        <v>0.15</v>
      </c>
      <c r="X2774" s="135">
        <v>2.25</v>
      </c>
      <c r="Y2774" s="130" t="str">
        <f t="shared" si="381"/>
        <v>HEATSHRINK</v>
      </c>
      <c r="Z2774" s="130">
        <f t="shared" si="382"/>
        <v>0</v>
      </c>
      <c r="AA2774" s="135">
        <f t="shared" si="384"/>
        <v>0.15</v>
      </c>
      <c r="AB2774" s="135">
        <f t="shared" si="380"/>
        <v>0.3</v>
      </c>
      <c r="AC2774" s="130">
        <f t="shared" si="385"/>
        <v>2.25</v>
      </c>
      <c r="AD2774" s="130" t="str">
        <f t="shared" si="383"/>
        <v>65001-994</v>
      </c>
      <c r="AE2774" s="136"/>
      <c r="AF2774" s="137"/>
      <c r="AG2774" s="1" t="s">
        <v>573</v>
      </c>
      <c r="AH2774" s="43">
        <v>65409</v>
      </c>
      <c r="AI2774" s="229">
        <v>45156</v>
      </c>
    </row>
    <row r="2775" spans="1:35" x14ac:dyDescent="0.25">
      <c r="A2775" s="144">
        <v>45133</v>
      </c>
      <c r="B2775" s="56" t="s">
        <v>8267</v>
      </c>
      <c r="C2775" s="51" t="s">
        <v>673</v>
      </c>
      <c r="D2775" s="51" t="s">
        <v>674</v>
      </c>
      <c r="E2775" s="54">
        <v>45191</v>
      </c>
      <c r="F2775" s="51" t="s">
        <v>571</v>
      </c>
      <c r="G2775" s="48" t="s">
        <v>672</v>
      </c>
      <c r="H2775" s="52">
        <v>500</v>
      </c>
      <c r="I2775" s="51" t="s">
        <v>270</v>
      </c>
      <c r="J2775" s="1">
        <v>11</v>
      </c>
      <c r="K2775" s="132">
        <v>1006634</v>
      </c>
      <c r="L2775" s="131"/>
      <c r="M2775" s="131">
        <v>7.2</v>
      </c>
      <c r="N2775" s="131">
        <v>2.6</v>
      </c>
      <c r="O2775" s="133">
        <f t="shared" si="379"/>
        <v>18.720000000000002</v>
      </c>
      <c r="P2775" s="131" t="s">
        <v>538</v>
      </c>
      <c r="Q2775" s="131" t="s">
        <v>582</v>
      </c>
      <c r="R2775" s="134" t="s">
        <v>7574</v>
      </c>
      <c r="S2775" s="149">
        <v>104.53222222222222</v>
      </c>
      <c r="T2775" s="149">
        <v>0.20906444444444444</v>
      </c>
      <c r="U2775" s="150">
        <v>45159</v>
      </c>
      <c r="V2775" s="149">
        <v>6</v>
      </c>
      <c r="W2775" s="130">
        <v>0.22</v>
      </c>
      <c r="X2775" s="135">
        <v>30</v>
      </c>
      <c r="Y2775" s="130" t="str">
        <f t="shared" si="381"/>
        <v>L231</v>
      </c>
      <c r="Z2775" s="130" t="str">
        <f t="shared" si="382"/>
        <v>2/LS14500</v>
      </c>
      <c r="AA2775" s="135">
        <f t="shared" si="384"/>
        <v>0.22</v>
      </c>
      <c r="AB2775" s="135">
        <f t="shared" si="380"/>
        <v>11</v>
      </c>
      <c r="AC2775" s="130">
        <f t="shared" si="385"/>
        <v>30</v>
      </c>
      <c r="AD2775" s="130" t="str">
        <f t="shared" si="383"/>
        <v>66000-223</v>
      </c>
      <c r="AE2775" s="136"/>
      <c r="AF2775" s="137"/>
      <c r="AG2775" s="1" t="s">
        <v>153</v>
      </c>
      <c r="AH2775" s="43">
        <v>65616</v>
      </c>
      <c r="AI2775" s="229">
        <v>45126</v>
      </c>
    </row>
    <row r="2776" spans="1:35" x14ac:dyDescent="0.25">
      <c r="A2776" s="147">
        <v>45142</v>
      </c>
      <c r="B2776" s="82" t="s">
        <v>8323</v>
      </c>
      <c r="C2776" s="51" t="s">
        <v>8325</v>
      </c>
      <c r="D2776" s="51" t="s">
        <v>8326</v>
      </c>
      <c r="E2776" s="54">
        <v>45146</v>
      </c>
      <c r="F2776" s="51" t="s">
        <v>5483</v>
      </c>
      <c r="G2776" s="48" t="s">
        <v>8324</v>
      </c>
      <c r="H2776" s="52">
        <v>8</v>
      </c>
      <c r="I2776" s="51" t="s">
        <v>7143</v>
      </c>
      <c r="J2776" s="1">
        <v>59.16</v>
      </c>
      <c r="K2776" s="132">
        <v>1008491</v>
      </c>
      <c r="L2776" s="131"/>
      <c r="M2776" s="131">
        <v>12.8</v>
      </c>
      <c r="N2776" s="131">
        <v>9.6</v>
      </c>
      <c r="O2776" s="133">
        <f t="shared" si="379"/>
        <v>122.88</v>
      </c>
      <c r="P2776" s="131" t="s">
        <v>508</v>
      </c>
      <c r="Q2776" s="131" t="s">
        <v>1069</v>
      </c>
      <c r="R2776" s="134" t="s">
        <v>5775</v>
      </c>
      <c r="S2776" s="149">
        <v>12.880555555555549</v>
      </c>
      <c r="T2776" s="149">
        <v>1.6100694444444437</v>
      </c>
      <c r="U2776" s="150">
        <v>45160</v>
      </c>
      <c r="V2776" s="149">
        <v>0.24999999999999911</v>
      </c>
      <c r="W2776" s="130">
        <v>0.5</v>
      </c>
      <c r="X2776" s="135">
        <v>260</v>
      </c>
      <c r="Y2776" s="130" t="str">
        <f t="shared" si="381"/>
        <v>RL1717</v>
      </c>
      <c r="Z2776" s="130" t="str">
        <f t="shared" si="382"/>
        <v>24/IFR18650</v>
      </c>
      <c r="AA2776" s="135">
        <f t="shared" si="384"/>
        <v>0.5</v>
      </c>
      <c r="AB2776" s="135">
        <f t="shared" si="380"/>
        <v>59.16</v>
      </c>
      <c r="AC2776" s="130">
        <f t="shared" si="385"/>
        <v>260</v>
      </c>
      <c r="AD2776" s="130" t="str">
        <f t="shared" si="383"/>
        <v>66003-717</v>
      </c>
      <c r="AE2776" s="136"/>
      <c r="AF2776" s="137"/>
      <c r="AG2776" s="1" t="s">
        <v>152</v>
      </c>
      <c r="AH2776" s="43">
        <v>1160</v>
      </c>
      <c r="AI2776" s="229">
        <v>45141</v>
      </c>
    </row>
    <row r="2777" spans="1:35" x14ac:dyDescent="0.25">
      <c r="A2777" s="146">
        <v>45162</v>
      </c>
      <c r="B2777" s="57" t="s">
        <v>8481</v>
      </c>
      <c r="C2777" s="51" t="s">
        <v>8483</v>
      </c>
      <c r="D2777" s="51" t="s">
        <v>8484</v>
      </c>
      <c r="E2777" s="54">
        <v>45168</v>
      </c>
      <c r="F2777" s="51" t="s">
        <v>423</v>
      </c>
      <c r="G2777" s="48" t="s">
        <v>8482</v>
      </c>
      <c r="H2777" s="52">
        <v>1</v>
      </c>
      <c r="I2777" s="51" t="s">
        <v>122</v>
      </c>
      <c r="J2777" s="1">
        <v>18.68</v>
      </c>
      <c r="K2777" s="132">
        <v>1010973</v>
      </c>
      <c r="L2777" s="131"/>
      <c r="M2777" s="131">
        <v>19.2</v>
      </c>
      <c r="N2777" s="131">
        <v>7</v>
      </c>
      <c r="O2777" s="133">
        <f t="shared" si="379"/>
        <v>134.4</v>
      </c>
      <c r="P2777" s="131" t="s">
        <v>6498</v>
      </c>
      <c r="Q2777" s="131" t="s">
        <v>1208</v>
      </c>
      <c r="R2777" s="134" t="s">
        <v>248</v>
      </c>
      <c r="S2777" s="149">
        <v>1.5230555555555574</v>
      </c>
      <c r="T2777" s="149">
        <v>1.5230555555555574</v>
      </c>
      <c r="U2777" s="150">
        <v>45166</v>
      </c>
      <c r="V2777" s="149">
        <v>8.3333333333333037E-2</v>
      </c>
      <c r="W2777" s="130">
        <v>0.5</v>
      </c>
      <c r="X2777" s="135">
        <v>72</v>
      </c>
      <c r="Y2777" s="130" t="str">
        <f t="shared" si="381"/>
        <v>N2075</v>
      </c>
      <c r="Z2777" s="130" t="str">
        <f t="shared" si="382"/>
        <v>16/N700AACL</v>
      </c>
      <c r="AA2777" s="135">
        <f t="shared" si="384"/>
        <v>0.5</v>
      </c>
      <c r="AB2777" s="135">
        <f t="shared" si="380"/>
        <v>18.68</v>
      </c>
      <c r="AC2777" s="130">
        <f t="shared" si="385"/>
        <v>72</v>
      </c>
      <c r="AD2777" s="130" t="str">
        <f t="shared" si="383"/>
        <v>30002-726</v>
      </c>
      <c r="AE2777" s="136"/>
      <c r="AF2777" s="137"/>
      <c r="AG2777" s="1" t="s">
        <v>152</v>
      </c>
      <c r="AH2777" s="43">
        <v>23891</v>
      </c>
      <c r="AI2777" s="229">
        <v>45162</v>
      </c>
    </row>
    <row r="2778" spans="1:35" x14ac:dyDescent="0.25">
      <c r="A2778" s="139">
        <v>45152</v>
      </c>
      <c r="B2778" s="58" t="s">
        <v>8401</v>
      </c>
      <c r="C2778" s="248" t="s">
        <v>661</v>
      </c>
      <c r="D2778" s="51" t="s">
        <v>7822</v>
      </c>
      <c r="E2778" s="54">
        <v>45169</v>
      </c>
      <c r="F2778" s="51" t="s">
        <v>333</v>
      </c>
      <c r="G2778" s="48" t="s">
        <v>7820</v>
      </c>
      <c r="H2778" s="52">
        <v>7</v>
      </c>
      <c r="I2778" s="51" t="s">
        <v>660</v>
      </c>
      <c r="J2778" s="1">
        <v>1.57</v>
      </c>
      <c r="K2778" s="132">
        <v>1009625</v>
      </c>
      <c r="L2778" s="131"/>
      <c r="M2778" s="131">
        <v>3.6</v>
      </c>
      <c r="N2778" s="131">
        <v>1.2</v>
      </c>
      <c r="O2778" s="133">
        <f t="shared" si="379"/>
        <v>4.32</v>
      </c>
      <c r="P2778" s="131" t="s">
        <v>3372</v>
      </c>
      <c r="Q2778" s="131" t="s">
        <v>412</v>
      </c>
      <c r="R2778" s="134" t="s">
        <v>248</v>
      </c>
      <c r="S2778" s="149">
        <v>4.2538888888888886</v>
      </c>
      <c r="T2778" s="149">
        <v>0.60769841269841263</v>
      </c>
      <c r="U2778" s="150">
        <v>45163</v>
      </c>
      <c r="V2778" s="149">
        <v>0.16555555555555568</v>
      </c>
      <c r="W2778" s="130">
        <v>0.46</v>
      </c>
      <c r="X2778" s="135">
        <v>13.82</v>
      </c>
      <c r="Y2778" s="130" t="str">
        <f t="shared" si="381"/>
        <v>L523</v>
      </c>
      <c r="Z2778" s="130" t="str">
        <f t="shared" si="382"/>
        <v>1/ER14250H</v>
      </c>
      <c r="AA2778" s="135">
        <f t="shared" si="384"/>
        <v>0.46</v>
      </c>
      <c r="AB2778" s="135">
        <f t="shared" si="380"/>
        <v>1.57</v>
      </c>
      <c r="AC2778" s="130">
        <f t="shared" si="385"/>
        <v>13.82</v>
      </c>
      <c r="AD2778" s="130" t="str">
        <f t="shared" si="383"/>
        <v>59001-501AMP1</v>
      </c>
      <c r="AE2778" s="136"/>
      <c r="AF2778" s="137"/>
      <c r="AG2778" s="1" t="s">
        <v>573</v>
      </c>
      <c r="AH2778" s="43" t="s">
        <v>334</v>
      </c>
      <c r="AI2778" s="229">
        <v>45152</v>
      </c>
    </row>
    <row r="2779" spans="1:35" x14ac:dyDescent="0.25">
      <c r="A2779" s="144">
        <v>45161</v>
      </c>
      <c r="B2779" s="56" t="s">
        <v>8446</v>
      </c>
      <c r="C2779" s="51" t="s">
        <v>8449</v>
      </c>
      <c r="D2779" s="51" t="s">
        <v>8448</v>
      </c>
      <c r="E2779" s="54">
        <v>45180</v>
      </c>
      <c r="F2779" s="51" t="s">
        <v>117</v>
      </c>
      <c r="G2779" s="48" t="s">
        <v>8447</v>
      </c>
      <c r="H2779" s="52">
        <v>21</v>
      </c>
      <c r="I2779" s="51" t="s">
        <v>146</v>
      </c>
      <c r="J2779" s="1">
        <v>10.15</v>
      </c>
      <c r="K2779" s="132">
        <v>1010545</v>
      </c>
      <c r="L2779" s="131"/>
      <c r="M2779" s="131">
        <v>3.6</v>
      </c>
      <c r="N2779" s="131">
        <v>4.5</v>
      </c>
      <c r="O2779" s="133">
        <f t="shared" si="379"/>
        <v>16.2</v>
      </c>
      <c r="P2779" s="131" t="s">
        <v>6498</v>
      </c>
      <c r="Q2779" s="131" t="s">
        <v>577</v>
      </c>
      <c r="R2779" s="134" t="s">
        <v>5813</v>
      </c>
      <c r="S2779" s="149">
        <v>9.144166666666667</v>
      </c>
      <c r="T2779" s="149">
        <v>0.43543650793650795</v>
      </c>
      <c r="U2779" s="150">
        <v>45163</v>
      </c>
      <c r="V2779" s="149">
        <v>0.33333333333333481</v>
      </c>
      <c r="W2779" s="130">
        <v>0.69</v>
      </c>
      <c r="X2779" s="135">
        <v>30.6</v>
      </c>
      <c r="Y2779" s="130" t="str">
        <f t="shared" si="381"/>
        <v>N950</v>
      </c>
      <c r="Z2779" s="130" t="str">
        <f t="shared" si="382"/>
        <v>6/V80H</v>
      </c>
      <c r="AA2779" s="135">
        <f t="shared" si="384"/>
        <v>0.69</v>
      </c>
      <c r="AB2779" s="135">
        <f t="shared" si="380"/>
        <v>10.15</v>
      </c>
      <c r="AC2779" s="130">
        <f t="shared" si="385"/>
        <v>30.6</v>
      </c>
      <c r="AD2779" s="130" t="str">
        <f t="shared" si="383"/>
        <v>59001-016SYL</v>
      </c>
      <c r="AE2779" s="136"/>
      <c r="AF2779" s="137"/>
      <c r="AG2779" s="1" t="s">
        <v>573</v>
      </c>
      <c r="AH2779" s="43">
        <v>24232</v>
      </c>
      <c r="AI2779" s="229">
        <v>45159</v>
      </c>
    </row>
    <row r="2780" spans="1:35" x14ac:dyDescent="0.25">
      <c r="A2780" s="147">
        <v>45142</v>
      </c>
      <c r="B2780" s="82" t="s">
        <v>8342</v>
      </c>
      <c r="C2780" s="51"/>
      <c r="D2780" s="51" t="s">
        <v>8345</v>
      </c>
      <c r="E2780" s="54">
        <v>45154</v>
      </c>
      <c r="F2780" s="51" t="s">
        <v>8074</v>
      </c>
      <c r="G2780" s="48" t="s">
        <v>8343</v>
      </c>
      <c r="H2780" s="52">
        <v>1</v>
      </c>
      <c r="I2780" s="51" t="s">
        <v>8344</v>
      </c>
      <c r="J2780" s="1">
        <v>214.61</v>
      </c>
      <c r="K2780" s="132">
        <v>1008330</v>
      </c>
      <c r="L2780" s="131"/>
      <c r="M2780" s="131"/>
      <c r="N2780" s="131"/>
      <c r="O2780" s="133">
        <f t="shared" si="379"/>
        <v>0</v>
      </c>
      <c r="P2780" s="131"/>
      <c r="Q2780" s="131"/>
      <c r="R2780" s="134" t="s">
        <v>259</v>
      </c>
      <c r="S2780" s="149">
        <v>11.222222222222221</v>
      </c>
      <c r="T2780" s="149">
        <v>11.222222222222221</v>
      </c>
      <c r="U2780" s="150">
        <v>45162</v>
      </c>
      <c r="V2780" s="149">
        <v>0.16666666666666607</v>
      </c>
      <c r="W2780" s="130">
        <v>0.25</v>
      </c>
      <c r="X2780" s="135">
        <v>400</v>
      </c>
      <c r="Y2780" s="130" t="str">
        <f t="shared" si="381"/>
        <v>CA210</v>
      </c>
      <c r="Z2780" s="130">
        <f t="shared" si="382"/>
        <v>0</v>
      </c>
      <c r="AA2780" s="135">
        <f t="shared" si="384"/>
        <v>0.25</v>
      </c>
      <c r="AB2780" s="135">
        <f t="shared" si="380"/>
        <v>214.61</v>
      </c>
      <c r="AC2780" s="130">
        <f t="shared" si="385"/>
        <v>400</v>
      </c>
      <c r="AD2780" s="130" t="str">
        <f t="shared" si="383"/>
        <v>66003-178</v>
      </c>
      <c r="AE2780" s="136"/>
      <c r="AF2780" s="137"/>
      <c r="AG2780" s="1" t="s">
        <v>151</v>
      </c>
      <c r="AH2780" s="43">
        <v>65993</v>
      </c>
      <c r="AI2780" s="229">
        <v>45140</v>
      </c>
    </row>
    <row r="2781" spans="1:35" x14ac:dyDescent="0.25">
      <c r="A2781" s="139">
        <v>45152</v>
      </c>
      <c r="B2781" s="58" t="s">
        <v>8398</v>
      </c>
      <c r="C2781" s="194" t="s">
        <v>129</v>
      </c>
      <c r="D2781" s="51" t="s">
        <v>8400</v>
      </c>
      <c r="E2781" s="54">
        <v>45169</v>
      </c>
      <c r="F2781" s="51" t="s">
        <v>333</v>
      </c>
      <c r="G2781" s="48" t="s">
        <v>8399</v>
      </c>
      <c r="H2781" s="52">
        <v>1</v>
      </c>
      <c r="I2781" s="51" t="s">
        <v>128</v>
      </c>
      <c r="J2781" s="1">
        <v>6.19</v>
      </c>
      <c r="K2781" s="132">
        <v>1009625</v>
      </c>
      <c r="L2781" s="131"/>
      <c r="M2781" s="131">
        <v>3</v>
      </c>
      <c r="N2781" s="131">
        <v>1.8</v>
      </c>
      <c r="O2781" s="133">
        <f t="shared" si="379"/>
        <v>5.4</v>
      </c>
      <c r="P2781" s="131" t="s">
        <v>411</v>
      </c>
      <c r="Q2781" s="131" t="s">
        <v>412</v>
      </c>
      <c r="R2781" s="134" t="s">
        <v>248</v>
      </c>
      <c r="S2781" s="149">
        <v>0.74500000000000055</v>
      </c>
      <c r="T2781" s="149">
        <v>0.74500000000000055</v>
      </c>
      <c r="U2781" s="150">
        <v>45162</v>
      </c>
      <c r="V2781" s="149">
        <v>8.3333333333333037E-2</v>
      </c>
      <c r="W2781" s="130">
        <v>0.25</v>
      </c>
      <c r="X2781" s="135">
        <v>17.05</v>
      </c>
      <c r="Y2781" s="130" t="str">
        <f t="shared" si="381"/>
        <v>L326</v>
      </c>
      <c r="Z2781" s="130" t="str">
        <f t="shared" si="382"/>
        <v>1/CR17335SE</v>
      </c>
      <c r="AA2781" s="135">
        <f t="shared" si="384"/>
        <v>0.25</v>
      </c>
      <c r="AB2781" s="135">
        <f t="shared" si="380"/>
        <v>6.19</v>
      </c>
      <c r="AC2781" s="130">
        <f t="shared" si="385"/>
        <v>17.05</v>
      </c>
      <c r="AD2781" s="130" t="str">
        <f t="shared" si="383"/>
        <v>32007-611MLX</v>
      </c>
      <c r="AE2781" s="136"/>
      <c r="AF2781" s="137"/>
      <c r="AG2781" s="1" t="s">
        <v>573</v>
      </c>
      <c r="AH2781" s="43" t="s">
        <v>334</v>
      </c>
      <c r="AI2781" s="229">
        <v>45152</v>
      </c>
    </row>
    <row r="2782" spans="1:35" x14ac:dyDescent="0.25">
      <c r="A2782" s="144">
        <v>45161</v>
      </c>
      <c r="B2782" s="56" t="s">
        <v>8440</v>
      </c>
      <c r="C2782" s="51" t="s">
        <v>2552</v>
      </c>
      <c r="D2782" s="51" t="s">
        <v>8488</v>
      </c>
      <c r="E2782" s="54">
        <v>45175</v>
      </c>
      <c r="F2782" s="51" t="s">
        <v>322</v>
      </c>
      <c r="G2782" s="48" t="s">
        <v>8441</v>
      </c>
      <c r="H2782" s="52">
        <v>1</v>
      </c>
      <c r="I2782" s="51" t="s">
        <v>2551</v>
      </c>
      <c r="J2782" s="1">
        <v>10.74</v>
      </c>
      <c r="K2782" s="132">
        <v>1010790</v>
      </c>
      <c r="L2782" s="131"/>
      <c r="M2782" s="131">
        <v>14.4</v>
      </c>
      <c r="N2782" s="131">
        <v>2.15</v>
      </c>
      <c r="O2782" s="133">
        <f t="shared" si="379"/>
        <v>30.96</v>
      </c>
      <c r="P2782" s="131" t="s">
        <v>3486</v>
      </c>
      <c r="Q2782" s="131" t="s">
        <v>562</v>
      </c>
      <c r="R2782" s="134" t="s">
        <v>248</v>
      </c>
      <c r="S2782" s="149">
        <v>2.4247222222222211</v>
      </c>
      <c r="T2782" s="149">
        <v>2.4247222222222211</v>
      </c>
      <c r="U2782" s="150">
        <v>45163</v>
      </c>
      <c r="V2782" s="149">
        <v>8.3333333333335702E-2</v>
      </c>
      <c r="W2782" s="130">
        <v>0.25</v>
      </c>
      <c r="X2782" s="135">
        <v>68</v>
      </c>
      <c r="Y2782" s="130" t="str">
        <f t="shared" si="381"/>
        <v>PACK778</v>
      </c>
      <c r="Z2782" s="130" t="str">
        <f t="shared" si="382"/>
        <v>4/UR18650E</v>
      </c>
      <c r="AA2782" s="135">
        <f t="shared" si="384"/>
        <v>0.25</v>
      </c>
      <c r="AB2782" s="135">
        <f t="shared" si="380"/>
        <v>10.74</v>
      </c>
      <c r="AC2782" s="130">
        <f t="shared" si="385"/>
        <v>68</v>
      </c>
      <c r="AD2782" s="130" t="str">
        <f t="shared" si="383"/>
        <v>66004-217</v>
      </c>
      <c r="AE2782" s="136"/>
      <c r="AF2782" s="137"/>
      <c r="AG2782" s="1" t="s">
        <v>13</v>
      </c>
      <c r="AH2782" s="43" t="s">
        <v>323</v>
      </c>
      <c r="AI2782" s="229">
        <v>45161</v>
      </c>
    </row>
    <row r="2783" spans="1:35" x14ac:dyDescent="0.25">
      <c r="A2783" s="139">
        <v>45166</v>
      </c>
      <c r="B2783" s="58" t="s">
        <v>8487</v>
      </c>
      <c r="C2783" s="51" t="s">
        <v>530</v>
      </c>
      <c r="D2783" s="51" t="s">
        <v>5804</v>
      </c>
      <c r="E2783" s="54">
        <v>45180</v>
      </c>
      <c r="F2783" s="51" t="s">
        <v>292</v>
      </c>
      <c r="G2783" s="48" t="s">
        <v>5803</v>
      </c>
      <c r="H2783" s="52">
        <v>4</v>
      </c>
      <c r="I2783" s="51" t="s">
        <v>293</v>
      </c>
      <c r="J2783" s="1">
        <v>12.89</v>
      </c>
      <c r="K2783" s="132">
        <v>1011098</v>
      </c>
      <c r="L2783" s="131" t="s">
        <v>5947</v>
      </c>
      <c r="M2783" s="131">
        <v>7.2</v>
      </c>
      <c r="N2783" s="131">
        <v>1.7</v>
      </c>
      <c r="O2783" s="133">
        <f t="shared" si="379"/>
        <v>12.24</v>
      </c>
      <c r="P2783" s="131" t="s">
        <v>3497</v>
      </c>
      <c r="Q2783" s="131" t="s">
        <v>464</v>
      </c>
      <c r="R2783" s="134" t="s">
        <v>248</v>
      </c>
      <c r="S2783" s="149">
        <v>4.7269444444444444</v>
      </c>
      <c r="T2783" s="149">
        <v>1.1817361111111111</v>
      </c>
      <c r="U2783" s="150">
        <v>45168</v>
      </c>
      <c r="V2783" s="149">
        <v>0.16666666666666607</v>
      </c>
      <c r="W2783" s="130">
        <v>0.79</v>
      </c>
      <c r="X2783" s="135">
        <v>60</v>
      </c>
      <c r="Y2783" s="130" t="str">
        <f t="shared" si="381"/>
        <v>N2015</v>
      </c>
      <c r="Z2783" s="130" t="str">
        <f t="shared" si="382"/>
        <v>6/AA1700</v>
      </c>
      <c r="AA2783" s="135">
        <f t="shared" si="384"/>
        <v>0.79</v>
      </c>
      <c r="AB2783" s="135">
        <f t="shared" si="380"/>
        <v>12.89</v>
      </c>
      <c r="AC2783" s="130">
        <f t="shared" si="385"/>
        <v>60</v>
      </c>
      <c r="AD2783" s="130" t="str">
        <f t="shared" si="383"/>
        <v>66004-075</v>
      </c>
      <c r="AE2783" s="136"/>
      <c r="AF2783" s="137"/>
      <c r="AG2783" s="1" t="s">
        <v>151</v>
      </c>
      <c r="AH2783" s="43">
        <v>6830</v>
      </c>
      <c r="AI2783" s="229">
        <v>45163</v>
      </c>
    </row>
    <row r="2784" spans="1:35" x14ac:dyDescent="0.25">
      <c r="A2784" s="144">
        <v>45161</v>
      </c>
      <c r="B2784" s="56" t="s">
        <v>8458</v>
      </c>
      <c r="C2784" s="51" t="s">
        <v>8461</v>
      </c>
      <c r="D2784" s="51" t="s">
        <v>8460</v>
      </c>
      <c r="E2784" s="54">
        <v>45173</v>
      </c>
      <c r="F2784" s="51" t="s">
        <v>423</v>
      </c>
      <c r="G2784" s="48" t="s">
        <v>8459</v>
      </c>
      <c r="H2784" s="52">
        <v>2</v>
      </c>
      <c r="I2784" s="51" t="s">
        <v>374</v>
      </c>
      <c r="J2784" s="1">
        <v>21.17</v>
      </c>
      <c r="K2784" s="132">
        <v>1010568</v>
      </c>
      <c r="L2784" s="131"/>
      <c r="M2784" s="131">
        <v>7.2</v>
      </c>
      <c r="N2784" s="131">
        <v>3</v>
      </c>
      <c r="O2784" s="133">
        <f t="shared" si="379"/>
        <v>21.6</v>
      </c>
      <c r="P2784" s="131" t="s">
        <v>3497</v>
      </c>
      <c r="Q2784" s="131" t="s">
        <v>464</v>
      </c>
      <c r="R2784" s="134" t="s">
        <v>248</v>
      </c>
      <c r="S2784" s="149">
        <v>1.8541666666666661</v>
      </c>
      <c r="T2784" s="149">
        <v>0.92708333333333304</v>
      </c>
      <c r="U2784" s="150">
        <v>45167</v>
      </c>
      <c r="V2784" s="149">
        <v>0.16666666666666607</v>
      </c>
      <c r="W2784" s="130">
        <v>0.5</v>
      </c>
      <c r="X2784" s="135">
        <v>80.709999999999994</v>
      </c>
      <c r="Y2784" s="130" t="str">
        <f t="shared" si="381"/>
        <v>N1377</v>
      </c>
      <c r="Z2784" s="130" t="str">
        <f t="shared" si="382"/>
        <v>6/HHR-300SCYP06</v>
      </c>
      <c r="AA2784" s="135">
        <f t="shared" si="384"/>
        <v>0.5</v>
      </c>
      <c r="AB2784" s="135">
        <f t="shared" si="380"/>
        <v>21.17</v>
      </c>
      <c r="AC2784" s="130">
        <f t="shared" si="385"/>
        <v>80.709999999999994</v>
      </c>
      <c r="AD2784" s="130" t="str">
        <f t="shared" si="383"/>
        <v>46001-631TWINS</v>
      </c>
      <c r="AE2784" s="136"/>
      <c r="AF2784" s="137"/>
      <c r="AG2784" s="1" t="s">
        <v>152</v>
      </c>
      <c r="AH2784" s="43">
        <v>23891</v>
      </c>
      <c r="AI2784" s="229">
        <v>45159</v>
      </c>
    </row>
    <row r="2785" spans="1:35" x14ac:dyDescent="0.25">
      <c r="A2785" s="144">
        <v>45161</v>
      </c>
      <c r="B2785" s="56" t="s">
        <v>8444</v>
      </c>
      <c r="C2785" s="51" t="s">
        <v>2954</v>
      </c>
      <c r="D2785" s="51" t="s">
        <v>8445</v>
      </c>
      <c r="E2785" s="54">
        <v>45175</v>
      </c>
      <c r="F2785" s="51" t="s">
        <v>322</v>
      </c>
      <c r="G2785" s="48" t="s">
        <v>7121</v>
      </c>
      <c r="H2785" s="52">
        <v>3</v>
      </c>
      <c r="I2785" s="51" t="s">
        <v>293</v>
      </c>
      <c r="J2785" s="1">
        <v>18.14</v>
      </c>
      <c r="K2785" s="132">
        <v>1010786</v>
      </c>
      <c r="L2785" s="131" t="s">
        <v>7122</v>
      </c>
      <c r="M2785" s="131">
        <v>12</v>
      </c>
      <c r="N2785" s="131">
        <v>1.7</v>
      </c>
      <c r="O2785" s="133">
        <f t="shared" si="379"/>
        <v>20.399999999999999</v>
      </c>
      <c r="P2785" s="131" t="s">
        <v>3497</v>
      </c>
      <c r="Q2785" s="131" t="s">
        <v>584</v>
      </c>
      <c r="R2785" s="134" t="s">
        <v>248</v>
      </c>
      <c r="S2785" s="149">
        <v>2.0286111111111129</v>
      </c>
      <c r="T2785" s="149">
        <v>0.67620370370370431</v>
      </c>
      <c r="U2785" s="150">
        <v>45167</v>
      </c>
      <c r="V2785" s="149">
        <v>0.16666666666666741</v>
      </c>
      <c r="W2785" s="130">
        <v>0.33</v>
      </c>
      <c r="X2785" s="135">
        <v>98.56</v>
      </c>
      <c r="Y2785" s="130" t="str">
        <f t="shared" si="381"/>
        <v>N673</v>
      </c>
      <c r="Z2785" s="130" t="str">
        <f t="shared" si="382"/>
        <v>10/AA1700</v>
      </c>
      <c r="AA2785" s="135">
        <f t="shared" si="384"/>
        <v>0.33</v>
      </c>
      <c r="AB2785" s="135">
        <f t="shared" si="380"/>
        <v>18.14</v>
      </c>
      <c r="AC2785" s="130">
        <f t="shared" si="385"/>
        <v>98.56</v>
      </c>
      <c r="AD2785" s="130" t="str">
        <f t="shared" si="383"/>
        <v>22000-183</v>
      </c>
      <c r="AE2785" s="136"/>
      <c r="AF2785" s="137"/>
      <c r="AG2785" s="1" t="s">
        <v>13</v>
      </c>
      <c r="AH2785" s="43" t="s">
        <v>323</v>
      </c>
      <c r="AI2785" s="229">
        <v>45161</v>
      </c>
    </row>
    <row r="2786" spans="1:35" x14ac:dyDescent="0.25">
      <c r="A2786" s="144">
        <v>45161</v>
      </c>
      <c r="B2786" s="56" t="s">
        <v>8442</v>
      </c>
      <c r="C2786" s="51" t="s">
        <v>2239</v>
      </c>
      <c r="D2786" s="51" t="s">
        <v>8505</v>
      </c>
      <c r="E2786" s="54">
        <v>45175</v>
      </c>
      <c r="F2786" s="51" t="s">
        <v>322</v>
      </c>
      <c r="G2786" s="48" t="s">
        <v>8443</v>
      </c>
      <c r="H2786" s="52">
        <v>1</v>
      </c>
      <c r="I2786" s="51" t="s">
        <v>243</v>
      </c>
      <c r="J2786" s="1">
        <v>12.25</v>
      </c>
      <c r="K2786" s="132">
        <v>1010786</v>
      </c>
      <c r="L2786" s="131"/>
      <c r="M2786" s="131">
        <v>7.2</v>
      </c>
      <c r="N2786" s="131">
        <v>2.5499999999999998</v>
      </c>
      <c r="O2786" s="133">
        <f t="shared" si="379"/>
        <v>18.36</v>
      </c>
      <c r="P2786" s="131" t="s">
        <v>3497</v>
      </c>
      <c r="Q2786" s="131" t="s">
        <v>464</v>
      </c>
      <c r="R2786" s="134" t="s">
        <v>248</v>
      </c>
      <c r="S2786" s="149">
        <v>0.80111111111111288</v>
      </c>
      <c r="T2786" s="149">
        <v>0.80111111111111288</v>
      </c>
      <c r="U2786" s="150">
        <v>45166</v>
      </c>
      <c r="V2786" s="149">
        <v>8.3333333333333037E-2</v>
      </c>
      <c r="W2786" s="130">
        <v>0.25</v>
      </c>
      <c r="X2786" s="135">
        <v>55.22</v>
      </c>
      <c r="Y2786" s="130" t="str">
        <f t="shared" si="381"/>
        <v>PACK779</v>
      </c>
      <c r="Z2786" s="130" t="str">
        <f t="shared" si="382"/>
        <v>6/HR-3UTHC</v>
      </c>
      <c r="AA2786" s="135">
        <f t="shared" si="384"/>
        <v>0.25</v>
      </c>
      <c r="AB2786" s="135">
        <f t="shared" si="380"/>
        <v>12.25</v>
      </c>
      <c r="AC2786" s="130">
        <f t="shared" si="385"/>
        <v>55.22</v>
      </c>
      <c r="AD2786" s="130" t="str">
        <f t="shared" si="383"/>
        <v>66004-216</v>
      </c>
      <c r="AE2786" s="136"/>
      <c r="AF2786" s="137"/>
      <c r="AG2786" s="1" t="s">
        <v>13</v>
      </c>
      <c r="AH2786" s="43" t="s">
        <v>323</v>
      </c>
      <c r="AI2786" s="229">
        <v>45161</v>
      </c>
    </row>
    <row r="2787" spans="1:35" x14ac:dyDescent="0.25">
      <c r="A2787" s="144">
        <v>45161</v>
      </c>
      <c r="B2787" s="56" t="s">
        <v>8450</v>
      </c>
      <c r="C2787" s="51" t="s">
        <v>8454</v>
      </c>
      <c r="D2787" s="51" t="s">
        <v>8453</v>
      </c>
      <c r="E2787" s="54">
        <v>45175</v>
      </c>
      <c r="F2787" s="51" t="s">
        <v>626</v>
      </c>
      <c r="G2787" s="48" t="s">
        <v>8451</v>
      </c>
      <c r="H2787" s="52">
        <v>1</v>
      </c>
      <c r="I2787" s="51" t="s">
        <v>624</v>
      </c>
      <c r="J2787" s="1">
        <v>10.54</v>
      </c>
      <c r="K2787" s="132">
        <v>1010791</v>
      </c>
      <c r="L2787" s="131" t="s">
        <v>8452</v>
      </c>
      <c r="M2787" s="131" t="s">
        <v>8455</v>
      </c>
      <c r="N2787" s="131">
        <v>1.4</v>
      </c>
      <c r="O2787" s="133">
        <v>33.6</v>
      </c>
      <c r="P2787" s="131" t="s">
        <v>411</v>
      </c>
      <c r="Q2787" s="131" t="s">
        <v>4318</v>
      </c>
      <c r="R2787" s="134" t="s">
        <v>248</v>
      </c>
      <c r="S2787" s="149">
        <v>1.4108333333333354</v>
      </c>
      <c r="T2787" s="149">
        <v>1.4108333333333354</v>
      </c>
      <c r="U2787" s="150">
        <v>45166</v>
      </c>
      <c r="V2787" s="149">
        <v>8.3333333333333037E-2</v>
      </c>
      <c r="W2787" s="130">
        <v>0.96</v>
      </c>
      <c r="X2787" s="135">
        <v>62.6</v>
      </c>
      <c r="Y2787" s="130" t="str">
        <f t="shared" si="381"/>
        <v>L413</v>
      </c>
      <c r="Z2787" s="130" t="str">
        <f t="shared" si="382"/>
        <v>8/CR123A</v>
      </c>
      <c r="AA2787" s="135">
        <f t="shared" si="384"/>
        <v>0.96</v>
      </c>
      <c r="AB2787" s="135">
        <f t="shared" si="380"/>
        <v>10.54</v>
      </c>
      <c r="AC2787" s="130">
        <f t="shared" si="385"/>
        <v>62.6</v>
      </c>
      <c r="AD2787" s="130" t="str">
        <f t="shared" si="383"/>
        <v>22000-170T</v>
      </c>
      <c r="AE2787" s="136"/>
      <c r="AF2787" s="137"/>
      <c r="AG2787" s="1" t="s">
        <v>13</v>
      </c>
      <c r="AH2787" s="43">
        <v>23985</v>
      </c>
      <c r="AI2787" s="229">
        <v>45161</v>
      </c>
    </row>
    <row r="2788" spans="1:35" x14ac:dyDescent="0.25">
      <c r="A2788" s="147">
        <v>45149</v>
      </c>
      <c r="B2788" s="82" t="s">
        <v>8391</v>
      </c>
      <c r="C2788" s="51" t="s">
        <v>402</v>
      </c>
      <c r="D2788" s="51" t="s">
        <v>1446</v>
      </c>
      <c r="E2788" s="54">
        <v>45176</v>
      </c>
      <c r="F2788" s="51" t="s">
        <v>8392</v>
      </c>
      <c r="G2788" s="48" t="s">
        <v>1445</v>
      </c>
      <c r="H2788" s="52">
        <v>14</v>
      </c>
      <c r="I2788" s="51" t="s">
        <v>95</v>
      </c>
      <c r="J2788" s="1">
        <v>15.6</v>
      </c>
      <c r="K2788" s="132">
        <v>1009314</v>
      </c>
      <c r="L2788" s="131"/>
      <c r="M2788" s="131">
        <v>24</v>
      </c>
      <c r="N2788" s="131"/>
      <c r="O2788" s="133">
        <f>N2788*M2788</f>
        <v>0</v>
      </c>
      <c r="P2788" s="131" t="s">
        <v>3538</v>
      </c>
      <c r="Q2788" s="131" t="s">
        <v>1208</v>
      </c>
      <c r="R2788" s="134" t="s">
        <v>6022</v>
      </c>
      <c r="S2788" s="149">
        <v>15.554444444444444</v>
      </c>
      <c r="T2788" s="149">
        <v>1.111031746031746</v>
      </c>
      <c r="U2788" s="150">
        <v>45166</v>
      </c>
      <c r="V2788" s="149">
        <v>0.41666666666666519</v>
      </c>
      <c r="W2788" s="130">
        <v>0.82</v>
      </c>
      <c r="X2788" s="135">
        <v>75</v>
      </c>
      <c r="Y2788" s="130" t="str">
        <f t="shared" si="381"/>
        <v>AL545</v>
      </c>
      <c r="Z2788" s="130" t="str">
        <f t="shared" si="382"/>
        <v>16/LR20XW</v>
      </c>
      <c r="AA2788" s="135">
        <f t="shared" si="384"/>
        <v>0.82</v>
      </c>
      <c r="AB2788" s="135">
        <f t="shared" si="380"/>
        <v>15.6</v>
      </c>
      <c r="AC2788" s="130">
        <f t="shared" si="385"/>
        <v>75</v>
      </c>
      <c r="AD2788" s="130" t="str">
        <f t="shared" si="383"/>
        <v>66001-138</v>
      </c>
      <c r="AE2788" s="136"/>
      <c r="AF2788" s="137"/>
      <c r="AG2788" s="1" t="s">
        <v>151</v>
      </c>
      <c r="AH2788" s="43">
        <v>30450</v>
      </c>
      <c r="AI2788" s="229">
        <v>45148</v>
      </c>
    </row>
    <row r="2789" spans="1:35" x14ac:dyDescent="0.25">
      <c r="A2789" s="146">
        <v>45169</v>
      </c>
      <c r="B2789" s="57" t="s">
        <v>8536</v>
      </c>
      <c r="C2789" s="236" t="s">
        <v>532</v>
      </c>
      <c r="D2789" s="51" t="s">
        <v>8540</v>
      </c>
      <c r="E2789" s="54">
        <v>45182</v>
      </c>
      <c r="F2789" s="51" t="s">
        <v>360</v>
      </c>
      <c r="G2789" s="48" t="s">
        <v>8537</v>
      </c>
      <c r="H2789" s="52">
        <v>1</v>
      </c>
      <c r="I2789" s="51" t="s">
        <v>364</v>
      </c>
      <c r="J2789" s="1">
        <v>10.99</v>
      </c>
      <c r="K2789" s="132">
        <v>1011521</v>
      </c>
      <c r="L2789" s="131"/>
      <c r="M2789" s="131">
        <v>11.1</v>
      </c>
      <c r="N2789" s="131">
        <v>2.4</v>
      </c>
      <c r="O2789" s="133">
        <f>N2789*M2789</f>
        <v>26.639999999999997</v>
      </c>
      <c r="P2789" s="131" t="s">
        <v>3486</v>
      </c>
      <c r="Q2789" s="131" t="s">
        <v>577</v>
      </c>
      <c r="R2789" s="134" t="s">
        <v>287</v>
      </c>
      <c r="S2789" s="149">
        <v>1.2875000000000028</v>
      </c>
      <c r="T2789" s="149">
        <v>1.2875000000000028</v>
      </c>
      <c r="U2789" s="150">
        <v>45170</v>
      </c>
      <c r="V2789" s="149">
        <v>8.333333333333437E-2</v>
      </c>
      <c r="W2789" s="130">
        <v>0.25</v>
      </c>
      <c r="X2789" s="135">
        <v>52.46</v>
      </c>
      <c r="Y2789" s="130" t="str">
        <f t="shared" si="381"/>
        <v>PACK780</v>
      </c>
      <c r="Z2789" s="130" t="str">
        <f t="shared" si="382"/>
        <v>3/UR18650ZY</v>
      </c>
      <c r="AA2789" s="135">
        <f t="shared" si="384"/>
        <v>0.25</v>
      </c>
      <c r="AB2789" s="135">
        <f t="shared" si="380"/>
        <v>10.99</v>
      </c>
      <c r="AC2789" s="130">
        <f t="shared" si="385"/>
        <v>52.46</v>
      </c>
      <c r="AD2789" s="130" t="str">
        <f t="shared" si="383"/>
        <v>66004-220</v>
      </c>
      <c r="AE2789" s="136"/>
      <c r="AF2789" s="137"/>
      <c r="AG2789" s="1" t="s">
        <v>13</v>
      </c>
      <c r="AH2789" s="43">
        <v>23922</v>
      </c>
      <c r="AI2789" s="229">
        <v>45168</v>
      </c>
    </row>
    <row r="2790" spans="1:35" x14ac:dyDescent="0.25">
      <c r="A2790" s="144">
        <v>45168</v>
      </c>
      <c r="B2790" s="56" t="s">
        <v>8495</v>
      </c>
      <c r="C2790" s="236" t="s">
        <v>651</v>
      </c>
      <c r="D2790" s="51" t="s">
        <v>469</v>
      </c>
      <c r="E2790" s="54">
        <v>45187</v>
      </c>
      <c r="F2790" s="51" t="s">
        <v>3151</v>
      </c>
      <c r="G2790" s="48" t="s">
        <v>468</v>
      </c>
      <c r="H2790" s="52">
        <v>20</v>
      </c>
      <c r="I2790" s="51" t="s">
        <v>650</v>
      </c>
      <c r="J2790" s="1">
        <v>1.62</v>
      </c>
      <c r="K2790" s="132">
        <v>1011316</v>
      </c>
      <c r="L2790" s="131"/>
      <c r="M2790" s="131">
        <v>3.6</v>
      </c>
      <c r="N2790" s="131">
        <v>2.5</v>
      </c>
      <c r="O2790" s="133">
        <f>N2790*M2790</f>
        <v>9</v>
      </c>
      <c r="P2790" s="131" t="s">
        <v>538</v>
      </c>
      <c r="Q2790" s="131" t="s">
        <v>412</v>
      </c>
      <c r="R2790" s="134" t="s">
        <v>248</v>
      </c>
      <c r="S2790" s="149">
        <v>3.3297222222222227</v>
      </c>
      <c r="T2790" s="149">
        <v>0.16648611111111114</v>
      </c>
      <c r="U2790" s="150">
        <v>45170</v>
      </c>
      <c r="V2790" s="149">
        <v>0.33333333333333348</v>
      </c>
      <c r="W2790" s="130">
        <v>0.18</v>
      </c>
      <c r="X2790" s="135">
        <v>19.3</v>
      </c>
      <c r="Y2790" s="130" t="str">
        <f t="shared" si="381"/>
        <v>L557</v>
      </c>
      <c r="Z2790" s="130" t="str">
        <f t="shared" si="382"/>
        <v>1/ER14505H</v>
      </c>
      <c r="AA2790" s="135">
        <f t="shared" si="384"/>
        <v>0.18</v>
      </c>
      <c r="AB2790" s="135">
        <f t="shared" si="380"/>
        <v>1.62</v>
      </c>
      <c r="AC2790" s="130">
        <f t="shared" si="385"/>
        <v>19.3</v>
      </c>
      <c r="AD2790" s="130" t="str">
        <f t="shared" si="383"/>
        <v>66000-836</v>
      </c>
      <c r="AE2790" s="136"/>
      <c r="AF2790" s="137"/>
      <c r="AG2790" s="1" t="s">
        <v>152</v>
      </c>
      <c r="AH2790" s="43">
        <v>67110</v>
      </c>
      <c r="AI2790" s="229">
        <v>45166</v>
      </c>
    </row>
    <row r="2791" spans="1:35" x14ac:dyDescent="0.25">
      <c r="A2791" s="139">
        <v>45159</v>
      </c>
      <c r="B2791" s="58" t="s">
        <v>8432</v>
      </c>
      <c r="C2791" s="236" t="s">
        <v>4204</v>
      </c>
      <c r="D2791" s="51" t="s">
        <v>4205</v>
      </c>
      <c r="E2791" s="54">
        <v>45180</v>
      </c>
      <c r="F2791" s="51" t="s">
        <v>443</v>
      </c>
      <c r="G2791" s="48" t="s">
        <v>4203</v>
      </c>
      <c r="H2791" s="52">
        <v>10</v>
      </c>
      <c r="I2791" s="51" t="s">
        <v>1453</v>
      </c>
      <c r="J2791" s="1">
        <v>65.150000000000006</v>
      </c>
      <c r="K2791" s="132">
        <v>1010375</v>
      </c>
      <c r="L2791" s="131"/>
      <c r="M2791" s="249" t="s">
        <v>8433</v>
      </c>
      <c r="N2791" s="131"/>
      <c r="O2791" s="133">
        <v>108</v>
      </c>
      <c r="P2791" s="131" t="s">
        <v>3851</v>
      </c>
      <c r="Q2791" s="131" t="s">
        <v>4207</v>
      </c>
      <c r="R2791" s="134" t="s">
        <v>5451</v>
      </c>
      <c r="S2791" s="149">
        <v>9.5352777777777789</v>
      </c>
      <c r="T2791" s="149">
        <v>0.95352777777777786</v>
      </c>
      <c r="U2791" s="150">
        <v>45169</v>
      </c>
      <c r="V2791" s="149">
        <v>0.24694444444444485</v>
      </c>
      <c r="W2791" s="130">
        <v>1.23</v>
      </c>
      <c r="X2791" s="135">
        <v>270</v>
      </c>
      <c r="Y2791" s="130" t="str">
        <f t="shared" si="381"/>
        <v>L619</v>
      </c>
      <c r="Z2791" s="130" t="str">
        <f t="shared" si="382"/>
        <v>24/L91</v>
      </c>
      <c r="AA2791" s="135">
        <f t="shared" si="384"/>
        <v>1.23</v>
      </c>
      <c r="AB2791" s="135">
        <f t="shared" si="380"/>
        <v>65.150000000000006</v>
      </c>
      <c r="AC2791" s="130">
        <f t="shared" si="385"/>
        <v>270</v>
      </c>
      <c r="AD2791" s="130" t="str">
        <f t="shared" si="383"/>
        <v>66001-066</v>
      </c>
      <c r="AE2791" s="136"/>
      <c r="AF2791" s="137"/>
      <c r="AG2791" s="1" t="s">
        <v>152</v>
      </c>
      <c r="AH2791" s="43">
        <v>65381</v>
      </c>
      <c r="AI2791" s="229">
        <v>45156</v>
      </c>
    </row>
    <row r="2792" spans="1:35" x14ac:dyDescent="0.25">
      <c r="A2792" s="147">
        <v>45142</v>
      </c>
      <c r="B2792" s="82" t="s">
        <v>8338</v>
      </c>
      <c r="C2792" s="236" t="s">
        <v>147</v>
      </c>
      <c r="D2792" s="51" t="s">
        <v>365</v>
      </c>
      <c r="E2792" s="54">
        <v>45163</v>
      </c>
      <c r="F2792" s="51" t="s">
        <v>139</v>
      </c>
      <c r="G2792" s="48" t="s">
        <v>140</v>
      </c>
      <c r="H2792" s="52">
        <v>20</v>
      </c>
      <c r="I2792" s="51" t="s">
        <v>114</v>
      </c>
      <c r="J2792" s="1">
        <v>82.41</v>
      </c>
      <c r="K2792" s="132">
        <v>1008433</v>
      </c>
      <c r="L2792" s="131"/>
      <c r="M2792" s="131">
        <v>19.2</v>
      </c>
      <c r="N2792" s="131">
        <v>4.5</v>
      </c>
      <c r="O2792" s="133">
        <f>N2792*M2792</f>
        <v>86.399999999999991</v>
      </c>
      <c r="P2792" s="131" t="s">
        <v>3497</v>
      </c>
      <c r="Q2792" s="131" t="s">
        <v>1208</v>
      </c>
      <c r="R2792" s="134" t="s">
        <v>259</v>
      </c>
      <c r="S2792" s="149">
        <v>24.548611111111111</v>
      </c>
      <c r="T2792" s="149">
        <v>1.2274305555555556</v>
      </c>
      <c r="U2792" s="150">
        <v>45169</v>
      </c>
      <c r="V2792" s="149">
        <v>0.58333333333333126</v>
      </c>
      <c r="W2792" s="130">
        <v>0.94</v>
      </c>
      <c r="X2792" s="135">
        <v>115</v>
      </c>
      <c r="Y2792" s="130" t="str">
        <f t="shared" si="381"/>
        <v>N1021</v>
      </c>
      <c r="Z2792" s="130" t="str">
        <f t="shared" si="382"/>
        <v>16/HR4/3FAU</v>
      </c>
      <c r="AA2792" s="135">
        <f t="shared" si="384"/>
        <v>0.94</v>
      </c>
      <c r="AB2792" s="135">
        <f t="shared" si="380"/>
        <v>82.41</v>
      </c>
      <c r="AC2792" s="130">
        <f t="shared" si="385"/>
        <v>115</v>
      </c>
      <c r="AD2792" s="130" t="str">
        <f t="shared" si="383"/>
        <v>66000-725</v>
      </c>
      <c r="AE2792" s="136"/>
      <c r="AF2792" s="137"/>
      <c r="AG2792" s="1" t="s">
        <v>573</v>
      </c>
      <c r="AH2792" s="247">
        <v>66824</v>
      </c>
      <c r="AI2792" s="229">
        <v>45141</v>
      </c>
    </row>
    <row r="2793" spans="1:35" x14ac:dyDescent="0.25">
      <c r="A2793" s="144">
        <v>45161</v>
      </c>
      <c r="B2793" s="56" t="s">
        <v>8439</v>
      </c>
      <c r="C2793" s="236" t="s">
        <v>1470</v>
      </c>
      <c r="D2793" s="51" t="s">
        <v>1471</v>
      </c>
      <c r="E2793" s="54">
        <v>45176</v>
      </c>
      <c r="F2793" s="51" t="s">
        <v>307</v>
      </c>
      <c r="G2793" s="48" t="s">
        <v>1469</v>
      </c>
      <c r="H2793" s="52">
        <v>100</v>
      </c>
      <c r="I2793" s="51" t="s">
        <v>279</v>
      </c>
      <c r="J2793" s="1">
        <v>39.31</v>
      </c>
      <c r="K2793" s="132">
        <v>1010205</v>
      </c>
      <c r="L2793" s="131"/>
      <c r="M2793" s="131" t="s">
        <v>6987</v>
      </c>
      <c r="N2793" s="131">
        <v>2.5499999999999998</v>
      </c>
      <c r="O2793" s="133">
        <v>21.42</v>
      </c>
      <c r="P2793" s="131" t="s">
        <v>3497</v>
      </c>
      <c r="Q2793" s="131" t="s">
        <v>5954</v>
      </c>
      <c r="R2793" s="134" t="s">
        <v>5451</v>
      </c>
      <c r="S2793" s="149">
        <v>53.388055555555553</v>
      </c>
      <c r="T2793" s="149">
        <v>0.53388055555555558</v>
      </c>
      <c r="U2793" s="150">
        <v>45169</v>
      </c>
      <c r="V2793" s="149">
        <v>1.0000000000000004</v>
      </c>
      <c r="W2793" s="130">
        <v>0.62</v>
      </c>
      <c r="X2793" s="135">
        <v>70</v>
      </c>
      <c r="Y2793" s="130" t="str">
        <f t="shared" si="381"/>
        <v>N475A</v>
      </c>
      <c r="Z2793" s="130" t="str">
        <f t="shared" si="382"/>
        <v>14/BK-3HCCE</v>
      </c>
      <c r="AA2793" s="135">
        <f t="shared" si="384"/>
        <v>0.62</v>
      </c>
      <c r="AB2793" s="135">
        <f t="shared" si="380"/>
        <v>39.31</v>
      </c>
      <c r="AC2793" s="130">
        <f t="shared" si="385"/>
        <v>70</v>
      </c>
      <c r="AD2793" s="130" t="str">
        <f t="shared" si="383"/>
        <v>66000-6121</v>
      </c>
      <c r="AE2793" s="136"/>
      <c r="AF2793" s="137"/>
      <c r="AG2793" s="1" t="s">
        <v>153</v>
      </c>
      <c r="AH2793" s="43">
        <v>81345</v>
      </c>
      <c r="AI2793" s="229">
        <v>45159</v>
      </c>
    </row>
    <row r="2794" spans="1:35" x14ac:dyDescent="0.25">
      <c r="A2794" s="139">
        <v>45159</v>
      </c>
      <c r="B2794" s="58" t="s">
        <v>8429</v>
      </c>
      <c r="C2794" s="236"/>
      <c r="D2794" s="51" t="s">
        <v>4871</v>
      </c>
      <c r="E2794" s="54">
        <v>45175</v>
      </c>
      <c r="F2794" s="51" t="s">
        <v>8361</v>
      </c>
      <c r="G2794" s="48" t="s">
        <v>4870</v>
      </c>
      <c r="H2794" s="52">
        <v>10</v>
      </c>
      <c r="I2794" s="51" t="s">
        <v>8430</v>
      </c>
      <c r="J2794" s="1">
        <v>0.86</v>
      </c>
      <c r="K2794" s="132">
        <v>1010387</v>
      </c>
      <c r="L2794" s="131"/>
      <c r="M2794" s="131"/>
      <c r="N2794" s="131"/>
      <c r="O2794" s="133">
        <f>N2794*M2794</f>
        <v>0</v>
      </c>
      <c r="P2794" s="131"/>
      <c r="Q2794" s="131"/>
      <c r="R2794" s="134" t="s">
        <v>259</v>
      </c>
      <c r="S2794" s="149">
        <v>5.8422222222222198</v>
      </c>
      <c r="T2794" s="149">
        <v>0.58422222222222198</v>
      </c>
      <c r="U2794" s="150">
        <v>45169</v>
      </c>
      <c r="V2794" s="149">
        <v>8.333333333333437E-2</v>
      </c>
      <c r="W2794" s="130">
        <v>0.35</v>
      </c>
      <c r="X2794" s="135">
        <v>17.5</v>
      </c>
      <c r="Y2794" s="130" t="str">
        <f t="shared" si="381"/>
        <v>CA139</v>
      </c>
      <c r="Z2794" s="130">
        <f t="shared" si="382"/>
        <v>0</v>
      </c>
      <c r="AA2794" s="135">
        <f t="shared" si="384"/>
        <v>0.35</v>
      </c>
      <c r="AB2794" s="135">
        <f t="shared" si="380"/>
        <v>0.86</v>
      </c>
      <c r="AC2794" s="130">
        <f t="shared" si="385"/>
        <v>17.5</v>
      </c>
      <c r="AD2794" s="130" t="str">
        <f t="shared" si="383"/>
        <v>66002-050</v>
      </c>
      <c r="AE2794" s="136"/>
      <c r="AF2794" s="137"/>
      <c r="AG2794" s="1" t="s">
        <v>151</v>
      </c>
      <c r="AH2794" s="43">
        <v>66854</v>
      </c>
      <c r="AI2794" s="229">
        <v>45156</v>
      </c>
    </row>
    <row r="2795" spans="1:35" x14ac:dyDescent="0.25">
      <c r="A2795" s="146">
        <v>45155</v>
      </c>
      <c r="B2795" s="57" t="s">
        <v>8427</v>
      </c>
      <c r="C2795" s="236" t="s">
        <v>2091</v>
      </c>
      <c r="D2795" s="51" t="s">
        <v>3687</v>
      </c>
      <c r="E2795" s="54">
        <v>45170</v>
      </c>
      <c r="F2795" s="51" t="s">
        <v>117</v>
      </c>
      <c r="G2795" s="48" t="s">
        <v>3685</v>
      </c>
      <c r="H2795" s="52">
        <v>20</v>
      </c>
      <c r="I2795" s="51" t="s">
        <v>3686</v>
      </c>
      <c r="J2795" s="1">
        <v>2.9</v>
      </c>
      <c r="K2795" s="132">
        <v>1010197</v>
      </c>
      <c r="L2795" s="131"/>
      <c r="M2795" s="131">
        <v>3</v>
      </c>
      <c r="N2795" s="131">
        <v>0.85</v>
      </c>
      <c r="O2795" s="133">
        <f>N2795*M2795</f>
        <v>2.5499999999999998</v>
      </c>
      <c r="P2795" s="131" t="s">
        <v>411</v>
      </c>
      <c r="Q2795" s="131" t="s">
        <v>412</v>
      </c>
      <c r="R2795" s="134" t="s">
        <v>248</v>
      </c>
      <c r="S2795" s="149">
        <v>3.5622222222222191</v>
      </c>
      <c r="T2795" s="149">
        <v>0.17811111111111094</v>
      </c>
      <c r="U2795" s="150">
        <v>45168</v>
      </c>
      <c r="V2795" s="149">
        <v>0.24500000000000099</v>
      </c>
      <c r="W2795" s="130">
        <v>0.23</v>
      </c>
      <c r="X2795" s="135">
        <v>9.09</v>
      </c>
      <c r="Y2795" s="130" t="str">
        <f t="shared" si="381"/>
        <v>L398</v>
      </c>
      <c r="Z2795" s="130" t="str">
        <f t="shared" si="382"/>
        <v>1/CR14250SE</v>
      </c>
      <c r="AA2795" s="135">
        <f t="shared" si="384"/>
        <v>0.23</v>
      </c>
      <c r="AB2795" s="135">
        <f t="shared" si="380"/>
        <v>2.9</v>
      </c>
      <c r="AC2795" s="130">
        <f t="shared" si="385"/>
        <v>9.09</v>
      </c>
      <c r="AD2795" s="130" t="str">
        <f t="shared" si="383"/>
        <v>32005-105MLX</v>
      </c>
      <c r="AE2795" s="136"/>
      <c r="AF2795" s="137"/>
      <c r="AG2795" s="1" t="s">
        <v>573</v>
      </c>
      <c r="AH2795" s="43">
        <v>24232</v>
      </c>
      <c r="AI2795" s="229">
        <v>45155</v>
      </c>
    </row>
    <row r="2796" spans="1:35" x14ac:dyDescent="0.25">
      <c r="A2796" s="144">
        <v>45168</v>
      </c>
      <c r="B2796" s="56" t="s">
        <v>8500</v>
      </c>
      <c r="C2796" s="236" t="s">
        <v>642</v>
      </c>
      <c r="D2796" s="51" t="s">
        <v>8503</v>
      </c>
      <c r="E2796" s="54">
        <v>45174</v>
      </c>
      <c r="F2796" s="51" t="s">
        <v>292</v>
      </c>
      <c r="G2796" s="48" t="s">
        <v>8501</v>
      </c>
      <c r="H2796" s="52">
        <v>1</v>
      </c>
      <c r="I2796" s="51" t="s">
        <v>364</v>
      </c>
      <c r="J2796" s="1">
        <v>29.52</v>
      </c>
      <c r="K2796" s="132">
        <v>1011486</v>
      </c>
      <c r="L2796" s="131" t="s">
        <v>8502</v>
      </c>
      <c r="M2796" s="131">
        <v>14.8</v>
      </c>
      <c r="N2796" s="131">
        <v>5.2</v>
      </c>
      <c r="O2796" s="133">
        <v>78</v>
      </c>
      <c r="P2796" s="131" t="s">
        <v>3486</v>
      </c>
      <c r="Q2796" s="131" t="s">
        <v>92</v>
      </c>
      <c r="R2796" s="134" t="s">
        <v>287</v>
      </c>
      <c r="S2796" s="149">
        <v>1.0491666666666681</v>
      </c>
      <c r="T2796" s="149">
        <v>1.0491666666666681</v>
      </c>
      <c r="U2796" s="150">
        <v>45170</v>
      </c>
      <c r="V2796" s="149">
        <v>8.3333333333331705E-2</v>
      </c>
      <c r="W2796" s="130">
        <v>0.5</v>
      </c>
      <c r="X2796" s="135">
        <v>131.13999999999999</v>
      </c>
      <c r="Y2796" s="130" t="str">
        <f t="shared" si="381"/>
        <v>RL1107</v>
      </c>
      <c r="Z2796" s="130" t="str">
        <f t="shared" si="382"/>
        <v>8/UR18650ZY</v>
      </c>
      <c r="AA2796" s="135">
        <f t="shared" si="384"/>
        <v>0.5</v>
      </c>
      <c r="AB2796" s="135">
        <f t="shared" si="380"/>
        <v>29.52</v>
      </c>
      <c r="AC2796" s="130">
        <f t="shared" si="385"/>
        <v>131.13999999999999</v>
      </c>
      <c r="AD2796" s="130" t="str">
        <f t="shared" si="383"/>
        <v>22000-974Z</v>
      </c>
      <c r="AE2796" s="136"/>
      <c r="AF2796" s="137"/>
      <c r="AG2796" s="1" t="s">
        <v>13</v>
      </c>
      <c r="AH2796" s="43">
        <v>6730</v>
      </c>
      <c r="AI2796" s="229">
        <v>45167</v>
      </c>
    </row>
    <row r="2797" spans="1:35" x14ac:dyDescent="0.25">
      <c r="A2797" s="144">
        <v>45161</v>
      </c>
      <c r="B2797" s="56" t="s">
        <v>8465</v>
      </c>
      <c r="C2797" s="236"/>
      <c r="D2797" s="51" t="s">
        <v>8468</v>
      </c>
      <c r="E2797" s="54">
        <v>45180</v>
      </c>
      <c r="F2797" s="51" t="s">
        <v>1289</v>
      </c>
      <c r="G2797" s="48" t="s">
        <v>8466</v>
      </c>
      <c r="H2797" s="52">
        <v>1</v>
      </c>
      <c r="I2797" s="51" t="s">
        <v>8467</v>
      </c>
      <c r="J2797" s="1">
        <v>6.45</v>
      </c>
      <c r="K2797" s="132">
        <v>1010715</v>
      </c>
      <c r="L2797" s="131"/>
      <c r="M2797" s="131"/>
      <c r="N2797" s="131"/>
      <c r="O2797" s="133">
        <f t="shared" ref="O2797:O2835" si="386">N2797*M2797</f>
        <v>0</v>
      </c>
      <c r="P2797" s="131"/>
      <c r="Q2797" s="131"/>
      <c r="R2797" s="134" t="s">
        <v>5813</v>
      </c>
      <c r="S2797" s="149">
        <v>0.54249999999999954</v>
      </c>
      <c r="T2797" s="149">
        <v>0.54249999999999954</v>
      </c>
      <c r="U2797" s="150">
        <v>45176</v>
      </c>
      <c r="V2797" s="149">
        <v>8.3333333333331705E-2</v>
      </c>
      <c r="W2797" s="130">
        <v>0.3</v>
      </c>
      <c r="X2797" s="135">
        <v>11.48</v>
      </c>
      <c r="Y2797" s="130" t="str">
        <f t="shared" si="381"/>
        <v>CA54</v>
      </c>
      <c r="Z2797" s="130">
        <f t="shared" si="382"/>
        <v>0</v>
      </c>
      <c r="AA2797" s="135">
        <f t="shared" si="384"/>
        <v>0.3</v>
      </c>
      <c r="AB2797" s="135">
        <f t="shared" si="380"/>
        <v>6.45</v>
      </c>
      <c r="AC2797" s="130">
        <f t="shared" si="385"/>
        <v>11.48</v>
      </c>
      <c r="AD2797" s="130" t="str">
        <f t="shared" si="383"/>
        <v>20006-100XLR</v>
      </c>
      <c r="AE2797" s="136"/>
      <c r="AF2797" s="137"/>
      <c r="AG2797" s="1" t="s">
        <v>573</v>
      </c>
      <c r="AH2797" s="43">
        <v>23948</v>
      </c>
      <c r="AI2797" s="229">
        <v>45160</v>
      </c>
    </row>
    <row r="2798" spans="1:35" x14ac:dyDescent="0.25">
      <c r="A2798" s="140">
        <v>45174</v>
      </c>
      <c r="B2798" s="55" t="s">
        <v>8542</v>
      </c>
      <c r="C2798" s="51" t="s">
        <v>2091</v>
      </c>
      <c r="D2798" s="51" t="s">
        <v>3687</v>
      </c>
      <c r="E2798" s="54">
        <v>45195</v>
      </c>
      <c r="F2798" s="51" t="s">
        <v>117</v>
      </c>
      <c r="G2798" s="48" t="s">
        <v>3685</v>
      </c>
      <c r="H2798" s="52">
        <v>6</v>
      </c>
      <c r="I2798" s="51" t="s">
        <v>3686</v>
      </c>
      <c r="J2798" s="1">
        <v>2.61</v>
      </c>
      <c r="K2798" s="132">
        <v>1012271</v>
      </c>
      <c r="L2798" s="131"/>
      <c r="M2798" s="131">
        <v>3</v>
      </c>
      <c r="N2798" s="131">
        <v>0.85</v>
      </c>
      <c r="O2798" s="133">
        <f t="shared" si="386"/>
        <v>2.5499999999999998</v>
      </c>
      <c r="P2798" s="131" t="s">
        <v>411</v>
      </c>
      <c r="Q2798" s="131" t="s">
        <v>412</v>
      </c>
      <c r="R2798" s="134" t="s">
        <v>287</v>
      </c>
      <c r="S2798" s="149">
        <v>0.92194444444444379</v>
      </c>
      <c r="T2798" s="149">
        <v>0.1536574074074073</v>
      </c>
      <c r="U2798" s="150">
        <v>45175</v>
      </c>
      <c r="V2798" s="149">
        <v>0.16138888888888836</v>
      </c>
      <c r="W2798" s="130">
        <v>0.19</v>
      </c>
      <c r="X2798" s="135">
        <v>9.09</v>
      </c>
      <c r="Y2798" s="130" t="str">
        <f t="shared" si="381"/>
        <v>L398</v>
      </c>
      <c r="Z2798" s="130" t="str">
        <f t="shared" si="382"/>
        <v>1/CR14250SE</v>
      </c>
      <c r="AA2798" s="135">
        <f t="shared" si="384"/>
        <v>0.19</v>
      </c>
      <c r="AB2798" s="135">
        <f t="shared" si="380"/>
        <v>2.61</v>
      </c>
      <c r="AC2798" s="130">
        <f t="shared" si="385"/>
        <v>9.09</v>
      </c>
      <c r="AD2798" s="130" t="str">
        <f t="shared" si="383"/>
        <v>32005-105MLX</v>
      </c>
      <c r="AE2798" s="136"/>
      <c r="AF2798" s="137"/>
      <c r="AG2798" s="1" t="s">
        <v>573</v>
      </c>
      <c r="AH2798" s="43">
        <v>24232</v>
      </c>
      <c r="AI2798" s="229">
        <v>45174</v>
      </c>
    </row>
    <row r="2799" spans="1:35" x14ac:dyDescent="0.25">
      <c r="A2799" s="140">
        <v>45139</v>
      </c>
      <c r="B2799" s="55" t="s">
        <v>8307</v>
      </c>
      <c r="C2799" s="236" t="s">
        <v>2558</v>
      </c>
      <c r="D2799" s="51" t="s">
        <v>1239</v>
      </c>
      <c r="E2799" s="54">
        <v>45267</v>
      </c>
      <c r="F2799" s="51" t="s">
        <v>87</v>
      </c>
      <c r="G2799" s="48" t="s">
        <v>1237</v>
      </c>
      <c r="H2799" s="52">
        <v>250</v>
      </c>
      <c r="I2799" s="51" t="s">
        <v>113</v>
      </c>
      <c r="J2799" s="1">
        <v>27.05</v>
      </c>
      <c r="K2799" s="132">
        <v>1007549</v>
      </c>
      <c r="L2799" s="131"/>
      <c r="M2799" s="131">
        <v>3.6</v>
      </c>
      <c r="N2799" s="131">
        <v>16.7</v>
      </c>
      <c r="O2799" s="133">
        <f t="shared" si="386"/>
        <v>60.12</v>
      </c>
      <c r="P2799" s="131" t="s">
        <v>3486</v>
      </c>
      <c r="Q2799" s="131" t="s">
        <v>715</v>
      </c>
      <c r="R2799" s="134" t="s">
        <v>8567</v>
      </c>
      <c r="S2799" s="149">
        <v>94.651944444444453</v>
      </c>
      <c r="T2799" s="149">
        <v>0.37860777777777782</v>
      </c>
      <c r="U2799" s="150">
        <v>45175</v>
      </c>
      <c r="V2799" s="149">
        <v>4.75</v>
      </c>
      <c r="W2799" s="130">
        <v>0.39</v>
      </c>
      <c r="X2799" s="135">
        <v>50</v>
      </c>
      <c r="Y2799" s="130" t="str">
        <f t="shared" si="381"/>
        <v>RL1440</v>
      </c>
      <c r="Z2799" s="130" t="str">
        <f t="shared" si="382"/>
        <v>5/NCR18650BF</v>
      </c>
      <c r="AA2799" s="135">
        <f t="shared" si="384"/>
        <v>0.39</v>
      </c>
      <c r="AB2799" s="135">
        <f t="shared" si="380"/>
        <v>27.05</v>
      </c>
      <c r="AC2799" s="130">
        <f t="shared" si="385"/>
        <v>50</v>
      </c>
      <c r="AD2799" s="130" t="str">
        <f t="shared" si="383"/>
        <v>67001-849</v>
      </c>
      <c r="AE2799" s="136"/>
      <c r="AF2799" s="137"/>
      <c r="AG2799" s="1" t="s">
        <v>153</v>
      </c>
      <c r="AH2799" s="43">
        <v>24081</v>
      </c>
      <c r="AI2799" s="229">
        <v>45133</v>
      </c>
    </row>
    <row r="2800" spans="1:35" x14ac:dyDescent="0.25">
      <c r="A2800" s="144">
        <v>45161</v>
      </c>
      <c r="B2800" s="56" t="s">
        <v>8476</v>
      </c>
      <c r="C2800" s="236" t="s">
        <v>3126</v>
      </c>
      <c r="D2800" s="51" t="s">
        <v>4585</v>
      </c>
      <c r="E2800" s="54">
        <v>45174</v>
      </c>
      <c r="F2800" s="51" t="s">
        <v>360</v>
      </c>
      <c r="G2800" s="48" t="s">
        <v>4247</v>
      </c>
      <c r="H2800" s="52">
        <v>1</v>
      </c>
      <c r="I2800" s="51" t="s">
        <v>288</v>
      </c>
      <c r="J2800" s="1">
        <v>12.25</v>
      </c>
      <c r="K2800" s="132">
        <v>1010608</v>
      </c>
      <c r="L2800" s="131"/>
      <c r="M2800" s="131">
        <v>4.8</v>
      </c>
      <c r="N2800" s="131">
        <v>4</v>
      </c>
      <c r="O2800" s="133">
        <f t="shared" si="386"/>
        <v>19.2</v>
      </c>
      <c r="P2800" s="131" t="s">
        <v>3497</v>
      </c>
      <c r="Q2800" s="131" t="s">
        <v>562</v>
      </c>
      <c r="R2800" s="134" t="s">
        <v>118</v>
      </c>
      <c r="S2800" s="149">
        <v>1.5433333333333348</v>
      </c>
      <c r="T2800" s="149">
        <v>1.5433333333333348</v>
      </c>
      <c r="U2800" s="150">
        <v>45175</v>
      </c>
      <c r="V2800" s="149">
        <v>7.4999999999999734E-2</v>
      </c>
      <c r="W2800" s="130">
        <v>0.64</v>
      </c>
      <c r="X2800" s="135">
        <v>59.93</v>
      </c>
      <c r="Y2800" s="130" t="str">
        <f t="shared" si="381"/>
        <v>RECELL757</v>
      </c>
      <c r="Z2800" s="130" t="str">
        <f t="shared" si="382"/>
        <v>4/HR-4/3AU</v>
      </c>
      <c r="AA2800" s="135">
        <f t="shared" si="384"/>
        <v>0.64</v>
      </c>
      <c r="AB2800" s="135">
        <f t="shared" si="380"/>
        <v>12.25</v>
      </c>
      <c r="AC2800" s="130">
        <f t="shared" si="385"/>
        <v>59.93</v>
      </c>
      <c r="AD2800" s="130" t="str">
        <f t="shared" si="383"/>
        <v>22000-999E</v>
      </c>
      <c r="AE2800" s="136"/>
      <c r="AF2800" s="137"/>
      <c r="AG2800" s="1" t="s">
        <v>13</v>
      </c>
      <c r="AH2800" s="43">
        <v>23922</v>
      </c>
      <c r="AI2800" s="229">
        <v>45159</v>
      </c>
    </row>
    <row r="2801" spans="1:35" x14ac:dyDescent="0.25">
      <c r="A2801" s="144">
        <v>45161</v>
      </c>
      <c r="B2801" s="56" t="s">
        <v>8478</v>
      </c>
      <c r="C2801" s="236"/>
      <c r="D2801" s="51" t="s">
        <v>5470</v>
      </c>
      <c r="E2801" s="54">
        <v>45180</v>
      </c>
      <c r="F2801" s="51" t="s">
        <v>3033</v>
      </c>
      <c r="G2801" s="48" t="s">
        <v>3722</v>
      </c>
      <c r="H2801" s="52">
        <v>10</v>
      </c>
      <c r="I2801" s="51" t="s">
        <v>3492</v>
      </c>
      <c r="J2801" s="1">
        <v>111.49</v>
      </c>
      <c r="K2801" s="132">
        <v>1010530</v>
      </c>
      <c r="L2801" s="131"/>
      <c r="M2801" s="131"/>
      <c r="N2801" s="131"/>
      <c r="O2801" s="133">
        <f t="shared" si="386"/>
        <v>0</v>
      </c>
      <c r="P2801" s="131"/>
      <c r="Q2801" s="131"/>
      <c r="R2801" s="134" t="s">
        <v>5813</v>
      </c>
      <c r="S2801" s="149">
        <v>21.534722222222218</v>
      </c>
      <c r="T2801" s="149">
        <v>2.1534722222222218</v>
      </c>
      <c r="U2801" s="150">
        <v>45175</v>
      </c>
      <c r="V2801" s="149">
        <v>0.25000000000000044</v>
      </c>
      <c r="W2801" s="130">
        <v>2.04</v>
      </c>
      <c r="X2801" s="135">
        <v>250</v>
      </c>
      <c r="Y2801" s="130" t="str">
        <f t="shared" si="381"/>
        <v>CH563A</v>
      </c>
      <c r="Z2801" s="130">
        <f t="shared" si="382"/>
        <v>0</v>
      </c>
      <c r="AA2801" s="135">
        <f t="shared" si="384"/>
        <v>2.04</v>
      </c>
      <c r="AB2801" s="135">
        <f t="shared" si="380"/>
        <v>111.49</v>
      </c>
      <c r="AC2801" s="130">
        <f t="shared" si="385"/>
        <v>250</v>
      </c>
      <c r="AD2801" s="130" t="str">
        <f t="shared" si="383"/>
        <v>67001-877</v>
      </c>
      <c r="AE2801" s="136"/>
      <c r="AF2801" s="137"/>
      <c r="AG2801" s="1" t="s">
        <v>153</v>
      </c>
      <c r="AH2801" s="43">
        <v>2486</v>
      </c>
      <c r="AI2801" s="229">
        <v>45159</v>
      </c>
    </row>
    <row r="2802" spans="1:35" x14ac:dyDescent="0.25">
      <c r="A2802" s="140">
        <v>45167</v>
      </c>
      <c r="B2802" s="55" t="s">
        <v>8490</v>
      </c>
      <c r="C2802" s="236" t="s">
        <v>8493</v>
      </c>
      <c r="D2802" s="51" t="s">
        <v>8568</v>
      </c>
      <c r="E2802" s="54">
        <v>45169</v>
      </c>
      <c r="F2802" s="51" t="s">
        <v>339</v>
      </c>
      <c r="G2802" s="48" t="s">
        <v>8491</v>
      </c>
      <c r="H2802" s="52">
        <v>1</v>
      </c>
      <c r="I2802" s="51" t="s">
        <v>8492</v>
      </c>
      <c r="J2802" s="1">
        <v>5.83</v>
      </c>
      <c r="K2802" s="132">
        <v>1011420</v>
      </c>
      <c r="L2802" s="131"/>
      <c r="M2802" s="131">
        <v>3.7</v>
      </c>
      <c r="N2802" s="131">
        <v>0.46</v>
      </c>
      <c r="O2802" s="133">
        <f t="shared" si="386"/>
        <v>1.7020000000000002</v>
      </c>
      <c r="P2802" s="131" t="s">
        <v>8494</v>
      </c>
      <c r="Q2802" s="131" t="s">
        <v>412</v>
      </c>
      <c r="R2802" s="134" t="s">
        <v>118</v>
      </c>
      <c r="S2802" s="149">
        <v>0.21777777777777629</v>
      </c>
      <c r="T2802" s="149">
        <v>0.21777777777777629</v>
      </c>
      <c r="U2802" s="150">
        <v>45174</v>
      </c>
      <c r="V2802" s="149">
        <v>8.3333333333331705E-2</v>
      </c>
      <c r="W2802" s="130">
        <v>0.25</v>
      </c>
      <c r="X2802" s="135">
        <v>45</v>
      </c>
      <c r="Y2802" s="130" t="str">
        <f t="shared" si="381"/>
        <v>RECELL860</v>
      </c>
      <c r="Z2802" s="130" t="str">
        <f t="shared" si="382"/>
        <v>1/FLPB463535R-HPLW30-25MA2</v>
      </c>
      <c r="AA2802" s="135">
        <f t="shared" si="384"/>
        <v>0.25</v>
      </c>
      <c r="AB2802" s="135">
        <f t="shared" si="380"/>
        <v>5.83</v>
      </c>
      <c r="AC2802" s="130">
        <f t="shared" si="385"/>
        <v>45</v>
      </c>
      <c r="AD2802" s="130" t="str">
        <f t="shared" si="383"/>
        <v>66004-218</v>
      </c>
      <c r="AE2802" s="136"/>
      <c r="AF2802" s="137"/>
      <c r="AG2802" s="1" t="s">
        <v>13</v>
      </c>
      <c r="AH2802" s="43" t="s">
        <v>340</v>
      </c>
      <c r="AI2802" s="229">
        <v>45167</v>
      </c>
    </row>
    <row r="2803" spans="1:35" x14ac:dyDescent="0.25">
      <c r="A2803" s="144">
        <v>45147</v>
      </c>
      <c r="B2803" s="56" t="s">
        <v>8375</v>
      </c>
      <c r="C2803" s="236"/>
      <c r="D2803" s="51" t="s">
        <v>6502</v>
      </c>
      <c r="E2803" s="54">
        <v>45161</v>
      </c>
      <c r="F2803" s="51" t="s">
        <v>610</v>
      </c>
      <c r="G2803" s="48" t="s">
        <v>7637</v>
      </c>
      <c r="H2803" s="52">
        <v>10</v>
      </c>
      <c r="I2803" s="51" t="s">
        <v>7638</v>
      </c>
      <c r="J2803" s="1">
        <v>0</v>
      </c>
      <c r="K2803" s="132">
        <v>1009228</v>
      </c>
      <c r="L2803" s="131"/>
      <c r="M2803" s="131"/>
      <c r="N2803" s="131"/>
      <c r="O2803" s="133">
        <f t="shared" si="386"/>
        <v>0</v>
      </c>
      <c r="P2803" s="131"/>
      <c r="Q2803" s="131"/>
      <c r="R2803" s="134" t="s">
        <v>259</v>
      </c>
      <c r="S2803" s="149">
        <v>4.6449999999999996</v>
      </c>
      <c r="T2803" s="149">
        <v>0.46449999999999997</v>
      </c>
      <c r="U2803" s="150">
        <v>45174</v>
      </c>
      <c r="V2803" s="149">
        <v>0.25000000000000044</v>
      </c>
      <c r="W2803" s="130">
        <v>0.25</v>
      </c>
      <c r="X2803" s="135">
        <v>0</v>
      </c>
      <c r="Y2803" s="130" t="str">
        <f t="shared" si="381"/>
        <v>Lab-conn</v>
      </c>
      <c r="Z2803" s="130">
        <f t="shared" si="382"/>
        <v>0</v>
      </c>
      <c r="AA2803" s="135">
        <f t="shared" si="384"/>
        <v>0.25</v>
      </c>
      <c r="AB2803" s="135">
        <f t="shared" si="380"/>
        <v>0</v>
      </c>
      <c r="AC2803" s="130">
        <f t="shared" si="385"/>
        <v>0</v>
      </c>
      <c r="AD2803" s="130" t="str">
        <f t="shared" si="383"/>
        <v>BOM - ENGINEERING</v>
      </c>
      <c r="AE2803" s="136"/>
      <c r="AF2803" s="137"/>
      <c r="AG2803" s="1" t="s">
        <v>151</v>
      </c>
      <c r="AH2803" s="43">
        <v>1582</v>
      </c>
      <c r="AI2803" s="229">
        <v>45147</v>
      </c>
    </row>
    <row r="2804" spans="1:35" x14ac:dyDescent="0.25">
      <c r="A2804" s="144">
        <v>45098</v>
      </c>
      <c r="B2804" s="56" t="s">
        <v>7976</v>
      </c>
      <c r="C2804" s="236" t="s">
        <v>3934</v>
      </c>
      <c r="D2804" s="51" t="s">
        <v>3935</v>
      </c>
      <c r="E2804" s="54">
        <v>45120</v>
      </c>
      <c r="F2804" s="51" t="s">
        <v>3932</v>
      </c>
      <c r="G2804" s="48" t="s">
        <v>3933</v>
      </c>
      <c r="H2804" s="52">
        <v>15</v>
      </c>
      <c r="I2804" s="51" t="s">
        <v>2123</v>
      </c>
      <c r="J2804" s="1">
        <v>150.15</v>
      </c>
      <c r="K2804" s="132">
        <v>1002600</v>
      </c>
      <c r="L2804" s="131"/>
      <c r="M2804" s="131">
        <v>7.8</v>
      </c>
      <c r="N2804" s="131">
        <v>30</v>
      </c>
      <c r="O2804" s="133">
        <f t="shared" si="386"/>
        <v>234</v>
      </c>
      <c r="P2804" s="131" t="s">
        <v>538</v>
      </c>
      <c r="Q2804" s="131" t="s">
        <v>582</v>
      </c>
      <c r="R2804" s="134" t="s">
        <v>118</v>
      </c>
      <c r="S2804" s="149">
        <v>31.189999999999998</v>
      </c>
      <c r="T2804" s="149">
        <v>2.079333333333333</v>
      </c>
      <c r="U2804" s="150">
        <v>45174</v>
      </c>
      <c r="V2804" s="149">
        <v>0.25000000000000044</v>
      </c>
      <c r="W2804" s="130">
        <v>1.84</v>
      </c>
      <c r="X2804" s="135">
        <v>300</v>
      </c>
      <c r="Y2804" s="130" t="str">
        <f t="shared" si="381"/>
        <v>DH35</v>
      </c>
      <c r="Z2804" s="130" t="str">
        <f t="shared" si="382"/>
        <v>2/3B0036-FF</v>
      </c>
      <c r="AA2804" s="135">
        <f t="shared" si="384"/>
        <v>1.84</v>
      </c>
      <c r="AB2804" s="135">
        <f t="shared" si="380"/>
        <v>150.15</v>
      </c>
      <c r="AC2804" s="130">
        <f t="shared" si="385"/>
        <v>300</v>
      </c>
      <c r="AD2804" s="130" t="str">
        <f t="shared" si="383"/>
        <v>66000-750</v>
      </c>
      <c r="AE2804" s="136"/>
      <c r="AF2804" s="137"/>
      <c r="AG2804" s="1" t="s">
        <v>151</v>
      </c>
      <c r="AH2804" s="43">
        <v>57059</v>
      </c>
      <c r="AI2804" s="229">
        <v>45092</v>
      </c>
    </row>
    <row r="2805" spans="1:35" x14ac:dyDescent="0.25">
      <c r="A2805" s="146">
        <v>45155</v>
      </c>
      <c r="B2805" s="57" t="s">
        <v>8428</v>
      </c>
      <c r="C2805" s="236"/>
      <c r="D2805" s="51" t="s">
        <v>6502</v>
      </c>
      <c r="E2805" s="54">
        <v>45166</v>
      </c>
      <c r="F2805" s="51" t="s">
        <v>610</v>
      </c>
      <c r="G2805" s="48" t="s">
        <v>7637</v>
      </c>
      <c r="H2805" s="52">
        <v>3</v>
      </c>
      <c r="I2805" s="51" t="s">
        <v>7638</v>
      </c>
      <c r="J2805" s="1">
        <v>0</v>
      </c>
      <c r="K2805" s="132">
        <v>1010207</v>
      </c>
      <c r="L2805" s="131"/>
      <c r="M2805" s="131"/>
      <c r="N2805" s="131"/>
      <c r="O2805" s="133">
        <f t="shared" si="386"/>
        <v>0</v>
      </c>
      <c r="P2805" s="131"/>
      <c r="Q2805" s="131"/>
      <c r="R2805" s="134" t="s">
        <v>259</v>
      </c>
      <c r="S2805" s="149">
        <v>13.62638888888889</v>
      </c>
      <c r="T2805" s="149">
        <v>4.5421296296296303</v>
      </c>
      <c r="U2805" s="150">
        <v>45173</v>
      </c>
      <c r="V2805" s="149">
        <v>0.16666666666666607</v>
      </c>
      <c r="W2805" s="130">
        <v>0.25</v>
      </c>
      <c r="X2805" s="135">
        <v>0</v>
      </c>
      <c r="Y2805" s="130" t="str">
        <f t="shared" si="381"/>
        <v>Lab-conn</v>
      </c>
      <c r="Z2805" s="130">
        <f t="shared" si="382"/>
        <v>0</v>
      </c>
      <c r="AA2805" s="135">
        <f t="shared" si="384"/>
        <v>0.25</v>
      </c>
      <c r="AB2805" s="135">
        <f t="shared" si="380"/>
        <v>0</v>
      </c>
      <c r="AC2805" s="130">
        <f t="shared" si="385"/>
        <v>0</v>
      </c>
      <c r="AD2805" s="130" t="str">
        <f t="shared" si="383"/>
        <v>BOM - ENGINEERING</v>
      </c>
      <c r="AE2805" s="136"/>
      <c r="AF2805" s="137"/>
      <c r="AG2805" s="1" t="s">
        <v>151</v>
      </c>
      <c r="AH2805" s="43">
        <v>1582</v>
      </c>
      <c r="AI2805" s="229">
        <v>45155</v>
      </c>
    </row>
    <row r="2806" spans="1:35" x14ac:dyDescent="0.25">
      <c r="A2806" s="146">
        <v>45155</v>
      </c>
      <c r="B2806" s="57" t="s">
        <v>8416</v>
      </c>
      <c r="C2806" s="236" t="s">
        <v>5215</v>
      </c>
      <c r="D2806" s="51" t="s">
        <v>5216</v>
      </c>
      <c r="E2806" s="54">
        <v>45168</v>
      </c>
      <c r="F2806" s="51" t="s">
        <v>5213</v>
      </c>
      <c r="G2806" s="48" t="s">
        <v>5214</v>
      </c>
      <c r="H2806" s="52">
        <v>5</v>
      </c>
      <c r="I2806" s="51" t="s">
        <v>3221</v>
      </c>
      <c r="J2806" s="1">
        <v>77.849999999999994</v>
      </c>
      <c r="K2806" s="132">
        <v>1010054</v>
      </c>
      <c r="L2806" s="131"/>
      <c r="M2806" s="131">
        <v>12.8</v>
      </c>
      <c r="N2806" s="131">
        <v>16.5</v>
      </c>
      <c r="O2806" s="133">
        <f t="shared" si="386"/>
        <v>211.20000000000002</v>
      </c>
      <c r="P2806" s="131" t="s">
        <v>508</v>
      </c>
      <c r="Q2806" s="131" t="s">
        <v>5217</v>
      </c>
      <c r="R2806" s="134" t="s">
        <v>248</v>
      </c>
      <c r="S2806" s="149">
        <v>11.657222222222218</v>
      </c>
      <c r="T2806" s="149">
        <v>2.3314444444444438</v>
      </c>
      <c r="U2806" s="150">
        <v>45173</v>
      </c>
      <c r="V2806" s="149">
        <v>0.33333333333333481</v>
      </c>
      <c r="W2806" s="130">
        <v>2.34</v>
      </c>
      <c r="X2806" s="135">
        <v>270</v>
      </c>
      <c r="Y2806" s="130" t="str">
        <f t="shared" si="381"/>
        <v>RL1597</v>
      </c>
      <c r="Z2806" s="130" t="str">
        <f t="shared" si="382"/>
        <v>20/IFR26650-33A</v>
      </c>
      <c r="AA2806" s="135">
        <f t="shared" si="384"/>
        <v>2.34</v>
      </c>
      <c r="AB2806" s="135">
        <f t="shared" si="380"/>
        <v>77.849999999999994</v>
      </c>
      <c r="AC2806" s="130">
        <f t="shared" si="385"/>
        <v>270</v>
      </c>
      <c r="AD2806" s="130" t="str">
        <f t="shared" si="383"/>
        <v>66002-909</v>
      </c>
      <c r="AE2806" s="136"/>
      <c r="AF2806" s="137"/>
      <c r="AG2806" s="1" t="s">
        <v>573</v>
      </c>
      <c r="AH2806" s="43">
        <v>23786</v>
      </c>
      <c r="AI2806" s="229">
        <v>45154</v>
      </c>
    </row>
    <row r="2807" spans="1:35" x14ac:dyDescent="0.25">
      <c r="A2807" s="144">
        <v>45161</v>
      </c>
      <c r="B2807" s="56" t="s">
        <v>8457</v>
      </c>
      <c r="C2807" s="236" t="s">
        <v>2307</v>
      </c>
      <c r="D2807" s="51" t="s">
        <v>2601</v>
      </c>
      <c r="E2807" s="54">
        <v>45160</v>
      </c>
      <c r="F2807" s="51" t="s">
        <v>832</v>
      </c>
      <c r="G2807" s="48" t="s">
        <v>2304</v>
      </c>
      <c r="H2807" s="52">
        <v>1</v>
      </c>
      <c r="I2807" s="51" t="s">
        <v>114</v>
      </c>
      <c r="J2807" s="1">
        <v>133.88</v>
      </c>
      <c r="K2807" s="132">
        <v>1009849</v>
      </c>
      <c r="L2807" s="131" t="s">
        <v>2305</v>
      </c>
      <c r="M2807" s="131">
        <v>24</v>
      </c>
      <c r="N2807" s="131">
        <v>9</v>
      </c>
      <c r="O2807" s="133">
        <f t="shared" si="386"/>
        <v>216</v>
      </c>
      <c r="P2807" s="131" t="s">
        <v>3497</v>
      </c>
      <c r="Q2807" s="131" t="s">
        <v>2306</v>
      </c>
      <c r="R2807" s="134" t="s">
        <v>361</v>
      </c>
      <c r="S2807" s="149">
        <v>2.1130555555555524</v>
      </c>
      <c r="T2807" s="149">
        <v>2.1130555555555524</v>
      </c>
      <c r="U2807" s="150">
        <v>45175</v>
      </c>
      <c r="V2807" s="149">
        <v>8.3333333333333037E-2</v>
      </c>
      <c r="W2807" s="130">
        <v>2.82</v>
      </c>
      <c r="X2807" s="135">
        <v>0</v>
      </c>
      <c r="Y2807" s="130" t="str">
        <f t="shared" si="381"/>
        <v>RECELL714</v>
      </c>
      <c r="Z2807" s="130" t="str">
        <f t="shared" si="382"/>
        <v>40/HR-4/3FAU</v>
      </c>
      <c r="AA2807" s="135">
        <f t="shared" si="384"/>
        <v>2.82</v>
      </c>
      <c r="AB2807" s="135">
        <f t="shared" si="380"/>
        <v>133.88</v>
      </c>
      <c r="AC2807" s="130">
        <f t="shared" si="385"/>
        <v>0</v>
      </c>
      <c r="AD2807" s="130" t="str">
        <f t="shared" si="383"/>
        <v>30006-978YAM</v>
      </c>
      <c r="AE2807" s="136"/>
      <c r="AF2807" s="137"/>
      <c r="AG2807" s="1" t="s">
        <v>13</v>
      </c>
      <c r="AH2807" s="43">
        <v>64999</v>
      </c>
      <c r="AI2807" s="229">
        <v>45153</v>
      </c>
    </row>
    <row r="2808" spans="1:35" x14ac:dyDescent="0.25">
      <c r="A2808" s="144">
        <v>45161</v>
      </c>
      <c r="B2808" s="56" t="s">
        <v>8463</v>
      </c>
      <c r="C2808" s="236" t="s">
        <v>8464</v>
      </c>
      <c r="D2808" s="51" t="s">
        <v>5048</v>
      </c>
      <c r="E2808" s="54">
        <v>45173</v>
      </c>
      <c r="F2808" s="51" t="s">
        <v>333</v>
      </c>
      <c r="G2808" s="48" t="s">
        <v>5050</v>
      </c>
      <c r="H2808" s="52">
        <v>1</v>
      </c>
      <c r="I2808" s="51" t="s">
        <v>5051</v>
      </c>
      <c r="J2808" s="1">
        <v>36.18</v>
      </c>
      <c r="K2808" s="132">
        <v>1010298</v>
      </c>
      <c r="L2808" s="131"/>
      <c r="M2808" s="131"/>
      <c r="N2808" s="131"/>
      <c r="O2808" s="133">
        <f t="shared" si="386"/>
        <v>0</v>
      </c>
      <c r="P2808" s="131"/>
      <c r="Q2808" s="131"/>
      <c r="R2808" s="134" t="s">
        <v>5813</v>
      </c>
      <c r="S2808" s="149">
        <v>0.96861111111110965</v>
      </c>
      <c r="T2808" s="149">
        <v>0.96861111111110965</v>
      </c>
      <c r="U2808" s="150">
        <v>45177</v>
      </c>
      <c r="V2808" s="149">
        <v>8.3333333333330373E-2</v>
      </c>
      <c r="W2808" s="130">
        <v>0.96</v>
      </c>
      <c r="X2808" s="135">
        <v>117.02</v>
      </c>
      <c r="Y2808" s="130" t="str">
        <f t="shared" si="381"/>
        <v>CH584</v>
      </c>
      <c r="Z2808" s="130" t="str">
        <f t="shared" si="382"/>
        <v>CH1-MH0707</v>
      </c>
      <c r="AA2808" s="135">
        <f t="shared" si="384"/>
        <v>0.96</v>
      </c>
      <c r="AB2808" s="135">
        <f t="shared" si="380"/>
        <v>36.18</v>
      </c>
      <c r="AC2808" s="130">
        <f t="shared" si="385"/>
        <v>117.02</v>
      </c>
      <c r="AD2808" s="130" t="str">
        <f t="shared" si="383"/>
        <v>20006-473MH0707</v>
      </c>
      <c r="AE2808" s="136"/>
      <c r="AF2808" s="137"/>
      <c r="AG2808" s="1" t="s">
        <v>573</v>
      </c>
      <c r="AH2808" s="43" t="s">
        <v>334</v>
      </c>
      <c r="AI2808" s="229">
        <v>45156</v>
      </c>
    </row>
    <row r="2809" spans="1:35" x14ac:dyDescent="0.25">
      <c r="A2809" s="146">
        <v>45155</v>
      </c>
      <c r="B2809" s="57" t="s">
        <v>8417</v>
      </c>
      <c r="C2809" s="236" t="s">
        <v>8420</v>
      </c>
      <c r="D2809" s="51" t="s">
        <v>8578</v>
      </c>
      <c r="E2809" s="54">
        <v>45156</v>
      </c>
      <c r="F2809" s="51" t="s">
        <v>8418</v>
      </c>
      <c r="G2809" s="48" t="s">
        <v>8419</v>
      </c>
      <c r="H2809" s="52">
        <v>1</v>
      </c>
      <c r="I2809" s="51" t="s">
        <v>161</v>
      </c>
      <c r="J2809" s="1">
        <v>2.0699999999999998</v>
      </c>
      <c r="K2809" s="132">
        <v>1010061</v>
      </c>
      <c r="L2809" s="131"/>
      <c r="M2809" s="131">
        <v>2.4</v>
      </c>
      <c r="N2809" s="131">
        <v>0.4</v>
      </c>
      <c r="O2809" s="133">
        <f t="shared" si="386"/>
        <v>0.96</v>
      </c>
      <c r="P2809" s="131" t="s">
        <v>3497</v>
      </c>
      <c r="Q2809" s="131" t="s">
        <v>582</v>
      </c>
      <c r="R2809" s="134" t="s">
        <v>248</v>
      </c>
      <c r="S2809" s="149">
        <v>0.69999999999999885</v>
      </c>
      <c r="T2809" s="149">
        <v>0.69999999999999885</v>
      </c>
      <c r="U2809" s="150">
        <v>45177</v>
      </c>
      <c r="V2809" s="149">
        <v>8.3333333333333037E-2</v>
      </c>
      <c r="W2809" s="130">
        <v>0.25</v>
      </c>
      <c r="X2809" s="135">
        <v>25</v>
      </c>
      <c r="Y2809" s="130" t="str">
        <f t="shared" si="381"/>
        <v>PACK783</v>
      </c>
      <c r="Z2809" s="130" t="str">
        <f t="shared" si="382"/>
        <v>2/V40H</v>
      </c>
      <c r="AA2809" s="135">
        <f t="shared" si="384"/>
        <v>0.25</v>
      </c>
      <c r="AB2809" s="135">
        <f t="shared" si="380"/>
        <v>2.0699999999999998</v>
      </c>
      <c r="AC2809" s="130">
        <f t="shared" si="385"/>
        <v>25</v>
      </c>
      <c r="AD2809" s="130" t="str">
        <f t="shared" si="383"/>
        <v>20004-621</v>
      </c>
      <c r="AE2809" s="136"/>
      <c r="AF2809" s="137"/>
      <c r="AG2809" s="1" t="s">
        <v>151</v>
      </c>
      <c r="AH2809" s="43">
        <v>2131</v>
      </c>
      <c r="AI2809" s="229">
        <v>45154</v>
      </c>
    </row>
    <row r="2810" spans="1:35" x14ac:dyDescent="0.25">
      <c r="A2810" s="147">
        <v>45177</v>
      </c>
      <c r="B2810" s="82" t="s">
        <v>8569</v>
      </c>
      <c r="C2810" s="51" t="s">
        <v>2874</v>
      </c>
      <c r="D2810" s="51" t="s">
        <v>8579</v>
      </c>
      <c r="E2810" s="54">
        <v>45177</v>
      </c>
      <c r="F2810" s="51" t="s">
        <v>579</v>
      </c>
      <c r="G2810" s="48" t="s">
        <v>8570</v>
      </c>
      <c r="H2810" s="52">
        <v>1</v>
      </c>
      <c r="I2810" s="51" t="s">
        <v>1703</v>
      </c>
      <c r="J2810" s="1">
        <v>3.78</v>
      </c>
      <c r="K2810" s="132">
        <v>1012471</v>
      </c>
      <c r="L2810" s="131"/>
      <c r="M2810" s="131">
        <v>3.6</v>
      </c>
      <c r="N2810" s="131">
        <v>9</v>
      </c>
      <c r="O2810" s="133">
        <f t="shared" si="386"/>
        <v>32.4</v>
      </c>
      <c r="P2810" s="131" t="s">
        <v>538</v>
      </c>
      <c r="Q2810" s="131" t="s">
        <v>412</v>
      </c>
      <c r="R2810" s="134" t="s">
        <v>287</v>
      </c>
      <c r="S2810" s="149">
        <v>0.49249999999999972</v>
      </c>
      <c r="T2810" s="149">
        <v>0.49249999999999972</v>
      </c>
      <c r="U2810" s="150">
        <v>45177</v>
      </c>
      <c r="V2810" s="149">
        <v>8.333333333333437E-2</v>
      </c>
      <c r="W2810" s="130">
        <v>0.25</v>
      </c>
      <c r="X2810" s="135">
        <v>23</v>
      </c>
      <c r="Y2810" s="130" t="str">
        <f t="shared" si="381"/>
        <v>PACK782</v>
      </c>
      <c r="Z2810" s="130" t="str">
        <f t="shared" si="382"/>
        <v>1/ER26500M</v>
      </c>
      <c r="AA2810" s="135">
        <f t="shared" si="384"/>
        <v>0.25</v>
      </c>
      <c r="AB2810" s="135">
        <f t="shared" si="380"/>
        <v>3.78</v>
      </c>
      <c r="AC2810" s="130">
        <f t="shared" si="385"/>
        <v>23</v>
      </c>
      <c r="AD2810" s="130" t="str">
        <f t="shared" si="383"/>
        <v>66004-222</v>
      </c>
      <c r="AE2810" s="136"/>
      <c r="AF2810" s="137"/>
      <c r="AG2810" s="1" t="s">
        <v>13</v>
      </c>
      <c r="AH2810" s="43">
        <v>23769</v>
      </c>
      <c r="AI2810" s="229">
        <v>45176</v>
      </c>
    </row>
    <row r="2811" spans="1:35" x14ac:dyDescent="0.25">
      <c r="A2811" s="147">
        <v>45177</v>
      </c>
      <c r="B2811" s="82" t="s">
        <v>8572</v>
      </c>
      <c r="C2811" s="51" t="s">
        <v>8575</v>
      </c>
      <c r="D2811" s="51" t="s">
        <v>8576</v>
      </c>
      <c r="E2811" s="54">
        <v>45183</v>
      </c>
      <c r="F2811" s="51" t="s">
        <v>571</v>
      </c>
      <c r="G2811" s="48" t="s">
        <v>8573</v>
      </c>
      <c r="H2811" s="52">
        <v>3</v>
      </c>
      <c r="I2811" s="51" t="s">
        <v>8574</v>
      </c>
      <c r="J2811" s="1">
        <v>8.61</v>
      </c>
      <c r="K2811" s="132">
        <v>1010720</v>
      </c>
      <c r="L2811" s="131"/>
      <c r="M2811" s="131">
        <v>9</v>
      </c>
      <c r="N2811" s="131">
        <v>0.6</v>
      </c>
      <c r="O2811" s="133">
        <f t="shared" si="386"/>
        <v>5.3999999999999995</v>
      </c>
      <c r="P2811" s="131" t="s">
        <v>3538</v>
      </c>
      <c r="Q2811" s="131" t="s">
        <v>464</v>
      </c>
      <c r="R2811" s="134" t="s">
        <v>118</v>
      </c>
      <c r="S2811" s="149">
        <v>2.5994444444444422</v>
      </c>
      <c r="T2811" s="149">
        <v>0.86648148148148074</v>
      </c>
      <c r="U2811" s="150">
        <v>45177</v>
      </c>
      <c r="V2811" s="149">
        <v>0.16666666666666607</v>
      </c>
      <c r="W2811" s="130">
        <v>0.25</v>
      </c>
      <c r="X2811" s="135">
        <v>36</v>
      </c>
      <c r="Y2811" s="130" t="str">
        <f t="shared" si="381"/>
        <v>AL630</v>
      </c>
      <c r="Z2811" s="130" t="str">
        <f t="shared" si="382"/>
        <v>6/A1PX</v>
      </c>
      <c r="AA2811" s="135">
        <f t="shared" si="384"/>
        <v>0.25</v>
      </c>
      <c r="AB2811" s="135">
        <f t="shared" si="380"/>
        <v>8.61</v>
      </c>
      <c r="AC2811" s="130">
        <f t="shared" si="385"/>
        <v>36</v>
      </c>
      <c r="AD2811" s="130" t="str">
        <f t="shared" si="383"/>
        <v>67001-955</v>
      </c>
      <c r="AE2811" s="136"/>
      <c r="AF2811" s="137"/>
      <c r="AG2811" s="1" t="s">
        <v>153</v>
      </c>
      <c r="AH2811" s="43">
        <v>65616</v>
      </c>
      <c r="AI2811" s="229">
        <v>45160</v>
      </c>
    </row>
    <row r="2812" spans="1:35" x14ac:dyDescent="0.25">
      <c r="A2812" s="144">
        <v>45161</v>
      </c>
      <c r="B2812" s="56" t="s">
        <v>8472</v>
      </c>
      <c r="C2812" s="236" t="s">
        <v>8486</v>
      </c>
      <c r="D2812" s="51" t="s">
        <v>8475</v>
      </c>
      <c r="E2812" s="54">
        <v>45183</v>
      </c>
      <c r="F2812" s="51" t="s">
        <v>571</v>
      </c>
      <c r="G2812" s="48" t="s">
        <v>8473</v>
      </c>
      <c r="H2812" s="52">
        <v>4</v>
      </c>
      <c r="I2812" s="51" t="s">
        <v>8474</v>
      </c>
      <c r="J2812" s="1">
        <v>11.96</v>
      </c>
      <c r="K2812" s="132">
        <v>1010720</v>
      </c>
      <c r="L2812" s="131"/>
      <c r="M2812" s="131">
        <v>9</v>
      </c>
      <c r="N2812" s="131">
        <v>0.6</v>
      </c>
      <c r="O2812" s="133">
        <f t="shared" si="386"/>
        <v>5.3999999999999995</v>
      </c>
      <c r="P2812" s="131" t="s">
        <v>3538</v>
      </c>
      <c r="Q2812" s="131" t="s">
        <v>464</v>
      </c>
      <c r="R2812" s="134" t="s">
        <v>3039</v>
      </c>
      <c r="S2812" s="149">
        <v>3.5594444444444471</v>
      </c>
      <c r="T2812" s="149">
        <v>0.88986111111111177</v>
      </c>
      <c r="U2812" s="150">
        <v>45177</v>
      </c>
      <c r="V2812" s="149">
        <v>0.16666666666666607</v>
      </c>
      <c r="W2812" s="130">
        <v>0.5</v>
      </c>
      <c r="X2812" s="135">
        <v>36</v>
      </c>
      <c r="Y2812" s="130" t="str">
        <f t="shared" si="381"/>
        <v>AL631</v>
      </c>
      <c r="Z2812" s="130" t="str">
        <f t="shared" si="382"/>
        <v>6/E96</v>
      </c>
      <c r="AA2812" s="135">
        <f t="shared" si="384"/>
        <v>0.5</v>
      </c>
      <c r="AB2812" s="135">
        <f t="shared" si="380"/>
        <v>11.96</v>
      </c>
      <c r="AC2812" s="130">
        <f t="shared" si="385"/>
        <v>36</v>
      </c>
      <c r="AD2812" s="130" t="str">
        <f t="shared" si="383"/>
        <v>67001-956</v>
      </c>
      <c r="AE2812" s="136"/>
      <c r="AF2812" s="137"/>
      <c r="AG2812" s="1" t="s">
        <v>153</v>
      </c>
      <c r="AH2812" s="43">
        <v>65616</v>
      </c>
      <c r="AI2812" s="229">
        <v>45160</v>
      </c>
    </row>
    <row r="2813" spans="1:35" x14ac:dyDescent="0.25">
      <c r="A2813" s="146">
        <v>45176</v>
      </c>
      <c r="B2813" s="57" t="s">
        <v>8559</v>
      </c>
      <c r="C2813" s="51" t="s">
        <v>8561</v>
      </c>
      <c r="D2813" s="51" t="s">
        <v>8562</v>
      </c>
      <c r="E2813" s="54">
        <v>45188</v>
      </c>
      <c r="F2813" s="51" t="s">
        <v>5247</v>
      </c>
      <c r="G2813" s="48" t="s">
        <v>8560</v>
      </c>
      <c r="H2813" s="52">
        <v>2</v>
      </c>
      <c r="I2813" s="51" t="s">
        <v>374</v>
      </c>
      <c r="J2813" s="1">
        <v>20.75</v>
      </c>
      <c r="K2813" s="132">
        <v>1012298</v>
      </c>
      <c r="L2813" s="131"/>
      <c r="M2813" s="131">
        <v>7.2</v>
      </c>
      <c r="N2813" s="131">
        <v>3</v>
      </c>
      <c r="O2813" s="133">
        <f t="shared" si="386"/>
        <v>21.6</v>
      </c>
      <c r="P2813" s="131" t="s">
        <v>3497</v>
      </c>
      <c r="Q2813" s="131" t="s">
        <v>464</v>
      </c>
      <c r="R2813" s="134" t="s">
        <v>2172</v>
      </c>
      <c r="S2813" s="149">
        <v>1.4813888888888882</v>
      </c>
      <c r="T2813" s="149">
        <v>0.7406944444444441</v>
      </c>
      <c r="U2813" s="150">
        <v>45177</v>
      </c>
      <c r="V2813" s="149">
        <v>0.1588888888888893</v>
      </c>
      <c r="W2813" s="130">
        <v>1</v>
      </c>
      <c r="X2813" s="135">
        <v>118</v>
      </c>
      <c r="Y2813" s="130" t="str">
        <f t="shared" si="381"/>
        <v>PACK341</v>
      </c>
      <c r="Z2813" s="130" t="str">
        <f t="shared" si="382"/>
        <v>6/HHR-300SCPY06</v>
      </c>
      <c r="AA2813" s="135">
        <f t="shared" si="384"/>
        <v>1</v>
      </c>
      <c r="AB2813" s="135">
        <f t="shared" si="380"/>
        <v>20.75</v>
      </c>
      <c r="AC2813" s="130">
        <f t="shared" si="385"/>
        <v>118</v>
      </c>
      <c r="AD2813" s="130" t="str">
        <f t="shared" si="383"/>
        <v>66001-748</v>
      </c>
      <c r="AE2813" s="136"/>
      <c r="AF2813" s="137"/>
      <c r="AG2813" s="1" t="s">
        <v>13</v>
      </c>
      <c r="AH2813" s="43">
        <v>66424</v>
      </c>
      <c r="AI2813" s="229">
        <v>45174</v>
      </c>
    </row>
    <row r="2814" spans="1:35" x14ac:dyDescent="0.25">
      <c r="A2814" s="144">
        <v>45168</v>
      </c>
      <c r="B2814" s="56" t="s">
        <v>8527</v>
      </c>
      <c r="C2814" s="236" t="s">
        <v>6657</v>
      </c>
      <c r="D2814" s="51" t="s">
        <v>5541</v>
      </c>
      <c r="E2814" s="54">
        <v>45176</v>
      </c>
      <c r="F2814" s="51" t="s">
        <v>5532</v>
      </c>
      <c r="G2814" s="48" t="s">
        <v>5538</v>
      </c>
      <c r="H2814" s="52">
        <v>30</v>
      </c>
      <c r="I2814" s="51" t="s">
        <v>5539</v>
      </c>
      <c r="J2814" s="1">
        <v>134.78</v>
      </c>
      <c r="K2814" s="132">
        <v>1011336</v>
      </c>
      <c r="L2814" s="131"/>
      <c r="M2814" s="131"/>
      <c r="N2814" s="131"/>
      <c r="O2814" s="133">
        <f t="shared" si="386"/>
        <v>0</v>
      </c>
      <c r="P2814" s="131"/>
      <c r="Q2814" s="131"/>
      <c r="R2814" s="134" t="s">
        <v>259</v>
      </c>
      <c r="S2814" s="149">
        <v>6.6908333333333347</v>
      </c>
      <c r="T2814" s="149">
        <v>0.22302777777777782</v>
      </c>
      <c r="U2814" s="150">
        <v>45177</v>
      </c>
      <c r="V2814" s="149">
        <v>0.50000000000000089</v>
      </c>
      <c r="W2814" s="130">
        <v>0.26</v>
      </c>
      <c r="X2814" s="135">
        <v>153.56</v>
      </c>
      <c r="Y2814" s="130" t="str">
        <f t="shared" si="381"/>
        <v>CH598</v>
      </c>
      <c r="Z2814" s="130" t="str">
        <f t="shared" si="382"/>
        <v>VECIP65-24/8</v>
      </c>
      <c r="AA2814" s="135">
        <f t="shared" si="384"/>
        <v>0.26</v>
      </c>
      <c r="AB2814" s="135">
        <f t="shared" si="380"/>
        <v>134.78</v>
      </c>
      <c r="AC2814" s="130">
        <f t="shared" si="385"/>
        <v>153.56</v>
      </c>
      <c r="AD2814" s="130" t="str">
        <f t="shared" si="383"/>
        <v>64900-205XLR</v>
      </c>
      <c r="AE2814" s="136"/>
      <c r="AF2814" s="137"/>
      <c r="AG2814" s="1" t="s">
        <v>153</v>
      </c>
      <c r="AH2814" s="43">
        <v>66277</v>
      </c>
      <c r="AI2814" s="229">
        <v>45166</v>
      </c>
    </row>
    <row r="2815" spans="1:35" x14ac:dyDescent="0.25">
      <c r="A2815" s="144">
        <v>45168</v>
      </c>
      <c r="B2815" s="56" t="s">
        <v>8504</v>
      </c>
      <c r="C2815" s="236" t="s">
        <v>1091</v>
      </c>
      <c r="D2815" s="51" t="s">
        <v>8541</v>
      </c>
      <c r="E2815" s="54">
        <v>45181</v>
      </c>
      <c r="F2815" s="51" t="s">
        <v>255</v>
      </c>
      <c r="G2815" s="48" t="s">
        <v>3707</v>
      </c>
      <c r="H2815" s="52">
        <v>1</v>
      </c>
      <c r="I2815" s="51" t="s">
        <v>364</v>
      </c>
      <c r="J2815" s="1">
        <v>43.97</v>
      </c>
      <c r="K2815" s="132">
        <v>1011508</v>
      </c>
      <c r="L2815" s="131"/>
      <c r="M2815" s="131">
        <v>14.8</v>
      </c>
      <c r="N2815" s="131">
        <v>7.8</v>
      </c>
      <c r="O2815" s="133">
        <f t="shared" si="386"/>
        <v>115.44</v>
      </c>
      <c r="P2815" s="131" t="s">
        <v>3486</v>
      </c>
      <c r="Q2815" s="131" t="s">
        <v>410</v>
      </c>
      <c r="R2815" s="134" t="s">
        <v>2172</v>
      </c>
      <c r="S2815" s="149">
        <v>2.4358333333333317</v>
      </c>
      <c r="T2815" s="149">
        <v>2.4358333333333317</v>
      </c>
      <c r="U2815" s="150">
        <v>45177</v>
      </c>
      <c r="V2815" s="149">
        <v>7.0277777777777217E-2</v>
      </c>
      <c r="W2815" s="130">
        <v>0.5</v>
      </c>
      <c r="X2815" s="135">
        <v>160</v>
      </c>
      <c r="Y2815" s="130" t="str">
        <f t="shared" si="381"/>
        <v>RL1734</v>
      </c>
      <c r="Z2815" s="130" t="str">
        <f t="shared" si="382"/>
        <v>12/UR18650ZY</v>
      </c>
      <c r="AA2815" s="135">
        <f t="shared" si="384"/>
        <v>0.5</v>
      </c>
      <c r="AB2815" s="135">
        <f t="shared" si="380"/>
        <v>43.97</v>
      </c>
      <c r="AC2815" s="130">
        <f t="shared" si="385"/>
        <v>160</v>
      </c>
      <c r="AD2815" s="130" t="str">
        <f t="shared" si="383"/>
        <v>66003-993</v>
      </c>
      <c r="AE2815" s="136"/>
      <c r="AF2815" s="137"/>
      <c r="AG2815" s="1" t="s">
        <v>151</v>
      </c>
      <c r="AH2815" s="43" t="s">
        <v>277</v>
      </c>
      <c r="AI2815" s="229">
        <v>45167</v>
      </c>
    </row>
    <row r="2816" spans="1:35" x14ac:dyDescent="0.25">
      <c r="A2816" s="146">
        <v>45176</v>
      </c>
      <c r="B2816" s="57" t="s">
        <v>8563</v>
      </c>
      <c r="C2816" s="51" t="s">
        <v>580</v>
      </c>
      <c r="D2816" s="51" t="s">
        <v>8566</v>
      </c>
      <c r="E2816" s="54">
        <v>45188</v>
      </c>
      <c r="F2816" s="51" t="s">
        <v>8564</v>
      </c>
      <c r="G2816" s="48" t="s">
        <v>8565</v>
      </c>
      <c r="H2816" s="52">
        <v>1</v>
      </c>
      <c r="I2816" s="51" t="s">
        <v>364</v>
      </c>
      <c r="J2816" s="1">
        <v>8.4</v>
      </c>
      <c r="K2816" s="132">
        <v>1012299</v>
      </c>
      <c r="L2816" s="131"/>
      <c r="M2816" s="131">
        <v>3.7</v>
      </c>
      <c r="N2816" s="131">
        <v>5.2</v>
      </c>
      <c r="O2816" s="133">
        <f t="shared" si="386"/>
        <v>19.240000000000002</v>
      </c>
      <c r="P2816" s="131" t="s">
        <v>3486</v>
      </c>
      <c r="Q2816" s="131" t="s">
        <v>550</v>
      </c>
      <c r="R2816" s="134" t="s">
        <v>2172</v>
      </c>
      <c r="S2816" s="149">
        <v>0.54527777777777686</v>
      </c>
      <c r="T2816" s="149">
        <v>0.54527777777777686</v>
      </c>
      <c r="U2816" s="150">
        <v>45176</v>
      </c>
      <c r="V2816" s="149">
        <v>8.3333333333333037E-2</v>
      </c>
      <c r="W2816" s="130">
        <v>0.5</v>
      </c>
      <c r="X2816" s="135">
        <v>36.11</v>
      </c>
      <c r="Y2816" s="130" t="str">
        <f t="shared" si="381"/>
        <v>PACK613</v>
      </c>
      <c r="Z2816" s="130" t="str">
        <f t="shared" si="382"/>
        <v>2/UR18650ZY</v>
      </c>
      <c r="AA2816" s="135">
        <f t="shared" si="384"/>
        <v>0.5</v>
      </c>
      <c r="AB2816" s="135">
        <f t="shared" si="380"/>
        <v>8.4</v>
      </c>
      <c r="AC2816" s="130">
        <f t="shared" si="385"/>
        <v>36.11</v>
      </c>
      <c r="AD2816" s="130" t="str">
        <f t="shared" si="383"/>
        <v>66002-562</v>
      </c>
      <c r="AE2816" s="136"/>
      <c r="AF2816" s="137"/>
      <c r="AG2816" s="1" t="s">
        <v>13</v>
      </c>
      <c r="AH2816" s="43">
        <v>2576</v>
      </c>
      <c r="AI2816" s="229">
        <v>45174</v>
      </c>
    </row>
    <row r="2817" spans="1:35" x14ac:dyDescent="0.25">
      <c r="A2817" s="146">
        <v>45176</v>
      </c>
      <c r="B2817" s="57" t="s">
        <v>8557</v>
      </c>
      <c r="C2817" s="51" t="s">
        <v>3401</v>
      </c>
      <c r="D2817" s="51" t="s">
        <v>8580</v>
      </c>
      <c r="E2817" s="54">
        <v>45181</v>
      </c>
      <c r="F2817" s="51" t="s">
        <v>105</v>
      </c>
      <c r="G2817" s="48" t="s">
        <v>8558</v>
      </c>
      <c r="H2817" s="52">
        <v>1</v>
      </c>
      <c r="I2817" s="51" t="s">
        <v>3385</v>
      </c>
      <c r="J2817" s="1">
        <v>6.53</v>
      </c>
      <c r="K2817" s="132">
        <v>1012297</v>
      </c>
      <c r="L2817" s="131"/>
      <c r="M2817" s="131">
        <v>3.7</v>
      </c>
      <c r="N2817" s="131">
        <v>5.2</v>
      </c>
      <c r="O2817" s="133">
        <f t="shared" si="386"/>
        <v>19.240000000000002</v>
      </c>
      <c r="P2817" s="131" t="s">
        <v>3486</v>
      </c>
      <c r="Q2817" s="131" t="s">
        <v>412</v>
      </c>
      <c r="R2817" s="134" t="s">
        <v>2172</v>
      </c>
      <c r="S2817" s="149">
        <v>0.38972222222222008</v>
      </c>
      <c r="T2817" s="149">
        <v>0.38972222222222008</v>
      </c>
      <c r="U2817" s="150">
        <v>45176</v>
      </c>
      <c r="V2817" s="149">
        <v>8.3333333333333037E-2</v>
      </c>
      <c r="W2817" s="130">
        <v>0.25</v>
      </c>
      <c r="X2817" s="135">
        <v>36</v>
      </c>
      <c r="Y2817" s="130" t="str">
        <f t="shared" si="381"/>
        <v>PACK781</v>
      </c>
      <c r="Z2817" s="130" t="str">
        <f t="shared" si="382"/>
        <v>2/ICR18650-26JM</v>
      </c>
      <c r="AA2817" s="135">
        <f t="shared" si="384"/>
        <v>0.25</v>
      </c>
      <c r="AB2817" s="135">
        <f t="shared" si="380"/>
        <v>6.53</v>
      </c>
      <c r="AC2817" s="130">
        <f t="shared" si="385"/>
        <v>36</v>
      </c>
      <c r="AD2817" s="130" t="str">
        <f t="shared" si="383"/>
        <v>66004-221</v>
      </c>
      <c r="AE2817" s="136"/>
      <c r="AF2817" s="137"/>
      <c r="AG2817" s="1" t="s">
        <v>13</v>
      </c>
      <c r="AH2817" s="43" t="s">
        <v>294</v>
      </c>
      <c r="AI2817" s="229">
        <v>45174</v>
      </c>
    </row>
    <row r="2818" spans="1:35" x14ac:dyDescent="0.25">
      <c r="A2818" s="144">
        <v>45119</v>
      </c>
      <c r="B2818" s="56" t="s">
        <v>8140</v>
      </c>
      <c r="C2818" s="236" t="s">
        <v>7613</v>
      </c>
      <c r="D2818" s="51" t="s">
        <v>7614</v>
      </c>
      <c r="E2818" s="54">
        <v>45139</v>
      </c>
      <c r="F2818" s="51" t="s">
        <v>7611</v>
      </c>
      <c r="G2818" s="48" t="s">
        <v>7612</v>
      </c>
      <c r="H2818" s="52">
        <v>8</v>
      </c>
      <c r="I2818" s="51" t="s">
        <v>719</v>
      </c>
      <c r="J2818" s="1">
        <v>582.05999999999995</v>
      </c>
      <c r="K2818" s="132">
        <v>1004832</v>
      </c>
      <c r="L2818" s="131"/>
      <c r="M2818" s="131">
        <v>43.2</v>
      </c>
      <c r="N2818" s="131">
        <v>24</v>
      </c>
      <c r="O2818" s="133">
        <f t="shared" si="386"/>
        <v>1036.8000000000002</v>
      </c>
      <c r="P2818" s="131" t="s">
        <v>3486</v>
      </c>
      <c r="Q2818" s="131" t="s">
        <v>5709</v>
      </c>
      <c r="R2818" s="134" t="s">
        <v>5882</v>
      </c>
      <c r="S2818" s="149">
        <v>79.353888888888889</v>
      </c>
      <c r="T2818" s="149">
        <v>9.9192361111111111</v>
      </c>
      <c r="U2818" s="150">
        <v>45176</v>
      </c>
      <c r="V2818" s="149">
        <v>0.16666666666666607</v>
      </c>
      <c r="W2818" s="130">
        <v>16.52</v>
      </c>
      <c r="X2818" s="135">
        <v>1590</v>
      </c>
      <c r="Y2818" s="130" t="str">
        <f t="shared" si="381"/>
        <v>RL1699</v>
      </c>
      <c r="Z2818" s="130" t="str">
        <f t="shared" si="382"/>
        <v>96/INR18650-30Q</v>
      </c>
      <c r="AA2818" s="135">
        <f t="shared" si="384"/>
        <v>16.52</v>
      </c>
      <c r="AB2818" s="135">
        <f t="shared" ref="AB2818:AB2881" si="387">J2818</f>
        <v>582.05999999999995</v>
      </c>
      <c r="AC2818" s="130">
        <f t="shared" si="385"/>
        <v>1590</v>
      </c>
      <c r="AD2818" s="130" t="str">
        <f t="shared" si="383"/>
        <v>66003-151</v>
      </c>
      <c r="AE2818" s="136"/>
      <c r="AF2818" s="137"/>
      <c r="AG2818" s="1" t="s">
        <v>151</v>
      </c>
      <c r="AH2818" s="43">
        <v>2577</v>
      </c>
      <c r="AI2818" s="229">
        <v>45112</v>
      </c>
    </row>
    <row r="2819" spans="1:35" x14ac:dyDescent="0.25">
      <c r="A2819" s="146">
        <v>45169</v>
      </c>
      <c r="B2819" s="57" t="s">
        <v>8531</v>
      </c>
      <c r="C2819" s="236" t="s">
        <v>8534</v>
      </c>
      <c r="D2819" s="51" t="s">
        <v>8535</v>
      </c>
      <c r="E2819" s="54">
        <v>45168</v>
      </c>
      <c r="F2819" s="51" t="s">
        <v>8532</v>
      </c>
      <c r="G2819" s="48" t="s">
        <v>8533</v>
      </c>
      <c r="H2819" s="52">
        <v>12</v>
      </c>
      <c r="I2819" s="51" t="s">
        <v>7506</v>
      </c>
      <c r="J2819" s="1">
        <v>11.34</v>
      </c>
      <c r="K2819" s="132">
        <v>1011589</v>
      </c>
      <c r="L2819" s="131"/>
      <c r="M2819" s="131">
        <v>3.6</v>
      </c>
      <c r="N2819" s="131">
        <v>3.5</v>
      </c>
      <c r="O2819" s="133">
        <f t="shared" si="386"/>
        <v>12.6</v>
      </c>
      <c r="P2819" s="131" t="s">
        <v>3497</v>
      </c>
      <c r="Q2819" s="131" t="s">
        <v>577</v>
      </c>
      <c r="R2819" s="134" t="s">
        <v>287</v>
      </c>
      <c r="S2819" s="149">
        <v>2.4872222222222216</v>
      </c>
      <c r="T2819" s="149">
        <v>0.20726851851851846</v>
      </c>
      <c r="U2819" s="150">
        <v>45176</v>
      </c>
      <c r="V2819" s="149">
        <v>0.24999999999999911</v>
      </c>
      <c r="W2819" s="130">
        <v>0.25</v>
      </c>
      <c r="X2819" s="135">
        <v>24.12</v>
      </c>
      <c r="Y2819" s="130" t="str">
        <f t="shared" si="381"/>
        <v>N2066</v>
      </c>
      <c r="Z2819" s="130" t="str">
        <f t="shared" si="382"/>
        <v>3/IMH-3500D</v>
      </c>
      <c r="AA2819" s="135">
        <f t="shared" si="384"/>
        <v>0.25</v>
      </c>
      <c r="AB2819" s="135">
        <f t="shared" si="387"/>
        <v>11.34</v>
      </c>
      <c r="AC2819" s="130">
        <f t="shared" si="385"/>
        <v>24.12</v>
      </c>
      <c r="AD2819" s="130" t="str">
        <f t="shared" si="383"/>
        <v>67001-952</v>
      </c>
      <c r="AE2819" s="136"/>
      <c r="AF2819" s="137"/>
      <c r="AG2819" s="1" t="s">
        <v>153</v>
      </c>
      <c r="AH2819" s="43">
        <v>2906</v>
      </c>
      <c r="AI2819" s="229">
        <v>45168</v>
      </c>
    </row>
    <row r="2820" spans="1:35" x14ac:dyDescent="0.25">
      <c r="A2820" s="144">
        <v>45168</v>
      </c>
      <c r="B2820" s="56" t="s">
        <v>8522</v>
      </c>
      <c r="C2820" s="236" t="s">
        <v>8525</v>
      </c>
      <c r="D2820" s="51" t="s">
        <v>8526</v>
      </c>
      <c r="E2820" s="54">
        <v>45176</v>
      </c>
      <c r="F2820" s="51" t="s">
        <v>5532</v>
      </c>
      <c r="G2820" s="48" t="s">
        <v>8523</v>
      </c>
      <c r="H2820" s="52">
        <v>20</v>
      </c>
      <c r="I2820" s="51" t="s">
        <v>8524</v>
      </c>
      <c r="J2820" s="1">
        <v>121.54</v>
      </c>
      <c r="K2820" s="132">
        <v>1011336</v>
      </c>
      <c r="L2820" s="131"/>
      <c r="M2820" s="131"/>
      <c r="N2820" s="131"/>
      <c r="O2820" s="133">
        <f t="shared" si="386"/>
        <v>0</v>
      </c>
      <c r="P2820" s="131"/>
      <c r="Q2820" s="131"/>
      <c r="R2820" s="134" t="s">
        <v>259</v>
      </c>
      <c r="S2820" s="149">
        <v>7.4061111111111106</v>
      </c>
      <c r="T2820" s="149">
        <v>0.37030555555555555</v>
      </c>
      <c r="U2820" s="150">
        <v>45176</v>
      </c>
      <c r="V2820" s="149">
        <v>0.41666666666666652</v>
      </c>
      <c r="W2820" s="130">
        <v>0.26</v>
      </c>
      <c r="X2820" s="135">
        <v>153.56</v>
      </c>
      <c r="Y2820" s="130" t="str">
        <f t="shared" si="381"/>
        <v>CH598A</v>
      </c>
      <c r="Z2820" s="130" t="str">
        <f t="shared" si="382"/>
        <v>VECIP67-24/8A</v>
      </c>
      <c r="AA2820" s="135">
        <f t="shared" si="384"/>
        <v>0.26</v>
      </c>
      <c r="AB2820" s="135">
        <f t="shared" si="387"/>
        <v>121.54</v>
      </c>
      <c r="AC2820" s="130">
        <f t="shared" si="385"/>
        <v>153.56</v>
      </c>
      <c r="AD2820" s="130" t="str">
        <f t="shared" si="383"/>
        <v>64900-694XLR</v>
      </c>
      <c r="AE2820" s="136"/>
      <c r="AF2820" s="137"/>
      <c r="AG2820" s="1" t="s">
        <v>153</v>
      </c>
      <c r="AH2820" s="43">
        <v>66277</v>
      </c>
      <c r="AI2820" s="229">
        <v>45166</v>
      </c>
    </row>
    <row r="2821" spans="1:35" x14ac:dyDescent="0.25">
      <c r="A2821" s="144">
        <v>45161</v>
      </c>
      <c r="B2821" s="56" t="s">
        <v>8462</v>
      </c>
      <c r="C2821" s="236" t="s">
        <v>6308</v>
      </c>
      <c r="D2821" s="51" t="s">
        <v>6309</v>
      </c>
      <c r="E2821" s="54">
        <v>45182</v>
      </c>
      <c r="F2821" s="51" t="s">
        <v>545</v>
      </c>
      <c r="G2821" s="48" t="s">
        <v>6307</v>
      </c>
      <c r="H2821" s="52">
        <v>6</v>
      </c>
      <c r="I2821" s="51" t="s">
        <v>383</v>
      </c>
      <c r="J2821" s="1">
        <v>26.6</v>
      </c>
      <c r="K2821" s="132">
        <v>1010669</v>
      </c>
      <c r="L2821" s="131"/>
      <c r="M2821" s="131">
        <v>7.2</v>
      </c>
      <c r="N2821" s="131">
        <v>4.7</v>
      </c>
      <c r="O2821" s="133">
        <f t="shared" si="386"/>
        <v>33.840000000000003</v>
      </c>
      <c r="P2821" s="131" t="s">
        <v>3486</v>
      </c>
      <c r="Q2821" s="131" t="s">
        <v>281</v>
      </c>
      <c r="R2821" s="134" t="s">
        <v>3039</v>
      </c>
      <c r="S2821" s="149">
        <v>6.9274999999999984</v>
      </c>
      <c r="T2821" s="149">
        <v>1.1545833333333331</v>
      </c>
      <c r="U2821" s="150">
        <v>45176</v>
      </c>
      <c r="V2821" s="149">
        <v>0.16666666666666607</v>
      </c>
      <c r="W2821" s="130">
        <v>2.36</v>
      </c>
      <c r="X2821" s="135">
        <v>125</v>
      </c>
      <c r="Y2821" s="130" t="str">
        <f t="shared" si="381"/>
        <v>RL1630</v>
      </c>
      <c r="Z2821" s="130" t="str">
        <f t="shared" si="382"/>
        <v>4/NCA103450</v>
      </c>
      <c r="AA2821" s="135">
        <f t="shared" si="384"/>
        <v>2.36</v>
      </c>
      <c r="AB2821" s="135">
        <f t="shared" si="387"/>
        <v>26.6</v>
      </c>
      <c r="AC2821" s="130">
        <f t="shared" si="385"/>
        <v>125</v>
      </c>
      <c r="AD2821" s="130" t="str">
        <f t="shared" si="383"/>
        <v>66003-085</v>
      </c>
      <c r="AE2821" s="136"/>
      <c r="AF2821" s="137"/>
      <c r="AG2821" s="1" t="s">
        <v>151</v>
      </c>
      <c r="AH2821" s="43">
        <v>66757</v>
      </c>
      <c r="AI2821" s="229">
        <v>45160</v>
      </c>
    </row>
    <row r="2822" spans="1:35" x14ac:dyDescent="0.25">
      <c r="A2822" s="144">
        <v>45168</v>
      </c>
      <c r="B2822" s="56" t="s">
        <v>8496</v>
      </c>
      <c r="C2822" s="236" t="s">
        <v>8498</v>
      </c>
      <c r="D2822" s="51" t="s">
        <v>8499</v>
      </c>
      <c r="E2822" s="54">
        <v>45181</v>
      </c>
      <c r="F2822" s="51" t="s">
        <v>1289</v>
      </c>
      <c r="G2822" s="48" t="s">
        <v>8497</v>
      </c>
      <c r="H2822" s="52">
        <v>1</v>
      </c>
      <c r="I2822" s="51" t="s">
        <v>324</v>
      </c>
      <c r="J2822" s="1">
        <v>35.9</v>
      </c>
      <c r="K2822" s="132">
        <v>1011488</v>
      </c>
      <c r="L2822" s="131"/>
      <c r="M2822" s="131">
        <v>18</v>
      </c>
      <c r="N2822" s="131">
        <v>1.7</v>
      </c>
      <c r="O2822" s="133">
        <f t="shared" si="386"/>
        <v>30.599999999999998</v>
      </c>
      <c r="P2822" s="131" t="s">
        <v>4011</v>
      </c>
      <c r="Q2822" s="131" t="s">
        <v>590</v>
      </c>
      <c r="R2822" s="134" t="s">
        <v>2172</v>
      </c>
      <c r="S2822" s="149">
        <v>2.818055555555556</v>
      </c>
      <c r="T2822" s="149">
        <v>2.818055555555556</v>
      </c>
      <c r="U2822" s="150">
        <v>45181</v>
      </c>
      <c r="V2822" s="149">
        <v>7.277777777777894E-2</v>
      </c>
      <c r="W2822" s="130">
        <v>1.04</v>
      </c>
      <c r="X2822" s="135">
        <v>95</v>
      </c>
      <c r="Y2822" s="130" t="str">
        <f t="shared" si="381"/>
        <v>RECELL583</v>
      </c>
      <c r="Z2822" s="130" t="str">
        <f t="shared" si="382"/>
        <v>15/N1700SCR</v>
      </c>
      <c r="AA2822" s="135">
        <f t="shared" si="384"/>
        <v>1.04</v>
      </c>
      <c r="AB2822" s="135">
        <f t="shared" si="387"/>
        <v>35.9</v>
      </c>
      <c r="AC2822" s="130">
        <f t="shared" si="385"/>
        <v>95</v>
      </c>
      <c r="AD2822" s="130" t="str">
        <f t="shared" si="383"/>
        <v>22000-455B</v>
      </c>
      <c r="AE2822" s="136"/>
      <c r="AF2822" s="137"/>
      <c r="AG2822" s="1" t="s">
        <v>151</v>
      </c>
      <c r="AH2822" s="43">
        <v>23948</v>
      </c>
      <c r="AI2822" s="229">
        <v>45167</v>
      </c>
    </row>
    <row r="2823" spans="1:35" x14ac:dyDescent="0.25">
      <c r="A2823" s="144">
        <v>45168</v>
      </c>
      <c r="B2823" s="56" t="s">
        <v>8517</v>
      </c>
      <c r="C2823" s="236" t="s">
        <v>8520</v>
      </c>
      <c r="D2823" s="51" t="s">
        <v>8521</v>
      </c>
      <c r="E2823" s="54">
        <v>45176</v>
      </c>
      <c r="F2823" s="51" t="s">
        <v>5532</v>
      </c>
      <c r="G2823" s="48" t="s">
        <v>8518</v>
      </c>
      <c r="H2823" s="52">
        <v>10</v>
      </c>
      <c r="I2823" s="51" t="s">
        <v>8519</v>
      </c>
      <c r="J2823" s="1">
        <v>63.51</v>
      </c>
      <c r="K2823" s="132">
        <v>1011336</v>
      </c>
      <c r="L2823" s="131"/>
      <c r="M2823" s="131"/>
      <c r="N2823" s="131"/>
      <c r="O2823" s="133">
        <f t="shared" si="386"/>
        <v>0</v>
      </c>
      <c r="P2823" s="131"/>
      <c r="Q2823" s="131"/>
      <c r="R2823" s="134" t="s">
        <v>259</v>
      </c>
      <c r="S2823" s="149">
        <v>3.0222222222222226</v>
      </c>
      <c r="T2823" s="149">
        <v>0.30222222222222228</v>
      </c>
      <c r="U2823" s="150">
        <v>45181</v>
      </c>
      <c r="V2823" s="149">
        <v>0.41666666666666652</v>
      </c>
      <c r="W2823" s="130">
        <v>0.5</v>
      </c>
      <c r="X2823" s="135">
        <v>111.8</v>
      </c>
      <c r="Y2823" s="130" t="str">
        <f t="shared" si="381"/>
        <v>CH597A</v>
      </c>
      <c r="Z2823" s="130" t="str">
        <f t="shared" si="382"/>
        <v>VECIP67-24/5A</v>
      </c>
      <c r="AA2823" s="135">
        <f t="shared" si="384"/>
        <v>0.5</v>
      </c>
      <c r="AB2823" s="135">
        <f t="shared" si="387"/>
        <v>63.51</v>
      </c>
      <c r="AC2823" s="130">
        <f t="shared" si="385"/>
        <v>111.8</v>
      </c>
      <c r="AD2823" s="130" t="str">
        <f t="shared" si="383"/>
        <v>64900-693XLR</v>
      </c>
      <c r="AE2823" s="136"/>
      <c r="AF2823" s="137"/>
      <c r="AG2823" s="1" t="s">
        <v>153</v>
      </c>
      <c r="AH2823" s="43">
        <v>66277</v>
      </c>
      <c r="AI2823" s="229">
        <v>45166</v>
      </c>
    </row>
    <row r="2824" spans="1:35" x14ac:dyDescent="0.25">
      <c r="A2824" s="139">
        <v>45159</v>
      </c>
      <c r="B2824" s="58" t="s">
        <v>8436</v>
      </c>
      <c r="C2824" s="236" t="s">
        <v>1267</v>
      </c>
      <c r="D2824" s="51" t="s">
        <v>3023</v>
      </c>
      <c r="E2824" s="54">
        <v>45173</v>
      </c>
      <c r="F2824" s="51" t="s">
        <v>2263</v>
      </c>
      <c r="G2824" s="48" t="s">
        <v>2659</v>
      </c>
      <c r="H2824" s="52">
        <v>1</v>
      </c>
      <c r="I2824" s="51" t="s">
        <v>643</v>
      </c>
      <c r="J2824" s="1">
        <v>32.409999999999997</v>
      </c>
      <c r="K2824" s="132">
        <v>1010432</v>
      </c>
      <c r="L2824" s="131"/>
      <c r="M2824" s="131">
        <v>25.2</v>
      </c>
      <c r="N2824" s="131">
        <v>2.5</v>
      </c>
      <c r="O2824" s="133">
        <f t="shared" si="386"/>
        <v>63</v>
      </c>
      <c r="P2824" s="131" t="s">
        <v>3486</v>
      </c>
      <c r="Q2824" s="131" t="s">
        <v>589</v>
      </c>
      <c r="R2824" s="134" t="s">
        <v>2172</v>
      </c>
      <c r="S2824" s="149">
        <v>1.3561111111111117</v>
      </c>
      <c r="T2824" s="149">
        <v>1.3561111111111117</v>
      </c>
      <c r="U2824" s="150">
        <v>45181</v>
      </c>
      <c r="V2824" s="149">
        <v>8.333333333333437E-2</v>
      </c>
      <c r="W2824" s="130">
        <v>1.65</v>
      </c>
      <c r="X2824" s="135">
        <v>120</v>
      </c>
      <c r="Y2824" s="130" t="str">
        <f t="shared" si="381"/>
        <v>RECELL730</v>
      </c>
      <c r="Z2824" s="130" t="str">
        <f t="shared" si="382"/>
        <v>7/INR18650-25R</v>
      </c>
      <c r="AA2824" s="135">
        <f t="shared" si="384"/>
        <v>1.65</v>
      </c>
      <c r="AB2824" s="135">
        <f t="shared" si="387"/>
        <v>32.409999999999997</v>
      </c>
      <c r="AC2824" s="130">
        <f t="shared" si="385"/>
        <v>120</v>
      </c>
      <c r="AD2824" s="130" t="str">
        <f t="shared" si="383"/>
        <v>66002-722</v>
      </c>
      <c r="AE2824" s="136"/>
      <c r="AF2824" s="137"/>
      <c r="AG2824" s="1" t="s">
        <v>151</v>
      </c>
      <c r="AH2824" s="43">
        <v>84379</v>
      </c>
      <c r="AI2824" s="229">
        <v>45159</v>
      </c>
    </row>
    <row r="2825" spans="1:35" x14ac:dyDescent="0.25">
      <c r="A2825" s="144">
        <v>45168</v>
      </c>
      <c r="B2825" s="56" t="s">
        <v>8512</v>
      </c>
      <c r="C2825" s="236" t="s">
        <v>8515</v>
      </c>
      <c r="D2825" s="51" t="s">
        <v>8516</v>
      </c>
      <c r="E2825" s="54">
        <v>45176</v>
      </c>
      <c r="F2825" s="51" t="s">
        <v>5532</v>
      </c>
      <c r="G2825" s="48" t="s">
        <v>8513</v>
      </c>
      <c r="H2825" s="52">
        <v>20</v>
      </c>
      <c r="I2825" s="51" t="s">
        <v>8514</v>
      </c>
      <c r="J2825" s="1">
        <v>156.02000000000001</v>
      </c>
      <c r="K2825" s="132">
        <v>1011336</v>
      </c>
      <c r="L2825" s="131"/>
      <c r="M2825" s="131"/>
      <c r="N2825" s="131"/>
      <c r="O2825" s="133">
        <f t="shared" si="386"/>
        <v>0</v>
      </c>
      <c r="P2825" s="131"/>
      <c r="Q2825" s="131"/>
      <c r="R2825" s="134" t="s">
        <v>259</v>
      </c>
      <c r="S2825" s="149">
        <v>3.9438888888888881</v>
      </c>
      <c r="T2825" s="149">
        <v>0.19719444444444439</v>
      </c>
      <c r="U2825" s="150">
        <v>45181</v>
      </c>
      <c r="V2825" s="149">
        <v>0.49999999999999956</v>
      </c>
      <c r="W2825" s="130">
        <v>0.41</v>
      </c>
      <c r="X2825" s="135">
        <v>204.18</v>
      </c>
      <c r="Y2825" s="130" t="str">
        <f t="shared" si="381"/>
        <v>CH599A</v>
      </c>
      <c r="Z2825" s="130" t="str">
        <f t="shared" si="382"/>
        <v>VECIP67-24/12</v>
      </c>
      <c r="AA2825" s="135">
        <f t="shared" si="384"/>
        <v>0.41</v>
      </c>
      <c r="AB2825" s="135">
        <f t="shared" si="387"/>
        <v>156.02000000000001</v>
      </c>
      <c r="AC2825" s="130">
        <f t="shared" si="385"/>
        <v>204.18</v>
      </c>
      <c r="AD2825" s="130" t="str">
        <f t="shared" si="383"/>
        <v>64900-217XLR</v>
      </c>
      <c r="AE2825" s="136"/>
      <c r="AF2825" s="137"/>
      <c r="AG2825" s="1" t="s">
        <v>153</v>
      </c>
      <c r="AH2825" s="43">
        <v>66277</v>
      </c>
      <c r="AI2825" s="229">
        <v>45166</v>
      </c>
    </row>
    <row r="2826" spans="1:35" x14ac:dyDescent="0.25">
      <c r="A2826" s="140">
        <v>45174</v>
      </c>
      <c r="B2826" s="55" t="s">
        <v>8543</v>
      </c>
      <c r="C2826" s="51" t="s">
        <v>530</v>
      </c>
      <c r="D2826" s="51" t="s">
        <v>5113</v>
      </c>
      <c r="E2826" s="54">
        <v>45187</v>
      </c>
      <c r="F2826" s="51" t="s">
        <v>302</v>
      </c>
      <c r="G2826" s="48" t="s">
        <v>5112</v>
      </c>
      <c r="H2826" s="52">
        <v>1</v>
      </c>
      <c r="I2826" s="51" t="s">
        <v>293</v>
      </c>
      <c r="J2826" s="1">
        <v>10.77</v>
      </c>
      <c r="K2826" s="132">
        <v>1012003</v>
      </c>
      <c r="L2826" s="131"/>
      <c r="M2826" s="131">
        <v>7.2</v>
      </c>
      <c r="N2826" s="131">
        <v>1.7</v>
      </c>
      <c r="O2826" s="133">
        <f t="shared" si="386"/>
        <v>12.24</v>
      </c>
      <c r="P2826" s="131" t="s">
        <v>3497</v>
      </c>
      <c r="Q2826" s="131" t="s">
        <v>464</v>
      </c>
      <c r="R2826" s="134" t="s">
        <v>2172</v>
      </c>
      <c r="S2826" s="149">
        <v>1.1202777777777788</v>
      </c>
      <c r="T2826" s="149">
        <v>1.1202777777777788</v>
      </c>
      <c r="U2826" s="150">
        <v>45180</v>
      </c>
      <c r="V2826" s="149">
        <v>8.3333333333333037E-2</v>
      </c>
      <c r="W2826" s="130">
        <v>0.82</v>
      </c>
      <c r="X2826" s="135">
        <v>54.92</v>
      </c>
      <c r="Y2826" s="130" t="str">
        <f t="shared" si="381"/>
        <v>RECELL57</v>
      </c>
      <c r="Z2826" s="130" t="str">
        <f t="shared" si="382"/>
        <v>6/AA1700</v>
      </c>
      <c r="AA2826" s="135">
        <f t="shared" si="384"/>
        <v>0.82</v>
      </c>
      <c r="AB2826" s="135">
        <f t="shared" si="387"/>
        <v>10.77</v>
      </c>
      <c r="AC2826" s="130">
        <f t="shared" si="385"/>
        <v>54.92</v>
      </c>
      <c r="AD2826" s="130" t="str">
        <f t="shared" si="383"/>
        <v>22000-579</v>
      </c>
      <c r="AE2826" s="136"/>
      <c r="AF2826" s="137"/>
      <c r="AG2826" s="1" t="s">
        <v>13</v>
      </c>
      <c r="AH2826" s="43" t="s">
        <v>513</v>
      </c>
      <c r="AI2826" s="229">
        <v>45173</v>
      </c>
    </row>
    <row r="2827" spans="1:35" x14ac:dyDescent="0.25">
      <c r="A2827" s="144">
        <v>45161</v>
      </c>
      <c r="B2827" s="56" t="s">
        <v>8456</v>
      </c>
      <c r="C2827" s="236" t="s">
        <v>530</v>
      </c>
      <c r="D2827" s="51" t="s">
        <v>629</v>
      </c>
      <c r="E2827" s="54">
        <v>45175</v>
      </c>
      <c r="F2827" s="51" t="s">
        <v>626</v>
      </c>
      <c r="G2827" s="48" t="s">
        <v>627</v>
      </c>
      <c r="H2827" s="52">
        <v>1</v>
      </c>
      <c r="I2827" s="51" t="s">
        <v>293</v>
      </c>
      <c r="J2827" s="1">
        <v>11.91</v>
      </c>
      <c r="K2827" s="132">
        <v>1010791</v>
      </c>
      <c r="L2827" s="131" t="s">
        <v>628</v>
      </c>
      <c r="M2827" s="131">
        <v>7.2</v>
      </c>
      <c r="N2827" s="131">
        <v>1.7</v>
      </c>
      <c r="O2827" s="133">
        <f t="shared" si="386"/>
        <v>12.24</v>
      </c>
      <c r="P2827" s="131" t="s">
        <v>3497</v>
      </c>
      <c r="Q2827" s="131" t="s">
        <v>464</v>
      </c>
      <c r="R2827" s="134" t="s">
        <v>2172</v>
      </c>
      <c r="S2827" s="149">
        <v>0.98166666666666691</v>
      </c>
      <c r="T2827" s="149">
        <v>0.98166666666666691</v>
      </c>
      <c r="U2827" s="150">
        <v>45180</v>
      </c>
      <c r="V2827" s="149">
        <v>8.3333333333333037E-2</v>
      </c>
      <c r="W2827" s="130">
        <v>0.61</v>
      </c>
      <c r="X2827" s="135">
        <v>66.77</v>
      </c>
      <c r="Y2827" s="130" t="str">
        <f t="shared" si="381"/>
        <v>N653</v>
      </c>
      <c r="Z2827" s="130" t="str">
        <f t="shared" si="382"/>
        <v>6/AA1700</v>
      </c>
      <c r="AA2827" s="135">
        <f t="shared" si="384"/>
        <v>0.61</v>
      </c>
      <c r="AB2827" s="135">
        <f t="shared" si="387"/>
        <v>11.91</v>
      </c>
      <c r="AC2827" s="130">
        <f t="shared" si="385"/>
        <v>66.77</v>
      </c>
      <c r="AD2827" s="130" t="str">
        <f t="shared" si="383"/>
        <v>22000-369</v>
      </c>
      <c r="AE2827" s="136"/>
      <c r="AF2827" s="137"/>
      <c r="AG2827" s="1" t="s">
        <v>13</v>
      </c>
      <c r="AH2827" s="43">
        <v>23985</v>
      </c>
      <c r="AI2827" s="229">
        <v>45161</v>
      </c>
    </row>
    <row r="2828" spans="1:35" x14ac:dyDescent="0.25">
      <c r="A2828" s="146">
        <v>45155</v>
      </c>
      <c r="B2828" s="57" t="s">
        <v>8424</v>
      </c>
      <c r="C2828" s="236" t="s">
        <v>7995</v>
      </c>
      <c r="D2828" s="51" t="s">
        <v>2982</v>
      </c>
      <c r="E2828" s="54">
        <v>45175</v>
      </c>
      <c r="F2828" s="51" t="s">
        <v>5603</v>
      </c>
      <c r="G2828" s="48" t="s">
        <v>1304</v>
      </c>
      <c r="H2828" s="52">
        <v>6</v>
      </c>
      <c r="I2828" s="51" t="s">
        <v>95</v>
      </c>
      <c r="J2828" s="1">
        <v>33.58</v>
      </c>
      <c r="K2828" s="132">
        <v>1010178</v>
      </c>
      <c r="L2828" s="131"/>
      <c r="M2828" s="131">
        <v>18</v>
      </c>
      <c r="N2828" s="131">
        <v>54</v>
      </c>
      <c r="O2828" s="133">
        <f t="shared" si="386"/>
        <v>972</v>
      </c>
      <c r="P2828" s="131" t="s">
        <v>3538</v>
      </c>
      <c r="Q2828" s="131" t="s">
        <v>592</v>
      </c>
      <c r="R2828" s="134" t="s">
        <v>7409</v>
      </c>
      <c r="S2828" s="149">
        <v>14.479166666666664</v>
      </c>
      <c r="T2828" s="149">
        <v>2.4131944444444442</v>
      </c>
      <c r="U2828" s="150">
        <v>45180</v>
      </c>
      <c r="V2828" s="149">
        <v>0.16666666666666607</v>
      </c>
      <c r="W2828" s="130">
        <v>1.71</v>
      </c>
      <c r="X2828" s="135">
        <v>205</v>
      </c>
      <c r="Y2828" s="130" t="str">
        <f t="shared" si="381"/>
        <v>AL274DEG</v>
      </c>
      <c r="Z2828" s="130" t="str">
        <f t="shared" si="382"/>
        <v xml:space="preserve">36/LR20XW </v>
      </c>
      <c r="AA2828" s="135">
        <f t="shared" si="384"/>
        <v>1.71</v>
      </c>
      <c r="AB2828" s="135">
        <f t="shared" si="387"/>
        <v>33.58</v>
      </c>
      <c r="AC2828" s="130">
        <f t="shared" si="385"/>
        <v>205</v>
      </c>
      <c r="AD2828" s="130" t="str">
        <f t="shared" si="383"/>
        <v>66000-265DEG</v>
      </c>
      <c r="AE2828" s="136"/>
      <c r="AF2828" s="137"/>
      <c r="AG2828" s="1" t="s">
        <v>151</v>
      </c>
      <c r="AH2828" s="43">
        <v>2706</v>
      </c>
      <c r="AI2828" s="229">
        <v>45155</v>
      </c>
    </row>
    <row r="2829" spans="1:35" x14ac:dyDescent="0.25">
      <c r="A2829" s="144">
        <v>45168</v>
      </c>
      <c r="B2829" s="56" t="s">
        <v>8508</v>
      </c>
      <c r="C2829" s="236" t="s">
        <v>8510</v>
      </c>
      <c r="D2829" s="51" t="s">
        <v>8600</v>
      </c>
      <c r="E2829" s="54">
        <v>45182</v>
      </c>
      <c r="F2829" s="51" t="s">
        <v>282</v>
      </c>
      <c r="G2829" s="48" t="s">
        <v>8509</v>
      </c>
      <c r="H2829" s="52">
        <v>1</v>
      </c>
      <c r="I2829" s="51" t="s">
        <v>643</v>
      </c>
      <c r="J2829" s="1">
        <v>9.26</v>
      </c>
      <c r="K2829" s="132">
        <v>1011519</v>
      </c>
      <c r="L2829" s="131"/>
      <c r="M2829" s="131">
        <v>3.6</v>
      </c>
      <c r="N2829" s="131">
        <v>5</v>
      </c>
      <c r="O2829" s="133">
        <f t="shared" si="386"/>
        <v>18</v>
      </c>
      <c r="P2829" s="131" t="s">
        <v>3486</v>
      </c>
      <c r="Q2829" s="131" t="s">
        <v>550</v>
      </c>
      <c r="R2829" s="134" t="s">
        <v>2172</v>
      </c>
      <c r="S2829" s="149">
        <v>1.0194444444444457</v>
      </c>
      <c r="T2829" s="149">
        <v>1.0194444444444457</v>
      </c>
      <c r="U2829" s="150">
        <v>45180</v>
      </c>
      <c r="V2829" s="149">
        <v>8.333333333333437E-2</v>
      </c>
      <c r="W2829" s="130">
        <v>0.25</v>
      </c>
      <c r="X2829" s="135">
        <v>68</v>
      </c>
      <c r="Y2829" s="130" t="str">
        <f t="shared" ref="Y2829:Y2892" si="388">D2829</f>
        <v>RECELL861</v>
      </c>
      <c r="Z2829" s="130" t="str">
        <f t="shared" ref="Z2829:Z2894" si="389">C2829</f>
        <v>2/INR18650-25R</v>
      </c>
      <c r="AA2829" s="135">
        <f t="shared" si="384"/>
        <v>0.25</v>
      </c>
      <c r="AB2829" s="135">
        <f t="shared" si="387"/>
        <v>9.26</v>
      </c>
      <c r="AC2829" s="130">
        <f t="shared" si="385"/>
        <v>68</v>
      </c>
      <c r="AD2829" s="130" t="str">
        <f t="shared" ref="AD2829:AD2892" si="390">G2829</f>
        <v>66004-219</v>
      </c>
      <c r="AE2829" s="136"/>
      <c r="AF2829" s="137"/>
      <c r="AG2829" s="1" t="s">
        <v>13</v>
      </c>
      <c r="AH2829" s="43" t="s">
        <v>283</v>
      </c>
      <c r="AI2829" s="229">
        <v>45168</v>
      </c>
    </row>
    <row r="2830" spans="1:35" x14ac:dyDescent="0.25">
      <c r="A2830" s="140">
        <v>45146</v>
      </c>
      <c r="B2830" s="55" t="s">
        <v>8363</v>
      </c>
      <c r="C2830" s="236" t="s">
        <v>3902</v>
      </c>
      <c r="D2830" s="51" t="s">
        <v>3903</v>
      </c>
      <c r="E2830" s="54">
        <v>45167</v>
      </c>
      <c r="F2830" s="51" t="s">
        <v>7948</v>
      </c>
      <c r="G2830" s="48" t="s">
        <v>3901</v>
      </c>
      <c r="H2830" s="52">
        <v>1</v>
      </c>
      <c r="I2830" s="51" t="s">
        <v>114</v>
      </c>
      <c r="J2830" s="1">
        <v>138.13999999999999</v>
      </c>
      <c r="K2830" s="132">
        <v>1008959</v>
      </c>
      <c r="L2830" s="131"/>
      <c r="M2830" s="131">
        <v>13.2</v>
      </c>
      <c r="N2830" s="131">
        <v>18</v>
      </c>
      <c r="O2830" s="133">
        <f t="shared" si="386"/>
        <v>237.6</v>
      </c>
      <c r="P2830" s="131" t="s">
        <v>3497</v>
      </c>
      <c r="Q2830" s="131" t="s">
        <v>3904</v>
      </c>
      <c r="R2830" s="134" t="s">
        <v>2172</v>
      </c>
      <c r="S2830" s="149">
        <v>1.9347222222222231</v>
      </c>
      <c r="T2830" s="149">
        <v>1.9347222222222231</v>
      </c>
      <c r="U2830" s="150">
        <v>45180</v>
      </c>
      <c r="V2830" s="149">
        <v>0.16666666666666607</v>
      </c>
      <c r="W2830" s="130">
        <v>1.58</v>
      </c>
      <c r="X2830" s="135">
        <v>415</v>
      </c>
      <c r="Y2830" s="130" t="str">
        <f t="shared" si="388"/>
        <v>RECELL100</v>
      </c>
      <c r="Z2830" s="130" t="str">
        <f t="shared" si="389"/>
        <v>44/HR-4/3FAU</v>
      </c>
      <c r="AA2830" s="135">
        <f t="shared" si="384"/>
        <v>1.58</v>
      </c>
      <c r="AB2830" s="135">
        <f t="shared" si="387"/>
        <v>138.13999999999999</v>
      </c>
      <c r="AC2830" s="130">
        <f t="shared" si="385"/>
        <v>415</v>
      </c>
      <c r="AD2830" s="130" t="str">
        <f t="shared" si="390"/>
        <v>22000-645</v>
      </c>
      <c r="AE2830" s="136"/>
      <c r="AF2830" s="137"/>
      <c r="AG2830" s="1" t="s">
        <v>151</v>
      </c>
      <c r="AH2830" s="43">
        <v>1102</v>
      </c>
      <c r="AI2830" s="229">
        <v>45145</v>
      </c>
    </row>
    <row r="2831" spans="1:35" x14ac:dyDescent="0.25">
      <c r="A2831" s="144">
        <v>45168</v>
      </c>
      <c r="B2831" s="56" t="s">
        <v>8511</v>
      </c>
      <c r="C2831" s="236" t="s">
        <v>5535</v>
      </c>
      <c r="D2831" s="51" t="s">
        <v>5536</v>
      </c>
      <c r="E2831" s="54">
        <v>45176</v>
      </c>
      <c r="F2831" s="51" t="s">
        <v>5532</v>
      </c>
      <c r="G2831" s="48" t="s">
        <v>5533</v>
      </c>
      <c r="H2831" s="52">
        <v>20</v>
      </c>
      <c r="I2831" s="51" t="s">
        <v>5534</v>
      </c>
      <c r="J2831" s="1">
        <v>99.14</v>
      </c>
      <c r="K2831" s="132">
        <v>1011336</v>
      </c>
      <c r="L2831" s="131"/>
      <c r="M2831" s="131"/>
      <c r="N2831" s="131"/>
      <c r="O2831" s="133">
        <f t="shared" si="386"/>
        <v>0</v>
      </c>
      <c r="P2831" s="131"/>
      <c r="Q2831" s="131"/>
      <c r="R2831" s="134" t="s">
        <v>259</v>
      </c>
      <c r="S2831" s="149">
        <v>3.4613888888888886</v>
      </c>
      <c r="T2831" s="149">
        <v>0.17306944444444444</v>
      </c>
      <c r="U2831" s="150">
        <v>45180</v>
      </c>
      <c r="V2831" s="149">
        <v>0.49999999999999956</v>
      </c>
      <c r="W2831" s="130">
        <v>0.3</v>
      </c>
      <c r="X2831" s="135">
        <v>111.8</v>
      </c>
      <c r="Y2831" s="130" t="str">
        <f t="shared" si="388"/>
        <v>CH597</v>
      </c>
      <c r="Z2831" s="130" t="str">
        <f t="shared" si="389"/>
        <v>VECIP65-24/5</v>
      </c>
      <c r="AA2831" s="135">
        <f t="shared" ref="AA2831:AA2894" si="391">W2831</f>
        <v>0.3</v>
      </c>
      <c r="AB2831" s="135">
        <f t="shared" si="387"/>
        <v>99.14</v>
      </c>
      <c r="AC2831" s="130">
        <f t="shared" ref="AC2831:AC2894" si="392">X2831</f>
        <v>111.8</v>
      </c>
      <c r="AD2831" s="130" t="str">
        <f t="shared" si="390"/>
        <v>64900-204XLR</v>
      </c>
      <c r="AE2831" s="136"/>
      <c r="AF2831" s="137"/>
      <c r="AG2831" s="1" t="s">
        <v>153</v>
      </c>
      <c r="AH2831" s="43">
        <v>66277</v>
      </c>
      <c r="AI2831" s="229">
        <v>45166</v>
      </c>
    </row>
    <row r="2832" spans="1:35" x14ac:dyDescent="0.25">
      <c r="A2832" s="146">
        <v>45162</v>
      </c>
      <c r="B2832" s="57" t="s">
        <v>8485</v>
      </c>
      <c r="C2832" s="236" t="s">
        <v>3235</v>
      </c>
      <c r="D2832" s="51" t="s">
        <v>2782</v>
      </c>
      <c r="E2832" s="54">
        <v>45182</v>
      </c>
      <c r="F2832" s="51" t="s">
        <v>8112</v>
      </c>
      <c r="G2832" s="48" t="s">
        <v>2781</v>
      </c>
      <c r="H2832" s="52">
        <v>50</v>
      </c>
      <c r="I2832" s="51" t="s">
        <v>102</v>
      </c>
      <c r="J2832" s="1">
        <v>34.94</v>
      </c>
      <c r="K2832" s="132">
        <v>1010888</v>
      </c>
      <c r="L2832" s="131"/>
      <c r="M2832" s="131"/>
      <c r="N2832" s="131"/>
      <c r="O2832" s="133">
        <f t="shared" si="386"/>
        <v>0</v>
      </c>
      <c r="P2832" s="131"/>
      <c r="Q2832" s="131"/>
      <c r="R2832" s="134" t="s">
        <v>5813</v>
      </c>
      <c r="S2832" s="149">
        <v>3.1427777777777752</v>
      </c>
      <c r="T2832" s="149">
        <v>6.2855555555555498E-2</v>
      </c>
      <c r="U2832" s="150">
        <v>45180</v>
      </c>
      <c r="V2832" s="149">
        <v>1.0000000000000004</v>
      </c>
      <c r="W2832" s="130">
        <v>0.08</v>
      </c>
      <c r="X2832" s="135">
        <v>75</v>
      </c>
      <c r="Y2832" s="130" t="str">
        <f t="shared" si="388"/>
        <v>CH120</v>
      </c>
      <c r="Z2832" s="130" t="str">
        <f t="shared" si="389"/>
        <v>1/TSB-002PCB</v>
      </c>
      <c r="AA2832" s="135">
        <f t="shared" si="391"/>
        <v>0.08</v>
      </c>
      <c r="AB2832" s="135">
        <f t="shared" si="387"/>
        <v>34.94</v>
      </c>
      <c r="AC2832" s="130">
        <f t="shared" si="392"/>
        <v>75</v>
      </c>
      <c r="AD2832" s="130" t="str">
        <f t="shared" si="390"/>
        <v>66000-027</v>
      </c>
      <c r="AE2832" s="136"/>
      <c r="AF2832" s="137"/>
      <c r="AG2832" s="1" t="s">
        <v>153</v>
      </c>
      <c r="AH2832" s="43">
        <v>35409</v>
      </c>
      <c r="AI2832" s="229">
        <v>45161</v>
      </c>
    </row>
    <row r="2833" spans="1:35" x14ac:dyDescent="0.25">
      <c r="A2833" s="140">
        <v>45174</v>
      </c>
      <c r="B2833" s="55" t="s">
        <v>8548</v>
      </c>
      <c r="C2833" s="51" t="s">
        <v>3689</v>
      </c>
      <c r="D2833" s="51" t="s">
        <v>727</v>
      </c>
      <c r="E2833" s="54">
        <v>45183</v>
      </c>
      <c r="F2833" s="51" t="s">
        <v>311</v>
      </c>
      <c r="G2833" s="48" t="s">
        <v>726</v>
      </c>
      <c r="H2833" s="52">
        <v>6</v>
      </c>
      <c r="I2833" s="51" t="s">
        <v>312</v>
      </c>
      <c r="J2833" s="1">
        <v>39.81</v>
      </c>
      <c r="K2833" s="132">
        <v>1011755</v>
      </c>
      <c r="L2833" s="131"/>
      <c r="M2833" s="131">
        <v>3</v>
      </c>
      <c r="N2833" s="131">
        <v>15</v>
      </c>
      <c r="O2833" s="133">
        <f t="shared" si="386"/>
        <v>45</v>
      </c>
      <c r="P2833" s="131" t="s">
        <v>435</v>
      </c>
      <c r="Q2833" s="131" t="s">
        <v>124</v>
      </c>
      <c r="R2833" s="134" t="s">
        <v>2473</v>
      </c>
      <c r="S2833" s="149">
        <v>3.8144444444444443</v>
      </c>
      <c r="T2833" s="149">
        <v>0.63574074074074072</v>
      </c>
      <c r="U2833" s="150">
        <v>45177</v>
      </c>
      <c r="V2833" s="149">
        <v>0.15333333333333332</v>
      </c>
      <c r="W2833" s="130">
        <v>0.5</v>
      </c>
      <c r="X2833" s="135">
        <v>74</v>
      </c>
      <c r="Y2833" s="130" t="str">
        <f t="shared" si="388"/>
        <v>L286A</v>
      </c>
      <c r="Z2833" s="130" t="str">
        <f t="shared" si="389"/>
        <v>3/BR-CE</v>
      </c>
      <c r="AA2833" s="135">
        <f t="shared" si="391"/>
        <v>0.5</v>
      </c>
      <c r="AB2833" s="135">
        <f t="shared" si="387"/>
        <v>39.81</v>
      </c>
      <c r="AC2833" s="130">
        <f t="shared" si="392"/>
        <v>74</v>
      </c>
      <c r="AD2833" s="130" t="str">
        <f t="shared" si="390"/>
        <v>66000-277A</v>
      </c>
      <c r="AE2833" s="136"/>
      <c r="AF2833" s="137"/>
      <c r="AG2833" s="1" t="s">
        <v>153</v>
      </c>
      <c r="AH2833" s="43">
        <v>65813</v>
      </c>
      <c r="AI2833" s="229">
        <v>45170</v>
      </c>
    </row>
    <row r="2834" spans="1:35" x14ac:dyDescent="0.25">
      <c r="A2834" s="140">
        <v>45146</v>
      </c>
      <c r="B2834" s="55" t="s">
        <v>8348</v>
      </c>
      <c r="C2834" s="236" t="s">
        <v>8350</v>
      </c>
      <c r="D2834" s="51" t="s">
        <v>8351</v>
      </c>
      <c r="E2834" s="54">
        <v>45159</v>
      </c>
      <c r="F2834" s="51" t="s">
        <v>139</v>
      </c>
      <c r="G2834" s="48" t="s">
        <v>8349</v>
      </c>
      <c r="H2834" s="52">
        <v>1</v>
      </c>
      <c r="I2834" s="51" t="s">
        <v>113</v>
      </c>
      <c r="J2834" s="1">
        <v>219.2</v>
      </c>
      <c r="K2834" s="132">
        <v>1008708</v>
      </c>
      <c r="L2834" s="131"/>
      <c r="M2834" s="131">
        <v>14.4</v>
      </c>
      <c r="N2834" s="131">
        <v>10</v>
      </c>
      <c r="O2834" s="133">
        <f t="shared" si="386"/>
        <v>144</v>
      </c>
      <c r="P2834" s="131" t="s">
        <v>3486</v>
      </c>
      <c r="Q2834" s="131" t="s">
        <v>410</v>
      </c>
      <c r="R2834" s="134" t="s">
        <v>259</v>
      </c>
      <c r="S2834" s="149">
        <v>12.365277777777775</v>
      </c>
      <c r="T2834" s="149">
        <v>12.365277777777775</v>
      </c>
      <c r="U2834" s="150">
        <v>45187</v>
      </c>
      <c r="V2834" s="149">
        <v>0.16666666666666607</v>
      </c>
      <c r="W2834" s="130">
        <v>0.5</v>
      </c>
      <c r="X2834" s="135">
        <v>400</v>
      </c>
      <c r="Y2834" s="130" t="str">
        <f t="shared" si="388"/>
        <v>RL1729</v>
      </c>
      <c r="Z2834" s="130" t="str">
        <f t="shared" si="389"/>
        <v>12/NCR18650BF</v>
      </c>
      <c r="AA2834" s="135">
        <f t="shared" si="391"/>
        <v>0.5</v>
      </c>
      <c r="AB2834" s="135">
        <f t="shared" si="387"/>
        <v>219.2</v>
      </c>
      <c r="AC2834" s="130">
        <f t="shared" si="392"/>
        <v>400</v>
      </c>
      <c r="AD2834" s="130" t="str">
        <f t="shared" si="390"/>
        <v>66003-183</v>
      </c>
      <c r="AE2834" s="136"/>
      <c r="AF2834" s="137"/>
      <c r="AG2834" s="1" t="s">
        <v>151</v>
      </c>
      <c r="AH2834" s="43">
        <v>66824</v>
      </c>
      <c r="AI2834" s="229">
        <v>45145</v>
      </c>
    </row>
    <row r="2835" spans="1:35" x14ac:dyDescent="0.25">
      <c r="A2835" s="147">
        <v>45177</v>
      </c>
      <c r="B2835" s="82" t="s">
        <v>8571</v>
      </c>
      <c r="C2835" s="51" t="s">
        <v>6057</v>
      </c>
      <c r="D2835" s="51" t="s">
        <v>350</v>
      </c>
      <c r="E2835" s="54">
        <v>45199</v>
      </c>
      <c r="F2835" s="51" t="s">
        <v>1312</v>
      </c>
      <c r="G2835" s="48" t="s">
        <v>349</v>
      </c>
      <c r="H2835" s="52">
        <v>100</v>
      </c>
      <c r="I2835" s="51" t="s">
        <v>122</v>
      </c>
      <c r="J2835" s="1">
        <v>7.64</v>
      </c>
      <c r="K2835" s="132">
        <v>1012528</v>
      </c>
      <c r="L2835" s="131" t="s">
        <v>351</v>
      </c>
      <c r="M2835" s="131">
        <v>7.2</v>
      </c>
      <c r="N2835" s="131">
        <v>0.7</v>
      </c>
      <c r="O2835" s="133">
        <f t="shared" si="386"/>
        <v>5.04</v>
      </c>
      <c r="P2835" s="131" t="s">
        <v>4011</v>
      </c>
      <c r="Q2835" s="131" t="s">
        <v>464</v>
      </c>
      <c r="R2835" s="134" t="s">
        <v>6944</v>
      </c>
      <c r="S2835" s="149">
        <v>27.195555555555551</v>
      </c>
      <c r="T2835" s="149">
        <v>0.27195555555555551</v>
      </c>
      <c r="U2835" s="150">
        <v>45184</v>
      </c>
      <c r="V2835" s="149">
        <v>0.75</v>
      </c>
      <c r="W2835" s="130">
        <v>0.52</v>
      </c>
      <c r="X2835" s="135">
        <v>22</v>
      </c>
      <c r="Y2835" s="130" t="str">
        <f t="shared" si="388"/>
        <v>N592</v>
      </c>
      <c r="Z2835" s="130" t="str">
        <f t="shared" si="389"/>
        <v>6/NC2500SCR</v>
      </c>
      <c r="AA2835" s="135">
        <f t="shared" si="391"/>
        <v>0.52</v>
      </c>
      <c r="AB2835" s="135">
        <f t="shared" si="387"/>
        <v>7.64</v>
      </c>
      <c r="AC2835" s="130">
        <f t="shared" si="392"/>
        <v>22</v>
      </c>
      <c r="AD2835" s="130" t="str">
        <f t="shared" si="390"/>
        <v>22000-657</v>
      </c>
      <c r="AE2835" s="136"/>
      <c r="AF2835" s="137"/>
      <c r="AG2835" s="1" t="s">
        <v>573</v>
      </c>
      <c r="AH2835" s="43">
        <v>66095</v>
      </c>
      <c r="AI2835" s="229">
        <v>45176</v>
      </c>
    </row>
    <row r="2836" spans="1:35" x14ac:dyDescent="0.25">
      <c r="A2836" s="140">
        <v>45174</v>
      </c>
      <c r="B2836" s="55" t="s">
        <v>8545</v>
      </c>
      <c r="C2836" s="51" t="s">
        <v>522</v>
      </c>
      <c r="D2836" s="51" t="s">
        <v>8547</v>
      </c>
      <c r="E2836" s="54">
        <v>45194</v>
      </c>
      <c r="F2836" s="51" t="s">
        <v>1407</v>
      </c>
      <c r="G2836" s="48" t="s">
        <v>8546</v>
      </c>
      <c r="H2836" s="52">
        <v>12</v>
      </c>
      <c r="I2836" s="51" t="s">
        <v>318</v>
      </c>
      <c r="J2836" s="1">
        <v>13.05</v>
      </c>
      <c r="K2836" s="132">
        <v>1011972</v>
      </c>
      <c r="L2836" s="131"/>
      <c r="M2836" s="131">
        <v>7.4</v>
      </c>
      <c r="N2836" s="131">
        <v>3.45</v>
      </c>
      <c r="O2836" s="133">
        <v>25</v>
      </c>
      <c r="P2836" s="131" t="s">
        <v>3486</v>
      </c>
      <c r="Q2836" s="131" t="s">
        <v>582</v>
      </c>
      <c r="R2836" s="134" t="s">
        <v>287</v>
      </c>
      <c r="S2836" s="149">
        <v>4.5905555555555546</v>
      </c>
      <c r="T2836" s="149">
        <v>0.38254629629629622</v>
      </c>
      <c r="U2836" s="150">
        <v>45184</v>
      </c>
      <c r="V2836" s="149">
        <v>0.25000000000000044</v>
      </c>
      <c r="W2836" s="130">
        <v>0.5</v>
      </c>
      <c r="X2836" s="135">
        <v>30</v>
      </c>
      <c r="Y2836" s="130" t="str">
        <f t="shared" si="388"/>
        <v>RL1736</v>
      </c>
      <c r="Z2836" s="130" t="str">
        <f t="shared" si="389"/>
        <v>2/NCR18650GA</v>
      </c>
      <c r="AA2836" s="135">
        <f t="shared" si="391"/>
        <v>0.5</v>
      </c>
      <c r="AB2836" s="135">
        <f t="shared" si="387"/>
        <v>13.05</v>
      </c>
      <c r="AC2836" s="130">
        <f t="shared" si="392"/>
        <v>30</v>
      </c>
      <c r="AD2836" s="130" t="str">
        <f t="shared" si="390"/>
        <v>67001-957</v>
      </c>
      <c r="AE2836" s="136"/>
      <c r="AF2836" s="137"/>
      <c r="AG2836" s="1" t="s">
        <v>153</v>
      </c>
      <c r="AH2836" s="43">
        <v>66531</v>
      </c>
      <c r="AI2836" s="229">
        <v>45173</v>
      </c>
    </row>
    <row r="2837" spans="1:35" x14ac:dyDescent="0.25">
      <c r="A2837" s="139">
        <v>45180</v>
      </c>
      <c r="B2837" s="58" t="s">
        <v>8593</v>
      </c>
      <c r="C2837" s="51" t="s">
        <v>1869</v>
      </c>
      <c r="D2837" s="51" t="s">
        <v>517</v>
      </c>
      <c r="E2837" s="54">
        <v>45198</v>
      </c>
      <c r="F2837" s="51" t="s">
        <v>6979</v>
      </c>
      <c r="G2837" s="48" t="s">
        <v>516</v>
      </c>
      <c r="H2837" s="52">
        <v>4</v>
      </c>
      <c r="I2837" s="51" t="s">
        <v>388</v>
      </c>
      <c r="J2837" s="1">
        <v>693.88</v>
      </c>
      <c r="K2837" s="132">
        <v>1012582</v>
      </c>
      <c r="L2837" s="131"/>
      <c r="M2837" s="131">
        <v>14.4</v>
      </c>
      <c r="N2837" s="131">
        <v>153</v>
      </c>
      <c r="O2837" s="133">
        <f>N2837*M2837</f>
        <v>2203.2000000000003</v>
      </c>
      <c r="P2837" s="131" t="s">
        <v>538</v>
      </c>
      <c r="Q2837" s="131" t="s">
        <v>518</v>
      </c>
      <c r="R2837" s="134" t="s">
        <v>5451</v>
      </c>
      <c r="S2837" s="149">
        <v>12.943888888888893</v>
      </c>
      <c r="T2837" s="149">
        <v>3.2359722222222231</v>
      </c>
      <c r="U2837" s="150">
        <v>45183</v>
      </c>
      <c r="V2837" s="149">
        <v>0.24999999999999911</v>
      </c>
      <c r="W2837" s="130">
        <v>3.71</v>
      </c>
      <c r="X2837" s="135">
        <v>900</v>
      </c>
      <c r="Y2837" s="130" t="str">
        <f t="shared" si="388"/>
        <v>L123B</v>
      </c>
      <c r="Z2837" s="130" t="str">
        <f t="shared" si="389"/>
        <v>36/LS33600</v>
      </c>
      <c r="AA2837" s="135">
        <f t="shared" si="391"/>
        <v>3.71</v>
      </c>
      <c r="AB2837" s="135">
        <f t="shared" si="387"/>
        <v>693.88</v>
      </c>
      <c r="AC2837" s="130">
        <f t="shared" si="392"/>
        <v>900</v>
      </c>
      <c r="AD2837" s="130" t="str">
        <f t="shared" si="390"/>
        <v>66000-758</v>
      </c>
      <c r="AE2837" s="136"/>
      <c r="AF2837" s="137"/>
      <c r="AG2837" s="1" t="s">
        <v>152</v>
      </c>
      <c r="AH2837" s="43">
        <v>65512</v>
      </c>
      <c r="AI2837" s="229">
        <v>45176</v>
      </c>
    </row>
    <row r="2838" spans="1:35" x14ac:dyDescent="0.25">
      <c r="A2838" s="144">
        <v>45168</v>
      </c>
      <c r="B2838" s="56" t="s">
        <v>8507</v>
      </c>
      <c r="C2838" s="236" t="s">
        <v>7057</v>
      </c>
      <c r="D2838" s="51" t="s">
        <v>2701</v>
      </c>
      <c r="E2838" s="54">
        <v>45181</v>
      </c>
      <c r="F2838" s="51" t="s">
        <v>121</v>
      </c>
      <c r="G2838" s="48" t="s">
        <v>2699</v>
      </c>
      <c r="H2838" s="52">
        <v>2</v>
      </c>
      <c r="I2838" s="51" t="s">
        <v>2591</v>
      </c>
      <c r="J2838" s="1">
        <v>28.13</v>
      </c>
      <c r="K2838" s="132">
        <v>1011491</v>
      </c>
      <c r="L2838" s="131"/>
      <c r="M2838" s="131">
        <v>4.8</v>
      </c>
      <c r="N2838" s="131">
        <v>10</v>
      </c>
      <c r="O2838" s="133">
        <f>N2838*M2838</f>
        <v>48</v>
      </c>
      <c r="P2838" s="131" t="s">
        <v>3497</v>
      </c>
      <c r="Q2838" s="131" t="s">
        <v>562</v>
      </c>
      <c r="R2838" s="134" t="s">
        <v>5813</v>
      </c>
      <c r="S2838" s="149">
        <v>2.9675000000000016</v>
      </c>
      <c r="T2838" s="149">
        <v>1.4837500000000008</v>
      </c>
      <c r="U2838" s="150">
        <v>45183</v>
      </c>
      <c r="V2838" s="149">
        <v>8.333333333333437E-2</v>
      </c>
      <c r="W2838" s="130">
        <v>1.18</v>
      </c>
      <c r="X2838" s="135">
        <v>105.98</v>
      </c>
      <c r="Y2838" s="130" t="str">
        <f t="shared" si="388"/>
        <v>N1163</v>
      </c>
      <c r="Z2838" s="130" t="str">
        <f t="shared" si="389"/>
        <v>4/HR-DU</v>
      </c>
      <c r="AA2838" s="135">
        <f t="shared" si="391"/>
        <v>1.18</v>
      </c>
      <c r="AB2838" s="135">
        <f t="shared" si="387"/>
        <v>28.13</v>
      </c>
      <c r="AC2838" s="130">
        <f t="shared" si="392"/>
        <v>105.98</v>
      </c>
      <c r="AD2838" s="130" t="str">
        <f t="shared" si="390"/>
        <v>22000-569F</v>
      </c>
      <c r="AE2838" s="136"/>
      <c r="AF2838" s="137"/>
      <c r="AG2838" s="1" t="s">
        <v>13</v>
      </c>
      <c r="AH2838" s="43">
        <v>34098</v>
      </c>
      <c r="AI2838" s="229">
        <v>45167</v>
      </c>
    </row>
    <row r="2839" spans="1:35" x14ac:dyDescent="0.25">
      <c r="A2839" s="139">
        <v>45180</v>
      </c>
      <c r="B2839" s="58" t="s">
        <v>8594</v>
      </c>
      <c r="C2839" s="51" t="s">
        <v>8596</v>
      </c>
      <c r="D2839" s="51" t="s">
        <v>8597</v>
      </c>
      <c r="E2839" s="54">
        <v>45198</v>
      </c>
      <c r="F2839" s="51" t="s">
        <v>6979</v>
      </c>
      <c r="G2839" s="48" t="s">
        <v>8595</v>
      </c>
      <c r="H2839" s="52">
        <v>2</v>
      </c>
      <c r="I2839" s="51" t="s">
        <v>388</v>
      </c>
      <c r="J2839" s="1">
        <v>674.44</v>
      </c>
      <c r="K2839" s="132">
        <v>1012582</v>
      </c>
      <c r="L2839" s="131"/>
      <c r="M2839" s="131">
        <v>18</v>
      </c>
      <c r="N2839" s="131">
        <v>119</v>
      </c>
      <c r="O2839" s="133">
        <f>N2839*M2839</f>
        <v>2142</v>
      </c>
      <c r="P2839" s="131" t="s">
        <v>538</v>
      </c>
      <c r="Q2839" s="131" t="s">
        <v>8598</v>
      </c>
      <c r="R2839" s="134" t="s">
        <v>7409</v>
      </c>
      <c r="S2839" s="149">
        <v>10.655555555555559</v>
      </c>
      <c r="T2839" s="149">
        <v>5.3277777777777793</v>
      </c>
      <c r="U2839" s="150">
        <v>45183</v>
      </c>
      <c r="V2839" s="149">
        <v>8.3333333333333037E-2</v>
      </c>
      <c r="W2839" s="130">
        <v>4</v>
      </c>
      <c r="X2839" s="135">
        <v>880</v>
      </c>
      <c r="Y2839" s="130" t="str">
        <f t="shared" si="388"/>
        <v>L123F</v>
      </c>
      <c r="Z2839" s="130" t="str">
        <f t="shared" si="389"/>
        <v>35/LS33600</v>
      </c>
      <c r="AA2839" s="135">
        <f t="shared" si="391"/>
        <v>4</v>
      </c>
      <c r="AB2839" s="135">
        <f t="shared" si="387"/>
        <v>674.44</v>
      </c>
      <c r="AC2839" s="130">
        <f t="shared" si="392"/>
        <v>880</v>
      </c>
      <c r="AD2839" s="130" t="str">
        <f t="shared" si="390"/>
        <v>66002-000</v>
      </c>
      <c r="AE2839" s="136"/>
      <c r="AF2839" s="137"/>
      <c r="AG2839" s="1" t="s">
        <v>152</v>
      </c>
      <c r="AH2839" s="43">
        <v>65512</v>
      </c>
      <c r="AI2839" s="229">
        <v>45176</v>
      </c>
    </row>
    <row r="2840" spans="1:35" x14ac:dyDescent="0.25">
      <c r="A2840" s="139">
        <v>45180</v>
      </c>
      <c r="B2840" s="58" t="s">
        <v>8587</v>
      </c>
      <c r="C2840" s="51" t="s">
        <v>8589</v>
      </c>
      <c r="D2840" s="51" t="s">
        <v>8590</v>
      </c>
      <c r="E2840" s="54">
        <v>45198</v>
      </c>
      <c r="F2840" s="51" t="s">
        <v>3048</v>
      </c>
      <c r="G2840" s="48" t="s">
        <v>8588</v>
      </c>
      <c r="H2840" s="52">
        <v>6</v>
      </c>
      <c r="I2840" s="51" t="s">
        <v>1395</v>
      </c>
      <c r="J2840" s="1">
        <v>120.28</v>
      </c>
      <c r="K2840" s="132">
        <v>1012688</v>
      </c>
      <c r="L2840" s="131"/>
      <c r="M2840" s="131">
        <v>3.6</v>
      </c>
      <c r="N2840" s="131">
        <v>108</v>
      </c>
      <c r="O2840" s="133">
        <v>338</v>
      </c>
      <c r="P2840" s="131" t="s">
        <v>3486</v>
      </c>
      <c r="Q2840" s="131" t="s">
        <v>8591</v>
      </c>
      <c r="R2840" s="134" t="s">
        <v>5451</v>
      </c>
      <c r="S2840" s="149">
        <v>7.4233333333333338</v>
      </c>
      <c r="T2840" s="149">
        <v>1.2372222222222222</v>
      </c>
      <c r="U2840" s="150">
        <v>45182</v>
      </c>
      <c r="V2840" s="149">
        <v>0.25000000000000044</v>
      </c>
      <c r="W2840" s="130">
        <v>0.5</v>
      </c>
      <c r="X2840" s="135">
        <v>330</v>
      </c>
      <c r="Y2840" s="130" t="str">
        <f t="shared" si="388"/>
        <v>RL1741</v>
      </c>
      <c r="Z2840" s="130" t="str">
        <f t="shared" si="389"/>
        <v>22/INR21700-50E</v>
      </c>
      <c r="AA2840" s="135">
        <f t="shared" si="391"/>
        <v>0.5</v>
      </c>
      <c r="AB2840" s="135">
        <f t="shared" si="387"/>
        <v>120.28</v>
      </c>
      <c r="AC2840" s="130">
        <f t="shared" si="392"/>
        <v>330</v>
      </c>
      <c r="AD2840" s="130" t="str">
        <f t="shared" si="390"/>
        <v>67001-958</v>
      </c>
      <c r="AE2840" s="136"/>
      <c r="AF2840" s="137"/>
      <c r="AG2840" s="1" t="s">
        <v>153</v>
      </c>
      <c r="AH2840" s="43">
        <v>2072</v>
      </c>
      <c r="AI2840" s="229">
        <v>45176</v>
      </c>
    </row>
    <row r="2841" spans="1:35" x14ac:dyDescent="0.25">
      <c r="A2841" s="139">
        <v>45180</v>
      </c>
      <c r="B2841" s="58" t="s">
        <v>8582</v>
      </c>
      <c r="C2841" s="51" t="s">
        <v>8301</v>
      </c>
      <c r="D2841" s="51" t="s">
        <v>8302</v>
      </c>
      <c r="E2841" s="54">
        <v>45196</v>
      </c>
      <c r="F2841" s="51" t="s">
        <v>1098</v>
      </c>
      <c r="G2841" s="48" t="s">
        <v>8300</v>
      </c>
      <c r="H2841" s="52">
        <v>3</v>
      </c>
      <c r="I2841" s="51" t="s">
        <v>113</v>
      </c>
      <c r="J2841" s="1">
        <v>53.12</v>
      </c>
      <c r="K2841" s="132">
        <v>1012468</v>
      </c>
      <c r="L2841" s="131"/>
      <c r="M2841" s="131">
        <v>10.8</v>
      </c>
      <c r="N2841" s="131">
        <v>10.050000000000001</v>
      </c>
      <c r="O2841" s="133">
        <f t="shared" ref="O2841:O2858" si="393">N2841*M2841</f>
        <v>108.54000000000002</v>
      </c>
      <c r="P2841" s="131" t="s">
        <v>3486</v>
      </c>
      <c r="Q2841" s="131" t="s">
        <v>400</v>
      </c>
      <c r="R2841" s="134" t="s">
        <v>287</v>
      </c>
      <c r="S2841" s="149">
        <v>2.4966666666666666</v>
      </c>
      <c r="T2841" s="149">
        <v>0.8322222222222222</v>
      </c>
      <c r="U2841" s="150">
        <v>45181</v>
      </c>
      <c r="V2841" s="149">
        <v>0.16666666666666607</v>
      </c>
      <c r="W2841" s="130">
        <v>1.01</v>
      </c>
      <c r="X2841" s="135">
        <v>250</v>
      </c>
      <c r="Y2841" s="130" t="str">
        <f t="shared" si="388"/>
        <v>RL774</v>
      </c>
      <c r="Z2841" s="130" t="str">
        <f t="shared" si="389"/>
        <v>9/NCR18650B</v>
      </c>
      <c r="AA2841" s="135">
        <f t="shared" si="391"/>
        <v>1.01</v>
      </c>
      <c r="AB2841" s="135">
        <f t="shared" si="387"/>
        <v>53.12</v>
      </c>
      <c r="AC2841" s="130">
        <f t="shared" si="392"/>
        <v>250</v>
      </c>
      <c r="AD2841" s="130" t="str">
        <f t="shared" si="390"/>
        <v>66001-099</v>
      </c>
      <c r="AE2841" s="136"/>
      <c r="AF2841" s="137"/>
      <c r="AG2841" s="1" t="s">
        <v>152</v>
      </c>
      <c r="AH2841" s="43">
        <v>9153</v>
      </c>
      <c r="AI2841" s="229">
        <v>45176</v>
      </c>
    </row>
    <row r="2842" spans="1:35" ht="15.6" customHeight="1" x14ac:dyDescent="0.25">
      <c r="A2842" s="140">
        <v>45181</v>
      </c>
      <c r="B2842" s="55" t="s">
        <v>8477</v>
      </c>
      <c r="C2842" s="236" t="s">
        <v>6646</v>
      </c>
      <c r="D2842" s="51" t="s">
        <v>8025</v>
      </c>
      <c r="E2842" s="54">
        <v>45180</v>
      </c>
      <c r="F2842" s="51" t="s">
        <v>3033</v>
      </c>
      <c r="G2842" s="48" t="s">
        <v>8027</v>
      </c>
      <c r="H2842" s="52">
        <v>10</v>
      </c>
      <c r="I2842" s="51" t="s">
        <v>318</v>
      </c>
      <c r="J2842" s="1">
        <v>257.44</v>
      </c>
      <c r="K2842" s="132">
        <v>1010530</v>
      </c>
      <c r="L2842" s="131"/>
      <c r="M2842" s="131">
        <v>3.6</v>
      </c>
      <c r="N2842" s="131">
        <v>131.1</v>
      </c>
      <c r="O2842" s="133">
        <f t="shared" si="393"/>
        <v>471.96</v>
      </c>
      <c r="P2842" s="131" t="s">
        <v>3486</v>
      </c>
      <c r="Q2842" s="131" t="s">
        <v>6647</v>
      </c>
      <c r="R2842" s="134" t="s">
        <v>3039</v>
      </c>
      <c r="S2842" s="149">
        <v>19.986111111111107</v>
      </c>
      <c r="T2842" s="149">
        <v>1.9986111111111107</v>
      </c>
      <c r="U2842" s="150">
        <v>45181</v>
      </c>
      <c r="V2842" s="149">
        <v>1.0000000000000018</v>
      </c>
      <c r="W2842" s="130">
        <v>3.74</v>
      </c>
      <c r="X2842" s="135">
        <v>780</v>
      </c>
      <c r="Y2842" s="130" t="str">
        <f t="shared" si="388"/>
        <v>RL1539A</v>
      </c>
      <c r="Z2842" s="130" t="str">
        <f t="shared" si="389"/>
        <v>38/NCR18650GA</v>
      </c>
      <c r="AA2842" s="135">
        <f t="shared" si="391"/>
        <v>3.74</v>
      </c>
      <c r="AB2842" s="135">
        <f t="shared" si="387"/>
        <v>257.44</v>
      </c>
      <c r="AC2842" s="130">
        <f t="shared" si="392"/>
        <v>780</v>
      </c>
      <c r="AD2842" s="130" t="str">
        <f t="shared" si="390"/>
        <v>67001-876A</v>
      </c>
      <c r="AE2842" s="136"/>
      <c r="AF2842" s="137"/>
      <c r="AG2842" s="1" t="s">
        <v>153</v>
      </c>
      <c r="AH2842" s="43">
        <v>2486</v>
      </c>
      <c r="AI2842" s="229">
        <v>45159</v>
      </c>
    </row>
    <row r="2843" spans="1:35" x14ac:dyDescent="0.25">
      <c r="A2843" s="140">
        <v>45174</v>
      </c>
      <c r="B2843" s="55" t="s">
        <v>8549</v>
      </c>
      <c r="C2843" s="51"/>
      <c r="D2843" s="51" t="s">
        <v>1906</v>
      </c>
      <c r="E2843" s="54">
        <v>45191</v>
      </c>
      <c r="F2843" s="51" t="s">
        <v>8550</v>
      </c>
      <c r="G2843" s="48" t="s">
        <v>1905</v>
      </c>
      <c r="H2843" s="52">
        <v>1</v>
      </c>
      <c r="I2843" s="51" t="s">
        <v>8551</v>
      </c>
      <c r="J2843" s="1">
        <v>11.37</v>
      </c>
      <c r="K2843" s="132">
        <v>1012068</v>
      </c>
      <c r="L2843" s="131"/>
      <c r="M2843" s="131"/>
      <c r="N2843" s="131"/>
      <c r="O2843" s="133">
        <f t="shared" si="393"/>
        <v>0</v>
      </c>
      <c r="P2843" s="131"/>
      <c r="Q2843" s="131"/>
      <c r="R2843" s="134" t="s">
        <v>5813</v>
      </c>
      <c r="S2843" s="149">
        <v>1.1422222222222231</v>
      </c>
      <c r="T2843" s="149">
        <v>1.1422222222222231</v>
      </c>
      <c r="U2843" s="150">
        <v>45189</v>
      </c>
      <c r="V2843" s="149">
        <v>0.25000000000000044</v>
      </c>
      <c r="W2843" s="130">
        <v>0.7</v>
      </c>
      <c r="X2843" s="135">
        <v>250</v>
      </c>
      <c r="Y2843" s="130" t="str">
        <f t="shared" si="388"/>
        <v>CH532</v>
      </c>
      <c r="Z2843" s="130">
        <f t="shared" si="389"/>
        <v>0</v>
      </c>
      <c r="AA2843" s="135">
        <f t="shared" si="391"/>
        <v>0.7</v>
      </c>
      <c r="AB2843" s="135">
        <f t="shared" si="387"/>
        <v>11.37</v>
      </c>
      <c r="AC2843" s="130">
        <f t="shared" si="392"/>
        <v>250</v>
      </c>
      <c r="AD2843" s="130" t="str">
        <f t="shared" si="390"/>
        <v>66002-658</v>
      </c>
      <c r="AE2843" s="136"/>
      <c r="AF2843" s="137"/>
      <c r="AG2843" s="1" t="s">
        <v>152</v>
      </c>
      <c r="AH2843" s="43">
        <v>2947</v>
      </c>
      <c r="AI2843" s="229">
        <v>45173</v>
      </c>
    </row>
    <row r="2844" spans="1:35" x14ac:dyDescent="0.25">
      <c r="A2844" s="139">
        <v>45180</v>
      </c>
      <c r="B2844" s="58" t="s">
        <v>8592</v>
      </c>
      <c r="C2844" s="51" t="s">
        <v>4327</v>
      </c>
      <c r="D2844" s="51" t="s">
        <v>4328</v>
      </c>
      <c r="E2844" s="54">
        <v>45198</v>
      </c>
      <c r="F2844" s="51" t="s">
        <v>6979</v>
      </c>
      <c r="G2844" s="48" t="s">
        <v>4326</v>
      </c>
      <c r="H2844" s="52">
        <v>6</v>
      </c>
      <c r="I2844" s="51" t="s">
        <v>388</v>
      </c>
      <c r="J2844" s="1">
        <v>543.97</v>
      </c>
      <c r="K2844" s="132">
        <v>1012582</v>
      </c>
      <c r="L2844" s="131"/>
      <c r="M2844" s="131">
        <v>7.2</v>
      </c>
      <c r="N2844" s="131">
        <v>238</v>
      </c>
      <c r="O2844" s="133">
        <f t="shared" si="393"/>
        <v>1713.6000000000001</v>
      </c>
      <c r="P2844" s="131" t="s">
        <v>538</v>
      </c>
      <c r="Q2844" s="131" t="s">
        <v>4329</v>
      </c>
      <c r="R2844" s="134" t="s">
        <v>5451</v>
      </c>
      <c r="S2844" s="149">
        <v>20.229722222222222</v>
      </c>
      <c r="T2844" s="149">
        <v>3.3716203703703704</v>
      </c>
      <c r="U2844" s="150">
        <v>45189</v>
      </c>
      <c r="V2844" s="149">
        <v>0.24999999999999911</v>
      </c>
      <c r="W2844" s="130">
        <v>2.5299999999999998</v>
      </c>
      <c r="X2844" s="135">
        <v>780</v>
      </c>
      <c r="Y2844" s="130" t="str">
        <f t="shared" si="388"/>
        <v>L874</v>
      </c>
      <c r="Z2844" s="130" t="str">
        <f t="shared" si="389"/>
        <v>28/LS33600</v>
      </c>
      <c r="AA2844" s="135">
        <f t="shared" si="391"/>
        <v>2.5299999999999998</v>
      </c>
      <c r="AB2844" s="135">
        <f t="shared" si="387"/>
        <v>543.97</v>
      </c>
      <c r="AC2844" s="130">
        <f t="shared" si="392"/>
        <v>780</v>
      </c>
      <c r="AD2844" s="130" t="str">
        <f t="shared" si="390"/>
        <v>66003-874</v>
      </c>
      <c r="AE2844" s="136"/>
      <c r="AF2844" s="137"/>
      <c r="AG2844" s="1" t="s">
        <v>152</v>
      </c>
      <c r="AH2844" s="43">
        <v>65512</v>
      </c>
      <c r="AI2844" s="229">
        <v>45176</v>
      </c>
    </row>
    <row r="2845" spans="1:35" x14ac:dyDescent="0.25">
      <c r="A2845" s="144">
        <v>45161</v>
      </c>
      <c r="B2845" s="56" t="s">
        <v>8469</v>
      </c>
      <c r="C2845" s="236" t="s">
        <v>8471</v>
      </c>
      <c r="D2845" s="51" t="s">
        <v>8665</v>
      </c>
      <c r="E2845" s="54">
        <v>45174</v>
      </c>
      <c r="F2845" s="51" t="s">
        <v>302</v>
      </c>
      <c r="G2845" s="48" t="s">
        <v>8470</v>
      </c>
      <c r="H2845" s="52">
        <v>1</v>
      </c>
      <c r="I2845" s="51" t="s">
        <v>3385</v>
      </c>
      <c r="J2845" s="1">
        <v>26.13</v>
      </c>
      <c r="K2845" s="132">
        <v>1010618</v>
      </c>
      <c r="L2845" s="131"/>
      <c r="M2845" s="131">
        <v>14.4</v>
      </c>
      <c r="N2845" s="131">
        <v>5.2</v>
      </c>
      <c r="O2845" s="133">
        <f t="shared" si="393"/>
        <v>74.88000000000001</v>
      </c>
      <c r="P2845" s="131" t="s">
        <v>3486</v>
      </c>
      <c r="Q2845" s="131" t="s">
        <v>92</v>
      </c>
      <c r="R2845" s="134" t="s">
        <v>248</v>
      </c>
      <c r="S2845" s="149">
        <v>5.4750000000000032</v>
      </c>
      <c r="T2845" s="149">
        <v>5.4750000000000032</v>
      </c>
      <c r="U2845" s="150">
        <v>45188</v>
      </c>
      <c r="V2845" s="149">
        <v>8.3333333333333037E-2</v>
      </c>
      <c r="W2845" s="130">
        <v>0.25</v>
      </c>
      <c r="X2845" s="135">
        <v>97.14</v>
      </c>
      <c r="Y2845" s="130" t="str">
        <f t="shared" si="388"/>
        <v>PACK784</v>
      </c>
      <c r="Z2845" s="130" t="str">
        <f t="shared" si="389"/>
        <v>8/ICR18650-26JM</v>
      </c>
      <c r="AA2845" s="135">
        <f t="shared" si="391"/>
        <v>0.25</v>
      </c>
      <c r="AB2845" s="135">
        <f t="shared" si="387"/>
        <v>26.13</v>
      </c>
      <c r="AC2845" s="130">
        <f t="shared" si="392"/>
        <v>97.14</v>
      </c>
      <c r="AD2845" s="130" t="str">
        <f t="shared" si="390"/>
        <v>66004-215</v>
      </c>
      <c r="AE2845" s="136"/>
      <c r="AF2845" s="137"/>
      <c r="AG2845" s="1" t="s">
        <v>13</v>
      </c>
      <c r="AH2845" s="43" t="s">
        <v>513</v>
      </c>
      <c r="AI2845" s="229">
        <v>45159</v>
      </c>
    </row>
    <row r="2846" spans="1:35" x14ac:dyDescent="0.25">
      <c r="A2846" s="147">
        <v>45184</v>
      </c>
      <c r="B2846" s="82" t="s">
        <v>8608</v>
      </c>
      <c r="C2846" s="51" t="s">
        <v>4125</v>
      </c>
      <c r="D2846" s="51" t="s">
        <v>885</v>
      </c>
      <c r="E2846" s="54">
        <v>45201</v>
      </c>
      <c r="F2846" s="51" t="s">
        <v>2442</v>
      </c>
      <c r="G2846" s="48" t="s">
        <v>884</v>
      </c>
      <c r="H2846" s="52">
        <v>30</v>
      </c>
      <c r="I2846" s="51" t="s">
        <v>4124</v>
      </c>
      <c r="J2846" s="1">
        <v>1.84</v>
      </c>
      <c r="K2846" s="132">
        <v>1013037</v>
      </c>
      <c r="L2846" s="131"/>
      <c r="M2846" s="131">
        <v>3.6</v>
      </c>
      <c r="N2846" s="131">
        <v>1.65</v>
      </c>
      <c r="O2846" s="133">
        <f t="shared" si="393"/>
        <v>5.9399999999999995</v>
      </c>
      <c r="P2846" s="131" t="s">
        <v>538</v>
      </c>
      <c r="Q2846" s="131" t="s">
        <v>412</v>
      </c>
      <c r="R2846" s="134" t="s">
        <v>248</v>
      </c>
      <c r="S2846" s="149">
        <v>6.1177777777777775</v>
      </c>
      <c r="T2846" s="149">
        <v>0.20392592592592593</v>
      </c>
      <c r="U2846" s="150">
        <v>45188</v>
      </c>
      <c r="V2846" s="149">
        <v>0.25000000000000044</v>
      </c>
      <c r="W2846" s="130">
        <v>0.19</v>
      </c>
      <c r="X2846" s="135">
        <v>16.2</v>
      </c>
      <c r="Y2846" s="130" t="str">
        <f t="shared" si="388"/>
        <v>L742</v>
      </c>
      <c r="Z2846" s="130" t="str">
        <f t="shared" si="389"/>
        <v>1/ER14335</v>
      </c>
      <c r="AA2846" s="135">
        <f t="shared" si="391"/>
        <v>0.19</v>
      </c>
      <c r="AB2846" s="135">
        <f t="shared" si="387"/>
        <v>1.84</v>
      </c>
      <c r="AC2846" s="130">
        <f t="shared" si="392"/>
        <v>16.2</v>
      </c>
      <c r="AD2846" s="130" t="str">
        <f t="shared" si="390"/>
        <v>66001-760</v>
      </c>
      <c r="AE2846" s="136"/>
      <c r="AF2846" s="137"/>
      <c r="AG2846" s="1" t="s">
        <v>151</v>
      </c>
      <c r="AH2846" s="43">
        <v>2134</v>
      </c>
      <c r="AI2846" s="229">
        <v>45181</v>
      </c>
    </row>
    <row r="2847" spans="1:35" x14ac:dyDescent="0.25">
      <c r="A2847" s="144">
        <v>45168</v>
      </c>
      <c r="B2847" s="56" t="s">
        <v>8528</v>
      </c>
      <c r="C2847" s="236" t="s">
        <v>5179</v>
      </c>
      <c r="D2847" s="51" t="s">
        <v>3856</v>
      </c>
      <c r="E2847" s="54">
        <v>45182</v>
      </c>
      <c r="F2847" s="51" t="s">
        <v>8529</v>
      </c>
      <c r="G2847" s="48" t="s">
        <v>3853</v>
      </c>
      <c r="H2847" s="52">
        <v>1</v>
      </c>
      <c r="I2847" s="51" t="s">
        <v>3854</v>
      </c>
      <c r="J2847" s="1">
        <v>6.34</v>
      </c>
      <c r="K2847" s="132">
        <v>1011542</v>
      </c>
      <c r="L2847" s="131"/>
      <c r="M2847" s="131">
        <v>7.4</v>
      </c>
      <c r="N2847" s="131">
        <v>0.96</v>
      </c>
      <c r="O2847" s="133">
        <f t="shared" si="393"/>
        <v>7.1040000000000001</v>
      </c>
      <c r="P2847" s="131" t="s">
        <v>3486</v>
      </c>
      <c r="Q2847" s="131" t="s">
        <v>582</v>
      </c>
      <c r="R2847" s="134" t="s">
        <v>361</v>
      </c>
      <c r="S2847" s="149">
        <v>2.8086111111111123</v>
      </c>
      <c r="T2847" s="149">
        <v>2.8086111111111123</v>
      </c>
      <c r="U2847" s="150">
        <v>45187</v>
      </c>
      <c r="V2847" s="149">
        <v>7.8888888888888786E-2</v>
      </c>
      <c r="W2847" s="130">
        <v>1.1000000000000001</v>
      </c>
      <c r="X2847" s="135">
        <v>36.619999999999997</v>
      </c>
      <c r="Y2847" s="130" t="str">
        <f t="shared" si="388"/>
        <v>RL1218</v>
      </c>
      <c r="Z2847" s="130" t="str">
        <f t="shared" si="389"/>
        <v>2/UF463450F</v>
      </c>
      <c r="AA2847" s="135">
        <f t="shared" si="391"/>
        <v>1.1000000000000001</v>
      </c>
      <c r="AB2847" s="135">
        <f t="shared" si="387"/>
        <v>6.34</v>
      </c>
      <c r="AC2847" s="130">
        <f t="shared" si="392"/>
        <v>36.619999999999997</v>
      </c>
      <c r="AD2847" s="130" t="str">
        <f t="shared" si="390"/>
        <v>22000-681L</v>
      </c>
      <c r="AE2847" s="136"/>
      <c r="AF2847" s="137"/>
      <c r="AG2847" s="1" t="s">
        <v>573</v>
      </c>
      <c r="AH2847" s="43" t="s">
        <v>8530</v>
      </c>
      <c r="AI2847" s="229">
        <v>45168</v>
      </c>
    </row>
    <row r="2848" spans="1:35" x14ac:dyDescent="0.25">
      <c r="A2848" s="147">
        <v>45184</v>
      </c>
      <c r="B2848" s="82" t="s">
        <v>8607</v>
      </c>
      <c r="C2848" s="51" t="s">
        <v>2397</v>
      </c>
      <c r="D2848" s="51" t="s">
        <v>639</v>
      </c>
      <c r="E2848" s="54">
        <v>45195</v>
      </c>
      <c r="F2848" s="51" t="s">
        <v>267</v>
      </c>
      <c r="G2848" s="48" t="s">
        <v>638</v>
      </c>
      <c r="H2848" s="52">
        <v>2</v>
      </c>
      <c r="I2848" s="51" t="s">
        <v>243</v>
      </c>
      <c r="J2848" s="1">
        <v>25.32</v>
      </c>
      <c r="K2848" s="132">
        <v>1013060</v>
      </c>
      <c r="L2848" s="131"/>
      <c r="M2848" s="131">
        <v>12</v>
      </c>
      <c r="N2848" s="131">
        <v>2.4</v>
      </c>
      <c r="O2848" s="133">
        <f t="shared" si="393"/>
        <v>28.799999999999997</v>
      </c>
      <c r="P2848" s="131" t="s">
        <v>3497</v>
      </c>
      <c r="Q2848" s="131" t="s">
        <v>584</v>
      </c>
      <c r="R2848" s="134" t="s">
        <v>248</v>
      </c>
      <c r="S2848" s="149">
        <v>1.9752777777777779</v>
      </c>
      <c r="T2848" s="149">
        <v>0.98763888888888896</v>
      </c>
      <c r="U2848" s="150">
        <v>45187</v>
      </c>
      <c r="V2848" s="149">
        <v>8.333333333333437E-2</v>
      </c>
      <c r="W2848" s="130">
        <v>0.78</v>
      </c>
      <c r="X2848" s="135">
        <v>62</v>
      </c>
      <c r="Y2848" s="130" t="str">
        <f t="shared" si="388"/>
        <v>N354</v>
      </c>
      <c r="Z2848" s="130" t="str">
        <f t="shared" si="389"/>
        <v>10/HR-3UTHB</v>
      </c>
      <c r="AA2848" s="135">
        <f t="shared" si="391"/>
        <v>0.78</v>
      </c>
      <c r="AB2848" s="135">
        <f t="shared" si="387"/>
        <v>25.32</v>
      </c>
      <c r="AC2848" s="130">
        <f t="shared" si="392"/>
        <v>62</v>
      </c>
      <c r="AD2848" s="130" t="str">
        <f t="shared" si="390"/>
        <v>66000-354</v>
      </c>
      <c r="AE2848" s="136"/>
      <c r="AF2848" s="137"/>
      <c r="AG2848" s="1" t="s">
        <v>153</v>
      </c>
      <c r="AH2848" s="43">
        <v>66116</v>
      </c>
      <c r="AI2848" s="229">
        <v>45181</v>
      </c>
    </row>
    <row r="2849" spans="1:35" x14ac:dyDescent="0.25">
      <c r="A2849" s="147">
        <v>45191</v>
      </c>
      <c r="B2849" s="82" t="s">
        <v>8654</v>
      </c>
      <c r="C2849" s="51" t="s">
        <v>4910</v>
      </c>
      <c r="D2849" s="51" t="s">
        <v>8657</v>
      </c>
      <c r="E2849" s="54">
        <v>45191</v>
      </c>
      <c r="F2849" s="51" t="s">
        <v>8655</v>
      </c>
      <c r="G2849" s="48" t="s">
        <v>8656</v>
      </c>
      <c r="H2849" s="52">
        <v>1</v>
      </c>
      <c r="I2849" s="51" t="s">
        <v>243</v>
      </c>
      <c r="J2849" s="1">
        <v>17.28</v>
      </c>
      <c r="K2849" s="132">
        <v>1014259</v>
      </c>
      <c r="L2849" s="131"/>
      <c r="M2849" s="131">
        <v>9.6</v>
      </c>
      <c r="N2849" s="131">
        <v>2.5499999999999998</v>
      </c>
      <c r="O2849" s="133">
        <f t="shared" si="393"/>
        <v>24.479999999999997</v>
      </c>
      <c r="P2849" s="131" t="s">
        <v>3497</v>
      </c>
      <c r="Q2849" s="131" t="s">
        <v>632</v>
      </c>
      <c r="R2849" s="134" t="s">
        <v>248</v>
      </c>
      <c r="S2849" s="149">
        <v>0.32111111111111246</v>
      </c>
      <c r="T2849" s="149">
        <v>0.32111111111111246</v>
      </c>
      <c r="U2849" s="150">
        <v>45191</v>
      </c>
      <c r="V2849" s="149">
        <v>8.3333333333330373E-2</v>
      </c>
      <c r="W2849" s="130">
        <v>0.25</v>
      </c>
      <c r="X2849" s="135">
        <v>75</v>
      </c>
      <c r="Y2849" s="130" t="str">
        <f t="shared" si="388"/>
        <v>N2091</v>
      </c>
      <c r="Z2849" s="130" t="str">
        <f t="shared" si="389"/>
        <v>8/HR-3UTHC</v>
      </c>
      <c r="AA2849" s="135">
        <f t="shared" si="391"/>
        <v>0.25</v>
      </c>
      <c r="AB2849" s="135">
        <f t="shared" si="387"/>
        <v>17.28</v>
      </c>
      <c r="AC2849" s="130">
        <f t="shared" si="392"/>
        <v>75</v>
      </c>
      <c r="AD2849" s="130" t="str">
        <f t="shared" si="390"/>
        <v>66003-188</v>
      </c>
      <c r="AE2849" s="136"/>
      <c r="AF2849" s="137"/>
      <c r="AG2849" s="1" t="s">
        <v>151</v>
      </c>
      <c r="AH2849" s="43">
        <v>2959</v>
      </c>
      <c r="AI2849" s="229">
        <v>45191</v>
      </c>
    </row>
    <row r="2850" spans="1:35" x14ac:dyDescent="0.25">
      <c r="A2850" s="146">
        <v>45190</v>
      </c>
      <c r="B2850" s="57" t="s">
        <v>8639</v>
      </c>
      <c r="C2850" s="51" t="s">
        <v>5567</v>
      </c>
      <c r="D2850" s="51" t="s">
        <v>1803</v>
      </c>
      <c r="E2850" s="54">
        <v>45197</v>
      </c>
      <c r="F2850" s="51" t="s">
        <v>6115</v>
      </c>
      <c r="G2850" s="48" t="s">
        <v>1801</v>
      </c>
      <c r="H2850" s="52">
        <v>1</v>
      </c>
      <c r="I2850" s="51" t="s">
        <v>3647</v>
      </c>
      <c r="J2850" s="1">
        <v>20.65</v>
      </c>
      <c r="K2850" s="132">
        <v>1014123</v>
      </c>
      <c r="L2850" s="131"/>
      <c r="M2850" s="131">
        <v>7.2</v>
      </c>
      <c r="N2850" s="131">
        <v>11</v>
      </c>
      <c r="O2850" s="133">
        <f t="shared" si="393"/>
        <v>79.2</v>
      </c>
      <c r="P2850" s="131" t="s">
        <v>3486</v>
      </c>
      <c r="Q2850" s="131" t="s">
        <v>281</v>
      </c>
      <c r="R2850" s="134" t="s">
        <v>287</v>
      </c>
      <c r="S2850" s="149">
        <v>1.6572222222222224</v>
      </c>
      <c r="T2850" s="149">
        <v>1.6572222222222224</v>
      </c>
      <c r="U2850" s="150">
        <v>45191</v>
      </c>
      <c r="V2850" s="149">
        <v>8.3333333333333037E-2</v>
      </c>
      <c r="W2850" s="130">
        <v>1.85</v>
      </c>
      <c r="X2850" s="135">
        <v>118</v>
      </c>
      <c r="Y2850" s="130" t="str">
        <f t="shared" si="388"/>
        <v>RL1461</v>
      </c>
      <c r="Z2850" s="130" t="str">
        <f t="shared" si="389"/>
        <v>4/INR26650-55A</v>
      </c>
      <c r="AA2850" s="135">
        <f t="shared" si="391"/>
        <v>1.85</v>
      </c>
      <c r="AB2850" s="135">
        <f t="shared" si="387"/>
        <v>20.65</v>
      </c>
      <c r="AC2850" s="130">
        <f t="shared" si="392"/>
        <v>118</v>
      </c>
      <c r="AD2850" s="130" t="str">
        <f t="shared" si="390"/>
        <v>66002-656</v>
      </c>
      <c r="AE2850" s="136"/>
      <c r="AF2850" s="137"/>
      <c r="AG2850" s="1" t="s">
        <v>151</v>
      </c>
      <c r="AH2850" s="43">
        <v>65658</v>
      </c>
      <c r="AI2850" s="229">
        <v>45190</v>
      </c>
    </row>
    <row r="2851" spans="1:35" x14ac:dyDescent="0.25">
      <c r="A2851" s="224">
        <v>45184</v>
      </c>
      <c r="B2851" s="259" t="s">
        <v>8603</v>
      </c>
      <c r="C2851" s="108" t="s">
        <v>661</v>
      </c>
      <c r="D2851" s="108" t="s">
        <v>8606</v>
      </c>
      <c r="E2851" s="107">
        <v>45201</v>
      </c>
      <c r="F2851" s="108" t="s">
        <v>8604</v>
      </c>
      <c r="G2851" s="109" t="s">
        <v>8605</v>
      </c>
      <c r="H2851" s="110">
        <v>1</v>
      </c>
      <c r="I2851" s="108" t="s">
        <v>660</v>
      </c>
      <c r="J2851" s="102">
        <v>1.0900000000000001</v>
      </c>
      <c r="K2851" s="165">
        <v>1013065</v>
      </c>
      <c r="L2851" s="166"/>
      <c r="M2851" s="166">
        <v>3.6</v>
      </c>
      <c r="N2851" s="166">
        <v>1.2</v>
      </c>
      <c r="O2851" s="167">
        <f t="shared" si="393"/>
        <v>4.32</v>
      </c>
      <c r="P2851" s="166" t="s">
        <v>538</v>
      </c>
      <c r="Q2851" s="166" t="s">
        <v>412</v>
      </c>
      <c r="R2851" s="168" t="s">
        <v>248</v>
      </c>
      <c r="S2851" s="201">
        <v>0.36694444444444496</v>
      </c>
      <c r="T2851" s="201">
        <v>0.36694444444444496</v>
      </c>
      <c r="U2851" s="202">
        <v>45191</v>
      </c>
      <c r="V2851" s="201">
        <v>8.3333333333335702E-2</v>
      </c>
      <c r="W2851" s="164">
        <v>0.1</v>
      </c>
      <c r="X2851" s="169">
        <v>4.6100000000000003</v>
      </c>
      <c r="Y2851" s="164" t="str">
        <f t="shared" si="388"/>
        <v>L621</v>
      </c>
      <c r="Z2851" s="164" t="str">
        <f t="shared" si="389"/>
        <v>1/ER14250H</v>
      </c>
      <c r="AA2851" s="169">
        <f t="shared" si="391"/>
        <v>0.1</v>
      </c>
      <c r="AB2851" s="169">
        <f t="shared" si="387"/>
        <v>1.0900000000000001</v>
      </c>
      <c r="AC2851" s="164">
        <f t="shared" si="392"/>
        <v>4.6100000000000003</v>
      </c>
      <c r="AD2851" s="164" t="str">
        <f t="shared" si="390"/>
        <v>59001-5013PD</v>
      </c>
      <c r="AE2851" s="170"/>
      <c r="AF2851" s="171"/>
      <c r="AG2851" s="102" t="s">
        <v>573</v>
      </c>
      <c r="AH2851" s="103">
        <v>82015</v>
      </c>
      <c r="AI2851" s="260">
        <v>45181</v>
      </c>
    </row>
    <row r="2852" spans="1:35" x14ac:dyDescent="0.25">
      <c r="A2852" s="147">
        <v>45191</v>
      </c>
      <c r="B2852" s="82" t="s">
        <v>8653</v>
      </c>
      <c r="C2852" s="51" t="s">
        <v>1987</v>
      </c>
      <c r="D2852" s="51" t="s">
        <v>8219</v>
      </c>
      <c r="E2852" s="54">
        <v>45190</v>
      </c>
      <c r="F2852" s="51" t="s">
        <v>8217</v>
      </c>
      <c r="G2852" s="48" t="s">
        <v>8218</v>
      </c>
      <c r="H2852" s="52">
        <v>3</v>
      </c>
      <c r="I2852" s="51" t="s">
        <v>3492</v>
      </c>
      <c r="J2852" s="1">
        <v>37.81</v>
      </c>
      <c r="K2852" s="132">
        <v>1014160</v>
      </c>
      <c r="L2852" s="131"/>
      <c r="M2852" s="131"/>
      <c r="N2852" s="131"/>
      <c r="O2852" s="133">
        <f t="shared" si="393"/>
        <v>0</v>
      </c>
      <c r="P2852" s="131"/>
      <c r="Q2852" s="131"/>
      <c r="R2852" s="134" t="s">
        <v>249</v>
      </c>
      <c r="S2852" s="149">
        <v>0.15222222222222292</v>
      </c>
      <c r="T2852" s="149">
        <v>5.0740740740740975E-2</v>
      </c>
      <c r="U2852" s="150">
        <v>45191</v>
      </c>
      <c r="V2852" s="149">
        <v>0.15416666666666679</v>
      </c>
      <c r="W2852" s="130">
        <v>0.17</v>
      </c>
      <c r="X2852" s="135">
        <v>110</v>
      </c>
      <c r="Y2852" s="130" t="str">
        <f t="shared" si="388"/>
        <v>CH642</v>
      </c>
      <c r="Z2852" s="130" t="str">
        <f t="shared" si="389"/>
        <v>1/TSB-003PCB</v>
      </c>
      <c r="AA2852" s="135">
        <f t="shared" si="391"/>
        <v>0.17</v>
      </c>
      <c r="AB2852" s="135">
        <f t="shared" si="387"/>
        <v>37.81</v>
      </c>
      <c r="AC2852" s="130">
        <f t="shared" si="392"/>
        <v>110</v>
      </c>
      <c r="AD2852" s="130" t="str">
        <f t="shared" si="390"/>
        <v>66003-182</v>
      </c>
      <c r="AE2852" s="136"/>
      <c r="AF2852" s="137"/>
      <c r="AG2852" s="1" t="s">
        <v>573</v>
      </c>
      <c r="AH2852" s="43">
        <v>2915</v>
      </c>
      <c r="AI2852" s="229">
        <v>45190</v>
      </c>
    </row>
    <row r="2853" spans="1:35" x14ac:dyDescent="0.25">
      <c r="A2853" s="146">
        <v>45190</v>
      </c>
      <c r="B2853" s="57" t="s">
        <v>8636</v>
      </c>
      <c r="C2853" s="51" t="s">
        <v>2938</v>
      </c>
      <c r="D2853" s="51" t="s">
        <v>3129</v>
      </c>
      <c r="E2853" s="54">
        <v>45196</v>
      </c>
      <c r="F2853" s="51" t="s">
        <v>8637</v>
      </c>
      <c r="G2853" s="48" t="s">
        <v>3128</v>
      </c>
      <c r="H2853" s="52">
        <v>2</v>
      </c>
      <c r="I2853" s="51" t="s">
        <v>2339</v>
      </c>
      <c r="J2853" s="1">
        <v>7.09</v>
      </c>
      <c r="K2853" s="132">
        <v>1014074</v>
      </c>
      <c r="L2853" s="131"/>
      <c r="M2853" s="131">
        <v>4.8</v>
      </c>
      <c r="N2853" s="131">
        <v>2.1</v>
      </c>
      <c r="O2853" s="133">
        <f t="shared" si="393"/>
        <v>10.08</v>
      </c>
      <c r="P2853" s="131" t="s">
        <v>3497</v>
      </c>
      <c r="Q2853" s="131" t="s">
        <v>562</v>
      </c>
      <c r="R2853" s="134" t="s">
        <v>287</v>
      </c>
      <c r="S2853" s="149">
        <v>0.80833333333333446</v>
      </c>
      <c r="T2853" s="149">
        <v>0.40416666666666723</v>
      </c>
      <c r="U2853" s="150">
        <v>45191</v>
      </c>
      <c r="V2853" s="149">
        <v>8.3333333333333037E-2</v>
      </c>
      <c r="W2853" s="130">
        <v>0.27</v>
      </c>
      <c r="X2853" s="135">
        <v>54</v>
      </c>
      <c r="Y2853" s="130" t="str">
        <f t="shared" si="388"/>
        <v>N1012</v>
      </c>
      <c r="Z2853" s="130" t="str">
        <f t="shared" si="389"/>
        <v>4/MH-A2100HT</v>
      </c>
      <c r="AA2853" s="135">
        <f t="shared" si="391"/>
        <v>0.27</v>
      </c>
      <c r="AB2853" s="135">
        <f t="shared" si="387"/>
        <v>7.09</v>
      </c>
      <c r="AC2853" s="130">
        <f t="shared" si="392"/>
        <v>54</v>
      </c>
      <c r="AD2853" s="130" t="str">
        <f t="shared" si="390"/>
        <v>59001-204TGTHRN</v>
      </c>
      <c r="AE2853" s="136"/>
      <c r="AF2853" s="137"/>
      <c r="AG2853" s="1" t="s">
        <v>573</v>
      </c>
      <c r="AH2853" s="43">
        <v>2957</v>
      </c>
      <c r="AI2853" s="229">
        <v>45190</v>
      </c>
    </row>
    <row r="2854" spans="1:35" x14ac:dyDescent="0.25">
      <c r="A2854" s="139">
        <v>45180</v>
      </c>
      <c r="B2854" s="58" t="s">
        <v>8583</v>
      </c>
      <c r="C2854" s="51" t="s">
        <v>8586</v>
      </c>
      <c r="D2854" s="51" t="s">
        <v>8666</v>
      </c>
      <c r="E2854" s="54">
        <v>45190</v>
      </c>
      <c r="F2854" s="51" t="s">
        <v>8584</v>
      </c>
      <c r="G2854" s="48" t="s">
        <v>8585</v>
      </c>
      <c r="H2854" s="52">
        <v>1</v>
      </c>
      <c r="I2854" s="51" t="s">
        <v>643</v>
      </c>
      <c r="J2854" s="1">
        <v>46.31</v>
      </c>
      <c r="K2854" s="132">
        <v>1012601</v>
      </c>
      <c r="L2854" s="131"/>
      <c r="M2854" s="131">
        <v>18</v>
      </c>
      <c r="N2854" s="131">
        <v>5</v>
      </c>
      <c r="O2854" s="133">
        <f t="shared" si="393"/>
        <v>90</v>
      </c>
      <c r="P2854" s="131" t="s">
        <v>3486</v>
      </c>
      <c r="Q2854" s="131" t="s">
        <v>3535</v>
      </c>
      <c r="R2854" s="134" t="s">
        <v>118</v>
      </c>
      <c r="S2854" s="149">
        <v>2.2313888888888895</v>
      </c>
      <c r="T2854" s="149">
        <v>2.2313888888888895</v>
      </c>
      <c r="U2854" s="150">
        <v>45189</v>
      </c>
      <c r="V2854" s="149">
        <v>8.3333333333333037E-2</v>
      </c>
      <c r="W2854" s="130">
        <v>0.5</v>
      </c>
      <c r="X2854" s="135">
        <v>143.33000000000001</v>
      </c>
      <c r="Y2854" s="130" t="str">
        <f t="shared" si="388"/>
        <v>RECELL862</v>
      </c>
      <c r="Z2854" s="130" t="str">
        <f t="shared" si="389"/>
        <v>10/INR18650-25R</v>
      </c>
      <c r="AA2854" s="135">
        <f t="shared" si="391"/>
        <v>0.5</v>
      </c>
      <c r="AB2854" s="135">
        <f t="shared" si="387"/>
        <v>46.31</v>
      </c>
      <c r="AC2854" s="130">
        <f t="shared" si="392"/>
        <v>143.33000000000001</v>
      </c>
      <c r="AD2854" s="130" t="str">
        <f t="shared" si="390"/>
        <v>66003-914</v>
      </c>
      <c r="AE2854" s="136"/>
      <c r="AF2854" s="137"/>
      <c r="AG2854" s="1" t="s">
        <v>152</v>
      </c>
      <c r="AH2854" s="43">
        <v>2951</v>
      </c>
      <c r="AI2854" s="229">
        <v>45176</v>
      </c>
    </row>
    <row r="2855" spans="1:35" x14ac:dyDescent="0.25">
      <c r="A2855" s="140">
        <v>45167</v>
      </c>
      <c r="B2855" s="55" t="s">
        <v>8489</v>
      </c>
      <c r="C2855" s="236" t="s">
        <v>642</v>
      </c>
      <c r="D2855" s="51" t="s">
        <v>1382</v>
      </c>
      <c r="E2855" s="54">
        <v>45190</v>
      </c>
      <c r="F2855" s="51" t="s">
        <v>1380</v>
      </c>
      <c r="G2855" s="48" t="s">
        <v>1381</v>
      </c>
      <c r="H2855" s="52">
        <v>50</v>
      </c>
      <c r="I2855" s="51" t="s">
        <v>364</v>
      </c>
      <c r="J2855" s="1">
        <v>49.13</v>
      </c>
      <c r="K2855" s="132">
        <v>1011238</v>
      </c>
      <c r="L2855" s="131"/>
      <c r="M2855" s="131">
        <v>14.8</v>
      </c>
      <c r="N2855" s="131">
        <v>5.2</v>
      </c>
      <c r="O2855" s="133">
        <f t="shared" si="393"/>
        <v>76.960000000000008</v>
      </c>
      <c r="P2855" s="131" t="s">
        <v>3486</v>
      </c>
      <c r="Q2855" s="131" t="s">
        <v>92</v>
      </c>
      <c r="R2855" s="134" t="s">
        <v>361</v>
      </c>
      <c r="S2855" s="149">
        <v>52.509166666666673</v>
      </c>
      <c r="T2855" s="149">
        <v>1.0501833333333335</v>
      </c>
      <c r="U2855" s="150">
        <v>45197</v>
      </c>
      <c r="V2855" s="149">
        <v>0.99999999999999911</v>
      </c>
      <c r="W2855" s="130">
        <v>0.71</v>
      </c>
      <c r="X2855" s="135">
        <v>118</v>
      </c>
      <c r="Y2855" s="130" t="str">
        <f t="shared" si="388"/>
        <v>RL1366</v>
      </c>
      <c r="Z2855" s="130" t="str">
        <f t="shared" si="389"/>
        <v>8/UR18650ZY</v>
      </c>
      <c r="AA2855" s="135">
        <f t="shared" si="391"/>
        <v>0.71</v>
      </c>
      <c r="AB2855" s="135">
        <f t="shared" si="387"/>
        <v>49.13</v>
      </c>
      <c r="AC2855" s="130">
        <f t="shared" si="392"/>
        <v>118</v>
      </c>
      <c r="AD2855" s="130" t="str">
        <f t="shared" si="390"/>
        <v>66002-828</v>
      </c>
      <c r="AE2855" s="136"/>
      <c r="AF2855" s="137"/>
      <c r="AG2855" s="1" t="s">
        <v>152</v>
      </c>
      <c r="AH2855" s="43">
        <v>2256</v>
      </c>
      <c r="AI2855" s="229">
        <v>45166</v>
      </c>
    </row>
    <row r="2856" spans="1:35" x14ac:dyDescent="0.25">
      <c r="A2856" s="146">
        <v>45197</v>
      </c>
      <c r="B2856" s="57">
        <v>335695</v>
      </c>
      <c r="C2856" s="51" t="s">
        <v>1987</v>
      </c>
      <c r="D2856" s="51" t="s">
        <v>8678</v>
      </c>
      <c r="E2856" s="54">
        <v>45210</v>
      </c>
      <c r="F2856" s="51" t="s">
        <v>7249</v>
      </c>
      <c r="G2856" s="48" t="s">
        <v>8677</v>
      </c>
      <c r="H2856" s="52">
        <v>1</v>
      </c>
      <c r="I2856" s="51" t="s">
        <v>3492</v>
      </c>
      <c r="J2856" s="1">
        <v>113.94</v>
      </c>
      <c r="K2856" s="132">
        <v>1014656</v>
      </c>
      <c r="L2856" s="131"/>
      <c r="M2856" s="131"/>
      <c r="N2856" s="131"/>
      <c r="O2856" s="133">
        <f t="shared" si="393"/>
        <v>0</v>
      </c>
      <c r="P2856" s="131"/>
      <c r="Q2856" s="131"/>
      <c r="R2856" s="134" t="s">
        <v>259</v>
      </c>
      <c r="S2856" s="149">
        <v>4.4319444444444471</v>
      </c>
      <c r="T2856" s="149">
        <v>4.4319444444444471</v>
      </c>
      <c r="U2856" s="150">
        <v>45197</v>
      </c>
      <c r="V2856" s="149">
        <v>8.3333333333335702E-2</v>
      </c>
      <c r="W2856" s="130">
        <v>0.5</v>
      </c>
      <c r="X2856" s="135">
        <v>275</v>
      </c>
      <c r="Y2856" s="130" t="str">
        <f t="shared" si="388"/>
        <v>CH644</v>
      </c>
      <c r="Z2856" s="130" t="str">
        <f t="shared" si="389"/>
        <v>1/TSB-003PCB</v>
      </c>
      <c r="AA2856" s="135">
        <f t="shared" si="391"/>
        <v>0.5</v>
      </c>
      <c r="AB2856" s="135">
        <f t="shared" si="387"/>
        <v>113.94</v>
      </c>
      <c r="AC2856" s="130">
        <f t="shared" si="392"/>
        <v>275</v>
      </c>
      <c r="AD2856" s="130" t="str">
        <f t="shared" si="390"/>
        <v>66003-189</v>
      </c>
      <c r="AE2856" s="136"/>
      <c r="AF2856" s="137"/>
      <c r="AG2856" s="1" t="s">
        <v>151</v>
      </c>
      <c r="AH2856" s="43">
        <v>67066</v>
      </c>
      <c r="AI2856" s="229">
        <v>45196</v>
      </c>
    </row>
    <row r="2857" spans="1:35" x14ac:dyDescent="0.25">
      <c r="A2857" s="146">
        <v>45197</v>
      </c>
      <c r="B2857" s="57" t="s">
        <v>8674</v>
      </c>
      <c r="C2857" s="51" t="s">
        <v>642</v>
      </c>
      <c r="D2857" s="51" t="s">
        <v>8676</v>
      </c>
      <c r="E2857" s="54">
        <v>45210</v>
      </c>
      <c r="F2857" s="51" t="s">
        <v>7249</v>
      </c>
      <c r="G2857" s="48" t="s">
        <v>8675</v>
      </c>
      <c r="H2857" s="52">
        <v>1</v>
      </c>
      <c r="I2857" s="51" t="s">
        <v>364</v>
      </c>
      <c r="J2857" s="1">
        <v>35.46</v>
      </c>
      <c r="K2857" s="132">
        <v>1014656</v>
      </c>
      <c r="L2857" s="131"/>
      <c r="M2857" s="131">
        <v>14.4</v>
      </c>
      <c r="N2857" s="131">
        <v>5.2</v>
      </c>
      <c r="O2857" s="133">
        <f t="shared" si="393"/>
        <v>74.88000000000001</v>
      </c>
      <c r="P2857" s="131" t="s">
        <v>3486</v>
      </c>
      <c r="Q2857" s="131" t="s">
        <v>92</v>
      </c>
      <c r="R2857" s="134" t="s">
        <v>278</v>
      </c>
      <c r="S2857" s="149">
        <v>1.8258333333333336</v>
      </c>
      <c r="T2857" s="149">
        <v>1.8258333333333336</v>
      </c>
      <c r="U2857" s="150">
        <v>45197</v>
      </c>
      <c r="V2857" s="149">
        <v>0.16666666666666607</v>
      </c>
      <c r="W2857" s="130">
        <v>0.5</v>
      </c>
      <c r="X2857" s="135">
        <v>170</v>
      </c>
      <c r="Y2857" s="130" t="str">
        <f t="shared" si="388"/>
        <v>RL1746</v>
      </c>
      <c r="Z2857" s="130" t="str">
        <f t="shared" si="389"/>
        <v>8/UR18650ZY</v>
      </c>
      <c r="AA2857" s="135">
        <f t="shared" si="391"/>
        <v>0.5</v>
      </c>
      <c r="AB2857" s="135">
        <f t="shared" si="387"/>
        <v>35.46</v>
      </c>
      <c r="AC2857" s="130">
        <f t="shared" si="392"/>
        <v>170</v>
      </c>
      <c r="AD2857" s="130" t="str">
        <f t="shared" si="390"/>
        <v>66003-190</v>
      </c>
      <c r="AE2857" s="136"/>
      <c r="AF2857" s="137"/>
      <c r="AG2857" s="1" t="s">
        <v>151</v>
      </c>
      <c r="AH2857" s="43">
        <v>67066</v>
      </c>
      <c r="AI2857" s="229">
        <v>45196</v>
      </c>
    </row>
    <row r="2858" spans="1:35" x14ac:dyDescent="0.25">
      <c r="A2858" s="146">
        <v>45197</v>
      </c>
      <c r="B2858" s="57" t="s">
        <v>8679</v>
      </c>
      <c r="C2858" s="51" t="s">
        <v>8682</v>
      </c>
      <c r="D2858" s="51" t="s">
        <v>8683</v>
      </c>
      <c r="E2858" s="54">
        <v>45197</v>
      </c>
      <c r="F2858" s="51" t="s">
        <v>255</v>
      </c>
      <c r="G2858" s="48" t="s">
        <v>8680</v>
      </c>
      <c r="H2858" s="52">
        <v>1</v>
      </c>
      <c r="I2858" s="51" t="s">
        <v>8681</v>
      </c>
      <c r="J2858" s="1">
        <v>7.19</v>
      </c>
      <c r="K2858" s="132">
        <v>1014752</v>
      </c>
      <c r="L2858" s="131"/>
      <c r="M2858" s="131">
        <v>3.2</v>
      </c>
      <c r="N2858" s="131">
        <v>1.2</v>
      </c>
      <c r="O2858" s="133">
        <f t="shared" si="393"/>
        <v>3.84</v>
      </c>
      <c r="P2858" s="131" t="s">
        <v>508</v>
      </c>
      <c r="Q2858" s="131" t="s">
        <v>412</v>
      </c>
      <c r="R2858" s="134" t="s">
        <v>2172</v>
      </c>
      <c r="S2858" s="149">
        <v>0.40055555555555633</v>
      </c>
      <c r="T2858" s="149">
        <v>0.40055555555555633</v>
      </c>
      <c r="U2858" s="150">
        <v>45197</v>
      </c>
      <c r="V2858" s="149">
        <v>8.333333333333437E-2</v>
      </c>
      <c r="W2858" s="130">
        <v>0.25</v>
      </c>
      <c r="X2858" s="135">
        <v>45</v>
      </c>
      <c r="Y2858" s="130" t="str">
        <f t="shared" si="388"/>
        <v>RL1748</v>
      </c>
      <c r="Z2858" s="130" t="str">
        <f t="shared" si="389"/>
        <v>1/APR18650M1B</v>
      </c>
      <c r="AA2858" s="135">
        <f t="shared" si="391"/>
        <v>0.25</v>
      </c>
      <c r="AB2858" s="135">
        <f t="shared" si="387"/>
        <v>7.19</v>
      </c>
      <c r="AC2858" s="130">
        <f t="shared" si="392"/>
        <v>45</v>
      </c>
      <c r="AD2858" s="130" t="str">
        <f t="shared" si="390"/>
        <v>67001-960</v>
      </c>
      <c r="AE2858" s="136"/>
      <c r="AF2858" s="137"/>
      <c r="AG2858" s="1" t="s">
        <v>153</v>
      </c>
      <c r="AH2858" s="43" t="s">
        <v>277</v>
      </c>
      <c r="AI2858" s="229">
        <v>45197</v>
      </c>
    </row>
    <row r="2859" spans="1:35" x14ac:dyDescent="0.25">
      <c r="A2859" s="144">
        <v>45077</v>
      </c>
      <c r="B2859" s="56" t="s">
        <v>7832</v>
      </c>
      <c r="C2859" s="236" t="s">
        <v>7833</v>
      </c>
      <c r="D2859" s="51" t="s">
        <v>4387</v>
      </c>
      <c r="E2859" s="54">
        <v>45091</v>
      </c>
      <c r="F2859" s="51" t="s">
        <v>3219</v>
      </c>
      <c r="G2859" s="48" t="s">
        <v>5586</v>
      </c>
      <c r="H2859" s="52">
        <v>14</v>
      </c>
      <c r="I2859" s="51" t="s">
        <v>318</v>
      </c>
      <c r="J2859" s="1">
        <f>13489/14</f>
        <v>963.5</v>
      </c>
      <c r="K2859" s="132">
        <v>1000197</v>
      </c>
      <c r="L2859" s="131"/>
      <c r="M2859" s="131">
        <v>21.6</v>
      </c>
      <c r="N2859" s="131">
        <v>62.1</v>
      </c>
      <c r="O2859" s="133">
        <v>2682.72</v>
      </c>
      <c r="P2859" s="131" t="s">
        <v>3486</v>
      </c>
      <c r="Q2859" s="131" t="s">
        <v>7834</v>
      </c>
      <c r="R2859" s="134" t="s">
        <v>6534</v>
      </c>
      <c r="S2859" s="149">
        <v>121.44555555555556</v>
      </c>
      <c r="T2859" s="149">
        <v>8.6746825396825393</v>
      </c>
      <c r="U2859" s="150">
        <v>45196</v>
      </c>
      <c r="V2859" s="149">
        <v>0.50000000000000089</v>
      </c>
      <c r="W2859" s="130">
        <v>36.43</v>
      </c>
      <c r="X2859" s="135">
        <v>3200</v>
      </c>
      <c r="Y2859" s="130" t="str">
        <f t="shared" si="388"/>
        <v>RL1554</v>
      </c>
      <c r="Z2859" s="130" t="str">
        <f t="shared" si="389"/>
        <v>216/NCR18650GA</v>
      </c>
      <c r="AA2859" s="135">
        <f t="shared" si="391"/>
        <v>36.43</v>
      </c>
      <c r="AB2859" s="135">
        <f t="shared" si="387"/>
        <v>963.5</v>
      </c>
      <c r="AC2859" s="130">
        <f t="shared" si="392"/>
        <v>3200</v>
      </c>
      <c r="AD2859" s="130" t="str">
        <f t="shared" si="390"/>
        <v>67001-8851</v>
      </c>
      <c r="AE2859" s="136"/>
      <c r="AF2859" s="137"/>
      <c r="AG2859" s="1" t="s">
        <v>153</v>
      </c>
      <c r="AH2859" s="43">
        <v>2499</v>
      </c>
      <c r="AI2859" s="229">
        <v>45072</v>
      </c>
    </row>
    <row r="2860" spans="1:35" x14ac:dyDescent="0.25">
      <c r="A2860" s="139">
        <v>45187</v>
      </c>
      <c r="B2860" s="58" t="s">
        <v>8615</v>
      </c>
      <c r="C2860" s="51"/>
      <c r="D2860" s="51" t="s">
        <v>145</v>
      </c>
      <c r="E2860" s="54">
        <v>45196</v>
      </c>
      <c r="F2860" s="51" t="s">
        <v>139</v>
      </c>
      <c r="G2860" s="48" t="s">
        <v>144</v>
      </c>
      <c r="H2860" s="52">
        <v>33</v>
      </c>
      <c r="I2860" s="51" t="s">
        <v>8337</v>
      </c>
      <c r="J2860" s="1">
        <v>1.57</v>
      </c>
      <c r="K2860" s="132">
        <v>1013490</v>
      </c>
      <c r="L2860" s="131"/>
      <c r="M2860" s="131"/>
      <c r="N2860" s="131"/>
      <c r="O2860" s="133">
        <f t="shared" ref="O2860:O2898" si="394">N2860*M2860</f>
        <v>0</v>
      </c>
      <c r="P2860" s="131"/>
      <c r="Q2860" s="131"/>
      <c r="R2860" s="134" t="s">
        <v>259</v>
      </c>
      <c r="S2860" s="149">
        <v>4.7566666666666677</v>
      </c>
      <c r="T2860" s="149">
        <v>0.14414141414141418</v>
      </c>
      <c r="U2860" s="150">
        <v>45196</v>
      </c>
      <c r="V2860" s="149">
        <v>8.3333333333331705E-2</v>
      </c>
      <c r="W2860" s="130">
        <v>0.3</v>
      </c>
      <c r="X2860" s="135">
        <v>12</v>
      </c>
      <c r="Y2860" s="130" t="str">
        <f t="shared" si="388"/>
        <v>CA67</v>
      </c>
      <c r="Z2860" s="130">
        <f t="shared" si="389"/>
        <v>0</v>
      </c>
      <c r="AA2860" s="135">
        <f t="shared" si="391"/>
        <v>0.3</v>
      </c>
      <c r="AB2860" s="135">
        <f t="shared" si="387"/>
        <v>1.57</v>
      </c>
      <c r="AC2860" s="130">
        <f t="shared" si="392"/>
        <v>12</v>
      </c>
      <c r="AD2860" s="130" t="str">
        <f t="shared" si="390"/>
        <v>66000-714</v>
      </c>
      <c r="AE2860" s="136"/>
      <c r="AF2860" s="137"/>
      <c r="AG2860" s="1" t="s">
        <v>573</v>
      </c>
      <c r="AH2860" s="43">
        <v>66824</v>
      </c>
      <c r="AI2860" s="229">
        <v>45184</v>
      </c>
    </row>
    <row r="2861" spans="1:35" x14ac:dyDescent="0.25">
      <c r="A2861" s="147">
        <v>45184</v>
      </c>
      <c r="B2861" s="82" t="s">
        <v>8610</v>
      </c>
      <c r="C2861" s="51"/>
      <c r="D2861" s="51" t="s">
        <v>8611</v>
      </c>
      <c r="E2861" s="54">
        <v>45201</v>
      </c>
      <c r="F2861" s="51" t="s">
        <v>108</v>
      </c>
      <c r="G2861" s="48" t="s">
        <v>7637</v>
      </c>
      <c r="H2861" s="52">
        <v>30</v>
      </c>
      <c r="I2861" s="51" t="s">
        <v>7638</v>
      </c>
      <c r="J2861" s="1">
        <v>0</v>
      </c>
      <c r="K2861" s="132">
        <v>1013494</v>
      </c>
      <c r="L2861" s="131"/>
      <c r="M2861" s="131"/>
      <c r="N2861" s="131"/>
      <c r="O2861" s="133">
        <f t="shared" si="394"/>
        <v>0</v>
      </c>
      <c r="P2861" s="131"/>
      <c r="Q2861" s="131"/>
      <c r="R2861" s="134" t="s">
        <v>2172</v>
      </c>
      <c r="S2861" s="149">
        <v>28.006944444444443</v>
      </c>
      <c r="T2861" s="149">
        <v>0.93356481481481479</v>
      </c>
      <c r="U2861" s="150">
        <v>45195</v>
      </c>
      <c r="V2861" s="149">
        <v>0.24999999999999911</v>
      </c>
      <c r="W2861" s="130">
        <v>0.25</v>
      </c>
      <c r="X2861" s="135">
        <v>20</v>
      </c>
      <c r="Y2861" s="130" t="str">
        <f t="shared" si="388"/>
        <v>Lab-Conn</v>
      </c>
      <c r="Z2861" s="130">
        <f t="shared" si="389"/>
        <v>0</v>
      </c>
      <c r="AA2861" s="135">
        <f t="shared" si="391"/>
        <v>0.25</v>
      </c>
      <c r="AB2861" s="135">
        <f t="shared" si="387"/>
        <v>0</v>
      </c>
      <c r="AC2861" s="130">
        <f t="shared" si="392"/>
        <v>20</v>
      </c>
      <c r="AD2861" s="130" t="str">
        <f t="shared" si="390"/>
        <v>BOM - ENGINEERING</v>
      </c>
      <c r="AE2861" s="136"/>
      <c r="AF2861" s="137"/>
      <c r="AG2861" s="1" t="s">
        <v>153</v>
      </c>
      <c r="AH2861" s="43">
        <v>65551</v>
      </c>
      <c r="AI2861" s="229">
        <v>45184</v>
      </c>
    </row>
    <row r="2862" spans="1:35" x14ac:dyDescent="0.25">
      <c r="A2862" s="147">
        <v>45191</v>
      </c>
      <c r="B2862" s="82" t="s">
        <v>8649</v>
      </c>
      <c r="C2862" s="51" t="s">
        <v>912</v>
      </c>
      <c r="D2862" s="51" t="s">
        <v>7878</v>
      </c>
      <c r="E2862" s="54">
        <v>45208</v>
      </c>
      <c r="F2862" s="51" t="s">
        <v>7876</v>
      </c>
      <c r="G2862" s="48" t="s">
        <v>7877</v>
      </c>
      <c r="H2862" s="52">
        <v>15</v>
      </c>
      <c r="I2862" s="51" t="s">
        <v>911</v>
      </c>
      <c r="J2862" s="1">
        <v>14.56</v>
      </c>
      <c r="K2862" s="132">
        <v>1013981</v>
      </c>
      <c r="L2862" s="131"/>
      <c r="M2862" s="131">
        <v>3.6</v>
      </c>
      <c r="N2862" s="131">
        <v>5.5</v>
      </c>
      <c r="O2862" s="133">
        <f t="shared" si="394"/>
        <v>19.8</v>
      </c>
      <c r="P2862" s="131" t="s">
        <v>3372</v>
      </c>
      <c r="Q2862" s="131" t="s">
        <v>412</v>
      </c>
      <c r="R2862" s="134" t="s">
        <v>287</v>
      </c>
      <c r="S2862" s="149">
        <v>2.0497222222222211</v>
      </c>
      <c r="T2862" s="149">
        <v>0.13664814814814807</v>
      </c>
      <c r="U2862" s="150">
        <v>45204</v>
      </c>
      <c r="V2862" s="149">
        <v>0.24972222222222218</v>
      </c>
      <c r="W2862" s="130">
        <v>0.19</v>
      </c>
      <c r="X2862" s="135">
        <v>34.15</v>
      </c>
      <c r="Y2862" s="130" t="str">
        <f t="shared" si="388"/>
        <v>L951</v>
      </c>
      <c r="Z2862" s="130" t="str">
        <f t="shared" si="389"/>
        <v>1/LSH14</v>
      </c>
      <c r="AA2862" s="135">
        <f t="shared" si="391"/>
        <v>0.19</v>
      </c>
      <c r="AB2862" s="135">
        <f t="shared" si="387"/>
        <v>14.56</v>
      </c>
      <c r="AC2862" s="130">
        <f t="shared" si="392"/>
        <v>34.15</v>
      </c>
      <c r="AD2862" s="130" t="str">
        <f t="shared" si="390"/>
        <v>66003-167</v>
      </c>
      <c r="AE2862" s="136"/>
      <c r="AF2862" s="137"/>
      <c r="AG2862" s="1" t="s">
        <v>573</v>
      </c>
      <c r="AH2862" s="43">
        <v>30375</v>
      </c>
      <c r="AI2862" s="229">
        <v>45189</v>
      </c>
    </row>
    <row r="2863" spans="1:35" x14ac:dyDescent="0.25">
      <c r="A2863" s="140">
        <v>45202</v>
      </c>
      <c r="B2863" s="55" t="s">
        <v>8728</v>
      </c>
      <c r="C2863" s="51" t="s">
        <v>8727</v>
      </c>
      <c r="D2863" s="51" t="s">
        <v>7639</v>
      </c>
      <c r="E2863" s="54">
        <v>45202</v>
      </c>
      <c r="F2863" s="51" t="s">
        <v>563</v>
      </c>
      <c r="G2863" s="48" t="s">
        <v>8726</v>
      </c>
      <c r="H2863" s="52">
        <v>1</v>
      </c>
      <c r="I2863" s="51" t="s">
        <v>7658</v>
      </c>
      <c r="J2863" s="1">
        <v>0</v>
      </c>
      <c r="K2863" s="132">
        <v>1015134</v>
      </c>
      <c r="L2863" s="131"/>
      <c r="M2863" s="131"/>
      <c r="N2863" s="131"/>
      <c r="O2863" s="133">
        <f t="shared" si="394"/>
        <v>0</v>
      </c>
      <c r="P2863" s="131"/>
      <c r="Q2863" s="131"/>
      <c r="R2863" s="134" t="s">
        <v>259</v>
      </c>
      <c r="S2863" s="149">
        <v>4.3094444444444449</v>
      </c>
      <c r="T2863" s="149">
        <v>4.3094444444444449</v>
      </c>
      <c r="U2863" s="150">
        <v>45204</v>
      </c>
      <c r="V2863" s="149">
        <v>0.33333333333333348</v>
      </c>
      <c r="W2863" s="130">
        <v>0.25</v>
      </c>
      <c r="X2863" s="135">
        <v>75</v>
      </c>
      <c r="Y2863" s="130" t="str">
        <f t="shared" si="388"/>
        <v>LABOUR ONLY</v>
      </c>
      <c r="Z2863" s="130" t="str">
        <f t="shared" si="389"/>
        <v>MANUAL BOM</v>
      </c>
      <c r="AA2863" s="135">
        <f t="shared" si="391"/>
        <v>0.25</v>
      </c>
      <c r="AB2863" s="135">
        <f t="shared" si="387"/>
        <v>0</v>
      </c>
      <c r="AC2863" s="130">
        <f t="shared" si="392"/>
        <v>75</v>
      </c>
      <c r="AD2863" s="130" t="str">
        <f t="shared" si="390"/>
        <v>BOM - MANUAL</v>
      </c>
      <c r="AE2863" s="136"/>
      <c r="AF2863" s="137"/>
      <c r="AG2863" s="1" t="s">
        <v>152</v>
      </c>
      <c r="AH2863" s="43">
        <v>1749</v>
      </c>
      <c r="AI2863" s="229">
        <v>45202</v>
      </c>
    </row>
    <row r="2864" spans="1:35" x14ac:dyDescent="0.25">
      <c r="A2864" s="144">
        <v>45196</v>
      </c>
      <c r="B2864" s="56" t="s">
        <v>8671</v>
      </c>
      <c r="C2864" s="51" t="s">
        <v>1466</v>
      </c>
      <c r="D2864" s="51" t="s">
        <v>8672</v>
      </c>
      <c r="E2864" s="54">
        <v>45204</v>
      </c>
      <c r="F2864" s="51" t="s">
        <v>322</v>
      </c>
      <c r="G2864" s="48" t="s">
        <v>7687</v>
      </c>
      <c r="H2864" s="52">
        <v>30</v>
      </c>
      <c r="I2864" s="51" t="s">
        <v>326</v>
      </c>
      <c r="J2864" s="1">
        <v>17.45</v>
      </c>
      <c r="K2864" s="132">
        <v>1014119</v>
      </c>
      <c r="L2864" s="131"/>
      <c r="M2864" s="131">
        <v>6</v>
      </c>
      <c r="N2864" s="131">
        <v>4.5</v>
      </c>
      <c r="O2864" s="133">
        <f t="shared" si="394"/>
        <v>27</v>
      </c>
      <c r="P2864" s="131" t="s">
        <v>3497</v>
      </c>
      <c r="Q2864" s="131" t="s">
        <v>583</v>
      </c>
      <c r="R2864" s="134" t="s">
        <v>5667</v>
      </c>
      <c r="S2864" s="149">
        <v>11.666388888888889</v>
      </c>
      <c r="T2864" s="149">
        <v>0.38887962962962963</v>
      </c>
      <c r="U2864" s="150">
        <v>45204</v>
      </c>
      <c r="V2864" s="149">
        <v>0.50000000000000089</v>
      </c>
      <c r="W2864" s="130">
        <v>0.5</v>
      </c>
      <c r="X2864" s="135">
        <v>60</v>
      </c>
      <c r="Y2864" s="130" t="str">
        <f t="shared" si="388"/>
        <v>N2090</v>
      </c>
      <c r="Z2864" s="130" t="str">
        <f t="shared" si="389"/>
        <v>5/MH-C4500HT</v>
      </c>
      <c r="AA2864" s="135">
        <f t="shared" si="391"/>
        <v>0.5</v>
      </c>
      <c r="AB2864" s="135">
        <f t="shared" si="387"/>
        <v>17.45</v>
      </c>
      <c r="AC2864" s="130">
        <f t="shared" si="392"/>
        <v>60</v>
      </c>
      <c r="AD2864" s="130" t="str">
        <f t="shared" si="390"/>
        <v>66002-138</v>
      </c>
      <c r="AE2864" s="136"/>
      <c r="AF2864" s="137"/>
      <c r="AG2864" s="1" t="s">
        <v>151</v>
      </c>
      <c r="AH2864" s="43" t="s">
        <v>323</v>
      </c>
      <c r="AI2864" s="229">
        <v>45190</v>
      </c>
    </row>
    <row r="2865" spans="1:35" x14ac:dyDescent="0.25">
      <c r="A2865" s="140">
        <v>45202</v>
      </c>
      <c r="B2865" s="55" t="s">
        <v>8725</v>
      </c>
      <c r="C2865" s="51" t="s">
        <v>8727</v>
      </c>
      <c r="D2865" s="51" t="s">
        <v>7639</v>
      </c>
      <c r="E2865" s="54">
        <v>45202</v>
      </c>
      <c r="F2865" s="51" t="s">
        <v>5483</v>
      </c>
      <c r="G2865" s="48" t="s">
        <v>8726</v>
      </c>
      <c r="H2865" s="52">
        <v>1</v>
      </c>
      <c r="I2865" s="51" t="s">
        <v>7658</v>
      </c>
      <c r="J2865" s="1">
        <v>0</v>
      </c>
      <c r="K2865" s="132">
        <v>1011154</v>
      </c>
      <c r="L2865" s="131"/>
      <c r="M2865" s="131"/>
      <c r="N2865" s="131"/>
      <c r="O2865" s="133">
        <f t="shared" si="394"/>
        <v>0</v>
      </c>
      <c r="P2865" s="131"/>
      <c r="Q2865" s="131"/>
      <c r="R2865" s="134" t="s">
        <v>287</v>
      </c>
      <c r="S2865" s="149">
        <v>4.2047222222222222</v>
      </c>
      <c r="T2865" s="149">
        <v>4.2047222222222222</v>
      </c>
      <c r="U2865" s="150">
        <v>45203</v>
      </c>
      <c r="V2865" s="149">
        <v>0.33333333333333481</v>
      </c>
      <c r="W2865" s="130">
        <v>0.25</v>
      </c>
      <c r="X2865" s="135">
        <v>16.59</v>
      </c>
      <c r="Y2865" s="130" t="str">
        <f t="shared" si="388"/>
        <v>LABOUR ONLY</v>
      </c>
      <c r="Z2865" s="130" t="str">
        <f t="shared" si="389"/>
        <v>MANUAL BOM</v>
      </c>
      <c r="AA2865" s="135">
        <f t="shared" si="391"/>
        <v>0.25</v>
      </c>
      <c r="AB2865" s="135">
        <f t="shared" si="387"/>
        <v>0</v>
      </c>
      <c r="AC2865" s="130">
        <f t="shared" si="392"/>
        <v>16.59</v>
      </c>
      <c r="AD2865" s="130" t="str">
        <f t="shared" si="390"/>
        <v>BOM - MANUAL</v>
      </c>
      <c r="AE2865" s="136"/>
      <c r="AF2865" s="137"/>
      <c r="AG2865" s="1" t="s">
        <v>152</v>
      </c>
      <c r="AH2865" s="43">
        <v>1160</v>
      </c>
      <c r="AI2865" s="229">
        <v>45202</v>
      </c>
    </row>
    <row r="2866" spans="1:35" x14ac:dyDescent="0.25">
      <c r="A2866" s="146">
        <v>45190</v>
      </c>
      <c r="B2866" s="57" t="s">
        <v>8642</v>
      </c>
      <c r="C2866" s="51" t="s">
        <v>3235</v>
      </c>
      <c r="D2866" s="51" t="s">
        <v>1063</v>
      </c>
      <c r="E2866" s="54">
        <v>45198</v>
      </c>
      <c r="F2866" s="51" t="s">
        <v>267</v>
      </c>
      <c r="G2866" s="48" t="s">
        <v>1062</v>
      </c>
      <c r="H2866" s="52">
        <v>2</v>
      </c>
      <c r="I2866" s="51" t="s">
        <v>1924</v>
      </c>
      <c r="J2866" s="1">
        <v>39.68</v>
      </c>
      <c r="K2866" s="132">
        <v>1014024</v>
      </c>
      <c r="L2866" s="131"/>
      <c r="M2866" s="131"/>
      <c r="N2866" s="131"/>
      <c r="O2866" s="133">
        <f t="shared" si="394"/>
        <v>0</v>
      </c>
      <c r="P2866" s="131"/>
      <c r="Q2866" s="131"/>
      <c r="R2866" s="134" t="s">
        <v>249</v>
      </c>
      <c r="S2866" s="149">
        <v>0.19499999999999851</v>
      </c>
      <c r="T2866" s="149">
        <v>9.7499999999999254E-2</v>
      </c>
      <c r="U2866" s="150">
        <v>45203</v>
      </c>
      <c r="V2866" s="149">
        <v>0.16666666666666607</v>
      </c>
      <c r="W2866" s="130">
        <v>0.12</v>
      </c>
      <c r="X2866" s="135">
        <v>80</v>
      </c>
      <c r="Y2866" s="130" t="str">
        <f t="shared" si="388"/>
        <v>CH211A</v>
      </c>
      <c r="Z2866" s="130" t="str">
        <f t="shared" si="389"/>
        <v>1/TSB-002PCB</v>
      </c>
      <c r="AA2866" s="135">
        <f t="shared" si="391"/>
        <v>0.12</v>
      </c>
      <c r="AB2866" s="135">
        <f t="shared" si="387"/>
        <v>39.68</v>
      </c>
      <c r="AC2866" s="130">
        <f t="shared" si="392"/>
        <v>80</v>
      </c>
      <c r="AD2866" s="130" t="str">
        <f t="shared" si="390"/>
        <v>66000-118A</v>
      </c>
      <c r="AE2866" s="136"/>
      <c r="AF2866" s="137"/>
      <c r="AG2866" s="1" t="s">
        <v>153</v>
      </c>
      <c r="AH2866" s="43">
        <v>66116</v>
      </c>
      <c r="AI2866" s="229">
        <v>45190</v>
      </c>
    </row>
    <row r="2867" spans="1:35" x14ac:dyDescent="0.25">
      <c r="A2867" s="139">
        <v>45201</v>
      </c>
      <c r="B2867" s="58" t="s">
        <v>8723</v>
      </c>
      <c r="C2867" s="51" t="s">
        <v>3235</v>
      </c>
      <c r="D2867" s="51" t="s">
        <v>1063</v>
      </c>
      <c r="E2867" s="54">
        <v>45215</v>
      </c>
      <c r="F2867" s="51" t="s">
        <v>267</v>
      </c>
      <c r="G2867" s="48" t="s">
        <v>1062</v>
      </c>
      <c r="H2867" s="52">
        <v>2</v>
      </c>
      <c r="I2867" s="51" t="s">
        <v>1924</v>
      </c>
      <c r="J2867" s="1">
        <v>39.68</v>
      </c>
      <c r="K2867" s="132">
        <v>1014905</v>
      </c>
      <c r="L2867" s="131"/>
      <c r="M2867" s="131"/>
      <c r="N2867" s="131"/>
      <c r="O2867" s="133">
        <f t="shared" si="394"/>
        <v>0</v>
      </c>
      <c r="P2867" s="131"/>
      <c r="Q2867" s="131"/>
      <c r="R2867" s="134" t="s">
        <v>249</v>
      </c>
      <c r="S2867" s="149">
        <v>0.23333333333333517</v>
      </c>
      <c r="T2867" s="149">
        <v>0.11666666666666758</v>
      </c>
      <c r="U2867" s="150">
        <v>45203</v>
      </c>
      <c r="V2867" s="149">
        <v>0.16666666666666874</v>
      </c>
      <c r="W2867" s="130">
        <v>0.12</v>
      </c>
      <c r="X2867" s="135">
        <v>80</v>
      </c>
      <c r="Y2867" s="130" t="str">
        <f t="shared" si="388"/>
        <v>CH211A</v>
      </c>
      <c r="Z2867" s="130" t="str">
        <f t="shared" si="389"/>
        <v>1/TSB-002PCB</v>
      </c>
      <c r="AA2867" s="135">
        <f t="shared" si="391"/>
        <v>0.12</v>
      </c>
      <c r="AB2867" s="135">
        <f t="shared" si="387"/>
        <v>39.68</v>
      </c>
      <c r="AC2867" s="130">
        <f t="shared" si="392"/>
        <v>80</v>
      </c>
      <c r="AD2867" s="130" t="str">
        <f t="shared" si="390"/>
        <v>66000-118A</v>
      </c>
      <c r="AE2867" s="136"/>
      <c r="AF2867" s="137"/>
      <c r="AG2867" s="1" t="s">
        <v>153</v>
      </c>
      <c r="AH2867" s="43">
        <v>66116</v>
      </c>
      <c r="AI2867" s="229">
        <v>45198</v>
      </c>
    </row>
    <row r="2868" spans="1:35" x14ac:dyDescent="0.25">
      <c r="A2868" s="147">
        <v>45184</v>
      </c>
      <c r="B2868" s="82" t="s">
        <v>8609</v>
      </c>
      <c r="C2868" s="51" t="s">
        <v>483</v>
      </c>
      <c r="D2868" s="51" t="s">
        <v>484</v>
      </c>
      <c r="E2868" s="54">
        <v>45202</v>
      </c>
      <c r="F2868" s="51" t="s">
        <v>481</v>
      </c>
      <c r="G2868" s="48" t="s">
        <v>482</v>
      </c>
      <c r="H2868" s="52">
        <v>12</v>
      </c>
      <c r="I2868" s="51" t="s">
        <v>318</v>
      </c>
      <c r="J2868" s="1">
        <v>41.69</v>
      </c>
      <c r="K2868" s="132">
        <v>1013076</v>
      </c>
      <c r="L2868" s="131"/>
      <c r="M2868" s="131">
        <v>14.4</v>
      </c>
      <c r="N2868" s="131">
        <v>6.9</v>
      </c>
      <c r="O2868" s="133">
        <f t="shared" si="394"/>
        <v>99.360000000000014</v>
      </c>
      <c r="P2868" s="131" t="s">
        <v>3486</v>
      </c>
      <c r="Q2868" s="131" t="s">
        <v>92</v>
      </c>
      <c r="R2868" s="134" t="s">
        <v>287</v>
      </c>
      <c r="S2868" s="149">
        <v>6.0441666666666674</v>
      </c>
      <c r="T2868" s="149">
        <v>0.50368055555555558</v>
      </c>
      <c r="U2868" s="150">
        <v>45202</v>
      </c>
      <c r="V2868" s="149">
        <v>0.25000000000000044</v>
      </c>
      <c r="W2868" s="130">
        <v>0.83</v>
      </c>
      <c r="X2868" s="135">
        <v>120</v>
      </c>
      <c r="Y2868" s="130" t="str">
        <f t="shared" si="388"/>
        <v>RL977</v>
      </c>
      <c r="Z2868" s="130" t="str">
        <f t="shared" si="389"/>
        <v>8/NCR18650GA</v>
      </c>
      <c r="AA2868" s="135">
        <f t="shared" si="391"/>
        <v>0.83</v>
      </c>
      <c r="AB2868" s="135">
        <f t="shared" si="387"/>
        <v>41.69</v>
      </c>
      <c r="AC2868" s="130">
        <f t="shared" si="392"/>
        <v>120</v>
      </c>
      <c r="AD2868" s="130" t="str">
        <f t="shared" si="390"/>
        <v>67001-566</v>
      </c>
      <c r="AE2868" s="136"/>
      <c r="AF2868" s="137"/>
      <c r="AG2868" s="1" t="s">
        <v>151</v>
      </c>
      <c r="AH2868" s="43">
        <v>1710</v>
      </c>
      <c r="AI2868" s="229">
        <v>45181</v>
      </c>
    </row>
    <row r="2869" spans="1:35" x14ac:dyDescent="0.25">
      <c r="A2869" s="140">
        <v>45209</v>
      </c>
      <c r="B2869" s="55" t="s">
        <v>8758</v>
      </c>
      <c r="C2869" s="51" t="s">
        <v>4941</v>
      </c>
      <c r="D2869" s="51" t="s">
        <v>8761</v>
      </c>
      <c r="E2869" s="54">
        <v>45215</v>
      </c>
      <c r="F2869" s="51" t="s">
        <v>8759</v>
      </c>
      <c r="G2869" s="48" t="s">
        <v>8760</v>
      </c>
      <c r="H2869" s="52">
        <v>1</v>
      </c>
      <c r="I2869" s="51" t="s">
        <v>113</v>
      </c>
      <c r="J2869" s="1">
        <v>17</v>
      </c>
      <c r="K2869" s="132">
        <v>1015748</v>
      </c>
      <c r="L2869" s="131"/>
      <c r="M2869" s="131">
        <v>3.6</v>
      </c>
      <c r="N2869" s="131">
        <v>10.050000000000001</v>
      </c>
      <c r="O2869" s="133">
        <f t="shared" si="394"/>
        <v>36.180000000000007</v>
      </c>
      <c r="P2869" s="131" t="s">
        <v>3486</v>
      </c>
      <c r="Q2869" s="131" t="s">
        <v>124</v>
      </c>
      <c r="R2869" s="134" t="s">
        <v>287</v>
      </c>
      <c r="S2869" s="149">
        <v>0.90000000000000069</v>
      </c>
      <c r="T2869" s="149">
        <v>0.90000000000000069</v>
      </c>
      <c r="U2869" s="150">
        <v>45210</v>
      </c>
      <c r="V2869" s="149">
        <v>8.3333333333335702E-2</v>
      </c>
      <c r="W2869" s="130">
        <v>0.25</v>
      </c>
      <c r="X2869" s="135">
        <v>65</v>
      </c>
      <c r="Y2869" s="130" t="str">
        <f t="shared" si="388"/>
        <v>RL806</v>
      </c>
      <c r="Z2869" s="130" t="str">
        <f t="shared" si="389"/>
        <v>3/NCR18650BF</v>
      </c>
      <c r="AA2869" s="135">
        <f t="shared" si="391"/>
        <v>0.25</v>
      </c>
      <c r="AB2869" s="135">
        <f t="shared" si="387"/>
        <v>17</v>
      </c>
      <c r="AC2869" s="130">
        <f t="shared" si="392"/>
        <v>65</v>
      </c>
      <c r="AD2869" s="130" t="str">
        <f t="shared" si="390"/>
        <v>88003-103</v>
      </c>
      <c r="AE2869" s="136"/>
      <c r="AF2869" s="137"/>
      <c r="AG2869" s="1" t="s">
        <v>151</v>
      </c>
      <c r="AH2869" s="43">
        <v>2777</v>
      </c>
      <c r="AI2869" s="229">
        <v>45208</v>
      </c>
    </row>
    <row r="2870" spans="1:35" x14ac:dyDescent="0.25">
      <c r="A2870" s="147">
        <v>45198</v>
      </c>
      <c r="B2870" s="82" t="s">
        <v>8711</v>
      </c>
      <c r="C2870" s="51" t="s">
        <v>8714</v>
      </c>
      <c r="D2870" s="51" t="s">
        <v>8715</v>
      </c>
      <c r="E2870" s="54">
        <v>45215</v>
      </c>
      <c r="F2870" s="51" t="s">
        <v>8712</v>
      </c>
      <c r="G2870" s="48" t="s">
        <v>8713</v>
      </c>
      <c r="H2870" s="52">
        <v>5</v>
      </c>
      <c r="I2870" s="51" t="s">
        <v>364</v>
      </c>
      <c r="J2870" s="1">
        <v>84.18</v>
      </c>
      <c r="K2870" s="132">
        <v>1014703</v>
      </c>
      <c r="L2870" s="131"/>
      <c r="M2870" s="131">
        <v>14.4</v>
      </c>
      <c r="N2870" s="131">
        <v>13</v>
      </c>
      <c r="O2870" s="133">
        <f t="shared" si="394"/>
        <v>187.20000000000002</v>
      </c>
      <c r="P2870" s="131" t="s">
        <v>3486</v>
      </c>
      <c r="Q2870" s="131" t="s">
        <v>5217</v>
      </c>
      <c r="R2870" s="134" t="s">
        <v>287</v>
      </c>
      <c r="S2870" s="149">
        <v>5.8002777777777794</v>
      </c>
      <c r="T2870" s="149">
        <v>1.1600555555555558</v>
      </c>
      <c r="U2870" s="150">
        <v>45210</v>
      </c>
      <c r="V2870" s="149">
        <v>0.16666666666666607</v>
      </c>
      <c r="W2870" s="130">
        <v>1.32</v>
      </c>
      <c r="X2870" s="135">
        <v>360</v>
      </c>
      <c r="Y2870" s="130" t="str">
        <f t="shared" si="388"/>
        <v>RL319</v>
      </c>
      <c r="Z2870" s="130" t="str">
        <f t="shared" si="389"/>
        <v>20/UR18650FM</v>
      </c>
      <c r="AA2870" s="135">
        <f t="shared" si="391"/>
        <v>1.32</v>
      </c>
      <c r="AB2870" s="135">
        <f t="shared" si="387"/>
        <v>84.18</v>
      </c>
      <c r="AC2870" s="130">
        <f t="shared" si="392"/>
        <v>360</v>
      </c>
      <c r="AD2870" s="130" t="str">
        <f t="shared" si="390"/>
        <v>66000-558</v>
      </c>
      <c r="AE2870" s="136"/>
      <c r="AF2870" s="137"/>
      <c r="AG2870" s="1" t="s">
        <v>13</v>
      </c>
      <c r="AH2870" s="43">
        <v>30685</v>
      </c>
      <c r="AI2870" s="229">
        <v>45196</v>
      </c>
    </row>
    <row r="2871" spans="1:35" x14ac:dyDescent="0.25">
      <c r="A2871" s="144">
        <v>45203</v>
      </c>
      <c r="B2871" s="56" t="s">
        <v>8729</v>
      </c>
      <c r="C2871" s="51" t="s">
        <v>2109</v>
      </c>
      <c r="D2871" s="51" t="s">
        <v>8731</v>
      </c>
      <c r="E2871" s="54">
        <v>45209</v>
      </c>
      <c r="F2871" s="51" t="s">
        <v>1407</v>
      </c>
      <c r="G2871" s="48" t="s">
        <v>8730</v>
      </c>
      <c r="H2871" s="52">
        <v>20</v>
      </c>
      <c r="I2871" s="51" t="s">
        <v>148</v>
      </c>
      <c r="J2871" s="1">
        <v>30.82</v>
      </c>
      <c r="K2871" s="132">
        <v>1015160</v>
      </c>
      <c r="L2871" s="131"/>
      <c r="M2871" s="131">
        <v>3.6</v>
      </c>
      <c r="N2871" s="131">
        <v>26</v>
      </c>
      <c r="O2871" s="133">
        <f t="shared" si="394"/>
        <v>93.600000000000009</v>
      </c>
      <c r="P2871" s="131" t="s">
        <v>3372</v>
      </c>
      <c r="Q2871" s="131" t="s">
        <v>550</v>
      </c>
      <c r="R2871" s="134" t="s">
        <v>287</v>
      </c>
      <c r="S2871" s="149">
        <v>6.2822222222222219</v>
      </c>
      <c r="T2871" s="149">
        <v>0.31411111111111112</v>
      </c>
      <c r="U2871" s="150">
        <v>45210</v>
      </c>
      <c r="V2871" s="149">
        <v>0.16666666666666607</v>
      </c>
      <c r="W2871" s="130">
        <v>0.25</v>
      </c>
      <c r="X2871" s="135">
        <v>61</v>
      </c>
      <c r="Y2871" s="130" t="str">
        <f t="shared" si="388"/>
        <v>L965</v>
      </c>
      <c r="Z2871" s="130" t="str">
        <f t="shared" si="389"/>
        <v>2/LSH20</v>
      </c>
      <c r="AA2871" s="135">
        <f t="shared" si="391"/>
        <v>0.25</v>
      </c>
      <c r="AB2871" s="135">
        <f t="shared" si="387"/>
        <v>30.82</v>
      </c>
      <c r="AC2871" s="130">
        <f t="shared" si="392"/>
        <v>61</v>
      </c>
      <c r="AD2871" s="130" t="str">
        <f t="shared" si="390"/>
        <v>67001-959</v>
      </c>
      <c r="AE2871" s="136"/>
      <c r="AF2871" s="137"/>
      <c r="AG2871" s="1" t="s">
        <v>153</v>
      </c>
      <c r="AH2871" s="43">
        <v>66531</v>
      </c>
      <c r="AI2871" s="229">
        <v>45202</v>
      </c>
    </row>
    <row r="2872" spans="1:35" x14ac:dyDescent="0.25">
      <c r="A2872" s="140">
        <v>45195</v>
      </c>
      <c r="B2872" s="55" t="s">
        <v>8658</v>
      </c>
      <c r="C2872" s="51" t="s">
        <v>4000</v>
      </c>
      <c r="D2872" s="51" t="s">
        <v>5630</v>
      </c>
      <c r="E2872" s="54">
        <v>45208</v>
      </c>
      <c r="F2872" s="51" t="s">
        <v>1225</v>
      </c>
      <c r="G2872" s="48" t="s">
        <v>5629</v>
      </c>
      <c r="H2872" s="52">
        <v>50</v>
      </c>
      <c r="I2872" s="51" t="s">
        <v>1395</v>
      </c>
      <c r="J2872" s="1">
        <v>6.08</v>
      </c>
      <c r="K2872" s="132">
        <v>1013898</v>
      </c>
      <c r="L2872" s="131"/>
      <c r="M2872" s="131">
        <v>3.6</v>
      </c>
      <c r="N2872" s="131">
        <v>4.9000000000000004</v>
      </c>
      <c r="O2872" s="133">
        <f t="shared" si="394"/>
        <v>17.64</v>
      </c>
      <c r="P2872" s="131" t="s">
        <v>3486</v>
      </c>
      <c r="Q2872" s="131" t="s">
        <v>412</v>
      </c>
      <c r="R2872" s="134" t="s">
        <v>2172</v>
      </c>
      <c r="S2872" s="149">
        <v>15.168055555555554</v>
      </c>
      <c r="T2872" s="149">
        <v>0.30336111111111108</v>
      </c>
      <c r="U2872" s="150">
        <v>45210</v>
      </c>
      <c r="V2872" s="149">
        <v>0.33333333333333481</v>
      </c>
      <c r="W2872" s="130">
        <v>0.25</v>
      </c>
      <c r="X2872" s="135">
        <v>30</v>
      </c>
      <c r="Y2872" s="130" t="str">
        <f t="shared" si="388"/>
        <v>RL1606</v>
      </c>
      <c r="Z2872" s="130" t="str">
        <f t="shared" si="389"/>
        <v>1/INR21700-50E</v>
      </c>
      <c r="AA2872" s="135">
        <f t="shared" si="391"/>
        <v>0.25</v>
      </c>
      <c r="AB2872" s="135">
        <f t="shared" si="387"/>
        <v>6.08</v>
      </c>
      <c r="AC2872" s="130">
        <f t="shared" si="392"/>
        <v>30</v>
      </c>
      <c r="AD2872" s="130" t="str">
        <f t="shared" si="390"/>
        <v>66002-924</v>
      </c>
      <c r="AE2872" s="136"/>
      <c r="AF2872" s="137"/>
      <c r="AG2872" s="1" t="s">
        <v>13</v>
      </c>
      <c r="AH2872" s="43">
        <v>2164</v>
      </c>
      <c r="AI2872" s="229">
        <v>45189</v>
      </c>
    </row>
    <row r="2873" spans="1:35" x14ac:dyDescent="0.25">
      <c r="A2873" s="146">
        <v>45197</v>
      </c>
      <c r="B2873" s="57" t="s">
        <v>8693</v>
      </c>
      <c r="C2873" s="51" t="s">
        <v>442</v>
      </c>
      <c r="D2873" s="51" t="s">
        <v>8695</v>
      </c>
      <c r="E2873" s="54">
        <v>45212</v>
      </c>
      <c r="F2873" s="51" t="s">
        <v>1370</v>
      </c>
      <c r="G2873" s="48" t="s">
        <v>8694</v>
      </c>
      <c r="H2873" s="52">
        <v>1</v>
      </c>
      <c r="I2873" s="51" t="s">
        <v>99</v>
      </c>
      <c r="J2873" s="1">
        <v>12.83</v>
      </c>
      <c r="K2873" s="132">
        <v>1014643</v>
      </c>
      <c r="L2873" s="131"/>
      <c r="M2873" s="131">
        <v>7.2</v>
      </c>
      <c r="N2873" s="131">
        <v>2.6</v>
      </c>
      <c r="O2873" s="133">
        <f t="shared" si="394"/>
        <v>18.720000000000002</v>
      </c>
      <c r="P2873" s="131" t="s">
        <v>3486</v>
      </c>
      <c r="Q2873" s="131" t="s">
        <v>582</v>
      </c>
      <c r="R2873" s="134" t="s">
        <v>287</v>
      </c>
      <c r="S2873" s="149">
        <v>0.98916666666666808</v>
      </c>
      <c r="T2873" s="149">
        <v>0.98916666666666808</v>
      </c>
      <c r="U2873" s="150">
        <v>45210</v>
      </c>
      <c r="V2873" s="149">
        <v>8.3333333333331705E-2</v>
      </c>
      <c r="W2873" s="130">
        <v>0.6</v>
      </c>
      <c r="X2873" s="135">
        <v>110</v>
      </c>
      <c r="Y2873" s="130" t="str">
        <f t="shared" si="388"/>
        <v>RL364</v>
      </c>
      <c r="Z2873" s="130" t="str">
        <f t="shared" si="389"/>
        <v>2/UR18650FM</v>
      </c>
      <c r="AA2873" s="135">
        <f t="shared" si="391"/>
        <v>0.6</v>
      </c>
      <c r="AB2873" s="135">
        <f t="shared" si="387"/>
        <v>12.83</v>
      </c>
      <c r="AC2873" s="130">
        <f t="shared" si="392"/>
        <v>110</v>
      </c>
      <c r="AD2873" s="130" t="str">
        <f t="shared" si="390"/>
        <v>66000-641</v>
      </c>
      <c r="AE2873" s="136"/>
      <c r="AF2873" s="137"/>
      <c r="AG2873" s="1" t="s">
        <v>151</v>
      </c>
      <c r="AH2873" s="43">
        <v>66989</v>
      </c>
      <c r="AI2873" s="229">
        <v>45196</v>
      </c>
    </row>
    <row r="2874" spans="1:35" x14ac:dyDescent="0.25">
      <c r="A2874" s="147">
        <v>45198</v>
      </c>
      <c r="B2874" s="82" t="s">
        <v>8720</v>
      </c>
      <c r="C2874" s="51" t="s">
        <v>8534</v>
      </c>
      <c r="D2874" s="51" t="s">
        <v>8535</v>
      </c>
      <c r="E2874" s="54">
        <v>45208</v>
      </c>
      <c r="F2874" s="51" t="s">
        <v>8532</v>
      </c>
      <c r="G2874" s="48" t="s">
        <v>8533</v>
      </c>
      <c r="H2874" s="52">
        <v>10</v>
      </c>
      <c r="I2874" s="51" t="s">
        <v>7506</v>
      </c>
      <c r="J2874" s="1">
        <v>11.84</v>
      </c>
      <c r="K2874" s="132">
        <v>1014902</v>
      </c>
      <c r="L2874" s="131"/>
      <c r="M2874" s="131">
        <v>3.6</v>
      </c>
      <c r="N2874" s="131">
        <v>3.5</v>
      </c>
      <c r="O2874" s="133">
        <f t="shared" si="394"/>
        <v>12.6</v>
      </c>
      <c r="P2874" s="131" t="s">
        <v>3497</v>
      </c>
      <c r="Q2874" s="131" t="s">
        <v>577</v>
      </c>
      <c r="R2874" s="134" t="s">
        <v>5667</v>
      </c>
      <c r="S2874" s="149">
        <v>5.4058333333333337</v>
      </c>
      <c r="T2874" s="149">
        <v>0.54058333333333342</v>
      </c>
      <c r="U2874" s="150">
        <v>45210</v>
      </c>
      <c r="V2874" s="149">
        <v>0.24999999999999911</v>
      </c>
      <c r="W2874" s="130">
        <v>0.21</v>
      </c>
      <c r="X2874" s="135">
        <v>24.12</v>
      </c>
      <c r="Y2874" s="130" t="str">
        <f t="shared" si="388"/>
        <v>N2066</v>
      </c>
      <c r="Z2874" s="130" t="str">
        <f t="shared" si="389"/>
        <v>3/IMH-3500D</v>
      </c>
      <c r="AA2874" s="135">
        <f t="shared" si="391"/>
        <v>0.21</v>
      </c>
      <c r="AB2874" s="135">
        <f t="shared" si="387"/>
        <v>11.84</v>
      </c>
      <c r="AC2874" s="130">
        <f t="shared" si="392"/>
        <v>24.12</v>
      </c>
      <c r="AD2874" s="130" t="str">
        <f t="shared" si="390"/>
        <v>67001-952</v>
      </c>
      <c r="AE2874" s="136"/>
      <c r="AF2874" s="137"/>
      <c r="AG2874" s="1" t="s">
        <v>153</v>
      </c>
      <c r="AH2874" s="43">
        <v>2906</v>
      </c>
      <c r="AI2874" s="229">
        <v>45198</v>
      </c>
    </row>
    <row r="2875" spans="1:35" x14ac:dyDescent="0.25">
      <c r="A2875" s="140">
        <v>45202</v>
      </c>
      <c r="B2875" s="55" t="s">
        <v>8724</v>
      </c>
      <c r="C2875" s="51" t="s">
        <v>633</v>
      </c>
      <c r="D2875" s="51" t="s">
        <v>5513</v>
      </c>
      <c r="E2875" s="54">
        <v>45208</v>
      </c>
      <c r="F2875" s="51" t="s">
        <v>282</v>
      </c>
      <c r="G2875" s="48" t="s">
        <v>703</v>
      </c>
      <c r="H2875" s="52">
        <v>10</v>
      </c>
      <c r="I2875" s="51" t="s">
        <v>364</v>
      </c>
      <c r="J2875" s="1">
        <v>3.79</v>
      </c>
      <c r="K2875" s="132">
        <v>1014950</v>
      </c>
      <c r="L2875" s="131"/>
      <c r="M2875" s="131">
        <v>3.7</v>
      </c>
      <c r="N2875" s="131">
        <v>2.6</v>
      </c>
      <c r="O2875" s="133">
        <f t="shared" si="394"/>
        <v>9.620000000000001</v>
      </c>
      <c r="P2875" s="131" t="s">
        <v>3486</v>
      </c>
      <c r="Q2875" s="131" t="s">
        <v>412</v>
      </c>
      <c r="R2875" s="134" t="s">
        <v>287</v>
      </c>
      <c r="S2875" s="149">
        <v>0.28305555555555406</v>
      </c>
      <c r="T2875" s="149">
        <v>2.8305555555555407E-2</v>
      </c>
      <c r="U2875" s="150">
        <v>45210</v>
      </c>
      <c r="V2875" s="149">
        <v>8.333333333333437E-2</v>
      </c>
      <c r="W2875" s="130">
        <v>0.03</v>
      </c>
      <c r="X2875" s="135">
        <v>8.9600000000000009</v>
      </c>
      <c r="Y2875" s="130" t="str">
        <f t="shared" si="388"/>
        <v>TAG55</v>
      </c>
      <c r="Z2875" s="130" t="str">
        <f t="shared" si="389"/>
        <v>1/UR18650ZY</v>
      </c>
      <c r="AA2875" s="135">
        <f t="shared" si="391"/>
        <v>0.03</v>
      </c>
      <c r="AB2875" s="135">
        <f t="shared" si="387"/>
        <v>3.79</v>
      </c>
      <c r="AC2875" s="130">
        <f t="shared" si="392"/>
        <v>8.9600000000000009</v>
      </c>
      <c r="AD2875" s="130" t="str">
        <f t="shared" si="390"/>
        <v>67001-595NIP</v>
      </c>
      <c r="AE2875" s="136"/>
      <c r="AF2875" s="137"/>
      <c r="AG2875" s="1" t="s">
        <v>573</v>
      </c>
      <c r="AH2875" s="43" t="s">
        <v>283</v>
      </c>
      <c r="AI2875" s="229">
        <v>45201</v>
      </c>
    </row>
    <row r="2876" spans="1:35" x14ac:dyDescent="0.25">
      <c r="A2876" s="147">
        <v>45191</v>
      </c>
      <c r="B2876" s="82" t="s">
        <v>8643</v>
      </c>
      <c r="C2876" s="51" t="s">
        <v>636</v>
      </c>
      <c r="D2876" s="51" t="s">
        <v>637</v>
      </c>
      <c r="E2876" s="54">
        <v>45202</v>
      </c>
      <c r="F2876" s="51" t="s">
        <v>311</v>
      </c>
      <c r="G2876" s="48" t="s">
        <v>635</v>
      </c>
      <c r="H2876" s="52">
        <v>16</v>
      </c>
      <c r="I2876" s="51" t="s">
        <v>624</v>
      </c>
      <c r="J2876" s="1">
        <v>1.69</v>
      </c>
      <c r="K2876" s="132">
        <v>1013608</v>
      </c>
      <c r="L2876" s="131"/>
      <c r="M2876" s="131">
        <v>3</v>
      </c>
      <c r="N2876" s="131">
        <v>1.55</v>
      </c>
      <c r="O2876" s="133">
        <f t="shared" si="394"/>
        <v>4.6500000000000004</v>
      </c>
      <c r="P2876" s="131" t="s">
        <v>411</v>
      </c>
      <c r="Q2876" s="131" t="s">
        <v>412</v>
      </c>
      <c r="R2876" s="134" t="s">
        <v>5667</v>
      </c>
      <c r="S2876" s="149">
        <v>5.4630555555555578</v>
      </c>
      <c r="T2876" s="149">
        <v>0.34144097222222236</v>
      </c>
      <c r="U2876" s="150">
        <v>45210</v>
      </c>
      <c r="V2876" s="149">
        <v>0.150555555555556</v>
      </c>
      <c r="W2876" s="130">
        <v>0.12</v>
      </c>
      <c r="X2876" s="135">
        <v>11.5</v>
      </c>
      <c r="Y2876" s="130" t="str">
        <f t="shared" si="388"/>
        <v>L276</v>
      </c>
      <c r="Z2876" s="130" t="str">
        <f t="shared" si="389"/>
        <v>1/CR123A</v>
      </c>
      <c r="AA2876" s="135">
        <f t="shared" si="391"/>
        <v>0.12</v>
      </c>
      <c r="AB2876" s="135">
        <f t="shared" si="387"/>
        <v>1.69</v>
      </c>
      <c r="AC2876" s="130">
        <f t="shared" si="392"/>
        <v>11.5</v>
      </c>
      <c r="AD2876" s="130" t="str">
        <f t="shared" si="390"/>
        <v>66000-267</v>
      </c>
      <c r="AE2876" s="136"/>
      <c r="AF2876" s="137"/>
      <c r="AG2876" s="1" t="s">
        <v>153</v>
      </c>
      <c r="AH2876" s="43">
        <v>65813</v>
      </c>
      <c r="AI2876" s="229">
        <v>45188</v>
      </c>
    </row>
    <row r="2877" spans="1:35" x14ac:dyDescent="0.25">
      <c r="A2877" s="140">
        <v>45188</v>
      </c>
      <c r="B2877" s="55" t="s">
        <v>8629</v>
      </c>
      <c r="C2877" s="51"/>
      <c r="D2877" s="51" t="s">
        <v>8611</v>
      </c>
      <c r="E2877" s="54">
        <v>45202</v>
      </c>
      <c r="F2877" s="51" t="s">
        <v>571</v>
      </c>
      <c r="G2877" s="48" t="s">
        <v>7637</v>
      </c>
      <c r="H2877" s="52">
        <v>20</v>
      </c>
      <c r="I2877" s="51" t="s">
        <v>7638</v>
      </c>
      <c r="J2877" s="1">
        <v>0</v>
      </c>
      <c r="K2877" s="132">
        <v>1013809</v>
      </c>
      <c r="L2877" s="131"/>
      <c r="M2877" s="131"/>
      <c r="N2877" s="131"/>
      <c r="O2877" s="133">
        <f t="shared" si="394"/>
        <v>0</v>
      </c>
      <c r="P2877" s="131"/>
      <c r="Q2877" s="131"/>
      <c r="R2877" s="134" t="s">
        <v>249</v>
      </c>
      <c r="S2877" s="149">
        <v>2.1591666666666671</v>
      </c>
      <c r="T2877" s="149">
        <v>0.10795833333333335</v>
      </c>
      <c r="U2877" s="150">
        <v>45210</v>
      </c>
      <c r="V2877" s="149">
        <v>0.33333333333333215</v>
      </c>
      <c r="W2877" s="130">
        <v>0.25</v>
      </c>
      <c r="X2877" s="135">
        <v>10</v>
      </c>
      <c r="Y2877" s="130" t="str">
        <f t="shared" si="388"/>
        <v>Lab-Conn</v>
      </c>
      <c r="Z2877" s="130">
        <f t="shared" si="389"/>
        <v>0</v>
      </c>
      <c r="AA2877" s="135">
        <f t="shared" si="391"/>
        <v>0.25</v>
      </c>
      <c r="AB2877" s="135">
        <f t="shared" si="387"/>
        <v>0</v>
      </c>
      <c r="AC2877" s="130">
        <f t="shared" si="392"/>
        <v>10</v>
      </c>
      <c r="AD2877" s="130" t="str">
        <f t="shared" si="390"/>
        <v>BOM - ENGINEERING</v>
      </c>
      <c r="AE2877" s="136"/>
      <c r="AF2877" s="137"/>
      <c r="AG2877" s="1" t="s">
        <v>153</v>
      </c>
      <c r="AH2877" s="43">
        <v>65616</v>
      </c>
      <c r="AI2877" s="229">
        <v>45188</v>
      </c>
    </row>
    <row r="2878" spans="1:35" x14ac:dyDescent="0.25">
      <c r="A2878" s="146">
        <v>45190</v>
      </c>
      <c r="B2878" s="57" t="s">
        <v>8641</v>
      </c>
      <c r="C2878" s="51" t="s">
        <v>580</v>
      </c>
      <c r="D2878" s="51" t="s">
        <v>3466</v>
      </c>
      <c r="E2878" s="54">
        <v>45198</v>
      </c>
      <c r="F2878" s="51" t="s">
        <v>267</v>
      </c>
      <c r="G2878" s="48" t="s">
        <v>3464</v>
      </c>
      <c r="H2878" s="52">
        <v>1</v>
      </c>
      <c r="I2878" s="51" t="s">
        <v>364</v>
      </c>
      <c r="J2878" s="1">
        <v>8.42</v>
      </c>
      <c r="K2878" s="132">
        <v>1014024</v>
      </c>
      <c r="L2878" s="131"/>
      <c r="M2878" s="131">
        <v>3.7</v>
      </c>
      <c r="N2878" s="131">
        <v>5.2</v>
      </c>
      <c r="O2878" s="133">
        <f t="shared" si="394"/>
        <v>19.240000000000002</v>
      </c>
      <c r="P2878" s="131" t="s">
        <v>3486</v>
      </c>
      <c r="Q2878" s="131" t="s">
        <v>550</v>
      </c>
      <c r="R2878" s="134" t="s">
        <v>287</v>
      </c>
      <c r="S2878" s="149">
        <v>0.59416666666666762</v>
      </c>
      <c r="T2878" s="149">
        <v>0.59416666666666762</v>
      </c>
      <c r="U2878" s="150">
        <v>45209</v>
      </c>
      <c r="V2878" s="149">
        <v>8.3333333333333037E-2</v>
      </c>
      <c r="W2878" s="130">
        <v>0.56000000000000005</v>
      </c>
      <c r="X2878" s="135">
        <v>40</v>
      </c>
      <c r="Y2878" s="130" t="str">
        <f t="shared" si="388"/>
        <v>RL261A</v>
      </c>
      <c r="Z2878" s="130" t="str">
        <f t="shared" si="389"/>
        <v>2/UR18650ZY</v>
      </c>
      <c r="AA2878" s="135">
        <f t="shared" si="391"/>
        <v>0.56000000000000005</v>
      </c>
      <c r="AB2878" s="135">
        <f t="shared" si="387"/>
        <v>8.42</v>
      </c>
      <c r="AC2878" s="130">
        <f t="shared" si="392"/>
        <v>40</v>
      </c>
      <c r="AD2878" s="130" t="str">
        <f t="shared" si="390"/>
        <v>66000-493</v>
      </c>
      <c r="AE2878" s="136"/>
      <c r="AF2878" s="137"/>
      <c r="AG2878" s="1" t="s">
        <v>153</v>
      </c>
      <c r="AH2878" s="43">
        <v>66116</v>
      </c>
      <c r="AI2878" s="229">
        <v>45190</v>
      </c>
    </row>
    <row r="2879" spans="1:35" x14ac:dyDescent="0.25">
      <c r="A2879" s="146">
        <v>45169</v>
      </c>
      <c r="B2879" s="57" t="s">
        <v>8538</v>
      </c>
      <c r="C2879" s="51" t="s">
        <v>1418</v>
      </c>
      <c r="D2879" s="51" t="s">
        <v>1419</v>
      </c>
      <c r="E2879" s="54">
        <v>45189</v>
      </c>
      <c r="F2879" s="51" t="s">
        <v>407</v>
      </c>
      <c r="G2879" s="48" t="s">
        <v>1416</v>
      </c>
      <c r="H2879" s="52">
        <v>42</v>
      </c>
      <c r="I2879" s="51" t="s">
        <v>1417</v>
      </c>
      <c r="J2879" s="1">
        <v>56.97</v>
      </c>
      <c r="K2879" s="132">
        <v>1011610</v>
      </c>
      <c r="L2879" s="131"/>
      <c r="M2879" s="131">
        <v>21.6</v>
      </c>
      <c r="N2879" s="131">
        <v>14</v>
      </c>
      <c r="O2879" s="133">
        <f t="shared" si="394"/>
        <v>302.40000000000003</v>
      </c>
      <c r="P2879" s="131" t="s">
        <v>538</v>
      </c>
      <c r="Q2879" s="131" t="s">
        <v>464</v>
      </c>
      <c r="R2879" s="134" t="s">
        <v>6177</v>
      </c>
      <c r="S2879" s="149">
        <v>54.634444444444455</v>
      </c>
      <c r="T2879" s="149">
        <v>1.3008201058201061</v>
      </c>
      <c r="U2879" s="150">
        <v>45209</v>
      </c>
      <c r="V2879" s="149">
        <v>0.75</v>
      </c>
      <c r="W2879" s="130">
        <v>1.1200000000000001</v>
      </c>
      <c r="X2879" s="135">
        <v>305</v>
      </c>
      <c r="Y2879" s="130" t="str">
        <f t="shared" si="388"/>
        <v>L835</v>
      </c>
      <c r="Z2879" s="130" t="str">
        <f t="shared" si="389"/>
        <v>6/ER34615M</v>
      </c>
      <c r="AA2879" s="135">
        <f t="shared" si="391"/>
        <v>1.1200000000000001</v>
      </c>
      <c r="AB2879" s="135">
        <f t="shared" si="387"/>
        <v>56.97</v>
      </c>
      <c r="AC2879" s="130">
        <f t="shared" si="392"/>
        <v>305</v>
      </c>
      <c r="AD2879" s="130" t="str">
        <f t="shared" si="390"/>
        <v>66003-950</v>
      </c>
      <c r="AE2879" s="136"/>
      <c r="AF2879" s="137"/>
      <c r="AG2879" s="1" t="s">
        <v>153</v>
      </c>
      <c r="AH2879" s="43">
        <v>66811</v>
      </c>
      <c r="AI2879" s="229">
        <v>45168</v>
      </c>
    </row>
    <row r="2880" spans="1:35" x14ac:dyDescent="0.25">
      <c r="A2880" s="144">
        <v>45196</v>
      </c>
      <c r="B2880" s="56" t="s">
        <v>8667</v>
      </c>
      <c r="C2880" s="51" t="s">
        <v>646</v>
      </c>
      <c r="D2880" s="51" t="s">
        <v>8669</v>
      </c>
      <c r="E2880" s="54">
        <v>45197</v>
      </c>
      <c r="F2880" s="51" t="s">
        <v>3956</v>
      </c>
      <c r="G2880" s="48" t="s">
        <v>8668</v>
      </c>
      <c r="H2880" s="52">
        <v>1</v>
      </c>
      <c r="I2880" s="51" t="s">
        <v>251</v>
      </c>
      <c r="J2880" s="1">
        <v>19.96</v>
      </c>
      <c r="K2880" s="132">
        <v>1014253</v>
      </c>
      <c r="L2880" s="131"/>
      <c r="M2880" s="131">
        <v>3.6</v>
      </c>
      <c r="N2880" s="131">
        <v>10.050000000000001</v>
      </c>
      <c r="O2880" s="133">
        <f t="shared" si="394"/>
        <v>36.180000000000007</v>
      </c>
      <c r="P2880" s="131" t="s">
        <v>3486</v>
      </c>
      <c r="Q2880" s="131" t="s">
        <v>124</v>
      </c>
      <c r="R2880" s="134" t="s">
        <v>287</v>
      </c>
      <c r="S2880" s="149">
        <v>1.2422222222222228</v>
      </c>
      <c r="T2880" s="149">
        <v>1.2422222222222228</v>
      </c>
      <c r="U2880" s="150">
        <v>45209</v>
      </c>
      <c r="V2880" s="149">
        <v>8.3333333333333037E-2</v>
      </c>
      <c r="W2880" s="130">
        <v>0.25</v>
      </c>
      <c r="X2880" s="135">
        <v>78</v>
      </c>
      <c r="Y2880" s="130" t="str">
        <f t="shared" si="388"/>
        <v xml:space="preserve">RL1278) </v>
      </c>
      <c r="Z2880" s="130" t="str">
        <f t="shared" si="389"/>
        <v>3/NCR18650B</v>
      </c>
      <c r="AA2880" s="135">
        <f t="shared" si="391"/>
        <v>0.25</v>
      </c>
      <c r="AB2880" s="135">
        <f t="shared" si="387"/>
        <v>19.96</v>
      </c>
      <c r="AC2880" s="130">
        <f t="shared" si="392"/>
        <v>78</v>
      </c>
      <c r="AD2880" s="130" t="str">
        <f t="shared" si="390"/>
        <v>88002-633BART</v>
      </c>
      <c r="AE2880" s="136"/>
      <c r="AF2880" s="137"/>
      <c r="AG2880" s="1" t="s">
        <v>573</v>
      </c>
      <c r="AH2880" s="43">
        <v>65216</v>
      </c>
      <c r="AI2880" s="229">
        <v>45191</v>
      </c>
    </row>
    <row r="2881" spans="1:35" x14ac:dyDescent="0.25">
      <c r="A2881" s="146">
        <v>45190</v>
      </c>
      <c r="B2881" s="57" t="s">
        <v>8631</v>
      </c>
      <c r="C2881" s="51" t="s">
        <v>445</v>
      </c>
      <c r="D2881" s="51" t="s">
        <v>504</v>
      </c>
      <c r="E2881" s="54">
        <v>45204</v>
      </c>
      <c r="F2881" s="51" t="s">
        <v>499</v>
      </c>
      <c r="G2881" s="48" t="s">
        <v>503</v>
      </c>
      <c r="H2881" s="52">
        <v>50</v>
      </c>
      <c r="I2881" s="51" t="s">
        <v>364</v>
      </c>
      <c r="J2881" s="1">
        <v>25.42</v>
      </c>
      <c r="K2881" s="132">
        <v>1012826</v>
      </c>
      <c r="L2881" s="131"/>
      <c r="M2881" s="131">
        <v>11.1</v>
      </c>
      <c r="N2881" s="131">
        <v>5.2</v>
      </c>
      <c r="O2881" s="133">
        <f t="shared" si="394"/>
        <v>57.72</v>
      </c>
      <c r="P2881" s="131" t="s">
        <v>3486</v>
      </c>
      <c r="Q2881" s="131" t="s">
        <v>372</v>
      </c>
      <c r="R2881" s="134" t="s">
        <v>6632</v>
      </c>
      <c r="S2881" s="149">
        <v>49.596666666666678</v>
      </c>
      <c r="T2881" s="149">
        <v>0.99193333333333356</v>
      </c>
      <c r="U2881" s="150">
        <v>45209</v>
      </c>
      <c r="V2881" s="149">
        <v>0.75</v>
      </c>
      <c r="W2881" s="130">
        <v>0.73</v>
      </c>
      <c r="X2881" s="135">
        <v>156</v>
      </c>
      <c r="Y2881" s="130" t="str">
        <f t="shared" si="388"/>
        <v>RL978</v>
      </c>
      <c r="Z2881" s="130" t="str">
        <f t="shared" si="389"/>
        <v>6/UR18650ZY</v>
      </c>
      <c r="AA2881" s="135">
        <f t="shared" si="391"/>
        <v>0.73</v>
      </c>
      <c r="AB2881" s="135">
        <f t="shared" si="387"/>
        <v>25.42</v>
      </c>
      <c r="AC2881" s="130">
        <f t="shared" si="392"/>
        <v>156</v>
      </c>
      <c r="AD2881" s="130" t="str">
        <f t="shared" si="390"/>
        <v>66001-462</v>
      </c>
      <c r="AE2881" s="136"/>
      <c r="AF2881" s="137"/>
      <c r="AG2881" s="1" t="s">
        <v>152</v>
      </c>
      <c r="AH2881" s="43">
        <v>66818</v>
      </c>
      <c r="AI2881" s="229">
        <v>45180</v>
      </c>
    </row>
    <row r="2882" spans="1:35" x14ac:dyDescent="0.25">
      <c r="A2882" s="139">
        <v>45187</v>
      </c>
      <c r="B2882" s="58" t="s">
        <v>8613</v>
      </c>
      <c r="C2882" s="51" t="s">
        <v>655</v>
      </c>
      <c r="D2882" s="51" t="s">
        <v>656</v>
      </c>
      <c r="E2882" s="54">
        <v>45205</v>
      </c>
      <c r="F2882" s="51" t="s">
        <v>652</v>
      </c>
      <c r="G2882" s="48" t="s">
        <v>653</v>
      </c>
      <c r="H2882" s="52">
        <v>360</v>
      </c>
      <c r="I2882" s="51" t="s">
        <v>654</v>
      </c>
      <c r="J2882" s="1">
        <v>5.2</v>
      </c>
      <c r="K2882" s="132">
        <v>1013474</v>
      </c>
      <c r="L2882" s="131"/>
      <c r="M2882" s="131">
        <v>3.6</v>
      </c>
      <c r="N2882" s="131">
        <v>2.25</v>
      </c>
      <c r="O2882" s="133">
        <f t="shared" si="394"/>
        <v>8.1</v>
      </c>
      <c r="P2882" s="131" t="s">
        <v>3486</v>
      </c>
      <c r="Q2882" s="131" t="s">
        <v>412</v>
      </c>
      <c r="R2882" s="134" t="s">
        <v>2172</v>
      </c>
      <c r="S2882" s="149">
        <v>52.788333333333327</v>
      </c>
      <c r="T2882" s="149">
        <v>0.14663425925925924</v>
      </c>
      <c r="U2882" s="150">
        <v>45209</v>
      </c>
      <c r="V2882" s="149">
        <v>2.5000000000000018</v>
      </c>
      <c r="W2882" s="130">
        <v>0.13</v>
      </c>
      <c r="X2882" s="135">
        <v>12.8</v>
      </c>
      <c r="Y2882" s="130" t="str">
        <f t="shared" si="388"/>
        <v>RL1232</v>
      </c>
      <c r="Z2882" s="130" t="str">
        <f t="shared" si="389"/>
        <v>1/UR18650A</v>
      </c>
      <c r="AA2882" s="135">
        <f t="shared" si="391"/>
        <v>0.13</v>
      </c>
      <c r="AB2882" s="135">
        <f t="shared" ref="AB2882:AB2945" si="395">J2882</f>
        <v>5.2</v>
      </c>
      <c r="AC2882" s="130">
        <f t="shared" si="392"/>
        <v>12.8</v>
      </c>
      <c r="AD2882" s="130" t="str">
        <f t="shared" si="390"/>
        <v>67001-718</v>
      </c>
      <c r="AE2882" s="136"/>
      <c r="AF2882" s="137"/>
      <c r="AG2882" s="1" t="s">
        <v>153</v>
      </c>
      <c r="AH2882" s="43">
        <v>35562</v>
      </c>
      <c r="AI2882" s="229">
        <v>45184</v>
      </c>
    </row>
    <row r="2883" spans="1:35" x14ac:dyDescent="0.25">
      <c r="A2883" s="146">
        <v>45190</v>
      </c>
      <c r="B2883" s="57" t="s">
        <v>8638</v>
      </c>
      <c r="C2883" s="51" t="s">
        <v>532</v>
      </c>
      <c r="D2883" s="51" t="s">
        <v>127</v>
      </c>
      <c r="E2883" s="54">
        <v>45201</v>
      </c>
      <c r="F2883" s="51" t="s">
        <v>125</v>
      </c>
      <c r="G2883" s="48" t="s">
        <v>126</v>
      </c>
      <c r="H2883" s="52">
        <v>500</v>
      </c>
      <c r="I2883" s="51" t="s">
        <v>364</v>
      </c>
      <c r="J2883" s="1">
        <v>14.42</v>
      </c>
      <c r="K2883" s="132">
        <v>1014016</v>
      </c>
      <c r="L2883" s="131"/>
      <c r="M2883" s="131">
        <v>11.1</v>
      </c>
      <c r="N2883" s="131">
        <v>2.6</v>
      </c>
      <c r="O2883" s="133">
        <f t="shared" si="394"/>
        <v>28.86</v>
      </c>
      <c r="P2883" s="131" t="s">
        <v>3486</v>
      </c>
      <c r="Q2883" s="131" t="s">
        <v>577</v>
      </c>
      <c r="R2883" s="134" t="s">
        <v>8790</v>
      </c>
      <c r="S2883" s="149">
        <v>138.39555555555555</v>
      </c>
      <c r="T2883" s="149">
        <v>0.2767911111111111</v>
      </c>
      <c r="U2883" s="150">
        <v>45208</v>
      </c>
      <c r="V2883" s="149">
        <v>7.4999999999999982</v>
      </c>
      <c r="W2883" s="130">
        <v>0.28999999999999998</v>
      </c>
      <c r="X2883" s="135">
        <v>29.5</v>
      </c>
      <c r="Y2883" s="130" t="str">
        <f t="shared" si="388"/>
        <v>RL489</v>
      </c>
      <c r="Z2883" s="130" t="str">
        <f t="shared" si="389"/>
        <v>3/UR18650ZY</v>
      </c>
      <c r="AA2883" s="135">
        <f t="shared" si="391"/>
        <v>0.28999999999999998</v>
      </c>
      <c r="AB2883" s="135">
        <f t="shared" si="395"/>
        <v>14.42</v>
      </c>
      <c r="AC2883" s="130">
        <f t="shared" si="392"/>
        <v>29.5</v>
      </c>
      <c r="AD2883" s="130" t="str">
        <f t="shared" si="390"/>
        <v>66000-664</v>
      </c>
      <c r="AE2883" s="136"/>
      <c r="AF2883" s="137"/>
      <c r="AG2883" s="1" t="s">
        <v>153</v>
      </c>
      <c r="AH2883" s="43">
        <v>65022</v>
      </c>
      <c r="AI2883" s="229">
        <v>45190</v>
      </c>
    </row>
    <row r="2884" spans="1:35" x14ac:dyDescent="0.25">
      <c r="A2884" s="144">
        <v>45196</v>
      </c>
      <c r="B2884" s="56" t="s">
        <v>8670</v>
      </c>
      <c r="C2884" s="51" t="s">
        <v>2321</v>
      </c>
      <c r="D2884" s="51" t="s">
        <v>6359</v>
      </c>
      <c r="E2884" s="54">
        <v>45204</v>
      </c>
      <c r="F2884" s="51" t="s">
        <v>322</v>
      </c>
      <c r="G2884" s="48" t="s">
        <v>6355</v>
      </c>
      <c r="H2884" s="52">
        <v>30</v>
      </c>
      <c r="I2884" s="51" t="s">
        <v>6356</v>
      </c>
      <c r="J2884" s="1">
        <v>4.1900000000000004</v>
      </c>
      <c r="K2884" s="132">
        <v>1014119</v>
      </c>
      <c r="L2884" s="131"/>
      <c r="M2884" s="131">
        <v>3.6</v>
      </c>
      <c r="N2884" s="131">
        <v>1.6</v>
      </c>
      <c r="O2884" s="133">
        <f t="shared" si="394"/>
        <v>5.7600000000000007</v>
      </c>
      <c r="P2884" s="131" t="s">
        <v>4011</v>
      </c>
      <c r="Q2884" s="131" t="s">
        <v>577</v>
      </c>
      <c r="R2884" s="134" t="s">
        <v>5667</v>
      </c>
      <c r="S2884" s="149">
        <v>9.9472222222222211</v>
      </c>
      <c r="T2884" s="149">
        <v>0.33157407407407402</v>
      </c>
      <c r="U2884" s="150">
        <v>45205</v>
      </c>
      <c r="V2884" s="149">
        <v>0.75</v>
      </c>
      <c r="W2884" s="130">
        <v>0.28999999999999998</v>
      </c>
      <c r="X2884" s="135">
        <v>11.05</v>
      </c>
      <c r="Y2884" s="130" t="str">
        <f t="shared" si="388"/>
        <v>N1001</v>
      </c>
      <c r="Z2884" s="130" t="str">
        <f t="shared" si="389"/>
        <v>3/IT1600Cs</v>
      </c>
      <c r="AA2884" s="135">
        <f t="shared" si="391"/>
        <v>0.28999999999999998</v>
      </c>
      <c r="AB2884" s="135">
        <f t="shared" si="395"/>
        <v>4.1900000000000004</v>
      </c>
      <c r="AC2884" s="130">
        <f t="shared" si="392"/>
        <v>11.05</v>
      </c>
      <c r="AD2884" s="130" t="str">
        <f t="shared" si="390"/>
        <v>59001-306GP1</v>
      </c>
      <c r="AE2884" s="136"/>
      <c r="AF2884" s="137"/>
      <c r="AG2884" s="1" t="s">
        <v>151</v>
      </c>
      <c r="AH2884" s="43" t="s">
        <v>8117</v>
      </c>
      <c r="AI2884" s="229">
        <v>45190</v>
      </c>
    </row>
    <row r="2885" spans="1:35" x14ac:dyDescent="0.25">
      <c r="A2885" s="139">
        <v>45187</v>
      </c>
      <c r="B2885" s="58" t="s">
        <v>8617</v>
      </c>
      <c r="C2885" s="51" t="s">
        <v>8619</v>
      </c>
      <c r="D2885" s="51" t="s">
        <v>8620</v>
      </c>
      <c r="E2885" s="54">
        <v>45201</v>
      </c>
      <c r="F2885" s="51" t="s">
        <v>2568</v>
      </c>
      <c r="G2885" s="48" t="s">
        <v>8618</v>
      </c>
      <c r="H2885" s="52">
        <v>34</v>
      </c>
      <c r="I2885" s="51" t="s">
        <v>4445</v>
      </c>
      <c r="J2885" s="1">
        <v>4.8099999999999996</v>
      </c>
      <c r="K2885" s="132">
        <v>1013498</v>
      </c>
      <c r="L2885" s="131"/>
      <c r="M2885" s="131">
        <v>7.2</v>
      </c>
      <c r="N2885" s="131">
        <v>9</v>
      </c>
      <c r="O2885" s="133">
        <f t="shared" si="394"/>
        <v>64.8</v>
      </c>
      <c r="P2885" s="131" t="s">
        <v>538</v>
      </c>
      <c r="Q2885" s="131" t="s">
        <v>582</v>
      </c>
      <c r="R2885" s="134" t="s">
        <v>248</v>
      </c>
      <c r="S2885" s="149">
        <v>6.106388888888886</v>
      </c>
      <c r="T2885" s="149">
        <v>0.1795996732026143</v>
      </c>
      <c r="U2885" s="150">
        <v>45205</v>
      </c>
      <c r="V2885" s="149">
        <v>0.33333333333333348</v>
      </c>
      <c r="W2885" s="130">
        <v>0.25</v>
      </c>
      <c r="X2885" s="135">
        <v>42.5</v>
      </c>
      <c r="Y2885" s="130" t="str">
        <f t="shared" si="388"/>
        <v>L784</v>
      </c>
      <c r="Z2885" s="130" t="str">
        <f t="shared" si="389"/>
        <v>2/ER26500H</v>
      </c>
      <c r="AA2885" s="135">
        <f t="shared" si="391"/>
        <v>0.25</v>
      </c>
      <c r="AB2885" s="135">
        <f t="shared" si="395"/>
        <v>4.8099999999999996</v>
      </c>
      <c r="AC2885" s="130">
        <f t="shared" si="392"/>
        <v>42.5</v>
      </c>
      <c r="AD2885" s="130" t="str">
        <f t="shared" si="390"/>
        <v>59002-203REM</v>
      </c>
      <c r="AE2885" s="136"/>
      <c r="AF2885" s="137"/>
      <c r="AG2885" s="1" t="s">
        <v>151</v>
      </c>
      <c r="AH2885" s="43">
        <v>1400</v>
      </c>
      <c r="AI2885" s="229">
        <v>45184</v>
      </c>
    </row>
    <row r="2886" spans="1:35" x14ac:dyDescent="0.25">
      <c r="A2886" s="147">
        <v>45191</v>
      </c>
      <c r="B2886" s="82" t="s">
        <v>8648</v>
      </c>
      <c r="C2886" s="51" t="s">
        <v>5183</v>
      </c>
      <c r="D2886" s="51" t="s">
        <v>525</v>
      </c>
      <c r="E2886" s="54">
        <v>45212</v>
      </c>
      <c r="F2886" s="51" t="s">
        <v>1045</v>
      </c>
      <c r="G2886" s="48" t="s">
        <v>524</v>
      </c>
      <c r="H2886" s="52">
        <v>50</v>
      </c>
      <c r="I2886" s="51" t="s">
        <v>1924</v>
      </c>
      <c r="J2886" s="1">
        <v>39.08</v>
      </c>
      <c r="K2886" s="132">
        <v>1013900</v>
      </c>
      <c r="L2886" s="131"/>
      <c r="M2886" s="131"/>
      <c r="N2886" s="131"/>
      <c r="O2886" s="133">
        <f t="shared" si="394"/>
        <v>0</v>
      </c>
      <c r="P2886" s="131"/>
      <c r="Q2886" s="131"/>
      <c r="R2886" s="134" t="s">
        <v>5813</v>
      </c>
      <c r="S2886" s="149">
        <v>12.423611111111111</v>
      </c>
      <c r="T2886" s="149">
        <v>0.24847222222222221</v>
      </c>
      <c r="U2886" s="150">
        <v>45215</v>
      </c>
      <c r="V2886" s="149">
        <v>0.75</v>
      </c>
      <c r="W2886" s="130">
        <v>0.09</v>
      </c>
      <c r="X2886" s="135">
        <v>58.5</v>
      </c>
      <c r="Y2886" s="130" t="str">
        <f t="shared" si="388"/>
        <v>CH178A</v>
      </c>
      <c r="Z2886" s="130" t="str">
        <f t="shared" si="389"/>
        <v xml:space="preserve">1/TSB-002PCB </v>
      </c>
      <c r="AA2886" s="135">
        <f t="shared" si="391"/>
        <v>0.09</v>
      </c>
      <c r="AB2886" s="135">
        <f t="shared" si="395"/>
        <v>39.08</v>
      </c>
      <c r="AC2886" s="130">
        <f t="shared" si="392"/>
        <v>58.5</v>
      </c>
      <c r="AD2886" s="130" t="str">
        <f t="shared" si="390"/>
        <v>66000-087</v>
      </c>
      <c r="AE2886" s="136"/>
      <c r="AF2886" s="137"/>
      <c r="AG2886" s="1" t="s">
        <v>153</v>
      </c>
      <c r="AH2886" s="43" t="s">
        <v>1046</v>
      </c>
      <c r="AI2886" s="229">
        <v>45189</v>
      </c>
    </row>
    <row r="2887" spans="1:35" x14ac:dyDescent="0.25">
      <c r="A2887" s="139">
        <v>45187</v>
      </c>
      <c r="B2887" s="58" t="s">
        <v>8616</v>
      </c>
      <c r="C2887" s="51" t="s">
        <v>147</v>
      </c>
      <c r="D2887" s="51" t="s">
        <v>365</v>
      </c>
      <c r="E2887" s="54">
        <v>45196</v>
      </c>
      <c r="F2887" s="51" t="s">
        <v>139</v>
      </c>
      <c r="G2887" s="48" t="s">
        <v>140</v>
      </c>
      <c r="H2887" s="52">
        <v>30</v>
      </c>
      <c r="I2887" s="51" t="s">
        <v>114</v>
      </c>
      <c r="J2887" s="1">
        <v>86.51</v>
      </c>
      <c r="K2887" s="132">
        <v>1013490</v>
      </c>
      <c r="L2887" s="131"/>
      <c r="M2887" s="131">
        <v>19.2</v>
      </c>
      <c r="N2887" s="131">
        <v>4.5</v>
      </c>
      <c r="O2887" s="133">
        <f t="shared" si="394"/>
        <v>86.399999999999991</v>
      </c>
      <c r="P2887" s="131" t="s">
        <v>3497</v>
      </c>
      <c r="Q2887" s="131" t="s">
        <v>1208</v>
      </c>
      <c r="R2887" s="134" t="s">
        <v>6881</v>
      </c>
      <c r="S2887" s="149">
        <v>30.56583333333333</v>
      </c>
      <c r="T2887" s="149">
        <v>1.018861111111111</v>
      </c>
      <c r="U2887" s="150">
        <v>45215</v>
      </c>
      <c r="V2887" s="149">
        <v>0.99999999999999911</v>
      </c>
      <c r="W2887" s="130">
        <v>0.94</v>
      </c>
      <c r="X2887" s="135">
        <v>115</v>
      </c>
      <c r="Y2887" s="130" t="str">
        <f t="shared" si="388"/>
        <v>N1021</v>
      </c>
      <c r="Z2887" s="130" t="str">
        <f t="shared" si="389"/>
        <v>16/HR4/3FAU</v>
      </c>
      <c r="AA2887" s="135">
        <f t="shared" si="391"/>
        <v>0.94</v>
      </c>
      <c r="AB2887" s="135">
        <f t="shared" si="395"/>
        <v>86.51</v>
      </c>
      <c r="AC2887" s="130">
        <f t="shared" si="392"/>
        <v>115</v>
      </c>
      <c r="AD2887" s="130" t="str">
        <f t="shared" si="390"/>
        <v>66000-725</v>
      </c>
      <c r="AE2887" s="136"/>
      <c r="AF2887" s="137"/>
      <c r="AG2887" s="1" t="s">
        <v>573</v>
      </c>
      <c r="AH2887" s="43">
        <v>66824</v>
      </c>
      <c r="AI2887" s="229">
        <v>45184</v>
      </c>
    </row>
    <row r="2888" spans="1:35" x14ac:dyDescent="0.25">
      <c r="A2888" s="144">
        <v>45196</v>
      </c>
      <c r="B2888" s="56" t="s">
        <v>8673</v>
      </c>
      <c r="C2888" s="51" t="s">
        <v>1152</v>
      </c>
      <c r="D2888" s="51" t="s">
        <v>1153</v>
      </c>
      <c r="E2888" s="54">
        <v>45212</v>
      </c>
      <c r="F2888" s="51" t="s">
        <v>1149</v>
      </c>
      <c r="G2888" s="48" t="s">
        <v>1150</v>
      </c>
      <c r="H2888" s="52">
        <v>3</v>
      </c>
      <c r="I2888" s="51" t="s">
        <v>1151</v>
      </c>
      <c r="J2888" s="1">
        <v>43.58</v>
      </c>
      <c r="K2888" s="132">
        <v>1014529</v>
      </c>
      <c r="L2888" s="131"/>
      <c r="M2888" s="131">
        <v>36</v>
      </c>
      <c r="N2888" s="131">
        <v>2</v>
      </c>
      <c r="O2888" s="133">
        <f t="shared" si="394"/>
        <v>72</v>
      </c>
      <c r="P2888" s="131" t="s">
        <v>115</v>
      </c>
      <c r="Q2888" s="131" t="s">
        <v>577</v>
      </c>
      <c r="R2888" s="134" t="s">
        <v>2172</v>
      </c>
      <c r="S2888" s="149">
        <v>3.6424999999999979</v>
      </c>
      <c r="T2888" s="149">
        <v>1.214166666666666</v>
      </c>
      <c r="U2888" s="150">
        <v>45212</v>
      </c>
      <c r="V2888" s="149">
        <v>0.16666666666666607</v>
      </c>
      <c r="W2888" s="130">
        <v>0.95</v>
      </c>
      <c r="X2888" s="135">
        <v>115.95</v>
      </c>
      <c r="Y2888" s="130" t="str">
        <f t="shared" si="388"/>
        <v>S122</v>
      </c>
      <c r="Z2888" s="130" t="str">
        <f t="shared" si="389"/>
        <v>3/LB-VWVBM10</v>
      </c>
      <c r="AA2888" s="135">
        <f t="shared" si="391"/>
        <v>0.95</v>
      </c>
      <c r="AB2888" s="135">
        <f t="shared" si="395"/>
        <v>43.58</v>
      </c>
      <c r="AC2888" s="130">
        <f t="shared" si="392"/>
        <v>115.95</v>
      </c>
      <c r="AD2888" s="130" t="str">
        <f t="shared" si="390"/>
        <v>66002-606</v>
      </c>
      <c r="AE2888" s="136"/>
      <c r="AF2888" s="137"/>
      <c r="AG2888" s="1" t="s">
        <v>573</v>
      </c>
      <c r="AH2888" s="43">
        <v>34566</v>
      </c>
      <c r="AI2888" s="229">
        <v>45195</v>
      </c>
    </row>
    <row r="2889" spans="1:35" x14ac:dyDescent="0.25">
      <c r="A2889" s="146">
        <v>45197</v>
      </c>
      <c r="B2889" s="57" t="s">
        <v>8684</v>
      </c>
      <c r="C2889" s="51" t="s">
        <v>8686</v>
      </c>
      <c r="D2889" s="51" t="s">
        <v>6875</v>
      </c>
      <c r="E2889" s="54">
        <v>45212</v>
      </c>
      <c r="F2889" s="51" t="s">
        <v>572</v>
      </c>
      <c r="G2889" s="48" t="s">
        <v>6873</v>
      </c>
      <c r="H2889" s="52">
        <v>50</v>
      </c>
      <c r="I2889" s="51" t="s">
        <v>8685</v>
      </c>
      <c r="J2889" s="1">
        <v>5.73</v>
      </c>
      <c r="K2889" s="132">
        <v>1014574</v>
      </c>
      <c r="L2889" s="131"/>
      <c r="M2889" s="131"/>
      <c r="N2889" s="131"/>
      <c r="O2889" s="133">
        <f t="shared" si="394"/>
        <v>0</v>
      </c>
      <c r="P2889" s="131"/>
      <c r="Q2889" s="131"/>
      <c r="R2889" s="134" t="s">
        <v>2172</v>
      </c>
      <c r="S2889" s="149">
        <v>6.5669444444444434</v>
      </c>
      <c r="T2889" s="149">
        <v>0.13133888888888887</v>
      </c>
      <c r="U2889" s="150">
        <v>45212</v>
      </c>
      <c r="V2889" s="149">
        <v>0.41666666666666519</v>
      </c>
      <c r="W2889" s="130">
        <v>0.86</v>
      </c>
      <c r="X2889" s="135">
        <v>22.5</v>
      </c>
      <c r="Y2889" s="130" t="str">
        <f t="shared" si="388"/>
        <v>CA147</v>
      </c>
      <c r="Z2889" s="130" t="str">
        <f t="shared" si="389"/>
        <v>FY1202000</v>
      </c>
      <c r="AA2889" s="135">
        <f t="shared" si="391"/>
        <v>0.86</v>
      </c>
      <c r="AB2889" s="135">
        <f t="shared" si="395"/>
        <v>5.73</v>
      </c>
      <c r="AC2889" s="130">
        <f t="shared" si="392"/>
        <v>22.5</v>
      </c>
      <c r="AD2889" s="130" t="str">
        <f t="shared" si="390"/>
        <v>66002-278</v>
      </c>
      <c r="AE2889" s="136"/>
      <c r="AF2889" s="137"/>
      <c r="AG2889" s="1" t="s">
        <v>151</v>
      </c>
      <c r="AH2889" s="43">
        <v>65461</v>
      </c>
      <c r="AI2889" s="229">
        <v>45195</v>
      </c>
    </row>
    <row r="2890" spans="1:35" x14ac:dyDescent="0.25">
      <c r="A2890" s="139">
        <v>45187</v>
      </c>
      <c r="B2890" s="58" t="s">
        <v>8621</v>
      </c>
      <c r="C2890" s="51" t="s">
        <v>310</v>
      </c>
      <c r="D2890" s="51" t="s">
        <v>8624</v>
      </c>
      <c r="E2890" s="54">
        <v>45205</v>
      </c>
      <c r="F2890" s="51" t="s">
        <v>8622</v>
      </c>
      <c r="G2890" s="48" t="s">
        <v>8623</v>
      </c>
      <c r="H2890" s="52">
        <v>150</v>
      </c>
      <c r="I2890" s="51" t="s">
        <v>3107</v>
      </c>
      <c r="J2890" s="1">
        <v>11.15</v>
      </c>
      <c r="K2890" s="132">
        <v>1013503</v>
      </c>
      <c r="L2890" s="131"/>
      <c r="M2890" s="131">
        <v>4.8</v>
      </c>
      <c r="N2890" s="131">
        <v>4</v>
      </c>
      <c r="O2890" s="133">
        <f t="shared" si="394"/>
        <v>19.2</v>
      </c>
      <c r="P2890" s="131" t="s">
        <v>4011</v>
      </c>
      <c r="Q2890" s="131" t="s">
        <v>562</v>
      </c>
      <c r="R2890" s="134" t="s">
        <v>5813</v>
      </c>
      <c r="S2890" s="149">
        <v>35.705277777777781</v>
      </c>
      <c r="T2890" s="149">
        <v>0.23803518518518521</v>
      </c>
      <c r="U2890" s="150">
        <v>45212</v>
      </c>
      <c r="V2890" s="149">
        <v>6.0000000000000018</v>
      </c>
      <c r="W2890" s="130">
        <v>0.25</v>
      </c>
      <c r="X2890" s="135">
        <v>21.16</v>
      </c>
      <c r="Y2890" s="130" t="str">
        <f t="shared" si="388"/>
        <v>N2087</v>
      </c>
      <c r="Z2890" s="130" t="str">
        <f t="shared" si="389"/>
        <v>4/ITL4000D</v>
      </c>
      <c r="AA2890" s="135">
        <f t="shared" si="391"/>
        <v>0.25</v>
      </c>
      <c r="AB2890" s="135">
        <f t="shared" si="395"/>
        <v>11.15</v>
      </c>
      <c r="AC2890" s="130">
        <f t="shared" si="392"/>
        <v>21.16</v>
      </c>
      <c r="AD2890" s="130" t="str">
        <f t="shared" si="390"/>
        <v>66003-208</v>
      </c>
      <c r="AE2890" s="136"/>
      <c r="AF2890" s="137"/>
      <c r="AG2890" s="1" t="s">
        <v>152</v>
      </c>
      <c r="AH2890" s="43">
        <v>2822</v>
      </c>
      <c r="AI2890" s="229">
        <v>45184</v>
      </c>
    </row>
    <row r="2891" spans="1:35" x14ac:dyDescent="0.25">
      <c r="A2891" s="147">
        <v>45198</v>
      </c>
      <c r="B2891" s="82" t="s">
        <v>8703</v>
      </c>
      <c r="C2891" s="51" t="s">
        <v>129</v>
      </c>
      <c r="D2891" s="51" t="s">
        <v>217</v>
      </c>
      <c r="E2891" s="54">
        <v>45215</v>
      </c>
      <c r="F2891" s="51" t="s">
        <v>117</v>
      </c>
      <c r="G2891" s="48" t="s">
        <v>4051</v>
      </c>
      <c r="H2891" s="52">
        <v>16</v>
      </c>
      <c r="I2891" s="51" t="s">
        <v>128</v>
      </c>
      <c r="J2891" s="1">
        <v>3.83</v>
      </c>
      <c r="K2891" s="132">
        <v>1014700</v>
      </c>
      <c r="L2891" s="131"/>
      <c r="M2891" s="131">
        <v>3</v>
      </c>
      <c r="N2891" s="131">
        <v>1.8</v>
      </c>
      <c r="O2891" s="133">
        <f t="shared" si="394"/>
        <v>5.4</v>
      </c>
      <c r="P2891" s="131" t="s">
        <v>411</v>
      </c>
      <c r="Q2891" s="131" t="s">
        <v>412</v>
      </c>
      <c r="R2891" s="134" t="s">
        <v>5667</v>
      </c>
      <c r="S2891" s="149">
        <v>3.9613888888888882</v>
      </c>
      <c r="T2891" s="149">
        <v>0.24758680555555551</v>
      </c>
      <c r="U2891" s="150">
        <v>45211</v>
      </c>
      <c r="V2891" s="149">
        <v>0.16444444444444262</v>
      </c>
      <c r="W2891" s="130">
        <v>0.21</v>
      </c>
      <c r="X2891" s="135">
        <v>10.57</v>
      </c>
      <c r="Y2891" s="130" t="str">
        <f t="shared" si="388"/>
        <v>L349</v>
      </c>
      <c r="Z2891" s="130" t="str">
        <f t="shared" si="389"/>
        <v>1/CR17335SE</v>
      </c>
      <c r="AA2891" s="135">
        <f t="shared" si="391"/>
        <v>0.21</v>
      </c>
      <c r="AB2891" s="135">
        <f t="shared" si="395"/>
        <v>3.83</v>
      </c>
      <c r="AC2891" s="130">
        <f t="shared" si="392"/>
        <v>10.57</v>
      </c>
      <c r="AD2891" s="130" t="str">
        <f t="shared" si="390"/>
        <v>32007-611FANUC</v>
      </c>
      <c r="AE2891" s="136"/>
      <c r="AF2891" s="137"/>
      <c r="AG2891" s="1" t="s">
        <v>573</v>
      </c>
      <c r="AH2891" s="43">
        <v>24232</v>
      </c>
      <c r="AI2891" s="229">
        <v>45196</v>
      </c>
    </row>
    <row r="2892" spans="1:35" x14ac:dyDescent="0.25">
      <c r="A2892" s="146">
        <v>45197</v>
      </c>
      <c r="B2892" s="57" t="s">
        <v>8696</v>
      </c>
      <c r="C2892" s="51" t="s">
        <v>817</v>
      </c>
      <c r="D2892" s="51" t="s">
        <v>1634</v>
      </c>
      <c r="E2892" s="54">
        <v>45198</v>
      </c>
      <c r="F2892" s="51" t="s">
        <v>117</v>
      </c>
      <c r="G2892" s="48" t="s">
        <v>1631</v>
      </c>
      <c r="H2892" s="52">
        <v>3</v>
      </c>
      <c r="I2892" s="51" t="s">
        <v>8697</v>
      </c>
      <c r="J2892" s="1">
        <v>0.79</v>
      </c>
      <c r="K2892" s="132">
        <v>1014284</v>
      </c>
      <c r="L2892" s="131"/>
      <c r="M2892" s="131">
        <v>3</v>
      </c>
      <c r="N2892" s="131">
        <v>0.22</v>
      </c>
      <c r="O2892" s="133">
        <f t="shared" si="394"/>
        <v>0.66</v>
      </c>
      <c r="P2892" s="131" t="s">
        <v>411</v>
      </c>
      <c r="Q2892" s="131" t="s">
        <v>412</v>
      </c>
      <c r="R2892" s="134" t="s">
        <v>248</v>
      </c>
      <c r="S2892" s="149">
        <v>1.1938888888888899</v>
      </c>
      <c r="T2892" s="149">
        <v>0.3979629629629633</v>
      </c>
      <c r="U2892" s="150">
        <v>45211</v>
      </c>
      <c r="V2892" s="149">
        <v>8.3333333333335702E-2</v>
      </c>
      <c r="W2892" s="130">
        <v>0.49</v>
      </c>
      <c r="X2892" s="135">
        <v>15</v>
      </c>
      <c r="Y2892" s="130" t="str">
        <f t="shared" si="388"/>
        <v>PACK503</v>
      </c>
      <c r="Z2892" s="130" t="str">
        <f t="shared" si="389"/>
        <v>1/CR2032</v>
      </c>
      <c r="AA2892" s="135">
        <f t="shared" si="391"/>
        <v>0.49</v>
      </c>
      <c r="AB2892" s="135">
        <f t="shared" si="395"/>
        <v>0.79</v>
      </c>
      <c r="AC2892" s="130">
        <f t="shared" si="392"/>
        <v>15</v>
      </c>
      <c r="AD2892" s="130" t="str">
        <f t="shared" si="390"/>
        <v>66002-097</v>
      </c>
      <c r="AE2892" s="136"/>
      <c r="AF2892" s="137"/>
      <c r="AG2892" s="1" t="s">
        <v>151</v>
      </c>
      <c r="AH2892" s="43">
        <v>24232</v>
      </c>
      <c r="AI2892" s="229">
        <v>45191</v>
      </c>
    </row>
    <row r="2893" spans="1:35" x14ac:dyDescent="0.25">
      <c r="A2893" s="140">
        <v>45195</v>
      </c>
      <c r="B2893" s="55" t="s">
        <v>8661</v>
      </c>
      <c r="C2893" s="51" t="s">
        <v>651</v>
      </c>
      <c r="D2893" s="51" t="s">
        <v>8664</v>
      </c>
      <c r="E2893" s="54">
        <v>45212</v>
      </c>
      <c r="F2893" s="51" t="s">
        <v>8662</v>
      </c>
      <c r="G2893" s="48" t="s">
        <v>8663</v>
      </c>
      <c r="H2893" s="52">
        <v>12</v>
      </c>
      <c r="I2893" s="51" t="s">
        <v>650</v>
      </c>
      <c r="J2893" s="1">
        <v>1.74</v>
      </c>
      <c r="K2893" s="132">
        <v>1014260</v>
      </c>
      <c r="L2893" s="131"/>
      <c r="M2893" s="131">
        <v>3.6</v>
      </c>
      <c r="N2893" s="131">
        <v>2.7</v>
      </c>
      <c r="O2893" s="133">
        <f t="shared" si="394"/>
        <v>9.7200000000000006</v>
      </c>
      <c r="P2893" s="131" t="s">
        <v>3372</v>
      </c>
      <c r="Q2893" s="131" t="s">
        <v>412</v>
      </c>
      <c r="R2893" s="134" t="s">
        <v>5667</v>
      </c>
      <c r="S2893" s="149">
        <v>3.087500000000003</v>
      </c>
      <c r="T2893" s="149">
        <v>0.25729166666666692</v>
      </c>
      <c r="U2893" s="150">
        <v>45211</v>
      </c>
      <c r="V2893" s="149">
        <v>0.16666666666666607</v>
      </c>
      <c r="W2893" s="130">
        <v>0.25</v>
      </c>
      <c r="X2893" s="135">
        <v>20</v>
      </c>
      <c r="Y2893" s="130" t="str">
        <f t="shared" ref="Y2893:Y2956" si="396">D2893</f>
        <v>PACK257</v>
      </c>
      <c r="Z2893" s="130" t="str">
        <f t="shared" si="389"/>
        <v>1/ER14505H</v>
      </c>
      <c r="AA2893" s="135">
        <f t="shared" si="391"/>
        <v>0.25</v>
      </c>
      <c r="AB2893" s="135">
        <f t="shared" si="395"/>
        <v>1.74</v>
      </c>
      <c r="AC2893" s="130">
        <f t="shared" si="392"/>
        <v>20</v>
      </c>
      <c r="AD2893" s="130" t="str">
        <f t="shared" ref="AD2893:AD2956" si="397">G2893</f>
        <v>59002-161CED</v>
      </c>
      <c r="AE2893" s="136"/>
      <c r="AF2893" s="137"/>
      <c r="AG2893" s="1" t="s">
        <v>151</v>
      </c>
      <c r="AH2893" s="43">
        <v>2139</v>
      </c>
      <c r="AI2893" s="229">
        <v>45191</v>
      </c>
    </row>
    <row r="2894" spans="1:35" x14ac:dyDescent="0.25">
      <c r="A2894" s="146">
        <v>45204</v>
      </c>
      <c r="B2894" s="57" t="s">
        <v>8737</v>
      </c>
      <c r="C2894" s="51" t="s">
        <v>8739</v>
      </c>
      <c r="D2894" s="51" t="s">
        <v>8809</v>
      </c>
      <c r="E2894" s="54">
        <v>45214</v>
      </c>
      <c r="F2894" s="51" t="s">
        <v>1002</v>
      </c>
      <c r="G2894" s="48" t="s">
        <v>8738</v>
      </c>
      <c r="H2894" s="52">
        <v>1</v>
      </c>
      <c r="I2894" s="51" t="s">
        <v>5576</v>
      </c>
      <c r="J2894" s="1">
        <v>90.17</v>
      </c>
      <c r="K2894" s="132">
        <v>1012079</v>
      </c>
      <c r="L2894" s="131"/>
      <c r="M2894" s="131">
        <v>45.6</v>
      </c>
      <c r="N2894" s="131">
        <v>3</v>
      </c>
      <c r="O2894" s="133">
        <f t="shared" si="394"/>
        <v>136.80000000000001</v>
      </c>
      <c r="P2894" s="131" t="s">
        <v>4011</v>
      </c>
      <c r="Q2894" s="131" t="s">
        <v>8740</v>
      </c>
      <c r="R2894" s="134" t="s">
        <v>2172</v>
      </c>
      <c r="S2894" s="149">
        <v>2.3755555555555561</v>
      </c>
      <c r="T2894" s="149">
        <v>2.3755555555555561</v>
      </c>
      <c r="U2894" s="150">
        <v>45211</v>
      </c>
      <c r="V2894" s="149">
        <v>7.1111111111110681E-2</v>
      </c>
      <c r="W2894" s="130">
        <v>0.5</v>
      </c>
      <c r="X2894" s="135">
        <v>322</v>
      </c>
      <c r="Y2894" s="130" t="str">
        <f t="shared" si="396"/>
        <v>RECELL863</v>
      </c>
      <c r="Z2894" s="130" t="str">
        <f t="shared" si="389"/>
        <v>38/IC3000C</v>
      </c>
      <c r="AA2894" s="135">
        <f t="shared" si="391"/>
        <v>0.5</v>
      </c>
      <c r="AB2894" s="135">
        <f t="shared" si="395"/>
        <v>90.17</v>
      </c>
      <c r="AC2894" s="130">
        <f t="shared" si="392"/>
        <v>322</v>
      </c>
      <c r="AD2894" s="130" t="str">
        <f t="shared" si="397"/>
        <v>66003-915</v>
      </c>
      <c r="AE2894" s="136"/>
      <c r="AF2894" s="137"/>
      <c r="AG2894" s="1" t="s">
        <v>152</v>
      </c>
      <c r="AH2894" s="43">
        <v>23977</v>
      </c>
      <c r="AI2894" s="229">
        <v>45204</v>
      </c>
    </row>
    <row r="2895" spans="1:35" x14ac:dyDescent="0.25">
      <c r="A2895" s="146">
        <v>45190</v>
      </c>
      <c r="B2895" s="191" t="s">
        <v>8640</v>
      </c>
      <c r="D2895" s="175" t="s">
        <v>8435</v>
      </c>
      <c r="E2895" s="187">
        <v>45180</v>
      </c>
      <c r="F2895" s="175" t="s">
        <v>8112</v>
      </c>
      <c r="G2895" s="176" t="s">
        <v>887</v>
      </c>
      <c r="H2895" s="177">
        <v>1000</v>
      </c>
      <c r="I2895" s="175" t="s">
        <v>7181</v>
      </c>
      <c r="J2895" s="178">
        <v>0.3</v>
      </c>
      <c r="K2895" s="132">
        <v>1012889</v>
      </c>
      <c r="L2895" s="131"/>
      <c r="M2895" s="131"/>
      <c r="N2895" s="131"/>
      <c r="O2895" s="133">
        <f t="shared" si="394"/>
        <v>0</v>
      </c>
      <c r="P2895" s="131"/>
      <c r="Q2895" s="131"/>
      <c r="R2895" s="134" t="s">
        <v>5813</v>
      </c>
      <c r="S2895" s="149">
        <v>3.6894444444444421</v>
      </c>
      <c r="T2895" s="149">
        <v>3.6894444444444422E-3</v>
      </c>
      <c r="U2895" s="150">
        <v>45211</v>
      </c>
      <c r="V2895" s="149">
        <v>7.7222222222221859E-2</v>
      </c>
      <c r="W2895" s="130">
        <v>0.25</v>
      </c>
      <c r="X2895" s="135">
        <v>2.5</v>
      </c>
      <c r="Y2895" s="130" t="str">
        <f t="shared" si="396"/>
        <v>HEATSHRINK</v>
      </c>
      <c r="Z2895" s="130"/>
      <c r="AA2895" s="135">
        <f t="shared" ref="AA2895:AA2958" si="398">W2895</f>
        <v>0.25</v>
      </c>
      <c r="AB2895" s="135">
        <f t="shared" si="395"/>
        <v>0.3</v>
      </c>
      <c r="AC2895" s="130">
        <f t="shared" ref="AC2895:AC2958" si="399">X2895</f>
        <v>2.5</v>
      </c>
      <c r="AD2895" s="130" t="str">
        <f t="shared" si="397"/>
        <v>65001-994</v>
      </c>
      <c r="AE2895" s="136"/>
      <c r="AF2895" s="137"/>
      <c r="AG2895" s="1" t="s">
        <v>13</v>
      </c>
      <c r="AH2895" s="43">
        <v>35409</v>
      </c>
      <c r="AI2895" s="229">
        <v>45180</v>
      </c>
    </row>
    <row r="2896" spans="1:35" x14ac:dyDescent="0.25">
      <c r="A2896" s="140">
        <v>45195</v>
      </c>
      <c r="B2896" s="55" t="s">
        <v>8659</v>
      </c>
      <c r="C2896" s="51" t="s">
        <v>2265</v>
      </c>
      <c r="D2896" s="51" t="s">
        <v>6858</v>
      </c>
      <c r="E2896" s="54">
        <v>45211</v>
      </c>
      <c r="F2896" s="51" t="s">
        <v>258</v>
      </c>
      <c r="G2896" s="48" t="s">
        <v>6856</v>
      </c>
      <c r="H2896" s="52">
        <v>14</v>
      </c>
      <c r="I2896" s="51" t="s">
        <v>654</v>
      </c>
      <c r="J2896" s="1">
        <v>68.459999999999994</v>
      </c>
      <c r="K2896" s="132">
        <v>1014162</v>
      </c>
      <c r="L2896" s="131"/>
      <c r="M2896" s="131">
        <v>21.6</v>
      </c>
      <c r="N2896" s="131">
        <v>4.5</v>
      </c>
      <c r="O2896" s="133">
        <f t="shared" si="394"/>
        <v>97.2</v>
      </c>
      <c r="P2896" s="131" t="s">
        <v>3486</v>
      </c>
      <c r="Q2896" s="131" t="s">
        <v>373</v>
      </c>
      <c r="R2896" s="134" t="s">
        <v>259</v>
      </c>
      <c r="S2896" s="149">
        <v>18.688055555555554</v>
      </c>
      <c r="T2896" s="149">
        <v>1.3348611111111111</v>
      </c>
      <c r="U2896" s="150">
        <v>45211</v>
      </c>
      <c r="V2896" s="149">
        <v>0.33333333333333481</v>
      </c>
      <c r="W2896" s="130">
        <v>1.0900000000000001</v>
      </c>
      <c r="X2896" s="135">
        <v>320</v>
      </c>
      <c r="Y2896" s="130" t="str">
        <f t="shared" si="396"/>
        <v>RL638PKB</v>
      </c>
      <c r="Z2896" s="130" t="str">
        <f t="shared" ref="Z2896:Z2927" si="400">C2896</f>
        <v>12/UR18650A</v>
      </c>
      <c r="AA2896" s="135">
        <f t="shared" si="398"/>
        <v>1.0900000000000001</v>
      </c>
      <c r="AB2896" s="135">
        <f t="shared" si="395"/>
        <v>68.459999999999994</v>
      </c>
      <c r="AC2896" s="130">
        <f t="shared" si="399"/>
        <v>320</v>
      </c>
      <c r="AD2896" s="130" t="str">
        <f t="shared" si="397"/>
        <v>66000-887PKB</v>
      </c>
      <c r="AE2896" s="136"/>
      <c r="AF2896" s="137"/>
      <c r="AG2896" s="1" t="s">
        <v>152</v>
      </c>
      <c r="AH2896" s="43">
        <v>1167</v>
      </c>
      <c r="AI2896" s="229">
        <v>45190</v>
      </c>
    </row>
    <row r="2897" spans="1:35" x14ac:dyDescent="0.25">
      <c r="A2897" s="140">
        <v>45195</v>
      </c>
      <c r="B2897" s="55" t="s">
        <v>8660</v>
      </c>
      <c r="C2897" s="51" t="s">
        <v>2265</v>
      </c>
      <c r="D2897" s="51" t="s">
        <v>6862</v>
      </c>
      <c r="E2897" s="54">
        <v>45219</v>
      </c>
      <c r="F2897" s="51" t="s">
        <v>258</v>
      </c>
      <c r="G2897" s="48" t="s">
        <v>6860</v>
      </c>
      <c r="H2897" s="52">
        <v>10</v>
      </c>
      <c r="I2897" s="51" t="s">
        <v>654</v>
      </c>
      <c r="J2897" s="1">
        <v>86.15</v>
      </c>
      <c r="K2897" s="132">
        <v>1014239</v>
      </c>
      <c r="L2897" s="131"/>
      <c r="M2897" s="131">
        <v>21.6</v>
      </c>
      <c r="N2897" s="131">
        <v>4.5</v>
      </c>
      <c r="O2897" s="133">
        <f t="shared" si="394"/>
        <v>97.2</v>
      </c>
      <c r="P2897" s="131" t="s">
        <v>3486</v>
      </c>
      <c r="Q2897" s="131" t="s">
        <v>373</v>
      </c>
      <c r="R2897" s="134" t="s">
        <v>259</v>
      </c>
      <c r="S2897" s="149">
        <v>23.398333333333333</v>
      </c>
      <c r="T2897" s="149">
        <v>2.3398333333333334</v>
      </c>
      <c r="U2897" s="150">
        <v>45211</v>
      </c>
      <c r="V2897" s="149">
        <v>0.16666666666666607</v>
      </c>
      <c r="W2897" s="130">
        <v>1.89</v>
      </c>
      <c r="X2897" s="135">
        <v>360</v>
      </c>
      <c r="Y2897" s="130" t="str">
        <f t="shared" si="396"/>
        <v>RL638PKA</v>
      </c>
      <c r="Z2897" s="130" t="str">
        <f t="shared" si="400"/>
        <v>12/UR18650A</v>
      </c>
      <c r="AA2897" s="135">
        <f t="shared" si="398"/>
        <v>1.89</v>
      </c>
      <c r="AB2897" s="135">
        <f t="shared" si="395"/>
        <v>86.15</v>
      </c>
      <c r="AC2897" s="130">
        <f t="shared" si="399"/>
        <v>360</v>
      </c>
      <c r="AD2897" s="130" t="str">
        <f t="shared" si="397"/>
        <v>66000-887PKA</v>
      </c>
      <c r="AE2897" s="136"/>
      <c r="AF2897" s="137"/>
      <c r="AG2897" s="1" t="s">
        <v>152</v>
      </c>
      <c r="AH2897" s="43">
        <v>1167</v>
      </c>
      <c r="AI2897" s="229">
        <v>45191</v>
      </c>
    </row>
    <row r="2898" spans="1:35" x14ac:dyDescent="0.25">
      <c r="A2898" s="147">
        <v>45198</v>
      </c>
      <c r="B2898" s="82" t="s">
        <v>8706</v>
      </c>
      <c r="C2898" s="51"/>
      <c r="D2898" s="51" t="s">
        <v>4737</v>
      </c>
      <c r="E2898" s="54">
        <v>45216</v>
      </c>
      <c r="F2898" s="51" t="s">
        <v>1665</v>
      </c>
      <c r="G2898" s="48" t="s">
        <v>4736</v>
      </c>
      <c r="H2898" s="52">
        <v>5</v>
      </c>
      <c r="I2898" s="51" t="s">
        <v>4988</v>
      </c>
      <c r="J2898" s="1">
        <v>13.33</v>
      </c>
      <c r="K2898" s="132">
        <v>1014571</v>
      </c>
      <c r="L2898" s="131"/>
      <c r="M2898" s="131"/>
      <c r="N2898" s="131"/>
      <c r="O2898" s="133">
        <f t="shared" si="394"/>
        <v>0</v>
      </c>
      <c r="P2898" s="131"/>
      <c r="Q2898" s="131"/>
      <c r="R2898" s="134" t="s">
        <v>259</v>
      </c>
      <c r="S2898" s="149">
        <v>2.9819444444444421</v>
      </c>
      <c r="T2898" s="149">
        <v>0.59638888888888841</v>
      </c>
      <c r="U2898" s="150">
        <v>45217</v>
      </c>
      <c r="V2898" s="149">
        <v>0.16388888888888742</v>
      </c>
      <c r="W2898" s="130">
        <v>0.25</v>
      </c>
      <c r="X2898" s="135">
        <v>300</v>
      </c>
      <c r="Y2898" s="130" t="str">
        <f t="shared" si="396"/>
        <v>CH586</v>
      </c>
      <c r="Z2898" s="130">
        <f t="shared" si="400"/>
        <v>0</v>
      </c>
      <c r="AA2898" s="135">
        <f t="shared" si="398"/>
        <v>0.25</v>
      </c>
      <c r="AB2898" s="135">
        <f t="shared" si="395"/>
        <v>13.33</v>
      </c>
      <c r="AC2898" s="130">
        <f t="shared" si="399"/>
        <v>300</v>
      </c>
      <c r="AD2898" s="130" t="str">
        <f t="shared" si="397"/>
        <v>66003-028</v>
      </c>
      <c r="AE2898" s="136"/>
      <c r="AF2898" s="137"/>
      <c r="AG2898" s="1" t="s">
        <v>151</v>
      </c>
      <c r="AH2898" s="43" t="s">
        <v>1670</v>
      </c>
      <c r="AI2898" s="229">
        <v>45196</v>
      </c>
    </row>
    <row r="2899" spans="1:35" x14ac:dyDescent="0.25">
      <c r="A2899" s="139">
        <v>45208</v>
      </c>
      <c r="B2899" s="58" t="s">
        <v>8743</v>
      </c>
      <c r="C2899" s="51" t="s">
        <v>3044</v>
      </c>
      <c r="D2899" s="51" t="s">
        <v>8745</v>
      </c>
      <c r="E2899" s="54">
        <v>45219</v>
      </c>
      <c r="F2899" s="51" t="s">
        <v>832</v>
      </c>
      <c r="G2899" s="48" t="s">
        <v>8744</v>
      </c>
      <c r="H2899" s="52">
        <v>1</v>
      </c>
      <c r="I2899" s="51" t="s">
        <v>318</v>
      </c>
      <c r="J2899" s="1">
        <v>17.440000000000001</v>
      </c>
      <c r="K2899" s="132">
        <v>1015582</v>
      </c>
      <c r="L2899" s="131"/>
      <c r="M2899" s="131">
        <v>10.8</v>
      </c>
      <c r="N2899" s="131">
        <v>3.4</v>
      </c>
      <c r="O2899" s="133">
        <v>37.200000000000003</v>
      </c>
      <c r="P2899" s="131" t="s">
        <v>3486</v>
      </c>
      <c r="Q2899" s="131" t="s">
        <v>577</v>
      </c>
      <c r="R2899" s="134" t="s">
        <v>287</v>
      </c>
      <c r="S2899" s="149">
        <v>1.2888888888888888</v>
      </c>
      <c r="T2899" s="149">
        <v>1.2888888888888888</v>
      </c>
      <c r="U2899" s="150">
        <v>45216</v>
      </c>
      <c r="V2899" s="149">
        <v>8.3333333333333037E-2</v>
      </c>
      <c r="W2899" s="130">
        <v>0.25</v>
      </c>
      <c r="X2899" s="135">
        <v>65</v>
      </c>
      <c r="Y2899" s="130" t="str">
        <f t="shared" si="396"/>
        <v>RL1751</v>
      </c>
      <c r="Z2899" s="130" t="str">
        <f t="shared" si="400"/>
        <v>3/NCR18650GA</v>
      </c>
      <c r="AA2899" s="135">
        <f t="shared" si="398"/>
        <v>0.25</v>
      </c>
      <c r="AB2899" s="135">
        <f t="shared" si="395"/>
        <v>17.440000000000001</v>
      </c>
      <c r="AC2899" s="130">
        <f t="shared" si="399"/>
        <v>65</v>
      </c>
      <c r="AD2899" s="130" t="str">
        <f t="shared" si="397"/>
        <v>66003-193</v>
      </c>
      <c r="AE2899" s="136"/>
      <c r="AF2899" s="137"/>
      <c r="AG2899" s="1" t="s">
        <v>151</v>
      </c>
      <c r="AH2899" s="43">
        <v>64999</v>
      </c>
      <c r="AI2899" s="229">
        <v>45205</v>
      </c>
    </row>
    <row r="2900" spans="1:35" x14ac:dyDescent="0.25">
      <c r="A2900" s="139">
        <v>45187</v>
      </c>
      <c r="B2900" s="58" t="s">
        <v>8614</v>
      </c>
      <c r="C2900" s="51" t="s">
        <v>2931</v>
      </c>
      <c r="D2900" s="51" t="s">
        <v>366</v>
      </c>
      <c r="E2900" s="54">
        <v>45196</v>
      </c>
      <c r="F2900" s="51" t="s">
        <v>139</v>
      </c>
      <c r="G2900" s="48" t="s">
        <v>142</v>
      </c>
      <c r="H2900" s="52">
        <v>30</v>
      </c>
      <c r="I2900" s="51" t="s">
        <v>102</v>
      </c>
      <c r="J2900" s="1">
        <v>35.799999999999997</v>
      </c>
      <c r="K2900" s="132">
        <v>1013490</v>
      </c>
      <c r="L2900" s="131"/>
      <c r="M2900" s="131"/>
      <c r="N2900" s="131"/>
      <c r="O2900" s="133">
        <f>N2900*M2900</f>
        <v>0</v>
      </c>
      <c r="P2900" s="131"/>
      <c r="Q2900" s="131"/>
      <c r="R2900" s="134" t="s">
        <v>5813</v>
      </c>
      <c r="S2900" s="149">
        <v>4.301111111111112</v>
      </c>
      <c r="T2900" s="149">
        <v>0.1433703703703704</v>
      </c>
      <c r="U2900" s="150">
        <v>45216</v>
      </c>
      <c r="V2900" s="149">
        <v>1.0000000000000018</v>
      </c>
      <c r="W2900" s="130">
        <v>0.25</v>
      </c>
      <c r="X2900" s="135">
        <v>90</v>
      </c>
      <c r="Y2900" s="130" t="str">
        <f t="shared" si="396"/>
        <v>CH256</v>
      </c>
      <c r="Z2900" s="130" t="str">
        <f t="shared" si="400"/>
        <v>1/TSB002</v>
      </c>
      <c r="AA2900" s="135">
        <f t="shared" si="398"/>
        <v>0.25</v>
      </c>
      <c r="AB2900" s="135">
        <f t="shared" si="395"/>
        <v>35.799999999999997</v>
      </c>
      <c r="AC2900" s="130">
        <f t="shared" si="399"/>
        <v>90</v>
      </c>
      <c r="AD2900" s="130" t="str">
        <f t="shared" si="397"/>
        <v>66000-715</v>
      </c>
      <c r="AE2900" s="136"/>
      <c r="AF2900" s="137"/>
      <c r="AG2900" s="1" t="s">
        <v>573</v>
      </c>
      <c r="AH2900" s="43">
        <v>66824</v>
      </c>
      <c r="AI2900" s="229">
        <v>45184</v>
      </c>
    </row>
    <row r="2901" spans="1:35" x14ac:dyDescent="0.25">
      <c r="A2901" s="139">
        <v>45208</v>
      </c>
      <c r="B2901" s="58" t="s">
        <v>8746</v>
      </c>
      <c r="C2901" s="51" t="s">
        <v>1987</v>
      </c>
      <c r="D2901" s="51" t="s">
        <v>8748</v>
      </c>
      <c r="E2901" s="54">
        <v>45224</v>
      </c>
      <c r="F2901" s="51" t="s">
        <v>6947</v>
      </c>
      <c r="G2901" s="48" t="s">
        <v>8747</v>
      </c>
      <c r="H2901" s="52">
        <v>1</v>
      </c>
      <c r="I2901" s="51" t="s">
        <v>3492</v>
      </c>
      <c r="J2901" s="1">
        <v>37.81</v>
      </c>
      <c r="K2901" s="132">
        <v>1015465</v>
      </c>
      <c r="L2901" s="131"/>
      <c r="M2901" s="131"/>
      <c r="N2901" s="131"/>
      <c r="O2901" s="133">
        <f>N2901*M2901</f>
        <v>0</v>
      </c>
      <c r="P2901" s="131"/>
      <c r="Q2901" s="131"/>
      <c r="R2901" s="134" t="s">
        <v>249</v>
      </c>
      <c r="S2901" s="149">
        <v>0.15166666666666639</v>
      </c>
      <c r="T2901" s="149">
        <v>0.15166666666666639</v>
      </c>
      <c r="U2901" s="150">
        <v>45216</v>
      </c>
      <c r="V2901" s="149">
        <v>8.3333333333333037E-2</v>
      </c>
      <c r="W2901" s="130">
        <v>0.25</v>
      </c>
      <c r="X2901" s="135">
        <v>100</v>
      </c>
      <c r="Y2901" s="130" t="str">
        <f t="shared" si="396"/>
        <v>CH645</v>
      </c>
      <c r="Z2901" s="130" t="str">
        <f t="shared" si="400"/>
        <v>1/TSB-003PCB</v>
      </c>
      <c r="AA2901" s="135">
        <f t="shared" si="398"/>
        <v>0.25</v>
      </c>
      <c r="AB2901" s="135">
        <f t="shared" si="395"/>
        <v>37.81</v>
      </c>
      <c r="AC2901" s="130">
        <f t="shared" si="399"/>
        <v>100</v>
      </c>
      <c r="AD2901" s="130" t="str">
        <f t="shared" si="397"/>
        <v>66003-890</v>
      </c>
      <c r="AE2901" s="136"/>
      <c r="AF2901" s="137"/>
      <c r="AG2901" s="1" t="s">
        <v>152</v>
      </c>
      <c r="AH2901" s="43">
        <v>67184</v>
      </c>
      <c r="AI2901" s="229">
        <v>45204</v>
      </c>
    </row>
    <row r="2902" spans="1:35" x14ac:dyDescent="0.25">
      <c r="A2902" s="140">
        <v>45209</v>
      </c>
      <c r="B2902" s="55" t="s">
        <v>8766</v>
      </c>
      <c r="C2902" s="51" t="s">
        <v>5141</v>
      </c>
      <c r="D2902" s="51" t="s">
        <v>8768</v>
      </c>
      <c r="E2902" s="54">
        <v>45222</v>
      </c>
      <c r="F2902" s="51" t="s">
        <v>3116</v>
      </c>
      <c r="G2902" s="48" t="s">
        <v>8767</v>
      </c>
      <c r="H2902" s="52">
        <v>1</v>
      </c>
      <c r="I2902" s="51" t="s">
        <v>116</v>
      </c>
      <c r="J2902" s="1">
        <v>5.97</v>
      </c>
      <c r="K2902" s="132">
        <v>1015750</v>
      </c>
      <c r="L2902" s="131"/>
      <c r="M2902" s="131">
        <v>3.6</v>
      </c>
      <c r="N2902" s="131">
        <v>2</v>
      </c>
      <c r="O2902" s="133">
        <v>7.4</v>
      </c>
      <c r="P2902" s="131" t="s">
        <v>3486</v>
      </c>
      <c r="Q2902" s="131" t="s">
        <v>412</v>
      </c>
      <c r="R2902" s="134" t="s">
        <v>287</v>
      </c>
      <c r="S2902" s="149">
        <v>0.55444444444444363</v>
      </c>
      <c r="T2902" s="149">
        <v>0.55444444444444363</v>
      </c>
      <c r="U2902" s="150">
        <v>45216</v>
      </c>
      <c r="V2902" s="149">
        <v>8.3333333333333037E-2</v>
      </c>
      <c r="W2902" s="130">
        <v>0.25</v>
      </c>
      <c r="X2902" s="135">
        <v>30</v>
      </c>
      <c r="Y2902" s="130" t="str">
        <f t="shared" si="396"/>
        <v>RL1753</v>
      </c>
      <c r="Z2902" s="130" t="str">
        <f t="shared" si="400"/>
        <v>1/UF103450P</v>
      </c>
      <c r="AA2902" s="135">
        <f t="shared" si="398"/>
        <v>0.25</v>
      </c>
      <c r="AB2902" s="135">
        <f t="shared" si="395"/>
        <v>5.97</v>
      </c>
      <c r="AC2902" s="130">
        <f t="shared" si="399"/>
        <v>30</v>
      </c>
      <c r="AD2902" s="130" t="str">
        <f t="shared" si="397"/>
        <v>66003-195</v>
      </c>
      <c r="AE2902" s="136"/>
      <c r="AF2902" s="137"/>
      <c r="AG2902" s="1" t="s">
        <v>151</v>
      </c>
      <c r="AH2902" s="43">
        <v>65517</v>
      </c>
      <c r="AI2902" s="229">
        <v>45208</v>
      </c>
    </row>
    <row r="2903" spans="1:35" x14ac:dyDescent="0.25">
      <c r="A2903" s="144">
        <v>45203</v>
      </c>
      <c r="B2903" s="56" t="s">
        <v>8733</v>
      </c>
      <c r="C2903" s="51" t="s">
        <v>3355</v>
      </c>
      <c r="D2903" s="51" t="s">
        <v>8824</v>
      </c>
      <c r="E2903" s="54">
        <v>45224</v>
      </c>
      <c r="F2903" s="51" t="s">
        <v>2460</v>
      </c>
      <c r="G2903" s="48" t="s">
        <v>8734</v>
      </c>
      <c r="H2903" s="52">
        <v>1</v>
      </c>
      <c r="I2903" s="51" t="s">
        <v>8735</v>
      </c>
      <c r="J2903" s="1">
        <v>4.43</v>
      </c>
      <c r="K2903" s="132">
        <v>1015281</v>
      </c>
      <c r="L2903" s="131"/>
      <c r="M2903" s="131">
        <v>11.1</v>
      </c>
      <c r="N2903" s="131">
        <v>5.2</v>
      </c>
      <c r="O2903" s="133">
        <f t="shared" ref="O2903:O2911" si="401">N2903*M2903</f>
        <v>57.72</v>
      </c>
      <c r="P2903" s="131" t="s">
        <v>3486</v>
      </c>
      <c r="Q2903" s="131" t="s">
        <v>372</v>
      </c>
      <c r="R2903" s="134" t="s">
        <v>5813</v>
      </c>
      <c r="S2903" s="149">
        <v>0.85611111111111216</v>
      </c>
      <c r="T2903" s="149">
        <v>0.85611111111111216</v>
      </c>
      <c r="U2903" s="150">
        <v>45216</v>
      </c>
      <c r="V2903" s="149">
        <v>7.8888888888888786E-2</v>
      </c>
      <c r="W2903" s="130">
        <v>0.25</v>
      </c>
      <c r="X2903" s="135">
        <v>102.64</v>
      </c>
      <c r="Y2903" s="130" t="str">
        <f t="shared" si="396"/>
        <v>PACK787</v>
      </c>
      <c r="Z2903" s="130" t="str">
        <f t="shared" si="400"/>
        <v>6/UR18650FM</v>
      </c>
      <c r="AA2903" s="135">
        <f t="shared" si="398"/>
        <v>0.25</v>
      </c>
      <c r="AB2903" s="135">
        <f t="shared" si="395"/>
        <v>4.43</v>
      </c>
      <c r="AC2903" s="130">
        <f t="shared" si="399"/>
        <v>102.64</v>
      </c>
      <c r="AD2903" s="130" t="str">
        <f t="shared" si="397"/>
        <v>66003-916</v>
      </c>
      <c r="AE2903" s="136"/>
      <c r="AF2903" s="137"/>
      <c r="AG2903" s="1" t="s">
        <v>152</v>
      </c>
      <c r="AH2903" s="43" t="s">
        <v>2464</v>
      </c>
      <c r="AI2903" s="229">
        <v>45203</v>
      </c>
    </row>
    <row r="2904" spans="1:35" x14ac:dyDescent="0.25">
      <c r="A2904" s="146">
        <v>45197</v>
      </c>
      <c r="B2904" s="57" t="s">
        <v>8698</v>
      </c>
      <c r="C2904" s="51" t="s">
        <v>580</v>
      </c>
      <c r="D2904" s="51" t="s">
        <v>8825</v>
      </c>
      <c r="E2904" s="54">
        <v>45210</v>
      </c>
      <c r="F2904" s="51" t="s">
        <v>339</v>
      </c>
      <c r="G2904" s="48" t="s">
        <v>8699</v>
      </c>
      <c r="H2904" s="52">
        <v>1</v>
      </c>
      <c r="I2904" s="51" t="s">
        <v>364</v>
      </c>
      <c r="J2904" s="1">
        <v>7.33</v>
      </c>
      <c r="K2904" s="132">
        <v>1014678</v>
      </c>
      <c r="L2904" s="131"/>
      <c r="M2904" s="131">
        <v>7.4</v>
      </c>
      <c r="N2904" s="131">
        <v>2.6</v>
      </c>
      <c r="O2904" s="133">
        <f t="shared" si="401"/>
        <v>19.240000000000002</v>
      </c>
      <c r="P2904" s="131" t="s">
        <v>3486</v>
      </c>
      <c r="Q2904" s="131" t="s">
        <v>582</v>
      </c>
      <c r="R2904" s="134" t="s">
        <v>287</v>
      </c>
      <c r="S2904" s="149">
        <v>0.48333333333333295</v>
      </c>
      <c r="T2904" s="149">
        <v>0.48333333333333295</v>
      </c>
      <c r="U2904" s="150">
        <v>45216</v>
      </c>
      <c r="V2904" s="149">
        <v>8.3333333333333037E-2</v>
      </c>
      <c r="W2904" s="130">
        <v>0.25</v>
      </c>
      <c r="X2904" s="135">
        <v>32</v>
      </c>
      <c r="Y2904" s="130" t="str">
        <f t="shared" si="396"/>
        <v>PACK786</v>
      </c>
      <c r="Z2904" s="130" t="str">
        <f t="shared" si="400"/>
        <v>2/UR18650ZY</v>
      </c>
      <c r="AA2904" s="135">
        <f t="shared" si="398"/>
        <v>0.25</v>
      </c>
      <c r="AB2904" s="135">
        <f t="shared" si="395"/>
        <v>7.33</v>
      </c>
      <c r="AC2904" s="130">
        <f t="shared" si="399"/>
        <v>32</v>
      </c>
      <c r="AD2904" s="130" t="str">
        <f t="shared" si="397"/>
        <v>66003-191</v>
      </c>
      <c r="AE2904" s="136"/>
      <c r="AF2904" s="137"/>
      <c r="AG2904" s="1" t="s">
        <v>151</v>
      </c>
      <c r="AH2904" s="43" t="s">
        <v>340</v>
      </c>
      <c r="AI2904" s="229">
        <v>45196</v>
      </c>
    </row>
    <row r="2905" spans="1:35" x14ac:dyDescent="0.25">
      <c r="A2905" s="140">
        <v>45209</v>
      </c>
      <c r="B2905" s="55" t="s">
        <v>8762</v>
      </c>
      <c r="C2905" s="51" t="s">
        <v>8764</v>
      </c>
      <c r="D2905" s="51" t="s">
        <v>8826</v>
      </c>
      <c r="E2905" s="54">
        <v>45226</v>
      </c>
      <c r="F2905" s="51" t="s">
        <v>105</v>
      </c>
      <c r="G2905" s="48" t="s">
        <v>8763</v>
      </c>
      <c r="H2905" s="52">
        <v>1</v>
      </c>
      <c r="I2905" s="51" t="s">
        <v>6107</v>
      </c>
      <c r="J2905" s="1">
        <v>8.41</v>
      </c>
      <c r="K2905" s="132">
        <v>1015597</v>
      </c>
      <c r="L2905" s="131"/>
      <c r="M2905" s="131">
        <v>3.6</v>
      </c>
      <c r="N2905" s="131">
        <v>6.06</v>
      </c>
      <c r="O2905" s="133">
        <f t="shared" si="401"/>
        <v>21.815999999999999</v>
      </c>
      <c r="P2905" s="131" t="s">
        <v>3486</v>
      </c>
      <c r="Q2905" s="131" t="s">
        <v>550</v>
      </c>
      <c r="R2905" s="134" t="s">
        <v>287</v>
      </c>
      <c r="S2905" s="149">
        <v>0.5152777777777775</v>
      </c>
      <c r="T2905" s="149">
        <v>0.5152777777777775</v>
      </c>
      <c r="U2905" s="150">
        <v>45216</v>
      </c>
      <c r="V2905" s="149">
        <v>8.333333333333437E-2</v>
      </c>
      <c r="W2905" s="130">
        <v>0.25</v>
      </c>
      <c r="X2905" s="135">
        <v>60</v>
      </c>
      <c r="Y2905" s="130" t="str">
        <f t="shared" si="396"/>
        <v>PACK785</v>
      </c>
      <c r="Z2905" s="130" t="str">
        <f t="shared" si="400"/>
        <v>2/NCR18650BD</v>
      </c>
      <c r="AA2905" s="135">
        <f t="shared" si="398"/>
        <v>0.25</v>
      </c>
      <c r="AB2905" s="135">
        <f t="shared" si="395"/>
        <v>8.41</v>
      </c>
      <c r="AC2905" s="130">
        <f t="shared" si="399"/>
        <v>60</v>
      </c>
      <c r="AD2905" s="130" t="str">
        <f t="shared" si="397"/>
        <v>88002-631A</v>
      </c>
      <c r="AE2905" s="136"/>
      <c r="AF2905" s="137"/>
      <c r="AG2905" s="1" t="s">
        <v>152</v>
      </c>
      <c r="AH2905" s="43" t="s">
        <v>294</v>
      </c>
      <c r="AI2905" s="229">
        <v>45208</v>
      </c>
    </row>
    <row r="2906" spans="1:35" x14ac:dyDescent="0.25">
      <c r="A2906" s="139">
        <v>45208</v>
      </c>
      <c r="B2906" s="58" t="s">
        <v>8749</v>
      </c>
      <c r="C2906" s="51" t="s">
        <v>8751</v>
      </c>
      <c r="D2906" s="51" t="s">
        <v>8752</v>
      </c>
      <c r="E2906" s="54">
        <v>45224</v>
      </c>
      <c r="F2906" s="51" t="s">
        <v>6947</v>
      </c>
      <c r="G2906" s="48" t="s">
        <v>8750</v>
      </c>
      <c r="H2906" s="52">
        <v>1</v>
      </c>
      <c r="I2906" s="51" t="s">
        <v>4193</v>
      </c>
      <c r="J2906" s="1">
        <v>114</v>
      </c>
      <c r="K2906" s="132">
        <v>1015465</v>
      </c>
      <c r="L2906" s="131"/>
      <c r="M2906" s="131">
        <v>4.8</v>
      </c>
      <c r="N2906" s="131">
        <v>42</v>
      </c>
      <c r="O2906" s="133">
        <f t="shared" si="401"/>
        <v>201.6</v>
      </c>
      <c r="P2906" s="131" t="s">
        <v>3497</v>
      </c>
      <c r="Q2906" s="131" t="s">
        <v>410</v>
      </c>
      <c r="R2906" s="134" t="s">
        <v>287</v>
      </c>
      <c r="S2906" s="149">
        <v>1.583333333333333</v>
      </c>
      <c r="T2906" s="149">
        <v>1.583333333333333</v>
      </c>
      <c r="U2906" s="150">
        <v>45216</v>
      </c>
      <c r="V2906" s="149">
        <v>8.3333333333333037E-2</v>
      </c>
      <c r="W2906" s="130">
        <v>0.5</v>
      </c>
      <c r="X2906" s="135">
        <v>420</v>
      </c>
      <c r="Y2906" s="130" t="str">
        <f t="shared" si="396"/>
        <v>N2096</v>
      </c>
      <c r="Z2906" s="130" t="str">
        <f t="shared" si="400"/>
        <v>12/SB-H14000F</v>
      </c>
      <c r="AA2906" s="135">
        <f t="shared" si="398"/>
        <v>0.5</v>
      </c>
      <c r="AB2906" s="135">
        <f t="shared" si="395"/>
        <v>114</v>
      </c>
      <c r="AC2906" s="130">
        <f t="shared" si="399"/>
        <v>420</v>
      </c>
      <c r="AD2906" s="130" t="str">
        <f t="shared" si="397"/>
        <v>66003-889</v>
      </c>
      <c r="AE2906" s="136"/>
      <c r="AF2906" s="137"/>
      <c r="AG2906" s="1" t="s">
        <v>152</v>
      </c>
      <c r="AH2906" s="43">
        <v>67184</v>
      </c>
      <c r="AI2906" s="229">
        <v>45204</v>
      </c>
    </row>
    <row r="2907" spans="1:35" x14ac:dyDescent="0.25">
      <c r="A2907" s="146">
        <v>45197</v>
      </c>
      <c r="B2907" s="57" t="s">
        <v>8690</v>
      </c>
      <c r="C2907" s="51"/>
      <c r="D2907" s="51" t="s">
        <v>3383</v>
      </c>
      <c r="E2907" s="54">
        <v>45208</v>
      </c>
      <c r="F2907" s="51" t="s">
        <v>704</v>
      </c>
      <c r="G2907" s="48" t="s">
        <v>3382</v>
      </c>
      <c r="H2907" s="52">
        <v>50</v>
      </c>
      <c r="I2907" s="51" t="s">
        <v>7463</v>
      </c>
      <c r="J2907" s="1">
        <v>14.11</v>
      </c>
      <c r="K2907" s="132">
        <v>1014026</v>
      </c>
      <c r="L2907" s="131"/>
      <c r="M2907" s="131"/>
      <c r="N2907" s="131"/>
      <c r="O2907" s="133">
        <f t="shared" si="401"/>
        <v>0</v>
      </c>
      <c r="P2907" s="131"/>
      <c r="Q2907" s="131"/>
      <c r="R2907" s="134" t="s">
        <v>259</v>
      </c>
      <c r="S2907" s="149">
        <v>12.570833333333335</v>
      </c>
      <c r="T2907" s="149">
        <v>0.25141666666666668</v>
      </c>
      <c r="U2907" s="150">
        <v>45216</v>
      </c>
      <c r="V2907" s="149">
        <v>0.50000000000000089</v>
      </c>
      <c r="W2907" s="130">
        <v>0.18</v>
      </c>
      <c r="X2907" s="135">
        <v>22.63</v>
      </c>
      <c r="Y2907" s="130" t="str">
        <f t="shared" si="396"/>
        <v>CH409</v>
      </c>
      <c r="Z2907" s="130">
        <f t="shared" si="400"/>
        <v>0</v>
      </c>
      <c r="AA2907" s="135">
        <f t="shared" si="398"/>
        <v>0.18</v>
      </c>
      <c r="AB2907" s="135">
        <f t="shared" si="395"/>
        <v>14.11</v>
      </c>
      <c r="AC2907" s="130">
        <f t="shared" si="399"/>
        <v>22.63</v>
      </c>
      <c r="AD2907" s="130" t="str">
        <f t="shared" si="397"/>
        <v>65000-537</v>
      </c>
      <c r="AE2907" s="136"/>
      <c r="AF2907" s="137"/>
      <c r="AG2907" s="1" t="s">
        <v>151</v>
      </c>
      <c r="AH2907" s="43">
        <v>1796</v>
      </c>
      <c r="AI2907" s="229">
        <v>45190</v>
      </c>
    </row>
    <row r="2908" spans="1:35" x14ac:dyDescent="0.25">
      <c r="A2908" s="139">
        <v>45187</v>
      </c>
      <c r="B2908" s="58" t="s">
        <v>8625</v>
      </c>
      <c r="C2908" s="51" t="s">
        <v>8627</v>
      </c>
      <c r="D2908" s="51" t="s">
        <v>8628</v>
      </c>
      <c r="E2908" s="54">
        <v>45200</v>
      </c>
      <c r="F2908" s="51" t="s">
        <v>339</v>
      </c>
      <c r="G2908" s="48" t="s">
        <v>8626</v>
      </c>
      <c r="H2908" s="52">
        <v>1</v>
      </c>
      <c r="I2908" s="51" t="s">
        <v>161</v>
      </c>
      <c r="J2908" s="1">
        <v>3</v>
      </c>
      <c r="K2908" s="132">
        <v>1013662</v>
      </c>
      <c r="L2908" s="131"/>
      <c r="M2908" s="131">
        <v>3.6</v>
      </c>
      <c r="N2908" s="131">
        <v>0.4</v>
      </c>
      <c r="O2908" s="133">
        <f t="shared" si="401"/>
        <v>1.4400000000000002</v>
      </c>
      <c r="P2908" s="131" t="s">
        <v>3497</v>
      </c>
      <c r="Q2908" s="131" t="s">
        <v>577</v>
      </c>
      <c r="R2908" s="134" t="s">
        <v>248</v>
      </c>
      <c r="S2908" s="149">
        <v>0.63416666666666588</v>
      </c>
      <c r="T2908" s="149">
        <v>0.63416666666666588</v>
      </c>
      <c r="U2908" s="150">
        <v>45216</v>
      </c>
      <c r="V2908" s="149">
        <v>8.3333333333333037E-2</v>
      </c>
      <c r="W2908" s="130">
        <v>0.25</v>
      </c>
      <c r="X2908" s="135">
        <v>45</v>
      </c>
      <c r="Y2908" s="130" t="str">
        <f t="shared" si="396"/>
        <v>N2089</v>
      </c>
      <c r="Z2908" s="130" t="str">
        <f t="shared" si="400"/>
        <v>3/V40H</v>
      </c>
      <c r="AA2908" s="135">
        <f t="shared" si="398"/>
        <v>0.25</v>
      </c>
      <c r="AB2908" s="135">
        <f t="shared" si="395"/>
        <v>3</v>
      </c>
      <c r="AC2908" s="130">
        <f t="shared" si="399"/>
        <v>45</v>
      </c>
      <c r="AD2908" s="130" t="str">
        <f t="shared" si="397"/>
        <v>20003-713E</v>
      </c>
      <c r="AE2908" s="136"/>
      <c r="AF2908" s="137"/>
      <c r="AG2908" s="1" t="s">
        <v>151</v>
      </c>
      <c r="AH2908" s="43" t="s">
        <v>340</v>
      </c>
      <c r="AI2908" s="229">
        <v>45187</v>
      </c>
    </row>
    <row r="2909" spans="1:35" x14ac:dyDescent="0.25">
      <c r="A2909" s="147">
        <v>45198</v>
      </c>
      <c r="B2909" s="82" t="s">
        <v>8704</v>
      </c>
      <c r="C2909" s="51" t="s">
        <v>4941</v>
      </c>
      <c r="D2909" s="51" t="s">
        <v>8032</v>
      </c>
      <c r="E2909" s="54">
        <v>45197</v>
      </c>
      <c r="F2909" s="51" t="s">
        <v>108</v>
      </c>
      <c r="G2909" s="48" t="s">
        <v>8031</v>
      </c>
      <c r="H2909" s="52">
        <v>1</v>
      </c>
      <c r="I2909" s="51" t="s">
        <v>113</v>
      </c>
      <c r="J2909" s="1">
        <v>16.16</v>
      </c>
      <c r="K2909" s="132">
        <v>1014801</v>
      </c>
      <c r="L2909" s="131"/>
      <c r="M2909" s="131">
        <v>3.7</v>
      </c>
      <c r="N2909" s="131">
        <v>10</v>
      </c>
      <c r="O2909" s="133">
        <f t="shared" si="401"/>
        <v>37</v>
      </c>
      <c r="P2909" s="131" t="s">
        <v>3486</v>
      </c>
      <c r="Q2909" s="131" t="s">
        <v>124</v>
      </c>
      <c r="R2909" s="134" t="s">
        <v>118</v>
      </c>
      <c r="S2909" s="149">
        <v>3.1402777777777775</v>
      </c>
      <c r="T2909" s="149">
        <v>3.1402777777777775</v>
      </c>
      <c r="U2909" s="150">
        <v>45216</v>
      </c>
      <c r="V2909" s="149">
        <v>8.333333333333437E-2</v>
      </c>
      <c r="W2909" s="130">
        <v>0.25</v>
      </c>
      <c r="X2909" s="135">
        <v>80</v>
      </c>
      <c r="Y2909" s="130" t="str">
        <f t="shared" si="396"/>
        <v>RL1709</v>
      </c>
      <c r="Z2909" s="130" t="str">
        <f t="shared" si="400"/>
        <v>3/NCR18650BF</v>
      </c>
      <c r="AA2909" s="135">
        <f t="shared" si="398"/>
        <v>0.25</v>
      </c>
      <c r="AB2909" s="135">
        <f t="shared" si="395"/>
        <v>16.16</v>
      </c>
      <c r="AC2909" s="130">
        <f t="shared" si="399"/>
        <v>80</v>
      </c>
      <c r="AD2909" s="130" t="str">
        <f t="shared" si="397"/>
        <v>67001-949</v>
      </c>
      <c r="AE2909" s="136"/>
      <c r="AF2909" s="137"/>
      <c r="AG2909" s="1" t="s">
        <v>153</v>
      </c>
      <c r="AH2909" s="43">
        <v>65551</v>
      </c>
      <c r="AI2909" s="229">
        <v>45197</v>
      </c>
    </row>
    <row r="2910" spans="1:35" x14ac:dyDescent="0.25">
      <c r="A2910" s="139">
        <v>45124</v>
      </c>
      <c r="B2910" s="58" t="s">
        <v>8196</v>
      </c>
      <c r="C2910" s="236" t="s">
        <v>666</v>
      </c>
      <c r="D2910" s="51" t="s">
        <v>8198</v>
      </c>
      <c r="E2910" s="54">
        <v>45134</v>
      </c>
      <c r="F2910" s="51" t="s">
        <v>579</v>
      </c>
      <c r="G2910" s="48" t="s">
        <v>8197</v>
      </c>
      <c r="H2910" s="52">
        <v>1</v>
      </c>
      <c r="I2910" s="51" t="s">
        <v>649</v>
      </c>
      <c r="J2910" s="1">
        <v>59.53</v>
      </c>
      <c r="K2910" s="132">
        <v>1006156</v>
      </c>
      <c r="L2910" s="131"/>
      <c r="M2910" s="131">
        <v>12</v>
      </c>
      <c r="N2910" s="131">
        <v>10</v>
      </c>
      <c r="O2910" s="133">
        <f t="shared" si="401"/>
        <v>120</v>
      </c>
      <c r="P2910" s="131" t="s">
        <v>3497</v>
      </c>
      <c r="Q2910" s="131" t="s">
        <v>584</v>
      </c>
      <c r="R2910" s="134" t="s">
        <v>287</v>
      </c>
      <c r="S2910" s="149">
        <v>1.1033333333333339</v>
      </c>
      <c r="T2910" s="149">
        <v>1.1033333333333339</v>
      </c>
      <c r="U2910" s="150">
        <v>45215</v>
      </c>
      <c r="V2910" s="149">
        <v>8.3333333333330373E-2</v>
      </c>
      <c r="W2910" s="130">
        <v>1.21</v>
      </c>
      <c r="X2910" s="135">
        <v>215</v>
      </c>
      <c r="Y2910" s="130" t="str">
        <f t="shared" si="396"/>
        <v>N973A</v>
      </c>
      <c r="Z2910" s="130" t="str">
        <f t="shared" si="400"/>
        <v>10/KH-D10000</v>
      </c>
      <c r="AA2910" s="135">
        <f t="shared" si="398"/>
        <v>1.21</v>
      </c>
      <c r="AB2910" s="135">
        <f t="shared" si="395"/>
        <v>59.53</v>
      </c>
      <c r="AC2910" s="130">
        <f t="shared" si="399"/>
        <v>215</v>
      </c>
      <c r="AD2910" s="130" t="str">
        <f t="shared" si="397"/>
        <v>30001-289KENCONN</v>
      </c>
      <c r="AE2910" s="136"/>
      <c r="AF2910" s="137"/>
      <c r="AG2910" s="1" t="s">
        <v>151</v>
      </c>
      <c r="AH2910" s="43">
        <v>23769</v>
      </c>
      <c r="AI2910" s="229">
        <v>45121</v>
      </c>
    </row>
    <row r="2911" spans="1:35" x14ac:dyDescent="0.25">
      <c r="A2911" s="147">
        <v>45198</v>
      </c>
      <c r="B2911" s="82" t="s">
        <v>8705</v>
      </c>
      <c r="C2911" s="51" t="s">
        <v>7110</v>
      </c>
      <c r="D2911" s="51" t="s">
        <v>8022</v>
      </c>
      <c r="E2911" s="54">
        <v>45197</v>
      </c>
      <c r="F2911" s="51" t="s">
        <v>108</v>
      </c>
      <c r="G2911" s="48" t="s">
        <v>8021</v>
      </c>
      <c r="H2911" s="52">
        <v>1</v>
      </c>
      <c r="I2911" s="51" t="s">
        <v>3492</v>
      </c>
      <c r="J2911" s="1">
        <v>37.81</v>
      </c>
      <c r="K2911" s="132">
        <v>1014801</v>
      </c>
      <c r="L2911" s="131"/>
      <c r="M2911" s="131"/>
      <c r="N2911" s="131"/>
      <c r="O2911" s="133">
        <f t="shared" si="401"/>
        <v>0</v>
      </c>
      <c r="P2911" s="131"/>
      <c r="Q2911" s="131"/>
      <c r="R2911" s="134" t="s">
        <v>249</v>
      </c>
      <c r="S2911" s="149">
        <v>0.17388888888888765</v>
      </c>
      <c r="T2911" s="149">
        <v>0.17388888888888765</v>
      </c>
      <c r="U2911" s="150">
        <v>45215</v>
      </c>
      <c r="V2911" s="149">
        <v>8.3333333333333037E-2</v>
      </c>
      <c r="W2911" s="130">
        <v>0.25</v>
      </c>
      <c r="X2911" s="135">
        <v>100</v>
      </c>
      <c r="Y2911" s="130" t="str">
        <f t="shared" si="396"/>
        <v>CH638</v>
      </c>
      <c r="Z2911" s="130" t="str">
        <f t="shared" si="400"/>
        <v>1/TSB-003</v>
      </c>
      <c r="AA2911" s="135">
        <f t="shared" si="398"/>
        <v>0.25</v>
      </c>
      <c r="AB2911" s="135">
        <f t="shared" si="395"/>
        <v>37.81</v>
      </c>
      <c r="AC2911" s="130">
        <f t="shared" si="399"/>
        <v>100</v>
      </c>
      <c r="AD2911" s="130" t="str">
        <f t="shared" si="397"/>
        <v>66003-171</v>
      </c>
      <c r="AE2911" s="136"/>
      <c r="AF2911" s="137"/>
      <c r="AG2911" s="1" t="s">
        <v>153</v>
      </c>
      <c r="AH2911" s="43">
        <v>65551</v>
      </c>
      <c r="AI2911" s="229">
        <v>45197</v>
      </c>
    </row>
    <row r="2912" spans="1:35" x14ac:dyDescent="0.25">
      <c r="A2912" s="144">
        <v>45210</v>
      </c>
      <c r="B2912" s="56" t="s">
        <v>8781</v>
      </c>
      <c r="C2912" s="51" t="s">
        <v>8784</v>
      </c>
      <c r="D2912" s="51" t="s">
        <v>8785</v>
      </c>
      <c r="E2912" s="54">
        <v>45210</v>
      </c>
      <c r="F2912" s="51" t="s">
        <v>8782</v>
      </c>
      <c r="G2912" s="48" t="s">
        <v>8783</v>
      </c>
      <c r="H2912" s="52">
        <v>4</v>
      </c>
      <c r="I2912" s="51" t="s">
        <v>3221</v>
      </c>
      <c r="J2912" s="1">
        <v>65.819999999999993</v>
      </c>
      <c r="K2912" s="132">
        <v>1016078</v>
      </c>
      <c r="L2912" s="131"/>
      <c r="M2912" s="131">
        <v>22.4</v>
      </c>
      <c r="N2912" s="131">
        <v>6.6</v>
      </c>
      <c r="O2912" s="133">
        <v>148</v>
      </c>
      <c r="P2912" s="131" t="s">
        <v>508</v>
      </c>
      <c r="Q2912" s="131" t="s">
        <v>1188</v>
      </c>
      <c r="R2912" s="134" t="s">
        <v>3039</v>
      </c>
      <c r="S2912" s="149">
        <v>12.708611111111114</v>
      </c>
      <c r="T2912" s="149">
        <v>3.1771527777777786</v>
      </c>
      <c r="U2912" s="150">
        <v>45215</v>
      </c>
      <c r="V2912" s="149">
        <v>0.33333333333333215</v>
      </c>
      <c r="W2912" s="130">
        <v>0.5</v>
      </c>
      <c r="X2912" s="135">
        <v>240</v>
      </c>
      <c r="Y2912" s="130" t="str">
        <f t="shared" si="396"/>
        <v>RL1756</v>
      </c>
      <c r="Z2912" s="130" t="str">
        <f t="shared" si="400"/>
        <v>14/IFR26650-33A</v>
      </c>
      <c r="AA2912" s="135">
        <f t="shared" si="398"/>
        <v>0.5</v>
      </c>
      <c r="AB2912" s="135">
        <f t="shared" si="395"/>
        <v>65.819999999999993</v>
      </c>
      <c r="AC2912" s="130">
        <f t="shared" si="399"/>
        <v>240</v>
      </c>
      <c r="AD2912" s="130" t="str">
        <f t="shared" si="397"/>
        <v>67001-961</v>
      </c>
      <c r="AE2912" s="136"/>
      <c r="AF2912" s="137"/>
      <c r="AG2912" s="1" t="s">
        <v>153</v>
      </c>
      <c r="AH2912" s="43">
        <v>27284</v>
      </c>
      <c r="AI2912" s="229">
        <v>45210</v>
      </c>
    </row>
    <row r="2913" spans="1:35" x14ac:dyDescent="0.25">
      <c r="A2913" s="139">
        <v>45124</v>
      </c>
      <c r="B2913" s="58" t="s">
        <v>8202</v>
      </c>
      <c r="C2913" s="236" t="s">
        <v>1987</v>
      </c>
      <c r="D2913" s="51" t="s">
        <v>3089</v>
      </c>
      <c r="E2913" s="54">
        <v>45230</v>
      </c>
      <c r="F2913" s="51" t="s">
        <v>1045</v>
      </c>
      <c r="G2913" s="48" t="s">
        <v>3088</v>
      </c>
      <c r="H2913" s="52">
        <v>40</v>
      </c>
      <c r="I2913" s="51" t="s">
        <v>3492</v>
      </c>
      <c r="J2913" s="1">
        <v>37.81</v>
      </c>
      <c r="K2913" s="132">
        <v>1006283</v>
      </c>
      <c r="L2913" s="131"/>
      <c r="M2913" s="131"/>
      <c r="N2913" s="131"/>
      <c r="O2913" s="133">
        <f t="shared" ref="O2913:O2955" si="402">N2913*M2913</f>
        <v>0</v>
      </c>
      <c r="P2913" s="131"/>
      <c r="Q2913" s="131"/>
      <c r="R2913" s="134" t="s">
        <v>5813</v>
      </c>
      <c r="S2913" s="149">
        <v>2.3091666666666679</v>
      </c>
      <c r="T2913" s="149">
        <v>5.7729166666666699E-2</v>
      </c>
      <c r="U2913" s="150">
        <v>45222</v>
      </c>
      <c r="V2913" s="149">
        <v>0.66666666666666696</v>
      </c>
      <c r="W2913" s="130">
        <v>0.06</v>
      </c>
      <c r="X2913" s="135">
        <v>59</v>
      </c>
      <c r="Y2913" s="130" t="str">
        <f t="shared" si="396"/>
        <v>CH552</v>
      </c>
      <c r="Z2913" s="130" t="str">
        <f t="shared" si="400"/>
        <v>1/TSB-003PCB</v>
      </c>
      <c r="AA2913" s="135">
        <f t="shared" si="398"/>
        <v>0.06</v>
      </c>
      <c r="AB2913" s="135">
        <f t="shared" si="395"/>
        <v>37.81</v>
      </c>
      <c r="AC2913" s="130">
        <f t="shared" si="399"/>
        <v>59</v>
      </c>
      <c r="AD2913" s="130" t="str">
        <f t="shared" si="397"/>
        <v>66002-743</v>
      </c>
      <c r="AE2913" s="136"/>
      <c r="AF2913" s="137"/>
      <c r="AG2913" s="1" t="s">
        <v>153</v>
      </c>
      <c r="AH2913" s="43" t="s">
        <v>8203</v>
      </c>
      <c r="AI2913" s="229">
        <v>45124</v>
      </c>
    </row>
    <row r="2914" spans="1:35" x14ac:dyDescent="0.25">
      <c r="A2914" s="144">
        <v>45217</v>
      </c>
      <c r="B2914" s="56" t="s">
        <v>8823</v>
      </c>
      <c r="C2914" s="51" t="s">
        <v>1293</v>
      </c>
      <c r="D2914" s="51" t="s">
        <v>2782</v>
      </c>
      <c r="E2914" s="54">
        <v>45303</v>
      </c>
      <c r="F2914" s="51" t="s">
        <v>8112</v>
      </c>
      <c r="G2914" s="48" t="s">
        <v>2781</v>
      </c>
      <c r="H2914" s="52">
        <v>50</v>
      </c>
      <c r="I2914" s="51" t="s">
        <v>102</v>
      </c>
      <c r="J2914" s="1">
        <v>34.94</v>
      </c>
      <c r="K2914" s="132">
        <v>1016682</v>
      </c>
      <c r="L2914" s="131"/>
      <c r="M2914" s="131"/>
      <c r="N2914" s="131"/>
      <c r="O2914" s="133">
        <f t="shared" si="402"/>
        <v>0</v>
      </c>
      <c r="P2914" s="131"/>
      <c r="Q2914" s="131"/>
      <c r="R2914" s="134" t="s">
        <v>5813</v>
      </c>
      <c r="S2914" s="149">
        <v>4.6055555555555578</v>
      </c>
      <c r="T2914" s="149">
        <v>9.2111111111111157E-2</v>
      </c>
      <c r="U2914" s="150">
        <v>45222</v>
      </c>
      <c r="V2914" s="149">
        <v>1.0000000000000018</v>
      </c>
      <c r="W2914" s="130">
        <v>0.08</v>
      </c>
      <c r="X2914" s="135">
        <v>75</v>
      </c>
      <c r="Y2914" s="130" t="str">
        <f t="shared" si="396"/>
        <v>CH120</v>
      </c>
      <c r="Z2914" s="130" t="str">
        <f t="shared" si="400"/>
        <v>1/TSB-002</v>
      </c>
      <c r="AA2914" s="135">
        <f t="shared" si="398"/>
        <v>0.08</v>
      </c>
      <c r="AB2914" s="135">
        <f t="shared" si="395"/>
        <v>34.94</v>
      </c>
      <c r="AC2914" s="130">
        <f t="shared" si="399"/>
        <v>75</v>
      </c>
      <c r="AD2914" s="130" t="str">
        <f t="shared" si="397"/>
        <v>66000-027</v>
      </c>
      <c r="AE2914" s="136"/>
      <c r="AF2914" s="137"/>
      <c r="AG2914" s="1" t="s">
        <v>151</v>
      </c>
      <c r="AH2914" s="43">
        <v>35409</v>
      </c>
      <c r="AI2914" s="229">
        <v>45216</v>
      </c>
    </row>
    <row r="2915" spans="1:35" x14ac:dyDescent="0.25">
      <c r="A2915" s="146">
        <v>45057</v>
      </c>
      <c r="B2915" s="57" t="s">
        <v>7660</v>
      </c>
      <c r="C2915" s="236" t="s">
        <v>7662</v>
      </c>
      <c r="D2915" s="51" t="s">
        <v>7659</v>
      </c>
      <c r="E2915" s="54">
        <v>45076</v>
      </c>
      <c r="F2915" s="51" t="s">
        <v>7656</v>
      </c>
      <c r="G2915" s="48" t="s">
        <v>7657</v>
      </c>
      <c r="H2915" s="52">
        <v>5</v>
      </c>
      <c r="I2915" s="51" t="s">
        <v>7658</v>
      </c>
      <c r="J2915" s="1">
        <v>0</v>
      </c>
      <c r="K2915" s="132">
        <v>997993</v>
      </c>
      <c r="L2915" s="131"/>
      <c r="M2915" s="131">
        <v>10.8</v>
      </c>
      <c r="N2915" s="131">
        <v>9</v>
      </c>
      <c r="O2915" s="133">
        <f t="shared" si="402"/>
        <v>97.2</v>
      </c>
      <c r="P2915" s="131" t="s">
        <v>3486</v>
      </c>
      <c r="Q2915" s="131" t="s">
        <v>372</v>
      </c>
      <c r="R2915" s="134" t="s">
        <v>5892</v>
      </c>
      <c r="S2915" s="149">
        <v>37.146666666666668</v>
      </c>
      <c r="T2915" s="149">
        <v>0.74293333333333333</v>
      </c>
      <c r="U2915" s="150">
        <v>45219</v>
      </c>
      <c r="V2915" s="149">
        <v>0.33333333333333215</v>
      </c>
      <c r="W2915" s="130">
        <v>0.5</v>
      </c>
      <c r="X2915" s="135">
        <v>41.5</v>
      </c>
      <c r="Y2915" s="130" t="str">
        <f t="shared" si="396"/>
        <v>RL1702</v>
      </c>
      <c r="Z2915" s="130" t="str">
        <f t="shared" si="400"/>
        <v>6/LIION POLYMER</v>
      </c>
      <c r="AA2915" s="135">
        <f t="shared" si="398"/>
        <v>0.5</v>
      </c>
      <c r="AB2915" s="135">
        <f t="shared" si="395"/>
        <v>0</v>
      </c>
      <c r="AC2915" s="130">
        <f t="shared" si="399"/>
        <v>41.5</v>
      </c>
      <c r="AD2915" s="130" t="str">
        <f t="shared" si="397"/>
        <v>67001-946</v>
      </c>
      <c r="AE2915" s="136"/>
      <c r="AF2915" s="137"/>
      <c r="AG2915" s="1" t="s">
        <v>153</v>
      </c>
      <c r="AH2915" s="43">
        <v>2877</v>
      </c>
      <c r="AI2915" s="229">
        <v>45076</v>
      </c>
    </row>
    <row r="2916" spans="1:35" x14ac:dyDescent="0.25">
      <c r="A2916" s="144">
        <v>45168</v>
      </c>
      <c r="B2916" s="56" t="s">
        <v>8506</v>
      </c>
      <c r="C2916" s="236" t="s">
        <v>2700</v>
      </c>
      <c r="D2916" s="51" t="s">
        <v>7508</v>
      </c>
      <c r="E2916" s="54">
        <v>45175</v>
      </c>
      <c r="F2916" s="51" t="s">
        <v>4235</v>
      </c>
      <c r="G2916" s="48" t="s">
        <v>7427</v>
      </c>
      <c r="H2916" s="52">
        <v>2</v>
      </c>
      <c r="I2916" s="51" t="s">
        <v>649</v>
      </c>
      <c r="J2916" s="1">
        <v>22.67</v>
      </c>
      <c r="K2916" s="132">
        <v>1011517</v>
      </c>
      <c r="L2916" s="131"/>
      <c r="M2916" s="131">
        <v>4.8</v>
      </c>
      <c r="N2916" s="131">
        <v>10</v>
      </c>
      <c r="O2916" s="133">
        <f t="shared" si="402"/>
        <v>48</v>
      </c>
      <c r="P2916" s="131" t="s">
        <v>3497</v>
      </c>
      <c r="Q2916" s="131" t="s">
        <v>562</v>
      </c>
      <c r="R2916" s="134" t="s">
        <v>5813</v>
      </c>
      <c r="S2916" s="149">
        <v>1.0716666666666677</v>
      </c>
      <c r="T2916" s="149">
        <v>0.53583333333333383</v>
      </c>
      <c r="U2916" s="150">
        <v>45219</v>
      </c>
      <c r="V2916" s="149">
        <v>8.333333333333437E-2</v>
      </c>
      <c r="W2916" s="130">
        <v>0.98</v>
      </c>
      <c r="X2916" s="135">
        <v>95</v>
      </c>
      <c r="Y2916" s="130" t="str">
        <f t="shared" si="396"/>
        <v>RECELL835</v>
      </c>
      <c r="Z2916" s="130" t="str">
        <f t="shared" si="400"/>
        <v>4/KH-D10000</v>
      </c>
      <c r="AA2916" s="135">
        <f t="shared" si="398"/>
        <v>0.98</v>
      </c>
      <c r="AB2916" s="135">
        <f t="shared" si="395"/>
        <v>22.67</v>
      </c>
      <c r="AC2916" s="130">
        <f t="shared" si="399"/>
        <v>95</v>
      </c>
      <c r="AD2916" s="130" t="str">
        <f t="shared" si="397"/>
        <v>22000-449BA</v>
      </c>
      <c r="AE2916" s="136"/>
      <c r="AF2916" s="137"/>
      <c r="AG2916" s="1" t="s">
        <v>13</v>
      </c>
      <c r="AH2916" s="43">
        <v>66026</v>
      </c>
      <c r="AI2916" s="229">
        <v>45168</v>
      </c>
    </row>
    <row r="2917" spans="1:35" x14ac:dyDescent="0.25">
      <c r="A2917" s="147">
        <v>45198</v>
      </c>
      <c r="B2917" s="82" t="s">
        <v>8707</v>
      </c>
      <c r="C2917" s="51" t="s">
        <v>5124</v>
      </c>
      <c r="D2917" s="51" t="s">
        <v>5125</v>
      </c>
      <c r="E2917" s="54">
        <v>45215</v>
      </c>
      <c r="F2917" s="51" t="s">
        <v>4672</v>
      </c>
      <c r="G2917" s="48" t="s">
        <v>5122</v>
      </c>
      <c r="H2917" s="52">
        <v>25</v>
      </c>
      <c r="I2917" s="51" t="s">
        <v>5123</v>
      </c>
      <c r="J2917" s="1">
        <v>0.62</v>
      </c>
      <c r="K2917" s="132">
        <v>1014611</v>
      </c>
      <c r="L2917" s="131"/>
      <c r="M2917" s="131">
        <v>3</v>
      </c>
      <c r="N2917" s="131">
        <v>0.22</v>
      </c>
      <c r="O2917" s="133">
        <f t="shared" si="402"/>
        <v>0.66</v>
      </c>
      <c r="P2917" s="131" t="s">
        <v>411</v>
      </c>
      <c r="Q2917" s="131" t="s">
        <v>412</v>
      </c>
      <c r="R2917" s="134" t="s">
        <v>248</v>
      </c>
      <c r="S2917" s="149">
        <v>2.1247222222222248</v>
      </c>
      <c r="T2917" s="149">
        <v>8.4988888888888989E-2</v>
      </c>
      <c r="U2917" s="150">
        <v>45219</v>
      </c>
      <c r="V2917" s="149">
        <v>0.16666666666666741</v>
      </c>
      <c r="W2917" s="130">
        <v>0.03</v>
      </c>
      <c r="X2917" s="135">
        <v>2.0499999999999998</v>
      </c>
      <c r="Y2917" s="130" t="str">
        <f t="shared" si="396"/>
        <v>L169</v>
      </c>
      <c r="Z2917" s="130" t="str">
        <f t="shared" si="400"/>
        <v>1/CR2032-1GVF</v>
      </c>
      <c r="AA2917" s="135">
        <f t="shared" si="398"/>
        <v>0.03</v>
      </c>
      <c r="AB2917" s="135">
        <f t="shared" si="395"/>
        <v>0.62</v>
      </c>
      <c r="AC2917" s="130">
        <f t="shared" si="399"/>
        <v>2.0499999999999998</v>
      </c>
      <c r="AD2917" s="130" t="str">
        <f t="shared" si="397"/>
        <v>66000-197</v>
      </c>
      <c r="AE2917" s="136"/>
      <c r="AF2917" s="137"/>
      <c r="AG2917" s="1" t="s">
        <v>153</v>
      </c>
      <c r="AH2917" s="43">
        <v>65012</v>
      </c>
      <c r="AI2917" s="229">
        <v>45196</v>
      </c>
    </row>
    <row r="2918" spans="1:35" x14ac:dyDescent="0.25">
      <c r="A2918" s="140">
        <v>45216</v>
      </c>
      <c r="B2918" s="55" t="s">
        <v>8819</v>
      </c>
      <c r="C2918" s="51" t="s">
        <v>7788</v>
      </c>
      <c r="D2918" s="51" t="s">
        <v>7789</v>
      </c>
      <c r="E2918" s="54">
        <v>45212</v>
      </c>
      <c r="F2918" s="51" t="s">
        <v>8074</v>
      </c>
      <c r="G2918" s="48" t="s">
        <v>7787</v>
      </c>
      <c r="H2918" s="52">
        <v>1</v>
      </c>
      <c r="I2918" s="51" t="s">
        <v>5051</v>
      </c>
      <c r="J2918" s="1">
        <v>36.47</v>
      </c>
      <c r="K2918" s="132">
        <v>1016353</v>
      </c>
      <c r="L2918" s="131"/>
      <c r="M2918" s="131"/>
      <c r="N2918" s="131"/>
      <c r="O2918" s="133">
        <f t="shared" si="402"/>
        <v>0</v>
      </c>
      <c r="P2918" s="131"/>
      <c r="Q2918" s="131"/>
      <c r="R2918" s="134" t="s">
        <v>259</v>
      </c>
      <c r="S2918" s="149">
        <v>2.1775000000000007</v>
      </c>
      <c r="T2918" s="149">
        <v>2.1775000000000007</v>
      </c>
      <c r="U2918" s="150">
        <v>45219</v>
      </c>
      <c r="V2918" s="149">
        <v>8.3333333333333037E-2</v>
      </c>
      <c r="W2918" s="130">
        <v>4.29</v>
      </c>
      <c r="X2918" s="135">
        <v>171.88</v>
      </c>
      <c r="Y2918" s="130" t="str">
        <f t="shared" si="396"/>
        <v>CH582</v>
      </c>
      <c r="Z2918" s="130" t="str">
        <f t="shared" si="400"/>
        <v>CH1-MBM06</v>
      </c>
      <c r="AA2918" s="135">
        <f t="shared" si="398"/>
        <v>4.29</v>
      </c>
      <c r="AB2918" s="135">
        <f t="shared" si="395"/>
        <v>36.47</v>
      </c>
      <c r="AC2918" s="130">
        <f t="shared" si="399"/>
        <v>171.88</v>
      </c>
      <c r="AD2918" s="130" t="str">
        <f t="shared" si="397"/>
        <v>20006-473MBM06</v>
      </c>
      <c r="AE2918" s="136"/>
      <c r="AF2918" s="137"/>
      <c r="AG2918" s="1" t="s">
        <v>573</v>
      </c>
      <c r="AH2918" s="43">
        <v>65993</v>
      </c>
      <c r="AI2918" s="229">
        <v>45212</v>
      </c>
    </row>
    <row r="2919" spans="1:35" x14ac:dyDescent="0.25">
      <c r="A2919" s="140">
        <v>45209</v>
      </c>
      <c r="B2919" s="55" t="s">
        <v>8765</v>
      </c>
      <c r="C2919" s="51" t="s">
        <v>4629</v>
      </c>
      <c r="D2919" s="51" t="s">
        <v>5081</v>
      </c>
      <c r="E2919" s="54">
        <v>45215</v>
      </c>
      <c r="F2919" s="51" t="s">
        <v>1280</v>
      </c>
      <c r="G2919" s="48" t="s">
        <v>5080</v>
      </c>
      <c r="H2919" s="52">
        <v>1</v>
      </c>
      <c r="I2919" s="51" t="s">
        <v>2741</v>
      </c>
      <c r="J2919" s="1">
        <v>1.03</v>
      </c>
      <c r="K2919" s="132">
        <v>1015763</v>
      </c>
      <c r="L2919" s="131"/>
      <c r="M2919" s="131">
        <v>3</v>
      </c>
      <c r="N2919" s="131">
        <v>0.62</v>
      </c>
      <c r="O2919" s="133">
        <f t="shared" si="402"/>
        <v>1.8599999999999999</v>
      </c>
      <c r="P2919" s="131" t="s">
        <v>411</v>
      </c>
      <c r="Q2919" s="131" t="s">
        <v>412</v>
      </c>
      <c r="R2919" s="134" t="s">
        <v>248</v>
      </c>
      <c r="S2919" s="149">
        <v>0.48222222222222122</v>
      </c>
      <c r="T2919" s="149">
        <v>0.48222222222222122</v>
      </c>
      <c r="U2919" s="150">
        <v>45219</v>
      </c>
      <c r="V2919" s="149">
        <v>8.3333333333331705E-2</v>
      </c>
      <c r="W2919" s="130">
        <v>0.25</v>
      </c>
      <c r="X2919" s="135">
        <v>25</v>
      </c>
      <c r="Y2919" s="130" t="str">
        <f t="shared" si="396"/>
        <v>L882</v>
      </c>
      <c r="Z2919" s="130" t="str">
        <f t="shared" si="400"/>
        <v>1/CR2450</v>
      </c>
      <c r="AA2919" s="135">
        <f t="shared" si="398"/>
        <v>0.25</v>
      </c>
      <c r="AB2919" s="135">
        <f t="shared" si="395"/>
        <v>1.03</v>
      </c>
      <c r="AC2919" s="130">
        <f t="shared" si="399"/>
        <v>25</v>
      </c>
      <c r="AD2919" s="130" t="str">
        <f t="shared" si="397"/>
        <v>66002-806</v>
      </c>
      <c r="AE2919" s="136"/>
      <c r="AF2919" s="137"/>
      <c r="AG2919" s="1" t="s">
        <v>151</v>
      </c>
      <c r="AH2919" s="43">
        <v>23984</v>
      </c>
      <c r="AI2919" s="229">
        <v>45208</v>
      </c>
    </row>
    <row r="2920" spans="1:35" x14ac:dyDescent="0.25">
      <c r="A2920" s="140">
        <v>44964</v>
      </c>
      <c r="B2920" s="55" t="s">
        <v>7010</v>
      </c>
      <c r="C2920" s="236" t="s">
        <v>2124</v>
      </c>
      <c r="D2920" s="51" t="s">
        <v>2125</v>
      </c>
      <c r="E2920" s="54">
        <v>44986</v>
      </c>
      <c r="F2920" s="51" t="s">
        <v>1622</v>
      </c>
      <c r="G2920" s="48" t="s">
        <v>2122</v>
      </c>
      <c r="H2920" s="52">
        <v>500</v>
      </c>
      <c r="I2920" s="51" t="s">
        <v>2123</v>
      </c>
      <c r="J2920" s="1">
        <v>73.739999999999995</v>
      </c>
      <c r="K2920" s="132">
        <v>985579</v>
      </c>
      <c r="L2920" s="131"/>
      <c r="M2920" s="131">
        <v>3.93</v>
      </c>
      <c r="N2920" s="131">
        <v>32</v>
      </c>
      <c r="O2920" s="133">
        <f t="shared" si="402"/>
        <v>125.76</v>
      </c>
      <c r="P2920" s="131" t="s">
        <v>3486</v>
      </c>
      <c r="Q2920" s="131" t="s">
        <v>412</v>
      </c>
      <c r="R2920" s="134" t="s">
        <v>7574</v>
      </c>
      <c r="S2920" s="149">
        <v>41.758333333333333</v>
      </c>
      <c r="T2920" s="149">
        <v>8.351666666666667E-2</v>
      </c>
      <c r="U2920" s="150">
        <v>45218</v>
      </c>
      <c r="V2920" s="149">
        <v>0.99999999999999911</v>
      </c>
      <c r="W2920" s="130">
        <v>0.05</v>
      </c>
      <c r="X2920" s="135">
        <v>112.5</v>
      </c>
      <c r="Y2920" s="130" t="str">
        <f t="shared" si="396"/>
        <v>L865</v>
      </c>
      <c r="Z2920" s="130" t="str">
        <f t="shared" si="400"/>
        <v>1/LXRDD-5-1-SC-BC</v>
      </c>
      <c r="AA2920" s="135">
        <f t="shared" si="398"/>
        <v>0.05</v>
      </c>
      <c r="AB2920" s="135">
        <f t="shared" si="395"/>
        <v>73.739999999999995</v>
      </c>
      <c r="AC2920" s="130">
        <f t="shared" si="399"/>
        <v>112.5</v>
      </c>
      <c r="AD2920" s="130" t="str">
        <f t="shared" si="397"/>
        <v>67001-3486L865</v>
      </c>
      <c r="AE2920" s="136"/>
      <c r="AF2920" s="137"/>
      <c r="AG2920" s="1" t="s">
        <v>153</v>
      </c>
      <c r="AH2920" s="43">
        <v>1926</v>
      </c>
      <c r="AI2920" s="51"/>
    </row>
    <row r="2921" spans="1:35" x14ac:dyDescent="0.25">
      <c r="A2921" s="140">
        <v>45216</v>
      </c>
      <c r="B2921" s="55" t="s">
        <v>8816</v>
      </c>
      <c r="C2921" s="51" t="s">
        <v>6030</v>
      </c>
      <c r="D2921" s="51" t="s">
        <v>8818</v>
      </c>
      <c r="E2921" s="54">
        <v>45226</v>
      </c>
      <c r="F2921" s="51" t="s">
        <v>322</v>
      </c>
      <c r="G2921" s="48" t="s">
        <v>8817</v>
      </c>
      <c r="H2921" s="52">
        <v>6</v>
      </c>
      <c r="I2921" s="51" t="s">
        <v>2319</v>
      </c>
      <c r="J2921" s="1">
        <v>4.84</v>
      </c>
      <c r="K2921" s="132">
        <v>1016378</v>
      </c>
      <c r="L2921" s="131"/>
      <c r="M2921" s="131">
        <v>4.8</v>
      </c>
      <c r="N2921" s="131">
        <v>1.6</v>
      </c>
      <c r="O2921" s="133">
        <f t="shared" si="402"/>
        <v>7.68</v>
      </c>
      <c r="P2921" s="131" t="s">
        <v>4011</v>
      </c>
      <c r="Q2921" s="131" t="s">
        <v>562</v>
      </c>
      <c r="R2921" s="134" t="s">
        <v>287</v>
      </c>
      <c r="S2921" s="149">
        <v>2.7202777777777811</v>
      </c>
      <c r="T2921" s="149">
        <v>0.45337962962963019</v>
      </c>
      <c r="U2921" s="150">
        <v>45218</v>
      </c>
      <c r="V2921" s="149">
        <v>0.16666666666666607</v>
      </c>
      <c r="W2921" s="130">
        <v>0.31</v>
      </c>
      <c r="X2921" s="135">
        <v>17.82</v>
      </c>
      <c r="Y2921" s="130" t="str">
        <f t="shared" si="396"/>
        <v>N1760</v>
      </c>
      <c r="Z2921" s="130" t="str">
        <f t="shared" si="400"/>
        <v>4/IT1600Cs</v>
      </c>
      <c r="AA2921" s="135">
        <f t="shared" si="398"/>
        <v>0.31</v>
      </c>
      <c r="AB2921" s="135">
        <f t="shared" si="395"/>
        <v>4.84</v>
      </c>
      <c r="AC2921" s="130">
        <f t="shared" si="399"/>
        <v>17.82</v>
      </c>
      <c r="AD2921" s="130" t="str">
        <f t="shared" si="397"/>
        <v>30004-284VHR-2</v>
      </c>
      <c r="AE2921" s="136"/>
      <c r="AF2921" s="137"/>
      <c r="AG2921" s="1" t="s">
        <v>573</v>
      </c>
      <c r="AH2921" s="43" t="s">
        <v>323</v>
      </c>
      <c r="AI2921" s="229">
        <v>45212</v>
      </c>
    </row>
    <row r="2922" spans="1:35" x14ac:dyDescent="0.25">
      <c r="A2922" s="140">
        <v>45209</v>
      </c>
      <c r="B2922" s="55" t="s">
        <v>8755</v>
      </c>
      <c r="C2922" s="51" t="s">
        <v>642</v>
      </c>
      <c r="D2922" s="51" t="s">
        <v>8757</v>
      </c>
      <c r="E2922" s="54">
        <v>45229</v>
      </c>
      <c r="F2922" s="51" t="s">
        <v>6441</v>
      </c>
      <c r="G2922" s="48" t="s">
        <v>8756</v>
      </c>
      <c r="H2922" s="52">
        <v>6</v>
      </c>
      <c r="I2922" s="51" t="s">
        <v>364</v>
      </c>
      <c r="J2922" s="1">
        <v>33.43</v>
      </c>
      <c r="K2922" s="132">
        <v>1015694</v>
      </c>
      <c r="L2922" s="131"/>
      <c r="M2922" s="131">
        <v>14.4</v>
      </c>
      <c r="N2922" s="131">
        <v>5.2</v>
      </c>
      <c r="O2922" s="133">
        <f t="shared" si="402"/>
        <v>74.88000000000001</v>
      </c>
      <c r="P2922" s="131" t="s">
        <v>3486</v>
      </c>
      <c r="Q2922" s="131" t="s">
        <v>92</v>
      </c>
      <c r="R2922" s="134" t="s">
        <v>287</v>
      </c>
      <c r="S2922" s="149">
        <v>4.1461111111111073</v>
      </c>
      <c r="T2922" s="149">
        <v>0.69101851851851792</v>
      </c>
      <c r="U2922" s="150">
        <v>45218</v>
      </c>
      <c r="V2922" s="149">
        <v>0.16666666666666607</v>
      </c>
      <c r="W2922" s="130">
        <v>0.5</v>
      </c>
      <c r="X2922" s="135">
        <v>115</v>
      </c>
      <c r="Y2922" s="130" t="str">
        <f t="shared" si="396"/>
        <v>RL1752</v>
      </c>
      <c r="Z2922" s="130" t="str">
        <f t="shared" si="400"/>
        <v>8/UR18650ZY</v>
      </c>
      <c r="AA2922" s="135">
        <f t="shared" si="398"/>
        <v>0.5</v>
      </c>
      <c r="AB2922" s="135">
        <f t="shared" si="395"/>
        <v>33.43</v>
      </c>
      <c r="AC2922" s="130">
        <f t="shared" si="399"/>
        <v>115</v>
      </c>
      <c r="AD2922" s="130" t="str">
        <f t="shared" si="397"/>
        <v>66003-194</v>
      </c>
      <c r="AE2922" s="136"/>
      <c r="AF2922" s="137"/>
      <c r="AG2922" s="1" t="s">
        <v>151</v>
      </c>
      <c r="AH2922" s="43">
        <v>1825</v>
      </c>
      <c r="AI2922" s="229">
        <v>45208</v>
      </c>
    </row>
    <row r="2923" spans="1:35" x14ac:dyDescent="0.25">
      <c r="A2923" s="140">
        <v>45216</v>
      </c>
      <c r="B2923" s="55" t="s">
        <v>8813</v>
      </c>
      <c r="C2923" s="51" t="s">
        <v>580</v>
      </c>
      <c r="D2923" s="51" t="s">
        <v>3169</v>
      </c>
      <c r="E2923" s="54">
        <v>45236</v>
      </c>
      <c r="F2923" s="51" t="s">
        <v>282</v>
      </c>
      <c r="G2923" s="48" t="s">
        <v>3167</v>
      </c>
      <c r="H2923" s="52">
        <v>1</v>
      </c>
      <c r="I2923" s="51" t="s">
        <v>364</v>
      </c>
      <c r="J2923" s="1">
        <v>8.5500000000000007</v>
      </c>
      <c r="K2923" s="132">
        <v>1016506</v>
      </c>
      <c r="L2923" s="131" t="s">
        <v>3168</v>
      </c>
      <c r="M2923" s="131">
        <v>7.4</v>
      </c>
      <c r="N2923" s="131">
        <v>2.6</v>
      </c>
      <c r="O2923" s="133">
        <f t="shared" si="402"/>
        <v>19.240000000000002</v>
      </c>
      <c r="P2923" s="180" t="s">
        <v>3486</v>
      </c>
      <c r="Q2923" s="131" t="s">
        <v>582</v>
      </c>
      <c r="R2923" s="134" t="s">
        <v>287</v>
      </c>
      <c r="S2923" s="149">
        <v>0.95222222222222275</v>
      </c>
      <c r="T2923" s="149">
        <v>0.47611111111111137</v>
      </c>
      <c r="U2923" s="150">
        <v>45218</v>
      </c>
      <c r="V2923" s="149">
        <v>8.333333333333437E-2</v>
      </c>
      <c r="W2923" s="130">
        <v>0.74</v>
      </c>
      <c r="X2923" s="135">
        <v>33.71</v>
      </c>
      <c r="Y2923" s="130" t="str">
        <f t="shared" si="396"/>
        <v>RL1088</v>
      </c>
      <c r="Z2923" s="130" t="str">
        <f t="shared" si="400"/>
        <v>2/UR18650ZY</v>
      </c>
      <c r="AA2923" s="135">
        <f t="shared" si="398"/>
        <v>0.74</v>
      </c>
      <c r="AB2923" s="135">
        <f t="shared" si="395"/>
        <v>8.5500000000000007</v>
      </c>
      <c r="AC2923" s="130">
        <f t="shared" si="399"/>
        <v>33.71</v>
      </c>
      <c r="AD2923" s="130" t="str">
        <f t="shared" si="397"/>
        <v>30008-102BWAB</v>
      </c>
      <c r="AE2923" s="136"/>
      <c r="AF2923" s="137"/>
      <c r="AG2923" s="1" t="s">
        <v>151</v>
      </c>
      <c r="AH2923" s="43" t="s">
        <v>283</v>
      </c>
      <c r="AI2923" s="229">
        <v>45215</v>
      </c>
    </row>
    <row r="2924" spans="1:35" x14ac:dyDescent="0.25">
      <c r="A2924" s="140">
        <v>45139</v>
      </c>
      <c r="B2924" s="55" t="s">
        <v>8306</v>
      </c>
      <c r="C2924" s="236" t="s">
        <v>2558</v>
      </c>
      <c r="D2924" s="51" t="s">
        <v>1239</v>
      </c>
      <c r="E2924" s="54">
        <v>45329</v>
      </c>
      <c r="F2924" s="51" t="s">
        <v>87</v>
      </c>
      <c r="G2924" s="48" t="s">
        <v>1237</v>
      </c>
      <c r="H2924" s="52">
        <v>250</v>
      </c>
      <c r="I2924" s="51" t="s">
        <v>113</v>
      </c>
      <c r="J2924" s="1">
        <v>27.05</v>
      </c>
      <c r="K2924" s="132">
        <v>1007550</v>
      </c>
      <c r="L2924" s="131"/>
      <c r="M2924" s="131">
        <v>3.6</v>
      </c>
      <c r="N2924" s="131">
        <v>16.75</v>
      </c>
      <c r="O2924" s="133">
        <f t="shared" si="402"/>
        <v>60.300000000000004</v>
      </c>
      <c r="P2924" s="131" t="s">
        <v>3486</v>
      </c>
      <c r="Q2924" s="131" t="s">
        <v>715</v>
      </c>
      <c r="R2924" s="134" t="s">
        <v>8567</v>
      </c>
      <c r="S2924" s="149">
        <v>82.318055555555574</v>
      </c>
      <c r="T2924" s="149">
        <v>0.3292722222222223</v>
      </c>
      <c r="U2924" s="150">
        <v>45218</v>
      </c>
      <c r="V2924" s="149">
        <v>4.5</v>
      </c>
      <c r="W2924" s="130">
        <v>0.39</v>
      </c>
      <c r="X2924" s="135">
        <v>50</v>
      </c>
      <c r="Y2924" s="130" t="str">
        <f t="shared" si="396"/>
        <v>RL1440</v>
      </c>
      <c r="Z2924" s="130" t="str">
        <f t="shared" si="400"/>
        <v>5/NCR18650BF</v>
      </c>
      <c r="AA2924" s="135">
        <f t="shared" si="398"/>
        <v>0.39</v>
      </c>
      <c r="AB2924" s="135">
        <f t="shared" si="395"/>
        <v>27.05</v>
      </c>
      <c r="AC2924" s="130">
        <f t="shared" si="399"/>
        <v>50</v>
      </c>
      <c r="AD2924" s="130" t="str">
        <f t="shared" si="397"/>
        <v>67001-849</v>
      </c>
      <c r="AE2924" s="136"/>
      <c r="AF2924" s="137"/>
      <c r="AG2924" s="1" t="s">
        <v>153</v>
      </c>
      <c r="AH2924" s="43">
        <v>24081</v>
      </c>
      <c r="AI2924" s="229">
        <v>45133</v>
      </c>
    </row>
    <row r="2925" spans="1:35" x14ac:dyDescent="0.25">
      <c r="A2925" s="139">
        <v>45201</v>
      </c>
      <c r="B2925" s="58" t="s">
        <v>8722</v>
      </c>
      <c r="C2925" s="51"/>
      <c r="D2925" s="51" t="s">
        <v>5449</v>
      </c>
      <c r="E2925" s="54">
        <v>45212</v>
      </c>
      <c r="F2925" s="51" t="s">
        <v>610</v>
      </c>
      <c r="G2925" s="48" t="s">
        <v>5446</v>
      </c>
      <c r="H2925" s="52">
        <v>10</v>
      </c>
      <c r="I2925" s="51" t="s">
        <v>5447</v>
      </c>
      <c r="J2925" s="1">
        <v>17.41</v>
      </c>
      <c r="K2925" s="132">
        <v>1014569</v>
      </c>
      <c r="L2925" s="131"/>
      <c r="M2925" s="131"/>
      <c r="N2925" s="131"/>
      <c r="O2925" s="133">
        <f t="shared" si="402"/>
        <v>0</v>
      </c>
      <c r="P2925" s="131"/>
      <c r="Q2925" s="131"/>
      <c r="R2925" s="134" t="s">
        <v>259</v>
      </c>
      <c r="S2925" s="149">
        <v>4.2283333333333308</v>
      </c>
      <c r="T2925" s="149">
        <v>0.42283333333333306</v>
      </c>
      <c r="U2925" s="150">
        <v>45217</v>
      </c>
      <c r="V2925" s="149">
        <v>0.16666666666666607</v>
      </c>
      <c r="W2925" s="130">
        <v>0.45700000000000002</v>
      </c>
      <c r="X2925" s="135">
        <v>65</v>
      </c>
      <c r="Y2925" s="130" t="str">
        <f t="shared" si="396"/>
        <v>CA197</v>
      </c>
      <c r="Z2925" s="130">
        <f t="shared" si="400"/>
        <v>0</v>
      </c>
      <c r="AA2925" s="135">
        <f t="shared" si="398"/>
        <v>0.45700000000000002</v>
      </c>
      <c r="AB2925" s="135">
        <f t="shared" si="395"/>
        <v>17.41</v>
      </c>
      <c r="AC2925" s="130">
        <f t="shared" si="399"/>
        <v>65</v>
      </c>
      <c r="AD2925" s="130" t="str">
        <f t="shared" si="397"/>
        <v>66003-065</v>
      </c>
      <c r="AE2925" s="136"/>
      <c r="AF2925" s="137"/>
      <c r="AG2925" s="1" t="s">
        <v>151</v>
      </c>
      <c r="AH2925" s="43">
        <v>1582</v>
      </c>
      <c r="AI2925" s="229">
        <v>45196</v>
      </c>
    </row>
    <row r="2926" spans="1:35" x14ac:dyDescent="0.25">
      <c r="A2926" s="139">
        <v>45222</v>
      </c>
      <c r="B2926" s="58" t="s">
        <v>8847</v>
      </c>
      <c r="C2926" s="51" t="s">
        <v>532</v>
      </c>
      <c r="D2926" s="51" t="s">
        <v>8860</v>
      </c>
      <c r="E2926" s="54">
        <v>45236</v>
      </c>
      <c r="F2926" s="51" t="s">
        <v>292</v>
      </c>
      <c r="G2926" s="48" t="s">
        <v>8848</v>
      </c>
      <c r="H2926" s="52">
        <v>1</v>
      </c>
      <c r="I2926" s="51" t="s">
        <v>364</v>
      </c>
      <c r="J2926" s="1">
        <v>10.88</v>
      </c>
      <c r="K2926" s="132">
        <v>1016499</v>
      </c>
      <c r="L2926" s="131" t="s">
        <v>8849</v>
      </c>
      <c r="M2926" s="131">
        <v>10.8</v>
      </c>
      <c r="N2926" s="131">
        <v>2.4</v>
      </c>
      <c r="O2926" s="133">
        <f t="shared" si="402"/>
        <v>25.92</v>
      </c>
      <c r="P2926" s="180" t="s">
        <v>3486</v>
      </c>
      <c r="Q2926" s="131" t="s">
        <v>577</v>
      </c>
      <c r="R2926" s="134" t="s">
        <v>5813</v>
      </c>
      <c r="S2926" s="149">
        <v>1.6066666666666647</v>
      </c>
      <c r="T2926" s="149">
        <v>1.6066666666666647</v>
      </c>
      <c r="U2926" s="150">
        <v>45224</v>
      </c>
      <c r="V2926" s="149">
        <v>8.333333333333437E-2</v>
      </c>
      <c r="W2926" s="130">
        <v>0.25</v>
      </c>
      <c r="X2926" s="135">
        <v>70</v>
      </c>
      <c r="Y2926" s="130" t="str">
        <f t="shared" si="396"/>
        <v>PACK788</v>
      </c>
      <c r="Z2926" s="130" t="str">
        <f t="shared" si="400"/>
        <v>3/UR18650ZY</v>
      </c>
      <c r="AA2926" s="135">
        <f t="shared" si="398"/>
        <v>0.25</v>
      </c>
      <c r="AB2926" s="135">
        <f t="shared" si="395"/>
        <v>10.88</v>
      </c>
      <c r="AC2926" s="130">
        <f t="shared" si="399"/>
        <v>70</v>
      </c>
      <c r="AD2926" s="130" t="str">
        <f t="shared" si="397"/>
        <v>66002-525</v>
      </c>
      <c r="AE2926" s="136"/>
      <c r="AF2926" s="137"/>
      <c r="AG2926" s="1" t="s">
        <v>151</v>
      </c>
      <c r="AH2926" s="43">
        <v>6830</v>
      </c>
      <c r="AI2926" s="229">
        <v>45215</v>
      </c>
    </row>
    <row r="2927" spans="1:35" x14ac:dyDescent="0.25">
      <c r="A2927" s="144">
        <v>45210</v>
      </c>
      <c r="B2927" s="56" t="s">
        <v>8786</v>
      </c>
      <c r="C2927" s="51"/>
      <c r="D2927" s="51" t="s">
        <v>145</v>
      </c>
      <c r="E2927" s="54">
        <v>45231</v>
      </c>
      <c r="F2927" s="51" t="s">
        <v>139</v>
      </c>
      <c r="G2927" s="48" t="s">
        <v>144</v>
      </c>
      <c r="H2927" s="52">
        <v>30</v>
      </c>
      <c r="I2927" s="51" t="s">
        <v>4583</v>
      </c>
      <c r="J2927" s="1">
        <v>1.56</v>
      </c>
      <c r="K2927" s="132">
        <v>1016029</v>
      </c>
      <c r="L2927" s="131"/>
      <c r="M2927" s="131"/>
      <c r="N2927" s="131"/>
      <c r="O2927" s="133">
        <f t="shared" si="402"/>
        <v>0</v>
      </c>
      <c r="P2927" s="131"/>
      <c r="Q2927" s="131"/>
      <c r="R2927" s="134" t="s">
        <v>2172</v>
      </c>
      <c r="S2927" s="149">
        <v>4.4022222222222229</v>
      </c>
      <c r="T2927" s="149">
        <v>0.14674074074074075</v>
      </c>
      <c r="U2927" s="150">
        <v>45224</v>
      </c>
      <c r="V2927" s="149">
        <v>0.16666666666666741</v>
      </c>
      <c r="W2927" s="130">
        <v>0.3</v>
      </c>
      <c r="X2927" s="135">
        <v>12</v>
      </c>
      <c r="Y2927" s="130" t="str">
        <f t="shared" si="396"/>
        <v>CA67</v>
      </c>
      <c r="Z2927" s="130">
        <f t="shared" si="400"/>
        <v>0</v>
      </c>
      <c r="AA2927" s="135">
        <f t="shared" si="398"/>
        <v>0.3</v>
      </c>
      <c r="AB2927" s="135">
        <f t="shared" si="395"/>
        <v>1.56</v>
      </c>
      <c r="AC2927" s="130">
        <f t="shared" si="399"/>
        <v>12</v>
      </c>
      <c r="AD2927" s="130" t="str">
        <f t="shared" si="397"/>
        <v>66000-714</v>
      </c>
      <c r="AE2927" s="136"/>
      <c r="AF2927" s="137"/>
      <c r="AG2927" s="1" t="s">
        <v>573</v>
      </c>
      <c r="AH2927" s="43">
        <v>66824</v>
      </c>
      <c r="AI2927" s="229">
        <v>45210</v>
      </c>
    </row>
    <row r="2928" spans="1:35" x14ac:dyDescent="0.25">
      <c r="A2928" s="147">
        <v>45219</v>
      </c>
      <c r="B2928" s="82" t="s">
        <v>8834</v>
      </c>
      <c r="C2928" s="51"/>
      <c r="D2928" s="51" t="s">
        <v>8837</v>
      </c>
      <c r="E2928" s="54">
        <v>45219</v>
      </c>
      <c r="F2928" s="51" t="s">
        <v>6540</v>
      </c>
      <c r="G2928" s="48" t="s">
        <v>8835</v>
      </c>
      <c r="H2928" s="52">
        <v>1</v>
      </c>
      <c r="I2928" s="51" t="s">
        <v>8836</v>
      </c>
      <c r="J2928" s="1">
        <v>28.96</v>
      </c>
      <c r="K2928" s="132">
        <v>1016867</v>
      </c>
      <c r="L2928" s="131"/>
      <c r="M2928" s="131"/>
      <c r="N2928" s="131"/>
      <c r="O2928" s="133">
        <f t="shared" si="402"/>
        <v>0</v>
      </c>
      <c r="P2928" s="131"/>
      <c r="Q2928" s="131"/>
      <c r="R2928" s="134" t="s">
        <v>118</v>
      </c>
      <c r="S2928" s="149">
        <v>1.3150000000000004</v>
      </c>
      <c r="T2928" s="149">
        <v>1.3150000000000004</v>
      </c>
      <c r="U2928" s="150">
        <v>45224</v>
      </c>
      <c r="V2928" s="149">
        <v>8.3333333333333037E-2</v>
      </c>
      <c r="W2928" s="130">
        <v>0.25</v>
      </c>
      <c r="X2928" s="135">
        <v>55.83</v>
      </c>
      <c r="Y2928" s="130" t="str">
        <f t="shared" si="396"/>
        <v>CA187D</v>
      </c>
      <c r="Z2928" s="130">
        <f t="shared" ref="Z2928:Z2959" si="403">C2928</f>
        <v>0</v>
      </c>
      <c r="AA2928" s="135">
        <f t="shared" si="398"/>
        <v>0.25</v>
      </c>
      <c r="AB2928" s="135">
        <f t="shared" si="395"/>
        <v>28.96</v>
      </c>
      <c r="AC2928" s="130">
        <f t="shared" si="399"/>
        <v>55.83</v>
      </c>
      <c r="AD2928" s="130" t="str">
        <f t="shared" si="397"/>
        <v>64900-567D</v>
      </c>
      <c r="AE2928" s="136"/>
      <c r="AF2928" s="137"/>
      <c r="AG2928" s="1" t="s">
        <v>151</v>
      </c>
      <c r="AH2928" s="43">
        <v>65275</v>
      </c>
      <c r="AI2928" s="229">
        <v>45217</v>
      </c>
    </row>
    <row r="2929" spans="1:35" x14ac:dyDescent="0.25">
      <c r="A2929" s="147">
        <v>45191</v>
      </c>
      <c r="B2929" s="82" t="s">
        <v>8644</v>
      </c>
      <c r="C2929" s="51" t="s">
        <v>348</v>
      </c>
      <c r="D2929" s="51" t="s">
        <v>8647</v>
      </c>
      <c r="E2929" s="54">
        <v>45202</v>
      </c>
      <c r="F2929" s="51" t="s">
        <v>302</v>
      </c>
      <c r="G2929" s="48" t="s">
        <v>8645</v>
      </c>
      <c r="H2929" s="52">
        <v>1</v>
      </c>
      <c r="I2929" s="51" t="s">
        <v>315</v>
      </c>
      <c r="J2929" s="1">
        <v>9.15</v>
      </c>
      <c r="K2929" s="132">
        <v>1013851</v>
      </c>
      <c r="L2929" s="131" t="s">
        <v>8646</v>
      </c>
      <c r="M2929" s="131">
        <v>6</v>
      </c>
      <c r="N2929" s="131">
        <v>1.65</v>
      </c>
      <c r="O2929" s="133">
        <f t="shared" si="402"/>
        <v>9.8999999999999986</v>
      </c>
      <c r="P2929" s="131" t="s">
        <v>3497</v>
      </c>
      <c r="Q2929" s="131" t="s">
        <v>583</v>
      </c>
      <c r="R2929" s="134" t="s">
        <v>5813</v>
      </c>
      <c r="S2929" s="149">
        <v>1.0624999999999996</v>
      </c>
      <c r="T2929" s="149">
        <v>1.0624999999999996</v>
      </c>
      <c r="U2929" s="150">
        <v>45223</v>
      </c>
      <c r="V2929" s="149">
        <v>8.3333333333333037E-2</v>
      </c>
      <c r="W2929" s="130">
        <v>0.36</v>
      </c>
      <c r="X2929" s="135">
        <v>98.5</v>
      </c>
      <c r="Y2929" s="130" t="str">
        <f t="shared" si="396"/>
        <v>N676</v>
      </c>
      <c r="Z2929" s="130" t="str">
        <f t="shared" si="403"/>
        <v>5/HR-AAU</v>
      </c>
      <c r="AA2929" s="135">
        <f t="shared" si="398"/>
        <v>0.36</v>
      </c>
      <c r="AB2929" s="135">
        <f t="shared" si="395"/>
        <v>9.15</v>
      </c>
      <c r="AC2929" s="130">
        <f t="shared" si="399"/>
        <v>98.5</v>
      </c>
      <c r="AD2929" s="130" t="str">
        <f t="shared" si="397"/>
        <v>30006-235HMP-51</v>
      </c>
      <c r="AE2929" s="136"/>
      <c r="AF2929" s="137"/>
      <c r="AG2929" s="1" t="s">
        <v>573</v>
      </c>
      <c r="AH2929" s="43" t="s">
        <v>513</v>
      </c>
      <c r="AI2929" s="229">
        <v>45189</v>
      </c>
    </row>
    <row r="2930" spans="1:35" x14ac:dyDescent="0.25">
      <c r="A2930" s="144">
        <v>45210</v>
      </c>
      <c r="B2930" s="56" t="s">
        <v>8775</v>
      </c>
      <c r="C2930" s="51" t="s">
        <v>555</v>
      </c>
      <c r="D2930" s="51" t="s">
        <v>164</v>
      </c>
      <c r="E2930" s="54">
        <v>45218</v>
      </c>
      <c r="F2930" s="51" t="s">
        <v>8692</v>
      </c>
      <c r="G2930" s="48" t="s">
        <v>553</v>
      </c>
      <c r="H2930" s="52">
        <v>5</v>
      </c>
      <c r="I2930" s="51" t="s">
        <v>554</v>
      </c>
      <c r="J2930" s="1">
        <v>12.76</v>
      </c>
      <c r="K2930" s="132">
        <v>1015480</v>
      </c>
      <c r="L2930" s="131"/>
      <c r="M2930" s="131">
        <v>12</v>
      </c>
      <c r="N2930" s="131">
        <v>1.2</v>
      </c>
      <c r="O2930" s="133">
        <f t="shared" si="402"/>
        <v>14.399999999999999</v>
      </c>
      <c r="P2930" s="131" t="s">
        <v>115</v>
      </c>
      <c r="Q2930" s="131" t="s">
        <v>412</v>
      </c>
      <c r="R2930" s="134" t="s">
        <v>361</v>
      </c>
      <c r="S2930" s="149">
        <v>3.9536111111111087</v>
      </c>
      <c r="T2930" s="149">
        <v>0.79072222222222177</v>
      </c>
      <c r="U2930" s="150">
        <v>45223</v>
      </c>
      <c r="V2930" s="149">
        <v>0.16666666666666607</v>
      </c>
      <c r="W2930" s="130">
        <v>0.56999999999999995</v>
      </c>
      <c r="X2930" s="135">
        <v>60</v>
      </c>
      <c r="Y2930" s="130" t="str">
        <f t="shared" si="396"/>
        <v>S19</v>
      </c>
      <c r="Z2930" s="130" t="str">
        <f t="shared" si="403"/>
        <v>1/12SB1.2P</v>
      </c>
      <c r="AA2930" s="135">
        <f t="shared" si="398"/>
        <v>0.56999999999999995</v>
      </c>
      <c r="AB2930" s="135">
        <f t="shared" si="395"/>
        <v>12.76</v>
      </c>
      <c r="AC2930" s="130">
        <f t="shared" si="399"/>
        <v>60</v>
      </c>
      <c r="AD2930" s="130" t="str">
        <f t="shared" si="397"/>
        <v>66000-595</v>
      </c>
      <c r="AE2930" s="136"/>
      <c r="AF2930" s="137"/>
      <c r="AG2930" s="1" t="s">
        <v>573</v>
      </c>
      <c r="AH2930" s="43">
        <v>61117</v>
      </c>
      <c r="AI2930" s="229">
        <v>45209</v>
      </c>
    </row>
    <row r="2931" spans="1:35" x14ac:dyDescent="0.25">
      <c r="A2931" s="146">
        <v>45197</v>
      </c>
      <c r="B2931" s="57" t="s">
        <v>8691</v>
      </c>
      <c r="C2931" s="51" t="s">
        <v>555</v>
      </c>
      <c r="D2931" s="51" t="s">
        <v>164</v>
      </c>
      <c r="E2931" s="54">
        <v>45208</v>
      </c>
      <c r="F2931" s="51" t="s">
        <v>8692</v>
      </c>
      <c r="G2931" s="48" t="s">
        <v>553</v>
      </c>
      <c r="H2931" s="52">
        <v>50</v>
      </c>
      <c r="I2931" s="51" t="s">
        <v>554</v>
      </c>
      <c r="J2931" s="1">
        <v>12.57</v>
      </c>
      <c r="K2931" s="132">
        <v>1013739</v>
      </c>
      <c r="L2931" s="131"/>
      <c r="M2931" s="131">
        <v>12</v>
      </c>
      <c r="N2931" s="131">
        <v>1.2</v>
      </c>
      <c r="O2931" s="133">
        <f t="shared" si="402"/>
        <v>14.399999999999999</v>
      </c>
      <c r="P2931" s="131" t="s">
        <v>115</v>
      </c>
      <c r="Q2931" s="131" t="s">
        <v>412</v>
      </c>
      <c r="R2931" s="134" t="s">
        <v>6632</v>
      </c>
      <c r="S2931" s="149">
        <v>50.483333333333341</v>
      </c>
      <c r="T2931" s="149">
        <v>0.84138888888888907</v>
      </c>
      <c r="U2931" s="150">
        <v>45223</v>
      </c>
      <c r="V2931" s="149">
        <v>0.49999999999999822</v>
      </c>
      <c r="W2931" s="130">
        <v>0.56999999999999995</v>
      </c>
      <c r="X2931" s="135">
        <v>60</v>
      </c>
      <c r="Y2931" s="130" t="str">
        <f t="shared" si="396"/>
        <v>S19</v>
      </c>
      <c r="Z2931" s="130" t="str">
        <f t="shared" si="403"/>
        <v>1/12SB1.2P</v>
      </c>
      <c r="AA2931" s="135">
        <f t="shared" si="398"/>
        <v>0.56999999999999995</v>
      </c>
      <c r="AB2931" s="135">
        <f t="shared" si="395"/>
        <v>12.57</v>
      </c>
      <c r="AC2931" s="130">
        <f t="shared" si="399"/>
        <v>60</v>
      </c>
      <c r="AD2931" s="130" t="str">
        <f t="shared" si="397"/>
        <v>66000-595</v>
      </c>
      <c r="AE2931" s="136"/>
      <c r="AF2931" s="137"/>
      <c r="AG2931" s="1" t="s">
        <v>153</v>
      </c>
      <c r="AH2931" s="43">
        <v>61117</v>
      </c>
      <c r="AI2931" s="229">
        <v>45188</v>
      </c>
    </row>
    <row r="2932" spans="1:35" x14ac:dyDescent="0.25">
      <c r="A2932" s="144">
        <v>45210</v>
      </c>
      <c r="B2932" s="56" t="s">
        <v>8776</v>
      </c>
      <c r="C2932" s="51" t="s">
        <v>8778</v>
      </c>
      <c r="D2932" s="51" t="s">
        <v>8861</v>
      </c>
      <c r="E2932" s="54">
        <v>45219</v>
      </c>
      <c r="F2932" s="51" t="s">
        <v>255</v>
      </c>
      <c r="G2932" s="48" t="s">
        <v>8777</v>
      </c>
      <c r="H2932" s="52">
        <v>1</v>
      </c>
      <c r="I2932" s="51" t="s">
        <v>1162</v>
      </c>
      <c r="J2932" s="1">
        <v>20.88</v>
      </c>
      <c r="K2932" s="132">
        <v>1015945</v>
      </c>
      <c r="L2932" s="131"/>
      <c r="M2932" s="131">
        <v>9.6</v>
      </c>
      <c r="N2932" s="131">
        <v>2.15</v>
      </c>
      <c r="O2932" s="133">
        <f t="shared" si="402"/>
        <v>20.639999999999997</v>
      </c>
      <c r="P2932" s="131" t="s">
        <v>4011</v>
      </c>
      <c r="Q2932" s="131" t="s">
        <v>632</v>
      </c>
      <c r="R2932" s="134" t="s">
        <v>5813</v>
      </c>
      <c r="S2932" s="149">
        <v>1.3227777777777785</v>
      </c>
      <c r="T2932" s="149">
        <v>1.3227777777777785</v>
      </c>
      <c r="U2932" s="150">
        <v>45223</v>
      </c>
      <c r="V2932" s="149">
        <v>8.3333333333331705E-2</v>
      </c>
      <c r="W2932" s="130">
        <v>0.25</v>
      </c>
      <c r="X2932" s="135">
        <v>73.599999999999994</v>
      </c>
      <c r="Y2932" s="130" t="str">
        <f t="shared" si="396"/>
        <v>RECELL865</v>
      </c>
      <c r="Z2932" s="130" t="str">
        <f t="shared" si="403"/>
        <v>8/HR4/5AU</v>
      </c>
      <c r="AA2932" s="135">
        <f t="shared" si="398"/>
        <v>0.25</v>
      </c>
      <c r="AB2932" s="135">
        <f t="shared" si="395"/>
        <v>20.88</v>
      </c>
      <c r="AC2932" s="130">
        <f t="shared" si="399"/>
        <v>73.599999999999994</v>
      </c>
      <c r="AD2932" s="130" t="str">
        <f t="shared" si="397"/>
        <v>66003-622</v>
      </c>
      <c r="AE2932" s="136"/>
      <c r="AF2932" s="137"/>
      <c r="AG2932" s="1" t="s">
        <v>152</v>
      </c>
      <c r="AH2932" s="43" t="s">
        <v>277</v>
      </c>
      <c r="AI2932" s="229">
        <v>45209</v>
      </c>
    </row>
    <row r="2933" spans="1:35" x14ac:dyDescent="0.25">
      <c r="A2933" s="146">
        <v>45211</v>
      </c>
      <c r="B2933" s="57" t="s">
        <v>8793</v>
      </c>
      <c r="C2933" s="51" t="s">
        <v>8795</v>
      </c>
      <c r="D2933" s="51" t="s">
        <v>8796</v>
      </c>
      <c r="E2933" s="54">
        <v>45226</v>
      </c>
      <c r="F2933" s="51" t="s">
        <v>545</v>
      </c>
      <c r="G2933" s="48" t="s">
        <v>8794</v>
      </c>
      <c r="H2933" s="52">
        <v>10</v>
      </c>
      <c r="I2933" s="51" t="s">
        <v>3349</v>
      </c>
      <c r="J2933" s="1">
        <v>7.16</v>
      </c>
      <c r="K2933" s="132">
        <v>1015580</v>
      </c>
      <c r="L2933" s="131"/>
      <c r="M2933" s="131">
        <v>3.6</v>
      </c>
      <c r="N2933" s="131">
        <v>4.05</v>
      </c>
      <c r="O2933" s="133">
        <f t="shared" si="402"/>
        <v>14.58</v>
      </c>
      <c r="P2933" s="180" t="s">
        <v>3486</v>
      </c>
      <c r="Q2933" s="131" t="s">
        <v>412</v>
      </c>
      <c r="R2933" s="134" t="s">
        <v>3039</v>
      </c>
      <c r="S2933" s="149">
        <v>3.3766666666666669</v>
      </c>
      <c r="T2933" s="149">
        <v>0.33766666666666667</v>
      </c>
      <c r="U2933" s="150">
        <v>45223</v>
      </c>
      <c r="V2933" s="149">
        <v>0.16666666666666741</v>
      </c>
      <c r="W2933" s="130">
        <v>0.25</v>
      </c>
      <c r="X2933" s="135">
        <v>42.5</v>
      </c>
      <c r="Y2933" s="130" t="str">
        <f t="shared" si="396"/>
        <v>RL1750</v>
      </c>
      <c r="Z2933" s="130" t="str">
        <f t="shared" si="403"/>
        <v>1/NCR20700B</v>
      </c>
      <c r="AA2933" s="135">
        <f t="shared" si="398"/>
        <v>0.25</v>
      </c>
      <c r="AB2933" s="135">
        <f t="shared" si="395"/>
        <v>7.16</v>
      </c>
      <c r="AC2933" s="130">
        <f t="shared" si="399"/>
        <v>42.5</v>
      </c>
      <c r="AD2933" s="130" t="str">
        <f t="shared" si="397"/>
        <v>66003-192</v>
      </c>
      <c r="AE2933" s="136"/>
      <c r="AF2933" s="137"/>
      <c r="AG2933" s="1" t="s">
        <v>151</v>
      </c>
      <c r="AH2933" s="43">
        <v>66757</v>
      </c>
      <c r="AI2933" s="229">
        <v>45205</v>
      </c>
    </row>
    <row r="2934" spans="1:35" x14ac:dyDescent="0.25">
      <c r="A2934" s="144">
        <v>45210</v>
      </c>
      <c r="B2934" s="56" t="s">
        <v>8780</v>
      </c>
      <c r="C2934" s="51" t="s">
        <v>1267</v>
      </c>
      <c r="D2934" s="51" t="s">
        <v>1268</v>
      </c>
      <c r="E2934" s="54">
        <v>45230</v>
      </c>
      <c r="F2934" s="51" t="s">
        <v>255</v>
      </c>
      <c r="G2934" s="48" t="s">
        <v>1266</v>
      </c>
      <c r="H2934" s="52">
        <v>1</v>
      </c>
      <c r="I2934" s="51" t="s">
        <v>643</v>
      </c>
      <c r="J2934" s="1">
        <v>32.409999999999997</v>
      </c>
      <c r="K2934" s="132">
        <v>1015940</v>
      </c>
      <c r="L2934" s="131"/>
      <c r="M2934" s="131">
        <v>25.2</v>
      </c>
      <c r="N2934" s="131">
        <v>2.5</v>
      </c>
      <c r="O2934" s="133">
        <f t="shared" si="402"/>
        <v>63</v>
      </c>
      <c r="P2934" s="180" t="s">
        <v>3486</v>
      </c>
      <c r="Q2934" s="131" t="s">
        <v>589</v>
      </c>
      <c r="R2934" s="134" t="s">
        <v>5813</v>
      </c>
      <c r="S2934" s="149">
        <v>2.6133333333333315</v>
      </c>
      <c r="T2934" s="149">
        <v>2.6133333333333315</v>
      </c>
      <c r="U2934" s="150">
        <v>45223</v>
      </c>
      <c r="V2934" s="149">
        <v>7.9444444444445317E-2</v>
      </c>
      <c r="W2934" s="130">
        <v>1.96</v>
      </c>
      <c r="X2934" s="135">
        <v>106.79</v>
      </c>
      <c r="Y2934" s="130" t="str">
        <f t="shared" si="396"/>
        <v>RECELL666</v>
      </c>
      <c r="Z2934" s="130" t="str">
        <f t="shared" si="403"/>
        <v>7/INR18650-25R</v>
      </c>
      <c r="AA2934" s="135">
        <f t="shared" si="398"/>
        <v>1.96</v>
      </c>
      <c r="AB2934" s="135">
        <f t="shared" si="395"/>
        <v>32.409999999999997</v>
      </c>
      <c r="AC2934" s="130">
        <f t="shared" si="399"/>
        <v>106.79</v>
      </c>
      <c r="AD2934" s="130" t="str">
        <f t="shared" si="397"/>
        <v>66002-529</v>
      </c>
      <c r="AE2934" s="136"/>
      <c r="AF2934" s="137"/>
      <c r="AG2934" s="1" t="s">
        <v>151</v>
      </c>
      <c r="AH2934" s="43" t="s">
        <v>277</v>
      </c>
      <c r="AI2934" s="229">
        <v>45209</v>
      </c>
    </row>
    <row r="2935" spans="1:35" x14ac:dyDescent="0.25">
      <c r="A2935" s="144">
        <v>45210</v>
      </c>
      <c r="B2935" s="56" t="s">
        <v>8779</v>
      </c>
      <c r="C2935" s="51" t="s">
        <v>580</v>
      </c>
      <c r="D2935" s="51" t="s">
        <v>6224</v>
      </c>
      <c r="E2935" s="54">
        <v>45223</v>
      </c>
      <c r="F2935" s="51" t="s">
        <v>1370</v>
      </c>
      <c r="G2935" s="48" t="s">
        <v>6222</v>
      </c>
      <c r="H2935" s="52">
        <v>1</v>
      </c>
      <c r="I2935" s="51" t="s">
        <v>364</v>
      </c>
      <c r="J2935" s="1">
        <v>7.33</v>
      </c>
      <c r="K2935" s="132">
        <v>1015938</v>
      </c>
      <c r="L2935" s="131" t="s">
        <v>6223</v>
      </c>
      <c r="M2935" s="131">
        <v>7.4</v>
      </c>
      <c r="N2935" s="131">
        <v>2.6</v>
      </c>
      <c r="O2935" s="133">
        <f t="shared" si="402"/>
        <v>19.240000000000002</v>
      </c>
      <c r="P2935" s="180" t="s">
        <v>3486</v>
      </c>
      <c r="Q2935" s="131" t="s">
        <v>582</v>
      </c>
      <c r="R2935" s="134" t="s">
        <v>5813</v>
      </c>
      <c r="S2935" s="149">
        <v>2.3563888888888918</v>
      </c>
      <c r="T2935" s="149">
        <v>2.3563888888888918</v>
      </c>
      <c r="U2935" s="150">
        <v>45222</v>
      </c>
      <c r="V2935" s="149">
        <v>8.3333333333333037E-2</v>
      </c>
      <c r="W2935" s="130">
        <v>1.25</v>
      </c>
      <c r="X2935" s="135">
        <v>56.6</v>
      </c>
      <c r="Y2935" s="130" t="str">
        <f t="shared" si="396"/>
        <v>RECELL665</v>
      </c>
      <c r="Z2935" s="130" t="str">
        <f t="shared" si="403"/>
        <v>2/UR18650ZY</v>
      </c>
      <c r="AA2935" s="135">
        <f t="shared" si="398"/>
        <v>1.25</v>
      </c>
      <c r="AB2935" s="135">
        <f t="shared" si="395"/>
        <v>7.33</v>
      </c>
      <c r="AC2935" s="130">
        <f t="shared" si="399"/>
        <v>56.6</v>
      </c>
      <c r="AD2935" s="130" t="str">
        <f t="shared" si="397"/>
        <v>22000-966A</v>
      </c>
      <c r="AE2935" s="136"/>
      <c r="AF2935" s="137"/>
      <c r="AG2935" s="1" t="s">
        <v>151</v>
      </c>
      <c r="AH2935" s="43">
        <v>66989</v>
      </c>
      <c r="AI2935" s="229">
        <v>45209</v>
      </c>
    </row>
    <row r="2936" spans="1:35" x14ac:dyDescent="0.25">
      <c r="A2936" s="146">
        <v>45197</v>
      </c>
      <c r="B2936" s="57" t="s">
        <v>8687</v>
      </c>
      <c r="C2936" s="51" t="s">
        <v>8689</v>
      </c>
      <c r="D2936" s="51" t="s">
        <v>2579</v>
      </c>
      <c r="E2936" s="54">
        <v>45211</v>
      </c>
      <c r="F2936" s="51" t="s">
        <v>8688</v>
      </c>
      <c r="G2936" s="48" t="s">
        <v>2577</v>
      </c>
      <c r="H2936" s="52">
        <v>1</v>
      </c>
      <c r="I2936" s="51" t="s">
        <v>643</v>
      </c>
      <c r="J2936" s="1">
        <v>13.89</v>
      </c>
      <c r="K2936" s="132">
        <v>1014751</v>
      </c>
      <c r="L2936" s="131"/>
      <c r="M2936" s="131">
        <v>10.8</v>
      </c>
      <c r="N2936" s="131">
        <v>2.5</v>
      </c>
      <c r="O2936" s="133">
        <f t="shared" si="402"/>
        <v>27</v>
      </c>
      <c r="P2936" s="131" t="s">
        <v>3486</v>
      </c>
      <c r="Q2936" s="131" t="s">
        <v>577</v>
      </c>
      <c r="R2936" s="134" t="s">
        <v>5813</v>
      </c>
      <c r="S2936" s="149">
        <v>2.3508333333333331</v>
      </c>
      <c r="T2936" s="149">
        <v>2.3508333333333331</v>
      </c>
      <c r="U2936" s="150">
        <v>45222</v>
      </c>
      <c r="V2936" s="149">
        <v>8.3333333333333037E-2</v>
      </c>
      <c r="W2936" s="130">
        <v>1.05</v>
      </c>
      <c r="X2936" s="135">
        <v>84.69</v>
      </c>
      <c r="Y2936" s="130" t="str">
        <f t="shared" si="396"/>
        <v>RECELL586</v>
      </c>
      <c r="Z2936" s="130" t="str">
        <f t="shared" si="403"/>
        <v>3/INR18650-25R</v>
      </c>
      <c r="AA2936" s="135">
        <f t="shared" si="398"/>
        <v>1.05</v>
      </c>
      <c r="AB2936" s="135">
        <f t="shared" si="395"/>
        <v>13.89</v>
      </c>
      <c r="AC2936" s="130">
        <f t="shared" si="399"/>
        <v>84.69</v>
      </c>
      <c r="AD2936" s="130" t="str">
        <f t="shared" si="397"/>
        <v>66002-321</v>
      </c>
      <c r="AE2936" s="136"/>
      <c r="AF2936" s="137"/>
      <c r="AG2936" s="1" t="s">
        <v>573</v>
      </c>
      <c r="AH2936" s="43">
        <v>66980</v>
      </c>
      <c r="AI2936" s="229">
        <v>45197</v>
      </c>
    </row>
    <row r="2937" spans="1:35" x14ac:dyDescent="0.25">
      <c r="A2937" s="144">
        <v>45217</v>
      </c>
      <c r="B2937" s="56" t="s">
        <v>8822</v>
      </c>
      <c r="C2937" s="51" t="s">
        <v>3126</v>
      </c>
      <c r="D2937" s="51" t="s">
        <v>4585</v>
      </c>
      <c r="E2937" s="54">
        <v>45236</v>
      </c>
      <c r="F2937" s="51" t="s">
        <v>333</v>
      </c>
      <c r="G2937" s="48" t="s">
        <v>4247</v>
      </c>
      <c r="H2937" s="52">
        <v>1</v>
      </c>
      <c r="I2937" s="51" t="s">
        <v>288</v>
      </c>
      <c r="J2937" s="1">
        <v>12.25</v>
      </c>
      <c r="K2937" s="132">
        <v>1016505</v>
      </c>
      <c r="L2937" s="131"/>
      <c r="M2937" s="131">
        <v>4.8</v>
      </c>
      <c r="N2937" s="131">
        <v>4</v>
      </c>
      <c r="O2937" s="133">
        <f t="shared" si="402"/>
        <v>19.2</v>
      </c>
      <c r="P2937" s="131" t="s">
        <v>3497</v>
      </c>
      <c r="Q2937" s="131" t="s">
        <v>562</v>
      </c>
      <c r="R2937" s="134" t="s">
        <v>5813</v>
      </c>
      <c r="S2937" s="149">
        <v>2.6111111111111107</v>
      </c>
      <c r="T2937" s="149">
        <v>2.6111111111111107</v>
      </c>
      <c r="U2937" s="150">
        <v>45222</v>
      </c>
      <c r="V2937" s="149">
        <v>8.3333333333335702E-2</v>
      </c>
      <c r="W2937" s="130">
        <v>0.86</v>
      </c>
      <c r="X2937" s="135">
        <v>59.93</v>
      </c>
      <c r="Y2937" s="130" t="str">
        <f t="shared" si="396"/>
        <v>RECELL757</v>
      </c>
      <c r="Z2937" s="130" t="str">
        <f t="shared" si="403"/>
        <v>4/HR-4/3AU</v>
      </c>
      <c r="AA2937" s="135">
        <f t="shared" si="398"/>
        <v>0.86</v>
      </c>
      <c r="AB2937" s="135">
        <f t="shared" si="395"/>
        <v>12.25</v>
      </c>
      <c r="AC2937" s="130">
        <f t="shared" si="399"/>
        <v>59.93</v>
      </c>
      <c r="AD2937" s="130" t="str">
        <f t="shared" si="397"/>
        <v>22000-999E</v>
      </c>
      <c r="AE2937" s="136"/>
      <c r="AF2937" s="137"/>
      <c r="AG2937" s="1" t="s">
        <v>151</v>
      </c>
      <c r="AH2937" s="43" t="s">
        <v>334</v>
      </c>
      <c r="AI2937" s="229">
        <v>45215</v>
      </c>
    </row>
    <row r="2938" spans="1:35" x14ac:dyDescent="0.25">
      <c r="A2938" s="257">
        <v>45181</v>
      </c>
      <c r="B2938" s="238" t="s">
        <v>8599</v>
      </c>
      <c r="C2938" s="175" t="s">
        <v>7757</v>
      </c>
      <c r="D2938" s="175" t="s">
        <v>452</v>
      </c>
      <c r="E2938" s="187">
        <v>45231</v>
      </c>
      <c r="F2938" s="175" t="s">
        <v>571</v>
      </c>
      <c r="G2938" s="176" t="s">
        <v>451</v>
      </c>
      <c r="H2938" s="177">
        <v>100</v>
      </c>
      <c r="I2938" s="175" t="s">
        <v>3492</v>
      </c>
      <c r="J2938" s="178">
        <v>63.19</v>
      </c>
      <c r="K2938" s="179">
        <v>1012294</v>
      </c>
      <c r="L2938" s="180"/>
      <c r="M2938" s="180"/>
      <c r="N2938" s="180"/>
      <c r="O2938" s="181">
        <f t="shared" si="402"/>
        <v>0</v>
      </c>
      <c r="P2938" s="180"/>
      <c r="Q2938" s="180"/>
      <c r="R2938" s="182" t="s">
        <v>6881</v>
      </c>
      <c r="S2938" s="196">
        <v>96.623055555555567</v>
      </c>
      <c r="T2938" s="196">
        <v>0.9662305555555557</v>
      </c>
      <c r="U2938" s="197">
        <v>45222</v>
      </c>
      <c r="V2938" s="196">
        <v>2.2500000000000013</v>
      </c>
      <c r="W2938" s="174">
        <v>0.9</v>
      </c>
      <c r="X2938" s="183">
        <v>178.5</v>
      </c>
      <c r="Y2938" s="174" t="str">
        <f t="shared" si="396"/>
        <v>CH157</v>
      </c>
      <c r="Z2938" s="174" t="str">
        <f t="shared" si="403"/>
        <v xml:space="preserve">TSB-003PCB </v>
      </c>
      <c r="AA2938" s="183">
        <f t="shared" si="398"/>
        <v>0.9</v>
      </c>
      <c r="AB2938" s="183">
        <f t="shared" si="395"/>
        <v>63.19</v>
      </c>
      <c r="AC2938" s="174">
        <f t="shared" si="399"/>
        <v>178.5</v>
      </c>
      <c r="AD2938" s="174" t="str">
        <f t="shared" si="397"/>
        <v>66000-066</v>
      </c>
      <c r="AE2938" s="184"/>
      <c r="AF2938" s="185"/>
      <c r="AG2938" s="178" t="s">
        <v>153</v>
      </c>
      <c r="AH2938" s="186">
        <v>65616</v>
      </c>
      <c r="AI2938" s="258">
        <v>45174</v>
      </c>
    </row>
    <row r="2939" spans="1:35" x14ac:dyDescent="0.25">
      <c r="A2939" s="139">
        <v>45215</v>
      </c>
      <c r="B2939" s="58" t="s">
        <v>8810</v>
      </c>
      <c r="C2939" s="51" t="s">
        <v>1128</v>
      </c>
      <c r="D2939" s="51" t="s">
        <v>1124</v>
      </c>
      <c r="E2939" s="54">
        <v>45236</v>
      </c>
      <c r="F2939" s="51" t="s">
        <v>4831</v>
      </c>
      <c r="G2939" s="48" t="s">
        <v>1126</v>
      </c>
      <c r="H2939" s="52">
        <v>118</v>
      </c>
      <c r="I2939" s="51" t="s">
        <v>1127</v>
      </c>
      <c r="J2939" s="1">
        <v>0.14499999999999999</v>
      </c>
      <c r="K2939" s="132">
        <v>1016494</v>
      </c>
      <c r="L2939" s="131"/>
      <c r="M2939" s="131">
        <v>3.6</v>
      </c>
      <c r="N2939" s="131">
        <v>2.4500000000000002</v>
      </c>
      <c r="O2939" s="133">
        <f t="shared" si="402"/>
        <v>8.82</v>
      </c>
      <c r="P2939" s="131" t="s">
        <v>3497</v>
      </c>
      <c r="Q2939" s="131" t="s">
        <v>577</v>
      </c>
      <c r="R2939" s="134" t="s">
        <v>248</v>
      </c>
      <c r="S2939" s="149">
        <v>36.318888888888893</v>
      </c>
      <c r="T2939" s="149">
        <v>0.30778719397363469</v>
      </c>
      <c r="U2939" s="150">
        <v>45229</v>
      </c>
      <c r="V2939" s="149">
        <v>2.0000000000000009</v>
      </c>
      <c r="W2939" s="130">
        <v>0.25</v>
      </c>
      <c r="X2939" s="135">
        <v>12</v>
      </c>
      <c r="Y2939" s="130" t="str">
        <f t="shared" si="396"/>
        <v>N1922</v>
      </c>
      <c r="Z2939" s="130" t="str">
        <f t="shared" si="403"/>
        <v>3/BK-250A</v>
      </c>
      <c r="AA2939" s="135">
        <f t="shared" si="398"/>
        <v>0.25</v>
      </c>
      <c r="AB2939" s="135">
        <f t="shared" si="395"/>
        <v>0.14499999999999999</v>
      </c>
      <c r="AC2939" s="130">
        <f t="shared" si="399"/>
        <v>12</v>
      </c>
      <c r="AD2939" s="130" t="str">
        <f t="shared" si="397"/>
        <v>67001-795</v>
      </c>
      <c r="AE2939" s="136"/>
      <c r="AF2939" s="137"/>
      <c r="AG2939" s="1" t="s">
        <v>151</v>
      </c>
      <c r="AH2939" s="43">
        <v>2052</v>
      </c>
      <c r="AI2939" s="229">
        <v>45215</v>
      </c>
    </row>
    <row r="2940" spans="1:35" x14ac:dyDescent="0.25">
      <c r="A2940" s="144">
        <v>45224</v>
      </c>
      <c r="B2940" s="56" t="s">
        <v>8859</v>
      </c>
      <c r="C2940" s="51" t="s">
        <v>1193</v>
      </c>
      <c r="D2940" s="51" t="s">
        <v>1194</v>
      </c>
      <c r="E2940" s="54">
        <v>45233</v>
      </c>
      <c r="F2940" s="51" t="s">
        <v>533</v>
      </c>
      <c r="G2940" s="48" t="s">
        <v>1191</v>
      </c>
      <c r="H2940" s="52">
        <v>1</v>
      </c>
      <c r="I2940" s="51" t="s">
        <v>649</v>
      </c>
      <c r="J2940" s="1">
        <v>34.270000000000003</v>
      </c>
      <c r="K2940" s="132">
        <v>1017155</v>
      </c>
      <c r="L2940" s="131"/>
      <c r="M2940" s="131">
        <v>6</v>
      </c>
      <c r="N2940" s="131">
        <v>10</v>
      </c>
      <c r="O2940" s="133">
        <f t="shared" si="402"/>
        <v>60</v>
      </c>
      <c r="P2940" s="131" t="s">
        <v>3497</v>
      </c>
      <c r="Q2940" s="131" t="s">
        <v>583</v>
      </c>
      <c r="R2940" s="134" t="s">
        <v>5813</v>
      </c>
      <c r="S2940" s="149">
        <v>3.5222222222222208</v>
      </c>
      <c r="T2940" s="149">
        <v>3.5222222222222208</v>
      </c>
      <c r="U2940" s="150">
        <v>45229</v>
      </c>
      <c r="V2940" s="149">
        <v>8.3333333333333037E-2</v>
      </c>
      <c r="W2940" s="130">
        <v>1.39</v>
      </c>
      <c r="X2940" s="135">
        <v>174.12</v>
      </c>
      <c r="Y2940" s="130" t="str">
        <f t="shared" si="396"/>
        <v>N1153</v>
      </c>
      <c r="Z2940" s="130" t="str">
        <f t="shared" si="403"/>
        <v>5/KH-D10000</v>
      </c>
      <c r="AA2940" s="135">
        <f t="shared" si="398"/>
        <v>1.39</v>
      </c>
      <c r="AB2940" s="135">
        <f t="shared" si="395"/>
        <v>34.270000000000003</v>
      </c>
      <c r="AC2940" s="130">
        <f t="shared" si="399"/>
        <v>174.12</v>
      </c>
      <c r="AD2940" s="130" t="str">
        <f t="shared" si="397"/>
        <v>46001-735AEMC</v>
      </c>
      <c r="AE2940" s="136"/>
      <c r="AF2940" s="137"/>
      <c r="AG2940" s="1" t="s">
        <v>151</v>
      </c>
      <c r="AH2940" s="43">
        <v>66541</v>
      </c>
      <c r="AI2940" s="229">
        <v>45219</v>
      </c>
    </row>
    <row r="2941" spans="1:35" x14ac:dyDescent="0.25">
      <c r="A2941" s="139">
        <v>45222</v>
      </c>
      <c r="B2941" s="58" t="s">
        <v>8846</v>
      </c>
      <c r="C2941" s="51" t="s">
        <v>3235</v>
      </c>
      <c r="D2941" s="51" t="s">
        <v>1063</v>
      </c>
      <c r="E2941" s="54">
        <v>45236</v>
      </c>
      <c r="F2941" s="51" t="s">
        <v>267</v>
      </c>
      <c r="G2941" s="48" t="s">
        <v>1062</v>
      </c>
      <c r="H2941" s="52">
        <v>2</v>
      </c>
      <c r="I2941" s="51" t="s">
        <v>1924</v>
      </c>
      <c r="J2941" s="1">
        <v>39.68</v>
      </c>
      <c r="K2941" s="132">
        <v>1017151</v>
      </c>
      <c r="L2941" s="131"/>
      <c r="M2941" s="131"/>
      <c r="N2941" s="131"/>
      <c r="O2941" s="133">
        <f t="shared" si="402"/>
        <v>0</v>
      </c>
      <c r="P2941" s="131"/>
      <c r="Q2941" s="131"/>
      <c r="R2941" s="134" t="s">
        <v>5813</v>
      </c>
      <c r="S2941" s="149">
        <v>0.44694444444444548</v>
      </c>
      <c r="T2941" s="149">
        <v>0.22347222222222274</v>
      </c>
      <c r="U2941" s="150">
        <v>45226</v>
      </c>
      <c r="V2941" s="149">
        <v>0.16666666666666607</v>
      </c>
      <c r="W2941" s="130">
        <v>0.12</v>
      </c>
      <c r="X2941" s="135">
        <v>80</v>
      </c>
      <c r="Y2941" s="130" t="str">
        <f t="shared" si="396"/>
        <v>CH211A</v>
      </c>
      <c r="Z2941" s="130" t="str">
        <f t="shared" si="403"/>
        <v>1/TSB-002PCB</v>
      </c>
      <c r="AA2941" s="135">
        <f t="shared" si="398"/>
        <v>0.12</v>
      </c>
      <c r="AB2941" s="135">
        <f t="shared" si="395"/>
        <v>39.68</v>
      </c>
      <c r="AC2941" s="130">
        <f t="shared" si="399"/>
        <v>80</v>
      </c>
      <c r="AD2941" s="130" t="str">
        <f t="shared" si="397"/>
        <v>66000-118A</v>
      </c>
      <c r="AE2941" s="136"/>
      <c r="AF2941" s="137"/>
      <c r="AG2941" s="1" t="s">
        <v>153</v>
      </c>
      <c r="AH2941" s="43">
        <v>66116</v>
      </c>
      <c r="AI2941" s="229">
        <v>45219</v>
      </c>
    </row>
    <row r="2942" spans="1:35" x14ac:dyDescent="0.25">
      <c r="A2942" s="144">
        <v>45224</v>
      </c>
      <c r="B2942" s="56" t="s">
        <v>8855</v>
      </c>
      <c r="C2942" s="51" t="s">
        <v>1293</v>
      </c>
      <c r="D2942" s="51" t="s">
        <v>356</v>
      </c>
      <c r="E2942" s="54">
        <v>45238</v>
      </c>
      <c r="F2942" s="51" t="s">
        <v>354</v>
      </c>
      <c r="G2942" s="48" t="s">
        <v>355</v>
      </c>
      <c r="H2942" s="52">
        <v>2</v>
      </c>
      <c r="I2942" s="51" t="s">
        <v>102</v>
      </c>
      <c r="J2942" s="1">
        <v>39.06</v>
      </c>
      <c r="K2942" s="132">
        <v>1017156</v>
      </c>
      <c r="L2942" s="131"/>
      <c r="M2942" s="131"/>
      <c r="N2942" s="131"/>
      <c r="O2942" s="133">
        <f t="shared" si="402"/>
        <v>0</v>
      </c>
      <c r="P2942" s="131"/>
      <c r="Q2942" s="131"/>
      <c r="R2942" s="134" t="s">
        <v>5813</v>
      </c>
      <c r="S2942" s="149">
        <v>0.52694444444444599</v>
      </c>
      <c r="T2942" s="149">
        <v>0.263472222222223</v>
      </c>
      <c r="U2942" s="150">
        <v>45226</v>
      </c>
      <c r="V2942" s="149">
        <v>0.16666666666666607</v>
      </c>
      <c r="W2942" s="130">
        <v>0.36</v>
      </c>
      <c r="X2942" s="135">
        <v>120</v>
      </c>
      <c r="Y2942" s="130" t="str">
        <f t="shared" si="396"/>
        <v>CH33</v>
      </c>
      <c r="Z2942" s="130" t="str">
        <f t="shared" si="403"/>
        <v>1/TSB-002</v>
      </c>
      <c r="AA2942" s="135">
        <f t="shared" si="398"/>
        <v>0.36</v>
      </c>
      <c r="AB2942" s="135">
        <f t="shared" si="395"/>
        <v>39.06</v>
      </c>
      <c r="AC2942" s="130">
        <f t="shared" si="399"/>
        <v>120</v>
      </c>
      <c r="AD2942" s="130" t="str">
        <f t="shared" si="397"/>
        <v>66000-142</v>
      </c>
      <c r="AE2942" s="136"/>
      <c r="AF2942" s="137"/>
      <c r="AG2942" s="1" t="s">
        <v>153</v>
      </c>
      <c r="AH2942" s="43">
        <v>30755</v>
      </c>
      <c r="AI2942" s="229">
        <v>45219</v>
      </c>
    </row>
    <row r="2943" spans="1:35" x14ac:dyDescent="0.25">
      <c r="A2943" s="144">
        <v>45224</v>
      </c>
      <c r="B2943" s="56" t="s">
        <v>8862</v>
      </c>
      <c r="C2943" s="51" t="s">
        <v>1293</v>
      </c>
      <c r="D2943" s="51" t="s">
        <v>8864</v>
      </c>
      <c r="E2943" s="54">
        <v>45238</v>
      </c>
      <c r="F2943" s="51" t="s">
        <v>1421</v>
      </c>
      <c r="G2943" s="48" t="s">
        <v>8863</v>
      </c>
      <c r="H2943" s="52">
        <v>1</v>
      </c>
      <c r="I2943" s="51" t="s">
        <v>102</v>
      </c>
      <c r="J2943" s="1">
        <v>34.94</v>
      </c>
      <c r="K2943" s="132">
        <v>1016790</v>
      </c>
      <c r="L2943" s="131"/>
      <c r="M2943" s="131"/>
      <c r="N2943" s="131"/>
      <c r="O2943" s="133">
        <f t="shared" si="402"/>
        <v>0</v>
      </c>
      <c r="P2943" s="131"/>
      <c r="Q2943" s="131"/>
      <c r="R2943" s="134" t="s">
        <v>5813</v>
      </c>
      <c r="S2943" s="149">
        <v>0.25000000000000044</v>
      </c>
      <c r="T2943" s="149">
        <v>0.25000000000000044</v>
      </c>
      <c r="U2943" s="150">
        <v>45226</v>
      </c>
      <c r="V2943" s="149">
        <v>8.3333333333335702E-2</v>
      </c>
      <c r="W2943" s="130">
        <v>0.23</v>
      </c>
      <c r="X2943" s="135">
        <v>130</v>
      </c>
      <c r="Y2943" s="130" t="str">
        <f t="shared" si="396"/>
        <v>CH515</v>
      </c>
      <c r="Z2943" s="130" t="str">
        <f t="shared" si="403"/>
        <v>1/TSB-002</v>
      </c>
      <c r="AA2943" s="135">
        <f t="shared" si="398"/>
        <v>0.23</v>
      </c>
      <c r="AB2943" s="135">
        <f t="shared" si="395"/>
        <v>34.94</v>
      </c>
      <c r="AC2943" s="130">
        <f t="shared" si="399"/>
        <v>130</v>
      </c>
      <c r="AD2943" s="130" t="str">
        <f t="shared" si="397"/>
        <v>67001-829</v>
      </c>
      <c r="AE2943" s="136"/>
      <c r="AF2943" s="137"/>
      <c r="AG2943" s="1" t="s">
        <v>153</v>
      </c>
      <c r="AH2943" s="43">
        <v>66560</v>
      </c>
      <c r="AI2943" s="229">
        <v>45223</v>
      </c>
    </row>
    <row r="2944" spans="1:35" x14ac:dyDescent="0.25">
      <c r="A2944" s="144">
        <v>45224</v>
      </c>
      <c r="B2944" s="56" t="s">
        <v>8856</v>
      </c>
      <c r="C2944" s="51" t="s">
        <v>5641</v>
      </c>
      <c r="D2944" s="51" t="s">
        <v>8858</v>
      </c>
      <c r="E2944" s="54">
        <v>45226</v>
      </c>
      <c r="F2944" s="51" t="s">
        <v>108</v>
      </c>
      <c r="G2944" s="48" t="s">
        <v>8857</v>
      </c>
      <c r="H2944" s="52">
        <v>2</v>
      </c>
      <c r="I2944" s="51" t="s">
        <v>113</v>
      </c>
      <c r="J2944" s="1">
        <v>11.97</v>
      </c>
      <c r="K2944" s="132">
        <v>1017518</v>
      </c>
      <c r="L2944" s="131"/>
      <c r="M2944" s="131">
        <v>3.6</v>
      </c>
      <c r="N2944" s="131">
        <v>6.7</v>
      </c>
      <c r="O2944" s="133">
        <f t="shared" si="402"/>
        <v>24.12</v>
      </c>
      <c r="P2944" s="180" t="s">
        <v>3486</v>
      </c>
      <c r="Q2944" s="131" t="s">
        <v>550</v>
      </c>
      <c r="R2944" s="134" t="s">
        <v>118</v>
      </c>
      <c r="S2944" s="149">
        <v>3</v>
      </c>
      <c r="T2944" s="149">
        <v>1.5</v>
      </c>
      <c r="U2944" s="150">
        <v>45226</v>
      </c>
      <c r="V2944" s="149">
        <v>0.16666666666666607</v>
      </c>
      <c r="W2944" s="130">
        <v>0.25</v>
      </c>
      <c r="X2944" s="135">
        <v>68</v>
      </c>
      <c r="Y2944" s="130" t="str">
        <f t="shared" si="396"/>
        <v>RL1709A</v>
      </c>
      <c r="Z2944" s="130" t="str">
        <f t="shared" si="403"/>
        <v>2/NCR18650BF</v>
      </c>
      <c r="AA2944" s="135">
        <f t="shared" si="398"/>
        <v>0.25</v>
      </c>
      <c r="AB2944" s="135">
        <f t="shared" si="395"/>
        <v>11.97</v>
      </c>
      <c r="AC2944" s="130">
        <f t="shared" si="399"/>
        <v>68</v>
      </c>
      <c r="AD2944" s="130" t="str">
        <f t="shared" si="397"/>
        <v>67001-949A</v>
      </c>
      <c r="AE2944" s="136"/>
      <c r="AF2944" s="137"/>
      <c r="AG2944" s="1" t="s">
        <v>153</v>
      </c>
      <c r="AH2944" s="43">
        <v>65551</v>
      </c>
      <c r="AI2944" s="229">
        <v>45223</v>
      </c>
    </row>
    <row r="2945" spans="1:35" x14ac:dyDescent="0.25">
      <c r="A2945" s="147">
        <v>45198</v>
      </c>
      <c r="B2945" s="82" t="s">
        <v>8700</v>
      </c>
      <c r="C2945" s="51" t="s">
        <v>2036</v>
      </c>
      <c r="D2945" s="51" t="s">
        <v>2037</v>
      </c>
      <c r="E2945" s="54">
        <v>45215</v>
      </c>
      <c r="F2945" s="51" t="s">
        <v>3635</v>
      </c>
      <c r="G2945" s="48" t="s">
        <v>2035</v>
      </c>
      <c r="H2945" s="52">
        <v>60</v>
      </c>
      <c r="I2945" s="51" t="s">
        <v>95</v>
      </c>
      <c r="J2945" s="1">
        <v>22.61</v>
      </c>
      <c r="K2945" s="132">
        <v>1014276</v>
      </c>
      <c r="L2945" s="131"/>
      <c r="M2945" s="131">
        <v>30</v>
      </c>
      <c r="N2945" s="131"/>
      <c r="O2945" s="133">
        <f t="shared" si="402"/>
        <v>0</v>
      </c>
      <c r="P2945" s="131" t="s">
        <v>3538</v>
      </c>
      <c r="Q2945" s="131" t="s">
        <v>594</v>
      </c>
      <c r="R2945" s="134" t="s">
        <v>8875</v>
      </c>
      <c r="S2945" s="149">
        <v>49.792499999999997</v>
      </c>
      <c r="T2945" s="149">
        <v>0.82987499999999992</v>
      </c>
      <c r="U2945" s="150">
        <v>45226</v>
      </c>
      <c r="V2945" s="149">
        <v>2.0000000000000009</v>
      </c>
      <c r="W2945" s="130">
        <v>1.38</v>
      </c>
      <c r="X2945" s="135">
        <v>145</v>
      </c>
      <c r="Y2945" s="130" t="str">
        <f t="shared" si="396"/>
        <v>AL600</v>
      </c>
      <c r="Z2945" s="130" t="str">
        <f t="shared" si="403"/>
        <v>20/LR20XW</v>
      </c>
      <c r="AA2945" s="135">
        <f t="shared" si="398"/>
        <v>1.38</v>
      </c>
      <c r="AB2945" s="135">
        <f t="shared" si="395"/>
        <v>22.61</v>
      </c>
      <c r="AC2945" s="130">
        <f t="shared" si="399"/>
        <v>145</v>
      </c>
      <c r="AD2945" s="130" t="str">
        <f t="shared" si="397"/>
        <v>66002-615</v>
      </c>
      <c r="AE2945" s="136"/>
      <c r="AF2945" s="137"/>
      <c r="AG2945" s="1" t="s">
        <v>151</v>
      </c>
      <c r="AH2945" s="43">
        <v>65701</v>
      </c>
      <c r="AI2945" s="229">
        <v>45191</v>
      </c>
    </row>
    <row r="2946" spans="1:35" x14ac:dyDescent="0.25">
      <c r="A2946" s="139">
        <v>45208</v>
      </c>
      <c r="B2946" s="58" t="s">
        <v>8742</v>
      </c>
      <c r="C2946" s="51" t="s">
        <v>673</v>
      </c>
      <c r="D2946" s="51" t="s">
        <v>5644</v>
      </c>
      <c r="E2946" s="54">
        <v>45240</v>
      </c>
      <c r="F2946" s="51" t="s">
        <v>571</v>
      </c>
      <c r="G2946" s="48" t="s">
        <v>808</v>
      </c>
      <c r="H2946" s="52">
        <v>220</v>
      </c>
      <c r="I2946" s="51" t="s">
        <v>270</v>
      </c>
      <c r="J2946" s="1">
        <v>11.83</v>
      </c>
      <c r="K2946" s="132">
        <v>1015462</v>
      </c>
      <c r="L2946" s="131"/>
      <c r="M2946" s="131">
        <v>3.6</v>
      </c>
      <c r="N2946" s="131">
        <v>2.1</v>
      </c>
      <c r="O2946" s="133">
        <f t="shared" si="402"/>
        <v>7.5600000000000005</v>
      </c>
      <c r="P2946" s="131" t="s">
        <v>3372</v>
      </c>
      <c r="Q2946" s="131" t="s">
        <v>582</v>
      </c>
      <c r="R2946" s="134" t="s">
        <v>8875</v>
      </c>
      <c r="S2946" s="149">
        <v>45.470000000000006</v>
      </c>
      <c r="T2946" s="149">
        <v>0.20668181818181822</v>
      </c>
      <c r="U2946" s="150">
        <v>45226</v>
      </c>
      <c r="V2946" s="149">
        <v>1.6666666666666661</v>
      </c>
      <c r="W2946" s="130">
        <v>0.27</v>
      </c>
      <c r="X2946" s="135">
        <v>36</v>
      </c>
      <c r="Y2946" s="130" t="str">
        <f t="shared" si="396"/>
        <v>L238A-1048</v>
      </c>
      <c r="Z2946" s="130" t="str">
        <f t="shared" si="403"/>
        <v>2/LS14500</v>
      </c>
      <c r="AA2946" s="135">
        <f t="shared" si="398"/>
        <v>0.27</v>
      </c>
      <c r="AB2946" s="135">
        <f t="shared" ref="AB2946:AB3009" si="404">J2946</f>
        <v>11.83</v>
      </c>
      <c r="AC2946" s="130">
        <f t="shared" si="399"/>
        <v>36</v>
      </c>
      <c r="AD2946" s="130" t="str">
        <f t="shared" si="397"/>
        <v>66000-231A</v>
      </c>
      <c r="AE2946" s="136"/>
      <c r="AF2946" s="137"/>
      <c r="AG2946" s="1" t="s">
        <v>153</v>
      </c>
      <c r="AH2946" s="43">
        <v>65616</v>
      </c>
      <c r="AI2946" s="229">
        <v>45204</v>
      </c>
    </row>
    <row r="2947" spans="1:35" x14ac:dyDescent="0.25">
      <c r="A2947" s="146">
        <v>45169</v>
      </c>
      <c r="B2947" s="57" t="s">
        <v>8539</v>
      </c>
      <c r="C2947" s="51" t="s">
        <v>666</v>
      </c>
      <c r="D2947" s="51" t="s">
        <v>5008</v>
      </c>
      <c r="E2947" s="54">
        <v>45194</v>
      </c>
      <c r="F2947" s="51" t="s">
        <v>571</v>
      </c>
      <c r="G2947" s="48" t="s">
        <v>3784</v>
      </c>
      <c r="H2947" s="52">
        <v>30</v>
      </c>
      <c r="I2947" s="51" t="s">
        <v>649</v>
      </c>
      <c r="J2947" s="1">
        <v>56.42</v>
      </c>
      <c r="K2947" s="132">
        <v>1011681</v>
      </c>
      <c r="L2947" s="131"/>
      <c r="M2947" s="131">
        <v>12</v>
      </c>
      <c r="N2947" s="131">
        <v>10</v>
      </c>
      <c r="O2947" s="133">
        <f t="shared" si="402"/>
        <v>120</v>
      </c>
      <c r="P2947" s="131" t="s">
        <v>3497</v>
      </c>
      <c r="Q2947" s="131" t="s">
        <v>584</v>
      </c>
      <c r="R2947" s="134" t="s">
        <v>2172</v>
      </c>
      <c r="S2947" s="149">
        <v>19.625</v>
      </c>
      <c r="T2947" s="149">
        <v>0.65416666666666667</v>
      </c>
      <c r="U2947" s="150">
        <v>45225</v>
      </c>
      <c r="V2947" s="149">
        <v>0.75</v>
      </c>
      <c r="W2947" s="130">
        <v>1.23</v>
      </c>
      <c r="X2947" s="135">
        <v>200</v>
      </c>
      <c r="Y2947" s="130" t="str">
        <f t="shared" si="396"/>
        <v>N1217A</v>
      </c>
      <c r="Z2947" s="130" t="str">
        <f t="shared" si="403"/>
        <v>10/KH-D10000</v>
      </c>
      <c r="AA2947" s="135">
        <f t="shared" si="398"/>
        <v>1.23</v>
      </c>
      <c r="AB2947" s="135">
        <f t="shared" si="404"/>
        <v>56.42</v>
      </c>
      <c r="AC2947" s="130">
        <f t="shared" si="399"/>
        <v>200</v>
      </c>
      <c r="AD2947" s="130" t="str">
        <f t="shared" si="397"/>
        <v>66000-810 REV2</v>
      </c>
      <c r="AE2947" s="136"/>
      <c r="AF2947" s="137"/>
      <c r="AG2947" s="1" t="s">
        <v>153</v>
      </c>
      <c r="AH2947" s="43">
        <v>65616</v>
      </c>
      <c r="AI2947" s="229">
        <v>45169</v>
      </c>
    </row>
    <row r="2948" spans="1:35" x14ac:dyDescent="0.25">
      <c r="A2948" s="139">
        <v>45215</v>
      </c>
      <c r="B2948" s="58" t="s">
        <v>8807</v>
      </c>
      <c r="C2948" s="51" t="s">
        <v>8689</v>
      </c>
      <c r="D2948" s="51" t="s">
        <v>8876</v>
      </c>
      <c r="E2948" s="54">
        <v>45225</v>
      </c>
      <c r="F2948" s="51" t="s">
        <v>292</v>
      </c>
      <c r="G2948" s="48" t="s">
        <v>8806</v>
      </c>
      <c r="H2948" s="52">
        <v>1</v>
      </c>
      <c r="I2948" s="51" t="s">
        <v>643</v>
      </c>
      <c r="J2948" s="1">
        <v>13.89</v>
      </c>
      <c r="K2948" s="132">
        <v>1016244</v>
      </c>
      <c r="L2948" s="131"/>
      <c r="M2948" s="131">
        <v>10.8</v>
      </c>
      <c r="N2948" s="131">
        <v>2.5</v>
      </c>
      <c r="O2948" s="133">
        <f t="shared" si="402"/>
        <v>27</v>
      </c>
      <c r="P2948" s="180" t="s">
        <v>3486</v>
      </c>
      <c r="Q2948" s="131" t="s">
        <v>577</v>
      </c>
      <c r="R2948" s="134" t="s">
        <v>5813</v>
      </c>
      <c r="S2948" s="149">
        <v>0.61333333333333462</v>
      </c>
      <c r="T2948" s="149">
        <v>0.61333333333333462</v>
      </c>
      <c r="U2948" s="150">
        <v>45224</v>
      </c>
      <c r="V2948" s="149">
        <v>8.3333333333333037E-2</v>
      </c>
      <c r="W2948" s="130">
        <v>0.25</v>
      </c>
      <c r="X2948" s="135">
        <v>80</v>
      </c>
      <c r="Y2948" s="130" t="str">
        <f t="shared" si="396"/>
        <v>RECELL864</v>
      </c>
      <c r="Z2948" s="130" t="str">
        <f t="shared" si="403"/>
        <v>3/INR18650-25R</v>
      </c>
      <c r="AA2948" s="135">
        <f t="shared" si="398"/>
        <v>0.25</v>
      </c>
      <c r="AB2948" s="135">
        <f t="shared" si="404"/>
        <v>13.89</v>
      </c>
      <c r="AC2948" s="130">
        <f t="shared" si="399"/>
        <v>80</v>
      </c>
      <c r="AD2948" s="130" t="str">
        <f t="shared" si="397"/>
        <v>66003-197</v>
      </c>
      <c r="AE2948" s="136"/>
      <c r="AF2948" s="137"/>
      <c r="AG2948" s="1" t="s">
        <v>151</v>
      </c>
      <c r="AH2948" s="43">
        <v>6830</v>
      </c>
      <c r="AI2948" s="229">
        <v>45211</v>
      </c>
    </row>
    <row r="2949" spans="1:35" x14ac:dyDescent="0.25">
      <c r="A2949" s="147">
        <v>45219</v>
      </c>
      <c r="B2949" s="82" t="s">
        <v>8839</v>
      </c>
      <c r="C2949" s="51" t="s">
        <v>6285</v>
      </c>
      <c r="D2949" s="51" t="s">
        <v>7911</v>
      </c>
      <c r="E2949" s="54">
        <v>45239</v>
      </c>
      <c r="F2949" s="51" t="s">
        <v>2862</v>
      </c>
      <c r="G2949" s="48" t="s">
        <v>6284</v>
      </c>
      <c r="H2949" s="52">
        <v>1</v>
      </c>
      <c r="I2949" s="51" t="s">
        <v>394</v>
      </c>
      <c r="J2949" s="1">
        <v>41.67</v>
      </c>
      <c r="K2949" s="132">
        <v>1017010</v>
      </c>
      <c r="L2949" s="131"/>
      <c r="M2949" s="131">
        <v>13.2</v>
      </c>
      <c r="N2949" s="131">
        <v>3</v>
      </c>
      <c r="O2949" s="133">
        <f t="shared" si="402"/>
        <v>39.599999999999994</v>
      </c>
      <c r="P2949" s="131" t="s">
        <v>3497</v>
      </c>
      <c r="Q2949" s="131" t="s">
        <v>2608</v>
      </c>
      <c r="R2949" s="134" t="s">
        <v>5813</v>
      </c>
      <c r="S2949" s="149">
        <v>3.0061111111111125</v>
      </c>
      <c r="T2949" s="149">
        <v>3.0061111111111125</v>
      </c>
      <c r="U2949" s="150">
        <v>45224</v>
      </c>
      <c r="V2949" s="149">
        <v>8.3333333333333037E-2</v>
      </c>
      <c r="W2949" s="130">
        <v>1.41</v>
      </c>
      <c r="X2949" s="135">
        <v>141.18</v>
      </c>
      <c r="Y2949" s="130" t="str">
        <f t="shared" si="396"/>
        <v>RECELL842</v>
      </c>
      <c r="Z2949" s="130" t="str">
        <f t="shared" si="403"/>
        <v>11/HHR-300SCP</v>
      </c>
      <c r="AA2949" s="135">
        <f t="shared" si="398"/>
        <v>1.41</v>
      </c>
      <c r="AB2949" s="135">
        <f t="shared" si="404"/>
        <v>41.67</v>
      </c>
      <c r="AC2949" s="130">
        <f t="shared" si="399"/>
        <v>141.18</v>
      </c>
      <c r="AD2949" s="130" t="str">
        <f t="shared" si="397"/>
        <v>22000-780</v>
      </c>
      <c r="AE2949" s="136"/>
      <c r="AF2949" s="137"/>
      <c r="AG2949" s="1" t="s">
        <v>151</v>
      </c>
      <c r="AH2949" s="43">
        <v>35767</v>
      </c>
      <c r="AI2949" s="229">
        <v>45218</v>
      </c>
    </row>
    <row r="2950" spans="1:35" x14ac:dyDescent="0.25">
      <c r="A2950" s="139">
        <v>45229</v>
      </c>
      <c r="B2950" s="58" t="s">
        <v>8873</v>
      </c>
      <c r="C2950" s="51" t="s">
        <v>8175</v>
      </c>
      <c r="D2950" s="51" t="s">
        <v>8265</v>
      </c>
      <c r="E2950" s="54">
        <v>45243</v>
      </c>
      <c r="F2950" s="51" t="s">
        <v>6788</v>
      </c>
      <c r="G2950" s="48" t="s">
        <v>8173</v>
      </c>
      <c r="H2950" s="52">
        <v>2</v>
      </c>
      <c r="I2950" s="51" t="s">
        <v>8174</v>
      </c>
      <c r="J2950" s="1">
        <v>1.44</v>
      </c>
      <c r="K2950" s="132">
        <v>1017897</v>
      </c>
      <c r="L2950" s="131"/>
      <c r="M2950" s="131">
        <v>3</v>
      </c>
      <c r="N2950" s="131">
        <v>0.94</v>
      </c>
      <c r="O2950" s="133">
        <f t="shared" si="402"/>
        <v>2.82</v>
      </c>
      <c r="P2950" s="131" t="s">
        <v>3538</v>
      </c>
      <c r="Q2950" s="131" t="s">
        <v>582</v>
      </c>
      <c r="R2950" s="134" t="s">
        <v>248</v>
      </c>
      <c r="S2950" s="149">
        <v>1.83388888888889</v>
      </c>
      <c r="T2950" s="149">
        <v>0.91694444444444501</v>
      </c>
      <c r="U2950" s="150">
        <v>45233</v>
      </c>
      <c r="V2950" s="149">
        <v>0.16666666666666607</v>
      </c>
      <c r="W2950" s="130">
        <v>0.81</v>
      </c>
      <c r="X2950" s="135">
        <v>27.5</v>
      </c>
      <c r="Y2950" s="130" t="str">
        <f t="shared" si="396"/>
        <v>AL629</v>
      </c>
      <c r="Z2950" s="130" t="str">
        <f t="shared" si="403"/>
        <v>2/LR1-BP1</v>
      </c>
      <c r="AA2950" s="135">
        <f t="shared" si="398"/>
        <v>0.81</v>
      </c>
      <c r="AB2950" s="135">
        <f t="shared" si="404"/>
        <v>1.44</v>
      </c>
      <c r="AC2950" s="130">
        <f t="shared" si="399"/>
        <v>27.5</v>
      </c>
      <c r="AD2950" s="130" t="str">
        <f t="shared" si="397"/>
        <v>32001-002</v>
      </c>
      <c r="AE2950" s="136"/>
      <c r="AF2950" s="137"/>
      <c r="AG2950" s="1" t="s">
        <v>151</v>
      </c>
      <c r="AH2950" s="43">
        <v>25000</v>
      </c>
      <c r="AI2950" s="51" t="s">
        <v>8874</v>
      </c>
    </row>
    <row r="2951" spans="1:35" x14ac:dyDescent="0.25">
      <c r="A2951" s="144">
        <v>45224</v>
      </c>
      <c r="B2951" s="56" t="s">
        <v>8867</v>
      </c>
      <c r="C2951" s="51" t="s">
        <v>1646</v>
      </c>
      <c r="D2951" s="51" t="s">
        <v>8870</v>
      </c>
      <c r="E2951" s="54">
        <v>45243</v>
      </c>
      <c r="F2951" s="51" t="s">
        <v>8868</v>
      </c>
      <c r="G2951" s="48" t="s">
        <v>8869</v>
      </c>
      <c r="H2951" s="52">
        <v>18</v>
      </c>
      <c r="I2951" s="51" t="s">
        <v>716</v>
      </c>
      <c r="J2951" s="1">
        <v>6.39</v>
      </c>
      <c r="K2951" s="132">
        <v>1017591</v>
      </c>
      <c r="L2951" s="131"/>
      <c r="M2951" s="131">
        <v>4.8</v>
      </c>
      <c r="N2951" s="131">
        <v>0.3</v>
      </c>
      <c r="O2951" s="133">
        <f t="shared" si="402"/>
        <v>1.44</v>
      </c>
      <c r="P2951" s="131" t="s">
        <v>3497</v>
      </c>
      <c r="Q2951" s="131" t="s">
        <v>562</v>
      </c>
      <c r="R2951" s="134" t="s">
        <v>248</v>
      </c>
      <c r="S2951" s="149">
        <v>9.9849999999999994</v>
      </c>
      <c r="T2951" s="149">
        <v>0.55472222222222223</v>
      </c>
      <c r="U2951" s="150">
        <v>45233</v>
      </c>
      <c r="V2951" s="149">
        <v>0.25000000000000044</v>
      </c>
      <c r="W2951" s="130">
        <v>0.54</v>
      </c>
      <c r="X2951" s="135">
        <v>50</v>
      </c>
      <c r="Y2951" s="130" t="str">
        <f t="shared" si="396"/>
        <v>N1592</v>
      </c>
      <c r="Z2951" s="130" t="str">
        <f t="shared" si="403"/>
        <v>4/CP300H</v>
      </c>
      <c r="AA2951" s="135">
        <f t="shared" si="398"/>
        <v>0.54</v>
      </c>
      <c r="AB2951" s="135">
        <f t="shared" si="404"/>
        <v>6.39</v>
      </c>
      <c r="AC2951" s="130">
        <f t="shared" si="399"/>
        <v>50</v>
      </c>
      <c r="AD2951" s="130" t="str">
        <f t="shared" si="397"/>
        <v>67001-443</v>
      </c>
      <c r="AE2951" s="136"/>
      <c r="AF2951" s="137"/>
      <c r="AG2951" s="1" t="s">
        <v>153</v>
      </c>
      <c r="AH2951" s="43">
        <v>87080</v>
      </c>
      <c r="AI2951" s="229">
        <v>45224</v>
      </c>
    </row>
    <row r="2952" spans="1:35" x14ac:dyDescent="0.25">
      <c r="A2952" s="146">
        <v>45211</v>
      </c>
      <c r="B2952" s="57" t="s">
        <v>8791</v>
      </c>
      <c r="C2952" s="51" t="s">
        <v>8792</v>
      </c>
      <c r="D2952" s="51" t="s">
        <v>548</v>
      </c>
      <c r="E2952" s="54">
        <v>45226</v>
      </c>
      <c r="F2952" s="51" t="s">
        <v>545</v>
      </c>
      <c r="G2952" s="48" t="s">
        <v>546</v>
      </c>
      <c r="H2952" s="52">
        <v>100</v>
      </c>
      <c r="I2952" s="51" t="s">
        <v>6107</v>
      </c>
      <c r="J2952" s="1">
        <v>5.57</v>
      </c>
      <c r="K2952" s="132">
        <v>1015580</v>
      </c>
      <c r="L2952" s="131"/>
      <c r="M2952" s="131">
        <v>3.7</v>
      </c>
      <c r="N2952" s="131">
        <v>2.9</v>
      </c>
      <c r="O2952" s="133">
        <f t="shared" si="402"/>
        <v>10.73</v>
      </c>
      <c r="P2952" s="180" t="s">
        <v>3486</v>
      </c>
      <c r="Q2952" s="131" t="s">
        <v>412</v>
      </c>
      <c r="R2952" s="134" t="s">
        <v>8888</v>
      </c>
      <c r="S2952" s="149">
        <v>32.114722222222227</v>
      </c>
      <c r="T2952" s="149">
        <v>0.32114722222222225</v>
      </c>
      <c r="U2952" s="150">
        <v>45233</v>
      </c>
      <c r="V2952" s="149">
        <v>0.99999999999999911</v>
      </c>
      <c r="W2952" s="130">
        <v>0.41</v>
      </c>
      <c r="X2952" s="135">
        <v>39</v>
      </c>
      <c r="Y2952" s="130" t="str">
        <f t="shared" si="396"/>
        <v>RL999</v>
      </c>
      <c r="Z2952" s="130" t="str">
        <f t="shared" si="403"/>
        <v>1/NCR18650BD</v>
      </c>
      <c r="AA2952" s="135">
        <f t="shared" si="398"/>
        <v>0.41</v>
      </c>
      <c r="AB2952" s="135">
        <f t="shared" si="404"/>
        <v>5.57</v>
      </c>
      <c r="AC2952" s="130">
        <f t="shared" si="399"/>
        <v>39</v>
      </c>
      <c r="AD2952" s="130" t="str">
        <f t="shared" si="397"/>
        <v>66001-482</v>
      </c>
      <c r="AE2952" s="136"/>
      <c r="AF2952" s="137"/>
      <c r="AG2952" s="1" t="s">
        <v>151</v>
      </c>
      <c r="AH2952" s="43">
        <v>66757</v>
      </c>
      <c r="AI2952" s="229">
        <v>45205</v>
      </c>
    </row>
    <row r="2953" spans="1:35" x14ac:dyDescent="0.25">
      <c r="A2953" s="139">
        <v>45222</v>
      </c>
      <c r="B2953" s="58" t="s">
        <v>8841</v>
      </c>
      <c r="C2953" s="51" t="s">
        <v>1637</v>
      </c>
      <c r="D2953" s="51" t="s">
        <v>8844</v>
      </c>
      <c r="E2953" s="54">
        <v>45243</v>
      </c>
      <c r="F2953" s="51" t="s">
        <v>8842</v>
      </c>
      <c r="G2953" s="48" t="s">
        <v>8843</v>
      </c>
      <c r="H2953" s="52">
        <v>10</v>
      </c>
      <c r="I2953" s="51" t="s">
        <v>388</v>
      </c>
      <c r="J2953" s="1">
        <v>38.58</v>
      </c>
      <c r="K2953" s="132">
        <v>1017077</v>
      </c>
      <c r="L2953" s="131"/>
      <c r="M2953" s="131">
        <v>3.6</v>
      </c>
      <c r="N2953" s="131">
        <v>34</v>
      </c>
      <c r="O2953" s="133">
        <f t="shared" si="402"/>
        <v>122.4</v>
      </c>
      <c r="P2953" s="131" t="s">
        <v>3372</v>
      </c>
      <c r="Q2953" s="131" t="s">
        <v>550</v>
      </c>
      <c r="R2953" s="134" t="s">
        <v>8889</v>
      </c>
      <c r="S2953" s="149">
        <v>2.7194444444444463</v>
      </c>
      <c r="T2953" s="149">
        <v>0.27194444444444466</v>
      </c>
      <c r="U2953" s="150">
        <v>45232</v>
      </c>
      <c r="V2953" s="149">
        <v>0.50000000000000089</v>
      </c>
      <c r="W2953" s="130">
        <v>0.25</v>
      </c>
      <c r="X2953" s="135">
        <v>85</v>
      </c>
      <c r="Y2953" s="130" t="str">
        <f t="shared" si="396"/>
        <v>L969</v>
      </c>
      <c r="Z2953" s="130" t="str">
        <f t="shared" si="403"/>
        <v>2/LS33600</v>
      </c>
      <c r="AA2953" s="135">
        <f t="shared" si="398"/>
        <v>0.25</v>
      </c>
      <c r="AB2953" s="135">
        <f t="shared" si="404"/>
        <v>38.58</v>
      </c>
      <c r="AC2953" s="130">
        <f t="shared" si="399"/>
        <v>85</v>
      </c>
      <c r="AD2953" s="130" t="str">
        <f t="shared" si="397"/>
        <v>66003-196</v>
      </c>
      <c r="AE2953" s="136"/>
      <c r="AF2953" s="137"/>
      <c r="AG2953" s="1" t="s">
        <v>151</v>
      </c>
      <c r="AH2953" s="43">
        <v>66646</v>
      </c>
      <c r="AI2953" s="229">
        <v>45219</v>
      </c>
    </row>
    <row r="2954" spans="1:35" x14ac:dyDescent="0.25">
      <c r="A2954" s="144">
        <v>45203</v>
      </c>
      <c r="B2954" s="56" t="s">
        <v>8732</v>
      </c>
      <c r="C2954" s="51" t="s">
        <v>6998</v>
      </c>
      <c r="D2954" s="51" t="s">
        <v>6999</v>
      </c>
      <c r="E2954" s="54">
        <v>45226</v>
      </c>
      <c r="F2954" s="51" t="s">
        <v>93</v>
      </c>
      <c r="G2954" s="48" t="s">
        <v>6996</v>
      </c>
      <c r="H2954" s="52">
        <v>2</v>
      </c>
      <c r="I2954" s="51" t="s">
        <v>6997</v>
      </c>
      <c r="J2954" s="1">
        <v>85.9</v>
      </c>
      <c r="K2954" s="132">
        <v>1014693</v>
      </c>
      <c r="L2954" s="131"/>
      <c r="M2954" s="131">
        <v>24</v>
      </c>
      <c r="N2954" s="131"/>
      <c r="O2954" s="133">
        <f t="shared" si="402"/>
        <v>0</v>
      </c>
      <c r="P2954" s="131" t="s">
        <v>3538</v>
      </c>
      <c r="Q2954" s="131" t="s">
        <v>1208</v>
      </c>
      <c r="R2954" s="134" t="s">
        <v>118</v>
      </c>
      <c r="S2954" s="149">
        <v>23.019444444444446</v>
      </c>
      <c r="T2954" s="149">
        <v>11.509722222222223</v>
      </c>
      <c r="U2954" s="150">
        <v>45232</v>
      </c>
      <c r="V2954" s="149">
        <v>8.333333333333437E-2</v>
      </c>
      <c r="W2954" s="130">
        <v>3.25</v>
      </c>
      <c r="X2954" s="135">
        <v>475</v>
      </c>
      <c r="Y2954" s="130" t="str">
        <f t="shared" si="396"/>
        <v>DH60</v>
      </c>
      <c r="Z2954" s="130" t="str">
        <f t="shared" si="403"/>
        <v>16/LR03</v>
      </c>
      <c r="AA2954" s="135">
        <f t="shared" si="398"/>
        <v>3.25</v>
      </c>
      <c r="AB2954" s="135">
        <f t="shared" si="404"/>
        <v>85.9</v>
      </c>
      <c r="AC2954" s="130">
        <f t="shared" si="399"/>
        <v>475</v>
      </c>
      <c r="AD2954" s="130" t="str">
        <f t="shared" si="397"/>
        <v>66003-104</v>
      </c>
      <c r="AE2954" s="136"/>
      <c r="AF2954" s="137"/>
      <c r="AG2954" s="1" t="s">
        <v>152</v>
      </c>
      <c r="AH2954" s="43">
        <v>65959</v>
      </c>
      <c r="AI2954" s="229">
        <v>45202</v>
      </c>
    </row>
    <row r="2955" spans="1:35" x14ac:dyDescent="0.25">
      <c r="A2955" s="139">
        <v>45222</v>
      </c>
      <c r="B2955" s="58" t="s">
        <v>8845</v>
      </c>
      <c r="C2955" s="51" t="s">
        <v>6439</v>
      </c>
      <c r="D2955" s="51" t="s">
        <v>6440</v>
      </c>
      <c r="E2955" s="54">
        <v>45243</v>
      </c>
      <c r="F2955" s="51" t="s">
        <v>6441</v>
      </c>
      <c r="G2955" s="48" t="s">
        <v>6442</v>
      </c>
      <c r="H2955" s="52">
        <v>5</v>
      </c>
      <c r="I2955" s="51" t="s">
        <v>6481</v>
      </c>
      <c r="J2955" s="1">
        <v>40</v>
      </c>
      <c r="K2955" s="132">
        <v>1017163</v>
      </c>
      <c r="L2955" s="131"/>
      <c r="M2955" s="131">
        <v>22.2</v>
      </c>
      <c r="N2955" s="131">
        <v>4.2</v>
      </c>
      <c r="O2955" s="133">
        <f t="shared" si="402"/>
        <v>93.24</v>
      </c>
      <c r="P2955" s="180" t="s">
        <v>3486</v>
      </c>
      <c r="Q2955" s="131" t="s">
        <v>373</v>
      </c>
      <c r="R2955" s="134" t="s">
        <v>248</v>
      </c>
      <c r="S2955" s="149">
        <v>5.5894444444444424</v>
      </c>
      <c r="T2955" s="149">
        <v>1.1178888888888885</v>
      </c>
      <c r="U2955" s="150">
        <v>45231</v>
      </c>
      <c r="V2955" s="149">
        <v>0.24999999999999911</v>
      </c>
      <c r="W2955" s="130">
        <v>0.31</v>
      </c>
      <c r="X2955" s="135">
        <v>200</v>
      </c>
      <c r="Y2955" s="130" t="str">
        <f t="shared" si="396"/>
        <v>RL1610</v>
      </c>
      <c r="Z2955" s="130" t="str">
        <f t="shared" si="403"/>
        <v>12/US18650VTC4</v>
      </c>
      <c r="AA2955" s="135">
        <f t="shared" si="398"/>
        <v>0.31</v>
      </c>
      <c r="AB2955" s="135">
        <f t="shared" si="404"/>
        <v>40</v>
      </c>
      <c r="AC2955" s="130">
        <f t="shared" si="399"/>
        <v>200</v>
      </c>
      <c r="AD2955" s="130" t="str">
        <f t="shared" si="397"/>
        <v>66002-931</v>
      </c>
      <c r="AE2955" s="136"/>
      <c r="AF2955" s="137"/>
      <c r="AG2955" s="1" t="s">
        <v>151</v>
      </c>
      <c r="AH2955" s="43">
        <v>1825</v>
      </c>
      <c r="AI2955" s="229">
        <v>45219</v>
      </c>
    </row>
    <row r="2956" spans="1:35" x14ac:dyDescent="0.25">
      <c r="A2956" s="139">
        <v>45215</v>
      </c>
      <c r="B2956" s="58" t="s">
        <v>8803</v>
      </c>
      <c r="C2956" s="51" t="s">
        <v>8804</v>
      </c>
      <c r="D2956" s="51" t="s">
        <v>1547</v>
      </c>
      <c r="E2956" s="54">
        <v>45239</v>
      </c>
      <c r="F2956" s="51" t="s">
        <v>1543</v>
      </c>
      <c r="G2956" s="48" t="s">
        <v>1544</v>
      </c>
      <c r="H2956" s="52">
        <v>8</v>
      </c>
      <c r="I2956" s="51" t="s">
        <v>95</v>
      </c>
      <c r="J2956" s="1">
        <v>85.95</v>
      </c>
      <c r="K2956" s="132">
        <v>1016162</v>
      </c>
      <c r="L2956" s="131"/>
      <c r="M2956" s="261" t="s">
        <v>8805</v>
      </c>
      <c r="N2956" s="131"/>
      <c r="O2956" s="133"/>
      <c r="P2956" s="131" t="s">
        <v>3538</v>
      </c>
      <c r="Q2956" s="131" t="s">
        <v>8177</v>
      </c>
      <c r="R2956" s="134" t="s">
        <v>2172</v>
      </c>
      <c r="S2956" s="149">
        <v>44.267499999999998</v>
      </c>
      <c r="T2956" s="149">
        <v>5.5334374999999998</v>
      </c>
      <c r="U2956" s="150">
        <v>45231</v>
      </c>
      <c r="V2956" s="149">
        <v>0.50000000000000089</v>
      </c>
      <c r="W2956" s="130">
        <v>4.33</v>
      </c>
      <c r="X2956" s="135">
        <v>520</v>
      </c>
      <c r="Y2956" s="130" t="str">
        <f t="shared" si="396"/>
        <v>AL99B</v>
      </c>
      <c r="Z2956" s="130" t="str">
        <f t="shared" si="403"/>
        <v xml:space="preserve">84/LR20XW </v>
      </c>
      <c r="AA2956" s="135">
        <f t="shared" si="398"/>
        <v>4.33</v>
      </c>
      <c r="AB2956" s="135">
        <f t="shared" si="404"/>
        <v>85.95</v>
      </c>
      <c r="AC2956" s="130">
        <f t="shared" si="399"/>
        <v>520</v>
      </c>
      <c r="AD2956" s="130" t="str">
        <f t="shared" si="397"/>
        <v>66000-315</v>
      </c>
      <c r="AE2956" s="136"/>
      <c r="AF2956" s="137"/>
      <c r="AG2956" s="1" t="s">
        <v>152</v>
      </c>
      <c r="AH2956" s="43">
        <v>27233</v>
      </c>
      <c r="AI2956" s="229">
        <v>45211</v>
      </c>
    </row>
    <row r="2957" spans="1:35" x14ac:dyDescent="0.25">
      <c r="A2957" s="147">
        <v>45219</v>
      </c>
      <c r="B2957" s="82" t="s">
        <v>8838</v>
      </c>
      <c r="C2957" s="51" t="s">
        <v>658</v>
      </c>
      <c r="D2957" s="51" t="s">
        <v>1573</v>
      </c>
      <c r="E2957" s="54">
        <v>45236</v>
      </c>
      <c r="F2957" s="51" t="s">
        <v>267</v>
      </c>
      <c r="G2957" s="48" t="s">
        <v>1572</v>
      </c>
      <c r="H2957" s="52">
        <v>1</v>
      </c>
      <c r="I2957" s="51" t="s">
        <v>318</v>
      </c>
      <c r="J2957" s="1">
        <v>22.44</v>
      </c>
      <c r="K2957" s="132">
        <v>1016953</v>
      </c>
      <c r="L2957" s="131"/>
      <c r="M2957" s="131">
        <v>7.4</v>
      </c>
      <c r="N2957" s="131">
        <v>6.8</v>
      </c>
      <c r="O2957" s="133">
        <f t="shared" ref="O2957:O2988" si="405">N2957*M2957</f>
        <v>50.32</v>
      </c>
      <c r="P2957" s="180" t="s">
        <v>3486</v>
      </c>
      <c r="Q2957" s="131" t="s">
        <v>281</v>
      </c>
      <c r="R2957" s="134" t="s">
        <v>248</v>
      </c>
      <c r="S2957" s="149">
        <v>2.7813888888888902</v>
      </c>
      <c r="T2957" s="149">
        <v>2.7813888888888902</v>
      </c>
      <c r="U2957" s="150">
        <v>45231</v>
      </c>
      <c r="V2957" s="149">
        <v>8.3333333333333037E-2</v>
      </c>
      <c r="W2957" s="130">
        <v>0.68</v>
      </c>
      <c r="X2957" s="135">
        <v>84</v>
      </c>
      <c r="Y2957" s="130" t="str">
        <f t="shared" ref="Y2957:Y3020" si="406">D2957</f>
        <v>RL862</v>
      </c>
      <c r="Z2957" s="130" t="str">
        <f t="shared" si="403"/>
        <v>4/NCR18650GA</v>
      </c>
      <c r="AA2957" s="135">
        <f t="shared" si="398"/>
        <v>0.68</v>
      </c>
      <c r="AB2957" s="135">
        <f t="shared" si="404"/>
        <v>22.44</v>
      </c>
      <c r="AC2957" s="130">
        <f t="shared" si="399"/>
        <v>84</v>
      </c>
      <c r="AD2957" s="130" t="str">
        <f t="shared" ref="AD2957:AD3020" si="407">G2957</f>
        <v>66001-229</v>
      </c>
      <c r="AE2957" s="136"/>
      <c r="AF2957" s="137"/>
      <c r="AG2957" s="1" t="s">
        <v>153</v>
      </c>
      <c r="AH2957" s="43">
        <v>66116</v>
      </c>
      <c r="AI2957" s="229">
        <v>45218</v>
      </c>
    </row>
    <row r="2958" spans="1:35" x14ac:dyDescent="0.25">
      <c r="A2958" s="144">
        <v>45210</v>
      </c>
      <c r="B2958" s="56" t="s">
        <v>8787</v>
      </c>
      <c r="C2958" s="51" t="s">
        <v>642</v>
      </c>
      <c r="D2958" s="51" t="s">
        <v>690</v>
      </c>
      <c r="E2958" s="54">
        <v>45229</v>
      </c>
      <c r="F2958" s="51" t="s">
        <v>688</v>
      </c>
      <c r="G2958" s="48" t="s">
        <v>689</v>
      </c>
      <c r="H2958" s="52">
        <v>4</v>
      </c>
      <c r="I2958" s="51" t="s">
        <v>364</v>
      </c>
      <c r="J2958" s="1">
        <v>68.48</v>
      </c>
      <c r="K2958" s="132">
        <v>1015728</v>
      </c>
      <c r="L2958" s="131"/>
      <c r="M2958" s="131">
        <v>14.4</v>
      </c>
      <c r="N2958" s="131">
        <v>5.2</v>
      </c>
      <c r="O2958" s="133">
        <f t="shared" si="405"/>
        <v>74.88000000000001</v>
      </c>
      <c r="P2958" s="180" t="s">
        <v>3486</v>
      </c>
      <c r="Q2958" s="131" t="s">
        <v>92</v>
      </c>
      <c r="R2958" s="134" t="s">
        <v>248</v>
      </c>
      <c r="S2958" s="149">
        <v>4.7850000000000001</v>
      </c>
      <c r="T2958" s="149">
        <v>1.19625</v>
      </c>
      <c r="U2958" s="150">
        <v>45230</v>
      </c>
      <c r="V2958" s="149">
        <v>0.25000000000000044</v>
      </c>
      <c r="W2958" s="130">
        <v>1.66</v>
      </c>
      <c r="X2958" s="135">
        <v>180</v>
      </c>
      <c r="Y2958" s="130" t="str">
        <f t="shared" si="406"/>
        <v>RL110E</v>
      </c>
      <c r="Z2958" s="130" t="str">
        <f t="shared" si="403"/>
        <v>8/UR18650ZY</v>
      </c>
      <c r="AA2958" s="135">
        <f t="shared" si="398"/>
        <v>1.66</v>
      </c>
      <c r="AB2958" s="135">
        <f t="shared" si="404"/>
        <v>68.48</v>
      </c>
      <c r="AC2958" s="130">
        <f t="shared" si="399"/>
        <v>180</v>
      </c>
      <c r="AD2958" s="130" t="str">
        <f t="shared" si="407"/>
        <v>66001-360</v>
      </c>
      <c r="AE2958" s="136"/>
      <c r="AF2958" s="137"/>
      <c r="AG2958" s="1" t="s">
        <v>151</v>
      </c>
      <c r="AH2958" s="43">
        <v>62142</v>
      </c>
      <c r="AI2958" s="229">
        <v>45208</v>
      </c>
    </row>
    <row r="2959" spans="1:35" x14ac:dyDescent="0.25">
      <c r="A2959" s="144">
        <v>45224</v>
      </c>
      <c r="B2959" s="56" t="s">
        <v>8854</v>
      </c>
      <c r="C2959" s="51" t="s">
        <v>642</v>
      </c>
      <c r="D2959" s="51" t="s">
        <v>358</v>
      </c>
      <c r="E2959" s="54">
        <v>45238</v>
      </c>
      <c r="F2959" s="51" t="s">
        <v>354</v>
      </c>
      <c r="G2959" s="48" t="s">
        <v>357</v>
      </c>
      <c r="H2959" s="52">
        <v>4</v>
      </c>
      <c r="I2959" s="51" t="s">
        <v>364</v>
      </c>
      <c r="J2959" s="1">
        <v>51.54</v>
      </c>
      <c r="K2959" s="132">
        <v>1017156</v>
      </c>
      <c r="L2959" s="131"/>
      <c r="M2959" s="131">
        <v>14.8</v>
      </c>
      <c r="N2959" s="131">
        <v>5.2</v>
      </c>
      <c r="O2959" s="133">
        <f t="shared" si="405"/>
        <v>76.960000000000008</v>
      </c>
      <c r="P2959" s="180" t="s">
        <v>3486</v>
      </c>
      <c r="Q2959" s="131" t="s">
        <v>92</v>
      </c>
      <c r="R2959" s="134" t="s">
        <v>248</v>
      </c>
      <c r="S2959" s="149">
        <v>6.307777777777777</v>
      </c>
      <c r="T2959" s="149">
        <v>1.5769444444444443</v>
      </c>
      <c r="U2959" s="150">
        <v>45230</v>
      </c>
      <c r="V2959" s="149">
        <v>0.25000000000000044</v>
      </c>
      <c r="W2959" s="130">
        <v>1.1399999999999999</v>
      </c>
      <c r="X2959" s="135">
        <v>140</v>
      </c>
      <c r="Y2959" s="130" t="str">
        <f t="shared" si="406"/>
        <v>RL110</v>
      </c>
      <c r="Z2959" s="130" t="str">
        <f t="shared" si="403"/>
        <v>8/UR18650ZY</v>
      </c>
      <c r="AA2959" s="135">
        <f t="shared" ref="AA2959:AA3022" si="408">W2959</f>
        <v>1.1399999999999999</v>
      </c>
      <c r="AB2959" s="135">
        <f t="shared" si="404"/>
        <v>51.54</v>
      </c>
      <c r="AC2959" s="130">
        <f t="shared" ref="AC2959:AC3022" si="409">X2959</f>
        <v>140</v>
      </c>
      <c r="AD2959" s="130" t="str">
        <f t="shared" si="407"/>
        <v>66000-452</v>
      </c>
      <c r="AE2959" s="136"/>
      <c r="AF2959" s="137"/>
      <c r="AG2959" s="1" t="s">
        <v>153</v>
      </c>
      <c r="AH2959" s="43">
        <v>30755</v>
      </c>
      <c r="AI2959" s="229">
        <v>45219</v>
      </c>
    </row>
    <row r="2960" spans="1:35" x14ac:dyDescent="0.25">
      <c r="A2960" s="139">
        <v>45222</v>
      </c>
      <c r="B2960" s="58" t="s">
        <v>8840</v>
      </c>
      <c r="C2960" s="51"/>
      <c r="D2960" s="51" t="s">
        <v>145</v>
      </c>
      <c r="E2960" s="54">
        <v>45240</v>
      </c>
      <c r="F2960" s="51" t="s">
        <v>139</v>
      </c>
      <c r="G2960" s="48" t="s">
        <v>144</v>
      </c>
      <c r="H2960" s="52">
        <v>40</v>
      </c>
      <c r="I2960" s="51" t="s">
        <v>8337</v>
      </c>
      <c r="J2960" s="1">
        <v>1.56</v>
      </c>
      <c r="K2960" s="132">
        <v>1017112</v>
      </c>
      <c r="L2960" s="131"/>
      <c r="M2960" s="131"/>
      <c r="N2960" s="131"/>
      <c r="O2960" s="133">
        <f t="shared" si="405"/>
        <v>0</v>
      </c>
      <c r="P2960" s="131"/>
      <c r="Q2960" s="131"/>
      <c r="R2960" s="134" t="s">
        <v>5813</v>
      </c>
      <c r="S2960" s="149">
        <v>4.9336111111111105</v>
      </c>
      <c r="T2960" s="149">
        <v>0.12334027777777776</v>
      </c>
      <c r="U2960" s="150">
        <v>45230</v>
      </c>
      <c r="V2960" s="149">
        <v>0.16666666666666607</v>
      </c>
      <c r="W2960" s="130">
        <v>0.3</v>
      </c>
      <c r="X2960" s="135">
        <v>12</v>
      </c>
      <c r="Y2960" s="130" t="str">
        <f t="shared" si="406"/>
        <v>CA67</v>
      </c>
      <c r="Z2960" s="130">
        <f t="shared" ref="Z2960:Z2991" si="410">C2960</f>
        <v>0</v>
      </c>
      <c r="AA2960" s="135">
        <f t="shared" si="408"/>
        <v>0.3</v>
      </c>
      <c r="AB2960" s="135">
        <f t="shared" si="404"/>
        <v>1.56</v>
      </c>
      <c r="AC2960" s="130">
        <f t="shared" si="409"/>
        <v>12</v>
      </c>
      <c r="AD2960" s="130" t="str">
        <f t="shared" si="407"/>
        <v>66000-714</v>
      </c>
      <c r="AE2960" s="136"/>
      <c r="AF2960" s="137"/>
      <c r="AG2960" s="1" t="s">
        <v>573</v>
      </c>
      <c r="AH2960" s="43">
        <v>88824</v>
      </c>
      <c r="AI2960" s="229">
        <v>45219</v>
      </c>
    </row>
    <row r="2961" spans="1:35" x14ac:dyDescent="0.25">
      <c r="A2961" s="139">
        <v>45215</v>
      </c>
      <c r="B2961" s="58" t="s">
        <v>8808</v>
      </c>
      <c r="C2961" s="51" t="s">
        <v>612</v>
      </c>
      <c r="D2961" s="51" t="s">
        <v>613</v>
      </c>
      <c r="E2961" s="54">
        <v>45232</v>
      </c>
      <c r="F2961" s="51" t="s">
        <v>292</v>
      </c>
      <c r="G2961" s="48" t="s">
        <v>611</v>
      </c>
      <c r="H2961" s="52">
        <v>3</v>
      </c>
      <c r="I2961" s="51" t="s">
        <v>374</v>
      </c>
      <c r="J2961" s="1">
        <v>69.150000000000006</v>
      </c>
      <c r="K2961" s="132">
        <v>1016244</v>
      </c>
      <c r="L2961" s="131"/>
      <c r="M2961" s="131">
        <v>24</v>
      </c>
      <c r="N2961" s="131">
        <v>3</v>
      </c>
      <c r="O2961" s="133">
        <f t="shared" si="405"/>
        <v>72</v>
      </c>
      <c r="P2961" s="131" t="s">
        <v>3497</v>
      </c>
      <c r="Q2961" s="131" t="s">
        <v>594</v>
      </c>
      <c r="R2961" s="134" t="s">
        <v>5813</v>
      </c>
      <c r="S2961" s="149">
        <v>7.8569444444444407</v>
      </c>
      <c r="T2961" s="149">
        <v>2.6189814814814802</v>
      </c>
      <c r="U2961" s="150">
        <v>45230</v>
      </c>
      <c r="V2961" s="149">
        <v>0.49999999999999822</v>
      </c>
      <c r="W2961" s="130">
        <v>1.44</v>
      </c>
      <c r="X2961" s="135">
        <v>200</v>
      </c>
      <c r="Y2961" s="130" t="str">
        <f t="shared" si="406"/>
        <v>RECELL554</v>
      </c>
      <c r="Z2961" s="130" t="str">
        <f t="shared" si="410"/>
        <v>20/HHR-300SCPY06</v>
      </c>
      <c r="AA2961" s="135">
        <f t="shared" si="408"/>
        <v>1.44</v>
      </c>
      <c r="AB2961" s="135">
        <f t="shared" si="404"/>
        <v>69.150000000000006</v>
      </c>
      <c r="AC2961" s="130">
        <f t="shared" si="409"/>
        <v>200</v>
      </c>
      <c r="AD2961" s="130" t="str">
        <f t="shared" si="407"/>
        <v>66002-203</v>
      </c>
      <c r="AE2961" s="136"/>
      <c r="AF2961" s="137"/>
      <c r="AG2961" s="1" t="s">
        <v>151</v>
      </c>
      <c r="AH2961" s="43">
        <v>6830</v>
      </c>
      <c r="AI2961" s="229">
        <v>45211</v>
      </c>
    </row>
    <row r="2962" spans="1:35" x14ac:dyDescent="0.25">
      <c r="A2962" s="147">
        <v>45184</v>
      </c>
      <c r="B2962" s="82" t="s">
        <v>8612</v>
      </c>
      <c r="C2962" s="51"/>
      <c r="D2962" s="51" t="s">
        <v>8611</v>
      </c>
      <c r="E2962" s="54">
        <v>45201</v>
      </c>
      <c r="F2962" s="51" t="s">
        <v>108</v>
      </c>
      <c r="G2962" s="48" t="s">
        <v>7637</v>
      </c>
      <c r="H2962" s="52">
        <v>18</v>
      </c>
      <c r="I2962" s="51" t="s">
        <v>7638</v>
      </c>
      <c r="J2962" s="1">
        <v>0</v>
      </c>
      <c r="K2962" s="132">
        <v>1013493</v>
      </c>
      <c r="L2962" s="131"/>
      <c r="M2962" s="131"/>
      <c r="N2962" s="131"/>
      <c r="O2962" s="133">
        <f t="shared" si="405"/>
        <v>0</v>
      </c>
      <c r="P2962" s="131"/>
      <c r="Q2962" s="131"/>
      <c r="R2962" s="134" t="s">
        <v>118</v>
      </c>
      <c r="S2962" s="149">
        <v>5.99861111111111</v>
      </c>
      <c r="T2962" s="149">
        <v>0.33325617283950609</v>
      </c>
      <c r="U2962" s="150">
        <v>45237</v>
      </c>
      <c r="V2962" s="149">
        <v>0.33333333333333215</v>
      </c>
      <c r="W2962" s="130">
        <v>0.25</v>
      </c>
      <c r="X2962" s="135">
        <v>20</v>
      </c>
      <c r="Y2962" s="130" t="str">
        <f t="shared" si="406"/>
        <v>Lab-Conn</v>
      </c>
      <c r="Z2962" s="130">
        <f t="shared" si="410"/>
        <v>0</v>
      </c>
      <c r="AA2962" s="135">
        <f t="shared" si="408"/>
        <v>0.25</v>
      </c>
      <c r="AB2962" s="135">
        <f t="shared" si="404"/>
        <v>0</v>
      </c>
      <c r="AC2962" s="130">
        <f t="shared" si="409"/>
        <v>20</v>
      </c>
      <c r="AD2962" s="130" t="str">
        <f t="shared" si="407"/>
        <v>BOM - ENGINEERING</v>
      </c>
      <c r="AE2962" s="136"/>
      <c r="AF2962" s="137"/>
      <c r="AG2962" s="1" t="s">
        <v>153</v>
      </c>
      <c r="AH2962" s="43">
        <v>65551</v>
      </c>
      <c r="AI2962" s="229">
        <v>45184</v>
      </c>
    </row>
    <row r="2963" spans="1:35" x14ac:dyDescent="0.25">
      <c r="A2963" s="147">
        <v>45233</v>
      </c>
      <c r="B2963" s="82" t="s">
        <v>8886</v>
      </c>
      <c r="C2963" s="51" t="s">
        <v>6439</v>
      </c>
      <c r="D2963" s="51" t="s">
        <v>6440</v>
      </c>
      <c r="E2963" s="54">
        <v>45253</v>
      </c>
      <c r="F2963" s="51" t="s">
        <v>6441</v>
      </c>
      <c r="G2963" s="48" t="s">
        <v>6442</v>
      </c>
      <c r="H2963" s="52">
        <v>5</v>
      </c>
      <c r="I2963" s="51" t="s">
        <v>6481</v>
      </c>
      <c r="J2963" s="1">
        <v>0.36</v>
      </c>
      <c r="K2963" s="132">
        <v>1018531</v>
      </c>
      <c r="L2963" s="131"/>
      <c r="M2963" s="131">
        <v>22.2</v>
      </c>
      <c r="N2963" s="131">
        <v>4.2</v>
      </c>
      <c r="O2963" s="133">
        <f t="shared" si="405"/>
        <v>93.24</v>
      </c>
      <c r="P2963" s="180" t="s">
        <v>3486</v>
      </c>
      <c r="Q2963" s="131" t="s">
        <v>373</v>
      </c>
      <c r="R2963" s="134" t="s">
        <v>248</v>
      </c>
      <c r="S2963" s="149">
        <v>3.2444444444444485</v>
      </c>
      <c r="T2963" s="149">
        <v>0.64888888888888974</v>
      </c>
      <c r="U2963" s="150">
        <v>45236</v>
      </c>
      <c r="V2963" s="149">
        <v>0.33333333333333481</v>
      </c>
      <c r="W2963" s="130">
        <v>0.31</v>
      </c>
      <c r="X2963" s="135">
        <v>40</v>
      </c>
      <c r="Y2963" s="130" t="str">
        <f t="shared" si="406"/>
        <v>RL1610</v>
      </c>
      <c r="Z2963" s="130" t="str">
        <f t="shared" si="410"/>
        <v>12/US18650VTC4</v>
      </c>
      <c r="AA2963" s="135">
        <f t="shared" si="408"/>
        <v>0.31</v>
      </c>
      <c r="AB2963" s="135">
        <f t="shared" si="404"/>
        <v>0.36</v>
      </c>
      <c r="AC2963" s="130">
        <f t="shared" si="409"/>
        <v>40</v>
      </c>
      <c r="AD2963" s="130" t="str">
        <f t="shared" si="407"/>
        <v>66002-931</v>
      </c>
      <c r="AE2963" s="136"/>
      <c r="AF2963" s="137"/>
      <c r="AG2963" s="1" t="s">
        <v>151</v>
      </c>
      <c r="AH2963" s="43">
        <v>1825</v>
      </c>
      <c r="AI2963" s="229">
        <v>45232</v>
      </c>
    </row>
    <row r="2964" spans="1:35" x14ac:dyDescent="0.25">
      <c r="A2964" s="144">
        <v>45210</v>
      </c>
      <c r="B2964" s="56" t="s">
        <v>8774</v>
      </c>
      <c r="C2964" s="51" t="s">
        <v>1293</v>
      </c>
      <c r="D2964" s="51" t="s">
        <v>692</v>
      </c>
      <c r="E2964" s="54">
        <v>45229</v>
      </c>
      <c r="F2964" s="51" t="s">
        <v>688</v>
      </c>
      <c r="G2964" s="48" t="s">
        <v>691</v>
      </c>
      <c r="H2964" s="52">
        <v>2</v>
      </c>
      <c r="I2964" s="51" t="s">
        <v>102</v>
      </c>
      <c r="J2964" s="1">
        <v>42.81</v>
      </c>
      <c r="K2964" s="132">
        <v>1015728</v>
      </c>
      <c r="L2964" s="131"/>
      <c r="M2964" s="131"/>
      <c r="N2964" s="131"/>
      <c r="O2964" s="133">
        <f t="shared" si="405"/>
        <v>0</v>
      </c>
      <c r="P2964" s="131"/>
      <c r="Q2964" s="131"/>
      <c r="R2964" s="134" t="s">
        <v>249</v>
      </c>
      <c r="S2964" s="149">
        <v>0.30416666666666625</v>
      </c>
      <c r="T2964" s="149">
        <v>0.15208333333333313</v>
      </c>
      <c r="U2964" s="150">
        <v>45236</v>
      </c>
      <c r="V2964" s="149">
        <v>0.16666666666666607</v>
      </c>
      <c r="W2964" s="130">
        <v>0.31</v>
      </c>
      <c r="X2964" s="135">
        <v>110</v>
      </c>
      <c r="Y2964" s="130" t="str">
        <f t="shared" si="406"/>
        <v>CH365</v>
      </c>
      <c r="Z2964" s="130" t="str">
        <f t="shared" si="410"/>
        <v>1/TSB-002</v>
      </c>
      <c r="AA2964" s="135">
        <f t="shared" si="408"/>
        <v>0.31</v>
      </c>
      <c r="AB2964" s="135">
        <f t="shared" si="404"/>
        <v>42.81</v>
      </c>
      <c r="AC2964" s="130">
        <f t="shared" si="409"/>
        <v>110</v>
      </c>
      <c r="AD2964" s="130" t="str">
        <f t="shared" si="407"/>
        <v>66001-359</v>
      </c>
      <c r="AE2964" s="136"/>
      <c r="AF2964" s="137"/>
      <c r="AG2964" s="1" t="s">
        <v>153</v>
      </c>
      <c r="AH2964" s="43">
        <v>62142</v>
      </c>
      <c r="AI2964" s="229">
        <v>45208</v>
      </c>
    </row>
    <row r="2965" spans="1:35" x14ac:dyDescent="0.25">
      <c r="A2965" s="146">
        <v>45225</v>
      </c>
      <c r="B2965" s="57" t="s">
        <v>8871</v>
      </c>
      <c r="C2965" s="51" t="s">
        <v>6325</v>
      </c>
      <c r="D2965" s="51" t="s">
        <v>6326</v>
      </c>
      <c r="E2965" s="54">
        <v>45252</v>
      </c>
      <c r="F2965" s="51" t="s">
        <v>1543</v>
      </c>
      <c r="G2965" s="48" t="s">
        <v>6324</v>
      </c>
      <c r="H2965" s="52">
        <v>10</v>
      </c>
      <c r="I2965" s="51" t="s">
        <v>256</v>
      </c>
      <c r="J2965" s="1">
        <v>7.65</v>
      </c>
      <c r="K2965" s="132">
        <v>1017656</v>
      </c>
      <c r="L2965" s="131"/>
      <c r="M2965" s="131">
        <v>14</v>
      </c>
      <c r="N2965" s="131"/>
      <c r="O2965" s="133">
        <f t="shared" si="405"/>
        <v>0</v>
      </c>
      <c r="P2965" s="131" t="s">
        <v>3538</v>
      </c>
      <c r="Q2965" s="131" t="s">
        <v>373</v>
      </c>
      <c r="R2965" s="134" t="s">
        <v>8889</v>
      </c>
      <c r="S2965" s="149">
        <v>13.678333333333333</v>
      </c>
      <c r="T2965" s="149">
        <v>1.3678333333333332</v>
      </c>
      <c r="U2965" s="150">
        <v>45236</v>
      </c>
      <c r="V2965" s="149">
        <v>0.25000000000000044</v>
      </c>
      <c r="W2965" s="130">
        <v>1.28</v>
      </c>
      <c r="X2965" s="135">
        <v>68.099999999999994</v>
      </c>
      <c r="Y2965" s="130" t="str">
        <f t="shared" si="406"/>
        <v>AL139</v>
      </c>
      <c r="Z2965" s="130" t="str">
        <f t="shared" si="410"/>
        <v>27/LR6XW</v>
      </c>
      <c r="AA2965" s="135">
        <f t="shared" si="408"/>
        <v>1.28</v>
      </c>
      <c r="AB2965" s="135">
        <f t="shared" si="404"/>
        <v>7.65</v>
      </c>
      <c r="AC2965" s="130">
        <f t="shared" si="409"/>
        <v>68.099999999999994</v>
      </c>
      <c r="AD2965" s="130" t="str">
        <f t="shared" si="407"/>
        <v>66000-184</v>
      </c>
      <c r="AE2965" s="136"/>
      <c r="AF2965" s="137"/>
      <c r="AG2965" s="1" t="s">
        <v>152</v>
      </c>
      <c r="AH2965" s="43">
        <v>27233</v>
      </c>
      <c r="AI2965" s="229">
        <v>45224</v>
      </c>
    </row>
    <row r="2966" spans="1:35" x14ac:dyDescent="0.25">
      <c r="A2966" s="140">
        <v>45223</v>
      </c>
      <c r="B2966" s="55" t="s">
        <v>8850</v>
      </c>
      <c r="C2966" s="51" t="s">
        <v>445</v>
      </c>
      <c r="D2966" s="51" t="s">
        <v>8853</v>
      </c>
      <c r="E2966" s="54">
        <v>45243</v>
      </c>
      <c r="F2966" s="51" t="s">
        <v>8851</v>
      </c>
      <c r="G2966" s="48" t="s">
        <v>8852</v>
      </c>
      <c r="H2966" s="52">
        <v>3</v>
      </c>
      <c r="I2966" s="51" t="s">
        <v>364</v>
      </c>
      <c r="J2966" s="1">
        <v>26.19</v>
      </c>
      <c r="K2966" s="132">
        <v>1017264</v>
      </c>
      <c r="L2966" s="131"/>
      <c r="M2966" s="131">
        <v>11.1</v>
      </c>
      <c r="N2966" s="131">
        <v>5.2</v>
      </c>
      <c r="O2966" s="133">
        <f t="shared" si="405"/>
        <v>57.72</v>
      </c>
      <c r="P2966" s="180" t="s">
        <v>3486</v>
      </c>
      <c r="Q2966" s="131" t="s">
        <v>372</v>
      </c>
      <c r="R2966" s="134" t="s">
        <v>248</v>
      </c>
      <c r="S2966" s="149">
        <v>4.0019444444444421</v>
      </c>
      <c r="T2966" s="149">
        <v>1.3339814814814808</v>
      </c>
      <c r="U2966" s="150">
        <v>45236</v>
      </c>
      <c r="V2966" s="149">
        <v>0.16666666666666607</v>
      </c>
      <c r="W2966" s="130">
        <v>0.25</v>
      </c>
      <c r="X2966" s="135">
        <v>115</v>
      </c>
      <c r="Y2966" s="130" t="str">
        <f t="shared" si="406"/>
        <v>RL1710</v>
      </c>
      <c r="Z2966" s="130" t="str">
        <f t="shared" si="410"/>
        <v>6/UR18650ZY</v>
      </c>
      <c r="AA2966" s="135">
        <f t="shared" si="408"/>
        <v>0.25</v>
      </c>
      <c r="AB2966" s="135">
        <f t="shared" si="404"/>
        <v>26.19</v>
      </c>
      <c r="AC2966" s="130">
        <f t="shared" si="409"/>
        <v>115</v>
      </c>
      <c r="AD2966" s="130" t="str">
        <f t="shared" si="407"/>
        <v>66003-172</v>
      </c>
      <c r="AE2966" s="136"/>
      <c r="AF2966" s="137"/>
      <c r="AG2966" s="1" t="s">
        <v>152</v>
      </c>
      <c r="AH2966" s="43">
        <v>1659</v>
      </c>
      <c r="AI2966" s="229">
        <v>45222</v>
      </c>
    </row>
    <row r="2967" spans="1:35" x14ac:dyDescent="0.25">
      <c r="A2967" s="144">
        <v>45210</v>
      </c>
      <c r="B2967" s="56" t="s">
        <v>8789</v>
      </c>
      <c r="C2967" s="51" t="s">
        <v>399</v>
      </c>
      <c r="D2967" s="51" t="s">
        <v>1297</v>
      </c>
      <c r="E2967" s="54">
        <v>45210</v>
      </c>
      <c r="F2967" s="51" t="s">
        <v>1295</v>
      </c>
      <c r="G2967" s="48" t="s">
        <v>1296</v>
      </c>
      <c r="H2967" s="52">
        <v>30</v>
      </c>
      <c r="I2967" s="51" t="s">
        <v>113</v>
      </c>
      <c r="J2967" s="1">
        <v>72.010000000000005</v>
      </c>
      <c r="K2967" s="132">
        <v>1016100</v>
      </c>
      <c r="L2967" s="131"/>
      <c r="M2967" s="131">
        <v>10.8</v>
      </c>
      <c r="N2967" s="131">
        <v>6.7</v>
      </c>
      <c r="O2967" s="133">
        <f t="shared" si="405"/>
        <v>72.360000000000014</v>
      </c>
      <c r="P2967" s="180" t="s">
        <v>3486</v>
      </c>
      <c r="Q2967" s="131" t="s">
        <v>372</v>
      </c>
      <c r="R2967" s="134" t="s">
        <v>6881</v>
      </c>
      <c r="S2967" s="149">
        <v>37.07416666666667</v>
      </c>
      <c r="T2967" s="149">
        <v>1.2358055555555556</v>
      </c>
      <c r="U2967" s="150">
        <v>45233</v>
      </c>
      <c r="V2967" s="149">
        <v>0.58333333333333393</v>
      </c>
      <c r="W2967" s="130">
        <v>0.97</v>
      </c>
      <c r="X2967" s="135">
        <v>190</v>
      </c>
      <c r="Y2967" s="130" t="str">
        <f t="shared" si="406"/>
        <v>RL1184</v>
      </c>
      <c r="Z2967" s="130" t="str">
        <f t="shared" si="410"/>
        <v>6/NCR18650B</v>
      </c>
      <c r="AA2967" s="135">
        <f t="shared" si="408"/>
        <v>0.97</v>
      </c>
      <c r="AB2967" s="135">
        <f t="shared" si="404"/>
        <v>72.010000000000005</v>
      </c>
      <c r="AC2967" s="130">
        <f t="shared" si="409"/>
        <v>190</v>
      </c>
      <c r="AD2967" s="130" t="str">
        <f t="shared" si="407"/>
        <v>67001-689</v>
      </c>
      <c r="AE2967" s="136"/>
      <c r="AF2967" s="137"/>
      <c r="AG2967" s="1" t="s">
        <v>153</v>
      </c>
      <c r="AH2967" s="43">
        <v>1039</v>
      </c>
      <c r="AI2967" s="229">
        <v>45210</v>
      </c>
    </row>
    <row r="2968" spans="1:35" x14ac:dyDescent="0.25">
      <c r="A2968" s="139">
        <v>45243</v>
      </c>
      <c r="B2968" s="58" t="s">
        <v>8920</v>
      </c>
      <c r="C2968" s="51" t="s">
        <v>8534</v>
      </c>
      <c r="D2968" s="51" t="s">
        <v>8535</v>
      </c>
      <c r="E2968" s="54">
        <v>45247</v>
      </c>
      <c r="F2968" s="51" t="s">
        <v>8532</v>
      </c>
      <c r="G2968" s="48" t="s">
        <v>8533</v>
      </c>
      <c r="H2968" s="52">
        <v>2</v>
      </c>
      <c r="I2968" s="51" t="s">
        <v>7506</v>
      </c>
      <c r="J2968" s="1">
        <v>12.09</v>
      </c>
      <c r="K2968" s="132">
        <v>1019422</v>
      </c>
      <c r="L2968" s="131"/>
      <c r="M2968" s="131">
        <v>3.6</v>
      </c>
      <c r="N2968" s="131">
        <v>3.5</v>
      </c>
      <c r="O2968" s="133">
        <f t="shared" si="405"/>
        <v>12.6</v>
      </c>
      <c r="P2968" s="131" t="s">
        <v>3497</v>
      </c>
      <c r="Q2968" s="131" t="s">
        <v>577</v>
      </c>
      <c r="R2968" s="134" t="s">
        <v>248</v>
      </c>
      <c r="S2968" s="149">
        <v>2.0477777777777759</v>
      </c>
      <c r="T2968" s="149">
        <v>1.023888888888888</v>
      </c>
      <c r="U2968" s="150">
        <v>45244</v>
      </c>
      <c r="V2968" s="149">
        <v>8.333333333333437E-2</v>
      </c>
      <c r="W2968" s="130">
        <v>0.36</v>
      </c>
      <c r="X2968" s="135">
        <v>24.12</v>
      </c>
      <c r="Y2968" s="130" t="str">
        <f t="shared" si="406"/>
        <v>N2066</v>
      </c>
      <c r="Z2968" s="130" t="str">
        <f t="shared" si="410"/>
        <v>3/IMH-3500D</v>
      </c>
      <c r="AA2968" s="135">
        <f t="shared" si="408"/>
        <v>0.36</v>
      </c>
      <c r="AB2968" s="135">
        <f t="shared" si="404"/>
        <v>12.09</v>
      </c>
      <c r="AC2968" s="130">
        <f t="shared" si="409"/>
        <v>24.12</v>
      </c>
      <c r="AD2968" s="130" t="str">
        <f t="shared" si="407"/>
        <v>67001-952</v>
      </c>
      <c r="AE2968" s="136"/>
      <c r="AF2968" s="137"/>
      <c r="AG2968" s="1" t="s">
        <v>153</v>
      </c>
      <c r="AH2968" s="43">
        <v>2906</v>
      </c>
      <c r="AI2968" s="229">
        <v>45240</v>
      </c>
    </row>
    <row r="2969" spans="1:35" x14ac:dyDescent="0.25">
      <c r="A2969" s="139">
        <v>45236</v>
      </c>
      <c r="B2969" s="58" t="s">
        <v>8899</v>
      </c>
      <c r="C2969" s="51" t="s">
        <v>651</v>
      </c>
      <c r="D2969" s="51" t="s">
        <v>8664</v>
      </c>
      <c r="E2969" s="54">
        <v>45257</v>
      </c>
      <c r="F2969" s="51" t="s">
        <v>8662</v>
      </c>
      <c r="G2969" s="48" t="s">
        <v>8663</v>
      </c>
      <c r="H2969" s="52">
        <v>12</v>
      </c>
      <c r="I2969" s="51" t="s">
        <v>650</v>
      </c>
      <c r="J2969" s="1">
        <v>1.74</v>
      </c>
      <c r="K2969" s="132">
        <v>1018869</v>
      </c>
      <c r="L2969" s="131"/>
      <c r="M2969" s="131">
        <v>3.6</v>
      </c>
      <c r="N2969" s="131">
        <v>2.7</v>
      </c>
      <c r="O2969" s="133">
        <f t="shared" si="405"/>
        <v>9.7200000000000006</v>
      </c>
      <c r="P2969" s="131" t="s">
        <v>3372</v>
      </c>
      <c r="Q2969" s="131" t="s">
        <v>412</v>
      </c>
      <c r="R2969" s="134" t="s">
        <v>248</v>
      </c>
      <c r="S2969" s="149">
        <v>2.2430555555555554</v>
      </c>
      <c r="T2969" s="149">
        <v>0.18692129629629628</v>
      </c>
      <c r="U2969" s="150">
        <v>45244</v>
      </c>
      <c r="V2969" s="149">
        <v>0.25000000000000044</v>
      </c>
      <c r="W2969" s="130">
        <v>0.25</v>
      </c>
      <c r="X2969" s="135">
        <v>20</v>
      </c>
      <c r="Y2969" s="130" t="str">
        <f t="shared" si="406"/>
        <v>PACK257</v>
      </c>
      <c r="Z2969" s="130" t="str">
        <f t="shared" si="410"/>
        <v>1/ER14505H</v>
      </c>
      <c r="AA2969" s="135">
        <f t="shared" si="408"/>
        <v>0.25</v>
      </c>
      <c r="AB2969" s="135">
        <f t="shared" si="404"/>
        <v>1.74</v>
      </c>
      <c r="AC2969" s="130">
        <f t="shared" si="409"/>
        <v>20</v>
      </c>
      <c r="AD2969" s="130" t="str">
        <f t="shared" si="407"/>
        <v>59002-161CED</v>
      </c>
      <c r="AE2969" s="136"/>
      <c r="AF2969" s="137"/>
      <c r="AG2969" s="1" t="s">
        <v>151</v>
      </c>
      <c r="AH2969" s="43">
        <v>2139</v>
      </c>
      <c r="AI2969" s="229">
        <v>45236</v>
      </c>
    </row>
    <row r="2970" spans="1:35" x14ac:dyDescent="0.25">
      <c r="A2970" s="140">
        <v>45216</v>
      </c>
      <c r="B2970" s="55" t="s">
        <v>8821</v>
      </c>
      <c r="C2970" s="51"/>
      <c r="D2970" s="51" t="s">
        <v>6875</v>
      </c>
      <c r="E2970" s="54">
        <v>45240</v>
      </c>
      <c r="F2970" s="51" t="s">
        <v>572</v>
      </c>
      <c r="G2970" s="48" t="s">
        <v>6873</v>
      </c>
      <c r="H2970" s="52">
        <v>100</v>
      </c>
      <c r="I2970" s="51" t="s">
        <v>8685</v>
      </c>
      <c r="J2970" s="1">
        <v>6.38</v>
      </c>
      <c r="K2970" s="132">
        <v>1016363</v>
      </c>
      <c r="L2970" s="131"/>
      <c r="M2970" s="131"/>
      <c r="N2970" s="131"/>
      <c r="O2970" s="133">
        <f t="shared" si="405"/>
        <v>0</v>
      </c>
      <c r="P2970" s="131"/>
      <c r="Q2970" s="131"/>
      <c r="R2970" s="134" t="s">
        <v>5813</v>
      </c>
      <c r="S2970" s="149">
        <v>13.528611111111111</v>
      </c>
      <c r="T2970" s="149">
        <v>0.13528611111111111</v>
      </c>
      <c r="U2970" s="150">
        <v>45244</v>
      </c>
      <c r="V2970" s="149">
        <v>1.5</v>
      </c>
      <c r="W2970" s="130">
        <v>0.1</v>
      </c>
      <c r="X2970" s="135">
        <v>22.5</v>
      </c>
      <c r="Y2970" s="130" t="str">
        <f t="shared" si="406"/>
        <v>CA147</v>
      </c>
      <c r="Z2970" s="130">
        <f t="shared" si="410"/>
        <v>0</v>
      </c>
      <c r="AA2970" s="135">
        <f t="shared" si="408"/>
        <v>0.1</v>
      </c>
      <c r="AB2970" s="135">
        <f t="shared" si="404"/>
        <v>6.38</v>
      </c>
      <c r="AC2970" s="130">
        <f t="shared" si="409"/>
        <v>22.5</v>
      </c>
      <c r="AD2970" s="130" t="str">
        <f t="shared" si="407"/>
        <v>66002-278</v>
      </c>
      <c r="AE2970" s="136"/>
      <c r="AF2970" s="137"/>
      <c r="AG2970" s="1" t="s">
        <v>151</v>
      </c>
      <c r="AH2970" s="43">
        <v>65461</v>
      </c>
      <c r="AI2970" s="229">
        <v>45215</v>
      </c>
    </row>
    <row r="2971" spans="1:35" x14ac:dyDescent="0.25">
      <c r="A2971" s="147">
        <v>45233</v>
      </c>
      <c r="B2971" s="82" t="s">
        <v>8887</v>
      </c>
      <c r="C2971" s="51" t="s">
        <v>3493</v>
      </c>
      <c r="D2971" s="51" t="s">
        <v>3494</v>
      </c>
      <c r="E2971" s="54">
        <v>45232</v>
      </c>
      <c r="F2971" s="51" t="s">
        <v>3495</v>
      </c>
      <c r="G2971" s="48" t="s">
        <v>3496</v>
      </c>
      <c r="H2971" s="52">
        <v>300</v>
      </c>
      <c r="I2971" s="51" t="s">
        <v>634</v>
      </c>
      <c r="J2971" s="1">
        <v>8.4700000000000006</v>
      </c>
      <c r="K2971" s="132">
        <v>1018533</v>
      </c>
      <c r="L2971" s="131"/>
      <c r="M2971" s="131">
        <v>4.8</v>
      </c>
      <c r="N2971" s="131">
        <v>0.8</v>
      </c>
      <c r="O2971" s="133">
        <f t="shared" si="405"/>
        <v>3.84</v>
      </c>
      <c r="P2971" s="131" t="s">
        <v>3497</v>
      </c>
      <c r="Q2971" s="131" t="s">
        <v>562</v>
      </c>
      <c r="R2971" s="134" t="s">
        <v>8933</v>
      </c>
      <c r="S2971" s="149">
        <v>51.683888888888887</v>
      </c>
      <c r="T2971" s="149">
        <v>0.17227962962962962</v>
      </c>
      <c r="U2971" s="150">
        <v>45244</v>
      </c>
      <c r="V2971" s="149">
        <v>1.9999999999999982</v>
      </c>
      <c r="W2971" s="130">
        <v>0.18</v>
      </c>
      <c r="X2971" s="135">
        <v>23.9</v>
      </c>
      <c r="Y2971" s="130" t="str">
        <f t="shared" si="406"/>
        <v>N1576</v>
      </c>
      <c r="Z2971" s="130" t="str">
        <f t="shared" si="410"/>
        <v>4/BK-4MCCE</v>
      </c>
      <c r="AA2971" s="135">
        <f t="shared" si="408"/>
        <v>0.18</v>
      </c>
      <c r="AB2971" s="135">
        <f t="shared" si="404"/>
        <v>8.4700000000000006</v>
      </c>
      <c r="AC2971" s="130">
        <f t="shared" si="409"/>
        <v>23.9</v>
      </c>
      <c r="AD2971" s="130" t="str">
        <f t="shared" si="407"/>
        <v>30006-908GSQ-22K</v>
      </c>
      <c r="AE2971" s="136"/>
      <c r="AF2971" s="137"/>
      <c r="AG2971" s="1" t="s">
        <v>573</v>
      </c>
      <c r="AH2971" s="43">
        <v>20755</v>
      </c>
      <c r="AI2971" s="51">
        <v>336730</v>
      </c>
    </row>
    <row r="2972" spans="1:35" x14ac:dyDescent="0.25">
      <c r="A2972" s="144">
        <v>45231</v>
      </c>
      <c r="B2972" s="56" t="s">
        <v>8884</v>
      </c>
      <c r="C2972" s="51" t="s">
        <v>1535</v>
      </c>
      <c r="D2972" s="51" t="s">
        <v>1678</v>
      </c>
      <c r="E2972" s="54">
        <v>45244</v>
      </c>
      <c r="F2972" s="51" t="s">
        <v>93</v>
      </c>
      <c r="G2972" s="48" t="s">
        <v>1534</v>
      </c>
      <c r="H2972" s="52">
        <v>6</v>
      </c>
      <c r="I2972" s="51" t="s">
        <v>624</v>
      </c>
      <c r="J2972" s="1">
        <v>5.51</v>
      </c>
      <c r="K2972" s="132">
        <v>1018211</v>
      </c>
      <c r="L2972" s="131"/>
      <c r="M2972" s="131">
        <v>6</v>
      </c>
      <c r="N2972" s="131">
        <v>2.8</v>
      </c>
      <c r="O2972" s="133">
        <f t="shared" si="405"/>
        <v>16.799999999999997</v>
      </c>
      <c r="P2972" s="131" t="s">
        <v>411</v>
      </c>
      <c r="Q2972" s="131" t="s">
        <v>281</v>
      </c>
      <c r="R2972" s="134" t="s">
        <v>248</v>
      </c>
      <c r="S2972" s="149">
        <v>3.6391666666666653</v>
      </c>
      <c r="T2972" s="149">
        <v>0.60652777777777755</v>
      </c>
      <c r="U2972" s="150">
        <v>45243</v>
      </c>
      <c r="V2972" s="149">
        <v>0.16666666666666607</v>
      </c>
      <c r="W2972" s="130">
        <v>0.37</v>
      </c>
      <c r="X2972" s="135">
        <v>70</v>
      </c>
      <c r="Y2972" s="130" t="str">
        <f t="shared" si="406"/>
        <v>L855</v>
      </c>
      <c r="Z2972" s="130" t="str">
        <f t="shared" si="410"/>
        <v>4/CR123A</v>
      </c>
      <c r="AA2972" s="135">
        <f t="shared" si="408"/>
        <v>0.37</v>
      </c>
      <c r="AB2972" s="135">
        <f t="shared" si="404"/>
        <v>5.51</v>
      </c>
      <c r="AC2972" s="130">
        <f t="shared" si="409"/>
        <v>70</v>
      </c>
      <c r="AD2972" s="130" t="str">
        <f t="shared" si="407"/>
        <v>66002-641</v>
      </c>
      <c r="AE2972" s="136"/>
      <c r="AF2972" s="137"/>
      <c r="AG2972" s="1" t="s">
        <v>152</v>
      </c>
      <c r="AH2972" s="43">
        <v>65959</v>
      </c>
      <c r="AI2972" s="229">
        <v>45231</v>
      </c>
    </row>
    <row r="2973" spans="1:35" x14ac:dyDescent="0.25">
      <c r="A2973" s="147">
        <v>45233</v>
      </c>
      <c r="B2973" s="82" t="s">
        <v>8890</v>
      </c>
      <c r="C2973" s="51" t="s">
        <v>4125</v>
      </c>
      <c r="D2973" s="51" t="s">
        <v>885</v>
      </c>
      <c r="E2973" s="54">
        <v>45247</v>
      </c>
      <c r="F2973" s="51" t="s">
        <v>2442</v>
      </c>
      <c r="G2973" s="48" t="s">
        <v>884</v>
      </c>
      <c r="H2973" s="52">
        <v>20</v>
      </c>
      <c r="I2973" s="51" t="s">
        <v>4124</v>
      </c>
      <c r="J2973" s="1">
        <v>1.84</v>
      </c>
      <c r="K2973" s="132">
        <v>1018637</v>
      </c>
      <c r="L2973" s="131"/>
      <c r="M2973" s="131">
        <v>3.6</v>
      </c>
      <c r="N2973" s="131">
        <v>1.65</v>
      </c>
      <c r="O2973" s="133">
        <f t="shared" si="405"/>
        <v>5.9399999999999995</v>
      </c>
      <c r="P2973" s="131" t="s">
        <v>3372</v>
      </c>
      <c r="Q2973" s="131" t="s">
        <v>412</v>
      </c>
      <c r="R2973" s="134" t="s">
        <v>287</v>
      </c>
      <c r="S2973" s="149">
        <v>3.0916666666666677</v>
      </c>
      <c r="T2973" s="149">
        <v>0.15458333333333338</v>
      </c>
      <c r="U2973" s="150">
        <v>45243</v>
      </c>
      <c r="V2973" s="149">
        <v>0.33333333333333215</v>
      </c>
      <c r="W2973" s="130">
        <v>0.19</v>
      </c>
      <c r="X2973" s="135">
        <v>16.5</v>
      </c>
      <c r="Y2973" s="130" t="str">
        <f t="shared" si="406"/>
        <v>L742</v>
      </c>
      <c r="Z2973" s="130" t="str">
        <f t="shared" si="410"/>
        <v>1/ER14335</v>
      </c>
      <c r="AA2973" s="135">
        <f t="shared" si="408"/>
        <v>0.19</v>
      </c>
      <c r="AB2973" s="135">
        <f t="shared" si="404"/>
        <v>1.84</v>
      </c>
      <c r="AC2973" s="130">
        <f t="shared" si="409"/>
        <v>16.5</v>
      </c>
      <c r="AD2973" s="130" t="str">
        <f t="shared" si="407"/>
        <v>66001-760</v>
      </c>
      <c r="AE2973" s="136"/>
      <c r="AF2973" s="137"/>
      <c r="AG2973" s="1" t="s">
        <v>151</v>
      </c>
      <c r="AH2973" s="43">
        <v>2134</v>
      </c>
      <c r="AI2973" s="229">
        <v>45233</v>
      </c>
    </row>
    <row r="2974" spans="1:35" x14ac:dyDescent="0.25">
      <c r="A2974" s="147">
        <v>45233</v>
      </c>
      <c r="B2974" s="82" t="s">
        <v>8891</v>
      </c>
      <c r="C2974" s="51" t="s">
        <v>6615</v>
      </c>
      <c r="D2974" s="51" t="s">
        <v>6616</v>
      </c>
      <c r="E2974" s="54">
        <v>45247</v>
      </c>
      <c r="F2974" s="51" t="s">
        <v>255</v>
      </c>
      <c r="G2974" s="48" t="s">
        <v>6614</v>
      </c>
      <c r="H2974" s="52">
        <v>2</v>
      </c>
      <c r="I2974" s="51" t="s">
        <v>3850</v>
      </c>
      <c r="J2974" s="1">
        <v>71.489999999999995</v>
      </c>
      <c r="K2974" s="132">
        <v>1018634</v>
      </c>
      <c r="L2974" s="131"/>
      <c r="M2974" s="131">
        <v>19.5</v>
      </c>
      <c r="N2974" s="131">
        <v>3</v>
      </c>
      <c r="O2974" s="133">
        <f t="shared" si="405"/>
        <v>58.5</v>
      </c>
      <c r="P2974" s="131" t="s">
        <v>8893</v>
      </c>
      <c r="Q2974" s="131" t="s">
        <v>8892</v>
      </c>
      <c r="R2974" s="134" t="s">
        <v>287</v>
      </c>
      <c r="S2974" s="149">
        <v>4.0488888888888885</v>
      </c>
      <c r="T2974" s="149">
        <v>2.0244444444444443</v>
      </c>
      <c r="U2974" s="150">
        <v>45243</v>
      </c>
      <c r="V2974" s="149">
        <v>0.16666666666666607</v>
      </c>
      <c r="W2974" s="130">
        <v>3</v>
      </c>
      <c r="X2974" s="135">
        <v>182</v>
      </c>
      <c r="Y2974" s="130" t="str">
        <f t="shared" si="406"/>
        <v>L919</v>
      </c>
      <c r="Z2974" s="130" t="str">
        <f t="shared" si="410"/>
        <v>26/L91</v>
      </c>
      <c r="AA2974" s="135">
        <f t="shared" si="408"/>
        <v>3</v>
      </c>
      <c r="AB2974" s="135">
        <f t="shared" si="404"/>
        <v>71.489999999999995</v>
      </c>
      <c r="AC2974" s="130">
        <f t="shared" si="409"/>
        <v>182</v>
      </c>
      <c r="AD2974" s="130" t="str">
        <f t="shared" si="407"/>
        <v>67001-932</v>
      </c>
      <c r="AE2974" s="136"/>
      <c r="AF2974" s="137"/>
      <c r="AG2974" s="1" t="s">
        <v>152</v>
      </c>
      <c r="AH2974" s="43" t="s">
        <v>277</v>
      </c>
      <c r="AI2974" s="229">
        <v>45233</v>
      </c>
    </row>
    <row r="2975" spans="1:35" s="1" customFormat="1" x14ac:dyDescent="0.25">
      <c r="A2975" s="144">
        <v>45210</v>
      </c>
      <c r="B2975" s="56" t="s">
        <v>8769</v>
      </c>
      <c r="C2975" s="51" t="s">
        <v>1067</v>
      </c>
      <c r="D2975" s="51" t="s">
        <v>1068</v>
      </c>
      <c r="E2975" s="54">
        <v>45224</v>
      </c>
      <c r="F2975" s="51" t="s">
        <v>3091</v>
      </c>
      <c r="G2975" s="48" t="s">
        <v>1065</v>
      </c>
      <c r="H2975" s="52">
        <v>1</v>
      </c>
      <c r="I2975" s="51" t="s">
        <v>1066</v>
      </c>
      <c r="J2975" s="1">
        <v>151.24</v>
      </c>
      <c r="K2975" s="207">
        <v>1015777</v>
      </c>
      <c r="L2975" s="130"/>
      <c r="M2975" s="130">
        <v>12.8</v>
      </c>
      <c r="N2975" s="130">
        <v>22.8</v>
      </c>
      <c r="O2975" s="135">
        <f t="shared" si="405"/>
        <v>291.84000000000003</v>
      </c>
      <c r="P2975" s="131" t="s">
        <v>508</v>
      </c>
      <c r="Q2975" s="130" t="s">
        <v>1069</v>
      </c>
      <c r="R2975" s="130" t="s">
        <v>6177</v>
      </c>
      <c r="S2975" s="135">
        <v>8.5688888888888908</v>
      </c>
      <c r="T2975" s="135">
        <v>8.5688888888888908</v>
      </c>
      <c r="U2975" s="210">
        <v>45238</v>
      </c>
      <c r="V2975" s="135">
        <v>0.16666666666666607</v>
      </c>
      <c r="W2975" s="130">
        <v>6.58</v>
      </c>
      <c r="X2975" s="135">
        <v>470</v>
      </c>
      <c r="Y2975" s="130" t="str">
        <f t="shared" si="406"/>
        <v>RL1437</v>
      </c>
      <c r="Z2975" s="130" t="str">
        <f t="shared" si="410"/>
        <v>24/IFR26650-38A</v>
      </c>
      <c r="AA2975" s="135">
        <f t="shared" si="408"/>
        <v>6.58</v>
      </c>
      <c r="AB2975" s="135">
        <f t="shared" si="404"/>
        <v>151.24</v>
      </c>
      <c r="AC2975" s="130">
        <f t="shared" si="409"/>
        <v>470</v>
      </c>
      <c r="AD2975" s="130" t="str">
        <f t="shared" si="407"/>
        <v>66002-594</v>
      </c>
      <c r="AE2975" s="136"/>
      <c r="AF2975" s="137"/>
      <c r="AG2975" s="1" t="s">
        <v>151</v>
      </c>
      <c r="AH2975" s="43">
        <v>65365</v>
      </c>
      <c r="AI2975" s="229">
        <v>45208</v>
      </c>
    </row>
    <row r="2976" spans="1:35" x14ac:dyDescent="0.25">
      <c r="A2976" s="146">
        <v>45225</v>
      </c>
      <c r="B2976" s="57" t="s">
        <v>8872</v>
      </c>
      <c r="C2976" s="51" t="s">
        <v>3841</v>
      </c>
      <c r="D2976" s="51" t="s">
        <v>3842</v>
      </c>
      <c r="E2976" s="54">
        <v>45252</v>
      </c>
      <c r="F2976" s="51" t="s">
        <v>1543</v>
      </c>
      <c r="G2976" s="48" t="s">
        <v>3840</v>
      </c>
      <c r="H2976" s="52">
        <v>10</v>
      </c>
      <c r="I2976" s="51" t="s">
        <v>256</v>
      </c>
      <c r="J2976" s="1">
        <v>11.84</v>
      </c>
      <c r="K2976" s="132">
        <v>1017656</v>
      </c>
      <c r="L2976" s="131"/>
      <c r="M2976" s="131">
        <v>22.5</v>
      </c>
      <c r="N2976" s="131"/>
      <c r="O2976" s="133">
        <f t="shared" si="405"/>
        <v>0</v>
      </c>
      <c r="P2976" s="131" t="s">
        <v>3538</v>
      </c>
      <c r="Q2976" s="131" t="s">
        <v>8232</v>
      </c>
      <c r="R2976" s="134" t="s">
        <v>8889</v>
      </c>
      <c r="S2976" s="149">
        <v>12.81722222222222</v>
      </c>
      <c r="T2976" s="149">
        <v>1.281722222222222</v>
      </c>
      <c r="U2976" s="150">
        <v>45237</v>
      </c>
      <c r="V2976" s="149">
        <v>0.33333333333333348</v>
      </c>
      <c r="W2976" s="130">
        <v>1.79</v>
      </c>
      <c r="X2976" s="135">
        <v>150</v>
      </c>
      <c r="Y2976" s="130" t="str">
        <f t="shared" si="406"/>
        <v>AL317</v>
      </c>
      <c r="Z2976" s="130" t="str">
        <f t="shared" si="410"/>
        <v>45/LR6XW</v>
      </c>
      <c r="AA2976" s="135">
        <f t="shared" si="408"/>
        <v>1.79</v>
      </c>
      <c r="AB2976" s="135">
        <f t="shared" si="404"/>
        <v>11.84</v>
      </c>
      <c r="AC2976" s="130">
        <f t="shared" si="409"/>
        <v>150</v>
      </c>
      <c r="AD2976" s="130" t="str">
        <f t="shared" si="407"/>
        <v>66000-633</v>
      </c>
      <c r="AE2976" s="136"/>
      <c r="AF2976" s="137"/>
      <c r="AG2976" s="1" t="s">
        <v>152</v>
      </c>
      <c r="AH2976" s="43">
        <v>27233</v>
      </c>
      <c r="AI2976" s="229">
        <v>45224</v>
      </c>
    </row>
    <row r="2977" spans="1:35" x14ac:dyDescent="0.25">
      <c r="A2977" s="139">
        <v>45180</v>
      </c>
      <c r="B2977" s="58" t="s">
        <v>8581</v>
      </c>
      <c r="C2977" s="51" t="s">
        <v>8602</v>
      </c>
      <c r="D2977" s="51" t="s">
        <v>8601</v>
      </c>
      <c r="E2977" s="54">
        <v>45196</v>
      </c>
      <c r="F2977" s="51" t="s">
        <v>1098</v>
      </c>
      <c r="G2977" s="48" t="s">
        <v>8293</v>
      </c>
      <c r="H2977" s="52">
        <v>1</v>
      </c>
      <c r="I2977" s="51" t="s">
        <v>113</v>
      </c>
      <c r="J2977" s="1">
        <v>1050</v>
      </c>
      <c r="K2977" s="132">
        <v>1012468</v>
      </c>
      <c r="L2977" s="131"/>
      <c r="M2977" s="131">
        <v>11.1</v>
      </c>
      <c r="N2977" s="131">
        <v>136.5</v>
      </c>
      <c r="O2977" s="133">
        <f t="shared" si="405"/>
        <v>1515.1499999999999</v>
      </c>
      <c r="P2977" s="131" t="s">
        <v>3486</v>
      </c>
      <c r="Q2977" s="131" t="s">
        <v>8303</v>
      </c>
      <c r="R2977" s="134" t="s">
        <v>5892</v>
      </c>
      <c r="S2977" s="149">
        <v>29.575277777777778</v>
      </c>
      <c r="T2977" s="149">
        <v>14.787638888888889</v>
      </c>
      <c r="U2977" s="150">
        <v>45243</v>
      </c>
      <c r="V2977" s="149">
        <v>0.16666666666666874</v>
      </c>
      <c r="W2977" s="130">
        <v>28.7</v>
      </c>
      <c r="X2977" s="135">
        <v>5000</v>
      </c>
      <c r="Y2977" s="130" t="str">
        <f t="shared" si="406"/>
        <v>RL676-RL677</v>
      </c>
      <c r="Z2977" s="130" t="str">
        <f t="shared" si="410"/>
        <v>2x126/NCR18650B</v>
      </c>
      <c r="AA2977" s="135">
        <f t="shared" si="408"/>
        <v>28.7</v>
      </c>
      <c r="AB2977" s="135">
        <f t="shared" si="404"/>
        <v>1050</v>
      </c>
      <c r="AC2977" s="130">
        <f t="shared" si="409"/>
        <v>5000</v>
      </c>
      <c r="AD2977" s="130" t="str">
        <f t="shared" si="407"/>
        <v>66000-921</v>
      </c>
      <c r="AE2977" s="136"/>
      <c r="AF2977" s="137"/>
      <c r="AG2977" s="1" t="s">
        <v>152</v>
      </c>
      <c r="AH2977" s="43">
        <v>9153</v>
      </c>
      <c r="AI2977" s="229">
        <v>45176</v>
      </c>
    </row>
    <row r="2978" spans="1:35" x14ac:dyDescent="0.25">
      <c r="A2978" s="147">
        <v>45233</v>
      </c>
      <c r="B2978" s="82" t="s">
        <v>8885</v>
      </c>
      <c r="C2978" s="51" t="s">
        <v>2124</v>
      </c>
      <c r="D2978" s="51" t="s">
        <v>2125</v>
      </c>
      <c r="E2978" s="54">
        <v>45236</v>
      </c>
      <c r="F2978" s="51" t="s">
        <v>1622</v>
      </c>
      <c r="G2978" s="48" t="s">
        <v>2122</v>
      </c>
      <c r="H2978" s="52">
        <v>7</v>
      </c>
      <c r="I2978" s="51" t="s">
        <v>2123</v>
      </c>
      <c r="J2978" s="1">
        <v>79.33</v>
      </c>
      <c r="K2978" s="132">
        <v>1018164</v>
      </c>
      <c r="L2978" s="131"/>
      <c r="M2978" s="131">
        <v>3.93</v>
      </c>
      <c r="N2978" s="131">
        <v>32</v>
      </c>
      <c r="O2978" s="133">
        <f t="shared" si="405"/>
        <v>125.76</v>
      </c>
      <c r="P2978" s="131" t="s">
        <v>3372</v>
      </c>
      <c r="Q2978" s="131" t="s">
        <v>412</v>
      </c>
      <c r="R2978" s="134" t="s">
        <v>248</v>
      </c>
      <c r="S2978" s="149">
        <v>0.67194444444444468</v>
      </c>
      <c r="T2978" s="149">
        <v>9.5992063492063531E-2</v>
      </c>
      <c r="U2978" s="150">
        <v>45247</v>
      </c>
      <c r="V2978" s="149">
        <v>0.24999999999999911</v>
      </c>
      <c r="W2978" s="130">
        <v>0.05</v>
      </c>
      <c r="X2978" s="135">
        <v>0</v>
      </c>
      <c r="Y2978" s="130" t="str">
        <f t="shared" si="406"/>
        <v>L865</v>
      </c>
      <c r="Z2978" s="130" t="str">
        <f t="shared" si="410"/>
        <v>1/LXRDD-5-1-SC-BC</v>
      </c>
      <c r="AA2978" s="135">
        <f t="shared" si="408"/>
        <v>0.05</v>
      </c>
      <c r="AB2978" s="135">
        <f t="shared" si="404"/>
        <v>79.33</v>
      </c>
      <c r="AC2978" s="130">
        <f t="shared" si="409"/>
        <v>0</v>
      </c>
      <c r="AD2978" s="130" t="str">
        <f t="shared" si="407"/>
        <v>67001-3486L865</v>
      </c>
      <c r="AE2978" s="136"/>
      <c r="AF2978" s="137"/>
      <c r="AG2978" s="1" t="s">
        <v>153</v>
      </c>
      <c r="AH2978" s="43">
        <v>1926</v>
      </c>
      <c r="AI2978" s="229">
        <v>45230</v>
      </c>
    </row>
    <row r="2979" spans="1:35" x14ac:dyDescent="0.25">
      <c r="A2979" s="140">
        <v>45244</v>
      </c>
      <c r="B2979" s="55" t="s">
        <v>8930</v>
      </c>
      <c r="C2979" s="51" t="s">
        <v>5617</v>
      </c>
      <c r="D2979" s="51" t="s">
        <v>8932</v>
      </c>
      <c r="E2979" s="54">
        <v>45260</v>
      </c>
      <c r="F2979" s="51" t="s">
        <v>117</v>
      </c>
      <c r="G2979" s="48" t="s">
        <v>8931</v>
      </c>
      <c r="H2979" s="52">
        <v>4</v>
      </c>
      <c r="I2979" s="51" t="s">
        <v>5616</v>
      </c>
      <c r="J2979" s="1">
        <v>3.86</v>
      </c>
      <c r="K2979" s="132">
        <v>1019619</v>
      </c>
      <c r="L2979" s="131"/>
      <c r="M2979" s="131">
        <v>3</v>
      </c>
      <c r="N2979" s="131">
        <v>2.5</v>
      </c>
      <c r="O2979" s="133">
        <f t="shared" si="405"/>
        <v>7.5</v>
      </c>
      <c r="P2979" s="131" t="s">
        <v>411</v>
      </c>
      <c r="Q2979" s="131" t="s">
        <v>412</v>
      </c>
      <c r="R2979" s="134" t="s">
        <v>248</v>
      </c>
      <c r="S2979" s="149">
        <v>1.7086111111111109</v>
      </c>
      <c r="T2979" s="149">
        <v>0.42715277777777771</v>
      </c>
      <c r="U2979" s="150">
        <v>45247</v>
      </c>
      <c r="V2979" s="149">
        <v>0.16666666666666607</v>
      </c>
      <c r="W2979" s="130">
        <v>1.04</v>
      </c>
      <c r="X2979" s="135">
        <v>22.5</v>
      </c>
      <c r="Y2979" s="130" t="str">
        <f t="shared" si="406"/>
        <v>L788</v>
      </c>
      <c r="Z2979" s="130" t="str">
        <f t="shared" si="410"/>
        <v>1/CR17450SE</v>
      </c>
      <c r="AA2979" s="135">
        <f t="shared" si="408"/>
        <v>1.04</v>
      </c>
      <c r="AB2979" s="135">
        <f t="shared" si="404"/>
        <v>3.86</v>
      </c>
      <c r="AC2979" s="130">
        <f t="shared" si="409"/>
        <v>22.5</v>
      </c>
      <c r="AD2979" s="130" t="str">
        <f t="shared" si="407"/>
        <v>66001-714</v>
      </c>
      <c r="AE2979" s="136"/>
      <c r="AF2979" s="137"/>
      <c r="AG2979" s="1" t="s">
        <v>151</v>
      </c>
      <c r="AH2979" s="43">
        <v>24232</v>
      </c>
      <c r="AI2979" s="229">
        <v>45243</v>
      </c>
    </row>
    <row r="2980" spans="1:35" x14ac:dyDescent="0.25">
      <c r="A2980" s="144">
        <v>45238</v>
      </c>
      <c r="B2980" s="56" t="s">
        <v>8911</v>
      </c>
      <c r="C2980" s="51" t="s">
        <v>2528</v>
      </c>
      <c r="D2980" s="51" t="s">
        <v>8913</v>
      </c>
      <c r="E2980" s="54">
        <v>45259</v>
      </c>
      <c r="F2980" s="51" t="s">
        <v>5111</v>
      </c>
      <c r="G2980" s="48" t="s">
        <v>8912</v>
      </c>
      <c r="H2980" s="52">
        <v>1</v>
      </c>
      <c r="I2980" s="51" t="s">
        <v>368</v>
      </c>
      <c r="J2980" s="1">
        <v>18.649999999999999</v>
      </c>
      <c r="K2980" s="132">
        <v>10199161</v>
      </c>
      <c r="L2980" s="131"/>
      <c r="M2980" s="131">
        <v>4.8</v>
      </c>
      <c r="N2980" s="131">
        <v>5.4</v>
      </c>
      <c r="O2980" s="133">
        <f t="shared" si="405"/>
        <v>25.92</v>
      </c>
      <c r="P2980" s="131" t="s">
        <v>3497</v>
      </c>
      <c r="Q2980" s="131" t="s">
        <v>92</v>
      </c>
      <c r="R2980" s="134" t="s">
        <v>248</v>
      </c>
      <c r="S2980" s="149">
        <v>1.468611111111112</v>
      </c>
      <c r="T2980" s="149">
        <v>1.468611111111112</v>
      </c>
      <c r="U2980" s="150">
        <v>45247</v>
      </c>
      <c r="V2980" s="149">
        <v>8.3333333333333037E-2</v>
      </c>
      <c r="W2980" s="130">
        <v>1.1000000000000001</v>
      </c>
      <c r="X2980" s="135">
        <v>80</v>
      </c>
      <c r="Y2980" s="130" t="str">
        <f t="shared" si="406"/>
        <v>N1918</v>
      </c>
      <c r="Z2980" s="130" t="str">
        <f t="shared" si="410"/>
        <v>8/HR-AU</v>
      </c>
      <c r="AA2980" s="135">
        <f t="shared" si="408"/>
        <v>1.1000000000000001</v>
      </c>
      <c r="AB2980" s="135">
        <f t="shared" si="404"/>
        <v>18.649999999999999</v>
      </c>
      <c r="AC2980" s="130">
        <f t="shared" si="409"/>
        <v>80</v>
      </c>
      <c r="AD2980" s="130" t="str">
        <f t="shared" si="407"/>
        <v>66002-340</v>
      </c>
      <c r="AE2980" s="136"/>
      <c r="AF2980" s="137"/>
      <c r="AG2980" s="1" t="s">
        <v>152</v>
      </c>
      <c r="AH2980" s="43">
        <v>61349</v>
      </c>
      <c r="AI2980" s="229">
        <v>45238</v>
      </c>
    </row>
    <row r="2981" spans="1:35" x14ac:dyDescent="0.25">
      <c r="A2981" s="147">
        <v>45240</v>
      </c>
      <c r="B2981" s="82" t="s">
        <v>8915</v>
      </c>
      <c r="C2981" s="51" t="s">
        <v>1042</v>
      </c>
      <c r="D2981" s="51" t="s">
        <v>1117</v>
      </c>
      <c r="E2981" s="54">
        <v>45257</v>
      </c>
      <c r="F2981" s="51" t="s">
        <v>4500</v>
      </c>
      <c r="G2981" s="48" t="s">
        <v>1116</v>
      </c>
      <c r="H2981" s="52">
        <v>1</v>
      </c>
      <c r="I2981" s="51" t="s">
        <v>364</v>
      </c>
      <c r="J2981" s="1">
        <v>14.51</v>
      </c>
      <c r="K2981" s="132">
        <v>1019319</v>
      </c>
      <c r="L2981" s="131"/>
      <c r="M2981" s="131">
        <v>7.4</v>
      </c>
      <c r="N2981" s="131">
        <v>5.2</v>
      </c>
      <c r="O2981" s="133">
        <f t="shared" si="405"/>
        <v>38.480000000000004</v>
      </c>
      <c r="P2981" s="131" t="s">
        <v>3486</v>
      </c>
      <c r="Q2981" s="131" t="s">
        <v>281</v>
      </c>
      <c r="R2981" s="134" t="s">
        <v>5813</v>
      </c>
      <c r="S2981" s="149">
        <v>3.5263888888888895</v>
      </c>
      <c r="T2981" s="149">
        <v>3.5263888888888895</v>
      </c>
      <c r="U2981" s="150">
        <v>45246</v>
      </c>
      <c r="V2981" s="149">
        <v>8.3333333333335702E-2</v>
      </c>
      <c r="W2981" s="130">
        <v>1</v>
      </c>
      <c r="X2981" s="135">
        <v>65</v>
      </c>
      <c r="Y2981" s="130" t="str">
        <f t="shared" si="406"/>
        <v>RECELL643</v>
      </c>
      <c r="Z2981" s="130" t="str">
        <f t="shared" si="410"/>
        <v>4/UR18650ZY</v>
      </c>
      <c r="AA2981" s="135">
        <f t="shared" si="408"/>
        <v>1</v>
      </c>
      <c r="AB2981" s="135">
        <f t="shared" si="404"/>
        <v>14.51</v>
      </c>
      <c r="AC2981" s="130">
        <f t="shared" si="409"/>
        <v>65</v>
      </c>
      <c r="AD2981" s="130" t="str">
        <f t="shared" si="407"/>
        <v>66002-481</v>
      </c>
      <c r="AE2981" s="136"/>
      <c r="AF2981" s="137"/>
      <c r="AG2981" s="1" t="s">
        <v>151</v>
      </c>
      <c r="AH2981" s="43">
        <v>2115</v>
      </c>
      <c r="AI2981" s="229">
        <v>45239</v>
      </c>
    </row>
    <row r="2982" spans="1:35" x14ac:dyDescent="0.25">
      <c r="A2982" s="144">
        <v>45245</v>
      </c>
      <c r="B2982" s="56" t="s">
        <v>8949</v>
      </c>
      <c r="C2982" s="51" t="s">
        <v>8951</v>
      </c>
      <c r="D2982" s="51" t="s">
        <v>8974</v>
      </c>
      <c r="E2982" s="54">
        <v>45255</v>
      </c>
      <c r="F2982" s="51" t="s">
        <v>117</v>
      </c>
      <c r="G2982" s="48" t="s">
        <v>8950</v>
      </c>
      <c r="H2982" s="52">
        <v>3</v>
      </c>
      <c r="I2982" s="51" t="s">
        <v>1037</v>
      </c>
      <c r="J2982" s="1">
        <v>1.78</v>
      </c>
      <c r="K2982" s="132">
        <v>1019764</v>
      </c>
      <c r="L2982" s="131"/>
      <c r="M2982" s="131"/>
      <c r="N2982" s="131"/>
      <c r="O2982" s="133">
        <f t="shared" si="405"/>
        <v>0</v>
      </c>
      <c r="P2982" s="131" t="s">
        <v>3372</v>
      </c>
      <c r="Q2982" s="131" t="s">
        <v>412</v>
      </c>
      <c r="R2982" s="134" t="s">
        <v>248</v>
      </c>
      <c r="S2982" s="149">
        <v>1.5041666666666647</v>
      </c>
      <c r="T2982" s="149">
        <v>0.50138888888888822</v>
      </c>
      <c r="U2982" s="150">
        <v>45246</v>
      </c>
      <c r="V2982" s="149">
        <v>0.16666666666666607</v>
      </c>
      <c r="W2982" s="130">
        <v>0.25</v>
      </c>
      <c r="X2982" s="135">
        <v>9.6999999999999993</v>
      </c>
      <c r="Y2982" s="130" t="str">
        <f t="shared" si="406"/>
        <v>PACK791</v>
      </c>
      <c r="Z2982" s="130" t="str">
        <f t="shared" si="410"/>
        <v>1/ER17335M</v>
      </c>
      <c r="AA2982" s="135">
        <f t="shared" si="408"/>
        <v>0.25</v>
      </c>
      <c r="AB2982" s="135">
        <f t="shared" si="404"/>
        <v>1.78</v>
      </c>
      <c r="AC2982" s="130">
        <f t="shared" si="409"/>
        <v>9.6999999999999993</v>
      </c>
      <c r="AD2982" s="130" t="str">
        <f t="shared" si="407"/>
        <v>59003-018FLY</v>
      </c>
      <c r="AE2982" s="136"/>
      <c r="AF2982" s="137"/>
      <c r="AG2982" s="1" t="s">
        <v>151</v>
      </c>
      <c r="AH2982" s="43">
        <v>24232</v>
      </c>
      <c r="AI2982" s="229">
        <v>45244</v>
      </c>
    </row>
    <row r="2983" spans="1:35" x14ac:dyDescent="0.25">
      <c r="A2983" s="147">
        <v>45198</v>
      </c>
      <c r="B2983" s="82" t="s">
        <v>8701</v>
      </c>
      <c r="C2983" s="51" t="s">
        <v>991</v>
      </c>
      <c r="D2983" s="51" t="s">
        <v>1009</v>
      </c>
      <c r="E2983" s="54">
        <v>45217</v>
      </c>
      <c r="F2983" s="51" t="s">
        <v>105</v>
      </c>
      <c r="G2983" s="48" t="s">
        <v>989</v>
      </c>
      <c r="H2983" s="52">
        <v>1</v>
      </c>
      <c r="I2983" s="51" t="s">
        <v>8702</v>
      </c>
      <c r="J2983" s="1">
        <v>11.9</v>
      </c>
      <c r="K2983" s="132">
        <v>1014644</v>
      </c>
      <c r="L2983" s="131"/>
      <c r="M2983" s="131">
        <v>9.6</v>
      </c>
      <c r="N2983" s="131">
        <v>4</v>
      </c>
      <c r="O2983" s="133">
        <f t="shared" si="405"/>
        <v>38.4</v>
      </c>
      <c r="P2983" s="131" t="s">
        <v>508</v>
      </c>
      <c r="Q2983" s="131" t="s">
        <v>577</v>
      </c>
      <c r="R2983" s="134" t="s">
        <v>7409</v>
      </c>
      <c r="S2983" s="149">
        <v>4.7427777777777775</v>
      </c>
      <c r="T2983" s="149">
        <v>4.7427777777777775</v>
      </c>
      <c r="U2983" s="150">
        <v>45246</v>
      </c>
      <c r="V2983" s="149">
        <v>8.3333333333333037E-2</v>
      </c>
      <c r="W2983" s="130">
        <v>1.91</v>
      </c>
      <c r="X2983" s="135">
        <v>107.76</v>
      </c>
      <c r="Y2983" s="130" t="str">
        <f t="shared" si="406"/>
        <v>PACK630</v>
      </c>
      <c r="Z2983" s="130" t="str">
        <f t="shared" si="410"/>
        <v>3/K226650UE01</v>
      </c>
      <c r="AA2983" s="135">
        <f t="shared" si="408"/>
        <v>1.91</v>
      </c>
      <c r="AB2983" s="135">
        <f t="shared" si="404"/>
        <v>11.9</v>
      </c>
      <c r="AC2983" s="130">
        <f t="shared" si="409"/>
        <v>107.76</v>
      </c>
      <c r="AD2983" s="130" t="str">
        <f t="shared" si="407"/>
        <v>66002-588</v>
      </c>
      <c r="AE2983" s="136"/>
      <c r="AF2983" s="137"/>
      <c r="AG2983" s="1" t="s">
        <v>151</v>
      </c>
      <c r="AH2983" s="43" t="s">
        <v>294</v>
      </c>
      <c r="AI2983" s="229">
        <v>45196</v>
      </c>
    </row>
    <row r="2984" spans="1:35" x14ac:dyDescent="0.25">
      <c r="A2984" s="140">
        <v>45244</v>
      </c>
      <c r="B2984" s="55" t="s">
        <v>8927</v>
      </c>
      <c r="C2984" s="51" t="s">
        <v>2397</v>
      </c>
      <c r="D2984" s="51" t="s">
        <v>639</v>
      </c>
      <c r="E2984" s="54">
        <v>45261</v>
      </c>
      <c r="F2984" s="51" t="s">
        <v>267</v>
      </c>
      <c r="G2984" s="48" t="s">
        <v>638</v>
      </c>
      <c r="H2984" s="52">
        <v>1</v>
      </c>
      <c r="I2984" s="51" t="s">
        <v>243</v>
      </c>
      <c r="J2984" s="1">
        <v>25.67</v>
      </c>
      <c r="K2984" s="132">
        <v>1019597</v>
      </c>
      <c r="L2984" s="131"/>
      <c r="M2984" s="131">
        <v>12</v>
      </c>
      <c r="N2984" s="131">
        <v>2.4</v>
      </c>
      <c r="O2984" s="133">
        <f t="shared" si="405"/>
        <v>28.799999999999997</v>
      </c>
      <c r="P2984" s="131" t="s">
        <v>3497</v>
      </c>
      <c r="Q2984" s="131" t="s">
        <v>584</v>
      </c>
      <c r="R2984" s="134" t="s">
        <v>248</v>
      </c>
      <c r="S2984" s="149">
        <v>1.6905555555555569</v>
      </c>
      <c r="T2984" s="149">
        <v>1.6905555555555569</v>
      </c>
      <c r="U2984" s="150">
        <v>45246</v>
      </c>
      <c r="V2984" s="149">
        <v>8.3333333333331705E-2</v>
      </c>
      <c r="W2984" s="130">
        <v>0.78</v>
      </c>
      <c r="X2984" s="135">
        <v>62</v>
      </c>
      <c r="Y2984" s="130" t="str">
        <f t="shared" si="406"/>
        <v>N354</v>
      </c>
      <c r="Z2984" s="130" t="str">
        <f t="shared" si="410"/>
        <v>10/HR-3UTHB</v>
      </c>
      <c r="AA2984" s="135">
        <f t="shared" si="408"/>
        <v>0.78</v>
      </c>
      <c r="AB2984" s="135">
        <f t="shared" si="404"/>
        <v>25.67</v>
      </c>
      <c r="AC2984" s="130">
        <f t="shared" si="409"/>
        <v>62</v>
      </c>
      <c r="AD2984" s="130" t="str">
        <f t="shared" si="407"/>
        <v>66000-354</v>
      </c>
      <c r="AE2984" s="136"/>
      <c r="AF2984" s="137"/>
      <c r="AG2984" s="1" t="s">
        <v>153</v>
      </c>
      <c r="AH2984" s="43">
        <v>66116</v>
      </c>
      <c r="AI2984" s="229">
        <v>45243</v>
      </c>
    </row>
    <row r="2985" spans="1:35" x14ac:dyDescent="0.25">
      <c r="A2985" s="147">
        <v>45240</v>
      </c>
      <c r="B2985" s="82" t="s">
        <v>8916</v>
      </c>
      <c r="C2985" s="51" t="s">
        <v>8918</v>
      </c>
      <c r="D2985" s="51" t="s">
        <v>8975</v>
      </c>
      <c r="E2985" s="54">
        <v>45257</v>
      </c>
      <c r="F2985" s="51" t="s">
        <v>4432</v>
      </c>
      <c r="G2985" s="48" t="s">
        <v>8917</v>
      </c>
      <c r="H2985" s="52">
        <v>1</v>
      </c>
      <c r="I2985" s="51" t="s">
        <v>1486</v>
      </c>
      <c r="J2985" s="1">
        <v>9.0399999999999991</v>
      </c>
      <c r="K2985" s="132">
        <v>1019317</v>
      </c>
      <c r="L2985" s="131"/>
      <c r="M2985" s="131">
        <v>6</v>
      </c>
      <c r="N2985" s="131">
        <v>2</v>
      </c>
      <c r="O2985" s="133">
        <f t="shared" si="405"/>
        <v>12</v>
      </c>
      <c r="P2985" s="131" t="s">
        <v>3497</v>
      </c>
      <c r="Q2985" s="131" t="s">
        <v>583</v>
      </c>
      <c r="R2985" s="134" t="s">
        <v>5813</v>
      </c>
      <c r="S2985" s="149">
        <v>1.2683333333333344</v>
      </c>
      <c r="T2985" s="149">
        <v>1.2683333333333344</v>
      </c>
      <c r="U2985" s="150">
        <v>45246</v>
      </c>
      <c r="V2985" s="149">
        <v>8.3333333333333037E-2</v>
      </c>
      <c r="W2985" s="130">
        <v>1</v>
      </c>
      <c r="X2985" s="135">
        <v>55</v>
      </c>
      <c r="Y2985" s="130" t="str">
        <f t="shared" si="406"/>
        <v>PACK790</v>
      </c>
      <c r="Z2985" s="130" t="str">
        <f t="shared" si="410"/>
        <v>5/HR-3UTC</v>
      </c>
      <c r="AA2985" s="135">
        <f t="shared" si="408"/>
        <v>1</v>
      </c>
      <c r="AB2985" s="135">
        <f t="shared" si="404"/>
        <v>9.0399999999999991</v>
      </c>
      <c r="AC2985" s="130">
        <f t="shared" si="409"/>
        <v>55</v>
      </c>
      <c r="AD2985" s="130" t="str">
        <f t="shared" si="407"/>
        <v>66003-201</v>
      </c>
      <c r="AE2985" s="136"/>
      <c r="AF2985" s="137"/>
      <c r="AG2985" s="1" t="s">
        <v>151</v>
      </c>
      <c r="AH2985" s="43">
        <v>84939</v>
      </c>
      <c r="AI2985" s="229">
        <v>45239</v>
      </c>
    </row>
    <row r="2986" spans="1:35" x14ac:dyDescent="0.25">
      <c r="A2986" s="147">
        <v>45240</v>
      </c>
      <c r="B2986" s="82">
        <v>336866</v>
      </c>
      <c r="C2986" s="51" t="s">
        <v>4641</v>
      </c>
      <c r="D2986" s="51" t="s">
        <v>8976</v>
      </c>
      <c r="E2986" s="54">
        <v>45253</v>
      </c>
      <c r="F2986" s="51" t="s">
        <v>282</v>
      </c>
      <c r="G2986" s="48" t="s">
        <v>8919</v>
      </c>
      <c r="H2986" s="52">
        <v>2</v>
      </c>
      <c r="I2986" s="51" t="s">
        <v>2817</v>
      </c>
      <c r="J2986" s="1">
        <v>4.32</v>
      </c>
      <c r="K2986" s="132">
        <v>1019320</v>
      </c>
      <c r="L2986" s="131"/>
      <c r="M2986" s="131">
        <v>3.7</v>
      </c>
      <c r="N2986" s="131">
        <v>0.8</v>
      </c>
      <c r="O2986" s="133">
        <f t="shared" si="405"/>
        <v>2.9600000000000004</v>
      </c>
      <c r="P2986" s="131" t="s">
        <v>3486</v>
      </c>
      <c r="Q2986" s="131" t="s">
        <v>412</v>
      </c>
      <c r="R2986" s="134" t="s">
        <v>5813</v>
      </c>
      <c r="S2986" s="149">
        <v>0.91027777777777663</v>
      </c>
      <c r="T2986" s="149">
        <v>0.45513888888888832</v>
      </c>
      <c r="U2986" s="150">
        <v>45246</v>
      </c>
      <c r="V2986" s="149">
        <v>0.16666666666666607</v>
      </c>
      <c r="W2986" s="130">
        <v>1</v>
      </c>
      <c r="X2986" s="135">
        <v>30</v>
      </c>
      <c r="Y2986" s="130" t="str">
        <f t="shared" si="406"/>
        <v>PACK789</v>
      </c>
      <c r="Z2986" s="130" t="str">
        <f t="shared" si="410"/>
        <v>1/UR14500AC</v>
      </c>
      <c r="AA2986" s="135">
        <f t="shared" si="408"/>
        <v>1</v>
      </c>
      <c r="AB2986" s="135">
        <f t="shared" si="404"/>
        <v>4.32</v>
      </c>
      <c r="AC2986" s="130">
        <f t="shared" si="409"/>
        <v>30</v>
      </c>
      <c r="AD2986" s="130" t="str">
        <f t="shared" si="407"/>
        <v>66003-202</v>
      </c>
      <c r="AE2986" s="136"/>
      <c r="AF2986" s="137"/>
      <c r="AG2986" s="1" t="s">
        <v>573</v>
      </c>
      <c r="AH2986" s="43" t="s">
        <v>283</v>
      </c>
      <c r="AI2986" s="229">
        <v>45239</v>
      </c>
    </row>
    <row r="2987" spans="1:35" x14ac:dyDescent="0.25">
      <c r="A2987" s="140">
        <v>45230</v>
      </c>
      <c r="B2987" s="55" t="s">
        <v>8877</v>
      </c>
      <c r="C2987" s="51" t="s">
        <v>2150</v>
      </c>
      <c r="D2987" s="51" t="s">
        <v>381</v>
      </c>
      <c r="E2987" s="54">
        <v>45236</v>
      </c>
      <c r="F2987" s="51" t="s">
        <v>3910</v>
      </c>
      <c r="G2987" s="48" t="s">
        <v>7043</v>
      </c>
      <c r="H2987" s="52">
        <v>2</v>
      </c>
      <c r="I2987" s="51" t="s">
        <v>95</v>
      </c>
      <c r="J2987" s="1">
        <v>65.12</v>
      </c>
      <c r="K2987" s="132">
        <v>1018078</v>
      </c>
      <c r="L2987" s="131"/>
      <c r="M2987" s="131">
        <v>13.5</v>
      </c>
      <c r="N2987" s="131"/>
      <c r="O2987" s="133">
        <f t="shared" si="405"/>
        <v>0</v>
      </c>
      <c r="P2987" s="131" t="s">
        <v>3538</v>
      </c>
      <c r="Q2987" s="131" t="s">
        <v>382</v>
      </c>
      <c r="R2987" s="134" t="s">
        <v>5813</v>
      </c>
      <c r="S2987" s="149">
        <v>7.6033333333333317</v>
      </c>
      <c r="T2987" s="149">
        <v>3.8016666666666659</v>
      </c>
      <c r="U2987" s="150">
        <v>45245</v>
      </c>
      <c r="V2987" s="149">
        <v>0.33333333333333481</v>
      </c>
      <c r="W2987" s="130">
        <v>2.48</v>
      </c>
      <c r="X2987" s="135">
        <v>390</v>
      </c>
      <c r="Y2987" s="130" t="str">
        <f t="shared" si="406"/>
        <v>AL123D</v>
      </c>
      <c r="Z2987" s="130" t="str">
        <f t="shared" si="410"/>
        <v>72/LR20XW</v>
      </c>
      <c r="AA2987" s="135">
        <f t="shared" si="408"/>
        <v>2.48</v>
      </c>
      <c r="AB2987" s="135">
        <f t="shared" si="404"/>
        <v>65.12</v>
      </c>
      <c r="AC2987" s="130">
        <f t="shared" si="409"/>
        <v>390</v>
      </c>
      <c r="AD2987" s="130" t="str">
        <f t="shared" si="407"/>
        <v>66000-182DEG</v>
      </c>
      <c r="AE2987" s="136"/>
      <c r="AF2987" s="137"/>
      <c r="AG2987" s="1" t="s">
        <v>152</v>
      </c>
      <c r="AH2987" s="43">
        <v>1853</v>
      </c>
      <c r="AI2987" s="229">
        <v>45229</v>
      </c>
    </row>
    <row r="2988" spans="1:35" x14ac:dyDescent="0.25">
      <c r="A2988" s="140">
        <v>45216</v>
      </c>
      <c r="B2988" s="55" t="s">
        <v>8820</v>
      </c>
      <c r="C2988" s="51" t="s">
        <v>4000</v>
      </c>
      <c r="D2988" s="51" t="s">
        <v>4001</v>
      </c>
      <c r="E2988" s="54">
        <v>45240</v>
      </c>
      <c r="F2988" s="51" t="s">
        <v>572</v>
      </c>
      <c r="G2988" s="48" t="s">
        <v>3999</v>
      </c>
      <c r="H2988" s="52">
        <v>100</v>
      </c>
      <c r="I2988" s="51" t="s">
        <v>1395</v>
      </c>
      <c r="J2988" s="1">
        <v>6.8</v>
      </c>
      <c r="K2988" s="132">
        <v>1016363</v>
      </c>
      <c r="L2988" s="131"/>
      <c r="M2988" s="131">
        <v>3.6</v>
      </c>
      <c r="N2988" s="131">
        <v>4.9000000000000004</v>
      </c>
      <c r="O2988" s="133">
        <f t="shared" si="405"/>
        <v>17.64</v>
      </c>
      <c r="P2988" s="180" t="s">
        <v>3486</v>
      </c>
      <c r="Q2988" s="131" t="s">
        <v>412</v>
      </c>
      <c r="R2988" s="134" t="s">
        <v>8977</v>
      </c>
      <c r="S2988" s="149">
        <v>23.420833333333331</v>
      </c>
      <c r="T2988" s="149">
        <v>0.2342083333333333</v>
      </c>
      <c r="U2988" s="150">
        <v>45245</v>
      </c>
      <c r="V2988" s="149">
        <v>1.2499999999999982</v>
      </c>
      <c r="W2988" s="130">
        <v>0.52</v>
      </c>
      <c r="X2988" s="135">
        <v>36.5</v>
      </c>
      <c r="Y2988" s="130" t="str">
        <f t="shared" si="406"/>
        <v>RL1541</v>
      </c>
      <c r="Z2988" s="130" t="str">
        <f t="shared" si="410"/>
        <v>1/INR21700-50E</v>
      </c>
      <c r="AA2988" s="135">
        <f t="shared" si="408"/>
        <v>0.52</v>
      </c>
      <c r="AB2988" s="135">
        <f t="shared" si="404"/>
        <v>6.8</v>
      </c>
      <c r="AC2988" s="130">
        <f t="shared" si="409"/>
        <v>36.5</v>
      </c>
      <c r="AD2988" s="130" t="str">
        <f t="shared" si="407"/>
        <v>66001-846XV4</v>
      </c>
      <c r="AE2988" s="136"/>
      <c r="AF2988" s="137"/>
      <c r="AG2988" s="1" t="s">
        <v>151</v>
      </c>
      <c r="AH2988" s="43">
        <v>65461</v>
      </c>
      <c r="AI2988" s="229">
        <v>45215</v>
      </c>
    </row>
    <row r="2989" spans="1:35" x14ac:dyDescent="0.25">
      <c r="A2989" s="140">
        <v>45251</v>
      </c>
      <c r="B2989" s="55" t="s">
        <v>9000</v>
      </c>
      <c r="C2989" s="51" t="s">
        <v>3253</v>
      </c>
      <c r="D2989" s="51" t="s">
        <v>3254</v>
      </c>
      <c r="E2989" s="54">
        <v>45264</v>
      </c>
      <c r="F2989" s="51" t="s">
        <v>3250</v>
      </c>
      <c r="G2989" s="48" t="s">
        <v>3251</v>
      </c>
      <c r="H2989" s="52">
        <v>20</v>
      </c>
      <c r="I2989" s="51" t="s">
        <v>383</v>
      </c>
      <c r="J2989" s="1">
        <v>6.8</v>
      </c>
      <c r="K2989" s="132">
        <v>1020352</v>
      </c>
      <c r="L2989" s="131" t="s">
        <v>9001</v>
      </c>
      <c r="M2989" s="131">
        <v>3.6</v>
      </c>
      <c r="N2989" s="131">
        <v>2.35</v>
      </c>
      <c r="O2989" s="133">
        <f t="shared" ref="O2989:O3006" si="411">N2989*M2989</f>
        <v>8.4600000000000009</v>
      </c>
      <c r="P2989" s="131" t="s">
        <v>3486</v>
      </c>
      <c r="Q2989" s="131" t="s">
        <v>412</v>
      </c>
      <c r="R2989" s="134" t="s">
        <v>5667</v>
      </c>
      <c r="S2989" s="149">
        <v>6.1702777777777778</v>
      </c>
      <c r="T2989" s="149">
        <v>0.30851388888888887</v>
      </c>
      <c r="U2989" s="150">
        <v>45258</v>
      </c>
      <c r="V2989" s="149">
        <v>0.33333333333333481</v>
      </c>
      <c r="W2989" s="130">
        <v>0.28000000000000003</v>
      </c>
      <c r="X2989" s="135">
        <v>20</v>
      </c>
      <c r="Y2989" s="130" t="str">
        <f t="shared" si="406"/>
        <v>RL803</v>
      </c>
      <c r="Z2989" s="130" t="str">
        <f t="shared" si="410"/>
        <v>1/NCA103450(UF)</v>
      </c>
      <c r="AA2989" s="135">
        <f t="shared" si="408"/>
        <v>0.28000000000000003</v>
      </c>
      <c r="AB2989" s="135">
        <f t="shared" si="404"/>
        <v>6.8</v>
      </c>
      <c r="AC2989" s="130">
        <f t="shared" si="409"/>
        <v>20</v>
      </c>
      <c r="AD2989" s="130" t="str">
        <f t="shared" si="407"/>
        <v>88003-062</v>
      </c>
      <c r="AE2989" s="136"/>
      <c r="AF2989" s="137"/>
      <c r="AG2989" s="1" t="s">
        <v>153</v>
      </c>
      <c r="AH2989" s="43">
        <v>40147</v>
      </c>
      <c r="AI2989" s="229">
        <v>45250</v>
      </c>
    </row>
    <row r="2990" spans="1:35" x14ac:dyDescent="0.25">
      <c r="A2990" s="144">
        <v>45238</v>
      </c>
      <c r="B2990" s="56" t="s">
        <v>8909</v>
      </c>
      <c r="C2990" s="51" t="s">
        <v>8154</v>
      </c>
      <c r="D2990" s="51" t="s">
        <v>8155</v>
      </c>
      <c r="E2990" s="54">
        <v>45250</v>
      </c>
      <c r="F2990" s="51" t="s">
        <v>8910</v>
      </c>
      <c r="G2990" s="48" t="s">
        <v>8153</v>
      </c>
      <c r="H2990" s="52">
        <v>1</v>
      </c>
      <c r="I2990" s="51" t="s">
        <v>5051</v>
      </c>
      <c r="J2990" s="1">
        <v>36.200000000000003</v>
      </c>
      <c r="K2990" s="132">
        <v>1019164</v>
      </c>
      <c r="L2990" s="131"/>
      <c r="M2990" s="131"/>
      <c r="N2990" s="131"/>
      <c r="O2990" s="133">
        <f t="shared" si="411"/>
        <v>0</v>
      </c>
      <c r="P2990" s="131"/>
      <c r="Q2990" s="131"/>
      <c r="R2990" s="134" t="s">
        <v>259</v>
      </c>
      <c r="S2990" s="149">
        <v>0.30611111111111011</v>
      </c>
      <c r="T2990" s="149">
        <v>0.30611111111111011</v>
      </c>
      <c r="U2990" s="150">
        <v>45251</v>
      </c>
      <c r="V2990" s="149">
        <v>0.19999999999999929</v>
      </c>
      <c r="W2990" s="130">
        <v>0.92</v>
      </c>
      <c r="X2990" s="135">
        <v>116.54</v>
      </c>
      <c r="Y2990" s="130" t="str">
        <f t="shared" si="406"/>
        <v>CH583</v>
      </c>
      <c r="Z2990" s="130" t="str">
        <f t="shared" si="410"/>
        <v>CH1-590</v>
      </c>
      <c r="AA2990" s="135">
        <f t="shared" si="408"/>
        <v>0.92</v>
      </c>
      <c r="AB2990" s="135">
        <f t="shared" si="404"/>
        <v>36.200000000000003</v>
      </c>
      <c r="AC2990" s="130">
        <f t="shared" si="409"/>
        <v>116.54</v>
      </c>
      <c r="AD2990" s="130" t="str">
        <f t="shared" si="407"/>
        <v>20006-473ARB590</v>
      </c>
      <c r="AE2990" s="136"/>
      <c r="AF2990" s="137"/>
      <c r="AG2990" s="1" t="s">
        <v>151</v>
      </c>
      <c r="AH2990" s="43">
        <v>2374</v>
      </c>
      <c r="AI2990" s="229">
        <v>45238</v>
      </c>
    </row>
    <row r="2991" spans="1:35" x14ac:dyDescent="0.25">
      <c r="A2991" s="144">
        <v>45245</v>
      </c>
      <c r="B2991" s="56" t="s">
        <v>8946</v>
      </c>
      <c r="C2991" s="51" t="s">
        <v>8948</v>
      </c>
      <c r="D2991" s="51" t="s">
        <v>9046</v>
      </c>
      <c r="E2991" s="54">
        <v>45255</v>
      </c>
      <c r="F2991" s="51" t="s">
        <v>832</v>
      </c>
      <c r="G2991" s="48" t="s">
        <v>8947</v>
      </c>
      <c r="H2991" s="52">
        <v>1</v>
      </c>
      <c r="I2991" s="51" t="s">
        <v>364</v>
      </c>
      <c r="J2991" s="1">
        <v>36.26</v>
      </c>
      <c r="K2991" s="132">
        <v>1019729</v>
      </c>
      <c r="L2991" s="131"/>
      <c r="M2991" s="131">
        <v>7.4</v>
      </c>
      <c r="N2991" s="131">
        <v>13</v>
      </c>
      <c r="O2991" s="133">
        <f t="shared" si="411"/>
        <v>96.2</v>
      </c>
      <c r="P2991" s="131" t="s">
        <v>3486</v>
      </c>
      <c r="Q2991" s="131" t="s">
        <v>556</v>
      </c>
      <c r="R2991" s="134" t="s">
        <v>997</v>
      </c>
      <c r="S2991" s="149">
        <v>2.3638888888888903</v>
      </c>
      <c r="T2991" s="149">
        <v>2.3638888888888903</v>
      </c>
      <c r="U2991" s="150">
        <v>45251</v>
      </c>
      <c r="V2991" s="149">
        <v>0.22638888888889053</v>
      </c>
      <c r="W2991" s="130">
        <v>0.25</v>
      </c>
      <c r="X2991" s="135">
        <v>160.99</v>
      </c>
      <c r="Y2991" s="130" t="str">
        <f t="shared" si="406"/>
        <v>PACK792</v>
      </c>
      <c r="Z2991" s="130" t="str">
        <f t="shared" si="410"/>
        <v>10/UR18650ZY</v>
      </c>
      <c r="AA2991" s="135">
        <f t="shared" si="408"/>
        <v>0.25</v>
      </c>
      <c r="AB2991" s="135">
        <f t="shared" si="404"/>
        <v>36.26</v>
      </c>
      <c r="AC2991" s="130">
        <f t="shared" si="409"/>
        <v>160.99</v>
      </c>
      <c r="AD2991" s="130" t="str">
        <f t="shared" si="407"/>
        <v>30008-108BWT</v>
      </c>
      <c r="AE2991" s="136"/>
      <c r="AF2991" s="137"/>
      <c r="AG2991" s="1" t="s">
        <v>151</v>
      </c>
      <c r="AH2991" s="43">
        <v>64999</v>
      </c>
      <c r="AI2991" s="229">
        <v>45244</v>
      </c>
    </row>
    <row r="2992" spans="1:35" x14ac:dyDescent="0.25">
      <c r="A2992" s="144">
        <v>45238</v>
      </c>
      <c r="B2992" s="56" t="s">
        <v>8908</v>
      </c>
      <c r="C2992" s="51" t="s">
        <v>7788</v>
      </c>
      <c r="D2992" s="51" t="s">
        <v>7789</v>
      </c>
      <c r="E2992" s="54">
        <v>45243</v>
      </c>
      <c r="F2992" s="51" t="s">
        <v>8074</v>
      </c>
      <c r="G2992" s="48" t="s">
        <v>7787</v>
      </c>
      <c r="H2992" s="52">
        <v>1</v>
      </c>
      <c r="I2992" s="51" t="s">
        <v>5051</v>
      </c>
      <c r="J2992" s="1">
        <v>36.49</v>
      </c>
      <c r="K2992" s="132">
        <v>1018985</v>
      </c>
      <c r="L2992" s="131"/>
      <c r="M2992" s="131"/>
      <c r="N2992" s="131"/>
      <c r="O2992" s="133">
        <f t="shared" si="411"/>
        <v>0</v>
      </c>
      <c r="P2992" s="131"/>
      <c r="Q2992" s="131"/>
      <c r="R2992" s="134" t="s">
        <v>259</v>
      </c>
      <c r="S2992" s="149">
        <v>0.78249999999999975</v>
      </c>
      <c r="T2992" s="149">
        <v>0.78249999999999975</v>
      </c>
      <c r="U2992" s="150">
        <v>45251</v>
      </c>
      <c r="V2992" s="149">
        <v>0.14999999999999947</v>
      </c>
      <c r="W2992" s="130">
        <v>4.17</v>
      </c>
      <c r="X2992" s="135">
        <v>171.88</v>
      </c>
      <c r="Y2992" s="130" t="str">
        <f t="shared" si="406"/>
        <v>CH582</v>
      </c>
      <c r="Z2992" s="130" t="str">
        <f t="shared" ref="Z2992:Z3023" si="412">C2992</f>
        <v>CH1-MBM06</v>
      </c>
      <c r="AA2992" s="135">
        <f t="shared" si="408"/>
        <v>4.17</v>
      </c>
      <c r="AB2992" s="135">
        <f t="shared" si="404"/>
        <v>36.49</v>
      </c>
      <c r="AC2992" s="130">
        <f t="shared" si="409"/>
        <v>171.88</v>
      </c>
      <c r="AD2992" s="130" t="str">
        <f t="shared" si="407"/>
        <v>20006-473MBM06</v>
      </c>
      <c r="AE2992" s="136"/>
      <c r="AF2992" s="137"/>
      <c r="AG2992" s="1" t="s">
        <v>151</v>
      </c>
      <c r="AH2992" s="43">
        <v>65993</v>
      </c>
      <c r="AI2992" s="229">
        <v>45237</v>
      </c>
    </row>
    <row r="2993" spans="1:35" x14ac:dyDescent="0.25">
      <c r="A2993" s="139">
        <v>45201</v>
      </c>
      <c r="B2993" s="58" t="s">
        <v>8721</v>
      </c>
      <c r="C2993" s="51" t="s">
        <v>1204</v>
      </c>
      <c r="D2993" s="51" t="s">
        <v>7466</v>
      </c>
      <c r="E2993" s="54">
        <v>45212</v>
      </c>
      <c r="F2993" s="51" t="s">
        <v>610</v>
      </c>
      <c r="G2993" s="48" t="s">
        <v>7464</v>
      </c>
      <c r="H2993" s="52">
        <v>10</v>
      </c>
      <c r="I2993" s="51" t="s">
        <v>643</v>
      </c>
      <c r="J2993" s="1">
        <v>378.78</v>
      </c>
      <c r="K2993" s="132">
        <v>1014569</v>
      </c>
      <c r="L2993" s="131"/>
      <c r="M2993" s="131">
        <v>25.2</v>
      </c>
      <c r="N2993" s="131">
        <v>7.5</v>
      </c>
      <c r="O2993" s="133">
        <f t="shared" si="411"/>
        <v>189</v>
      </c>
      <c r="P2993" s="131" t="s">
        <v>3486</v>
      </c>
      <c r="Q2993" s="131" t="s">
        <v>567</v>
      </c>
      <c r="R2993" s="134" t="s">
        <v>6881</v>
      </c>
      <c r="S2993" s="149">
        <v>12.740277777777775</v>
      </c>
      <c r="T2993" s="149">
        <v>1.2740277777777775</v>
      </c>
      <c r="U2993" s="150">
        <v>45251</v>
      </c>
      <c r="V2993" s="149">
        <v>0.50000000000000089</v>
      </c>
      <c r="W2993" s="130">
        <v>15.92</v>
      </c>
      <c r="X2993" s="135">
        <v>750</v>
      </c>
      <c r="Y2993" s="130" t="str">
        <f t="shared" si="406"/>
        <v>RL1682</v>
      </c>
      <c r="Z2993" s="130" t="str">
        <f t="shared" si="412"/>
        <v>21/INR18650-25R</v>
      </c>
      <c r="AA2993" s="135">
        <f t="shared" si="408"/>
        <v>15.92</v>
      </c>
      <c r="AB2993" s="135">
        <f t="shared" si="404"/>
        <v>378.78</v>
      </c>
      <c r="AC2993" s="130">
        <f t="shared" si="409"/>
        <v>750</v>
      </c>
      <c r="AD2993" s="130" t="str">
        <f t="shared" si="407"/>
        <v>67001-945</v>
      </c>
      <c r="AE2993" s="136"/>
      <c r="AF2993" s="137"/>
      <c r="AG2993" s="1" t="s">
        <v>151</v>
      </c>
      <c r="AH2993" s="43">
        <v>1582</v>
      </c>
      <c r="AI2993" s="229">
        <v>45196</v>
      </c>
    </row>
    <row r="2994" spans="1:35" x14ac:dyDescent="0.25">
      <c r="A2994" s="140">
        <v>45216</v>
      </c>
      <c r="B2994" s="55" t="s">
        <v>8814</v>
      </c>
      <c r="C2994" s="51" t="s">
        <v>2883</v>
      </c>
      <c r="D2994" s="51" t="s">
        <v>475</v>
      </c>
      <c r="E2994" s="54">
        <v>45243</v>
      </c>
      <c r="F2994" s="51" t="s">
        <v>319</v>
      </c>
      <c r="G2994" s="48" t="s">
        <v>474</v>
      </c>
      <c r="H2994" s="52">
        <v>6</v>
      </c>
      <c r="I2994" s="51" t="s">
        <v>95</v>
      </c>
      <c r="J2994" s="1">
        <v>98.63</v>
      </c>
      <c r="K2994" s="132">
        <v>1016519</v>
      </c>
      <c r="L2994" s="131"/>
      <c r="M2994" s="131">
        <v>10.5</v>
      </c>
      <c r="N2994" s="131"/>
      <c r="O2994" s="133">
        <f t="shared" si="411"/>
        <v>0</v>
      </c>
      <c r="P2994" s="131" t="s">
        <v>3538</v>
      </c>
      <c r="Q2994" s="131" t="s">
        <v>476</v>
      </c>
      <c r="R2994" s="134" t="s">
        <v>9047</v>
      </c>
      <c r="S2994" s="149">
        <v>31.380555555555556</v>
      </c>
      <c r="T2994" s="149">
        <v>5.2300925925925927</v>
      </c>
      <c r="U2994" s="150">
        <v>45251</v>
      </c>
      <c r="V2994" s="149">
        <v>0.33333333333333348</v>
      </c>
      <c r="W2994" s="130">
        <v>4.6399999999999997</v>
      </c>
      <c r="X2994" s="135">
        <v>729</v>
      </c>
      <c r="Y2994" s="130" t="str">
        <f t="shared" si="406"/>
        <v>AL260</v>
      </c>
      <c r="Z2994" s="130" t="str">
        <f t="shared" si="412"/>
        <v>112/LR20XW</v>
      </c>
      <c r="AA2994" s="135">
        <f t="shared" si="408"/>
        <v>4.6399999999999997</v>
      </c>
      <c r="AB2994" s="135">
        <f t="shared" si="404"/>
        <v>98.63</v>
      </c>
      <c r="AC2994" s="130">
        <f t="shared" si="409"/>
        <v>729</v>
      </c>
      <c r="AD2994" s="130" t="str">
        <f t="shared" si="407"/>
        <v>66000-251</v>
      </c>
      <c r="AE2994" s="136"/>
      <c r="AF2994" s="137"/>
      <c r="AG2994" s="1" t="s">
        <v>152</v>
      </c>
      <c r="AH2994" s="43">
        <v>60570</v>
      </c>
      <c r="AI2994" s="229">
        <v>45215</v>
      </c>
    </row>
    <row r="2995" spans="1:35" x14ac:dyDescent="0.25">
      <c r="A2995" s="139">
        <v>45250</v>
      </c>
      <c r="B2995" s="58" t="s">
        <v>8989</v>
      </c>
      <c r="C2995" s="51" t="s">
        <v>8991</v>
      </c>
      <c r="D2995" s="51" t="s">
        <v>8992</v>
      </c>
      <c r="E2995" s="54">
        <v>45254</v>
      </c>
      <c r="F2995" s="51" t="s">
        <v>5041</v>
      </c>
      <c r="G2995" s="48" t="s">
        <v>8990</v>
      </c>
      <c r="H2995" s="52">
        <v>1</v>
      </c>
      <c r="I2995" s="51" t="s">
        <v>8702</v>
      </c>
      <c r="J2995" s="1">
        <v>5.03</v>
      </c>
      <c r="K2995" s="132">
        <v>1020240</v>
      </c>
      <c r="L2995" s="131"/>
      <c r="M2995" s="131">
        <v>3.2</v>
      </c>
      <c r="N2995" s="131">
        <v>4</v>
      </c>
      <c r="O2995" s="133">
        <f t="shared" si="411"/>
        <v>12.8</v>
      </c>
      <c r="P2995" s="131" t="s">
        <v>508</v>
      </c>
      <c r="Q2995" s="131" t="s">
        <v>412</v>
      </c>
      <c r="R2995" s="134" t="s">
        <v>9048</v>
      </c>
      <c r="S2995" s="149">
        <v>0.50000000000000089</v>
      </c>
      <c r="T2995" s="149">
        <v>0.50000000000000089</v>
      </c>
      <c r="U2995" s="150">
        <v>45250</v>
      </c>
      <c r="V2995" s="149">
        <v>8.3333333333333037E-2</v>
      </c>
      <c r="W2995" s="130">
        <v>0.5</v>
      </c>
      <c r="X2995" s="135">
        <v>35</v>
      </c>
      <c r="Y2995" s="130" t="str">
        <f t="shared" si="406"/>
        <v>RL1766</v>
      </c>
      <c r="Z2995" s="130" t="str">
        <f t="shared" si="412"/>
        <v>1/IFR26650-40A</v>
      </c>
      <c r="AA2995" s="135">
        <f t="shared" si="408"/>
        <v>0.5</v>
      </c>
      <c r="AB2995" s="135">
        <f t="shared" si="404"/>
        <v>5.03</v>
      </c>
      <c r="AC2995" s="130">
        <f t="shared" si="409"/>
        <v>35</v>
      </c>
      <c r="AD2995" s="130" t="str">
        <f t="shared" si="407"/>
        <v>66003-209</v>
      </c>
      <c r="AE2995" s="136"/>
      <c r="AF2995" s="137"/>
      <c r="AG2995" s="1" t="s">
        <v>151</v>
      </c>
      <c r="AH2995" s="43">
        <v>2675</v>
      </c>
      <c r="AI2995" s="229">
        <v>45247</v>
      </c>
    </row>
    <row r="2996" spans="1:35" x14ac:dyDescent="0.25">
      <c r="A2996" s="144">
        <v>45245</v>
      </c>
      <c r="B2996" s="56" t="s">
        <v>8942</v>
      </c>
      <c r="C2996" s="51" t="s">
        <v>483</v>
      </c>
      <c r="D2996" s="51" t="s">
        <v>8944</v>
      </c>
      <c r="E2996" s="54">
        <v>45282</v>
      </c>
      <c r="F2996" s="51" t="s">
        <v>5483</v>
      </c>
      <c r="G2996" s="48" t="s">
        <v>8943</v>
      </c>
      <c r="H2996" s="52">
        <v>4</v>
      </c>
      <c r="I2996" s="51" t="s">
        <v>318</v>
      </c>
      <c r="J2996" s="1">
        <v>39.630000000000003</v>
      </c>
      <c r="K2996" s="132">
        <v>1019745</v>
      </c>
      <c r="L2996" s="131"/>
      <c r="M2996" s="131">
        <v>14.4</v>
      </c>
      <c r="N2996" s="131">
        <v>6.7</v>
      </c>
      <c r="O2996" s="133">
        <f t="shared" si="411"/>
        <v>96.48</v>
      </c>
      <c r="P2996" s="131" t="s">
        <v>3486</v>
      </c>
      <c r="Q2996" s="131" t="s">
        <v>92</v>
      </c>
      <c r="R2996" s="134" t="s">
        <v>287</v>
      </c>
      <c r="S2996" s="149">
        <v>2.893333333333334</v>
      </c>
      <c r="T2996" s="149">
        <v>0.72333333333333349</v>
      </c>
      <c r="U2996" s="150">
        <v>45247</v>
      </c>
      <c r="V2996" s="149">
        <v>0.16666666666666607</v>
      </c>
      <c r="W2996" s="130">
        <v>89.02</v>
      </c>
      <c r="X2996" s="135">
        <v>250</v>
      </c>
      <c r="Y2996" s="130" t="str">
        <f t="shared" si="406"/>
        <v>RL1352</v>
      </c>
      <c r="Z2996" s="130" t="str">
        <f t="shared" si="412"/>
        <v>8/NCR18650GA</v>
      </c>
      <c r="AA2996" s="135">
        <f t="shared" si="408"/>
        <v>89.02</v>
      </c>
      <c r="AB2996" s="135">
        <f t="shared" si="404"/>
        <v>39.630000000000003</v>
      </c>
      <c r="AC2996" s="130">
        <f t="shared" si="409"/>
        <v>250</v>
      </c>
      <c r="AD2996" s="130" t="str">
        <f t="shared" si="407"/>
        <v>66002-833</v>
      </c>
      <c r="AE2996" s="136"/>
      <c r="AF2996" s="137"/>
      <c r="AG2996" s="1" t="s">
        <v>152</v>
      </c>
      <c r="AH2996" s="43">
        <v>1160</v>
      </c>
      <c r="AI2996" s="229">
        <v>45244</v>
      </c>
    </row>
    <row r="2997" spans="1:35" x14ac:dyDescent="0.25">
      <c r="A2997" s="144">
        <v>45231</v>
      </c>
      <c r="B2997" s="56" t="s">
        <v>8880</v>
      </c>
      <c r="C2997" s="51" t="s">
        <v>8883</v>
      </c>
      <c r="D2997" s="51" t="s">
        <v>8882</v>
      </c>
      <c r="E2997" s="54">
        <v>45244</v>
      </c>
      <c r="F2997" s="51" t="s">
        <v>407</v>
      </c>
      <c r="G2997" s="48" t="s">
        <v>8881</v>
      </c>
      <c r="H2997" s="52">
        <v>4</v>
      </c>
      <c r="I2997" s="51" t="s">
        <v>3492</v>
      </c>
      <c r="J2997" s="1">
        <v>1133.02</v>
      </c>
      <c r="K2997" s="132">
        <v>1018212</v>
      </c>
      <c r="L2997" s="131"/>
      <c r="M2997" s="131"/>
      <c r="N2997" s="131"/>
      <c r="O2997" s="133">
        <f t="shared" si="411"/>
        <v>0</v>
      </c>
      <c r="P2997" s="131"/>
      <c r="Q2997" s="131"/>
      <c r="R2997" s="134" t="s">
        <v>9049</v>
      </c>
      <c r="S2997" s="149">
        <v>56.803333333333327</v>
      </c>
      <c r="T2997" s="149">
        <v>14.200833333333332</v>
      </c>
      <c r="U2997" s="150">
        <v>45250</v>
      </c>
      <c r="V2997" s="149">
        <v>0.99999999999999911</v>
      </c>
      <c r="W2997" s="130">
        <v>0.5</v>
      </c>
      <c r="X2997" s="135">
        <v>2400</v>
      </c>
      <c r="Y2997" s="130" t="str">
        <f t="shared" si="406"/>
        <v>CH646</v>
      </c>
      <c r="Z2997" s="130" t="str">
        <f t="shared" si="412"/>
        <v xml:space="preserve"> 10/TSB-003APCB</v>
      </c>
      <c r="AA2997" s="135">
        <f t="shared" si="408"/>
        <v>0.5</v>
      </c>
      <c r="AB2997" s="135">
        <f t="shared" si="404"/>
        <v>1133.02</v>
      </c>
      <c r="AC2997" s="130">
        <f t="shared" si="409"/>
        <v>2400</v>
      </c>
      <c r="AD2997" s="130" t="str">
        <f t="shared" si="407"/>
        <v>66003-646</v>
      </c>
      <c r="AE2997" s="136"/>
      <c r="AF2997" s="137"/>
      <c r="AG2997" s="1" t="s">
        <v>152</v>
      </c>
      <c r="AH2997" s="43">
        <v>66811</v>
      </c>
      <c r="AI2997" s="229">
        <v>45230</v>
      </c>
    </row>
    <row r="2998" spans="1:35" x14ac:dyDescent="0.25">
      <c r="A2998" s="140">
        <v>45251</v>
      </c>
      <c r="B2998" s="55" t="s">
        <v>8993</v>
      </c>
      <c r="C2998" s="51" t="s">
        <v>4747</v>
      </c>
      <c r="D2998" s="51" t="s">
        <v>3824</v>
      </c>
      <c r="E2998" s="54">
        <v>45264</v>
      </c>
      <c r="F2998" s="51" t="s">
        <v>667</v>
      </c>
      <c r="G2998" s="48" t="s">
        <v>3822</v>
      </c>
      <c r="H2998" s="52">
        <v>3</v>
      </c>
      <c r="I2998" s="51" t="s">
        <v>113</v>
      </c>
      <c r="J2998" s="1">
        <v>25.35</v>
      </c>
      <c r="K2998" s="132">
        <v>1020455</v>
      </c>
      <c r="L2998" s="131" t="s">
        <v>8994</v>
      </c>
      <c r="M2998" s="131">
        <v>14.4</v>
      </c>
      <c r="N2998" s="131">
        <v>3.35</v>
      </c>
      <c r="O2998" s="133">
        <f t="shared" si="411"/>
        <v>48.24</v>
      </c>
      <c r="P2998" s="131" t="s">
        <v>3486</v>
      </c>
      <c r="Q2998" s="131" t="s">
        <v>562</v>
      </c>
      <c r="R2998" s="134" t="s">
        <v>248</v>
      </c>
      <c r="S2998" s="149">
        <v>4.6549999999999976</v>
      </c>
      <c r="T2998" s="149">
        <v>1.5516666666666659</v>
      </c>
      <c r="U2998" s="150">
        <v>45258</v>
      </c>
      <c r="V2998" s="149">
        <v>0.16666666666666741</v>
      </c>
      <c r="W2998" s="130">
        <v>1.18</v>
      </c>
      <c r="X2998" s="135">
        <v>96.2</v>
      </c>
      <c r="Y2998" s="130" t="str">
        <f t="shared" si="406"/>
        <v>RL819</v>
      </c>
      <c r="Z2998" s="130" t="str">
        <f t="shared" si="412"/>
        <v>4/NCR18650BF</v>
      </c>
      <c r="AA2998" s="135">
        <f t="shared" si="408"/>
        <v>1.18</v>
      </c>
      <c r="AB2998" s="135">
        <f t="shared" si="404"/>
        <v>25.35</v>
      </c>
      <c r="AC2998" s="130">
        <f t="shared" si="409"/>
        <v>96.2</v>
      </c>
      <c r="AD2998" s="130" t="str">
        <f t="shared" si="407"/>
        <v>88003-116</v>
      </c>
      <c r="AE2998" s="136"/>
      <c r="AF2998" s="137"/>
      <c r="AG2998" s="1" t="s">
        <v>573</v>
      </c>
      <c r="AH2998" s="43">
        <v>22404</v>
      </c>
      <c r="AI2998" s="229">
        <v>45250</v>
      </c>
    </row>
    <row r="2999" spans="1:35" x14ac:dyDescent="0.25">
      <c r="A2999" s="139">
        <v>45250</v>
      </c>
      <c r="B2999" s="58" t="s">
        <v>8988</v>
      </c>
      <c r="C2999" s="51" t="s">
        <v>369</v>
      </c>
      <c r="D2999" s="51" t="s">
        <v>6141</v>
      </c>
      <c r="E2999" s="54">
        <v>45260</v>
      </c>
      <c r="F2999" s="51" t="s">
        <v>529</v>
      </c>
      <c r="G2999" s="48" t="s">
        <v>6139</v>
      </c>
      <c r="H2999" s="52">
        <v>2</v>
      </c>
      <c r="I2999" s="51" t="s">
        <v>368</v>
      </c>
      <c r="J2999" s="1">
        <v>14.28</v>
      </c>
      <c r="K2999" s="132">
        <v>1020020</v>
      </c>
      <c r="L2999" s="131"/>
      <c r="M2999" s="131">
        <v>7.2</v>
      </c>
      <c r="N2999" s="131">
        <v>2.7</v>
      </c>
      <c r="O2999" s="133">
        <f t="shared" si="411"/>
        <v>19.440000000000001</v>
      </c>
      <c r="P2999" s="131" t="s">
        <v>3497</v>
      </c>
      <c r="Q2999" s="131" t="s">
        <v>464</v>
      </c>
      <c r="R2999" s="134" t="s">
        <v>997</v>
      </c>
      <c r="S2999" s="149">
        <v>1.357499999999999</v>
      </c>
      <c r="T2999" s="149">
        <v>0.67874999999999952</v>
      </c>
      <c r="U2999" s="150">
        <v>45258</v>
      </c>
      <c r="V2999" s="149">
        <v>8.3333333333331705E-2</v>
      </c>
      <c r="W2999" s="130">
        <v>1.3</v>
      </c>
      <c r="X2999" s="135">
        <v>91.02</v>
      </c>
      <c r="Y2999" s="130" t="str">
        <f t="shared" si="406"/>
        <v>N1845</v>
      </c>
      <c r="Z2999" s="130" t="str">
        <f t="shared" si="412"/>
        <v>6/HR-AU</v>
      </c>
      <c r="AA2999" s="135">
        <f t="shared" si="408"/>
        <v>1.3</v>
      </c>
      <c r="AB2999" s="135">
        <f t="shared" si="404"/>
        <v>14.28</v>
      </c>
      <c r="AC2999" s="130">
        <f t="shared" si="409"/>
        <v>91.02</v>
      </c>
      <c r="AD2999" s="130" t="str">
        <f t="shared" si="407"/>
        <v>89000-990BP</v>
      </c>
      <c r="AE2999" s="136"/>
      <c r="AF2999" s="137"/>
      <c r="AG2999" s="1" t="s">
        <v>573</v>
      </c>
      <c r="AH2999" s="43">
        <v>24220</v>
      </c>
      <c r="AI2999" s="229">
        <v>45246</v>
      </c>
    </row>
    <row r="3000" spans="1:35" x14ac:dyDescent="0.25">
      <c r="A3000" s="146">
        <v>45246</v>
      </c>
      <c r="B3000" s="57" t="s">
        <v>8963</v>
      </c>
      <c r="C3000" s="51" t="s">
        <v>8689</v>
      </c>
      <c r="D3000" s="51" t="s">
        <v>2579</v>
      </c>
      <c r="E3000" s="54">
        <v>45260</v>
      </c>
      <c r="F3000" s="51" t="s">
        <v>105</v>
      </c>
      <c r="G3000" s="48" t="s">
        <v>2577</v>
      </c>
      <c r="H3000" s="52">
        <v>1</v>
      </c>
      <c r="I3000" s="51" t="s">
        <v>643</v>
      </c>
      <c r="J3000" s="1">
        <v>13.24</v>
      </c>
      <c r="K3000" s="132">
        <v>1020095</v>
      </c>
      <c r="L3000" s="131"/>
      <c r="M3000" s="131">
        <v>10.8</v>
      </c>
      <c r="N3000" s="131">
        <v>2.5</v>
      </c>
      <c r="O3000" s="133">
        <f t="shared" si="411"/>
        <v>27</v>
      </c>
      <c r="P3000" s="131" t="s">
        <v>3486</v>
      </c>
      <c r="Q3000" s="131" t="s">
        <v>577</v>
      </c>
      <c r="R3000" s="134" t="s">
        <v>997</v>
      </c>
      <c r="S3000" s="149">
        <v>1.1891666666666674</v>
      </c>
      <c r="T3000" s="149">
        <v>1.1891666666666674</v>
      </c>
      <c r="U3000" s="150">
        <v>45258</v>
      </c>
      <c r="V3000" s="149">
        <v>8.3333333333333037E-2</v>
      </c>
      <c r="W3000" s="130">
        <v>1.1599999999999999</v>
      </c>
      <c r="X3000" s="135">
        <v>85</v>
      </c>
      <c r="Y3000" s="130" t="str">
        <f t="shared" si="406"/>
        <v>RECELL586</v>
      </c>
      <c r="Z3000" s="130" t="str">
        <f t="shared" si="412"/>
        <v>3/INR18650-25R</v>
      </c>
      <c r="AA3000" s="135">
        <f t="shared" si="408"/>
        <v>1.1599999999999999</v>
      </c>
      <c r="AB3000" s="135">
        <f t="shared" si="404"/>
        <v>13.24</v>
      </c>
      <c r="AC3000" s="130">
        <f t="shared" si="409"/>
        <v>85</v>
      </c>
      <c r="AD3000" s="130" t="str">
        <f t="shared" si="407"/>
        <v>66002-321</v>
      </c>
      <c r="AE3000" s="136"/>
      <c r="AF3000" s="137"/>
      <c r="AG3000" s="1" t="s">
        <v>151</v>
      </c>
      <c r="AH3000" s="43" t="s">
        <v>294</v>
      </c>
      <c r="AI3000" s="229">
        <v>45246</v>
      </c>
    </row>
    <row r="3001" spans="1:35" x14ac:dyDescent="0.25">
      <c r="A3001" s="144">
        <v>45245</v>
      </c>
      <c r="B3001" s="56" t="s">
        <v>8955</v>
      </c>
      <c r="C3001" s="51"/>
      <c r="D3001" s="51" t="s">
        <v>8958</v>
      </c>
      <c r="E3001" s="54">
        <v>45260</v>
      </c>
      <c r="F3001" s="51" t="s">
        <v>4770</v>
      </c>
      <c r="G3001" s="48" t="s">
        <v>8956</v>
      </c>
      <c r="H3001" s="52">
        <v>10</v>
      </c>
      <c r="I3001" s="51" t="s">
        <v>8957</v>
      </c>
      <c r="J3001" s="1">
        <v>0.52</v>
      </c>
      <c r="K3001" s="132">
        <v>1019800</v>
      </c>
      <c r="L3001" s="131"/>
      <c r="M3001" s="131"/>
      <c r="N3001" s="131"/>
      <c r="O3001" s="133">
        <f t="shared" si="411"/>
        <v>0</v>
      </c>
      <c r="P3001" s="131"/>
      <c r="Q3001" s="131"/>
      <c r="R3001" s="134" t="s">
        <v>5813</v>
      </c>
      <c r="S3001" s="149">
        <v>2.0674999999999981</v>
      </c>
      <c r="T3001" s="149">
        <v>0.20674999999999982</v>
      </c>
      <c r="U3001" s="150">
        <v>45258</v>
      </c>
      <c r="V3001" s="149">
        <v>8.333333333333437E-2</v>
      </c>
      <c r="W3001" s="130">
        <v>0.25</v>
      </c>
      <c r="X3001" s="135">
        <v>4.8</v>
      </c>
      <c r="Y3001" s="130" t="str">
        <f t="shared" si="406"/>
        <v>CA213</v>
      </c>
      <c r="Z3001" s="130">
        <f t="shared" si="412"/>
        <v>0</v>
      </c>
      <c r="AA3001" s="135">
        <f t="shared" si="408"/>
        <v>0.25</v>
      </c>
      <c r="AB3001" s="135">
        <f t="shared" si="404"/>
        <v>0.52</v>
      </c>
      <c r="AC3001" s="130">
        <f t="shared" si="409"/>
        <v>4.8</v>
      </c>
      <c r="AD3001" s="130" t="str">
        <f t="shared" si="407"/>
        <v>66003-204</v>
      </c>
      <c r="AE3001" s="136"/>
      <c r="AF3001" s="137"/>
      <c r="AG3001" s="1" t="s">
        <v>151</v>
      </c>
      <c r="AH3001" s="43">
        <v>2114</v>
      </c>
      <c r="AI3001" s="229">
        <v>45244</v>
      </c>
    </row>
    <row r="3002" spans="1:35" x14ac:dyDescent="0.25">
      <c r="A3002" s="139">
        <v>45257</v>
      </c>
      <c r="B3002" s="58" t="s">
        <v>9037</v>
      </c>
      <c r="C3002" s="51" t="s">
        <v>2432</v>
      </c>
      <c r="D3002" s="51" t="s">
        <v>9040</v>
      </c>
      <c r="E3002" s="54">
        <v>45247</v>
      </c>
      <c r="F3002" s="51" t="s">
        <v>9038</v>
      </c>
      <c r="G3002" s="48" t="s">
        <v>9039</v>
      </c>
      <c r="H3002" s="52">
        <v>3</v>
      </c>
      <c r="I3002" s="51" t="s">
        <v>318</v>
      </c>
      <c r="J3002" s="1">
        <v>29.7</v>
      </c>
      <c r="K3002" s="132">
        <v>1020243</v>
      </c>
      <c r="L3002" s="131"/>
      <c r="M3002" s="131">
        <v>3.6</v>
      </c>
      <c r="N3002" s="131">
        <v>20.7</v>
      </c>
      <c r="O3002" s="133">
        <f t="shared" si="411"/>
        <v>74.52</v>
      </c>
      <c r="P3002" s="131" t="s">
        <v>3486</v>
      </c>
      <c r="Q3002" s="131" t="s">
        <v>4933</v>
      </c>
      <c r="R3002" s="134" t="s">
        <v>997</v>
      </c>
      <c r="S3002" s="149">
        <v>4.2544444444444469</v>
      </c>
      <c r="T3002" s="149">
        <v>1.418148148148149</v>
      </c>
      <c r="U3002" s="150">
        <v>45257</v>
      </c>
      <c r="V3002" s="149">
        <v>0.33333333333333215</v>
      </c>
      <c r="W3002" s="130">
        <v>1</v>
      </c>
      <c r="X3002" s="135">
        <v>100</v>
      </c>
      <c r="Y3002" s="130" t="str">
        <f t="shared" si="406"/>
        <v>RL1767</v>
      </c>
      <c r="Z3002" s="130" t="str">
        <f t="shared" si="412"/>
        <v>6/NCR18650GA</v>
      </c>
      <c r="AA3002" s="135">
        <f t="shared" si="408"/>
        <v>1</v>
      </c>
      <c r="AB3002" s="135">
        <f t="shared" si="404"/>
        <v>29.7</v>
      </c>
      <c r="AC3002" s="130">
        <f t="shared" si="409"/>
        <v>100</v>
      </c>
      <c r="AD3002" s="130" t="str">
        <f t="shared" si="407"/>
        <v>66003-210</v>
      </c>
      <c r="AE3002" s="136"/>
      <c r="AF3002" s="137"/>
      <c r="AG3002" s="1" t="s">
        <v>151</v>
      </c>
      <c r="AH3002" s="43">
        <v>2977</v>
      </c>
      <c r="AI3002" s="229">
        <v>45247</v>
      </c>
    </row>
    <row r="3003" spans="1:35" x14ac:dyDescent="0.25">
      <c r="A3003" s="146">
        <v>45246</v>
      </c>
      <c r="B3003" s="57" t="s">
        <v>8964</v>
      </c>
      <c r="C3003" s="51" t="s">
        <v>8967</v>
      </c>
      <c r="D3003" s="51" t="s">
        <v>8968</v>
      </c>
      <c r="E3003" s="54">
        <v>45257</v>
      </c>
      <c r="F3003" s="51" t="s">
        <v>7616</v>
      </c>
      <c r="G3003" s="48" t="s">
        <v>8965</v>
      </c>
      <c r="H3003" s="52">
        <v>1</v>
      </c>
      <c r="I3003" s="51" t="s">
        <v>1486</v>
      </c>
      <c r="J3003" s="1">
        <v>7.43</v>
      </c>
      <c r="K3003" s="132">
        <v>1020071</v>
      </c>
      <c r="L3003" s="131" t="s">
        <v>8966</v>
      </c>
      <c r="M3003" s="131">
        <v>4.8</v>
      </c>
      <c r="N3003" s="131">
        <v>2</v>
      </c>
      <c r="O3003" s="133">
        <f t="shared" si="411"/>
        <v>9.6</v>
      </c>
      <c r="P3003" s="131" t="s">
        <v>3497</v>
      </c>
      <c r="Q3003" s="131" t="s">
        <v>562</v>
      </c>
      <c r="R3003" s="134" t="s">
        <v>997</v>
      </c>
      <c r="S3003" s="149">
        <v>2.1447222222222226</v>
      </c>
      <c r="T3003" s="149">
        <v>2.1447222222222226</v>
      </c>
      <c r="U3003" s="150">
        <v>45257</v>
      </c>
      <c r="V3003" s="149">
        <v>0.19999999999999929</v>
      </c>
      <c r="W3003" s="130">
        <v>0.25</v>
      </c>
      <c r="X3003" s="135">
        <v>55.88</v>
      </c>
      <c r="Y3003" s="130" t="str">
        <f t="shared" si="406"/>
        <v>N1762</v>
      </c>
      <c r="Z3003" s="130" t="str">
        <f t="shared" si="412"/>
        <v>4/HR-3UTA</v>
      </c>
      <c r="AA3003" s="135">
        <f t="shared" si="408"/>
        <v>0.25</v>
      </c>
      <c r="AB3003" s="135">
        <f t="shared" si="404"/>
        <v>7.43</v>
      </c>
      <c r="AC3003" s="130">
        <f t="shared" si="409"/>
        <v>55.88</v>
      </c>
      <c r="AD3003" s="130" t="str">
        <f t="shared" si="407"/>
        <v>22000-385</v>
      </c>
      <c r="AE3003" s="136"/>
      <c r="AF3003" s="137"/>
      <c r="AG3003" s="1" t="s">
        <v>151</v>
      </c>
      <c r="AH3003" s="43">
        <v>66374</v>
      </c>
      <c r="AI3003" s="229">
        <v>45246</v>
      </c>
    </row>
    <row r="3004" spans="1:35" x14ac:dyDescent="0.25">
      <c r="A3004" s="140">
        <v>45251</v>
      </c>
      <c r="B3004" s="55" t="s">
        <v>8995</v>
      </c>
      <c r="C3004" s="51" t="s">
        <v>8997</v>
      </c>
      <c r="D3004" s="51" t="s">
        <v>8998</v>
      </c>
      <c r="E3004" s="54">
        <v>45264</v>
      </c>
      <c r="F3004" s="51" t="s">
        <v>6679</v>
      </c>
      <c r="G3004" s="48" t="s">
        <v>8996</v>
      </c>
      <c r="H3004" s="52">
        <v>1</v>
      </c>
      <c r="I3004" s="51" t="s">
        <v>2123</v>
      </c>
      <c r="J3004" s="1">
        <v>1002.41</v>
      </c>
      <c r="K3004" s="132">
        <v>1020244</v>
      </c>
      <c r="L3004" s="131"/>
      <c r="M3004" s="131">
        <v>23.4</v>
      </c>
      <c r="N3004" s="131">
        <v>64</v>
      </c>
      <c r="O3004" s="133">
        <f t="shared" si="411"/>
        <v>1497.6</v>
      </c>
      <c r="P3004" s="131" t="s">
        <v>3372</v>
      </c>
      <c r="Q3004" s="131" t="s">
        <v>373</v>
      </c>
      <c r="R3004" s="134" t="s">
        <v>118</v>
      </c>
      <c r="S3004" s="149">
        <v>10.41</v>
      </c>
      <c r="T3004" s="149">
        <v>10.41</v>
      </c>
      <c r="U3004" s="150">
        <v>45257</v>
      </c>
      <c r="V3004" s="149">
        <v>0.24999999999999911</v>
      </c>
      <c r="W3004" s="130">
        <v>4</v>
      </c>
      <c r="X3004" s="135">
        <v>1700</v>
      </c>
      <c r="Y3004" s="130" t="str">
        <f t="shared" si="406"/>
        <v>L973</v>
      </c>
      <c r="Z3004" s="130" t="str">
        <f t="shared" si="412"/>
        <v>12/LXRDD-5-1-BC</v>
      </c>
      <c r="AA3004" s="135">
        <f t="shared" si="408"/>
        <v>4</v>
      </c>
      <c r="AB3004" s="135">
        <f t="shared" si="404"/>
        <v>1002.41</v>
      </c>
      <c r="AC3004" s="130">
        <f t="shared" si="409"/>
        <v>1700</v>
      </c>
      <c r="AD3004" s="130" t="str">
        <f t="shared" si="407"/>
        <v>67001-964</v>
      </c>
      <c r="AE3004" s="136"/>
      <c r="AF3004" s="137"/>
      <c r="AG3004" s="1" t="s">
        <v>153</v>
      </c>
      <c r="AH3004" s="43">
        <v>2763</v>
      </c>
      <c r="AI3004" s="229">
        <v>45250</v>
      </c>
    </row>
    <row r="3005" spans="1:35" x14ac:dyDescent="0.25">
      <c r="A3005" s="144">
        <v>45238</v>
      </c>
      <c r="B3005" s="56" t="s">
        <v>8914</v>
      </c>
      <c r="C3005" s="51" t="s">
        <v>330</v>
      </c>
      <c r="D3005" s="51" t="s">
        <v>331</v>
      </c>
      <c r="E3005" s="54">
        <v>45253</v>
      </c>
      <c r="F3005" s="51" t="s">
        <v>1753</v>
      </c>
      <c r="G3005" s="48" t="s">
        <v>329</v>
      </c>
      <c r="H3005" s="52">
        <v>10</v>
      </c>
      <c r="I3005" s="51" t="s">
        <v>95</v>
      </c>
      <c r="J3005" s="1">
        <v>33.450000000000003</v>
      </c>
      <c r="K3005" s="132">
        <v>1019170</v>
      </c>
      <c r="L3005" s="131"/>
      <c r="M3005" s="131">
        <v>13.5</v>
      </c>
      <c r="N3005" s="131"/>
      <c r="O3005" s="133">
        <f t="shared" si="411"/>
        <v>0</v>
      </c>
      <c r="P3005" s="131" t="s">
        <v>3538</v>
      </c>
      <c r="Q3005" s="131" t="s">
        <v>332</v>
      </c>
      <c r="R3005" s="134" t="s">
        <v>5813</v>
      </c>
      <c r="S3005" s="149">
        <v>14.223333333333334</v>
      </c>
      <c r="T3005" s="149">
        <v>1.4223333333333334</v>
      </c>
      <c r="U3005" s="150">
        <v>45254</v>
      </c>
      <c r="V3005" s="149">
        <v>0.4499999999999984</v>
      </c>
      <c r="W3005" s="130">
        <v>1.47</v>
      </c>
      <c r="X3005" s="135">
        <v>165</v>
      </c>
      <c r="Y3005" s="130" t="str">
        <f t="shared" si="406"/>
        <v>AL123</v>
      </c>
      <c r="Z3005" s="130" t="str">
        <f t="shared" si="412"/>
        <v>36/LR20XW</v>
      </c>
      <c r="AA3005" s="135">
        <f t="shared" si="408"/>
        <v>1.47</v>
      </c>
      <c r="AB3005" s="135">
        <f t="shared" si="404"/>
        <v>33.450000000000003</v>
      </c>
      <c r="AC3005" s="130">
        <f t="shared" si="409"/>
        <v>165</v>
      </c>
      <c r="AD3005" s="130" t="str">
        <f t="shared" si="407"/>
        <v>66000-180</v>
      </c>
      <c r="AE3005" s="136"/>
      <c r="AF3005" s="137"/>
      <c r="AG3005" s="1" t="s">
        <v>153</v>
      </c>
      <c r="AH3005" s="43">
        <v>35006</v>
      </c>
      <c r="AI3005" s="229">
        <v>45238</v>
      </c>
    </row>
    <row r="3006" spans="1:35" x14ac:dyDescent="0.25">
      <c r="A3006" s="147">
        <v>45247</v>
      </c>
      <c r="B3006" s="82" t="s">
        <v>8987</v>
      </c>
      <c r="C3006" s="51" t="s">
        <v>120</v>
      </c>
      <c r="D3006" s="51" t="s">
        <v>3961</v>
      </c>
      <c r="E3006" s="54">
        <v>45268</v>
      </c>
      <c r="F3006" s="51" t="s">
        <v>307</v>
      </c>
      <c r="G3006" s="48" t="s">
        <v>3960</v>
      </c>
      <c r="H3006" s="52">
        <v>15</v>
      </c>
      <c r="I3006" s="51" t="s">
        <v>102</v>
      </c>
      <c r="J3006" s="1">
        <v>34.94</v>
      </c>
      <c r="K3006" s="132">
        <v>1020208</v>
      </c>
      <c r="L3006" s="131"/>
      <c r="M3006" s="131"/>
      <c r="N3006" s="131"/>
      <c r="O3006" s="133">
        <f t="shared" si="411"/>
        <v>0</v>
      </c>
      <c r="P3006" s="131"/>
      <c r="Q3006" s="131"/>
      <c r="R3006" s="134" t="s">
        <v>5813</v>
      </c>
      <c r="S3006" s="149">
        <v>1.3655555555555554</v>
      </c>
      <c r="T3006" s="149">
        <v>9.1037037037037027E-2</v>
      </c>
      <c r="U3006" s="150">
        <v>45254</v>
      </c>
      <c r="V3006" s="149">
        <v>0.58333333333333259</v>
      </c>
      <c r="W3006" s="130">
        <v>0.13</v>
      </c>
      <c r="X3006" s="135">
        <v>91.4</v>
      </c>
      <c r="Y3006" s="130" t="str">
        <f t="shared" si="406"/>
        <v>CH100</v>
      </c>
      <c r="Z3006" s="130" t="str">
        <f t="shared" si="412"/>
        <v>TSB-002</v>
      </c>
      <c r="AA3006" s="135">
        <f t="shared" si="408"/>
        <v>0.13</v>
      </c>
      <c r="AB3006" s="135">
        <f t="shared" si="404"/>
        <v>34.94</v>
      </c>
      <c r="AC3006" s="130">
        <f t="shared" si="409"/>
        <v>91.4</v>
      </c>
      <c r="AD3006" s="130" t="str">
        <f t="shared" si="407"/>
        <v>66000-013</v>
      </c>
      <c r="AE3006" s="136"/>
      <c r="AF3006" s="137"/>
      <c r="AG3006" s="1" t="s">
        <v>153</v>
      </c>
      <c r="AH3006" s="43">
        <v>81345</v>
      </c>
      <c r="AI3006" s="229">
        <v>45247</v>
      </c>
    </row>
    <row r="3007" spans="1:35" x14ac:dyDescent="0.25">
      <c r="A3007" s="147">
        <v>45219</v>
      </c>
      <c r="B3007" s="82" t="s">
        <v>8831</v>
      </c>
      <c r="C3007" s="51" t="s">
        <v>137</v>
      </c>
      <c r="D3007" s="51" t="s">
        <v>8833</v>
      </c>
      <c r="E3007" s="54">
        <v>45246</v>
      </c>
      <c r="F3007" s="51" t="s">
        <v>258</v>
      </c>
      <c r="G3007" s="48" t="s">
        <v>8832</v>
      </c>
      <c r="H3007" s="52">
        <v>4</v>
      </c>
      <c r="I3007" s="51" t="s">
        <v>113</v>
      </c>
      <c r="J3007" s="1">
        <v>41.05</v>
      </c>
      <c r="K3007" s="132">
        <v>1016989</v>
      </c>
      <c r="L3007" s="131"/>
      <c r="M3007" s="131">
        <v>14.4</v>
      </c>
      <c r="N3007" s="131">
        <v>6.5</v>
      </c>
      <c r="O3007" s="133">
        <v>96.48</v>
      </c>
      <c r="P3007" s="180" t="s">
        <v>3486</v>
      </c>
      <c r="Q3007" s="131" t="s">
        <v>92</v>
      </c>
      <c r="R3007" s="134" t="s">
        <v>259</v>
      </c>
      <c r="S3007" s="149">
        <v>7.0186111111111069</v>
      </c>
      <c r="T3007" s="149">
        <v>1.7546527777777767</v>
      </c>
      <c r="U3007" s="150">
        <v>45265</v>
      </c>
      <c r="V3007" s="149">
        <v>0.49999999999999822</v>
      </c>
      <c r="W3007" s="130">
        <v>0.5</v>
      </c>
      <c r="X3007" s="135">
        <v>180</v>
      </c>
      <c r="Y3007" s="130" t="str">
        <f t="shared" si="406"/>
        <v>RL1758</v>
      </c>
      <c r="Z3007" s="130" t="str">
        <f t="shared" si="412"/>
        <v>8/NCR18650B</v>
      </c>
      <c r="AA3007" s="135">
        <f t="shared" si="408"/>
        <v>0.5</v>
      </c>
      <c r="AB3007" s="135">
        <f t="shared" si="404"/>
        <v>41.05</v>
      </c>
      <c r="AC3007" s="130">
        <f t="shared" si="409"/>
        <v>180</v>
      </c>
      <c r="AD3007" s="130" t="str">
        <f t="shared" si="407"/>
        <v>66003-198</v>
      </c>
      <c r="AE3007" s="136"/>
      <c r="AF3007" s="137"/>
      <c r="AG3007" s="1" t="s">
        <v>152</v>
      </c>
      <c r="AH3007" s="43">
        <v>1167</v>
      </c>
      <c r="AI3007" s="229">
        <v>45218</v>
      </c>
    </row>
    <row r="3008" spans="1:35" x14ac:dyDescent="0.25">
      <c r="A3008" s="140">
        <v>45216</v>
      </c>
      <c r="B3008" s="55" t="s">
        <v>8815</v>
      </c>
      <c r="C3008" s="51" t="s">
        <v>472</v>
      </c>
      <c r="D3008" s="51" t="s">
        <v>471</v>
      </c>
      <c r="E3008" s="54">
        <v>45243</v>
      </c>
      <c r="F3008" s="51" t="s">
        <v>319</v>
      </c>
      <c r="G3008" s="48" t="s">
        <v>470</v>
      </c>
      <c r="H3008" s="52">
        <v>2</v>
      </c>
      <c r="I3008" s="51" t="s">
        <v>95</v>
      </c>
      <c r="J3008" s="1">
        <v>105.67</v>
      </c>
      <c r="K3008" s="132">
        <v>1016519</v>
      </c>
      <c r="L3008" s="131"/>
      <c r="M3008" s="131">
        <v>45</v>
      </c>
      <c r="N3008" s="131"/>
      <c r="O3008" s="133">
        <f t="shared" ref="O3008:O3014" si="413">N3008*M3008</f>
        <v>0</v>
      </c>
      <c r="P3008" s="131" t="s">
        <v>3538</v>
      </c>
      <c r="Q3008" s="131" t="s">
        <v>473</v>
      </c>
      <c r="R3008" s="134" t="s">
        <v>9068</v>
      </c>
      <c r="S3008" s="149">
        <v>9.4808333333333294</v>
      </c>
      <c r="T3008" s="149">
        <v>4.7404166666666647</v>
      </c>
      <c r="U3008" s="150">
        <v>45265</v>
      </c>
      <c r="V3008" s="149">
        <v>0.25000000000000178</v>
      </c>
      <c r="W3008" s="130">
        <v>4.1900000000000004</v>
      </c>
      <c r="X3008" s="135">
        <v>780</v>
      </c>
      <c r="Y3008" s="130" t="str">
        <f t="shared" si="406"/>
        <v>AL259</v>
      </c>
      <c r="Z3008" s="130" t="str">
        <f t="shared" si="412"/>
        <v>120/LR20XW</v>
      </c>
      <c r="AA3008" s="135">
        <f t="shared" si="408"/>
        <v>4.1900000000000004</v>
      </c>
      <c r="AB3008" s="135">
        <f t="shared" si="404"/>
        <v>105.67</v>
      </c>
      <c r="AC3008" s="130">
        <f t="shared" si="409"/>
        <v>780</v>
      </c>
      <c r="AD3008" s="130" t="str">
        <f t="shared" si="407"/>
        <v>66000-250</v>
      </c>
      <c r="AE3008" s="136"/>
      <c r="AF3008" s="137"/>
      <c r="AG3008" s="1" t="s">
        <v>152</v>
      </c>
      <c r="AH3008" s="43">
        <v>60570</v>
      </c>
      <c r="AI3008" s="229">
        <v>45215</v>
      </c>
    </row>
    <row r="3009" spans="1:35" x14ac:dyDescent="0.25">
      <c r="A3009" s="139">
        <v>45243</v>
      </c>
      <c r="B3009" s="58" t="s">
        <v>8921</v>
      </c>
      <c r="C3009" s="51" t="s">
        <v>4543</v>
      </c>
      <c r="D3009" s="51" t="s">
        <v>9069</v>
      </c>
      <c r="E3009" s="54">
        <v>45247</v>
      </c>
      <c r="F3009" s="51" t="s">
        <v>832</v>
      </c>
      <c r="G3009" s="48" t="s">
        <v>8922</v>
      </c>
      <c r="H3009" s="52">
        <v>1</v>
      </c>
      <c r="I3009" s="51" t="s">
        <v>324</v>
      </c>
      <c r="J3009" s="1">
        <v>7.18</v>
      </c>
      <c r="K3009" s="132">
        <v>1019420</v>
      </c>
      <c r="L3009" s="131"/>
      <c r="M3009" s="131">
        <v>3.6</v>
      </c>
      <c r="N3009" s="131">
        <v>1.7</v>
      </c>
      <c r="O3009" s="133">
        <f t="shared" si="413"/>
        <v>6.12</v>
      </c>
      <c r="P3009" s="131" t="s">
        <v>6498</v>
      </c>
      <c r="Q3009" s="131" t="s">
        <v>577</v>
      </c>
      <c r="R3009" s="134" t="s">
        <v>997</v>
      </c>
      <c r="S3009" s="149">
        <v>1.6786111111111115</v>
      </c>
      <c r="T3009" s="149">
        <v>1.6786111111111115</v>
      </c>
      <c r="U3009" s="150">
        <v>45265</v>
      </c>
      <c r="V3009" s="149">
        <v>0.25000000000000178</v>
      </c>
      <c r="W3009" s="130">
        <v>0.25</v>
      </c>
      <c r="X3009" s="135">
        <v>35</v>
      </c>
      <c r="Y3009" s="130" t="str">
        <f t="shared" si="406"/>
        <v>PACK793</v>
      </c>
      <c r="Z3009" s="130" t="str">
        <f t="shared" si="412"/>
        <v>3/N1700SCR</v>
      </c>
      <c r="AA3009" s="135">
        <f t="shared" si="408"/>
        <v>0.25</v>
      </c>
      <c r="AB3009" s="135">
        <f t="shared" si="404"/>
        <v>7.18</v>
      </c>
      <c r="AC3009" s="130">
        <f t="shared" si="409"/>
        <v>35</v>
      </c>
      <c r="AD3009" s="130" t="str">
        <f t="shared" si="407"/>
        <v>30003-473FLT-T</v>
      </c>
      <c r="AE3009" s="136"/>
      <c r="AF3009" s="137"/>
      <c r="AG3009" s="1" t="s">
        <v>151</v>
      </c>
      <c r="AH3009" s="43">
        <v>64999</v>
      </c>
      <c r="AI3009" s="229">
        <v>45240</v>
      </c>
    </row>
    <row r="3010" spans="1:35" x14ac:dyDescent="0.25">
      <c r="A3010" s="147">
        <v>45177</v>
      </c>
      <c r="B3010" s="82" t="s">
        <v>8577</v>
      </c>
      <c r="C3010" s="51" t="s">
        <v>8575</v>
      </c>
      <c r="D3010" s="51" t="s">
        <v>8576</v>
      </c>
      <c r="E3010" s="54">
        <v>45183</v>
      </c>
      <c r="F3010" s="51" t="s">
        <v>571</v>
      </c>
      <c r="G3010" s="48" t="s">
        <v>8573</v>
      </c>
      <c r="H3010" s="52">
        <v>1</v>
      </c>
      <c r="I3010" s="51" t="s">
        <v>8574</v>
      </c>
      <c r="J3010" s="1">
        <v>8.61</v>
      </c>
      <c r="K3010" s="132">
        <v>1010720</v>
      </c>
      <c r="L3010" s="131"/>
      <c r="M3010" s="131">
        <v>9</v>
      </c>
      <c r="N3010" s="131">
        <v>0.6</v>
      </c>
      <c r="O3010" s="133">
        <f t="shared" si="413"/>
        <v>5.3999999999999995</v>
      </c>
      <c r="P3010" s="131" t="s">
        <v>3538</v>
      </c>
      <c r="Q3010" s="131" t="s">
        <v>464</v>
      </c>
      <c r="R3010" s="134" t="s">
        <v>118</v>
      </c>
      <c r="S3010" s="149">
        <v>1.297499999999999</v>
      </c>
      <c r="T3010" s="149">
        <v>1.297499999999999</v>
      </c>
      <c r="U3010" s="150">
        <v>45264</v>
      </c>
      <c r="V3010" s="149">
        <v>8.3333333333333037E-2</v>
      </c>
      <c r="W3010" s="130">
        <v>0.25</v>
      </c>
      <c r="X3010" s="135">
        <v>36</v>
      </c>
      <c r="Y3010" s="130" t="str">
        <f t="shared" si="406"/>
        <v>AL630</v>
      </c>
      <c r="Z3010" s="130" t="str">
        <f t="shared" si="412"/>
        <v>6/A1PX</v>
      </c>
      <c r="AA3010" s="135">
        <f t="shared" si="408"/>
        <v>0.25</v>
      </c>
      <c r="AB3010" s="135">
        <f t="shared" ref="AB3010:AB3062" si="414">J3010</f>
        <v>8.61</v>
      </c>
      <c r="AC3010" s="130">
        <f t="shared" si="409"/>
        <v>36</v>
      </c>
      <c r="AD3010" s="130" t="str">
        <f t="shared" si="407"/>
        <v>67001-955</v>
      </c>
      <c r="AE3010" s="136"/>
      <c r="AF3010" s="137"/>
      <c r="AG3010" s="1" t="s">
        <v>153</v>
      </c>
      <c r="AH3010" s="43">
        <v>65616</v>
      </c>
      <c r="AI3010" s="229">
        <v>45160</v>
      </c>
    </row>
    <row r="3011" spans="1:35" x14ac:dyDescent="0.25">
      <c r="A3011" s="147">
        <v>45233</v>
      </c>
      <c r="B3011" s="82" t="s">
        <v>8897</v>
      </c>
      <c r="C3011" s="51" t="s">
        <v>7639</v>
      </c>
      <c r="D3011" s="51" t="s">
        <v>8611</v>
      </c>
      <c r="E3011" s="54">
        <v>45246</v>
      </c>
      <c r="F3011" s="51" t="s">
        <v>571</v>
      </c>
      <c r="G3011" s="48" t="s">
        <v>7637</v>
      </c>
      <c r="H3011" s="52">
        <v>17</v>
      </c>
      <c r="I3011" s="51" t="s">
        <v>7638</v>
      </c>
      <c r="J3011" s="1">
        <v>0</v>
      </c>
      <c r="K3011" s="132">
        <v>1018700</v>
      </c>
      <c r="L3011" s="131"/>
      <c r="M3011" s="131"/>
      <c r="N3011" s="131"/>
      <c r="O3011" s="133">
        <f t="shared" si="413"/>
        <v>0</v>
      </c>
      <c r="P3011" s="131"/>
      <c r="Q3011" s="131"/>
      <c r="R3011" s="134" t="s">
        <v>9070</v>
      </c>
      <c r="S3011" s="149">
        <v>2.8377777777777795</v>
      </c>
      <c r="T3011" s="149">
        <v>0.16692810457516349</v>
      </c>
      <c r="U3011" s="150">
        <v>45264</v>
      </c>
      <c r="V3011" s="149">
        <v>0.41666666666666652</v>
      </c>
      <c r="W3011" s="130">
        <v>0.25</v>
      </c>
      <c r="X3011" s="135">
        <v>10</v>
      </c>
      <c r="Y3011" s="130" t="str">
        <f t="shared" si="406"/>
        <v>Lab-Conn</v>
      </c>
      <c r="Z3011" s="130" t="str">
        <f t="shared" si="412"/>
        <v>LABOUR ONLY</v>
      </c>
      <c r="AA3011" s="135">
        <f t="shared" si="408"/>
        <v>0.25</v>
      </c>
      <c r="AB3011" s="135">
        <f t="shared" si="414"/>
        <v>0</v>
      </c>
      <c r="AC3011" s="130">
        <f t="shared" si="409"/>
        <v>10</v>
      </c>
      <c r="AD3011" s="130" t="str">
        <f t="shared" si="407"/>
        <v>BOM - ENGINEERING</v>
      </c>
      <c r="AE3011" s="136"/>
      <c r="AF3011" s="137"/>
      <c r="AG3011" s="1" t="s">
        <v>153</v>
      </c>
      <c r="AH3011" s="43">
        <v>65616</v>
      </c>
      <c r="AI3011" s="229">
        <v>45233</v>
      </c>
    </row>
    <row r="3012" spans="1:35" x14ac:dyDescent="0.25">
      <c r="A3012" s="262">
        <v>45254</v>
      </c>
      <c r="B3012" s="59" t="s">
        <v>9024</v>
      </c>
      <c r="C3012" s="51" t="s">
        <v>9026</v>
      </c>
      <c r="D3012" s="51" t="s">
        <v>392</v>
      </c>
      <c r="E3012" s="54">
        <v>45271</v>
      </c>
      <c r="F3012" s="51" t="s">
        <v>322</v>
      </c>
      <c r="G3012" s="48" t="s">
        <v>9025</v>
      </c>
      <c r="H3012" s="52">
        <v>1</v>
      </c>
      <c r="I3012" s="51" t="s">
        <v>364</v>
      </c>
      <c r="J3012" s="1">
        <v>14.51</v>
      </c>
      <c r="K3012" s="132">
        <v>1020723</v>
      </c>
      <c r="L3012" s="131"/>
      <c r="M3012" s="131">
        <v>7.4</v>
      </c>
      <c r="N3012" s="131">
        <v>5.2</v>
      </c>
      <c r="O3012" s="133">
        <f t="shared" si="413"/>
        <v>38.480000000000004</v>
      </c>
      <c r="P3012" s="131" t="s">
        <v>3486</v>
      </c>
      <c r="Q3012" s="131" t="s">
        <v>281</v>
      </c>
      <c r="R3012" s="134" t="s">
        <v>997</v>
      </c>
      <c r="S3012" s="149">
        <v>1.1047222222222226</v>
      </c>
      <c r="T3012" s="149">
        <v>1.1047222222222226</v>
      </c>
      <c r="U3012" s="150">
        <v>45261</v>
      </c>
      <c r="V3012" s="149">
        <v>0.16666666666666874</v>
      </c>
      <c r="W3012" s="130">
        <v>0.75</v>
      </c>
      <c r="X3012" s="135">
        <v>88</v>
      </c>
      <c r="Y3012" s="130" t="str">
        <f t="shared" si="406"/>
        <v>RECELL</v>
      </c>
      <c r="Z3012" s="130" t="str">
        <f t="shared" si="412"/>
        <v xml:space="preserve">4/UR18650FK </v>
      </c>
      <c r="AA3012" s="135">
        <f t="shared" si="408"/>
        <v>0.75</v>
      </c>
      <c r="AB3012" s="135">
        <f t="shared" si="414"/>
        <v>14.51</v>
      </c>
      <c r="AC3012" s="130">
        <f t="shared" si="409"/>
        <v>88</v>
      </c>
      <c r="AD3012" s="130" t="str">
        <f t="shared" si="407"/>
        <v>66001-605</v>
      </c>
      <c r="AE3012" s="136"/>
      <c r="AF3012" s="137"/>
      <c r="AG3012" s="1" t="s">
        <v>152</v>
      </c>
      <c r="AH3012" s="43" t="s">
        <v>323</v>
      </c>
      <c r="AI3012" s="229">
        <v>45252</v>
      </c>
    </row>
    <row r="3013" spans="1:35" x14ac:dyDescent="0.25">
      <c r="A3013" s="147">
        <v>45247</v>
      </c>
      <c r="B3013" s="82" t="s">
        <v>8982</v>
      </c>
      <c r="C3013" s="51" t="s">
        <v>8984</v>
      </c>
      <c r="D3013" s="51" t="s">
        <v>8985</v>
      </c>
      <c r="E3013" s="54">
        <v>45261</v>
      </c>
      <c r="F3013" s="51" t="s">
        <v>8529</v>
      </c>
      <c r="G3013" s="48" t="s">
        <v>8983</v>
      </c>
      <c r="H3013" s="52">
        <v>1</v>
      </c>
      <c r="I3013" s="51" t="s">
        <v>293</v>
      </c>
      <c r="J3013" s="1">
        <v>9.23</v>
      </c>
      <c r="K3013" s="132">
        <v>1020162</v>
      </c>
      <c r="L3013" s="131"/>
      <c r="M3013" s="131">
        <v>6</v>
      </c>
      <c r="N3013" s="131">
        <v>1.7</v>
      </c>
      <c r="O3013" s="133">
        <f t="shared" si="413"/>
        <v>10.199999999999999</v>
      </c>
      <c r="P3013" s="131" t="s">
        <v>3497</v>
      </c>
      <c r="Q3013" s="131" t="s">
        <v>583</v>
      </c>
      <c r="R3013" s="134" t="s">
        <v>997</v>
      </c>
      <c r="S3013" s="149">
        <v>0.43444444444444352</v>
      </c>
      <c r="T3013" s="149">
        <v>0.43444444444444352</v>
      </c>
      <c r="U3013" s="150">
        <v>45261</v>
      </c>
      <c r="V3013" s="149">
        <v>8.3333333333330373E-2</v>
      </c>
      <c r="W3013" s="130">
        <v>0.25</v>
      </c>
      <c r="X3013" s="135">
        <v>60</v>
      </c>
      <c r="Y3013" s="130" t="str">
        <f t="shared" si="406"/>
        <v>N2108</v>
      </c>
      <c r="Z3013" s="130" t="str">
        <f t="shared" si="412"/>
        <v>5/AA170</v>
      </c>
      <c r="AA3013" s="135">
        <f t="shared" si="408"/>
        <v>0.25</v>
      </c>
      <c r="AB3013" s="135">
        <f t="shared" si="414"/>
        <v>9.23</v>
      </c>
      <c r="AC3013" s="130">
        <f t="shared" si="409"/>
        <v>60</v>
      </c>
      <c r="AD3013" s="130" t="str">
        <f t="shared" si="407"/>
        <v>66003-207</v>
      </c>
      <c r="AE3013" s="136"/>
      <c r="AF3013" s="137"/>
      <c r="AG3013" s="1" t="s">
        <v>151</v>
      </c>
      <c r="AH3013" s="43" t="s">
        <v>8530</v>
      </c>
      <c r="AI3013" s="229">
        <v>45247</v>
      </c>
    </row>
    <row r="3014" spans="1:35" x14ac:dyDescent="0.25">
      <c r="A3014" s="140">
        <v>45251</v>
      </c>
      <c r="B3014" s="55" t="s">
        <v>9002</v>
      </c>
      <c r="C3014" s="51" t="s">
        <v>1637</v>
      </c>
      <c r="D3014" s="51" t="s">
        <v>4853</v>
      </c>
      <c r="E3014" s="54">
        <v>45264</v>
      </c>
      <c r="F3014" s="51" t="s">
        <v>407</v>
      </c>
      <c r="G3014" s="48" t="s">
        <v>4852</v>
      </c>
      <c r="H3014" s="52">
        <v>10</v>
      </c>
      <c r="I3014" s="51" t="s">
        <v>388</v>
      </c>
      <c r="J3014" s="1">
        <v>39.388999999999996</v>
      </c>
      <c r="K3014" s="132">
        <v>1020428</v>
      </c>
      <c r="L3014" s="131"/>
      <c r="M3014" s="131">
        <v>3.6</v>
      </c>
      <c r="N3014" s="131">
        <v>34</v>
      </c>
      <c r="O3014" s="133">
        <f t="shared" si="413"/>
        <v>122.4</v>
      </c>
      <c r="P3014" s="131" t="s">
        <v>5927</v>
      </c>
      <c r="Q3014" s="131" t="s">
        <v>550</v>
      </c>
      <c r="R3014" s="134" t="s">
        <v>997</v>
      </c>
      <c r="S3014" s="149">
        <v>8.4899999999999984</v>
      </c>
      <c r="T3014" s="149">
        <v>0.42449999999999993</v>
      </c>
      <c r="U3014" s="150">
        <v>45261</v>
      </c>
      <c r="V3014" s="149">
        <v>0.16666666666666874</v>
      </c>
      <c r="W3014" s="130">
        <v>0.28999999999999998</v>
      </c>
      <c r="X3014" s="135">
        <v>79</v>
      </c>
      <c r="Y3014" s="130" t="str">
        <f t="shared" si="406"/>
        <v>L897</v>
      </c>
      <c r="Z3014" s="130" t="str">
        <f t="shared" si="412"/>
        <v>2/LS33600</v>
      </c>
      <c r="AA3014" s="135">
        <f t="shared" si="408"/>
        <v>0.28999999999999998</v>
      </c>
      <c r="AB3014" s="135">
        <f t="shared" si="414"/>
        <v>39.388999999999996</v>
      </c>
      <c r="AC3014" s="130">
        <f t="shared" si="409"/>
        <v>79</v>
      </c>
      <c r="AD3014" s="130" t="str">
        <f t="shared" si="407"/>
        <v>66002-795</v>
      </c>
      <c r="AE3014" s="136"/>
      <c r="AF3014" s="137"/>
      <c r="AG3014" s="1" t="s">
        <v>153</v>
      </c>
      <c r="AH3014" s="43">
        <v>66811</v>
      </c>
      <c r="AI3014" s="229">
        <v>45250</v>
      </c>
    </row>
    <row r="3015" spans="1:35" x14ac:dyDescent="0.25">
      <c r="A3015" s="147">
        <v>45191</v>
      </c>
      <c r="B3015" s="82" t="s">
        <v>8650</v>
      </c>
      <c r="C3015" s="51" t="s">
        <v>4941</v>
      </c>
      <c r="D3015" s="51" t="s">
        <v>9071</v>
      </c>
      <c r="E3015" s="54">
        <v>45202</v>
      </c>
      <c r="F3015" s="51" t="s">
        <v>105</v>
      </c>
      <c r="G3015" s="48" t="s">
        <v>8651</v>
      </c>
      <c r="H3015" s="52">
        <v>1</v>
      </c>
      <c r="I3015" s="51" t="s">
        <v>8652</v>
      </c>
      <c r="J3015" s="1">
        <v>15.14</v>
      </c>
      <c r="K3015" s="132">
        <v>1014092</v>
      </c>
      <c r="L3015" s="131"/>
      <c r="M3015" s="131">
        <v>3.6</v>
      </c>
      <c r="N3015" s="131">
        <v>10.050000000000001</v>
      </c>
      <c r="O3015" s="133">
        <v>37.18</v>
      </c>
      <c r="P3015" s="131" t="s">
        <v>3486</v>
      </c>
      <c r="Q3015" s="131" t="s">
        <v>124</v>
      </c>
      <c r="R3015" s="134" t="s">
        <v>7409</v>
      </c>
      <c r="S3015" s="149">
        <v>2.5216666666666665</v>
      </c>
      <c r="T3015" s="149">
        <v>2.5216666666666665</v>
      </c>
      <c r="U3015" s="150">
        <v>45261</v>
      </c>
      <c r="V3015" s="149">
        <v>0.16666666666666607</v>
      </c>
      <c r="W3015" s="130">
        <v>0.25</v>
      </c>
      <c r="X3015" s="135">
        <v>59.13</v>
      </c>
      <c r="Y3015" s="130" t="str">
        <f t="shared" si="406"/>
        <v>RECELL869</v>
      </c>
      <c r="Z3015" s="130" t="str">
        <f t="shared" si="412"/>
        <v>3/NCR18650BF</v>
      </c>
      <c r="AA3015" s="135">
        <f t="shared" si="408"/>
        <v>0.25</v>
      </c>
      <c r="AB3015" s="135">
        <f t="shared" si="414"/>
        <v>15.14</v>
      </c>
      <c r="AC3015" s="130">
        <f t="shared" si="409"/>
        <v>59.13</v>
      </c>
      <c r="AD3015" s="130" t="str">
        <f t="shared" si="407"/>
        <v>66004-223</v>
      </c>
      <c r="AE3015" s="136"/>
      <c r="AF3015" s="137"/>
      <c r="AG3015" s="1" t="s">
        <v>13</v>
      </c>
      <c r="AH3015" s="43" t="s">
        <v>294</v>
      </c>
      <c r="AI3015" s="229">
        <v>45190</v>
      </c>
    </row>
    <row r="3016" spans="1:35" x14ac:dyDescent="0.25">
      <c r="A3016" s="140">
        <v>45230</v>
      </c>
      <c r="B3016" s="55" t="s">
        <v>8878</v>
      </c>
      <c r="C3016" s="51" t="s">
        <v>308</v>
      </c>
      <c r="D3016" s="51" t="s">
        <v>317</v>
      </c>
      <c r="E3016" s="54">
        <v>45247</v>
      </c>
      <c r="F3016" s="51" t="s">
        <v>267</v>
      </c>
      <c r="G3016" s="48" t="s">
        <v>316</v>
      </c>
      <c r="H3016" s="52">
        <v>1</v>
      </c>
      <c r="I3016" s="51" t="s">
        <v>102</v>
      </c>
      <c r="J3016" s="1">
        <v>81.78</v>
      </c>
      <c r="K3016" s="132">
        <v>1018062</v>
      </c>
      <c r="L3016" s="131"/>
      <c r="M3016" s="131"/>
      <c r="N3016" s="131"/>
      <c r="O3016" s="133">
        <f t="shared" ref="O3016:O3021" si="415">N3016*M3016</f>
        <v>0</v>
      </c>
      <c r="P3016" s="131"/>
      <c r="Q3016" s="131"/>
      <c r="R3016" s="134" t="s">
        <v>7409</v>
      </c>
      <c r="S3016" s="149">
        <v>1.6202777777777784</v>
      </c>
      <c r="T3016" s="149">
        <v>1.6202777777777784</v>
      </c>
      <c r="U3016" s="150">
        <v>45261</v>
      </c>
      <c r="V3016" s="149">
        <v>8.3333333333333037E-2</v>
      </c>
      <c r="W3016" s="130">
        <v>0.56000000000000005</v>
      </c>
      <c r="X3016" s="135">
        <v>164.55</v>
      </c>
      <c r="Y3016" s="130" t="str">
        <f t="shared" si="406"/>
        <v>CH346</v>
      </c>
      <c r="Z3016" s="130" t="str">
        <f t="shared" si="412"/>
        <v>TSB002</v>
      </c>
      <c r="AA3016" s="135">
        <f t="shared" si="408"/>
        <v>0.56000000000000005</v>
      </c>
      <c r="AB3016" s="135">
        <f t="shared" si="414"/>
        <v>81.78</v>
      </c>
      <c r="AC3016" s="130">
        <f t="shared" si="409"/>
        <v>164.55</v>
      </c>
      <c r="AD3016" s="130" t="str">
        <f t="shared" si="407"/>
        <v>66001-230</v>
      </c>
      <c r="AE3016" s="136"/>
      <c r="AF3016" s="137"/>
      <c r="AG3016" s="1" t="s">
        <v>153</v>
      </c>
      <c r="AH3016" s="43">
        <v>66116</v>
      </c>
      <c r="AI3016" s="229">
        <v>45229</v>
      </c>
    </row>
    <row r="3017" spans="1:35" x14ac:dyDescent="0.25">
      <c r="A3017" s="146">
        <v>45260</v>
      </c>
      <c r="B3017" s="57" t="s">
        <v>9055</v>
      </c>
      <c r="C3017" s="51" t="s">
        <v>3893</v>
      </c>
      <c r="D3017" s="51" t="s">
        <v>9072</v>
      </c>
      <c r="E3017" s="54">
        <v>45260</v>
      </c>
      <c r="F3017" s="51" t="s">
        <v>5213</v>
      </c>
      <c r="G3017" s="48" t="s">
        <v>9056</v>
      </c>
      <c r="H3017" s="52">
        <v>1</v>
      </c>
      <c r="I3017" s="51" t="s">
        <v>3500</v>
      </c>
      <c r="J3017" s="1">
        <v>3.23</v>
      </c>
      <c r="K3017" s="132">
        <v>1021644</v>
      </c>
      <c r="L3017" s="131"/>
      <c r="M3017" s="131">
        <v>3.6</v>
      </c>
      <c r="N3017" s="131">
        <v>0.73</v>
      </c>
      <c r="O3017" s="133">
        <f t="shared" si="415"/>
        <v>2.6280000000000001</v>
      </c>
      <c r="P3017" s="131" t="s">
        <v>3497</v>
      </c>
      <c r="Q3017" s="131" t="s">
        <v>577</v>
      </c>
      <c r="R3017" s="134" t="s">
        <v>997</v>
      </c>
      <c r="S3017" s="149">
        <v>0.31500000000000128</v>
      </c>
      <c r="T3017" s="149">
        <v>0.31500000000000128</v>
      </c>
      <c r="U3017" s="150">
        <v>45260</v>
      </c>
      <c r="V3017" s="149">
        <v>8.3333333333333037E-2</v>
      </c>
      <c r="W3017" s="130">
        <v>0.25</v>
      </c>
      <c r="X3017" s="135">
        <v>32</v>
      </c>
      <c r="Y3017" s="130" t="str">
        <f t="shared" si="406"/>
        <v>RECELL868</v>
      </c>
      <c r="Z3017" s="130" t="str">
        <f t="shared" si="412"/>
        <v>3/HR-AAAU</v>
      </c>
      <c r="AA3017" s="135">
        <f t="shared" si="408"/>
        <v>0.25</v>
      </c>
      <c r="AB3017" s="135">
        <f t="shared" si="414"/>
        <v>3.23</v>
      </c>
      <c r="AC3017" s="130">
        <f t="shared" si="409"/>
        <v>32</v>
      </c>
      <c r="AD3017" s="130" t="str">
        <f t="shared" si="407"/>
        <v>66003-215</v>
      </c>
      <c r="AE3017" s="136"/>
      <c r="AF3017" s="137"/>
      <c r="AG3017" s="1" t="s">
        <v>151</v>
      </c>
      <c r="AH3017" s="43">
        <v>23786</v>
      </c>
      <c r="AI3017" s="229">
        <v>45260</v>
      </c>
    </row>
    <row r="3018" spans="1:35" x14ac:dyDescent="0.25">
      <c r="A3018" s="147">
        <v>45233</v>
      </c>
      <c r="B3018" s="82" t="s">
        <v>8896</v>
      </c>
      <c r="C3018" s="51" t="s">
        <v>2265</v>
      </c>
      <c r="D3018" s="51" t="s">
        <v>6858</v>
      </c>
      <c r="E3018" s="54">
        <v>45261</v>
      </c>
      <c r="F3018" s="51" t="s">
        <v>258</v>
      </c>
      <c r="G3018" s="48" t="s">
        <v>6856</v>
      </c>
      <c r="H3018" s="52">
        <v>14</v>
      </c>
      <c r="I3018" s="51" t="s">
        <v>654</v>
      </c>
      <c r="J3018" s="1">
        <v>68.459999999999994</v>
      </c>
      <c r="K3018" s="132">
        <v>1018662</v>
      </c>
      <c r="L3018" s="131"/>
      <c r="M3018" s="131">
        <v>21.6</v>
      </c>
      <c r="N3018" s="131">
        <v>4.5</v>
      </c>
      <c r="O3018" s="133">
        <f t="shared" si="415"/>
        <v>97.2</v>
      </c>
      <c r="P3018" s="180" t="s">
        <v>3486</v>
      </c>
      <c r="Q3018" s="131" t="s">
        <v>373</v>
      </c>
      <c r="R3018" s="134" t="s">
        <v>5813</v>
      </c>
      <c r="S3018" s="149">
        <v>24.413333333333338</v>
      </c>
      <c r="T3018" s="149">
        <v>1.7438095238095241</v>
      </c>
      <c r="U3018" s="150">
        <v>45260</v>
      </c>
      <c r="V3018" s="149">
        <v>0.33333333333333481</v>
      </c>
      <c r="W3018" s="130">
        <v>1.19</v>
      </c>
      <c r="X3018" s="135">
        <v>320</v>
      </c>
      <c r="Y3018" s="130" t="str">
        <f t="shared" si="406"/>
        <v>RL638PKB</v>
      </c>
      <c r="Z3018" s="130" t="str">
        <f t="shared" si="412"/>
        <v>12/UR18650A</v>
      </c>
      <c r="AA3018" s="135">
        <f t="shared" si="408"/>
        <v>1.19</v>
      </c>
      <c r="AB3018" s="135">
        <f t="shared" si="414"/>
        <v>68.459999999999994</v>
      </c>
      <c r="AC3018" s="130">
        <f t="shared" si="409"/>
        <v>320</v>
      </c>
      <c r="AD3018" s="130" t="str">
        <f t="shared" si="407"/>
        <v>66000-887PKB</v>
      </c>
      <c r="AE3018" s="136"/>
      <c r="AF3018" s="137"/>
      <c r="AG3018" s="1" t="s">
        <v>152</v>
      </c>
      <c r="AH3018" s="43">
        <v>1167</v>
      </c>
      <c r="AI3018" s="229">
        <v>45233</v>
      </c>
    </row>
    <row r="3019" spans="1:35" x14ac:dyDescent="0.25">
      <c r="A3019" s="144">
        <v>45245</v>
      </c>
      <c r="B3019" s="56" t="s">
        <v>8954</v>
      </c>
      <c r="C3019" s="51" t="s">
        <v>147</v>
      </c>
      <c r="D3019" s="51" t="s">
        <v>365</v>
      </c>
      <c r="E3019" s="54">
        <v>45303</v>
      </c>
      <c r="F3019" s="51" t="s">
        <v>139</v>
      </c>
      <c r="G3019" s="48" t="s">
        <v>140</v>
      </c>
      <c r="H3019" s="52">
        <v>17</v>
      </c>
      <c r="I3019" s="51" t="s">
        <v>114</v>
      </c>
      <c r="J3019" s="1">
        <v>87.22</v>
      </c>
      <c r="K3019" s="132">
        <v>1019794</v>
      </c>
      <c r="L3019" s="131"/>
      <c r="M3019" s="131">
        <v>19.2</v>
      </c>
      <c r="N3019" s="131">
        <v>4.5</v>
      </c>
      <c r="O3019" s="133">
        <f t="shared" si="415"/>
        <v>86.399999999999991</v>
      </c>
      <c r="P3019" s="131" t="s">
        <v>3497</v>
      </c>
      <c r="Q3019" s="131" t="s">
        <v>1208</v>
      </c>
      <c r="R3019" s="134" t="s">
        <v>9073</v>
      </c>
      <c r="S3019" s="149">
        <v>25.557222222222219</v>
      </c>
      <c r="T3019" s="149">
        <v>1.5033660130718953</v>
      </c>
      <c r="U3019" s="150">
        <v>45260</v>
      </c>
      <c r="V3019" s="149">
        <v>0.41666666666666785</v>
      </c>
      <c r="W3019" s="130">
        <v>0.94</v>
      </c>
      <c r="X3019" s="135">
        <v>115</v>
      </c>
      <c r="Y3019" s="130" t="str">
        <f t="shared" si="406"/>
        <v>N1021</v>
      </c>
      <c r="Z3019" s="130" t="str">
        <f t="shared" si="412"/>
        <v>16/HR4/3FAU</v>
      </c>
      <c r="AA3019" s="135">
        <f t="shared" si="408"/>
        <v>0.94</v>
      </c>
      <c r="AB3019" s="135">
        <f t="shared" si="414"/>
        <v>87.22</v>
      </c>
      <c r="AC3019" s="130">
        <f t="shared" si="409"/>
        <v>115</v>
      </c>
      <c r="AD3019" s="130" t="str">
        <f t="shared" si="407"/>
        <v>66000-725</v>
      </c>
      <c r="AE3019" s="136"/>
      <c r="AF3019" s="137"/>
      <c r="AG3019" s="1" t="s">
        <v>152</v>
      </c>
      <c r="AH3019" s="43">
        <v>66824</v>
      </c>
      <c r="AI3019" s="229">
        <v>45244</v>
      </c>
    </row>
    <row r="3020" spans="1:35" x14ac:dyDescent="0.25">
      <c r="A3020" s="140">
        <v>45244</v>
      </c>
      <c r="B3020" s="55" t="s">
        <v>8928</v>
      </c>
      <c r="C3020" s="51" t="s">
        <v>2625</v>
      </c>
      <c r="D3020" s="51" t="s">
        <v>8480</v>
      </c>
      <c r="E3020" s="54">
        <v>45261</v>
      </c>
      <c r="F3020" s="51" t="s">
        <v>8929</v>
      </c>
      <c r="G3020" s="48" t="s">
        <v>8379</v>
      </c>
      <c r="H3020" s="52">
        <v>1</v>
      </c>
      <c r="I3020" s="51" t="s">
        <v>389</v>
      </c>
      <c r="J3020" s="1">
        <v>16.59</v>
      </c>
      <c r="K3020" s="132">
        <v>1019592</v>
      </c>
      <c r="L3020" s="131"/>
      <c r="M3020" s="131">
        <v>11.1</v>
      </c>
      <c r="N3020" s="131">
        <v>1.48</v>
      </c>
      <c r="O3020" s="133">
        <f t="shared" si="415"/>
        <v>16.428000000000001</v>
      </c>
      <c r="P3020" s="131" t="s">
        <v>3486</v>
      </c>
      <c r="Q3020" s="131" t="s">
        <v>577</v>
      </c>
      <c r="R3020" s="134" t="s">
        <v>997</v>
      </c>
      <c r="S3020" s="149">
        <v>2.0941666666666663</v>
      </c>
      <c r="T3020" s="149">
        <v>2.0941666666666663</v>
      </c>
      <c r="U3020" s="150">
        <v>45260</v>
      </c>
      <c r="V3020" s="149">
        <v>8.3333333333333037E-2</v>
      </c>
      <c r="W3020" s="130">
        <v>1.56</v>
      </c>
      <c r="X3020" s="135">
        <v>60</v>
      </c>
      <c r="Y3020" s="130" t="str">
        <f t="shared" si="406"/>
        <v>RECELL859</v>
      </c>
      <c r="Z3020" s="130" t="str">
        <f t="shared" si="412"/>
        <v>3/UF703450F</v>
      </c>
      <c r="AA3020" s="135">
        <f t="shared" si="408"/>
        <v>1.56</v>
      </c>
      <c r="AB3020" s="135">
        <f t="shared" si="414"/>
        <v>16.59</v>
      </c>
      <c r="AC3020" s="130">
        <f t="shared" si="409"/>
        <v>60</v>
      </c>
      <c r="AD3020" s="130" t="str">
        <f t="shared" si="407"/>
        <v>66004-213</v>
      </c>
      <c r="AE3020" s="136"/>
      <c r="AF3020" s="137"/>
      <c r="AG3020" s="1" t="s">
        <v>152</v>
      </c>
      <c r="AH3020" s="43">
        <v>66848</v>
      </c>
      <c r="AI3020" s="229">
        <v>45243</v>
      </c>
    </row>
    <row r="3021" spans="1:35" x14ac:dyDescent="0.25">
      <c r="A3021" s="147">
        <v>45135</v>
      </c>
      <c r="B3021" s="82" t="s">
        <v>8277</v>
      </c>
      <c r="C3021" s="236" t="s">
        <v>2558</v>
      </c>
      <c r="D3021" s="51" t="s">
        <v>1239</v>
      </c>
      <c r="E3021" s="54">
        <v>45389</v>
      </c>
      <c r="F3021" s="51" t="s">
        <v>87</v>
      </c>
      <c r="G3021" s="48" t="s">
        <v>1237</v>
      </c>
      <c r="H3021" s="52">
        <v>250</v>
      </c>
      <c r="I3021" s="51" t="s">
        <v>113</v>
      </c>
      <c r="J3021" s="1">
        <v>27.05</v>
      </c>
      <c r="K3021" s="132">
        <v>1007552</v>
      </c>
      <c r="L3021" s="131"/>
      <c r="M3021" s="131">
        <v>3.6</v>
      </c>
      <c r="N3021" s="131">
        <v>16.75</v>
      </c>
      <c r="O3021" s="133">
        <f t="shared" si="415"/>
        <v>60.300000000000004</v>
      </c>
      <c r="P3021" s="131" t="s">
        <v>3486</v>
      </c>
      <c r="Q3021" s="131" t="s">
        <v>715</v>
      </c>
      <c r="R3021" s="134" t="s">
        <v>9074</v>
      </c>
      <c r="S3021" s="149">
        <v>87.636111111111106</v>
      </c>
      <c r="T3021" s="149">
        <v>0.35054444444444444</v>
      </c>
      <c r="U3021" s="150">
        <v>45260</v>
      </c>
      <c r="V3021" s="149">
        <v>3.7499999999999987</v>
      </c>
      <c r="W3021" s="130">
        <v>0.39</v>
      </c>
      <c r="X3021" s="135">
        <v>50</v>
      </c>
      <c r="Y3021" s="130" t="str">
        <f t="shared" ref="Y3021:Y3062" si="416">D3021</f>
        <v>RL1440</v>
      </c>
      <c r="Z3021" s="130" t="str">
        <f t="shared" si="412"/>
        <v>5/NCR18650BF</v>
      </c>
      <c r="AA3021" s="135">
        <f t="shared" si="408"/>
        <v>0.39</v>
      </c>
      <c r="AB3021" s="135">
        <f t="shared" si="414"/>
        <v>27.05</v>
      </c>
      <c r="AC3021" s="130">
        <f t="shared" si="409"/>
        <v>50</v>
      </c>
      <c r="AD3021" s="130" t="str">
        <f t="shared" ref="AD3021:AD3062" si="417">G3021</f>
        <v>67001-849</v>
      </c>
      <c r="AE3021" s="136"/>
      <c r="AF3021" s="137"/>
      <c r="AG3021" s="1" t="s">
        <v>153</v>
      </c>
      <c r="AH3021" s="43">
        <v>24081</v>
      </c>
      <c r="AI3021" s="229">
        <v>45133</v>
      </c>
    </row>
    <row r="3022" spans="1:35" x14ac:dyDescent="0.25">
      <c r="A3022" s="147">
        <v>45247</v>
      </c>
      <c r="B3022" s="82" t="s">
        <v>8986</v>
      </c>
      <c r="C3022" s="51" t="s">
        <v>1470</v>
      </c>
      <c r="D3022" s="51" t="s">
        <v>1471</v>
      </c>
      <c r="E3022" s="54">
        <v>45268</v>
      </c>
      <c r="F3022" s="51" t="s">
        <v>307</v>
      </c>
      <c r="G3022" s="48" t="s">
        <v>1469</v>
      </c>
      <c r="H3022" s="52">
        <v>100</v>
      </c>
      <c r="I3022" s="51" t="s">
        <v>279</v>
      </c>
      <c r="J3022" s="1">
        <v>39.85</v>
      </c>
      <c r="K3022" s="132">
        <v>1020206</v>
      </c>
      <c r="L3022" s="131"/>
      <c r="M3022" s="261" t="s">
        <v>6987</v>
      </c>
      <c r="N3022" s="131">
        <v>2.5499999999999998</v>
      </c>
      <c r="O3022" s="133">
        <v>21.42</v>
      </c>
      <c r="P3022" s="131" t="s">
        <v>3497</v>
      </c>
      <c r="Q3022" s="131" t="s">
        <v>5954</v>
      </c>
      <c r="R3022" s="134" t="s">
        <v>9075</v>
      </c>
      <c r="S3022" s="149">
        <v>46.997499999999988</v>
      </c>
      <c r="T3022" s="149">
        <v>0.46997499999999987</v>
      </c>
      <c r="U3022" s="150">
        <v>45259</v>
      </c>
      <c r="V3022" s="149">
        <v>1.9999999999999996</v>
      </c>
      <c r="W3022" s="130">
        <v>0.61</v>
      </c>
      <c r="X3022" s="135">
        <v>70</v>
      </c>
      <c r="Y3022" s="130" t="str">
        <f t="shared" si="416"/>
        <v>N475A</v>
      </c>
      <c r="Z3022" s="130" t="str">
        <f t="shared" si="412"/>
        <v>14/BK-3HCCE</v>
      </c>
      <c r="AA3022" s="135">
        <f t="shared" si="408"/>
        <v>0.61</v>
      </c>
      <c r="AB3022" s="135">
        <f t="shared" si="414"/>
        <v>39.85</v>
      </c>
      <c r="AC3022" s="130">
        <f t="shared" si="409"/>
        <v>70</v>
      </c>
      <c r="AD3022" s="130" t="str">
        <f t="shared" si="417"/>
        <v>66000-6121</v>
      </c>
      <c r="AE3022" s="136"/>
      <c r="AF3022" s="137"/>
      <c r="AG3022" s="1" t="s">
        <v>153</v>
      </c>
      <c r="AH3022" s="43">
        <v>81345</v>
      </c>
      <c r="AI3022" s="229">
        <v>45247</v>
      </c>
    </row>
    <row r="3023" spans="1:35" x14ac:dyDescent="0.25">
      <c r="A3023" s="144">
        <v>45259</v>
      </c>
      <c r="B3023" s="56" t="s">
        <v>9050</v>
      </c>
      <c r="C3023" s="51" t="s">
        <v>7629</v>
      </c>
      <c r="D3023" s="51" t="s">
        <v>9077</v>
      </c>
      <c r="E3023" s="54">
        <v>45258</v>
      </c>
      <c r="F3023" s="51" t="s">
        <v>339</v>
      </c>
      <c r="G3023" s="48" t="s">
        <v>9051</v>
      </c>
      <c r="H3023" s="52">
        <v>1</v>
      </c>
      <c r="I3023" s="51" t="s">
        <v>3013</v>
      </c>
      <c r="J3023" s="1">
        <v>119.25</v>
      </c>
      <c r="K3023" s="132">
        <v>1021359</v>
      </c>
      <c r="L3023" s="131"/>
      <c r="M3023" s="131">
        <v>29.6</v>
      </c>
      <c r="N3023" s="131">
        <v>2.5</v>
      </c>
      <c r="O3023" s="133">
        <f t="shared" ref="O3023:O3033" si="418">N3023*M3023</f>
        <v>74</v>
      </c>
      <c r="P3023" s="131" t="s">
        <v>3486</v>
      </c>
      <c r="Q3023" s="131" t="s">
        <v>632</v>
      </c>
      <c r="R3023" s="134" t="s">
        <v>9076</v>
      </c>
      <c r="S3023" s="149">
        <v>0.99999999999999911</v>
      </c>
      <c r="T3023" s="149">
        <v>0.99999999999999911</v>
      </c>
      <c r="U3023" s="150">
        <v>45259</v>
      </c>
      <c r="V3023" s="149">
        <v>8.333333333333437E-2</v>
      </c>
      <c r="W3023" s="130">
        <v>0.25</v>
      </c>
      <c r="X3023" s="135">
        <v>185</v>
      </c>
      <c r="Y3023" s="130" t="str">
        <f t="shared" si="416"/>
        <v>RECELL867</v>
      </c>
      <c r="Z3023" s="130" t="str">
        <f t="shared" si="412"/>
        <v>8/UR16650ZTA</v>
      </c>
      <c r="AA3023" s="135">
        <f t="shared" ref="AA3023:AA3062" si="419">W3023</f>
        <v>0.25</v>
      </c>
      <c r="AB3023" s="135">
        <f t="shared" si="414"/>
        <v>119.25</v>
      </c>
      <c r="AC3023" s="130">
        <f t="shared" ref="AC3023:AC3062" si="420">X3023</f>
        <v>185</v>
      </c>
      <c r="AD3023" s="130" t="str">
        <f t="shared" si="417"/>
        <v>66003-213</v>
      </c>
      <c r="AE3023" s="136"/>
      <c r="AF3023" s="137"/>
      <c r="AG3023" s="1" t="s">
        <v>151</v>
      </c>
      <c r="AH3023" s="43" t="s">
        <v>340</v>
      </c>
      <c r="AI3023" s="229">
        <v>45258</v>
      </c>
    </row>
    <row r="3024" spans="1:35" x14ac:dyDescent="0.25">
      <c r="A3024" s="140">
        <v>45237</v>
      </c>
      <c r="B3024" s="55" t="s">
        <v>8904</v>
      </c>
      <c r="C3024" s="51" t="s">
        <v>390</v>
      </c>
      <c r="D3024" s="51" t="s">
        <v>8906</v>
      </c>
      <c r="E3024" s="54">
        <v>45257</v>
      </c>
      <c r="F3024" s="51" t="s">
        <v>571</v>
      </c>
      <c r="G3024" s="48" t="s">
        <v>8905</v>
      </c>
      <c r="H3024" s="52">
        <v>3</v>
      </c>
      <c r="I3024" s="51" t="s">
        <v>313</v>
      </c>
      <c r="J3024" s="1">
        <v>52.14</v>
      </c>
      <c r="K3024" s="132">
        <v>1018836</v>
      </c>
      <c r="L3024" s="131"/>
      <c r="M3024" s="131">
        <v>3.9</v>
      </c>
      <c r="N3024" s="131">
        <v>1.6</v>
      </c>
      <c r="O3024" s="133">
        <f t="shared" si="418"/>
        <v>6.24</v>
      </c>
      <c r="P3024" s="131" t="s">
        <v>3372</v>
      </c>
      <c r="Q3024" s="131" t="s">
        <v>412</v>
      </c>
      <c r="R3024" s="134" t="s">
        <v>3039</v>
      </c>
      <c r="S3024" s="149">
        <v>3.9099999999999997</v>
      </c>
      <c r="T3024" s="149">
        <v>1.3033333333333332</v>
      </c>
      <c r="U3024" s="150">
        <v>45259</v>
      </c>
      <c r="V3024" s="149">
        <v>8.3333333333333037E-2</v>
      </c>
      <c r="W3024" s="130">
        <v>1.21</v>
      </c>
      <c r="X3024" s="135">
        <v>90</v>
      </c>
      <c r="Y3024" s="130" t="str">
        <f t="shared" si="416"/>
        <v>L231B</v>
      </c>
      <c r="Z3024" s="130" t="str">
        <f t="shared" ref="Z3024:Z3055" si="421">C3024</f>
        <v>1/3B1065-FF</v>
      </c>
      <c r="AA3024" s="135">
        <f t="shared" si="419"/>
        <v>1.21</v>
      </c>
      <c r="AB3024" s="135">
        <f t="shared" si="414"/>
        <v>52.14</v>
      </c>
      <c r="AC3024" s="130">
        <f t="shared" si="420"/>
        <v>90</v>
      </c>
      <c r="AD3024" s="130" t="str">
        <f t="shared" si="417"/>
        <v>66000-6291</v>
      </c>
      <c r="AE3024" s="136"/>
      <c r="AF3024" s="137"/>
      <c r="AG3024" s="1" t="s">
        <v>153</v>
      </c>
      <c r="AH3024" s="43">
        <v>65616</v>
      </c>
      <c r="AI3024" s="229">
        <v>45236</v>
      </c>
    </row>
    <row r="3025" spans="1:35" x14ac:dyDescent="0.25">
      <c r="A3025" s="140">
        <v>45237</v>
      </c>
      <c r="B3025" s="55" t="s">
        <v>8900</v>
      </c>
      <c r="C3025" s="51" t="s">
        <v>8902</v>
      </c>
      <c r="D3025" s="51" t="s">
        <v>8903</v>
      </c>
      <c r="E3025" s="54">
        <v>45257</v>
      </c>
      <c r="F3025" s="51" t="s">
        <v>571</v>
      </c>
      <c r="G3025" s="48" t="s">
        <v>8901</v>
      </c>
      <c r="H3025" s="52">
        <v>5</v>
      </c>
      <c r="I3025" s="51" t="s">
        <v>313</v>
      </c>
      <c r="J3025" s="1">
        <v>103.66</v>
      </c>
      <c r="K3025" s="132">
        <v>1018836</v>
      </c>
      <c r="L3025" s="131"/>
      <c r="M3025" s="131">
        <v>7.8</v>
      </c>
      <c r="N3025" s="131">
        <v>1.6</v>
      </c>
      <c r="O3025" s="133">
        <f t="shared" si="418"/>
        <v>12.48</v>
      </c>
      <c r="P3025" s="131" t="s">
        <v>3372</v>
      </c>
      <c r="Q3025" s="131" t="s">
        <v>582</v>
      </c>
      <c r="R3025" s="134" t="s">
        <v>3039</v>
      </c>
      <c r="S3025" s="149">
        <v>3.716944444444449</v>
      </c>
      <c r="T3025" s="149">
        <v>0.74338888888888977</v>
      </c>
      <c r="U3025" s="150">
        <v>45259</v>
      </c>
      <c r="V3025" s="149">
        <v>0.16666666666666607</v>
      </c>
      <c r="W3025" s="130">
        <v>0.69</v>
      </c>
      <c r="X3025" s="135">
        <v>170</v>
      </c>
      <c r="Y3025" s="130" t="str">
        <f t="shared" si="416"/>
        <v>L231A</v>
      </c>
      <c r="Z3025" s="130" t="str">
        <f t="shared" si="421"/>
        <v>2/3B1065-FF</v>
      </c>
      <c r="AA3025" s="135">
        <f t="shared" si="419"/>
        <v>0.69</v>
      </c>
      <c r="AB3025" s="135">
        <f t="shared" si="414"/>
        <v>103.66</v>
      </c>
      <c r="AC3025" s="130">
        <f t="shared" si="420"/>
        <v>170</v>
      </c>
      <c r="AD3025" s="130" t="str">
        <f t="shared" si="417"/>
        <v>66000-629</v>
      </c>
      <c r="AE3025" s="136"/>
      <c r="AF3025" s="137"/>
      <c r="AG3025" s="1" t="s">
        <v>153</v>
      </c>
      <c r="AH3025" s="43">
        <v>65616</v>
      </c>
      <c r="AI3025" s="229">
        <v>45236</v>
      </c>
    </row>
    <row r="3026" spans="1:35" x14ac:dyDescent="0.25">
      <c r="A3026" s="144">
        <v>45245</v>
      </c>
      <c r="B3026" s="56" t="s">
        <v>8953</v>
      </c>
      <c r="C3026" s="51" t="s">
        <v>2931</v>
      </c>
      <c r="D3026" s="51" t="s">
        <v>366</v>
      </c>
      <c r="E3026" s="54">
        <v>45303</v>
      </c>
      <c r="F3026" s="51" t="s">
        <v>139</v>
      </c>
      <c r="G3026" s="48" t="s">
        <v>142</v>
      </c>
      <c r="H3026" s="52">
        <v>17</v>
      </c>
      <c r="I3026" s="51" t="s">
        <v>102</v>
      </c>
      <c r="J3026" s="1">
        <v>35.79</v>
      </c>
      <c r="K3026" s="132">
        <v>1019794</v>
      </c>
      <c r="L3026" s="131"/>
      <c r="M3026" s="131"/>
      <c r="N3026" s="131"/>
      <c r="O3026" s="133">
        <f t="shared" si="418"/>
        <v>0</v>
      </c>
      <c r="P3026" s="131"/>
      <c r="Q3026" s="131"/>
      <c r="R3026" s="134" t="s">
        <v>5813</v>
      </c>
      <c r="S3026" s="149">
        <v>4.7769444444444495</v>
      </c>
      <c r="T3026" s="149">
        <v>0.28099673202614411</v>
      </c>
      <c r="U3026" s="150">
        <v>45258</v>
      </c>
      <c r="V3026" s="149">
        <v>0.24999999999999911</v>
      </c>
      <c r="W3026" s="130">
        <v>0.25</v>
      </c>
      <c r="X3026" s="135">
        <v>90</v>
      </c>
      <c r="Y3026" s="130" t="str">
        <f t="shared" si="416"/>
        <v>CH256</v>
      </c>
      <c r="Z3026" s="130" t="str">
        <f t="shared" si="421"/>
        <v>1/TSB002</v>
      </c>
      <c r="AA3026" s="135">
        <f t="shared" si="419"/>
        <v>0.25</v>
      </c>
      <c r="AB3026" s="135">
        <f t="shared" si="414"/>
        <v>35.79</v>
      </c>
      <c r="AC3026" s="130">
        <f t="shared" si="420"/>
        <v>90</v>
      </c>
      <c r="AD3026" s="130" t="str">
        <f t="shared" si="417"/>
        <v>66000-715</v>
      </c>
      <c r="AE3026" s="136"/>
      <c r="AF3026" s="137"/>
      <c r="AG3026" s="1" t="s">
        <v>152</v>
      </c>
      <c r="AH3026" s="43">
        <v>66824</v>
      </c>
      <c r="AI3026" s="229">
        <v>45244</v>
      </c>
    </row>
    <row r="3027" spans="1:35" x14ac:dyDescent="0.25">
      <c r="A3027" s="140">
        <v>45258</v>
      </c>
      <c r="B3027" s="55" t="s">
        <v>9042</v>
      </c>
      <c r="C3027" s="51" t="s">
        <v>6112</v>
      </c>
      <c r="D3027" s="51" t="s">
        <v>9044</v>
      </c>
      <c r="E3027" s="54">
        <v>45264</v>
      </c>
      <c r="F3027" s="51" t="s">
        <v>832</v>
      </c>
      <c r="G3027" s="48" t="s">
        <v>9043</v>
      </c>
      <c r="H3027" s="52">
        <v>2</v>
      </c>
      <c r="I3027" s="51" t="s">
        <v>2817</v>
      </c>
      <c r="J3027" s="1">
        <v>18.64</v>
      </c>
      <c r="K3027" s="132">
        <v>1021178</v>
      </c>
      <c r="L3027" s="131"/>
      <c r="M3027" s="131">
        <v>7.4</v>
      </c>
      <c r="N3027" s="131">
        <v>1.6</v>
      </c>
      <c r="O3027" s="133">
        <f t="shared" si="418"/>
        <v>11.840000000000002</v>
      </c>
      <c r="P3027" s="131" t="s">
        <v>3486</v>
      </c>
      <c r="Q3027" s="131" t="s">
        <v>281</v>
      </c>
      <c r="R3027" s="134" t="s">
        <v>997</v>
      </c>
      <c r="S3027" s="149">
        <v>1.0213888888888869</v>
      </c>
      <c r="T3027" s="149">
        <v>0.51069444444444345</v>
      </c>
      <c r="U3027" s="150">
        <v>45258</v>
      </c>
      <c r="V3027" s="149">
        <v>8.3333333333333037E-2</v>
      </c>
      <c r="W3027" s="130">
        <v>0.5</v>
      </c>
      <c r="X3027" s="135">
        <v>50</v>
      </c>
      <c r="Y3027" s="130" t="str">
        <f t="shared" si="416"/>
        <v>RL1768</v>
      </c>
      <c r="Z3027" s="130" t="str">
        <f t="shared" si="421"/>
        <v>4/UR14500AC</v>
      </c>
      <c r="AA3027" s="135">
        <f t="shared" si="419"/>
        <v>0.5</v>
      </c>
      <c r="AB3027" s="135">
        <f t="shared" si="414"/>
        <v>18.64</v>
      </c>
      <c r="AC3027" s="130">
        <f t="shared" si="420"/>
        <v>50</v>
      </c>
      <c r="AD3027" s="130" t="str">
        <f t="shared" si="417"/>
        <v>66003-768</v>
      </c>
      <c r="AE3027" s="136"/>
      <c r="AF3027" s="137"/>
      <c r="AG3027" s="1" t="s">
        <v>152</v>
      </c>
      <c r="AH3027" s="43">
        <v>64999</v>
      </c>
      <c r="AI3027" s="229">
        <v>45257</v>
      </c>
    </row>
    <row r="3028" spans="1:35" x14ac:dyDescent="0.25">
      <c r="A3028" s="144">
        <v>45245</v>
      </c>
      <c r="B3028" s="56" t="s">
        <v>8952</v>
      </c>
      <c r="C3028" s="51" t="s">
        <v>2150</v>
      </c>
      <c r="D3028" s="51" t="s">
        <v>381</v>
      </c>
      <c r="E3028" s="54">
        <v>45306</v>
      </c>
      <c r="F3028" s="51" t="s">
        <v>443</v>
      </c>
      <c r="G3028" s="48" t="s">
        <v>380</v>
      </c>
      <c r="H3028" s="52">
        <v>12</v>
      </c>
      <c r="I3028" s="51" t="s">
        <v>95</v>
      </c>
      <c r="J3028" s="1">
        <v>65.11</v>
      </c>
      <c r="K3028" s="132">
        <v>1019802</v>
      </c>
      <c r="L3028" s="131"/>
      <c r="M3028" s="131">
        <v>13.5</v>
      </c>
      <c r="N3028" s="131"/>
      <c r="O3028" s="133">
        <f t="shared" si="418"/>
        <v>0</v>
      </c>
      <c r="P3028" s="131" t="s">
        <v>3538</v>
      </c>
      <c r="Q3028" s="131" t="s">
        <v>382</v>
      </c>
      <c r="R3028" s="134" t="s">
        <v>9078</v>
      </c>
      <c r="S3028" s="149">
        <v>31.984166666666667</v>
      </c>
      <c r="T3028" s="149">
        <v>2.6653472222222221</v>
      </c>
      <c r="U3028" s="150">
        <v>45258</v>
      </c>
      <c r="V3028" s="149">
        <v>0.33333333333333481</v>
      </c>
      <c r="W3028" s="130">
        <v>2.48</v>
      </c>
      <c r="X3028" s="135">
        <v>370</v>
      </c>
      <c r="Y3028" s="130" t="str">
        <f t="shared" si="416"/>
        <v>AL123D</v>
      </c>
      <c r="Z3028" s="130" t="str">
        <f t="shared" si="421"/>
        <v>72/LR20XW</v>
      </c>
      <c r="AA3028" s="135">
        <f t="shared" si="419"/>
        <v>2.48</v>
      </c>
      <c r="AB3028" s="135">
        <f t="shared" si="414"/>
        <v>65.11</v>
      </c>
      <c r="AC3028" s="130">
        <f t="shared" si="420"/>
        <v>370</v>
      </c>
      <c r="AD3028" s="130" t="str">
        <f t="shared" si="417"/>
        <v>66000-182</v>
      </c>
      <c r="AE3028" s="136"/>
      <c r="AF3028" s="137"/>
      <c r="AG3028" s="1" t="s">
        <v>152</v>
      </c>
      <c r="AH3028" s="43">
        <v>65381</v>
      </c>
      <c r="AI3028" s="229">
        <v>45244</v>
      </c>
    </row>
    <row r="3029" spans="1:35" x14ac:dyDescent="0.25">
      <c r="A3029" s="146">
        <v>45246</v>
      </c>
      <c r="B3029" s="57" t="s">
        <v>8961</v>
      </c>
      <c r="C3029" s="51" t="s">
        <v>9041</v>
      </c>
      <c r="D3029" s="51" t="s">
        <v>9079</v>
      </c>
      <c r="E3029" s="54">
        <v>45260</v>
      </c>
      <c r="F3029" s="51" t="s">
        <v>105</v>
      </c>
      <c r="G3029" s="48" t="s">
        <v>8962</v>
      </c>
      <c r="H3029" s="52">
        <v>1</v>
      </c>
      <c r="I3029" s="51" t="s">
        <v>374</v>
      </c>
      <c r="J3029" s="1">
        <v>35.58</v>
      </c>
      <c r="K3029" s="132">
        <v>1020094</v>
      </c>
      <c r="L3029" s="131"/>
      <c r="M3029" s="131">
        <v>12</v>
      </c>
      <c r="N3029" s="131">
        <v>2</v>
      </c>
      <c r="O3029" s="133">
        <f t="shared" si="418"/>
        <v>24</v>
      </c>
      <c r="P3029" s="131" t="s">
        <v>3497</v>
      </c>
      <c r="Q3029" s="131" t="s">
        <v>584</v>
      </c>
      <c r="R3029" s="134" t="s">
        <v>997</v>
      </c>
      <c r="S3029" s="149">
        <v>2.0049999999999963</v>
      </c>
      <c r="T3029" s="149">
        <v>2.0049999999999963</v>
      </c>
      <c r="U3029" s="150">
        <v>45258</v>
      </c>
      <c r="V3029" s="149">
        <v>8.3333333333333037E-2</v>
      </c>
      <c r="W3029" s="130">
        <v>0.5</v>
      </c>
      <c r="X3029" s="135">
        <v>85</v>
      </c>
      <c r="Y3029" s="130" t="str">
        <f t="shared" si="416"/>
        <v>RECELL866</v>
      </c>
      <c r="Z3029" s="130" t="str">
        <f t="shared" si="421"/>
        <v>10/HHR-300SCPY06</v>
      </c>
      <c r="AA3029" s="135">
        <f t="shared" si="419"/>
        <v>0.5</v>
      </c>
      <c r="AB3029" s="135">
        <f t="shared" si="414"/>
        <v>35.58</v>
      </c>
      <c r="AC3029" s="130">
        <f t="shared" si="420"/>
        <v>85</v>
      </c>
      <c r="AD3029" s="130" t="str">
        <f t="shared" si="417"/>
        <v>66003-206</v>
      </c>
      <c r="AE3029" s="136"/>
      <c r="AF3029" s="137"/>
      <c r="AG3029" s="1" t="s">
        <v>151</v>
      </c>
      <c r="AH3029" s="43" t="s">
        <v>294</v>
      </c>
      <c r="AI3029" s="229">
        <v>45246</v>
      </c>
    </row>
    <row r="3030" spans="1:35" x14ac:dyDescent="0.25">
      <c r="A3030" s="262">
        <v>45254</v>
      </c>
      <c r="B3030" s="59" t="s">
        <v>9021</v>
      </c>
      <c r="C3030" s="51" t="s">
        <v>9023</v>
      </c>
      <c r="D3030" s="51" t="s">
        <v>9080</v>
      </c>
      <c r="E3030" s="54">
        <v>45261</v>
      </c>
      <c r="F3030" s="51" t="s">
        <v>3780</v>
      </c>
      <c r="G3030" s="48" t="s">
        <v>9022</v>
      </c>
      <c r="H3030" s="52">
        <v>1</v>
      </c>
      <c r="I3030" s="51" t="s">
        <v>315</v>
      </c>
      <c r="J3030" s="1">
        <v>14.21</v>
      </c>
      <c r="K3030" s="132">
        <v>1020997</v>
      </c>
      <c r="L3030" s="131"/>
      <c r="M3030" s="131">
        <v>1.2</v>
      </c>
      <c r="N3030" s="131">
        <v>13.2</v>
      </c>
      <c r="O3030" s="133">
        <f t="shared" si="418"/>
        <v>15.839999999999998</v>
      </c>
      <c r="P3030" s="131" t="s">
        <v>3497</v>
      </c>
      <c r="Q3030" s="131" t="s">
        <v>632</v>
      </c>
      <c r="R3030" s="134" t="s">
        <v>997</v>
      </c>
      <c r="S3030" s="149">
        <v>0.54611111111111166</v>
      </c>
      <c r="T3030" s="149">
        <v>0.54611111111111166</v>
      </c>
      <c r="U3030" s="150">
        <v>45258</v>
      </c>
      <c r="V3030" s="149">
        <v>8.333333333333437E-2</v>
      </c>
      <c r="W3030" s="130">
        <v>1</v>
      </c>
      <c r="X3030" s="135">
        <v>49</v>
      </c>
      <c r="Y3030" s="130" t="str">
        <f t="shared" si="416"/>
        <v>PACK795</v>
      </c>
      <c r="Z3030" s="130" t="str">
        <f t="shared" si="421"/>
        <v xml:space="preserve">8/HR-AAU </v>
      </c>
      <c r="AA3030" s="135">
        <f t="shared" si="419"/>
        <v>1</v>
      </c>
      <c r="AB3030" s="135">
        <f t="shared" si="414"/>
        <v>14.21</v>
      </c>
      <c r="AC3030" s="130">
        <f t="shared" si="420"/>
        <v>49</v>
      </c>
      <c r="AD3030" s="130" t="str">
        <f t="shared" si="417"/>
        <v>30006-239</v>
      </c>
      <c r="AE3030" s="136"/>
      <c r="AF3030" s="137"/>
      <c r="AG3030" s="1" t="s">
        <v>152</v>
      </c>
      <c r="AH3030" s="43">
        <v>2240</v>
      </c>
      <c r="AI3030" s="229">
        <v>45254</v>
      </c>
    </row>
    <row r="3031" spans="1:35" x14ac:dyDescent="0.25">
      <c r="A3031" s="262">
        <v>45254</v>
      </c>
      <c r="B3031" s="59" t="s">
        <v>9009</v>
      </c>
      <c r="C3031" s="51" t="s">
        <v>9011</v>
      </c>
      <c r="D3031" s="51" t="s">
        <v>9081</v>
      </c>
      <c r="E3031" s="54">
        <v>45253</v>
      </c>
      <c r="F3031" s="51" t="s">
        <v>579</v>
      </c>
      <c r="G3031" s="48" t="s">
        <v>9010</v>
      </c>
      <c r="H3031" s="52">
        <v>1</v>
      </c>
      <c r="I3031" s="51" t="s">
        <v>3221</v>
      </c>
      <c r="J3031" s="1">
        <v>3.27</v>
      </c>
      <c r="K3031" s="132">
        <v>1020870</v>
      </c>
      <c r="L3031" s="131"/>
      <c r="M3031" s="131">
        <v>3.2</v>
      </c>
      <c r="N3031" s="131">
        <v>3.3</v>
      </c>
      <c r="O3031" s="133">
        <f t="shared" si="418"/>
        <v>10.56</v>
      </c>
      <c r="P3031" s="131" t="s">
        <v>508</v>
      </c>
      <c r="Q3031" s="131" t="s">
        <v>412</v>
      </c>
      <c r="R3031" s="134" t="s">
        <v>997</v>
      </c>
      <c r="S3031" s="149">
        <v>0.74277777777777843</v>
      </c>
      <c r="T3031" s="149">
        <v>0.74277777777777843</v>
      </c>
      <c r="U3031" s="150">
        <v>45258</v>
      </c>
      <c r="V3031" s="149">
        <v>8.3333333333333037E-2</v>
      </c>
      <c r="W3031" s="130">
        <v>0.5</v>
      </c>
      <c r="X3031" s="135">
        <v>40</v>
      </c>
      <c r="Y3031" s="130" t="str">
        <f t="shared" si="416"/>
        <v>PACK794</v>
      </c>
      <c r="Z3031" s="130" t="str">
        <f t="shared" si="421"/>
        <v xml:space="preserve">1/IFR26650-33A </v>
      </c>
      <c r="AA3031" s="135">
        <f t="shared" si="419"/>
        <v>0.5</v>
      </c>
      <c r="AB3031" s="135">
        <f t="shared" si="414"/>
        <v>3.27</v>
      </c>
      <c r="AC3031" s="130">
        <f t="shared" si="420"/>
        <v>40</v>
      </c>
      <c r="AD3031" s="130" t="str">
        <f t="shared" si="417"/>
        <v>66003-211</v>
      </c>
      <c r="AE3031" s="136"/>
      <c r="AF3031" s="137"/>
      <c r="AG3031" s="1" t="s">
        <v>151</v>
      </c>
      <c r="AH3031" s="43">
        <v>23769</v>
      </c>
      <c r="AI3031" s="229">
        <v>45253</v>
      </c>
    </row>
    <row r="3032" spans="1:35" x14ac:dyDescent="0.25">
      <c r="A3032" s="140">
        <v>45265</v>
      </c>
      <c r="B3032" s="55" t="s">
        <v>9086</v>
      </c>
      <c r="C3032" s="51" t="s">
        <v>9089</v>
      </c>
      <c r="D3032" s="51" t="s">
        <v>9090</v>
      </c>
      <c r="E3032" s="54">
        <v>45271</v>
      </c>
      <c r="F3032" s="51" t="s">
        <v>9087</v>
      </c>
      <c r="G3032" s="48" t="s">
        <v>9088</v>
      </c>
      <c r="H3032" s="52">
        <v>2</v>
      </c>
      <c r="I3032" s="51" t="s">
        <v>243</v>
      </c>
      <c r="J3032" s="1">
        <v>14.54</v>
      </c>
      <c r="K3032" s="132">
        <v>1021998</v>
      </c>
      <c r="L3032" s="131"/>
      <c r="M3032" s="131">
        <v>7.2</v>
      </c>
      <c r="N3032" s="131">
        <v>2.4</v>
      </c>
      <c r="O3032" s="133">
        <f t="shared" si="418"/>
        <v>17.28</v>
      </c>
      <c r="P3032" s="131" t="s">
        <v>3497</v>
      </c>
      <c r="Q3032" s="131" t="s">
        <v>464</v>
      </c>
      <c r="R3032" s="134" t="s">
        <v>997</v>
      </c>
      <c r="S3032" s="149">
        <v>0.81666666666666643</v>
      </c>
      <c r="T3032" s="149">
        <v>0.40833333333333321</v>
      </c>
      <c r="U3032" s="150">
        <v>45271</v>
      </c>
      <c r="V3032" s="149">
        <v>8.3333333333333037E-2</v>
      </c>
      <c r="W3032" s="130">
        <v>0.39</v>
      </c>
      <c r="X3032" s="135">
        <v>35</v>
      </c>
      <c r="Y3032" s="130" t="str">
        <f t="shared" si="416"/>
        <v>N1504</v>
      </c>
      <c r="Z3032" s="130" t="str">
        <f t="shared" si="421"/>
        <v>6/HR-3UTHB</v>
      </c>
      <c r="AA3032" s="135">
        <f t="shared" si="419"/>
        <v>0.39</v>
      </c>
      <c r="AB3032" s="135">
        <f t="shared" si="414"/>
        <v>14.54</v>
      </c>
      <c r="AC3032" s="130">
        <f t="shared" si="420"/>
        <v>35</v>
      </c>
      <c r="AD3032" s="130" t="str">
        <f t="shared" si="417"/>
        <v>67001-340</v>
      </c>
      <c r="AE3032" s="136"/>
      <c r="AF3032" s="137"/>
      <c r="AG3032" s="1" t="s">
        <v>573</v>
      </c>
      <c r="AH3032" s="43">
        <v>2330</v>
      </c>
      <c r="AI3032" s="229">
        <v>45264</v>
      </c>
    </row>
    <row r="3033" spans="1:35" x14ac:dyDescent="0.25">
      <c r="A3033" s="140">
        <v>45265</v>
      </c>
      <c r="B3033" s="55" t="s">
        <v>9092</v>
      </c>
      <c r="C3033" s="51" t="s">
        <v>9094</v>
      </c>
      <c r="D3033" s="51" t="s">
        <v>9080</v>
      </c>
      <c r="E3033" s="54">
        <v>45271</v>
      </c>
      <c r="F3033" s="51" t="s">
        <v>333</v>
      </c>
      <c r="G3033" s="48" t="s">
        <v>9093</v>
      </c>
      <c r="H3033" s="52">
        <v>1</v>
      </c>
      <c r="I3033" s="51" t="s">
        <v>8681</v>
      </c>
      <c r="J3033" s="1">
        <v>18.27</v>
      </c>
      <c r="K3033" s="132">
        <v>1021999</v>
      </c>
      <c r="L3033" s="131"/>
      <c r="M3033" s="131">
        <v>9.9</v>
      </c>
      <c r="N3033" s="131">
        <v>1.2</v>
      </c>
      <c r="O3033" s="133">
        <f t="shared" si="418"/>
        <v>11.88</v>
      </c>
      <c r="P3033" s="131" t="s">
        <v>508</v>
      </c>
      <c r="Q3033" s="131" t="s">
        <v>577</v>
      </c>
      <c r="R3033" s="134" t="s">
        <v>997</v>
      </c>
      <c r="S3033" s="149">
        <v>0.97055555555555495</v>
      </c>
      <c r="T3033" s="149">
        <v>0.97055555555555495</v>
      </c>
      <c r="U3033" s="150">
        <v>45271</v>
      </c>
      <c r="V3033" s="149">
        <v>8.3333333333335702E-2</v>
      </c>
      <c r="W3033" s="130">
        <v>0.25</v>
      </c>
      <c r="X3033" s="135">
        <v>64</v>
      </c>
      <c r="Y3033" s="130" t="str">
        <f t="shared" si="416"/>
        <v>PACK795</v>
      </c>
      <c r="Z3033" s="130" t="str">
        <f t="shared" si="421"/>
        <v>3/APR18650M1B</v>
      </c>
      <c r="AA3033" s="135">
        <f t="shared" si="419"/>
        <v>0.25</v>
      </c>
      <c r="AB3033" s="135">
        <f t="shared" si="414"/>
        <v>18.27</v>
      </c>
      <c r="AC3033" s="130">
        <f t="shared" si="420"/>
        <v>64</v>
      </c>
      <c r="AD3033" s="130" t="str">
        <f t="shared" si="417"/>
        <v>89003-095R</v>
      </c>
      <c r="AE3033" s="136"/>
      <c r="AF3033" s="137"/>
      <c r="AG3033" s="1" t="s">
        <v>152</v>
      </c>
      <c r="AH3033" s="43" t="s">
        <v>334</v>
      </c>
      <c r="AI3033" s="229">
        <v>45264</v>
      </c>
    </row>
    <row r="3034" spans="1:35" x14ac:dyDescent="0.25">
      <c r="A3034" s="144">
        <v>45252</v>
      </c>
      <c r="B3034" s="206" t="s">
        <v>9004</v>
      </c>
      <c r="C3034" s="175" t="s">
        <v>9005</v>
      </c>
      <c r="D3034" s="175" t="s">
        <v>384</v>
      </c>
      <c r="E3034" s="187">
        <v>45264</v>
      </c>
      <c r="F3034" s="175" t="s">
        <v>258</v>
      </c>
      <c r="G3034" s="176" t="s">
        <v>1175</v>
      </c>
      <c r="H3034" s="177">
        <v>6</v>
      </c>
      <c r="I3034" s="51" t="s">
        <v>654</v>
      </c>
      <c r="J3034">
        <v>485.28166666666669</v>
      </c>
      <c r="K3034" s="132">
        <v>1020593</v>
      </c>
      <c r="L3034" s="131"/>
      <c r="M3034" s="131">
        <v>21.6</v>
      </c>
      <c r="N3034" s="131">
        <v>4.5</v>
      </c>
      <c r="O3034" s="133">
        <f>2*N3034*M3034</f>
        <v>194.4</v>
      </c>
      <c r="P3034" s="131" t="s">
        <v>3486</v>
      </c>
      <c r="Q3034" s="131" t="s">
        <v>6786</v>
      </c>
      <c r="R3034" s="134" t="s">
        <v>5813</v>
      </c>
      <c r="S3034" s="149">
        <v>31.088611111111113</v>
      </c>
      <c r="T3034" s="149">
        <v>5.1814351851851859</v>
      </c>
      <c r="U3034" s="150">
        <v>45271</v>
      </c>
      <c r="V3034" s="149">
        <v>0.41666666666666785</v>
      </c>
      <c r="W3034" s="130">
        <v>8.56</v>
      </c>
      <c r="X3034" s="135">
        <v>1145</v>
      </c>
      <c r="Y3034" s="130" t="str">
        <f t="shared" si="416"/>
        <v>RL638</v>
      </c>
      <c r="Z3034" s="130" t="str">
        <f t="shared" si="421"/>
        <v xml:space="preserve">24/UR18650A </v>
      </c>
      <c r="AA3034" s="135">
        <f t="shared" si="419"/>
        <v>8.56</v>
      </c>
      <c r="AB3034" s="135">
        <f t="shared" si="414"/>
        <v>485.28166666666669</v>
      </c>
      <c r="AC3034" s="130">
        <f t="shared" si="420"/>
        <v>1145</v>
      </c>
      <c r="AD3034" s="130" t="str">
        <f t="shared" si="417"/>
        <v>66000-887</v>
      </c>
      <c r="AE3034" s="136"/>
      <c r="AF3034" s="137"/>
      <c r="AG3034" s="1" t="s">
        <v>152</v>
      </c>
      <c r="AH3034" s="43">
        <v>1167</v>
      </c>
      <c r="AI3034" s="229">
        <v>45251</v>
      </c>
    </row>
    <row r="3035" spans="1:35" x14ac:dyDescent="0.25">
      <c r="A3035" s="144">
        <v>45238</v>
      </c>
      <c r="B3035" s="56" t="s">
        <v>8907</v>
      </c>
      <c r="C3035" s="51" t="s">
        <v>1328</v>
      </c>
      <c r="D3035" s="51" t="s">
        <v>7523</v>
      </c>
      <c r="E3035" s="54">
        <v>45265</v>
      </c>
      <c r="F3035" s="51" t="s">
        <v>117</v>
      </c>
      <c r="G3035" s="48" t="s">
        <v>7522</v>
      </c>
      <c r="H3035" s="52">
        <v>400</v>
      </c>
      <c r="I3035" s="51" t="s">
        <v>344</v>
      </c>
      <c r="J3035" s="1">
        <v>5.62</v>
      </c>
      <c r="K3035" s="132">
        <v>1018956</v>
      </c>
      <c r="L3035" s="131"/>
      <c r="M3035" s="131">
        <v>4.8</v>
      </c>
      <c r="N3035" s="131">
        <v>1.8</v>
      </c>
      <c r="O3035" s="133">
        <f t="shared" ref="O3035:O3062" si="422">N3035*M3035</f>
        <v>8.64</v>
      </c>
      <c r="P3035" s="131" t="s">
        <v>6498</v>
      </c>
      <c r="Q3035" s="131" t="s">
        <v>562</v>
      </c>
      <c r="R3035" s="134" t="s">
        <v>9132</v>
      </c>
      <c r="S3035" s="149">
        <v>74.363333333333344</v>
      </c>
      <c r="T3035" s="149">
        <v>0.18590833333333337</v>
      </c>
      <c r="U3035" s="150">
        <v>45271</v>
      </c>
      <c r="V3035" s="149">
        <v>5.9999999999999982</v>
      </c>
      <c r="W3035" s="130">
        <v>0.18</v>
      </c>
      <c r="X3035" s="135">
        <v>17.329999999999998</v>
      </c>
      <c r="Y3035" s="130" t="str">
        <f t="shared" si="416"/>
        <v>N1358</v>
      </c>
      <c r="Z3035" s="130" t="str">
        <f t="shared" si="421"/>
        <v>4/IT1800Cs</v>
      </c>
      <c r="AA3035" s="135">
        <f t="shared" si="419"/>
        <v>0.18</v>
      </c>
      <c r="AB3035" s="135">
        <f t="shared" si="414"/>
        <v>5.62</v>
      </c>
      <c r="AC3035" s="130">
        <f t="shared" si="420"/>
        <v>17.329999999999998</v>
      </c>
      <c r="AD3035" s="130" t="str">
        <f t="shared" si="417"/>
        <v>30004-284FL-L</v>
      </c>
      <c r="AE3035" s="136"/>
      <c r="AF3035" s="137"/>
      <c r="AG3035" s="1" t="s">
        <v>573</v>
      </c>
      <c r="AH3035" s="43">
        <v>24232</v>
      </c>
      <c r="AI3035" s="229">
        <v>45237</v>
      </c>
    </row>
    <row r="3036" spans="1:35" x14ac:dyDescent="0.25">
      <c r="A3036" s="140">
        <v>45258</v>
      </c>
      <c r="B3036" s="55" t="s">
        <v>9045</v>
      </c>
      <c r="C3036" s="51" t="s">
        <v>3153</v>
      </c>
      <c r="D3036" s="51" t="s">
        <v>5796</v>
      </c>
      <c r="E3036" s="54">
        <v>45268</v>
      </c>
      <c r="F3036" s="51" t="s">
        <v>117</v>
      </c>
      <c r="G3036" s="48" t="s">
        <v>5794</v>
      </c>
      <c r="H3036" s="52">
        <v>2</v>
      </c>
      <c r="I3036" s="51" t="s">
        <v>388</v>
      </c>
      <c r="J3036" s="1">
        <v>86.12</v>
      </c>
      <c r="K3036" s="132">
        <v>1020998</v>
      </c>
      <c r="L3036" s="131"/>
      <c r="M3036" s="131">
        <v>3.6</v>
      </c>
      <c r="N3036" s="131">
        <v>66.400000000000006</v>
      </c>
      <c r="O3036" s="133">
        <f t="shared" si="422"/>
        <v>239.04000000000002</v>
      </c>
      <c r="P3036" s="131" t="s">
        <v>3372</v>
      </c>
      <c r="Q3036" s="131" t="s">
        <v>715</v>
      </c>
      <c r="R3036" s="134" t="s">
        <v>9073</v>
      </c>
      <c r="S3036" s="149">
        <v>6.9841666666666713</v>
      </c>
      <c r="T3036" s="149">
        <v>3.4920833333333356</v>
      </c>
      <c r="U3036" s="150">
        <v>45268</v>
      </c>
      <c r="V3036" s="149">
        <v>8.333333333333437E-2</v>
      </c>
      <c r="W3036" s="130">
        <v>1.37</v>
      </c>
      <c r="X3036" s="135">
        <v>178</v>
      </c>
      <c r="Y3036" s="130" t="str">
        <f t="shared" si="416"/>
        <v>L732</v>
      </c>
      <c r="Z3036" s="130" t="str">
        <f t="shared" si="421"/>
        <v>3/LS33600</v>
      </c>
      <c r="AA3036" s="135">
        <f t="shared" si="419"/>
        <v>1.37</v>
      </c>
      <c r="AB3036" s="135">
        <f t="shared" si="414"/>
        <v>86.12</v>
      </c>
      <c r="AC3036" s="130">
        <f t="shared" si="420"/>
        <v>178</v>
      </c>
      <c r="AD3036" s="130" t="str">
        <f t="shared" si="417"/>
        <v>66001-710</v>
      </c>
      <c r="AE3036" s="136"/>
      <c r="AF3036" s="137"/>
      <c r="AG3036" s="1" t="s">
        <v>152</v>
      </c>
      <c r="AH3036" s="43">
        <v>24232</v>
      </c>
      <c r="AI3036" s="229">
        <v>45254</v>
      </c>
    </row>
    <row r="3037" spans="1:35" x14ac:dyDescent="0.25">
      <c r="A3037" s="140">
        <v>45139</v>
      </c>
      <c r="B3037" s="55" t="s">
        <v>8308</v>
      </c>
      <c r="C3037" s="236" t="s">
        <v>2558</v>
      </c>
      <c r="D3037" s="51" t="s">
        <v>1239</v>
      </c>
      <c r="E3037" s="54">
        <v>45450</v>
      </c>
      <c r="F3037" s="51" t="s">
        <v>87</v>
      </c>
      <c r="G3037" s="48" t="s">
        <v>1237</v>
      </c>
      <c r="H3037" s="52">
        <v>250</v>
      </c>
      <c r="I3037" s="51" t="s">
        <v>113</v>
      </c>
      <c r="J3037" s="1">
        <v>27.05</v>
      </c>
      <c r="K3037" s="132">
        <v>1007553</v>
      </c>
      <c r="L3037" s="131"/>
      <c r="M3037" s="131">
        <v>3.6</v>
      </c>
      <c r="N3037" s="131">
        <v>16.7</v>
      </c>
      <c r="O3037" s="133">
        <f t="shared" si="422"/>
        <v>60.12</v>
      </c>
      <c r="P3037" s="131" t="s">
        <v>3486</v>
      </c>
      <c r="Q3037" s="131" t="s">
        <v>715</v>
      </c>
      <c r="R3037" s="134" t="s">
        <v>9132</v>
      </c>
      <c r="S3037" s="149">
        <v>93.775833333333324</v>
      </c>
      <c r="T3037" s="149">
        <v>0.37510333333333329</v>
      </c>
      <c r="U3037" s="150">
        <v>45267</v>
      </c>
      <c r="V3037" s="149">
        <v>4.5</v>
      </c>
      <c r="W3037" s="130">
        <v>0.39</v>
      </c>
      <c r="X3037" s="135">
        <v>50</v>
      </c>
      <c r="Y3037" s="130" t="str">
        <f t="shared" si="416"/>
        <v>RL1440</v>
      </c>
      <c r="Z3037" s="130" t="str">
        <f t="shared" si="421"/>
        <v>5/NCR18650BF</v>
      </c>
      <c r="AA3037" s="135">
        <f t="shared" si="419"/>
        <v>0.39</v>
      </c>
      <c r="AB3037" s="135">
        <f t="shared" si="414"/>
        <v>27.05</v>
      </c>
      <c r="AC3037" s="130">
        <f t="shared" si="420"/>
        <v>50</v>
      </c>
      <c r="AD3037" s="130" t="str">
        <f t="shared" si="417"/>
        <v>67001-849</v>
      </c>
      <c r="AE3037" s="136"/>
      <c r="AF3037" s="137"/>
      <c r="AG3037" s="1" t="s">
        <v>153</v>
      </c>
      <c r="AH3037" s="43">
        <v>24081</v>
      </c>
      <c r="AI3037" s="229">
        <v>45133</v>
      </c>
    </row>
    <row r="3038" spans="1:35" x14ac:dyDescent="0.25">
      <c r="A3038" s="140">
        <v>45265</v>
      </c>
      <c r="B3038" s="55" t="s">
        <v>9096</v>
      </c>
      <c r="C3038" s="51" t="s">
        <v>149</v>
      </c>
      <c r="D3038" s="51" t="s">
        <v>220</v>
      </c>
      <c r="E3038" s="54">
        <v>45279</v>
      </c>
      <c r="F3038" s="51" t="s">
        <v>3091</v>
      </c>
      <c r="G3038" s="48" t="s">
        <v>219</v>
      </c>
      <c r="H3038" s="52">
        <v>16</v>
      </c>
      <c r="I3038" s="51" t="s">
        <v>148</v>
      </c>
      <c r="J3038" s="1">
        <v>8.3000000000000007</v>
      </c>
      <c r="K3038" s="132">
        <v>1022126</v>
      </c>
      <c r="L3038" s="131"/>
      <c r="M3038" s="131">
        <v>3.6</v>
      </c>
      <c r="N3038" s="131">
        <v>13</v>
      </c>
      <c r="O3038" s="133">
        <f t="shared" si="422"/>
        <v>46.800000000000004</v>
      </c>
      <c r="P3038" s="131" t="s">
        <v>3372</v>
      </c>
      <c r="Q3038" s="131" t="s">
        <v>412</v>
      </c>
      <c r="R3038" s="134" t="s">
        <v>9073</v>
      </c>
      <c r="S3038" s="149">
        <v>7.0719444444444441</v>
      </c>
      <c r="T3038" s="149">
        <v>0.44199652777777776</v>
      </c>
      <c r="U3038" s="150">
        <v>45267</v>
      </c>
      <c r="V3038" s="149">
        <v>0.41666666666666652</v>
      </c>
      <c r="W3038" s="130">
        <v>0.2</v>
      </c>
      <c r="X3038" s="135">
        <v>33</v>
      </c>
      <c r="Y3038" s="130" t="str">
        <f t="shared" si="416"/>
        <v>L204</v>
      </c>
      <c r="Z3038" s="130" t="str">
        <f t="shared" si="421"/>
        <v>1/LSH20</v>
      </c>
      <c r="AA3038" s="135">
        <f t="shared" si="419"/>
        <v>0.2</v>
      </c>
      <c r="AB3038" s="135">
        <f t="shared" si="414"/>
        <v>8.3000000000000007</v>
      </c>
      <c r="AC3038" s="130">
        <f t="shared" si="420"/>
        <v>33</v>
      </c>
      <c r="AD3038" s="130" t="str">
        <f t="shared" si="417"/>
        <v>66000-207</v>
      </c>
      <c r="AE3038" s="136"/>
      <c r="AF3038" s="137"/>
      <c r="AG3038" s="1" t="s">
        <v>152</v>
      </c>
      <c r="AH3038" s="43">
        <v>65365</v>
      </c>
      <c r="AI3038" s="229">
        <v>45265</v>
      </c>
    </row>
    <row r="3039" spans="1:35" x14ac:dyDescent="0.25">
      <c r="A3039" s="262">
        <v>45254</v>
      </c>
      <c r="B3039" s="59" t="s">
        <v>9012</v>
      </c>
      <c r="C3039" s="51" t="s">
        <v>9028</v>
      </c>
      <c r="D3039" s="51" t="s">
        <v>9133</v>
      </c>
      <c r="E3039" s="54">
        <v>45274</v>
      </c>
      <c r="F3039" s="51" t="s">
        <v>9013</v>
      </c>
      <c r="G3039" s="48" t="s">
        <v>9014</v>
      </c>
      <c r="H3039" s="52">
        <v>2</v>
      </c>
      <c r="I3039" s="51" t="s">
        <v>9015</v>
      </c>
      <c r="J3039" s="1">
        <v>9.8000000000000007</v>
      </c>
      <c r="K3039" s="132">
        <v>1020841</v>
      </c>
      <c r="L3039" s="131"/>
      <c r="M3039" s="131">
        <v>4.8</v>
      </c>
      <c r="N3039" s="131">
        <v>2.5</v>
      </c>
      <c r="O3039" s="133">
        <f t="shared" si="422"/>
        <v>12</v>
      </c>
      <c r="P3039" s="131" t="s">
        <v>9016</v>
      </c>
      <c r="Q3039" s="131" t="s">
        <v>562</v>
      </c>
      <c r="R3039" s="134" t="s">
        <v>997</v>
      </c>
      <c r="S3039" s="149">
        <v>0.43249999999999966</v>
      </c>
      <c r="T3039" s="149">
        <v>0.21624999999999983</v>
      </c>
      <c r="U3039" s="150">
        <v>45267</v>
      </c>
      <c r="V3039" s="149">
        <v>0.16666666666666607</v>
      </c>
      <c r="W3039" s="130">
        <v>1</v>
      </c>
      <c r="X3039" s="135">
        <v>80</v>
      </c>
      <c r="Y3039" s="130" t="str">
        <f t="shared" si="416"/>
        <v>RECELL870</v>
      </c>
      <c r="Z3039" s="130" t="str">
        <f t="shared" si="421"/>
        <v>8/ET2500D</v>
      </c>
      <c r="AA3039" s="135">
        <f t="shared" si="419"/>
        <v>1</v>
      </c>
      <c r="AB3039" s="135">
        <f t="shared" si="414"/>
        <v>9.8000000000000007</v>
      </c>
      <c r="AC3039" s="130">
        <f t="shared" si="420"/>
        <v>80</v>
      </c>
      <c r="AD3039" s="130" t="str">
        <f t="shared" si="417"/>
        <v>22000-440B</v>
      </c>
      <c r="AE3039" s="136"/>
      <c r="AF3039" s="137"/>
      <c r="AG3039" s="1" t="s">
        <v>152</v>
      </c>
      <c r="AH3039" s="43">
        <v>2980</v>
      </c>
      <c r="AI3039" s="229">
        <v>45253</v>
      </c>
    </row>
    <row r="3040" spans="1:35" x14ac:dyDescent="0.25">
      <c r="A3040" s="140">
        <v>45251</v>
      </c>
      <c r="B3040" s="55" t="s">
        <v>9003</v>
      </c>
      <c r="C3040" s="51" t="s">
        <v>681</v>
      </c>
      <c r="D3040" s="51" t="s">
        <v>5428</v>
      </c>
      <c r="E3040" s="54">
        <v>45272</v>
      </c>
      <c r="F3040" s="51" t="s">
        <v>5426</v>
      </c>
      <c r="G3040" s="48" t="s">
        <v>5427</v>
      </c>
      <c r="H3040" s="52">
        <v>100</v>
      </c>
      <c r="I3040" s="51" t="s">
        <v>676</v>
      </c>
      <c r="J3040" s="1">
        <v>2.6</v>
      </c>
      <c r="K3040" s="132">
        <v>1020531</v>
      </c>
      <c r="L3040" s="131"/>
      <c r="M3040" s="131">
        <v>3.6</v>
      </c>
      <c r="N3040" s="131">
        <v>0.25</v>
      </c>
      <c r="O3040" s="133">
        <f t="shared" si="422"/>
        <v>0.9</v>
      </c>
      <c r="P3040" s="131" t="s">
        <v>3497</v>
      </c>
      <c r="Q3040" s="131" t="s">
        <v>577</v>
      </c>
      <c r="R3040" s="134" t="s">
        <v>9073</v>
      </c>
      <c r="S3040" s="149">
        <v>24.541111111111107</v>
      </c>
      <c r="T3040" s="149">
        <v>0.24541111111111108</v>
      </c>
      <c r="U3040" s="150">
        <v>45266</v>
      </c>
      <c r="V3040" s="149">
        <v>1.4166666666666643</v>
      </c>
      <c r="W3040" s="130">
        <v>0.28000000000000003</v>
      </c>
      <c r="X3040" s="135">
        <v>20.9</v>
      </c>
      <c r="Y3040" s="130" t="str">
        <f t="shared" si="416"/>
        <v>N736</v>
      </c>
      <c r="Z3040" s="130" t="str">
        <f t="shared" si="421"/>
        <v>3/H250-1/3AA</v>
      </c>
      <c r="AA3040" s="135">
        <f t="shared" si="419"/>
        <v>0.28000000000000003</v>
      </c>
      <c r="AB3040" s="135">
        <f t="shared" si="414"/>
        <v>2.6</v>
      </c>
      <c r="AC3040" s="130">
        <f t="shared" si="420"/>
        <v>20.9</v>
      </c>
      <c r="AD3040" s="130" t="str">
        <f t="shared" si="417"/>
        <v>40000-613SCHN</v>
      </c>
      <c r="AE3040" s="136"/>
      <c r="AF3040" s="137"/>
      <c r="AG3040" s="1" t="s">
        <v>151</v>
      </c>
      <c r="AH3040" s="43">
        <v>37290</v>
      </c>
      <c r="AI3040" s="229">
        <v>45251</v>
      </c>
    </row>
    <row r="3041" spans="1:35" x14ac:dyDescent="0.25">
      <c r="A3041" s="147">
        <v>45233</v>
      </c>
      <c r="B3041" s="82" t="s">
        <v>8894</v>
      </c>
      <c r="C3041" s="51" t="s">
        <v>642</v>
      </c>
      <c r="D3041" s="51" t="s">
        <v>1382</v>
      </c>
      <c r="E3041" s="54">
        <v>45275</v>
      </c>
      <c r="F3041" s="51" t="s">
        <v>1380</v>
      </c>
      <c r="G3041" s="48" t="s">
        <v>1381</v>
      </c>
      <c r="H3041" s="52">
        <v>75</v>
      </c>
      <c r="I3041" s="51" t="s">
        <v>364</v>
      </c>
      <c r="J3041" s="1">
        <v>48.84</v>
      </c>
      <c r="K3041" s="132">
        <v>1018656</v>
      </c>
      <c r="L3041" s="131"/>
      <c r="M3041" s="131">
        <v>14.8</v>
      </c>
      <c r="N3041" s="131">
        <v>5.2</v>
      </c>
      <c r="O3041" s="133">
        <f t="shared" si="422"/>
        <v>76.960000000000008</v>
      </c>
      <c r="P3041" s="180" t="s">
        <v>3486</v>
      </c>
      <c r="Q3041" s="131" t="s">
        <v>92</v>
      </c>
      <c r="R3041" s="134" t="s">
        <v>361</v>
      </c>
      <c r="S3041" s="149">
        <v>77.398611111111109</v>
      </c>
      <c r="T3041" s="149">
        <v>1.0319814814814814</v>
      </c>
      <c r="U3041" s="150">
        <v>45266</v>
      </c>
      <c r="V3041" s="149">
        <v>1.8333333333333335</v>
      </c>
      <c r="W3041" s="130">
        <v>0.73</v>
      </c>
      <c r="X3041" s="135">
        <v>118</v>
      </c>
      <c r="Y3041" s="130" t="str">
        <f t="shared" si="416"/>
        <v>RL1366</v>
      </c>
      <c r="Z3041" s="130" t="str">
        <f t="shared" si="421"/>
        <v>8/UR18650ZY</v>
      </c>
      <c r="AA3041" s="135">
        <f t="shared" si="419"/>
        <v>0.73</v>
      </c>
      <c r="AB3041" s="135">
        <f t="shared" si="414"/>
        <v>48.84</v>
      </c>
      <c r="AC3041" s="130">
        <f t="shared" si="420"/>
        <v>118</v>
      </c>
      <c r="AD3041" s="130" t="str">
        <f t="shared" si="417"/>
        <v>66002-828</v>
      </c>
      <c r="AE3041" s="136"/>
      <c r="AF3041" s="137"/>
      <c r="AG3041" s="1" t="s">
        <v>152</v>
      </c>
      <c r="AH3041" s="43">
        <v>2256</v>
      </c>
      <c r="AI3041" s="229">
        <v>45233</v>
      </c>
    </row>
    <row r="3042" spans="1:35" x14ac:dyDescent="0.25">
      <c r="A3042" s="262">
        <v>45254</v>
      </c>
      <c r="B3042" s="59" t="s">
        <v>9017</v>
      </c>
      <c r="C3042" s="51" t="s">
        <v>9027</v>
      </c>
      <c r="D3042" s="51" t="s">
        <v>2028</v>
      </c>
      <c r="E3042" s="54">
        <v>45264</v>
      </c>
      <c r="F3042" s="51" t="s">
        <v>117</v>
      </c>
      <c r="G3042" s="48" t="s">
        <v>2026</v>
      </c>
      <c r="H3042" s="52">
        <v>8</v>
      </c>
      <c r="I3042" s="51" t="s">
        <v>660</v>
      </c>
      <c r="J3042" s="1">
        <v>1.1599999999999999</v>
      </c>
      <c r="K3042" s="132">
        <v>102088</v>
      </c>
      <c r="L3042" s="131"/>
      <c r="M3042" s="131">
        <v>3.6</v>
      </c>
      <c r="N3042" s="131">
        <v>1.2</v>
      </c>
      <c r="O3042" s="133">
        <f t="shared" si="422"/>
        <v>4.32</v>
      </c>
      <c r="P3042" s="131" t="s">
        <v>3372</v>
      </c>
      <c r="Q3042" s="131" t="s">
        <v>412</v>
      </c>
      <c r="R3042" s="134" t="s">
        <v>997</v>
      </c>
      <c r="S3042" s="149">
        <v>1.6875</v>
      </c>
      <c r="T3042" s="149">
        <v>0.2109375</v>
      </c>
      <c r="U3042" s="150">
        <v>45265</v>
      </c>
      <c r="V3042" s="149">
        <v>0.16666666666666607</v>
      </c>
      <c r="W3042" s="130">
        <v>0.5</v>
      </c>
      <c r="X3042" s="135">
        <v>6.75</v>
      </c>
      <c r="Y3042" s="130" t="str">
        <f t="shared" si="416"/>
        <v>L365</v>
      </c>
      <c r="Z3042" s="130" t="str">
        <f t="shared" si="421"/>
        <v xml:space="preserve">8/PLC-1/2AA-3.6-B </v>
      </c>
      <c r="AA3042" s="135">
        <f t="shared" si="419"/>
        <v>0.5</v>
      </c>
      <c r="AB3042" s="135">
        <f t="shared" si="414"/>
        <v>1.1599999999999999</v>
      </c>
      <c r="AC3042" s="130">
        <f t="shared" si="420"/>
        <v>6.75</v>
      </c>
      <c r="AD3042" s="130" t="str">
        <f t="shared" si="417"/>
        <v>59001-501CE-B</v>
      </c>
      <c r="AE3042" s="136"/>
      <c r="AF3042" s="137"/>
      <c r="AG3042" s="1" t="s">
        <v>573</v>
      </c>
      <c r="AH3042" s="43">
        <v>24232</v>
      </c>
      <c r="AI3042" s="229">
        <v>45253</v>
      </c>
    </row>
    <row r="3043" spans="1:35" x14ac:dyDescent="0.25">
      <c r="A3043" s="144">
        <v>45210</v>
      </c>
      <c r="B3043" s="56" t="s">
        <v>8770</v>
      </c>
      <c r="C3043" s="51" t="s">
        <v>8772</v>
      </c>
      <c r="D3043" s="51" t="s">
        <v>8773</v>
      </c>
      <c r="E3043" s="54">
        <v>45236</v>
      </c>
      <c r="F3043" s="51" t="s">
        <v>2232</v>
      </c>
      <c r="G3043" s="48" t="s">
        <v>8771</v>
      </c>
      <c r="H3043" s="52">
        <v>3</v>
      </c>
      <c r="I3043" s="51" t="s">
        <v>3492</v>
      </c>
      <c r="J3043" s="1">
        <v>923.21</v>
      </c>
      <c r="K3043" s="132">
        <v>1015778</v>
      </c>
      <c r="L3043" s="131"/>
      <c r="M3043" s="131"/>
      <c r="N3043" s="131"/>
      <c r="O3043" s="133">
        <f t="shared" si="422"/>
        <v>0</v>
      </c>
      <c r="P3043" s="131"/>
      <c r="Q3043" s="131"/>
      <c r="R3043" s="134" t="s">
        <v>6881</v>
      </c>
      <c r="S3043" s="149">
        <v>52.361944444444433</v>
      </c>
      <c r="T3043" s="149">
        <v>17.453981481481478</v>
      </c>
      <c r="U3043" s="150">
        <v>45265</v>
      </c>
      <c r="V3043" s="149">
        <v>0.16666666666666874</v>
      </c>
      <c r="W3043" s="130">
        <v>16.940000000000001</v>
      </c>
      <c r="X3043" s="135">
        <v>1750</v>
      </c>
      <c r="Y3043" s="130" t="str">
        <f t="shared" si="416"/>
        <v>CH449</v>
      </c>
      <c r="Z3043" s="130" t="str">
        <f t="shared" si="421"/>
        <v>4/TSB-003APCB</v>
      </c>
      <c r="AA3043" s="135">
        <f t="shared" si="419"/>
        <v>16.940000000000001</v>
      </c>
      <c r="AB3043" s="135">
        <f t="shared" si="414"/>
        <v>923.21</v>
      </c>
      <c r="AC3043" s="130">
        <f t="shared" si="420"/>
        <v>1750</v>
      </c>
      <c r="AD3043" s="130" t="str">
        <f t="shared" si="417"/>
        <v>66002-108</v>
      </c>
      <c r="AE3043" s="136"/>
      <c r="AF3043" s="137"/>
      <c r="AG3043" s="1" t="s">
        <v>151</v>
      </c>
      <c r="AH3043" s="43">
        <v>66571</v>
      </c>
      <c r="AI3043" s="229">
        <v>45208</v>
      </c>
    </row>
    <row r="3044" spans="1:35" x14ac:dyDescent="0.25">
      <c r="A3044" s="146">
        <v>45218</v>
      </c>
      <c r="B3044" s="57" t="s">
        <v>8827</v>
      </c>
      <c r="C3044" s="51" t="s">
        <v>8829</v>
      </c>
      <c r="D3044" s="51" t="s">
        <v>8830</v>
      </c>
      <c r="E3044" s="54">
        <v>45238</v>
      </c>
      <c r="F3044" s="51" t="s">
        <v>1421</v>
      </c>
      <c r="G3044" s="48" t="s">
        <v>8828</v>
      </c>
      <c r="H3044" s="52">
        <v>2</v>
      </c>
      <c r="I3044" s="51" t="s">
        <v>1066</v>
      </c>
      <c r="J3044" s="1">
        <v>44.63</v>
      </c>
      <c r="K3044" s="132">
        <v>1016790</v>
      </c>
      <c r="L3044" s="131"/>
      <c r="M3044" s="131">
        <v>12</v>
      </c>
      <c r="N3044" s="131">
        <v>7.6</v>
      </c>
      <c r="O3044" s="133">
        <f t="shared" si="422"/>
        <v>91.199999999999989</v>
      </c>
      <c r="P3044" s="131" t="s">
        <v>508</v>
      </c>
      <c r="Q3044" s="131" t="s">
        <v>92</v>
      </c>
      <c r="R3044" s="134" t="s">
        <v>997</v>
      </c>
      <c r="S3044" s="149">
        <v>7.7736111111111121</v>
      </c>
      <c r="T3044" s="149">
        <v>3.8868055555555561</v>
      </c>
      <c r="U3044" s="150">
        <v>45265</v>
      </c>
      <c r="V3044" s="149">
        <v>0.16666666666666607</v>
      </c>
      <c r="W3044" s="130">
        <v>4.17</v>
      </c>
      <c r="X3044" s="135">
        <v>230</v>
      </c>
      <c r="Y3044" s="130" t="str">
        <f t="shared" si="416"/>
        <v>RL1398)</v>
      </c>
      <c r="Z3044" s="130" t="str">
        <f t="shared" si="421"/>
        <v>8/IFR26650-38A</v>
      </c>
      <c r="AA3044" s="135">
        <f t="shared" si="419"/>
        <v>4.17</v>
      </c>
      <c r="AB3044" s="135">
        <f t="shared" si="414"/>
        <v>44.63</v>
      </c>
      <c r="AC3044" s="130">
        <f t="shared" si="420"/>
        <v>230</v>
      </c>
      <c r="AD3044" s="130" t="str">
        <f t="shared" si="417"/>
        <v>67001-827</v>
      </c>
      <c r="AE3044" s="136"/>
      <c r="AF3044" s="137"/>
      <c r="AG3044" s="1" t="s">
        <v>153</v>
      </c>
      <c r="AH3044" s="43">
        <v>66560</v>
      </c>
      <c r="AI3044" s="229">
        <v>45217</v>
      </c>
    </row>
    <row r="3045" spans="1:35" x14ac:dyDescent="0.25">
      <c r="A3045" s="147">
        <v>45247</v>
      </c>
      <c r="B3045" s="82" t="s">
        <v>8978</v>
      </c>
      <c r="C3045" s="51" t="s">
        <v>289</v>
      </c>
      <c r="D3045" s="51" t="s">
        <v>8981</v>
      </c>
      <c r="E3045" s="54">
        <v>45261</v>
      </c>
      <c r="F3045" s="51" t="s">
        <v>292</v>
      </c>
      <c r="G3045" s="48" t="s">
        <v>8979</v>
      </c>
      <c r="H3045" s="52">
        <v>5</v>
      </c>
      <c r="I3045" s="51" t="s">
        <v>288</v>
      </c>
      <c r="J3045" s="1">
        <v>20.190000000000001</v>
      </c>
      <c r="K3045" s="132">
        <v>1020177</v>
      </c>
      <c r="L3045" s="131" t="s">
        <v>8980</v>
      </c>
      <c r="M3045" s="131">
        <v>7.5</v>
      </c>
      <c r="N3045" s="131">
        <v>4</v>
      </c>
      <c r="O3045" s="133">
        <f t="shared" si="422"/>
        <v>30</v>
      </c>
      <c r="P3045" s="131" t="s">
        <v>3497</v>
      </c>
      <c r="Q3045" s="131" t="s">
        <v>464</v>
      </c>
      <c r="R3045" s="134" t="s">
        <v>6455</v>
      </c>
      <c r="S3045" s="149">
        <v>4.2352777777777764</v>
      </c>
      <c r="T3045" s="149">
        <v>0.84705555555555523</v>
      </c>
      <c r="U3045" s="150">
        <v>45265</v>
      </c>
      <c r="V3045" s="149">
        <v>0.16666666666666741</v>
      </c>
      <c r="W3045" s="130">
        <v>0.89</v>
      </c>
      <c r="X3045" s="135">
        <v>86.42</v>
      </c>
      <c r="Y3045" s="130" t="str">
        <f t="shared" si="416"/>
        <v>N517</v>
      </c>
      <c r="Z3045" s="130" t="str">
        <f t="shared" si="421"/>
        <v>6/HR-4/3AU</v>
      </c>
      <c r="AA3045" s="135">
        <f t="shared" si="419"/>
        <v>0.89</v>
      </c>
      <c r="AB3045" s="135">
        <f t="shared" si="414"/>
        <v>20.190000000000001</v>
      </c>
      <c r="AC3045" s="130">
        <f t="shared" si="420"/>
        <v>86.42</v>
      </c>
      <c r="AD3045" s="130" t="str">
        <f t="shared" si="417"/>
        <v>22000-055</v>
      </c>
      <c r="AE3045" s="136"/>
      <c r="AF3045" s="137"/>
      <c r="AG3045" s="1" t="s">
        <v>151</v>
      </c>
      <c r="AH3045" s="43">
        <v>6830</v>
      </c>
      <c r="AI3045" s="229">
        <v>45247</v>
      </c>
    </row>
    <row r="3046" spans="1:35" x14ac:dyDescent="0.25">
      <c r="A3046" s="139">
        <v>45264</v>
      </c>
      <c r="B3046" s="58" t="s">
        <v>9063</v>
      </c>
      <c r="C3046" s="51" t="s">
        <v>3235</v>
      </c>
      <c r="D3046" s="51" t="s">
        <v>1063</v>
      </c>
      <c r="E3046" s="54">
        <v>45282</v>
      </c>
      <c r="F3046" s="51" t="s">
        <v>267</v>
      </c>
      <c r="G3046" s="48" t="s">
        <v>1062</v>
      </c>
      <c r="H3046" s="52">
        <v>2</v>
      </c>
      <c r="I3046" s="51" t="s">
        <v>1924</v>
      </c>
      <c r="J3046" s="1">
        <v>39.68</v>
      </c>
      <c r="K3046" s="132">
        <v>1021922</v>
      </c>
      <c r="L3046" s="131"/>
      <c r="M3046" s="131"/>
      <c r="N3046" s="131"/>
      <c r="O3046" s="133">
        <f t="shared" si="422"/>
        <v>0</v>
      </c>
      <c r="P3046" s="131"/>
      <c r="Q3046" s="131"/>
      <c r="R3046" s="134" t="s">
        <v>249</v>
      </c>
      <c r="S3046" s="149">
        <v>0.16666666666666607</v>
      </c>
      <c r="T3046" s="149">
        <v>8.3333333333333037E-2</v>
      </c>
      <c r="U3046" s="150">
        <v>45265</v>
      </c>
      <c r="V3046" s="149">
        <v>0.16666666666666607</v>
      </c>
      <c r="W3046" s="130">
        <v>0.12</v>
      </c>
      <c r="X3046" s="135">
        <v>80</v>
      </c>
      <c r="Y3046" s="130" t="str">
        <f t="shared" si="416"/>
        <v>CH211A</v>
      </c>
      <c r="Z3046" s="130" t="str">
        <f t="shared" si="421"/>
        <v>1/TSB-002PCB</v>
      </c>
      <c r="AA3046" s="135">
        <f t="shared" si="419"/>
        <v>0.12</v>
      </c>
      <c r="AB3046" s="135">
        <f t="shared" si="414"/>
        <v>39.68</v>
      </c>
      <c r="AC3046" s="130">
        <f t="shared" si="420"/>
        <v>80</v>
      </c>
      <c r="AD3046" s="130" t="str">
        <f t="shared" si="417"/>
        <v>66000-118A</v>
      </c>
      <c r="AE3046" s="136"/>
      <c r="AF3046" s="137"/>
      <c r="AG3046" s="1" t="s">
        <v>153</v>
      </c>
      <c r="AH3046" s="43">
        <v>66116</v>
      </c>
      <c r="AI3046" s="229">
        <v>45264</v>
      </c>
    </row>
    <row r="3047" spans="1:35" x14ac:dyDescent="0.25">
      <c r="A3047" s="262">
        <v>45254</v>
      </c>
      <c r="B3047" s="59" t="s">
        <v>9020</v>
      </c>
      <c r="C3047" s="51" t="s">
        <v>274</v>
      </c>
      <c r="D3047" s="51" t="s">
        <v>1063</v>
      </c>
      <c r="E3047" s="54">
        <v>45264</v>
      </c>
      <c r="F3047" s="51" t="s">
        <v>267</v>
      </c>
      <c r="G3047" s="48" t="s">
        <v>1062</v>
      </c>
      <c r="H3047" s="52">
        <v>3</v>
      </c>
      <c r="I3047" s="51" t="s">
        <v>9019</v>
      </c>
      <c r="J3047" s="1">
        <v>39.68</v>
      </c>
      <c r="K3047" s="132">
        <v>1020948</v>
      </c>
      <c r="L3047" s="131"/>
      <c r="M3047" s="131"/>
      <c r="N3047" s="131"/>
      <c r="O3047" s="133">
        <f t="shared" si="422"/>
        <v>0</v>
      </c>
      <c r="P3047" s="131"/>
      <c r="Q3047" s="131"/>
      <c r="R3047" s="134" t="s">
        <v>249</v>
      </c>
      <c r="S3047" s="149">
        <v>0.16666666666666607</v>
      </c>
      <c r="T3047" s="149">
        <v>5.5555555555555358E-2</v>
      </c>
      <c r="U3047" s="150">
        <v>45265</v>
      </c>
      <c r="V3047" s="149">
        <v>0.16666666666666607</v>
      </c>
      <c r="W3047" s="130">
        <v>1</v>
      </c>
      <c r="X3047" s="135">
        <v>80</v>
      </c>
      <c r="Y3047" s="130" t="str">
        <f t="shared" si="416"/>
        <v>CH211A</v>
      </c>
      <c r="Z3047" s="130" t="str">
        <f t="shared" si="421"/>
        <v>TSB-002PCB</v>
      </c>
      <c r="AA3047" s="135">
        <f t="shared" si="419"/>
        <v>1</v>
      </c>
      <c r="AB3047" s="135">
        <f t="shared" si="414"/>
        <v>39.68</v>
      </c>
      <c r="AC3047" s="130">
        <f t="shared" si="420"/>
        <v>80</v>
      </c>
      <c r="AD3047" s="130" t="str">
        <f t="shared" si="417"/>
        <v>66000-118A</v>
      </c>
      <c r="AE3047" s="136"/>
      <c r="AF3047" s="137"/>
      <c r="AG3047" s="1" t="s">
        <v>153</v>
      </c>
      <c r="AH3047" s="43">
        <v>66116</v>
      </c>
      <c r="AI3047" s="229">
        <v>45254</v>
      </c>
    </row>
    <row r="3048" spans="1:35" x14ac:dyDescent="0.25">
      <c r="A3048" s="262">
        <v>45254</v>
      </c>
      <c r="B3048" s="59" t="s">
        <v>9018</v>
      </c>
      <c r="C3048" s="51" t="s">
        <v>274</v>
      </c>
      <c r="D3048" s="51" t="s">
        <v>1063</v>
      </c>
      <c r="E3048" s="54">
        <v>45275</v>
      </c>
      <c r="F3048" s="51" t="s">
        <v>267</v>
      </c>
      <c r="G3048" s="48" t="s">
        <v>1062</v>
      </c>
      <c r="H3048" s="52">
        <v>2</v>
      </c>
      <c r="I3048" s="51" t="s">
        <v>9019</v>
      </c>
      <c r="J3048" s="1">
        <v>39.68</v>
      </c>
      <c r="K3048" s="132">
        <v>1020783</v>
      </c>
      <c r="L3048" s="131"/>
      <c r="M3048" s="131"/>
      <c r="N3048" s="131"/>
      <c r="O3048" s="133">
        <f t="shared" si="422"/>
        <v>0</v>
      </c>
      <c r="P3048" s="131"/>
      <c r="Q3048" s="131"/>
      <c r="R3048" s="134" t="s">
        <v>249</v>
      </c>
      <c r="S3048" s="149">
        <v>0.2150000000000003</v>
      </c>
      <c r="T3048" s="149">
        <v>0.10750000000000015</v>
      </c>
      <c r="U3048" s="150">
        <v>45265</v>
      </c>
      <c r="V3048" s="149">
        <v>0.16666666666666741</v>
      </c>
      <c r="W3048" s="130">
        <v>1</v>
      </c>
      <c r="X3048" s="135">
        <v>80</v>
      </c>
      <c r="Y3048" s="130" t="str">
        <f t="shared" si="416"/>
        <v>CH211A</v>
      </c>
      <c r="Z3048" s="130" t="str">
        <f t="shared" si="421"/>
        <v>TSB-002PCB</v>
      </c>
      <c r="AA3048" s="135">
        <f t="shared" si="419"/>
        <v>1</v>
      </c>
      <c r="AB3048" s="135">
        <f t="shared" si="414"/>
        <v>39.68</v>
      </c>
      <c r="AC3048" s="130">
        <f t="shared" si="420"/>
        <v>80</v>
      </c>
      <c r="AD3048" s="130" t="str">
        <f t="shared" si="417"/>
        <v>66000-118A</v>
      </c>
      <c r="AE3048" s="136"/>
      <c r="AF3048" s="137"/>
      <c r="AG3048" s="1" t="s">
        <v>153</v>
      </c>
      <c r="AH3048" s="43">
        <v>66116</v>
      </c>
      <c r="AI3048" s="229">
        <v>45253</v>
      </c>
    </row>
    <row r="3049" spans="1:35" x14ac:dyDescent="0.25">
      <c r="A3049" s="140">
        <v>45216</v>
      </c>
      <c r="B3049" s="55" t="s">
        <v>8811</v>
      </c>
      <c r="C3049" s="51" t="s">
        <v>6646</v>
      </c>
      <c r="D3049" s="51" t="s">
        <v>8025</v>
      </c>
      <c r="E3049" s="54">
        <v>45236</v>
      </c>
      <c r="F3049" s="51" t="s">
        <v>8812</v>
      </c>
      <c r="G3049" s="48" t="s">
        <v>8027</v>
      </c>
      <c r="H3049" s="52">
        <v>10</v>
      </c>
      <c r="I3049" s="51" t="s">
        <v>318</v>
      </c>
      <c r="J3049" s="1">
        <v>258.89</v>
      </c>
      <c r="K3049" s="132">
        <v>1016392</v>
      </c>
      <c r="L3049" s="131"/>
      <c r="M3049" s="131">
        <v>3.6</v>
      </c>
      <c r="N3049" s="131">
        <v>131.1</v>
      </c>
      <c r="O3049" s="133">
        <f t="shared" si="422"/>
        <v>471.96</v>
      </c>
      <c r="P3049" s="180" t="s">
        <v>3486</v>
      </c>
      <c r="Q3049" s="131" t="s">
        <v>6647</v>
      </c>
      <c r="R3049" s="134" t="s">
        <v>3039</v>
      </c>
      <c r="S3049" s="149">
        <v>15.152222222222228</v>
      </c>
      <c r="T3049" s="149">
        <v>1.5152222222222229</v>
      </c>
      <c r="U3049" s="150">
        <v>45265</v>
      </c>
      <c r="V3049" s="149">
        <v>0.50000000000000089</v>
      </c>
      <c r="W3049" s="130">
        <v>3.74</v>
      </c>
      <c r="X3049" s="135">
        <v>780</v>
      </c>
      <c r="Y3049" s="130" t="str">
        <f t="shared" si="416"/>
        <v>RL1539A</v>
      </c>
      <c r="Z3049" s="130" t="str">
        <f t="shared" si="421"/>
        <v>38/NCR18650GA</v>
      </c>
      <c r="AA3049" s="135">
        <f t="shared" si="419"/>
        <v>3.74</v>
      </c>
      <c r="AB3049" s="135">
        <f t="shared" si="414"/>
        <v>258.89</v>
      </c>
      <c r="AC3049" s="130">
        <f t="shared" si="420"/>
        <v>780</v>
      </c>
      <c r="AD3049" s="130" t="str">
        <f t="shared" si="417"/>
        <v>67001-876A</v>
      </c>
      <c r="AE3049" s="136"/>
      <c r="AF3049" s="137"/>
      <c r="AG3049" s="1" t="s">
        <v>153</v>
      </c>
      <c r="AH3049" s="43">
        <v>2486</v>
      </c>
      <c r="AI3049" s="229">
        <v>45212</v>
      </c>
    </row>
    <row r="3050" spans="1:35" x14ac:dyDescent="0.25">
      <c r="A3050" s="146">
        <v>45260</v>
      </c>
      <c r="B3050" s="57" t="s">
        <v>9052</v>
      </c>
      <c r="C3050" s="51" t="s">
        <v>8525</v>
      </c>
      <c r="D3050" s="51" t="s">
        <v>8526</v>
      </c>
      <c r="E3050" s="54">
        <v>45259</v>
      </c>
      <c r="F3050" s="51" t="s">
        <v>5532</v>
      </c>
      <c r="G3050" s="48" t="s">
        <v>8523</v>
      </c>
      <c r="H3050" s="52">
        <v>11</v>
      </c>
      <c r="I3050" s="51" t="s">
        <v>8524</v>
      </c>
      <c r="J3050" s="1">
        <v>121.54</v>
      </c>
      <c r="K3050" s="132">
        <v>1021505</v>
      </c>
      <c r="L3050" s="131"/>
      <c r="M3050" s="131">
        <v>24</v>
      </c>
      <c r="N3050" s="131">
        <v>8</v>
      </c>
      <c r="O3050" s="133">
        <f t="shared" si="422"/>
        <v>192</v>
      </c>
      <c r="P3050" s="131" t="s">
        <v>115</v>
      </c>
      <c r="Q3050" s="131" t="s">
        <v>412</v>
      </c>
      <c r="R3050" s="134" t="s">
        <v>5813</v>
      </c>
      <c r="S3050" s="149">
        <v>3.6716666666666651</v>
      </c>
      <c r="T3050" s="149">
        <v>0.33378787878787863</v>
      </c>
      <c r="U3050" s="150">
        <v>45264</v>
      </c>
      <c r="V3050" s="149">
        <v>8.3333333333335702E-2</v>
      </c>
      <c r="W3050" s="130">
        <v>0.37</v>
      </c>
      <c r="X3050" s="135">
        <v>153.56</v>
      </c>
      <c r="Y3050" s="130" t="str">
        <f t="shared" si="416"/>
        <v>CH598A</v>
      </c>
      <c r="Z3050" s="130" t="str">
        <f t="shared" si="421"/>
        <v>VECIP67-24/8A</v>
      </c>
      <c r="AA3050" s="135">
        <f t="shared" si="419"/>
        <v>0.37</v>
      </c>
      <c r="AB3050" s="135">
        <f t="shared" si="414"/>
        <v>121.54</v>
      </c>
      <c r="AC3050" s="130">
        <f t="shared" si="420"/>
        <v>153.56</v>
      </c>
      <c r="AD3050" s="130" t="str">
        <f t="shared" si="417"/>
        <v>64900-694XLR</v>
      </c>
      <c r="AE3050" s="136"/>
      <c r="AF3050" s="137"/>
      <c r="AG3050" s="1" t="s">
        <v>153</v>
      </c>
      <c r="AH3050" s="43">
        <v>66277</v>
      </c>
      <c r="AI3050" s="229">
        <v>45259</v>
      </c>
    </row>
    <row r="3051" spans="1:35" x14ac:dyDescent="0.25">
      <c r="A3051" s="144">
        <v>45189</v>
      </c>
      <c r="B3051" s="56" t="s">
        <v>8630</v>
      </c>
      <c r="C3051" s="51" t="s">
        <v>327</v>
      </c>
      <c r="D3051" s="51" t="s">
        <v>353</v>
      </c>
      <c r="E3051" s="54">
        <v>45268</v>
      </c>
      <c r="F3051" s="51" t="s">
        <v>571</v>
      </c>
      <c r="G3051" s="48" t="s">
        <v>352</v>
      </c>
      <c r="H3051" s="52">
        <v>300</v>
      </c>
      <c r="I3051" s="51" t="s">
        <v>326</v>
      </c>
      <c r="J3051" s="1">
        <v>24.68</v>
      </c>
      <c r="K3051" s="132">
        <v>1013217</v>
      </c>
      <c r="L3051" s="131"/>
      <c r="M3051" s="131">
        <v>8.4</v>
      </c>
      <c r="N3051" s="131">
        <v>4.5</v>
      </c>
      <c r="O3051" s="133">
        <f t="shared" si="422"/>
        <v>37.800000000000004</v>
      </c>
      <c r="P3051" s="131" t="s">
        <v>3497</v>
      </c>
      <c r="Q3051" s="131" t="s">
        <v>589</v>
      </c>
      <c r="R3051" s="134" t="s">
        <v>9134</v>
      </c>
      <c r="S3051" s="149">
        <v>51.690277777777773</v>
      </c>
      <c r="T3051" s="149">
        <v>0.17230092592592591</v>
      </c>
      <c r="U3051" s="150">
        <v>45271</v>
      </c>
      <c r="V3051" s="149">
        <v>1.5</v>
      </c>
      <c r="W3051" s="130">
        <v>0.38</v>
      </c>
      <c r="X3051" s="135">
        <v>54</v>
      </c>
      <c r="Y3051" s="130" t="str">
        <f t="shared" si="416"/>
        <v>N1387</v>
      </c>
      <c r="Z3051" s="130" t="str">
        <f t="shared" si="421"/>
        <v>7/MH-C4500HT</v>
      </c>
      <c r="AA3051" s="135">
        <f t="shared" si="419"/>
        <v>0.38</v>
      </c>
      <c r="AB3051" s="135">
        <f t="shared" si="414"/>
        <v>24.68</v>
      </c>
      <c r="AC3051" s="130">
        <f t="shared" si="420"/>
        <v>54</v>
      </c>
      <c r="AD3051" s="130" t="str">
        <f t="shared" si="417"/>
        <v>66000-909</v>
      </c>
      <c r="AE3051" s="136"/>
      <c r="AF3051" s="137"/>
      <c r="AG3051" s="1" t="s">
        <v>153</v>
      </c>
      <c r="AH3051" s="43">
        <v>65616</v>
      </c>
      <c r="AI3051" s="229">
        <v>45182</v>
      </c>
    </row>
    <row r="3052" spans="1:35" s="1" customFormat="1" x14ac:dyDescent="0.25">
      <c r="A3052" s="140">
        <v>45181</v>
      </c>
      <c r="B3052" s="55">
        <v>328359</v>
      </c>
      <c r="C3052" s="51" t="s">
        <v>771</v>
      </c>
      <c r="D3052" s="51" t="s">
        <v>772</v>
      </c>
      <c r="E3052" s="54">
        <v>44895</v>
      </c>
      <c r="F3052" s="51" t="s">
        <v>108</v>
      </c>
      <c r="G3052" s="48" t="s">
        <v>769</v>
      </c>
      <c r="H3052" s="52">
        <v>50</v>
      </c>
      <c r="I3052" s="51" t="s">
        <v>770</v>
      </c>
      <c r="J3052" s="1">
        <v>25.62</v>
      </c>
      <c r="K3052" s="207">
        <v>930678</v>
      </c>
      <c r="L3052" s="130"/>
      <c r="M3052" s="130">
        <v>3.7</v>
      </c>
      <c r="N3052" s="130">
        <v>3.1</v>
      </c>
      <c r="O3052" s="135">
        <f t="shared" si="422"/>
        <v>11.47</v>
      </c>
      <c r="P3052" s="130" t="s">
        <v>3486</v>
      </c>
      <c r="Q3052" s="130" t="s">
        <v>715</v>
      </c>
      <c r="R3052" s="130" t="s">
        <v>3204</v>
      </c>
      <c r="S3052" s="135">
        <v>44.040555555555557</v>
      </c>
      <c r="T3052" s="135">
        <v>0.8808111111111111</v>
      </c>
      <c r="U3052" s="210">
        <v>45273</v>
      </c>
      <c r="V3052" s="135">
        <v>0.83333333333333437</v>
      </c>
      <c r="W3052" s="130">
        <v>0.69</v>
      </c>
      <c r="X3052" s="135">
        <v>78</v>
      </c>
      <c r="Y3052" s="130" t="str">
        <f t="shared" si="416"/>
        <v>RL1365</v>
      </c>
      <c r="Z3052" s="130" t="str">
        <f t="shared" si="421"/>
        <v>5/LP852040</v>
      </c>
      <c r="AA3052" s="135">
        <f t="shared" si="419"/>
        <v>0.69</v>
      </c>
      <c r="AB3052" s="135">
        <f t="shared" si="414"/>
        <v>25.62</v>
      </c>
      <c r="AC3052" s="130">
        <f t="shared" si="420"/>
        <v>78</v>
      </c>
      <c r="AD3052" s="130" t="str">
        <f t="shared" si="417"/>
        <v>67001-596GTTSR</v>
      </c>
      <c r="AE3052" s="136"/>
      <c r="AF3052" s="137"/>
      <c r="AG3052" s="1" t="s">
        <v>153</v>
      </c>
      <c r="AH3052" s="43">
        <v>65551</v>
      </c>
      <c r="AI3052" s="229">
        <v>44901</v>
      </c>
    </row>
    <row r="3053" spans="1:35" x14ac:dyDescent="0.25">
      <c r="A3053" s="146">
        <v>45036</v>
      </c>
      <c r="B3053" s="57" t="s">
        <v>7531</v>
      </c>
      <c r="C3053" s="236" t="s">
        <v>7535</v>
      </c>
      <c r="D3053" s="51" t="s">
        <v>7536</v>
      </c>
      <c r="E3053" s="54">
        <v>45034</v>
      </c>
      <c r="F3053" s="51" t="s">
        <v>7532</v>
      </c>
      <c r="G3053" s="48" t="s">
        <v>7533</v>
      </c>
      <c r="H3053" s="52">
        <v>1</v>
      </c>
      <c r="I3053" s="51" t="s">
        <v>7534</v>
      </c>
      <c r="J3053" s="1">
        <v>704.12</v>
      </c>
      <c r="K3053" s="132">
        <v>993188</v>
      </c>
      <c r="L3053" s="131"/>
      <c r="M3053" s="131">
        <v>12.8</v>
      </c>
      <c r="N3053" s="131">
        <v>45</v>
      </c>
      <c r="O3053" s="133">
        <f t="shared" si="422"/>
        <v>576</v>
      </c>
      <c r="P3053" s="131" t="s">
        <v>508</v>
      </c>
      <c r="Q3053" s="131" t="s">
        <v>2152</v>
      </c>
      <c r="R3053" s="134" t="s">
        <v>259</v>
      </c>
      <c r="S3053" s="149">
        <v>23.510833333333327</v>
      </c>
      <c r="T3053" s="149">
        <v>23.510833333333327</v>
      </c>
      <c r="U3053" s="150">
        <v>45273</v>
      </c>
      <c r="V3053" s="149">
        <v>0.16666666666666607</v>
      </c>
      <c r="W3053" s="130">
        <v>0.5</v>
      </c>
      <c r="X3053" s="135">
        <v>2125.4499999999998</v>
      </c>
      <c r="Y3053" s="130" t="str">
        <f t="shared" si="416"/>
        <v>RL1674</v>
      </c>
      <c r="Z3053" s="130" t="str">
        <f t="shared" si="421"/>
        <v>LFBM-COMPACT12845</v>
      </c>
      <c r="AA3053" s="135">
        <f t="shared" si="419"/>
        <v>0.5</v>
      </c>
      <c r="AB3053" s="135">
        <f t="shared" si="414"/>
        <v>704.12</v>
      </c>
      <c r="AC3053" s="130">
        <f t="shared" si="420"/>
        <v>2125.4499999999998</v>
      </c>
      <c r="AD3053" s="130" t="str">
        <f t="shared" si="417"/>
        <v>88003-647</v>
      </c>
      <c r="AE3053" s="136"/>
      <c r="AF3053" s="137"/>
      <c r="AG3053" s="1" t="s">
        <v>7537</v>
      </c>
      <c r="AH3053" s="43">
        <v>27111</v>
      </c>
      <c r="AI3053" s="229">
        <v>45044</v>
      </c>
    </row>
    <row r="3054" spans="1:35" x14ac:dyDescent="0.25">
      <c r="A3054" s="139">
        <v>45110</v>
      </c>
      <c r="B3054" s="58" t="s">
        <v>8030</v>
      </c>
      <c r="C3054" s="236" t="s">
        <v>4941</v>
      </c>
      <c r="D3054" s="51" t="s">
        <v>8032</v>
      </c>
      <c r="E3054" s="54">
        <v>45113</v>
      </c>
      <c r="F3054" s="51" t="s">
        <v>108</v>
      </c>
      <c r="G3054" s="48" t="s">
        <v>8031</v>
      </c>
      <c r="H3054" s="52">
        <v>1</v>
      </c>
      <c r="I3054" s="51" t="s">
        <v>113</v>
      </c>
      <c r="J3054" s="1">
        <v>16</v>
      </c>
      <c r="K3054" s="132">
        <v>1004451</v>
      </c>
      <c r="L3054" s="131"/>
      <c r="M3054" s="131">
        <v>3.7</v>
      </c>
      <c r="N3054" s="131">
        <v>10</v>
      </c>
      <c r="O3054" s="133">
        <f t="shared" si="422"/>
        <v>37</v>
      </c>
      <c r="P3054" s="131" t="s">
        <v>3486</v>
      </c>
      <c r="Q3054" s="131" t="s">
        <v>124</v>
      </c>
      <c r="R3054" s="134" t="s">
        <v>7409</v>
      </c>
      <c r="S3054" s="149">
        <v>1.7880555555555562</v>
      </c>
      <c r="T3054" s="149">
        <v>1.7880555555555562</v>
      </c>
      <c r="U3054" s="150">
        <v>45273</v>
      </c>
      <c r="V3054" s="149">
        <v>8.3333333333333037E-2</v>
      </c>
      <c r="W3054" s="130">
        <v>2</v>
      </c>
      <c r="X3054" s="135">
        <v>75</v>
      </c>
      <c r="Y3054" s="130" t="str">
        <f t="shared" si="416"/>
        <v>RL1709</v>
      </c>
      <c r="Z3054" s="130" t="str">
        <f t="shared" si="421"/>
        <v>3/NCR18650BF</v>
      </c>
      <c r="AA3054" s="135">
        <f t="shared" si="419"/>
        <v>2</v>
      </c>
      <c r="AB3054" s="135">
        <f t="shared" si="414"/>
        <v>16</v>
      </c>
      <c r="AC3054" s="130">
        <f t="shared" si="420"/>
        <v>75</v>
      </c>
      <c r="AD3054" s="130" t="str">
        <f t="shared" si="417"/>
        <v>67001-949</v>
      </c>
      <c r="AE3054" s="136"/>
      <c r="AF3054" s="137"/>
      <c r="AG3054" s="1" t="s">
        <v>153</v>
      </c>
      <c r="AH3054" s="43">
        <v>65551</v>
      </c>
      <c r="AI3054" s="229">
        <v>45110</v>
      </c>
    </row>
    <row r="3055" spans="1:35" x14ac:dyDescent="0.25">
      <c r="A3055" s="139">
        <v>45068</v>
      </c>
      <c r="B3055" s="58" t="s">
        <v>7755</v>
      </c>
      <c r="C3055" s="236" t="s">
        <v>327</v>
      </c>
      <c r="D3055" s="51" t="s">
        <v>353</v>
      </c>
      <c r="E3055" s="54">
        <v>45121</v>
      </c>
      <c r="F3055" s="51" t="s">
        <v>571</v>
      </c>
      <c r="G3055" s="48" t="s">
        <v>352</v>
      </c>
      <c r="H3055" s="52">
        <v>450</v>
      </c>
      <c r="I3055" s="51" t="s">
        <v>326</v>
      </c>
      <c r="J3055" s="1">
        <v>23.51</v>
      </c>
      <c r="K3055" s="132">
        <v>999282</v>
      </c>
      <c r="L3055" s="131"/>
      <c r="M3055" s="131">
        <v>8.4</v>
      </c>
      <c r="N3055" s="131">
        <v>4.5</v>
      </c>
      <c r="O3055" s="133">
        <f t="shared" si="422"/>
        <v>37.800000000000004</v>
      </c>
      <c r="P3055" s="131" t="s">
        <v>3497</v>
      </c>
      <c r="Q3055" s="131" t="s">
        <v>589</v>
      </c>
      <c r="R3055" s="134" t="s">
        <v>7908</v>
      </c>
      <c r="S3055" s="149">
        <v>31.664444444444449</v>
      </c>
      <c r="T3055" s="149">
        <v>7.0365432098765446E-2</v>
      </c>
      <c r="U3055" s="150">
        <v>45273</v>
      </c>
      <c r="V3055" s="149">
        <v>2.916666666666667</v>
      </c>
      <c r="W3055" s="130">
        <v>0.4</v>
      </c>
      <c r="X3055" s="135">
        <v>54</v>
      </c>
      <c r="Y3055" s="130" t="str">
        <f t="shared" si="416"/>
        <v>N1387</v>
      </c>
      <c r="Z3055" s="130" t="str">
        <f t="shared" si="421"/>
        <v>7/MH-C4500HT</v>
      </c>
      <c r="AA3055" s="135">
        <f t="shared" si="419"/>
        <v>0.4</v>
      </c>
      <c r="AB3055" s="135">
        <f t="shared" si="414"/>
        <v>23.51</v>
      </c>
      <c r="AC3055" s="130">
        <f t="shared" si="420"/>
        <v>54</v>
      </c>
      <c r="AD3055" s="130" t="str">
        <f t="shared" si="417"/>
        <v>66000-909</v>
      </c>
      <c r="AE3055" s="136"/>
      <c r="AF3055" s="137"/>
      <c r="AG3055" s="1" t="s">
        <v>153</v>
      </c>
      <c r="AH3055" s="43">
        <v>65616</v>
      </c>
      <c r="AI3055" s="229">
        <v>45065</v>
      </c>
    </row>
    <row r="3056" spans="1:35" x14ac:dyDescent="0.25">
      <c r="A3056" s="140">
        <v>44796</v>
      </c>
      <c r="B3056" s="55" t="s">
        <v>5856</v>
      </c>
      <c r="C3056" s="236" t="s">
        <v>5859</v>
      </c>
      <c r="D3056" s="51" t="s">
        <v>5860</v>
      </c>
      <c r="E3056" s="54">
        <v>44819</v>
      </c>
      <c r="F3056" s="51" t="s">
        <v>5433</v>
      </c>
      <c r="G3056" s="48" t="s">
        <v>5857</v>
      </c>
      <c r="H3056" s="52">
        <v>5</v>
      </c>
      <c r="I3056" s="51" t="s">
        <v>5858</v>
      </c>
      <c r="J3056" s="1">
        <v>846.72799999999995</v>
      </c>
      <c r="K3056" s="132">
        <v>968351</v>
      </c>
      <c r="L3056" s="131"/>
      <c r="M3056" s="131">
        <v>36.700000000000003</v>
      </c>
      <c r="N3056" s="131">
        <v>24</v>
      </c>
      <c r="O3056" s="133">
        <f t="shared" si="422"/>
        <v>880.80000000000007</v>
      </c>
      <c r="P3056" s="131" t="s">
        <v>3945</v>
      </c>
      <c r="Q3056" s="131" t="s">
        <v>584</v>
      </c>
      <c r="R3056" s="134" t="s">
        <v>118</v>
      </c>
      <c r="S3056" s="149">
        <v>11.402500000000003</v>
      </c>
      <c r="T3056" s="149">
        <v>2.2805000000000009</v>
      </c>
      <c r="U3056" s="150">
        <v>45273</v>
      </c>
      <c r="V3056" s="149">
        <v>0.16666666666666607</v>
      </c>
      <c r="W3056" s="130">
        <v>5</v>
      </c>
      <c r="X3056" s="135">
        <v>1800</v>
      </c>
      <c r="Y3056" s="130" t="str">
        <f t="shared" si="416"/>
        <v>DH57A</v>
      </c>
      <c r="Z3056" s="130" t="str">
        <f t="shared" ref="Z3056:Z3062" si="423">C3056</f>
        <v>10/LIRDD-HT-BC</v>
      </c>
      <c r="AA3056" s="135">
        <f t="shared" si="419"/>
        <v>5</v>
      </c>
      <c r="AB3056" s="135">
        <f t="shared" si="414"/>
        <v>846.72799999999995</v>
      </c>
      <c r="AC3056" s="130">
        <f t="shared" si="420"/>
        <v>1800</v>
      </c>
      <c r="AD3056" s="130" t="str">
        <f t="shared" si="417"/>
        <v>66003-057A</v>
      </c>
      <c r="AE3056" s="136"/>
      <c r="AF3056" s="137"/>
      <c r="AG3056" s="1" t="s">
        <v>151</v>
      </c>
      <c r="AH3056" s="43">
        <v>66844</v>
      </c>
      <c r="AI3056" s="51"/>
    </row>
    <row r="3057" spans="1:35" x14ac:dyDescent="0.25">
      <c r="A3057" s="139">
        <v>44858</v>
      </c>
      <c r="B3057" s="58" t="s">
        <v>6336</v>
      </c>
      <c r="C3057" s="236" t="s">
        <v>6338</v>
      </c>
      <c r="D3057" s="51" t="s">
        <v>6339</v>
      </c>
      <c r="E3057" s="54">
        <v>44854</v>
      </c>
      <c r="F3057" s="51" t="s">
        <v>5433</v>
      </c>
      <c r="G3057" s="48" t="s">
        <v>6337</v>
      </c>
      <c r="H3057" s="52">
        <v>4</v>
      </c>
      <c r="I3057" s="51" t="s">
        <v>5858</v>
      </c>
      <c r="J3057" s="1">
        <v>957.8</v>
      </c>
      <c r="K3057" s="132">
        <v>975772</v>
      </c>
      <c r="L3057" s="131"/>
      <c r="M3057" s="131">
        <v>40.369999999999997</v>
      </c>
      <c r="N3057" s="131">
        <v>24</v>
      </c>
      <c r="O3057" s="133">
        <f t="shared" si="422"/>
        <v>968.87999999999988</v>
      </c>
      <c r="P3057" s="131" t="s">
        <v>3945</v>
      </c>
      <c r="Q3057" s="131" t="s">
        <v>2608</v>
      </c>
      <c r="R3057" s="134"/>
      <c r="S3057" s="149">
        <v>0</v>
      </c>
      <c r="T3057" s="149">
        <v>0</v>
      </c>
      <c r="U3057" s="150">
        <v>45273</v>
      </c>
      <c r="V3057" s="149">
        <v>0.16666666666666607</v>
      </c>
      <c r="W3057" s="130">
        <v>10</v>
      </c>
      <c r="X3057" s="135">
        <v>1960</v>
      </c>
      <c r="Y3057" s="130" t="str">
        <f t="shared" si="416"/>
        <v>DH59</v>
      </c>
      <c r="Z3057" s="130" t="str">
        <f t="shared" si="423"/>
        <v xml:space="preserve">11/LIRDD-HT </v>
      </c>
      <c r="AA3057" s="135">
        <f t="shared" si="419"/>
        <v>10</v>
      </c>
      <c r="AB3057" s="135">
        <f t="shared" si="414"/>
        <v>957.8</v>
      </c>
      <c r="AC3057" s="130">
        <f t="shared" si="420"/>
        <v>1960</v>
      </c>
      <c r="AD3057" s="130" t="str">
        <f t="shared" si="417"/>
        <v>66004-099</v>
      </c>
      <c r="AE3057" s="136"/>
      <c r="AF3057" s="137"/>
      <c r="AG3057" s="1" t="s">
        <v>152</v>
      </c>
      <c r="AH3057" s="43">
        <v>66844</v>
      </c>
      <c r="AI3057" s="51"/>
    </row>
    <row r="3058" spans="1:35" x14ac:dyDescent="0.25">
      <c r="A3058" s="144">
        <v>45175</v>
      </c>
      <c r="B3058" s="56" t="s">
        <v>8552</v>
      </c>
      <c r="C3058" s="51" t="s">
        <v>8555</v>
      </c>
      <c r="D3058" s="51" t="s">
        <v>8556</v>
      </c>
      <c r="E3058" s="54">
        <v>45195</v>
      </c>
      <c r="F3058" s="51" t="s">
        <v>8553</v>
      </c>
      <c r="G3058" s="48" t="s">
        <v>8554</v>
      </c>
      <c r="H3058" s="52">
        <v>12</v>
      </c>
      <c r="I3058" s="51" t="s">
        <v>318</v>
      </c>
      <c r="J3058" s="1">
        <v>106.85</v>
      </c>
      <c r="K3058" s="132">
        <v>1012203</v>
      </c>
      <c r="L3058" s="131"/>
      <c r="M3058" s="131">
        <v>14.4</v>
      </c>
      <c r="N3058" s="131">
        <v>17.25</v>
      </c>
      <c r="O3058" s="133">
        <f t="shared" si="422"/>
        <v>248.4</v>
      </c>
      <c r="P3058" s="131" t="s">
        <v>3486</v>
      </c>
      <c r="Q3058" s="131" t="s">
        <v>5217</v>
      </c>
      <c r="R3058" s="134" t="s">
        <v>2878</v>
      </c>
      <c r="S3058" s="149">
        <v>41.939166666666665</v>
      </c>
      <c r="T3058" s="149">
        <v>3.4949305555555554</v>
      </c>
      <c r="U3058" s="150">
        <v>45273</v>
      </c>
      <c r="V3058" s="149">
        <v>0.25000000000000044</v>
      </c>
      <c r="W3058" s="130">
        <v>0.5</v>
      </c>
      <c r="X3058" s="135">
        <v>360</v>
      </c>
      <c r="Y3058" s="130" t="str">
        <f t="shared" si="416"/>
        <v>RL604A</v>
      </c>
      <c r="Z3058" s="130" t="str">
        <f t="shared" si="423"/>
        <v>20/NCR18650G</v>
      </c>
      <c r="AA3058" s="135">
        <f t="shared" si="419"/>
        <v>0.5</v>
      </c>
      <c r="AB3058" s="135">
        <f t="shared" si="414"/>
        <v>106.85</v>
      </c>
      <c r="AC3058" s="130">
        <f t="shared" si="420"/>
        <v>360</v>
      </c>
      <c r="AD3058" s="130" t="str">
        <f t="shared" si="417"/>
        <v>88002-647RS</v>
      </c>
      <c r="AE3058" s="136"/>
      <c r="AF3058" s="137"/>
      <c r="AG3058" s="1" t="s">
        <v>153</v>
      </c>
      <c r="AH3058" s="43">
        <v>34491</v>
      </c>
      <c r="AI3058" s="229">
        <v>45174</v>
      </c>
    </row>
    <row r="3059" spans="1:35" x14ac:dyDescent="0.25">
      <c r="A3059" s="144">
        <v>45175</v>
      </c>
      <c r="B3059" s="56">
        <v>334974</v>
      </c>
      <c r="C3059" s="51" t="s">
        <v>8555</v>
      </c>
      <c r="D3059" s="51" t="s">
        <v>8556</v>
      </c>
      <c r="E3059" s="54">
        <v>45195</v>
      </c>
      <c r="F3059" s="51" t="s">
        <v>8553</v>
      </c>
      <c r="G3059" s="48" t="s">
        <v>8554</v>
      </c>
      <c r="H3059" s="52">
        <v>1</v>
      </c>
      <c r="I3059" s="51" t="s">
        <v>318</v>
      </c>
      <c r="J3059" s="1">
        <v>106.85</v>
      </c>
      <c r="K3059" s="132">
        <v>1012203</v>
      </c>
      <c r="L3059" s="131"/>
      <c r="M3059" s="131">
        <v>14.4</v>
      </c>
      <c r="N3059" s="131">
        <v>17.25</v>
      </c>
      <c r="O3059" s="133">
        <f t="shared" si="422"/>
        <v>248.4</v>
      </c>
      <c r="P3059" s="131" t="s">
        <v>3486</v>
      </c>
      <c r="Q3059" s="131" t="s">
        <v>5217</v>
      </c>
      <c r="R3059" s="134" t="s">
        <v>7409</v>
      </c>
      <c r="S3059" s="149">
        <v>20.509166666666665</v>
      </c>
      <c r="T3059" s="149">
        <v>20.509166666666665</v>
      </c>
      <c r="U3059" s="150">
        <v>45273</v>
      </c>
      <c r="V3059" s="149">
        <v>8.3333333333333037E-2</v>
      </c>
      <c r="W3059" s="130">
        <v>0.5</v>
      </c>
      <c r="X3059" s="135">
        <v>360</v>
      </c>
      <c r="Y3059" s="130" t="str">
        <f t="shared" si="416"/>
        <v>RL604A</v>
      </c>
      <c r="Z3059" s="130" t="str">
        <f t="shared" si="423"/>
        <v>20/NCR18650G</v>
      </c>
      <c r="AA3059" s="135">
        <f t="shared" si="419"/>
        <v>0.5</v>
      </c>
      <c r="AB3059" s="135">
        <f t="shared" si="414"/>
        <v>106.85</v>
      </c>
      <c r="AC3059" s="130">
        <f t="shared" si="420"/>
        <v>360</v>
      </c>
      <c r="AD3059" s="130" t="str">
        <f t="shared" si="417"/>
        <v>88002-647RS</v>
      </c>
      <c r="AE3059" s="136"/>
      <c r="AF3059" s="137"/>
      <c r="AG3059" s="1" t="s">
        <v>153</v>
      </c>
      <c r="AH3059" s="43">
        <v>34491</v>
      </c>
      <c r="AI3059" s="229">
        <v>45174</v>
      </c>
    </row>
    <row r="3060" spans="1:35" x14ac:dyDescent="0.25">
      <c r="A3060" s="139">
        <v>45271</v>
      </c>
      <c r="B3060" s="58" t="s">
        <v>9108</v>
      </c>
      <c r="C3060" s="51" t="s">
        <v>612</v>
      </c>
      <c r="D3060" s="51" t="s">
        <v>613</v>
      </c>
      <c r="E3060" s="54">
        <v>45281</v>
      </c>
      <c r="F3060" s="51" t="s">
        <v>292</v>
      </c>
      <c r="G3060" s="48" t="s">
        <v>611</v>
      </c>
      <c r="H3060" s="52">
        <v>5</v>
      </c>
      <c r="I3060" s="51" t="s">
        <v>374</v>
      </c>
      <c r="J3060" s="1">
        <v>69.150000000000006</v>
      </c>
      <c r="K3060" s="132">
        <v>1022590</v>
      </c>
      <c r="L3060" s="131"/>
      <c r="M3060" s="131">
        <v>24</v>
      </c>
      <c r="N3060" s="131">
        <v>3</v>
      </c>
      <c r="O3060" s="133">
        <f t="shared" si="422"/>
        <v>72</v>
      </c>
      <c r="P3060" s="131" t="s">
        <v>3497</v>
      </c>
      <c r="Q3060" s="131" t="s">
        <v>594</v>
      </c>
      <c r="R3060" s="134" t="s">
        <v>997</v>
      </c>
      <c r="S3060" s="149">
        <v>5.9019444444444424</v>
      </c>
      <c r="T3060" s="149">
        <v>1.1803888888888885</v>
      </c>
      <c r="U3060" s="150">
        <v>45275</v>
      </c>
      <c r="V3060" s="149">
        <v>0.16666666666666607</v>
      </c>
      <c r="W3060" s="130">
        <v>1.53</v>
      </c>
      <c r="X3060" s="135">
        <v>200</v>
      </c>
      <c r="Y3060" s="130" t="str">
        <f t="shared" si="416"/>
        <v>RECELL554</v>
      </c>
      <c r="Z3060" s="130" t="str">
        <f t="shared" si="423"/>
        <v>20/HHR-300SCPY06</v>
      </c>
      <c r="AA3060" s="135">
        <f t="shared" si="419"/>
        <v>1.53</v>
      </c>
      <c r="AB3060" s="135">
        <f t="shared" si="414"/>
        <v>69.150000000000006</v>
      </c>
      <c r="AC3060" s="130">
        <f t="shared" si="420"/>
        <v>200</v>
      </c>
      <c r="AD3060" s="130" t="str">
        <f t="shared" si="417"/>
        <v>66002-203</v>
      </c>
      <c r="AE3060" s="136"/>
      <c r="AF3060" s="137"/>
      <c r="AG3060" s="1" t="s">
        <v>151</v>
      </c>
      <c r="AH3060" s="43">
        <v>6830</v>
      </c>
      <c r="AI3060" s="229">
        <v>45268</v>
      </c>
    </row>
    <row r="3061" spans="1:35" x14ac:dyDescent="0.25">
      <c r="A3061" s="147">
        <v>45233</v>
      </c>
      <c r="B3061" s="82" t="s">
        <v>8895</v>
      </c>
      <c r="C3061" s="51" t="s">
        <v>673</v>
      </c>
      <c r="D3061" s="51" t="s">
        <v>5644</v>
      </c>
      <c r="E3061" s="54">
        <v>45317</v>
      </c>
      <c r="F3061" s="51" t="s">
        <v>571</v>
      </c>
      <c r="G3061" s="48" t="s">
        <v>808</v>
      </c>
      <c r="H3061" s="52">
        <v>300</v>
      </c>
      <c r="I3061" s="51" t="s">
        <v>270</v>
      </c>
      <c r="J3061" s="1">
        <v>11.83</v>
      </c>
      <c r="K3061" s="132">
        <v>1018638</v>
      </c>
      <c r="L3061" s="131"/>
      <c r="M3061" s="131">
        <v>3.6</v>
      </c>
      <c r="N3061" s="131">
        <v>2.1</v>
      </c>
      <c r="O3061" s="133">
        <f t="shared" si="422"/>
        <v>7.5600000000000005</v>
      </c>
      <c r="P3061" s="131" t="s">
        <v>3372</v>
      </c>
      <c r="Q3061" s="131" t="s">
        <v>582</v>
      </c>
      <c r="R3061" s="134" t="s">
        <v>8933</v>
      </c>
      <c r="S3061" s="149">
        <v>68.95999999999998</v>
      </c>
      <c r="T3061" s="149">
        <v>0.22986666666666661</v>
      </c>
      <c r="U3061" s="150">
        <v>45274</v>
      </c>
      <c r="V3061" s="149">
        <v>3.4999999999999982</v>
      </c>
      <c r="W3061" s="130">
        <v>0.22</v>
      </c>
      <c r="X3061" s="135">
        <v>36</v>
      </c>
      <c r="Y3061" s="130" t="str">
        <f t="shared" si="416"/>
        <v>L238A-1048</v>
      </c>
      <c r="Z3061" s="130" t="str">
        <f t="shared" si="423"/>
        <v>2/LS14500</v>
      </c>
      <c r="AA3061" s="135">
        <f t="shared" si="419"/>
        <v>0.22</v>
      </c>
      <c r="AB3061" s="135">
        <f t="shared" si="414"/>
        <v>11.83</v>
      </c>
      <c r="AC3061" s="130">
        <f t="shared" si="420"/>
        <v>36</v>
      </c>
      <c r="AD3061" s="130" t="str">
        <f t="shared" si="417"/>
        <v>66000-231A</v>
      </c>
      <c r="AE3061" s="136"/>
      <c r="AF3061" s="137"/>
      <c r="AG3061" s="1" t="s">
        <v>153</v>
      </c>
      <c r="AH3061" s="43">
        <v>65616</v>
      </c>
      <c r="AI3061" s="229">
        <v>45233</v>
      </c>
    </row>
    <row r="3062" spans="1:35" x14ac:dyDescent="0.25">
      <c r="A3062" s="140">
        <v>45209</v>
      </c>
      <c r="B3062" s="55" t="s">
        <v>8753</v>
      </c>
      <c r="C3062" s="51" t="s">
        <v>8754</v>
      </c>
      <c r="D3062" s="51" t="s">
        <v>3383</v>
      </c>
      <c r="E3062" s="54">
        <v>45233</v>
      </c>
      <c r="F3062" s="51" t="s">
        <v>704</v>
      </c>
      <c r="G3062" s="48" t="s">
        <v>3382</v>
      </c>
      <c r="H3062" s="52">
        <v>50</v>
      </c>
      <c r="I3062" s="51" t="s">
        <v>7463</v>
      </c>
      <c r="J3062" s="1">
        <v>14.09</v>
      </c>
      <c r="K3062" s="132">
        <v>1015575</v>
      </c>
      <c r="L3062" s="131"/>
      <c r="M3062" s="131"/>
      <c r="N3062" s="131"/>
      <c r="O3062" s="133">
        <f t="shared" si="422"/>
        <v>0</v>
      </c>
      <c r="P3062" s="131"/>
      <c r="Q3062" s="131"/>
      <c r="R3062" s="134" t="s">
        <v>9141</v>
      </c>
      <c r="S3062" s="149">
        <v>2.5872222222222225</v>
      </c>
      <c r="T3062" s="149">
        <v>5.1744444444444454E-2</v>
      </c>
      <c r="U3062" s="150">
        <v>45274</v>
      </c>
      <c r="V3062" s="149">
        <v>0.83333333333333304</v>
      </c>
      <c r="W3062" s="130">
        <v>0.18</v>
      </c>
      <c r="X3062" s="135">
        <v>22.63</v>
      </c>
      <c r="Y3062" s="130" t="str">
        <f t="shared" si="416"/>
        <v>CH409</v>
      </c>
      <c r="Z3062" s="130" t="str">
        <f t="shared" si="423"/>
        <v>FRA-024-S24-I</v>
      </c>
      <c r="AA3062" s="135">
        <f t="shared" si="419"/>
        <v>0.18</v>
      </c>
      <c r="AB3062" s="135">
        <f t="shared" si="414"/>
        <v>14.09</v>
      </c>
      <c r="AC3062" s="130">
        <f t="shared" si="420"/>
        <v>22.63</v>
      </c>
      <c r="AD3062" s="130" t="str">
        <f t="shared" si="417"/>
        <v>65000-537</v>
      </c>
      <c r="AE3062" s="136"/>
      <c r="AF3062" s="137"/>
      <c r="AG3062" s="1" t="s">
        <v>151</v>
      </c>
      <c r="AH3062" s="43">
        <v>1796</v>
      </c>
      <c r="AI3062" s="229">
        <v>45205</v>
      </c>
    </row>
    <row r="3064" spans="1:35" x14ac:dyDescent="0.25">
      <c r="A3064" s="147">
        <v>45268</v>
      </c>
      <c r="B3064" s="82" t="s">
        <v>9102</v>
      </c>
      <c r="C3064" s="51" t="s">
        <v>5408</v>
      </c>
      <c r="D3064" s="51" t="s">
        <v>5409</v>
      </c>
      <c r="E3064" s="54">
        <v>45272</v>
      </c>
      <c r="F3064" s="51" t="s">
        <v>2203</v>
      </c>
      <c r="G3064" s="48" t="s">
        <v>5407</v>
      </c>
      <c r="H3064" s="52">
        <v>6</v>
      </c>
      <c r="I3064" s="51" t="s">
        <v>1486</v>
      </c>
      <c r="J3064" s="1">
        <v>4.29</v>
      </c>
      <c r="K3064" s="132">
        <v>1022174</v>
      </c>
      <c r="L3064" s="131"/>
      <c r="M3064" s="131">
        <v>2.4</v>
      </c>
      <c r="N3064" s="131">
        <v>2</v>
      </c>
      <c r="O3064" s="133">
        <f t="shared" ref="O3064:O3095" si="424">N3064*M3064</f>
        <v>4.8</v>
      </c>
      <c r="P3064" s="131" t="s">
        <v>3497</v>
      </c>
      <c r="Q3064" s="131" t="s">
        <v>582</v>
      </c>
      <c r="R3064" s="134" t="s">
        <v>997</v>
      </c>
      <c r="S3064" s="149">
        <v>2.1291666666666691</v>
      </c>
      <c r="T3064" s="149">
        <v>0.35486111111111152</v>
      </c>
      <c r="U3064" s="150">
        <v>45274</v>
      </c>
      <c r="V3064" s="149">
        <v>0.16666666666666607</v>
      </c>
      <c r="W3064" s="130">
        <v>0.39</v>
      </c>
      <c r="X3064" s="135">
        <v>19.5</v>
      </c>
      <c r="Y3064" s="130" t="str">
        <f t="shared" ref="Y3064:Y3095" si="425">D3064</f>
        <v>N2013</v>
      </c>
      <c r="Z3064" s="130" t="str">
        <f t="shared" ref="Z3064:Z3095" si="426">C3064</f>
        <v>2/HR-3UTC</v>
      </c>
      <c r="AA3064" s="135">
        <f t="shared" ref="AA3064:AA3095" si="427">W3064</f>
        <v>0.39</v>
      </c>
      <c r="AB3064" s="135">
        <f t="shared" ref="AB3064:AB3095" si="428">J3064</f>
        <v>4.29</v>
      </c>
      <c r="AC3064" s="130">
        <f t="shared" ref="AC3064:AC3073" si="429">X3064</f>
        <v>19.5</v>
      </c>
      <c r="AD3064" s="130" t="str">
        <f t="shared" ref="AD3064:AD3086" si="430">G3064</f>
        <v>66002-919</v>
      </c>
      <c r="AE3064" s="136"/>
      <c r="AF3064" s="137"/>
      <c r="AG3064" s="1" t="s">
        <v>152</v>
      </c>
      <c r="AH3064" s="43" t="s">
        <v>2206</v>
      </c>
      <c r="AI3064" s="229">
        <v>45266</v>
      </c>
    </row>
    <row r="3065" spans="1:35" x14ac:dyDescent="0.25">
      <c r="A3065" s="139">
        <v>45271</v>
      </c>
      <c r="B3065" s="58" t="s">
        <v>9105</v>
      </c>
      <c r="C3065" s="51" t="s">
        <v>1042</v>
      </c>
      <c r="D3065" s="51" t="s">
        <v>9143</v>
      </c>
      <c r="E3065" s="54">
        <v>45267</v>
      </c>
      <c r="F3065" s="51" t="s">
        <v>9106</v>
      </c>
      <c r="G3065" s="48" t="s">
        <v>9107</v>
      </c>
      <c r="H3065" s="52">
        <v>1</v>
      </c>
      <c r="I3065" s="51" t="s">
        <v>364</v>
      </c>
      <c r="J3065" s="1">
        <v>14.51</v>
      </c>
      <c r="K3065" s="132">
        <v>1021651</v>
      </c>
      <c r="L3065" s="131"/>
      <c r="M3065" s="131">
        <v>14.8</v>
      </c>
      <c r="N3065" s="131">
        <v>2.6</v>
      </c>
      <c r="O3065" s="133">
        <f t="shared" si="424"/>
        <v>38.480000000000004</v>
      </c>
      <c r="P3065" s="131" t="s">
        <v>3486</v>
      </c>
      <c r="Q3065" s="131" t="s">
        <v>562</v>
      </c>
      <c r="R3065" s="134" t="s">
        <v>997</v>
      </c>
      <c r="S3065" s="149">
        <v>0.62722222222222257</v>
      </c>
      <c r="T3065" s="149">
        <v>0.62722222222222257</v>
      </c>
      <c r="U3065" s="150">
        <v>45273</v>
      </c>
      <c r="V3065" s="149">
        <v>8.3333333333330373E-2</v>
      </c>
      <c r="W3065" s="130">
        <v>0.25</v>
      </c>
      <c r="X3065" s="135">
        <v>85</v>
      </c>
      <c r="Y3065" s="130" t="str">
        <f t="shared" si="425"/>
        <v>RECELL871</v>
      </c>
      <c r="Z3065" s="130" t="str">
        <f t="shared" si="426"/>
        <v>4/UR18650ZY</v>
      </c>
      <c r="AA3065" s="135">
        <f t="shared" si="427"/>
        <v>0.25</v>
      </c>
      <c r="AB3065" s="135">
        <f t="shared" si="428"/>
        <v>14.51</v>
      </c>
      <c r="AC3065" s="130">
        <f t="shared" si="429"/>
        <v>85</v>
      </c>
      <c r="AD3065" s="130" t="str">
        <f t="shared" si="430"/>
        <v>22000-577</v>
      </c>
      <c r="AE3065" s="136"/>
      <c r="AF3065" s="137"/>
      <c r="AG3065" s="1" t="s">
        <v>151</v>
      </c>
      <c r="AH3065" s="43">
        <v>2982</v>
      </c>
      <c r="AI3065" s="229">
        <v>45260</v>
      </c>
    </row>
    <row r="3066" spans="1:35" x14ac:dyDescent="0.25">
      <c r="A3066" s="139">
        <v>45271</v>
      </c>
      <c r="B3066" s="58" t="s">
        <v>9110</v>
      </c>
      <c r="C3066" s="51" t="s">
        <v>9113</v>
      </c>
      <c r="D3066" s="51" t="s">
        <v>9114</v>
      </c>
      <c r="E3066" s="54">
        <v>45275</v>
      </c>
      <c r="F3066" s="51" t="s">
        <v>255</v>
      </c>
      <c r="G3066" s="48" t="s">
        <v>9111</v>
      </c>
      <c r="H3066" s="52">
        <v>1</v>
      </c>
      <c r="I3066" s="51" t="s">
        <v>9112</v>
      </c>
      <c r="J3066" s="1">
        <v>1.35</v>
      </c>
      <c r="K3066" s="132">
        <v>1022580</v>
      </c>
      <c r="L3066" s="131"/>
      <c r="M3066" s="131">
        <v>3</v>
      </c>
      <c r="N3066" s="131">
        <v>0.95</v>
      </c>
      <c r="O3066" s="133">
        <f t="shared" si="424"/>
        <v>2.8499999999999996</v>
      </c>
      <c r="P3066" s="131" t="s">
        <v>411</v>
      </c>
      <c r="Q3066" s="131" t="s">
        <v>412</v>
      </c>
      <c r="R3066" s="134" t="s">
        <v>997</v>
      </c>
      <c r="S3066" s="149">
        <v>0.76944444444444393</v>
      </c>
      <c r="T3066" s="149">
        <v>0.76944444444444393</v>
      </c>
      <c r="U3066" s="150">
        <v>45273</v>
      </c>
      <c r="V3066" s="149">
        <v>8.3333333333330373E-2</v>
      </c>
      <c r="W3066" s="130">
        <v>0.25</v>
      </c>
      <c r="X3066" s="135">
        <v>15</v>
      </c>
      <c r="Y3066" s="130" t="str">
        <f t="shared" si="425"/>
        <v>L975</v>
      </c>
      <c r="Z3066" s="130" t="str">
        <f t="shared" si="426"/>
        <v>1/CR14250H</v>
      </c>
      <c r="AA3066" s="135">
        <f t="shared" si="427"/>
        <v>0.25</v>
      </c>
      <c r="AB3066" s="135">
        <f t="shared" si="428"/>
        <v>1.35</v>
      </c>
      <c r="AC3066" s="130">
        <f t="shared" si="429"/>
        <v>15</v>
      </c>
      <c r="AD3066" s="130" t="str">
        <f t="shared" si="430"/>
        <v>56000-842CE109A</v>
      </c>
      <c r="AE3066" s="136"/>
      <c r="AF3066" s="137"/>
      <c r="AG3066" s="1" t="s">
        <v>151</v>
      </c>
      <c r="AH3066" s="43" t="s">
        <v>277</v>
      </c>
      <c r="AI3066" s="229">
        <v>45268</v>
      </c>
    </row>
    <row r="3067" spans="1:35" x14ac:dyDescent="0.25">
      <c r="A3067" s="140">
        <v>45265</v>
      </c>
      <c r="B3067" s="55" t="s">
        <v>9082</v>
      </c>
      <c r="C3067" s="51" t="s">
        <v>1847</v>
      </c>
      <c r="D3067" s="51" t="s">
        <v>9144</v>
      </c>
      <c r="E3067" s="54">
        <v>45273</v>
      </c>
      <c r="F3067" s="51" t="s">
        <v>3924</v>
      </c>
      <c r="G3067" s="48" t="s">
        <v>9083</v>
      </c>
      <c r="H3067" s="52">
        <v>1</v>
      </c>
      <c r="I3067" s="51" t="s">
        <v>624</v>
      </c>
      <c r="J3067" s="1">
        <v>3.79</v>
      </c>
      <c r="K3067" s="132">
        <v>1021992</v>
      </c>
      <c r="L3067" s="131"/>
      <c r="M3067" s="131">
        <v>9</v>
      </c>
      <c r="N3067" s="131">
        <v>1.55</v>
      </c>
      <c r="O3067" s="133">
        <f t="shared" si="424"/>
        <v>13.950000000000001</v>
      </c>
      <c r="P3067" s="131" t="s">
        <v>9084</v>
      </c>
      <c r="Q3067" s="131" t="s">
        <v>577</v>
      </c>
      <c r="R3067" s="134" t="s">
        <v>997</v>
      </c>
      <c r="S3067" s="149">
        <v>0.59500000000000108</v>
      </c>
      <c r="T3067" s="149">
        <v>0.59500000000000108</v>
      </c>
      <c r="U3067" s="150">
        <v>45273</v>
      </c>
      <c r="V3067" s="149">
        <v>8.3333333333331705E-2</v>
      </c>
      <c r="W3067" s="130">
        <v>0.25</v>
      </c>
      <c r="X3067" s="135">
        <v>19</v>
      </c>
      <c r="Y3067" s="130" t="str">
        <f t="shared" si="425"/>
        <v>PACK797</v>
      </c>
      <c r="Z3067" s="130" t="str">
        <f t="shared" si="426"/>
        <v>3/CR123A</v>
      </c>
      <c r="AA3067" s="135">
        <f t="shared" si="427"/>
        <v>0.25</v>
      </c>
      <c r="AB3067" s="135">
        <f t="shared" si="428"/>
        <v>3.79</v>
      </c>
      <c r="AC3067" s="130">
        <f t="shared" si="429"/>
        <v>19</v>
      </c>
      <c r="AD3067" s="130" t="str">
        <f t="shared" si="430"/>
        <v>46000-003LEADS</v>
      </c>
      <c r="AE3067" s="136"/>
      <c r="AF3067" s="137"/>
      <c r="AG3067" s="1" t="s">
        <v>573</v>
      </c>
      <c r="AH3067" s="43" t="s">
        <v>9085</v>
      </c>
      <c r="AI3067" s="229">
        <v>45264</v>
      </c>
    </row>
    <row r="3068" spans="1:35" x14ac:dyDescent="0.25">
      <c r="A3068" s="147">
        <v>45268</v>
      </c>
      <c r="B3068" s="82" t="s">
        <v>9100</v>
      </c>
      <c r="C3068" s="51" t="s">
        <v>9101</v>
      </c>
      <c r="D3068" s="51" t="s">
        <v>98</v>
      </c>
      <c r="E3068" s="54">
        <v>45280</v>
      </c>
      <c r="F3068" s="51" t="s">
        <v>1993</v>
      </c>
      <c r="G3068" s="48" t="s">
        <v>1994</v>
      </c>
      <c r="H3068" s="52">
        <v>3</v>
      </c>
      <c r="I3068" s="51" t="s">
        <v>95</v>
      </c>
      <c r="J3068" s="1">
        <v>48.14</v>
      </c>
      <c r="K3068" s="132">
        <v>1022312</v>
      </c>
      <c r="L3068" s="131"/>
      <c r="M3068" s="131">
        <v>24</v>
      </c>
      <c r="N3068" s="131"/>
      <c r="O3068" s="133">
        <f t="shared" si="424"/>
        <v>0</v>
      </c>
      <c r="P3068" s="131" t="s">
        <v>3538</v>
      </c>
      <c r="Q3068" s="131" t="s">
        <v>1996</v>
      </c>
      <c r="R3068" s="134" t="s">
        <v>997</v>
      </c>
      <c r="S3068" s="149">
        <v>1.1175000000000015</v>
      </c>
      <c r="T3068" s="149">
        <v>0.3725000000000005</v>
      </c>
      <c r="U3068" s="150">
        <v>45273</v>
      </c>
      <c r="V3068" s="149">
        <v>0.16666666666666607</v>
      </c>
      <c r="W3068" s="130">
        <v>1.71</v>
      </c>
      <c r="X3068" s="135">
        <v>220</v>
      </c>
      <c r="Y3068" s="130" t="str">
        <f t="shared" si="425"/>
        <v>AL298</v>
      </c>
      <c r="Z3068" s="130" t="str">
        <f t="shared" si="426"/>
        <v xml:space="preserve">48/LR20XW </v>
      </c>
      <c r="AA3068" s="135">
        <f t="shared" si="427"/>
        <v>1.71</v>
      </c>
      <c r="AB3068" s="135">
        <f t="shared" si="428"/>
        <v>48.14</v>
      </c>
      <c r="AC3068" s="130">
        <f t="shared" si="429"/>
        <v>220</v>
      </c>
      <c r="AD3068" s="130" t="str">
        <f t="shared" si="430"/>
        <v>66000-288</v>
      </c>
      <c r="AE3068" s="136"/>
      <c r="AF3068" s="137"/>
      <c r="AG3068" s="1" t="s">
        <v>153</v>
      </c>
      <c r="AH3068" s="43">
        <v>65252</v>
      </c>
      <c r="AI3068" s="229">
        <v>45266</v>
      </c>
    </row>
    <row r="3069" spans="1:35" x14ac:dyDescent="0.25">
      <c r="A3069" s="147">
        <v>45268</v>
      </c>
      <c r="B3069" s="82" t="s">
        <v>9104</v>
      </c>
      <c r="C3069" s="51" t="s">
        <v>5641</v>
      </c>
      <c r="D3069" s="51" t="s">
        <v>7865</v>
      </c>
      <c r="E3069" s="54">
        <v>45281</v>
      </c>
      <c r="F3069" s="51" t="s">
        <v>667</v>
      </c>
      <c r="G3069" s="48" t="s">
        <v>7864</v>
      </c>
      <c r="H3069" s="52">
        <v>10</v>
      </c>
      <c r="I3069" s="51" t="s">
        <v>113</v>
      </c>
      <c r="J3069" s="1">
        <v>11.97</v>
      </c>
      <c r="K3069" s="132">
        <v>1022390</v>
      </c>
      <c r="L3069" s="131"/>
      <c r="M3069" s="131">
        <v>7.4</v>
      </c>
      <c r="N3069" s="131">
        <v>3.35</v>
      </c>
      <c r="O3069" s="133">
        <f t="shared" si="424"/>
        <v>24.790000000000003</v>
      </c>
      <c r="P3069" s="131" t="s">
        <v>3486</v>
      </c>
      <c r="Q3069" s="131" t="s">
        <v>582</v>
      </c>
      <c r="R3069" s="134" t="s">
        <v>561</v>
      </c>
      <c r="S3069" s="149">
        <v>4.5208333333333313</v>
      </c>
      <c r="T3069" s="149">
        <v>0.45208333333333311</v>
      </c>
      <c r="U3069" s="150">
        <v>45272</v>
      </c>
      <c r="V3069" s="149">
        <v>0.24999999999999911</v>
      </c>
      <c r="W3069" s="130">
        <v>0.39</v>
      </c>
      <c r="X3069" s="135">
        <v>50</v>
      </c>
      <c r="Y3069" s="130" t="str">
        <f t="shared" si="425"/>
        <v>RL1296</v>
      </c>
      <c r="Z3069" s="130" t="str">
        <f t="shared" si="426"/>
        <v>2/NCR18650BF</v>
      </c>
      <c r="AA3069" s="135">
        <f t="shared" si="427"/>
        <v>0.39</v>
      </c>
      <c r="AB3069" s="135">
        <f t="shared" si="428"/>
        <v>11.97</v>
      </c>
      <c r="AC3069" s="130">
        <f t="shared" si="429"/>
        <v>50</v>
      </c>
      <c r="AD3069" s="130" t="str">
        <f t="shared" si="430"/>
        <v>66002-233</v>
      </c>
      <c r="AE3069" s="136"/>
      <c r="AF3069" s="137"/>
      <c r="AG3069" s="1" t="s">
        <v>153</v>
      </c>
      <c r="AH3069" s="43">
        <v>22404</v>
      </c>
      <c r="AI3069" s="229">
        <v>45267</v>
      </c>
    </row>
    <row r="3070" spans="1:35" x14ac:dyDescent="0.25">
      <c r="A3070" s="146">
        <v>45267</v>
      </c>
      <c r="B3070" s="57" t="s">
        <v>9098</v>
      </c>
      <c r="C3070" s="51" t="s">
        <v>2265</v>
      </c>
      <c r="D3070" s="51" t="s">
        <v>6858</v>
      </c>
      <c r="E3070" s="54">
        <v>45279</v>
      </c>
      <c r="F3070" s="51" t="s">
        <v>258</v>
      </c>
      <c r="G3070" s="48" t="s">
        <v>6856</v>
      </c>
      <c r="H3070" s="52">
        <v>10</v>
      </c>
      <c r="I3070" s="51" t="s">
        <v>654</v>
      </c>
      <c r="J3070" s="1">
        <v>68.819999999999993</v>
      </c>
      <c r="K3070" s="132">
        <v>1022179</v>
      </c>
      <c r="L3070" s="131"/>
      <c r="M3070" s="131">
        <v>21.6</v>
      </c>
      <c r="N3070" s="131">
        <v>4.5</v>
      </c>
      <c r="O3070" s="133">
        <f t="shared" si="424"/>
        <v>97.2</v>
      </c>
      <c r="P3070" s="131" t="s">
        <v>3486</v>
      </c>
      <c r="Q3070" s="131" t="s">
        <v>373</v>
      </c>
      <c r="R3070" s="134" t="s">
        <v>5813</v>
      </c>
      <c r="S3070" s="149">
        <v>10.755555555555556</v>
      </c>
      <c r="T3070" s="149">
        <v>1.0755555555555556</v>
      </c>
      <c r="U3070" s="150">
        <v>45272</v>
      </c>
      <c r="V3070" s="149">
        <v>0.25000000000000178</v>
      </c>
      <c r="W3070" s="130">
        <v>1.35</v>
      </c>
      <c r="X3070" s="135">
        <v>320</v>
      </c>
      <c r="Y3070" s="130" t="str">
        <f t="shared" si="425"/>
        <v>RL638PKB</v>
      </c>
      <c r="Z3070" s="130" t="str">
        <f t="shared" si="426"/>
        <v>12/UR18650A</v>
      </c>
      <c r="AA3070" s="135">
        <f t="shared" si="427"/>
        <v>1.35</v>
      </c>
      <c r="AB3070" s="135">
        <f t="shared" si="428"/>
        <v>68.819999999999993</v>
      </c>
      <c r="AC3070" s="130">
        <f t="shared" si="429"/>
        <v>320</v>
      </c>
      <c r="AD3070" s="130" t="str">
        <f t="shared" si="430"/>
        <v>66000-887PKB</v>
      </c>
      <c r="AE3070" s="136"/>
      <c r="AF3070" s="137"/>
      <c r="AG3070" s="1" t="s">
        <v>152</v>
      </c>
      <c r="AH3070" s="43">
        <v>1167</v>
      </c>
      <c r="AI3070" s="229">
        <v>45265</v>
      </c>
    </row>
    <row r="3071" spans="1:35" x14ac:dyDescent="0.25">
      <c r="A3071" s="147">
        <v>45268</v>
      </c>
      <c r="B3071" s="82" t="s">
        <v>9103</v>
      </c>
      <c r="C3071" s="51" t="s">
        <v>5031</v>
      </c>
      <c r="D3071" s="51" t="s">
        <v>6824</v>
      </c>
      <c r="E3071" s="54">
        <v>45281</v>
      </c>
      <c r="F3071" s="51" t="s">
        <v>322</v>
      </c>
      <c r="G3071" s="48" t="s">
        <v>6823</v>
      </c>
      <c r="H3071" s="52">
        <v>20</v>
      </c>
      <c r="I3071" s="51" t="s">
        <v>3132</v>
      </c>
      <c r="J3071" s="1">
        <v>8.59</v>
      </c>
      <c r="K3071" s="132">
        <v>1022315</v>
      </c>
      <c r="L3071" s="131"/>
      <c r="M3071" s="131">
        <v>3.6</v>
      </c>
      <c r="N3071" s="131">
        <v>4</v>
      </c>
      <c r="O3071" s="133">
        <f t="shared" si="424"/>
        <v>14.4</v>
      </c>
      <c r="P3071" s="131" t="s">
        <v>6498</v>
      </c>
      <c r="Q3071" s="131" t="s">
        <v>577</v>
      </c>
      <c r="R3071" s="134" t="s">
        <v>9073</v>
      </c>
      <c r="S3071" s="149">
        <v>7.1494444444444438</v>
      </c>
      <c r="T3071" s="149">
        <v>0.35747222222222219</v>
      </c>
      <c r="U3071" s="150">
        <v>45272</v>
      </c>
      <c r="V3071" s="149">
        <v>0.49999999999999956</v>
      </c>
      <c r="W3071" s="130">
        <v>0.22</v>
      </c>
      <c r="X3071" s="135">
        <v>21.09</v>
      </c>
      <c r="Y3071" s="130" t="str">
        <f t="shared" si="425"/>
        <v>N1091</v>
      </c>
      <c r="Z3071" s="130" t="str">
        <f t="shared" si="426"/>
        <v>3/ITL4000D</v>
      </c>
      <c r="AA3071" s="135">
        <f t="shared" si="427"/>
        <v>0.22</v>
      </c>
      <c r="AB3071" s="135">
        <f t="shared" si="428"/>
        <v>8.59</v>
      </c>
      <c r="AC3071" s="130">
        <f t="shared" si="429"/>
        <v>21.09</v>
      </c>
      <c r="AD3071" s="130" t="str">
        <f t="shared" si="430"/>
        <v>30004-353AMP</v>
      </c>
      <c r="AE3071" s="136"/>
      <c r="AF3071" s="137"/>
      <c r="AG3071" s="1" t="s">
        <v>573</v>
      </c>
      <c r="AH3071" s="43" t="s">
        <v>323</v>
      </c>
      <c r="AI3071" s="229">
        <v>45266</v>
      </c>
    </row>
    <row r="3072" spans="1:35" x14ac:dyDescent="0.25">
      <c r="A3072" s="146">
        <v>45246</v>
      </c>
      <c r="B3072" s="57" t="s">
        <v>8969</v>
      </c>
      <c r="C3072" s="51" t="s">
        <v>8972</v>
      </c>
      <c r="D3072" s="51" t="s">
        <v>8971</v>
      </c>
      <c r="E3072" s="54">
        <v>45267</v>
      </c>
      <c r="F3072" s="51" t="s">
        <v>5208</v>
      </c>
      <c r="G3072" s="48" t="s">
        <v>8970</v>
      </c>
      <c r="H3072" s="52">
        <v>8</v>
      </c>
      <c r="I3072" s="51" t="s">
        <v>650</v>
      </c>
      <c r="J3072" s="1">
        <v>3.96</v>
      </c>
      <c r="K3072" s="132">
        <v>1022234</v>
      </c>
      <c r="L3072" s="131"/>
      <c r="M3072" s="131">
        <v>3.6</v>
      </c>
      <c r="N3072" s="131">
        <v>5.4</v>
      </c>
      <c r="O3072" s="133">
        <f t="shared" si="424"/>
        <v>19.440000000000001</v>
      </c>
      <c r="P3072" s="131" t="s">
        <v>3372</v>
      </c>
      <c r="Q3072" s="131" t="s">
        <v>550</v>
      </c>
      <c r="R3072" s="134" t="s">
        <v>248</v>
      </c>
      <c r="S3072" s="149">
        <v>7.0888888888888877</v>
      </c>
      <c r="T3072" s="149">
        <v>0.88611111111111096</v>
      </c>
      <c r="U3072" s="150">
        <v>45272</v>
      </c>
      <c r="V3072" s="149">
        <v>0.16666666666666607</v>
      </c>
      <c r="W3072" s="130">
        <v>0.25</v>
      </c>
      <c r="X3072" s="135">
        <v>26.06</v>
      </c>
      <c r="Y3072" s="130" t="str">
        <f t="shared" si="425"/>
        <v>L401</v>
      </c>
      <c r="Z3072" s="130" t="str">
        <f t="shared" si="426"/>
        <v>2/ER14505H</v>
      </c>
      <c r="AA3072" s="135">
        <f t="shared" si="427"/>
        <v>0.25</v>
      </c>
      <c r="AB3072" s="135">
        <f t="shared" si="428"/>
        <v>3.96</v>
      </c>
      <c r="AC3072" s="130">
        <f t="shared" si="429"/>
        <v>26.06</v>
      </c>
      <c r="AD3072" s="130" t="str">
        <f t="shared" si="430"/>
        <v>60004-402BWB</v>
      </c>
      <c r="AE3072" s="136"/>
      <c r="AF3072" s="137"/>
      <c r="AG3072" s="1" t="s">
        <v>151</v>
      </c>
      <c r="AH3072" s="43">
        <v>333333</v>
      </c>
      <c r="AI3072" s="229">
        <v>45246</v>
      </c>
    </row>
    <row r="3073" spans="1:35" x14ac:dyDescent="0.25">
      <c r="A3073" s="146">
        <v>45260</v>
      </c>
      <c r="B3073" s="57" t="s">
        <v>9057</v>
      </c>
      <c r="C3073" s="51" t="s">
        <v>9058</v>
      </c>
      <c r="D3073" s="51" t="s">
        <v>1378</v>
      </c>
      <c r="E3073" s="54">
        <v>45266</v>
      </c>
      <c r="F3073" s="51" t="s">
        <v>3091</v>
      </c>
      <c r="G3073" s="48" t="s">
        <v>1377</v>
      </c>
      <c r="H3073" s="52">
        <v>30</v>
      </c>
      <c r="I3073" s="51" t="s">
        <v>6563</v>
      </c>
      <c r="J3073" s="1">
        <v>0.02</v>
      </c>
      <c r="K3073" s="132">
        <v>1021503</v>
      </c>
      <c r="L3073" s="131"/>
      <c r="M3073" s="131"/>
      <c r="N3073" s="131"/>
      <c r="O3073" s="133">
        <f t="shared" si="424"/>
        <v>0</v>
      </c>
      <c r="P3073" s="131"/>
      <c r="Q3073" s="131"/>
      <c r="R3073" s="134" t="s">
        <v>249</v>
      </c>
      <c r="S3073" s="149">
        <v>2.5799999999999996</v>
      </c>
      <c r="T3073" s="149">
        <v>8.5999999999999993E-2</v>
      </c>
      <c r="U3073" s="150">
        <v>45272</v>
      </c>
      <c r="V3073" s="149">
        <v>8.3333333333331705E-2</v>
      </c>
      <c r="W3073" s="130">
        <v>0.09</v>
      </c>
      <c r="X3073" s="135">
        <v>2.5</v>
      </c>
      <c r="Y3073" s="130" t="str">
        <f t="shared" si="425"/>
        <v>CA174</v>
      </c>
      <c r="Z3073" s="130" t="str">
        <f t="shared" si="426"/>
        <v>LTS-46</v>
      </c>
      <c r="AA3073" s="135">
        <f t="shared" si="427"/>
        <v>0.09</v>
      </c>
      <c r="AB3073" s="135">
        <f t="shared" si="428"/>
        <v>0.02</v>
      </c>
      <c r="AC3073" s="130">
        <f t="shared" si="429"/>
        <v>2.5</v>
      </c>
      <c r="AD3073" s="130" t="str">
        <f t="shared" si="430"/>
        <v>66002-617</v>
      </c>
      <c r="AE3073" s="136"/>
      <c r="AF3073" s="137"/>
      <c r="AG3073" s="1" t="s">
        <v>151</v>
      </c>
      <c r="AH3073" s="43">
        <v>65365</v>
      </c>
      <c r="AI3073" s="229">
        <v>45259</v>
      </c>
    </row>
    <row r="3074" spans="1:35" x14ac:dyDescent="0.25">
      <c r="A3074" s="262">
        <v>45254</v>
      </c>
      <c r="B3074" s="59" t="s">
        <v>9029</v>
      </c>
      <c r="C3074" s="51" t="s">
        <v>9142</v>
      </c>
      <c r="D3074" s="51" t="s">
        <v>9032</v>
      </c>
      <c r="E3074" s="54">
        <v>45254</v>
      </c>
      <c r="F3074" s="51" t="s">
        <v>9030</v>
      </c>
      <c r="G3074" s="48" t="s">
        <v>9031</v>
      </c>
      <c r="H3074" s="52">
        <v>30</v>
      </c>
      <c r="I3074" s="51" t="s">
        <v>1257</v>
      </c>
      <c r="J3074" s="1">
        <v>131.56</v>
      </c>
      <c r="K3074" s="132">
        <v>1020875</v>
      </c>
      <c r="L3074" s="131"/>
      <c r="M3074" s="131">
        <v>3.67</v>
      </c>
      <c r="N3074" s="131">
        <v>11</v>
      </c>
      <c r="O3074" s="133">
        <f t="shared" si="424"/>
        <v>40.369999999999997</v>
      </c>
      <c r="P3074" s="131" t="s">
        <v>5927</v>
      </c>
      <c r="Q3074" s="131" t="s">
        <v>412</v>
      </c>
      <c r="R3074" s="134" t="s">
        <v>118</v>
      </c>
      <c r="S3074" s="149">
        <v>13.771944444444451</v>
      </c>
      <c r="T3074" s="149">
        <v>0.45906481481481504</v>
      </c>
      <c r="U3074" s="150">
        <v>45274</v>
      </c>
      <c r="V3074" s="149">
        <v>0.75</v>
      </c>
      <c r="W3074" s="130">
        <v>0.5</v>
      </c>
      <c r="X3074" s="135">
        <v>186</v>
      </c>
      <c r="Y3074" s="130" t="str">
        <f t="shared" si="425"/>
        <v>DH63R</v>
      </c>
      <c r="Z3074" s="130" t="str">
        <f t="shared" si="426"/>
        <v>30/4286-201</v>
      </c>
      <c r="AA3074" s="135">
        <f t="shared" si="427"/>
        <v>0.5</v>
      </c>
      <c r="AB3074" s="135">
        <f t="shared" si="428"/>
        <v>131.56</v>
      </c>
      <c r="AC3074" s="130">
        <v>182</v>
      </c>
      <c r="AD3074" s="130" t="str">
        <f t="shared" si="430"/>
        <v>67001-846DH63R</v>
      </c>
      <c r="AE3074" s="136"/>
      <c r="AF3074" s="137"/>
      <c r="AG3074" s="1" t="s">
        <v>153</v>
      </c>
      <c r="AH3074" s="43">
        <v>2981</v>
      </c>
      <c r="AI3074" s="229">
        <v>45254</v>
      </c>
    </row>
    <row r="3075" spans="1:35" x14ac:dyDescent="0.25">
      <c r="A3075" s="147">
        <v>45275</v>
      </c>
      <c r="B3075" s="82" t="s">
        <v>9138</v>
      </c>
      <c r="C3075" s="51" t="s">
        <v>310</v>
      </c>
      <c r="D3075" s="51" t="s">
        <v>6346</v>
      </c>
      <c r="E3075" s="54">
        <v>45313</v>
      </c>
      <c r="F3075" s="51" t="s">
        <v>117</v>
      </c>
      <c r="G3075" s="48" t="s">
        <v>6344</v>
      </c>
      <c r="H3075" s="52">
        <v>20</v>
      </c>
      <c r="I3075" s="51" t="s">
        <v>2719</v>
      </c>
      <c r="J3075" s="1">
        <v>12.75</v>
      </c>
      <c r="K3075" s="132">
        <v>1023299</v>
      </c>
      <c r="L3075" s="131"/>
      <c r="M3075" s="131">
        <v>4.8</v>
      </c>
      <c r="N3075" s="131">
        <v>4</v>
      </c>
      <c r="O3075" s="133">
        <f t="shared" si="424"/>
        <v>19.2</v>
      </c>
      <c r="P3075" s="131" t="s">
        <v>6498</v>
      </c>
      <c r="Q3075" s="131" t="s">
        <v>562</v>
      </c>
      <c r="R3075" s="134" t="s">
        <v>248</v>
      </c>
      <c r="S3075" s="149">
        <v>14.273888888888894</v>
      </c>
      <c r="T3075" s="149">
        <v>0.71369444444444474</v>
      </c>
      <c r="U3075" s="150">
        <v>45279</v>
      </c>
      <c r="V3075" s="149">
        <v>0.33333333333333481</v>
      </c>
      <c r="W3075" s="130">
        <v>0.54</v>
      </c>
      <c r="X3075" s="135">
        <v>29.75</v>
      </c>
      <c r="Y3075" s="130" t="str">
        <f t="shared" si="425"/>
        <v>N1245</v>
      </c>
      <c r="Z3075" s="130" t="str">
        <f t="shared" si="426"/>
        <v>4/ITL4000D</v>
      </c>
      <c r="AA3075" s="135">
        <f t="shared" si="427"/>
        <v>0.54</v>
      </c>
      <c r="AB3075" s="135">
        <f t="shared" si="428"/>
        <v>12.75</v>
      </c>
      <c r="AC3075" s="130">
        <f t="shared" ref="AC3075:AC3106" si="431">X3075</f>
        <v>29.75</v>
      </c>
      <c r="AD3075" s="130" t="str">
        <f t="shared" si="430"/>
        <v>30004-354LUXVHR</v>
      </c>
      <c r="AE3075" s="136"/>
      <c r="AF3075" s="137"/>
      <c r="AG3075" s="1" t="s">
        <v>573</v>
      </c>
      <c r="AH3075" s="43">
        <v>24232</v>
      </c>
      <c r="AI3075" s="229">
        <v>45274</v>
      </c>
    </row>
    <row r="3076" spans="1:35" x14ac:dyDescent="0.25">
      <c r="A3076" s="139">
        <v>45278</v>
      </c>
      <c r="B3076" s="58" t="s">
        <v>9150</v>
      </c>
      <c r="C3076" s="51" t="s">
        <v>275</v>
      </c>
      <c r="D3076" s="51" t="s">
        <v>498</v>
      </c>
      <c r="E3076" s="54">
        <v>45275</v>
      </c>
      <c r="F3076" s="51" t="s">
        <v>9151</v>
      </c>
      <c r="G3076" s="48" t="s">
        <v>497</v>
      </c>
      <c r="H3076" s="52">
        <v>2</v>
      </c>
      <c r="I3076" s="51" t="s">
        <v>116</v>
      </c>
      <c r="J3076" s="1">
        <v>21.93</v>
      </c>
      <c r="K3076" s="132">
        <v>1023461</v>
      </c>
      <c r="L3076" s="131"/>
      <c r="M3076" s="131">
        <v>11.1</v>
      </c>
      <c r="N3076" s="131">
        <v>2</v>
      </c>
      <c r="O3076" s="133">
        <f t="shared" si="424"/>
        <v>22.2</v>
      </c>
      <c r="P3076" s="131" t="s">
        <v>3486</v>
      </c>
      <c r="Q3076" s="131" t="s">
        <v>577</v>
      </c>
      <c r="R3076" s="134" t="s">
        <v>997</v>
      </c>
      <c r="S3076" s="149">
        <v>1.0516666666666659</v>
      </c>
      <c r="T3076" s="149">
        <v>0.52583333333333293</v>
      </c>
      <c r="U3076" s="150">
        <v>45279</v>
      </c>
      <c r="V3076" s="149">
        <v>0.16666666666666607</v>
      </c>
      <c r="W3076" s="130">
        <v>2.4700000000000002</v>
      </c>
      <c r="X3076" s="135">
        <v>85</v>
      </c>
      <c r="Y3076" s="130" t="str">
        <f t="shared" si="425"/>
        <v>RL980</v>
      </c>
      <c r="Z3076" s="130" t="str">
        <f t="shared" si="426"/>
        <v>3/UF103450P</v>
      </c>
      <c r="AA3076" s="135">
        <f t="shared" si="427"/>
        <v>2.4700000000000002</v>
      </c>
      <c r="AB3076" s="135">
        <f t="shared" si="428"/>
        <v>21.93</v>
      </c>
      <c r="AC3076" s="130">
        <f t="shared" si="431"/>
        <v>85</v>
      </c>
      <c r="AD3076" s="130" t="str">
        <f t="shared" si="430"/>
        <v>30008-144SHARK</v>
      </c>
      <c r="AE3076" s="136"/>
      <c r="AF3076" s="137"/>
      <c r="AG3076" s="1" t="s">
        <v>151</v>
      </c>
      <c r="AH3076" s="43">
        <v>2990</v>
      </c>
      <c r="AI3076" s="229">
        <v>45275</v>
      </c>
    </row>
    <row r="3077" spans="1:35" x14ac:dyDescent="0.25">
      <c r="A3077" s="147">
        <v>45275</v>
      </c>
      <c r="B3077" s="82" t="s">
        <v>9145</v>
      </c>
      <c r="C3077" s="51" t="s">
        <v>4397</v>
      </c>
      <c r="D3077" s="51" t="s">
        <v>4398</v>
      </c>
      <c r="E3077" s="54">
        <v>45275</v>
      </c>
      <c r="F3077" s="51" t="s">
        <v>9146</v>
      </c>
      <c r="G3077" s="48" t="s">
        <v>4394</v>
      </c>
      <c r="H3077" s="52">
        <v>32</v>
      </c>
      <c r="I3077" s="51" t="s">
        <v>4395</v>
      </c>
      <c r="J3077" s="1">
        <v>1.17</v>
      </c>
      <c r="K3077" s="132">
        <v>1023427</v>
      </c>
      <c r="L3077" s="131"/>
      <c r="M3077" s="131">
        <v>2.4</v>
      </c>
      <c r="N3077" s="131">
        <v>0.21</v>
      </c>
      <c r="O3077" s="133">
        <f t="shared" si="424"/>
        <v>0.504</v>
      </c>
      <c r="P3077" s="131" t="s">
        <v>3497</v>
      </c>
      <c r="Q3077" s="131" t="s">
        <v>582</v>
      </c>
      <c r="R3077" s="134" t="s">
        <v>997</v>
      </c>
      <c r="S3077" s="149">
        <v>5.1197222222222223</v>
      </c>
      <c r="T3077" s="149">
        <v>0.15999131944444445</v>
      </c>
      <c r="U3077" s="150">
        <v>45278</v>
      </c>
      <c r="V3077" s="149">
        <v>0.91666666666666607</v>
      </c>
      <c r="W3077" s="130">
        <v>0.17</v>
      </c>
      <c r="X3077" s="135">
        <v>9.6</v>
      </c>
      <c r="Y3077" s="130" t="str">
        <f t="shared" si="425"/>
        <v>N1843</v>
      </c>
      <c r="Z3077" s="130" t="str">
        <f t="shared" si="426"/>
        <v>2/H210-1/2AAA</v>
      </c>
      <c r="AA3077" s="135">
        <f t="shared" si="427"/>
        <v>0.17</v>
      </c>
      <c r="AB3077" s="135">
        <f t="shared" si="428"/>
        <v>1.17</v>
      </c>
      <c r="AC3077" s="130">
        <f t="shared" si="431"/>
        <v>9.6</v>
      </c>
      <c r="AD3077" s="130" t="str">
        <f t="shared" si="430"/>
        <v>35009-017SRL</v>
      </c>
      <c r="AE3077" s="136"/>
      <c r="AF3077" s="137"/>
      <c r="AG3077" s="1" t="s">
        <v>153</v>
      </c>
      <c r="AH3077" s="43">
        <v>2046</v>
      </c>
      <c r="AI3077" s="229">
        <v>45275</v>
      </c>
    </row>
    <row r="3078" spans="1:35" x14ac:dyDescent="0.25">
      <c r="A3078" s="146">
        <v>45267</v>
      </c>
      <c r="B3078" s="57" t="s">
        <v>9097</v>
      </c>
      <c r="C3078" s="51" t="s">
        <v>2265</v>
      </c>
      <c r="D3078" s="51" t="s">
        <v>6862</v>
      </c>
      <c r="E3078" s="54">
        <v>45280</v>
      </c>
      <c r="F3078" s="51" t="s">
        <v>258</v>
      </c>
      <c r="G3078" s="48" t="s">
        <v>6860</v>
      </c>
      <c r="H3078" s="52">
        <v>10</v>
      </c>
      <c r="I3078" s="51" t="s">
        <v>654</v>
      </c>
      <c r="J3078" s="1">
        <v>86.13</v>
      </c>
      <c r="K3078" s="132">
        <v>1022256</v>
      </c>
      <c r="L3078" s="131"/>
      <c r="M3078" s="131">
        <v>21.6</v>
      </c>
      <c r="N3078" s="131">
        <v>4.5</v>
      </c>
      <c r="O3078" s="133">
        <f t="shared" si="424"/>
        <v>97.2</v>
      </c>
      <c r="P3078" s="131" t="s">
        <v>3486</v>
      </c>
      <c r="Q3078" s="131" t="s">
        <v>373</v>
      </c>
      <c r="R3078" s="134" t="s">
        <v>5813</v>
      </c>
      <c r="S3078" s="149">
        <v>18.244444444444447</v>
      </c>
      <c r="T3078" s="149">
        <v>1.8244444444444448</v>
      </c>
      <c r="U3078" s="150">
        <v>45278</v>
      </c>
      <c r="V3078" s="149">
        <v>0.24999999999999911</v>
      </c>
      <c r="W3078" s="130">
        <v>2.04</v>
      </c>
      <c r="X3078" s="135">
        <v>360</v>
      </c>
      <c r="Y3078" s="130" t="str">
        <f t="shared" si="425"/>
        <v>RL638PKA</v>
      </c>
      <c r="Z3078" s="130" t="str">
        <f t="shared" si="426"/>
        <v>12/UR18650A</v>
      </c>
      <c r="AA3078" s="135">
        <f t="shared" si="427"/>
        <v>2.04</v>
      </c>
      <c r="AB3078" s="135">
        <f t="shared" si="428"/>
        <v>86.13</v>
      </c>
      <c r="AC3078" s="130">
        <f t="shared" si="431"/>
        <v>360</v>
      </c>
      <c r="AD3078" s="130" t="str">
        <f t="shared" si="430"/>
        <v>66000-887PKA</v>
      </c>
      <c r="AE3078" s="136"/>
      <c r="AF3078" s="137"/>
      <c r="AG3078" s="1" t="s">
        <v>152</v>
      </c>
      <c r="AH3078" s="43">
        <v>1167</v>
      </c>
      <c r="AI3078" s="229">
        <v>45266</v>
      </c>
    </row>
    <row r="3079" spans="1:35" x14ac:dyDescent="0.25">
      <c r="A3079" s="144">
        <v>45245</v>
      </c>
      <c r="B3079" s="56" t="s">
        <v>8940</v>
      </c>
      <c r="C3079" s="51" t="s">
        <v>7770</v>
      </c>
      <c r="D3079" s="51" t="s">
        <v>8941</v>
      </c>
      <c r="E3079" s="54">
        <v>45282</v>
      </c>
      <c r="F3079" s="51" t="s">
        <v>5483</v>
      </c>
      <c r="G3079" s="48" t="s">
        <v>7769</v>
      </c>
      <c r="H3079" s="52">
        <v>2</v>
      </c>
      <c r="I3079" s="51" t="s">
        <v>318</v>
      </c>
      <c r="J3079" s="1">
        <v>664.13</v>
      </c>
      <c r="K3079" s="132">
        <v>1019745</v>
      </c>
      <c r="L3079" s="131"/>
      <c r="M3079" s="131">
        <v>14.4</v>
      </c>
      <c r="N3079" s="131">
        <v>120</v>
      </c>
      <c r="O3079" s="133">
        <f t="shared" si="424"/>
        <v>1728</v>
      </c>
      <c r="P3079" s="131" t="s">
        <v>3486</v>
      </c>
      <c r="Q3079" s="131" t="s">
        <v>7771</v>
      </c>
      <c r="R3079" s="134" t="s">
        <v>5738</v>
      </c>
      <c r="S3079" s="149">
        <v>42.540555555555557</v>
      </c>
      <c r="T3079" s="149">
        <v>21.270277777777778</v>
      </c>
      <c r="U3079" s="150">
        <v>45278</v>
      </c>
      <c r="V3079" s="149">
        <v>0.16666666666666607</v>
      </c>
      <c r="W3079" s="130">
        <v>89.02</v>
      </c>
      <c r="X3079" s="135">
        <v>3600</v>
      </c>
      <c r="Y3079" s="130" t="str">
        <f t="shared" si="425"/>
        <v>RL1350</v>
      </c>
      <c r="Z3079" s="130" t="str">
        <f t="shared" si="426"/>
        <v>144/NCR18650GA</v>
      </c>
      <c r="AA3079" s="135">
        <f t="shared" si="427"/>
        <v>89.02</v>
      </c>
      <c r="AB3079" s="135">
        <f t="shared" si="428"/>
        <v>664.13</v>
      </c>
      <c r="AC3079" s="130">
        <f t="shared" si="431"/>
        <v>3600</v>
      </c>
      <c r="AD3079" s="130" t="str">
        <f t="shared" si="430"/>
        <v>66002-831</v>
      </c>
      <c r="AE3079" s="136"/>
      <c r="AF3079" s="137"/>
      <c r="AG3079" s="1" t="s">
        <v>152</v>
      </c>
      <c r="AH3079" s="43">
        <v>1160</v>
      </c>
      <c r="AI3079" s="229">
        <v>45244</v>
      </c>
    </row>
    <row r="3080" spans="1:35" x14ac:dyDescent="0.25">
      <c r="A3080" s="144">
        <v>45245</v>
      </c>
      <c r="B3080" s="56" t="s">
        <v>8945</v>
      </c>
      <c r="C3080" s="51" t="s">
        <v>7815</v>
      </c>
      <c r="D3080" s="51" t="s">
        <v>7814</v>
      </c>
      <c r="E3080" s="54">
        <v>45282</v>
      </c>
      <c r="F3080" s="51" t="s">
        <v>5483</v>
      </c>
      <c r="G3080" s="48" t="s">
        <v>7813</v>
      </c>
      <c r="H3080" s="52">
        <v>2</v>
      </c>
      <c r="I3080" s="51" t="s">
        <v>3492</v>
      </c>
      <c r="J3080" s="1">
        <v>1175.9000000000001</v>
      </c>
      <c r="K3080" s="132">
        <v>1019745</v>
      </c>
      <c r="L3080" s="131"/>
      <c r="M3080" s="131"/>
      <c r="N3080" s="131"/>
      <c r="O3080" s="133">
        <f t="shared" si="424"/>
        <v>0</v>
      </c>
      <c r="P3080" s="131"/>
      <c r="Q3080" s="131"/>
      <c r="R3080" s="134" t="s">
        <v>259</v>
      </c>
      <c r="S3080" s="149">
        <v>34.341111111111111</v>
      </c>
      <c r="T3080" s="149">
        <v>17.170555555555556</v>
      </c>
      <c r="U3080" s="150">
        <v>45278</v>
      </c>
      <c r="V3080" s="149">
        <v>0.25000000000000044</v>
      </c>
      <c r="W3080" s="130">
        <v>13.63</v>
      </c>
      <c r="X3080" s="135">
        <v>2200</v>
      </c>
      <c r="Y3080" s="130" t="str">
        <f t="shared" si="425"/>
        <v>CH508</v>
      </c>
      <c r="Z3080" s="130" t="str">
        <f t="shared" si="426"/>
        <v>8/TSB-003APCB</v>
      </c>
      <c r="AA3080" s="135">
        <f t="shared" si="427"/>
        <v>13.63</v>
      </c>
      <c r="AB3080" s="135">
        <f t="shared" si="428"/>
        <v>1175.9000000000001</v>
      </c>
      <c r="AC3080" s="130">
        <f t="shared" si="431"/>
        <v>2200</v>
      </c>
      <c r="AD3080" s="130" t="str">
        <f t="shared" si="430"/>
        <v>66003-945</v>
      </c>
      <c r="AE3080" s="136"/>
      <c r="AF3080" s="137"/>
      <c r="AG3080" s="1" t="s">
        <v>152</v>
      </c>
      <c r="AH3080" s="43">
        <v>1160</v>
      </c>
      <c r="AI3080" s="229">
        <v>45244</v>
      </c>
    </row>
    <row r="3081" spans="1:35" x14ac:dyDescent="0.25">
      <c r="A3081" s="144">
        <v>45245</v>
      </c>
      <c r="B3081" s="56" t="s">
        <v>8935</v>
      </c>
      <c r="C3081" s="51" t="s">
        <v>8937</v>
      </c>
      <c r="D3081" s="51" t="s">
        <v>8938</v>
      </c>
      <c r="E3081" s="54">
        <v>45282</v>
      </c>
      <c r="F3081" s="51" t="s">
        <v>5483</v>
      </c>
      <c r="G3081" s="48" t="s">
        <v>8936</v>
      </c>
      <c r="H3081" s="52">
        <v>2</v>
      </c>
      <c r="I3081" s="51" t="s">
        <v>318</v>
      </c>
      <c r="J3081" s="1">
        <v>746.64</v>
      </c>
      <c r="K3081" s="132">
        <v>1019745</v>
      </c>
      <c r="L3081" s="131"/>
      <c r="M3081" s="131">
        <v>14.4</v>
      </c>
      <c r="N3081" s="131">
        <v>133.63999999999999</v>
      </c>
      <c r="O3081" s="133">
        <f t="shared" si="424"/>
        <v>1924.4159999999999</v>
      </c>
      <c r="P3081" s="131" t="s">
        <v>3486</v>
      </c>
      <c r="Q3081" s="131" t="s">
        <v>8939</v>
      </c>
      <c r="R3081" s="134" t="s">
        <v>9154</v>
      </c>
      <c r="S3081" s="149">
        <v>29.100000000000005</v>
      </c>
      <c r="T3081" s="149">
        <v>14.550000000000002</v>
      </c>
      <c r="U3081" s="150">
        <v>45278</v>
      </c>
      <c r="V3081" s="149">
        <v>0.16666666666666607</v>
      </c>
      <c r="W3081" s="130">
        <v>5</v>
      </c>
      <c r="X3081" s="135">
        <v>4100</v>
      </c>
      <c r="Y3081" s="130" t="str">
        <f t="shared" si="425"/>
        <v>RL1733</v>
      </c>
      <c r="Z3081" s="130" t="str">
        <f t="shared" si="426"/>
        <v>160/NCR18650GA</v>
      </c>
      <c r="AA3081" s="135">
        <f t="shared" si="427"/>
        <v>5</v>
      </c>
      <c r="AB3081" s="135">
        <f t="shared" si="428"/>
        <v>746.64</v>
      </c>
      <c r="AC3081" s="130">
        <f t="shared" si="431"/>
        <v>4100</v>
      </c>
      <c r="AD3081" s="130" t="str">
        <f t="shared" si="430"/>
        <v>66002-832A</v>
      </c>
      <c r="AE3081" s="136"/>
      <c r="AF3081" s="137"/>
      <c r="AG3081" s="1" t="s">
        <v>152</v>
      </c>
      <c r="AH3081" s="43">
        <v>1160</v>
      </c>
      <c r="AI3081" s="229">
        <v>45244</v>
      </c>
    </row>
    <row r="3082" spans="1:35" x14ac:dyDescent="0.25">
      <c r="A3082" s="147">
        <v>45275</v>
      </c>
      <c r="B3082" s="82" t="s">
        <v>9136</v>
      </c>
      <c r="C3082" s="51" t="s">
        <v>3841</v>
      </c>
      <c r="D3082" s="51" t="s">
        <v>3842</v>
      </c>
      <c r="E3082" s="54">
        <v>45337</v>
      </c>
      <c r="F3082" s="51" t="s">
        <v>3635</v>
      </c>
      <c r="G3082" s="48" t="s">
        <v>3840</v>
      </c>
      <c r="H3082" s="52">
        <v>6</v>
      </c>
      <c r="I3082" s="51" t="s">
        <v>256</v>
      </c>
      <c r="J3082" s="1">
        <v>11.84</v>
      </c>
      <c r="K3082" s="132">
        <v>1023212</v>
      </c>
      <c r="L3082" s="131"/>
      <c r="M3082" s="131">
        <v>22.5</v>
      </c>
      <c r="N3082" s="131"/>
      <c r="O3082" s="133">
        <f t="shared" si="424"/>
        <v>0</v>
      </c>
      <c r="P3082" s="131" t="s">
        <v>3538</v>
      </c>
      <c r="Q3082" s="131" t="s">
        <v>9137</v>
      </c>
      <c r="R3082" s="134" t="s">
        <v>287</v>
      </c>
      <c r="S3082" s="149">
        <v>7.0266666666666673</v>
      </c>
      <c r="T3082" s="149">
        <v>1.1711111111111112</v>
      </c>
      <c r="U3082" s="150">
        <v>45278</v>
      </c>
      <c r="V3082" s="149">
        <v>0.16666666666666741</v>
      </c>
      <c r="W3082" s="130">
        <v>1.73</v>
      </c>
      <c r="X3082" s="135">
        <v>150</v>
      </c>
      <c r="Y3082" s="130" t="str">
        <f t="shared" si="425"/>
        <v>AL317</v>
      </c>
      <c r="Z3082" s="130" t="str">
        <f t="shared" si="426"/>
        <v>45/LR6XW</v>
      </c>
      <c r="AA3082" s="135">
        <f t="shared" si="427"/>
        <v>1.73</v>
      </c>
      <c r="AB3082" s="135">
        <f t="shared" si="428"/>
        <v>11.84</v>
      </c>
      <c r="AC3082" s="130">
        <f t="shared" si="431"/>
        <v>150</v>
      </c>
      <c r="AD3082" s="130" t="str">
        <f t="shared" si="430"/>
        <v>66000-633</v>
      </c>
      <c r="AE3082" s="136"/>
      <c r="AF3082" s="137"/>
      <c r="AG3082" s="1" t="s">
        <v>151</v>
      </c>
      <c r="AH3082" s="43">
        <v>65701</v>
      </c>
      <c r="AI3082" s="229">
        <v>45274</v>
      </c>
    </row>
    <row r="3083" spans="1:35" x14ac:dyDescent="0.25">
      <c r="A3083" s="139">
        <v>45264</v>
      </c>
      <c r="B3083" s="58" t="s">
        <v>9064</v>
      </c>
      <c r="C3083" s="51" t="s">
        <v>2558</v>
      </c>
      <c r="D3083" s="51" t="s">
        <v>1239</v>
      </c>
      <c r="E3083" s="54">
        <v>45316</v>
      </c>
      <c r="F3083" s="51" t="s">
        <v>87</v>
      </c>
      <c r="G3083" s="48" t="s">
        <v>1237</v>
      </c>
      <c r="H3083" s="52">
        <v>250</v>
      </c>
      <c r="I3083" s="51" t="s">
        <v>113</v>
      </c>
      <c r="J3083" s="1">
        <v>27.19</v>
      </c>
      <c r="K3083" s="132">
        <v>1021730</v>
      </c>
      <c r="L3083" s="131"/>
      <c r="M3083" s="131">
        <v>3.6</v>
      </c>
      <c r="N3083" s="131">
        <v>16.75</v>
      </c>
      <c r="O3083" s="133">
        <f t="shared" si="424"/>
        <v>60.300000000000004</v>
      </c>
      <c r="P3083" s="131" t="s">
        <v>3486</v>
      </c>
      <c r="Q3083" s="131" t="s">
        <v>715</v>
      </c>
      <c r="R3083" s="134" t="s">
        <v>9155</v>
      </c>
      <c r="S3083" s="149">
        <v>104.67388888888888</v>
      </c>
      <c r="T3083" s="149">
        <v>0.41869555555555554</v>
      </c>
      <c r="U3083" s="150">
        <v>45278</v>
      </c>
      <c r="V3083" s="149">
        <v>4</v>
      </c>
      <c r="W3083" s="130">
        <v>0.38</v>
      </c>
      <c r="X3083" s="135">
        <v>50</v>
      </c>
      <c r="Y3083" s="130" t="str">
        <f t="shared" si="425"/>
        <v>RL1440</v>
      </c>
      <c r="Z3083" s="130" t="str">
        <f t="shared" si="426"/>
        <v>5/NCR18650BF</v>
      </c>
      <c r="AA3083" s="135">
        <f t="shared" si="427"/>
        <v>0.38</v>
      </c>
      <c r="AB3083" s="135">
        <f t="shared" si="428"/>
        <v>27.19</v>
      </c>
      <c r="AC3083" s="130">
        <f t="shared" si="431"/>
        <v>50</v>
      </c>
      <c r="AD3083" s="130" t="str">
        <f t="shared" si="430"/>
        <v>67001-849</v>
      </c>
      <c r="AE3083" s="136"/>
      <c r="AF3083" s="137"/>
      <c r="AG3083" s="1" t="s">
        <v>153</v>
      </c>
      <c r="AH3083" s="43">
        <v>24081</v>
      </c>
      <c r="AI3083" s="229">
        <v>45261</v>
      </c>
    </row>
    <row r="3084" spans="1:35" x14ac:dyDescent="0.25">
      <c r="A3084" s="140">
        <v>45265</v>
      </c>
      <c r="B3084" s="55" t="s">
        <v>9095</v>
      </c>
      <c r="C3084" s="51" t="s">
        <v>3235</v>
      </c>
      <c r="D3084" s="51" t="s">
        <v>1063</v>
      </c>
      <c r="E3084" s="54">
        <v>45275</v>
      </c>
      <c r="F3084" s="51" t="s">
        <v>267</v>
      </c>
      <c r="G3084" s="48" t="s">
        <v>1062</v>
      </c>
      <c r="H3084" s="52">
        <v>10</v>
      </c>
      <c r="I3084" s="51" t="s">
        <v>1924</v>
      </c>
      <c r="J3084" s="1">
        <v>39.68</v>
      </c>
      <c r="K3084" s="132">
        <v>1022004</v>
      </c>
      <c r="L3084" s="131"/>
      <c r="M3084" s="131"/>
      <c r="N3084" s="131"/>
      <c r="O3084" s="133">
        <f t="shared" si="424"/>
        <v>0</v>
      </c>
      <c r="P3084" s="131"/>
      <c r="Q3084" s="131"/>
      <c r="R3084" s="134" t="s">
        <v>249</v>
      </c>
      <c r="S3084" s="149">
        <v>1.0886111111111125</v>
      </c>
      <c r="T3084" s="149">
        <v>0.10886111111111126</v>
      </c>
      <c r="U3084" s="150">
        <v>45275</v>
      </c>
      <c r="V3084" s="149">
        <v>0.16666666666666607</v>
      </c>
      <c r="W3084" s="130">
        <v>0.12</v>
      </c>
      <c r="X3084" s="135">
        <v>80</v>
      </c>
      <c r="Y3084" s="130" t="str">
        <f t="shared" si="425"/>
        <v>CH211A</v>
      </c>
      <c r="Z3084" s="130" t="str">
        <f t="shared" si="426"/>
        <v>1/TSB-002PCB</v>
      </c>
      <c r="AA3084" s="135">
        <f t="shared" si="427"/>
        <v>0.12</v>
      </c>
      <c r="AB3084" s="135">
        <f t="shared" si="428"/>
        <v>39.68</v>
      </c>
      <c r="AC3084" s="130">
        <f t="shared" si="431"/>
        <v>80</v>
      </c>
      <c r="AD3084" s="130" t="str">
        <f t="shared" si="430"/>
        <v>66000-118A</v>
      </c>
      <c r="AE3084" s="136"/>
      <c r="AF3084" s="137"/>
      <c r="AG3084" s="1" t="s">
        <v>153</v>
      </c>
      <c r="AH3084" s="43">
        <v>66116</v>
      </c>
      <c r="AI3084" s="229">
        <v>45264</v>
      </c>
    </row>
    <row r="3085" spans="1:35" x14ac:dyDescent="0.25">
      <c r="A3085" s="147">
        <v>45275</v>
      </c>
      <c r="B3085" s="82" t="s">
        <v>9139</v>
      </c>
      <c r="C3085" s="51" t="s">
        <v>7995</v>
      </c>
      <c r="D3085" s="51" t="s">
        <v>2982</v>
      </c>
      <c r="E3085" s="54">
        <v>45312</v>
      </c>
      <c r="F3085" s="51" t="s">
        <v>8252</v>
      </c>
      <c r="G3085" s="48" t="s">
        <v>1304</v>
      </c>
      <c r="H3085" s="52">
        <v>10</v>
      </c>
      <c r="I3085" s="51" t="s">
        <v>95</v>
      </c>
      <c r="J3085" s="1">
        <v>33.450000000000003</v>
      </c>
      <c r="K3085" s="132">
        <v>1023321</v>
      </c>
      <c r="L3085" s="131"/>
      <c r="M3085" s="131">
        <v>18</v>
      </c>
      <c r="N3085" s="131">
        <v>54</v>
      </c>
      <c r="O3085" s="133">
        <f t="shared" si="424"/>
        <v>972</v>
      </c>
      <c r="P3085" s="131" t="s">
        <v>3538</v>
      </c>
      <c r="Q3085" s="131" t="s">
        <v>9140</v>
      </c>
      <c r="R3085" s="134" t="s">
        <v>9156</v>
      </c>
      <c r="S3085" s="149">
        <v>18.746388888888887</v>
      </c>
      <c r="T3085" s="149">
        <v>1.8746388888888887</v>
      </c>
      <c r="U3085" s="150">
        <v>45279</v>
      </c>
      <c r="V3085" s="149">
        <v>0.33333333333333481</v>
      </c>
      <c r="W3085" s="130">
        <v>1.89</v>
      </c>
      <c r="X3085" s="135">
        <v>205</v>
      </c>
      <c r="Y3085" s="130" t="str">
        <f t="shared" si="425"/>
        <v>AL274DEG</v>
      </c>
      <c r="Z3085" s="130" t="str">
        <f t="shared" si="426"/>
        <v xml:space="preserve">36/LR20XW </v>
      </c>
      <c r="AA3085" s="135">
        <f t="shared" si="427"/>
        <v>1.89</v>
      </c>
      <c r="AB3085" s="135">
        <f t="shared" si="428"/>
        <v>33.450000000000003</v>
      </c>
      <c r="AC3085" s="130">
        <f t="shared" si="431"/>
        <v>205</v>
      </c>
      <c r="AD3085" s="130" t="str">
        <f t="shared" si="430"/>
        <v>66000-265DEG</v>
      </c>
      <c r="AE3085" s="136"/>
      <c r="AF3085" s="137"/>
      <c r="AG3085" s="1" t="s">
        <v>152</v>
      </c>
      <c r="AH3085" s="43">
        <v>66200</v>
      </c>
      <c r="AI3085" s="229">
        <v>45274</v>
      </c>
    </row>
    <row r="3086" spans="1:35" x14ac:dyDescent="0.25">
      <c r="A3086" s="146">
        <v>45260</v>
      </c>
      <c r="B3086" s="57" t="s">
        <v>9053</v>
      </c>
      <c r="C3086" s="51" t="s">
        <v>1136</v>
      </c>
      <c r="D3086" s="51" t="s">
        <v>199</v>
      </c>
      <c r="E3086" s="54">
        <v>45279</v>
      </c>
      <c r="F3086" s="51" t="s">
        <v>7265</v>
      </c>
      <c r="G3086" s="48" t="s">
        <v>1135</v>
      </c>
      <c r="H3086" s="52">
        <v>20</v>
      </c>
      <c r="I3086" s="51" t="s">
        <v>694</v>
      </c>
      <c r="J3086" s="1">
        <v>387.49</v>
      </c>
      <c r="K3086" s="132">
        <v>1021341</v>
      </c>
      <c r="L3086" s="131"/>
      <c r="M3086" s="131">
        <v>19.5</v>
      </c>
      <c r="N3086" s="131">
        <v>6.2</v>
      </c>
      <c r="O3086" s="133">
        <f t="shared" si="424"/>
        <v>120.9</v>
      </c>
      <c r="P3086" s="131" t="s">
        <v>3372</v>
      </c>
      <c r="Q3086" s="131" t="s">
        <v>583</v>
      </c>
      <c r="R3086" s="134" t="s">
        <v>9157</v>
      </c>
      <c r="S3086" s="149">
        <v>42.891111111111108</v>
      </c>
      <c r="T3086" s="149">
        <v>2.1445555555555553</v>
      </c>
      <c r="U3086" s="150">
        <v>45279</v>
      </c>
      <c r="V3086" s="149">
        <v>0.49999999999999956</v>
      </c>
      <c r="W3086" s="130">
        <v>2.46</v>
      </c>
      <c r="X3086" s="135">
        <v>610</v>
      </c>
      <c r="Y3086" s="130" t="str">
        <f t="shared" si="425"/>
        <v>DH33</v>
      </c>
      <c r="Z3086" s="130" t="str">
        <f t="shared" si="426"/>
        <v>5/3B5100</v>
      </c>
      <c r="AA3086" s="135">
        <f t="shared" si="427"/>
        <v>2.46</v>
      </c>
      <c r="AB3086" s="135">
        <f t="shared" si="428"/>
        <v>387.49</v>
      </c>
      <c r="AC3086" s="130">
        <f t="shared" si="431"/>
        <v>610</v>
      </c>
      <c r="AD3086" s="130" t="str">
        <f t="shared" si="430"/>
        <v>66000-798</v>
      </c>
      <c r="AE3086" s="136"/>
      <c r="AF3086" s="137"/>
      <c r="AG3086" s="1" t="s">
        <v>153</v>
      </c>
      <c r="AH3086" s="43">
        <v>67008</v>
      </c>
      <c r="AI3086" s="229">
        <v>45258</v>
      </c>
    </row>
    <row r="3087" spans="1:35" x14ac:dyDescent="0.25">
      <c r="A3087" s="140">
        <v>45279</v>
      </c>
      <c r="B3087" s="55">
        <v>336928</v>
      </c>
      <c r="C3087" s="236"/>
      <c r="D3087" s="51" t="s">
        <v>9163</v>
      </c>
      <c r="E3087" s="54">
        <v>45282</v>
      </c>
      <c r="F3087" s="54" t="s">
        <v>5483</v>
      </c>
      <c r="G3087" s="48" t="s">
        <v>7769</v>
      </c>
      <c r="H3087" s="52">
        <v>1</v>
      </c>
      <c r="I3087" s="51" t="s">
        <v>7769</v>
      </c>
      <c r="J3087" s="1">
        <v>1444.13</v>
      </c>
      <c r="K3087" s="132">
        <v>1019745</v>
      </c>
      <c r="L3087" s="131"/>
      <c r="M3087" s="131"/>
      <c r="N3087" s="131"/>
      <c r="O3087" s="133">
        <f t="shared" si="424"/>
        <v>0</v>
      </c>
      <c r="P3087" s="131"/>
      <c r="Q3087" s="131"/>
      <c r="R3087" s="134" t="s">
        <v>9164</v>
      </c>
      <c r="S3087" s="149">
        <v>74.533888888888896</v>
      </c>
      <c r="T3087" s="149">
        <v>74.533888888888896</v>
      </c>
      <c r="U3087" s="150">
        <v>45279</v>
      </c>
      <c r="V3087" s="149">
        <v>0.59333333333333282</v>
      </c>
      <c r="W3087" s="130">
        <v>74.53</v>
      </c>
      <c r="X3087" s="135">
        <v>7815</v>
      </c>
      <c r="Y3087" s="130" t="str">
        <f t="shared" si="425"/>
        <v>RL1350-RL1733-RL1352</v>
      </c>
      <c r="Z3087" s="130">
        <f t="shared" si="426"/>
        <v>0</v>
      </c>
      <c r="AA3087" s="135">
        <f t="shared" si="427"/>
        <v>74.53</v>
      </c>
      <c r="AB3087" s="135">
        <f t="shared" si="428"/>
        <v>1444.13</v>
      </c>
      <c r="AC3087" s="130">
        <f t="shared" si="431"/>
        <v>7815</v>
      </c>
      <c r="AD3087" s="130" t="s">
        <v>7769</v>
      </c>
      <c r="AE3087" s="136"/>
      <c r="AF3087" s="137"/>
      <c r="AG3087" s="1" t="s">
        <v>152</v>
      </c>
      <c r="AH3087" s="43">
        <v>1160</v>
      </c>
      <c r="AI3087" s="229">
        <v>45244</v>
      </c>
    </row>
    <row r="3088" spans="1:35" x14ac:dyDescent="0.25">
      <c r="A3088" s="140">
        <v>45279</v>
      </c>
      <c r="B3088" s="55" t="s">
        <v>9165</v>
      </c>
      <c r="C3088" s="51" t="s">
        <v>5275</v>
      </c>
      <c r="D3088" s="51" t="s">
        <v>9167</v>
      </c>
      <c r="E3088" s="54">
        <v>45306</v>
      </c>
      <c r="F3088" s="51" t="s">
        <v>423</v>
      </c>
      <c r="G3088" s="48" t="s">
        <v>9166</v>
      </c>
      <c r="H3088" s="52">
        <v>1</v>
      </c>
      <c r="I3088" s="51" t="s">
        <v>122</v>
      </c>
      <c r="J3088" s="1">
        <v>5.91</v>
      </c>
      <c r="K3088" s="132">
        <v>1023758</v>
      </c>
      <c r="L3088" s="131"/>
      <c r="M3088" s="131">
        <v>6</v>
      </c>
      <c r="N3088" s="131">
        <v>0.7</v>
      </c>
      <c r="O3088" s="133">
        <f t="shared" si="424"/>
        <v>4.1999999999999993</v>
      </c>
      <c r="P3088" s="131" t="s">
        <v>6498</v>
      </c>
      <c r="Q3088" s="131" t="s">
        <v>583</v>
      </c>
      <c r="R3088" s="134" t="s">
        <v>997</v>
      </c>
      <c r="S3088" s="149">
        <v>0.42805555555555674</v>
      </c>
      <c r="T3088" s="149">
        <v>0.42805555555555674</v>
      </c>
      <c r="U3088" s="150">
        <v>45280</v>
      </c>
      <c r="V3088" s="149">
        <v>8.3333333333333037E-2</v>
      </c>
      <c r="W3088" s="130">
        <v>0.25</v>
      </c>
      <c r="X3088" s="135">
        <v>22.02</v>
      </c>
      <c r="Y3088" s="130" t="str">
        <f t="shared" si="425"/>
        <v>N1740</v>
      </c>
      <c r="Z3088" s="130" t="str">
        <f t="shared" si="426"/>
        <v>5/N700AACL</v>
      </c>
      <c r="AA3088" s="135">
        <f t="shared" si="427"/>
        <v>0.25</v>
      </c>
      <c r="AB3088" s="135">
        <f t="shared" si="428"/>
        <v>5.91</v>
      </c>
      <c r="AC3088" s="130">
        <f t="shared" si="431"/>
        <v>22.02</v>
      </c>
      <c r="AD3088" s="130" t="str">
        <f t="shared" ref="AD3088:AD3119" si="432">G3088</f>
        <v>30002-715EZI</v>
      </c>
      <c r="AE3088" s="136"/>
      <c r="AF3088" s="137"/>
      <c r="AG3088" s="1" t="s">
        <v>573</v>
      </c>
      <c r="AH3088" s="43">
        <v>23891</v>
      </c>
      <c r="AI3088" s="229">
        <v>45279</v>
      </c>
    </row>
    <row r="3089" spans="1:35" x14ac:dyDescent="0.25">
      <c r="A3089" s="139">
        <v>45278</v>
      </c>
      <c r="B3089" s="58" t="s">
        <v>9149</v>
      </c>
      <c r="C3089" s="51" t="s">
        <v>528</v>
      </c>
      <c r="D3089" s="51" t="s">
        <v>2275</v>
      </c>
      <c r="E3089" s="54">
        <v>45306</v>
      </c>
      <c r="F3089" s="51" t="s">
        <v>407</v>
      </c>
      <c r="G3089" s="48" t="s">
        <v>2273</v>
      </c>
      <c r="H3089" s="52">
        <v>1</v>
      </c>
      <c r="I3089" s="51" t="s">
        <v>288</v>
      </c>
      <c r="J3089" s="1">
        <v>25.29</v>
      </c>
      <c r="K3089" s="132">
        <v>1023434</v>
      </c>
      <c r="L3089" s="131"/>
      <c r="M3089" s="131">
        <v>9.6</v>
      </c>
      <c r="N3089" s="131">
        <v>4</v>
      </c>
      <c r="O3089" s="133">
        <f t="shared" si="424"/>
        <v>38.4</v>
      </c>
      <c r="P3089" s="131" t="s">
        <v>3497</v>
      </c>
      <c r="Q3089" s="131" t="s">
        <v>632</v>
      </c>
      <c r="R3089" s="134" t="s">
        <v>997</v>
      </c>
      <c r="S3089" s="149">
        <v>1.1463888888888905</v>
      </c>
      <c r="T3089" s="149">
        <v>1.1463888888888905</v>
      </c>
      <c r="U3089" s="150">
        <v>45280</v>
      </c>
      <c r="V3089" s="149">
        <v>0.16666666666666607</v>
      </c>
      <c r="W3089" s="130">
        <v>0.88</v>
      </c>
      <c r="X3089" s="135">
        <v>159.88999999999999</v>
      </c>
      <c r="Y3089" s="130" t="str">
        <f t="shared" si="425"/>
        <v>N941</v>
      </c>
      <c r="Z3089" s="130" t="str">
        <f t="shared" si="426"/>
        <v>8/HR-4/3AU</v>
      </c>
      <c r="AA3089" s="135">
        <f t="shared" si="427"/>
        <v>0.88</v>
      </c>
      <c r="AB3089" s="135">
        <f t="shared" si="428"/>
        <v>25.29</v>
      </c>
      <c r="AC3089" s="130">
        <f t="shared" si="431"/>
        <v>159.88999999999999</v>
      </c>
      <c r="AD3089" s="130" t="str">
        <f t="shared" si="432"/>
        <v>30006-968AEMC</v>
      </c>
      <c r="AE3089" s="136"/>
      <c r="AF3089" s="137"/>
      <c r="AG3089" s="1" t="s">
        <v>152</v>
      </c>
      <c r="AH3089" s="43">
        <v>66711</v>
      </c>
      <c r="AI3089" s="229">
        <v>45275</v>
      </c>
    </row>
    <row r="3090" spans="1:35" x14ac:dyDescent="0.25">
      <c r="A3090" s="146">
        <v>45274</v>
      </c>
      <c r="B3090" s="57" t="s">
        <v>9135</v>
      </c>
      <c r="C3090" s="51" t="s">
        <v>5969</v>
      </c>
      <c r="D3090" s="51" t="s">
        <v>5970</v>
      </c>
      <c r="E3090" s="54">
        <v>45317</v>
      </c>
      <c r="F3090" s="51" t="s">
        <v>5967</v>
      </c>
      <c r="G3090" s="48" t="s">
        <v>5968</v>
      </c>
      <c r="H3090" s="52">
        <v>12</v>
      </c>
      <c r="I3090" s="51" t="s">
        <v>364</v>
      </c>
      <c r="J3090" s="1">
        <v>242.43</v>
      </c>
      <c r="K3090" s="132">
        <v>1023056</v>
      </c>
      <c r="L3090" s="131"/>
      <c r="M3090" s="131">
        <v>7.2</v>
      </c>
      <c r="N3090" s="131">
        <v>78</v>
      </c>
      <c r="O3090" s="133">
        <f t="shared" si="424"/>
        <v>561.6</v>
      </c>
      <c r="P3090" s="131" t="s">
        <v>3486</v>
      </c>
      <c r="Q3090" s="131" t="s">
        <v>5971</v>
      </c>
      <c r="R3090" s="134" t="s">
        <v>9075</v>
      </c>
      <c r="S3090" s="149">
        <v>38.352499999999999</v>
      </c>
      <c r="T3090" s="149">
        <v>3.1960416666666664</v>
      </c>
      <c r="U3090" s="150">
        <v>45280</v>
      </c>
      <c r="V3090" s="149">
        <v>0.50000000000000089</v>
      </c>
      <c r="W3090" s="130">
        <v>6.22</v>
      </c>
      <c r="X3090" s="135">
        <v>980</v>
      </c>
      <c r="Y3090" s="130" t="str">
        <f t="shared" si="425"/>
        <v>RL582</v>
      </c>
      <c r="Z3090" s="130" t="str">
        <f t="shared" si="426"/>
        <v>60/UR18650ZY</v>
      </c>
      <c r="AA3090" s="135">
        <f t="shared" si="427"/>
        <v>6.22</v>
      </c>
      <c r="AB3090" s="135">
        <f t="shared" si="428"/>
        <v>242.43</v>
      </c>
      <c r="AC3090" s="130">
        <f t="shared" si="431"/>
        <v>980</v>
      </c>
      <c r="AD3090" s="130" t="str">
        <f t="shared" si="432"/>
        <v>66000-795</v>
      </c>
      <c r="AE3090" s="136"/>
      <c r="AF3090" s="137"/>
      <c r="AG3090" s="1" t="s">
        <v>152</v>
      </c>
      <c r="AH3090" s="43">
        <v>2744</v>
      </c>
      <c r="AI3090" s="229">
        <v>45273</v>
      </c>
    </row>
    <row r="3091" spans="1:35" x14ac:dyDescent="0.25">
      <c r="A3091" s="139">
        <v>45271</v>
      </c>
      <c r="B3091" s="58" t="s">
        <v>9115</v>
      </c>
      <c r="C3091" s="51" t="s">
        <v>1780</v>
      </c>
      <c r="D3091" s="51" t="s">
        <v>9175</v>
      </c>
      <c r="E3091" s="54">
        <v>45300</v>
      </c>
      <c r="F3091" s="51" t="s">
        <v>1370</v>
      </c>
      <c r="G3091" s="48" t="s">
        <v>9116</v>
      </c>
      <c r="H3091" s="52">
        <v>2</v>
      </c>
      <c r="I3091" s="51" t="s">
        <v>643</v>
      </c>
      <c r="J3091" s="1">
        <v>22.07</v>
      </c>
      <c r="K3091" s="132">
        <v>1022826</v>
      </c>
      <c r="L3091" s="131"/>
      <c r="M3091" s="131">
        <v>18</v>
      </c>
      <c r="N3091" s="131">
        <v>2.5</v>
      </c>
      <c r="O3091" s="133">
        <f t="shared" si="424"/>
        <v>45</v>
      </c>
      <c r="P3091" s="131" t="s">
        <v>3486</v>
      </c>
      <c r="Q3091" s="131" t="s">
        <v>583</v>
      </c>
      <c r="R3091" s="134" t="s">
        <v>997</v>
      </c>
      <c r="S3091" s="149">
        <v>1.5175000000000014</v>
      </c>
      <c r="T3091" s="149">
        <v>0.7587500000000007</v>
      </c>
      <c r="U3091" s="150">
        <v>45280</v>
      </c>
      <c r="V3091" s="149">
        <v>0.16666666666666607</v>
      </c>
      <c r="W3091" s="130">
        <v>0.25</v>
      </c>
      <c r="X3091" s="135">
        <v>70</v>
      </c>
      <c r="Y3091" s="130" t="str">
        <f t="shared" si="425"/>
        <v>RECELL873</v>
      </c>
      <c r="Z3091" s="130" t="str">
        <f t="shared" si="426"/>
        <v>5/INR18650-25R</v>
      </c>
      <c r="AA3091" s="135">
        <f t="shared" si="427"/>
        <v>0.25</v>
      </c>
      <c r="AB3091" s="135">
        <f t="shared" si="428"/>
        <v>22.07</v>
      </c>
      <c r="AC3091" s="130">
        <f t="shared" si="431"/>
        <v>70</v>
      </c>
      <c r="AD3091" s="130" t="str">
        <f t="shared" si="432"/>
        <v>66003-217</v>
      </c>
      <c r="AE3091" s="136"/>
      <c r="AF3091" s="137"/>
      <c r="AG3091" s="1" t="s">
        <v>151</v>
      </c>
      <c r="AH3091" s="43">
        <v>66989</v>
      </c>
      <c r="AI3091" s="229">
        <v>45271</v>
      </c>
    </row>
    <row r="3092" spans="1:35" x14ac:dyDescent="0.25">
      <c r="A3092" s="140">
        <v>45279</v>
      </c>
      <c r="B3092" s="55" t="s">
        <v>9158</v>
      </c>
      <c r="C3092" s="51" t="s">
        <v>3301</v>
      </c>
      <c r="D3092" s="51" t="s">
        <v>9160</v>
      </c>
      <c r="E3092" s="54">
        <v>45278</v>
      </c>
      <c r="F3092" s="51" t="s">
        <v>255</v>
      </c>
      <c r="G3092" s="48" t="s">
        <v>9159</v>
      </c>
      <c r="H3092" s="52">
        <v>1</v>
      </c>
      <c r="I3092" s="51" t="s">
        <v>364</v>
      </c>
      <c r="J3092" s="1">
        <v>4.5</v>
      </c>
      <c r="K3092" s="132">
        <v>1023577</v>
      </c>
      <c r="L3092" s="131"/>
      <c r="M3092" s="131">
        <v>3.7</v>
      </c>
      <c r="N3092" s="131">
        <v>2.4</v>
      </c>
      <c r="O3092" s="133">
        <f t="shared" si="424"/>
        <v>8.8800000000000008</v>
      </c>
      <c r="P3092" s="131" t="s">
        <v>3486</v>
      </c>
      <c r="Q3092" s="131" t="s">
        <v>412</v>
      </c>
      <c r="R3092" s="134" t="s">
        <v>997</v>
      </c>
      <c r="S3092" s="149">
        <v>0.41583333333333172</v>
      </c>
      <c r="T3092" s="149">
        <v>0.41583333333333172</v>
      </c>
      <c r="U3092" s="150">
        <v>45280</v>
      </c>
      <c r="V3092" s="149">
        <v>8.3333333333331705E-2</v>
      </c>
      <c r="W3092" s="130">
        <v>0.25</v>
      </c>
      <c r="X3092" s="135">
        <v>30</v>
      </c>
      <c r="Y3092" s="130" t="str">
        <f t="shared" si="425"/>
        <v>RL858</v>
      </c>
      <c r="Z3092" s="130" t="str">
        <f t="shared" si="426"/>
        <v>1/UR18650FK</v>
      </c>
      <c r="AA3092" s="135">
        <f t="shared" si="427"/>
        <v>0.25</v>
      </c>
      <c r="AB3092" s="135">
        <f t="shared" si="428"/>
        <v>4.5</v>
      </c>
      <c r="AC3092" s="130">
        <f t="shared" si="431"/>
        <v>30</v>
      </c>
      <c r="AD3092" s="130" t="str">
        <f t="shared" si="432"/>
        <v>30008-101BWA</v>
      </c>
      <c r="AE3092" s="136"/>
      <c r="AF3092" s="137"/>
      <c r="AG3092" s="1" t="s">
        <v>151</v>
      </c>
      <c r="AH3092" s="43" t="s">
        <v>277</v>
      </c>
      <c r="AI3092" s="229">
        <v>45278</v>
      </c>
    </row>
    <row r="3093" spans="1:35" x14ac:dyDescent="0.25">
      <c r="A3093" s="140">
        <v>45272</v>
      </c>
      <c r="B3093" s="55" t="s">
        <v>9128</v>
      </c>
      <c r="C3093" s="51" t="s">
        <v>3162</v>
      </c>
      <c r="D3093" s="51" t="s">
        <v>9176</v>
      </c>
      <c r="E3093" s="54">
        <v>45282</v>
      </c>
      <c r="F3093" s="51" t="s">
        <v>3718</v>
      </c>
      <c r="G3093" s="48" t="s">
        <v>9129</v>
      </c>
      <c r="H3093" s="52">
        <v>2</v>
      </c>
      <c r="I3093" s="51" t="s">
        <v>284</v>
      </c>
      <c r="J3093" s="1">
        <v>30.25</v>
      </c>
      <c r="K3093" s="132">
        <v>1022828</v>
      </c>
      <c r="L3093" s="131"/>
      <c r="M3093" s="131">
        <v>14.4</v>
      </c>
      <c r="N3093" s="131">
        <v>2.5</v>
      </c>
      <c r="O3093" s="133">
        <f t="shared" si="424"/>
        <v>36</v>
      </c>
      <c r="P3093" s="131" t="s">
        <v>6498</v>
      </c>
      <c r="Q3093" s="131" t="s">
        <v>591</v>
      </c>
      <c r="R3093" s="134" t="s">
        <v>997</v>
      </c>
      <c r="S3093" s="149">
        <v>2.6100000000000003</v>
      </c>
      <c r="T3093" s="149">
        <v>1.3050000000000002</v>
      </c>
      <c r="U3093" s="150">
        <v>45279</v>
      </c>
      <c r="V3093" s="149">
        <v>0.16666666666666874</v>
      </c>
      <c r="W3093" s="130">
        <v>0.25</v>
      </c>
      <c r="X3093" s="135">
        <v>100</v>
      </c>
      <c r="Y3093" s="130" t="str">
        <f t="shared" si="425"/>
        <v>RECELL872</v>
      </c>
      <c r="Z3093" s="130" t="str">
        <f t="shared" si="426"/>
        <v>12/NC2500SCR</v>
      </c>
      <c r="AA3093" s="135">
        <f t="shared" si="427"/>
        <v>0.25</v>
      </c>
      <c r="AB3093" s="135">
        <f t="shared" si="428"/>
        <v>30.25</v>
      </c>
      <c r="AC3093" s="130">
        <f t="shared" si="431"/>
        <v>100</v>
      </c>
      <c r="AD3093" s="130" t="str">
        <f t="shared" si="432"/>
        <v>22000-437D</v>
      </c>
      <c r="AE3093" s="136"/>
      <c r="AF3093" s="137"/>
      <c r="AG3093" s="1" t="s">
        <v>151</v>
      </c>
      <c r="AH3093" s="43" t="s">
        <v>8108</v>
      </c>
      <c r="AI3093" s="229">
        <v>45271</v>
      </c>
    </row>
    <row r="3094" spans="1:35" x14ac:dyDescent="0.25">
      <c r="A3094" s="140">
        <v>45272</v>
      </c>
      <c r="B3094" s="55" t="s">
        <v>9125</v>
      </c>
      <c r="C3094" s="51" t="s">
        <v>9127</v>
      </c>
      <c r="D3094" s="51" t="s">
        <v>9177</v>
      </c>
      <c r="E3094" s="54">
        <v>45282</v>
      </c>
      <c r="F3094" s="51" t="s">
        <v>3718</v>
      </c>
      <c r="G3094" s="48" t="s">
        <v>9126</v>
      </c>
      <c r="H3094" s="52">
        <v>1</v>
      </c>
      <c r="I3094" s="51" t="s">
        <v>4323</v>
      </c>
      <c r="J3094" s="1">
        <v>19.61</v>
      </c>
      <c r="K3094" s="132">
        <v>1022828</v>
      </c>
      <c r="L3094" s="131"/>
      <c r="M3094" s="131">
        <v>25.2</v>
      </c>
      <c r="N3094" s="131">
        <v>2.6</v>
      </c>
      <c r="O3094" s="133">
        <f t="shared" si="424"/>
        <v>65.52</v>
      </c>
      <c r="P3094" s="131" t="s">
        <v>3486</v>
      </c>
      <c r="Q3094" s="131" t="s">
        <v>589</v>
      </c>
      <c r="R3094" s="134" t="s">
        <v>997</v>
      </c>
      <c r="S3094" s="149">
        <v>1.9549999999999992</v>
      </c>
      <c r="T3094" s="149">
        <v>1.9549999999999992</v>
      </c>
      <c r="U3094" s="150">
        <v>45279</v>
      </c>
      <c r="V3094" s="149">
        <v>8.3333333333333037E-2</v>
      </c>
      <c r="W3094" s="130">
        <v>0.25</v>
      </c>
      <c r="X3094" s="135">
        <v>80</v>
      </c>
      <c r="Y3094" s="130" t="str">
        <f t="shared" si="425"/>
        <v>PACK798</v>
      </c>
      <c r="Z3094" s="130" t="str">
        <f t="shared" si="426"/>
        <v>7/UR18650ZM2</v>
      </c>
      <c r="AA3094" s="135">
        <f t="shared" si="427"/>
        <v>0.25</v>
      </c>
      <c r="AB3094" s="135">
        <f t="shared" si="428"/>
        <v>19.61</v>
      </c>
      <c r="AC3094" s="130">
        <f t="shared" si="431"/>
        <v>80</v>
      </c>
      <c r="AD3094" s="130" t="str">
        <f t="shared" si="432"/>
        <v>66003-216</v>
      </c>
      <c r="AE3094" s="136"/>
      <c r="AF3094" s="137"/>
      <c r="AG3094" s="1" t="s">
        <v>151</v>
      </c>
      <c r="AH3094" s="43" t="s">
        <v>8108</v>
      </c>
      <c r="AI3094" s="229">
        <v>45271</v>
      </c>
    </row>
    <row r="3095" spans="1:35" x14ac:dyDescent="0.25">
      <c r="A3095" s="146">
        <v>45260</v>
      </c>
      <c r="B3095" s="57" t="s">
        <v>9059</v>
      </c>
      <c r="C3095" s="51" t="s">
        <v>522</v>
      </c>
      <c r="D3095" s="51" t="s">
        <v>9061</v>
      </c>
      <c r="E3095" s="54">
        <v>45273</v>
      </c>
      <c r="F3095" s="51" t="s">
        <v>3091</v>
      </c>
      <c r="G3095" s="48" t="s">
        <v>9060</v>
      </c>
      <c r="H3095" s="52">
        <v>20</v>
      </c>
      <c r="I3095" s="51" t="s">
        <v>318</v>
      </c>
      <c r="J3095" s="1">
        <v>9.93</v>
      </c>
      <c r="K3095" s="132">
        <v>1021503</v>
      </c>
      <c r="L3095" s="131"/>
      <c r="M3095" s="131">
        <v>3.6</v>
      </c>
      <c r="N3095" s="131">
        <v>6.9</v>
      </c>
      <c r="O3095" s="133">
        <f t="shared" si="424"/>
        <v>24.840000000000003</v>
      </c>
      <c r="P3095" s="131" t="s">
        <v>3486</v>
      </c>
      <c r="Q3095" s="131" t="s">
        <v>550</v>
      </c>
      <c r="R3095" s="134" t="s">
        <v>997</v>
      </c>
      <c r="S3095" s="149">
        <v>9.5347222222222214</v>
      </c>
      <c r="T3095" s="149">
        <v>0.47673611111111108</v>
      </c>
      <c r="U3095" s="150">
        <v>45281</v>
      </c>
      <c r="V3095" s="149">
        <v>0.33333333333333215</v>
      </c>
      <c r="W3095" s="130">
        <v>0.43</v>
      </c>
      <c r="X3095" s="135">
        <v>50</v>
      </c>
      <c r="Y3095" s="130" t="str">
        <f t="shared" si="425"/>
        <v>RL1140</v>
      </c>
      <c r="Z3095" s="130" t="str">
        <f t="shared" si="426"/>
        <v>2/NCR18650GA</v>
      </c>
      <c r="AA3095" s="135">
        <f t="shared" si="427"/>
        <v>0.43</v>
      </c>
      <c r="AB3095" s="135">
        <f t="shared" si="428"/>
        <v>9.93</v>
      </c>
      <c r="AC3095" s="130">
        <f t="shared" si="431"/>
        <v>50</v>
      </c>
      <c r="AD3095" s="130" t="str">
        <f t="shared" si="432"/>
        <v>66001-793</v>
      </c>
      <c r="AE3095" s="136"/>
      <c r="AF3095" s="137"/>
      <c r="AG3095" s="1" t="s">
        <v>151</v>
      </c>
      <c r="AH3095" s="43">
        <v>65365</v>
      </c>
      <c r="AI3095" s="229">
        <v>45259</v>
      </c>
    </row>
    <row r="3096" spans="1:35" x14ac:dyDescent="0.25">
      <c r="A3096" s="140">
        <v>45279</v>
      </c>
      <c r="B3096" s="55" t="s">
        <v>9161</v>
      </c>
      <c r="C3096" s="51" t="s">
        <v>7626</v>
      </c>
      <c r="D3096" s="51" t="s">
        <v>9192</v>
      </c>
      <c r="E3096" s="54">
        <v>45278</v>
      </c>
      <c r="F3096" s="51" t="s">
        <v>117</v>
      </c>
      <c r="G3096" s="48" t="s">
        <v>9162</v>
      </c>
      <c r="H3096" s="52">
        <v>1</v>
      </c>
      <c r="I3096" s="51" t="s">
        <v>284</v>
      </c>
      <c r="J3096" s="1">
        <v>20.98</v>
      </c>
      <c r="K3096" s="132">
        <v>1023610</v>
      </c>
      <c r="L3096" s="131"/>
      <c r="M3096" s="131">
        <v>9.6</v>
      </c>
      <c r="N3096" s="131">
        <v>2.5</v>
      </c>
      <c r="O3096" s="133">
        <f t="shared" ref="O3096:O3127" si="433">N3096*M3096</f>
        <v>24</v>
      </c>
      <c r="P3096" s="131" t="s">
        <v>6498</v>
      </c>
      <c r="Q3096" s="131" t="s">
        <v>632</v>
      </c>
      <c r="R3096" s="134" t="s">
        <v>997</v>
      </c>
      <c r="S3096" s="149">
        <v>0.43750000000000178</v>
      </c>
      <c r="T3096" s="149">
        <v>0.43750000000000178</v>
      </c>
      <c r="U3096" s="150">
        <v>45281</v>
      </c>
      <c r="V3096" s="149">
        <v>8.3333333333333037E-2</v>
      </c>
      <c r="W3096" s="130">
        <v>0.25</v>
      </c>
      <c r="X3096" s="135">
        <v>75</v>
      </c>
      <c r="Y3096" s="130" t="str">
        <f t="shared" ref="Y3096:Y3127" si="434">D3096</f>
        <v>RECELL874</v>
      </c>
      <c r="Z3096" s="130" t="str">
        <f t="shared" ref="Z3096:Z3127" si="435">C3096</f>
        <v>8/NC2500SCR</v>
      </c>
      <c r="AA3096" s="135">
        <f t="shared" ref="AA3096:AA3127" si="436">W3096</f>
        <v>0.25</v>
      </c>
      <c r="AB3096" s="135">
        <f t="shared" ref="AB3096:AB3127" si="437">J3096</f>
        <v>20.98</v>
      </c>
      <c r="AC3096" s="130">
        <f t="shared" si="431"/>
        <v>75</v>
      </c>
      <c r="AD3096" s="130" t="str">
        <f t="shared" si="432"/>
        <v>66003-219</v>
      </c>
      <c r="AE3096" s="136"/>
      <c r="AF3096" s="137"/>
      <c r="AG3096" s="1" t="s">
        <v>151</v>
      </c>
      <c r="AH3096" s="43">
        <v>24232</v>
      </c>
      <c r="AI3096" s="229">
        <v>45278</v>
      </c>
    </row>
    <row r="3097" spans="1:35" x14ac:dyDescent="0.25">
      <c r="A3097" s="140">
        <v>45244</v>
      </c>
      <c r="B3097" s="55" t="s">
        <v>8934</v>
      </c>
      <c r="C3097" s="51" t="s">
        <v>6998</v>
      </c>
      <c r="D3097" s="51" t="s">
        <v>6999</v>
      </c>
      <c r="E3097" s="54">
        <v>45260</v>
      </c>
      <c r="F3097" s="51" t="s">
        <v>93</v>
      </c>
      <c r="G3097" s="48" t="s">
        <v>6996</v>
      </c>
      <c r="H3097" s="52">
        <v>5</v>
      </c>
      <c r="I3097" s="51" t="s">
        <v>6997</v>
      </c>
      <c r="J3097" s="1">
        <v>87.52</v>
      </c>
      <c r="K3097" s="132">
        <v>1019734</v>
      </c>
      <c r="L3097" s="131"/>
      <c r="M3097" s="131">
        <v>24</v>
      </c>
      <c r="N3097" s="131"/>
      <c r="O3097" s="133">
        <f t="shared" si="433"/>
        <v>0</v>
      </c>
      <c r="P3097" s="131" t="s">
        <v>3538</v>
      </c>
      <c r="Q3097" s="131" t="s">
        <v>1208</v>
      </c>
      <c r="R3097" s="134" t="s">
        <v>320</v>
      </c>
      <c r="S3097" s="149">
        <v>30.160555555555558</v>
      </c>
      <c r="T3097" s="149">
        <v>6.0321111111111119</v>
      </c>
      <c r="U3097" s="150">
        <v>45281</v>
      </c>
      <c r="V3097" s="149">
        <v>0.16666666666666741</v>
      </c>
      <c r="W3097" s="130">
        <v>5.32</v>
      </c>
      <c r="X3097" s="135">
        <v>475</v>
      </c>
      <c r="Y3097" s="130" t="str">
        <f t="shared" si="434"/>
        <v>DH60</v>
      </c>
      <c r="Z3097" s="130" t="str">
        <f t="shared" si="435"/>
        <v>16/LR03</v>
      </c>
      <c r="AA3097" s="135">
        <f t="shared" si="436"/>
        <v>5.32</v>
      </c>
      <c r="AB3097" s="135">
        <f t="shared" si="437"/>
        <v>87.52</v>
      </c>
      <c r="AC3097" s="130">
        <f t="shared" si="431"/>
        <v>475</v>
      </c>
      <c r="AD3097" s="130" t="str">
        <f t="shared" si="432"/>
        <v>66003-104</v>
      </c>
      <c r="AE3097" s="136"/>
      <c r="AF3097" s="137"/>
      <c r="AG3097" s="1" t="s">
        <v>152</v>
      </c>
      <c r="AH3097" s="43">
        <v>65959</v>
      </c>
      <c r="AI3097" s="229">
        <v>45244</v>
      </c>
    </row>
    <row r="3098" spans="1:35" x14ac:dyDescent="0.25">
      <c r="A3098" s="146">
        <v>45281</v>
      </c>
      <c r="B3098" s="57" t="s">
        <v>9189</v>
      </c>
      <c r="C3098" s="51" t="s">
        <v>4339</v>
      </c>
      <c r="D3098" s="51" t="s">
        <v>9194</v>
      </c>
      <c r="E3098" s="54">
        <v>45281</v>
      </c>
      <c r="F3098" s="51" t="s">
        <v>420</v>
      </c>
      <c r="G3098" s="48" t="s">
        <v>4338</v>
      </c>
      <c r="H3098" s="52">
        <v>2</v>
      </c>
      <c r="I3098" s="51" t="s">
        <v>719</v>
      </c>
      <c r="J3098" s="1">
        <v>9.48</v>
      </c>
      <c r="K3098" s="132">
        <v>1024112</v>
      </c>
      <c r="L3098" s="131"/>
      <c r="M3098" s="131">
        <v>7.2</v>
      </c>
      <c r="N3098" s="131">
        <v>3</v>
      </c>
      <c r="O3098" s="133">
        <f t="shared" si="433"/>
        <v>21.6</v>
      </c>
      <c r="P3098" s="131" t="s">
        <v>3486</v>
      </c>
      <c r="Q3098" s="131" t="s">
        <v>582</v>
      </c>
      <c r="R3098" s="134" t="s">
        <v>997</v>
      </c>
      <c r="S3098" s="149">
        <v>0.73777777777777753</v>
      </c>
      <c r="T3098" s="149">
        <v>0.73777777777777753</v>
      </c>
      <c r="U3098" s="150">
        <v>45281</v>
      </c>
      <c r="V3098" s="149">
        <v>8.3333333333333037E-2</v>
      </c>
      <c r="W3098" s="130">
        <v>1.1000000000000001</v>
      </c>
      <c r="X3098" s="135">
        <v>45</v>
      </c>
      <c r="Y3098" s="130" t="str">
        <f t="shared" si="434"/>
        <v>RECELL875</v>
      </c>
      <c r="Z3098" s="130" t="str">
        <f t="shared" si="435"/>
        <v>2/INR18650-30Q</v>
      </c>
      <c r="AA3098" s="135">
        <f t="shared" si="436"/>
        <v>1.1000000000000001</v>
      </c>
      <c r="AB3098" s="135">
        <f t="shared" si="437"/>
        <v>9.48</v>
      </c>
      <c r="AC3098" s="130">
        <f t="shared" si="431"/>
        <v>45</v>
      </c>
      <c r="AD3098" s="130" t="str">
        <f t="shared" si="432"/>
        <v>66004-024</v>
      </c>
      <c r="AE3098" s="136"/>
      <c r="AF3098" s="137"/>
      <c r="AG3098" s="1" t="s">
        <v>152</v>
      </c>
      <c r="AH3098" s="43">
        <v>23964</v>
      </c>
      <c r="AI3098" s="229">
        <v>45281</v>
      </c>
    </row>
    <row r="3099" spans="1:35" x14ac:dyDescent="0.25">
      <c r="A3099" s="144">
        <v>45301</v>
      </c>
      <c r="B3099" s="56" t="s">
        <v>9200</v>
      </c>
      <c r="C3099" s="51" t="s">
        <v>580</v>
      </c>
      <c r="D3099" s="51" t="s">
        <v>3466</v>
      </c>
      <c r="E3099" s="54">
        <v>45307</v>
      </c>
      <c r="F3099" s="51" t="s">
        <v>267</v>
      </c>
      <c r="G3099" s="48" t="s">
        <v>3464</v>
      </c>
      <c r="H3099" s="52">
        <v>4</v>
      </c>
      <c r="I3099" s="51" t="s">
        <v>364</v>
      </c>
      <c r="J3099" s="1">
        <v>8.39</v>
      </c>
      <c r="K3099" s="132">
        <v>1024586</v>
      </c>
      <c r="L3099" s="131"/>
      <c r="M3099" s="131">
        <v>3.7</v>
      </c>
      <c r="N3099" s="131">
        <v>5.2</v>
      </c>
      <c r="O3099" s="133">
        <f t="shared" si="433"/>
        <v>19.240000000000002</v>
      </c>
      <c r="P3099" s="131" t="s">
        <v>3486</v>
      </c>
      <c r="Q3099" s="131" t="s">
        <v>550</v>
      </c>
      <c r="R3099" s="134" t="s">
        <v>248</v>
      </c>
      <c r="S3099" s="149">
        <v>2.5513888888888916</v>
      </c>
      <c r="T3099" s="149">
        <v>0.6378472222222229</v>
      </c>
      <c r="U3099" s="150">
        <v>45303</v>
      </c>
      <c r="V3099" s="149">
        <v>0.24999999999999911</v>
      </c>
      <c r="W3099" s="130">
        <v>0.56000000000000005</v>
      </c>
      <c r="X3099" s="135">
        <v>40</v>
      </c>
      <c r="Y3099" s="130" t="str">
        <f t="shared" si="434"/>
        <v>RL261A</v>
      </c>
      <c r="Z3099" s="130" t="str">
        <f t="shared" si="435"/>
        <v>2/UR18650ZY</v>
      </c>
      <c r="AA3099" s="135">
        <f t="shared" si="436"/>
        <v>0.56000000000000005</v>
      </c>
      <c r="AB3099" s="135">
        <f t="shared" si="437"/>
        <v>8.39</v>
      </c>
      <c r="AC3099" s="130">
        <f t="shared" si="431"/>
        <v>40</v>
      </c>
      <c r="AD3099" s="130" t="str">
        <f t="shared" si="432"/>
        <v>66000-493</v>
      </c>
      <c r="AE3099" s="136"/>
      <c r="AF3099" s="137"/>
      <c r="AG3099" s="1" t="s">
        <v>153</v>
      </c>
      <c r="AH3099" s="43">
        <v>66116</v>
      </c>
      <c r="AI3099" s="229">
        <v>45299</v>
      </c>
    </row>
    <row r="3100" spans="1:35" x14ac:dyDescent="0.25">
      <c r="A3100" s="139">
        <v>45278</v>
      </c>
      <c r="B3100" s="58" t="s">
        <v>9153</v>
      </c>
      <c r="C3100" s="51" t="s">
        <v>642</v>
      </c>
      <c r="D3100" s="51" t="s">
        <v>690</v>
      </c>
      <c r="E3100" s="54">
        <v>45313</v>
      </c>
      <c r="F3100" s="51" t="s">
        <v>688</v>
      </c>
      <c r="G3100" s="48" t="s">
        <v>689</v>
      </c>
      <c r="H3100" s="52">
        <v>2</v>
      </c>
      <c r="I3100" s="51" t="s">
        <v>364</v>
      </c>
      <c r="J3100" s="1">
        <v>67.78</v>
      </c>
      <c r="K3100" s="132">
        <v>1023555</v>
      </c>
      <c r="L3100" s="131"/>
      <c r="M3100" s="131">
        <v>14.4</v>
      </c>
      <c r="N3100" s="131">
        <v>5.2</v>
      </c>
      <c r="O3100" s="133">
        <f t="shared" si="433"/>
        <v>74.88000000000001</v>
      </c>
      <c r="P3100" s="131" t="s">
        <v>3486</v>
      </c>
      <c r="Q3100" s="131" t="s">
        <v>92</v>
      </c>
      <c r="R3100" s="134" t="s">
        <v>248</v>
      </c>
      <c r="S3100" s="149">
        <v>4.2149999999999999</v>
      </c>
      <c r="T3100" s="149">
        <v>2.1074999999999999</v>
      </c>
      <c r="U3100" s="150">
        <v>45303</v>
      </c>
      <c r="V3100" s="149">
        <v>0.16666666666666741</v>
      </c>
      <c r="W3100" s="130">
        <v>1.61</v>
      </c>
      <c r="X3100" s="135">
        <v>180</v>
      </c>
      <c r="Y3100" s="130" t="str">
        <f t="shared" si="434"/>
        <v>RL110E</v>
      </c>
      <c r="Z3100" s="130" t="str">
        <f t="shared" si="435"/>
        <v>8/UR18650ZY</v>
      </c>
      <c r="AA3100" s="135">
        <f t="shared" si="436"/>
        <v>1.61</v>
      </c>
      <c r="AB3100" s="135">
        <f t="shared" si="437"/>
        <v>67.78</v>
      </c>
      <c r="AC3100" s="130">
        <f t="shared" si="431"/>
        <v>180</v>
      </c>
      <c r="AD3100" s="130" t="str">
        <f t="shared" si="432"/>
        <v>66001-360</v>
      </c>
      <c r="AE3100" s="136"/>
      <c r="AF3100" s="137"/>
      <c r="AG3100" s="1" t="s">
        <v>153</v>
      </c>
      <c r="AH3100" s="43">
        <v>62142</v>
      </c>
      <c r="AI3100" s="229">
        <v>45278</v>
      </c>
    </row>
    <row r="3101" spans="1:35" x14ac:dyDescent="0.25">
      <c r="A3101" s="144">
        <v>45280</v>
      </c>
      <c r="B3101" s="56" t="s">
        <v>9171</v>
      </c>
      <c r="C3101" s="51" t="s">
        <v>1656</v>
      </c>
      <c r="D3101" s="51" t="s">
        <v>7483</v>
      </c>
      <c r="E3101" s="54">
        <v>45313</v>
      </c>
      <c r="F3101" s="51" t="s">
        <v>8054</v>
      </c>
      <c r="G3101" s="48" t="s">
        <v>7482</v>
      </c>
      <c r="H3101" s="52">
        <v>30</v>
      </c>
      <c r="I3101" s="51" t="s">
        <v>1655</v>
      </c>
      <c r="J3101" s="1">
        <v>0.17</v>
      </c>
      <c r="K3101" s="132">
        <v>1023826</v>
      </c>
      <c r="L3101" s="131"/>
      <c r="M3101" s="131">
        <v>3</v>
      </c>
      <c r="N3101" s="131">
        <v>2.4</v>
      </c>
      <c r="O3101" s="133">
        <f t="shared" si="433"/>
        <v>7.1999999999999993</v>
      </c>
      <c r="P3101" s="131" t="s">
        <v>411</v>
      </c>
      <c r="Q3101" s="131" t="s">
        <v>412</v>
      </c>
      <c r="R3101" s="134" t="s">
        <v>6178</v>
      </c>
      <c r="S3101" s="149">
        <v>5.4108333333333345</v>
      </c>
      <c r="T3101" s="149">
        <v>0.18036111111111114</v>
      </c>
      <c r="U3101" s="150">
        <v>45302</v>
      </c>
      <c r="V3101" s="149">
        <v>0.50000000000000089</v>
      </c>
      <c r="W3101" s="130">
        <v>0.34</v>
      </c>
      <c r="X3101" s="135">
        <v>20</v>
      </c>
      <c r="Y3101" s="130" t="str">
        <f t="shared" si="434"/>
        <v>L938</v>
      </c>
      <c r="Z3101" s="130" t="str">
        <f t="shared" si="435"/>
        <v>1/CR17450E-R</v>
      </c>
      <c r="AA3101" s="135">
        <f t="shared" si="436"/>
        <v>0.34</v>
      </c>
      <c r="AB3101" s="135">
        <f t="shared" si="437"/>
        <v>0.17</v>
      </c>
      <c r="AC3101" s="130">
        <f t="shared" si="431"/>
        <v>20</v>
      </c>
      <c r="AD3101" s="130" t="str">
        <f t="shared" si="432"/>
        <v>66003-144</v>
      </c>
      <c r="AE3101" s="136"/>
      <c r="AF3101" s="137"/>
      <c r="AG3101" s="1" t="s">
        <v>152</v>
      </c>
      <c r="AH3101" s="43">
        <v>26035</v>
      </c>
      <c r="AI3101" s="229">
        <v>45278</v>
      </c>
    </row>
    <row r="3102" spans="1:35" x14ac:dyDescent="0.25">
      <c r="A3102" s="146">
        <v>45281</v>
      </c>
      <c r="B3102" s="57" t="s">
        <v>9185</v>
      </c>
      <c r="C3102" s="51" t="s">
        <v>369</v>
      </c>
      <c r="D3102" s="51" t="s">
        <v>588</v>
      </c>
      <c r="E3102" s="54">
        <v>45299</v>
      </c>
      <c r="F3102" s="51" t="s">
        <v>609</v>
      </c>
      <c r="G3102" s="48" t="s">
        <v>587</v>
      </c>
      <c r="H3102" s="52">
        <v>46</v>
      </c>
      <c r="I3102" s="51" t="s">
        <v>4430</v>
      </c>
      <c r="J3102" s="1">
        <v>12.98</v>
      </c>
      <c r="K3102" s="132">
        <v>1023789</v>
      </c>
      <c r="L3102" s="131" t="s">
        <v>1054</v>
      </c>
      <c r="M3102" s="131">
        <v>7.2</v>
      </c>
      <c r="N3102" s="131">
        <v>2.7</v>
      </c>
      <c r="O3102" s="133">
        <f t="shared" si="433"/>
        <v>19.440000000000001</v>
      </c>
      <c r="P3102" s="131" t="s">
        <v>3497</v>
      </c>
      <c r="Q3102" s="131" t="s">
        <v>464</v>
      </c>
      <c r="R3102" s="134" t="s">
        <v>5775</v>
      </c>
      <c r="S3102" s="149">
        <v>14.761944444444449</v>
      </c>
      <c r="T3102" s="149">
        <v>0.3209118357487924</v>
      </c>
      <c r="U3102" s="150">
        <v>45300</v>
      </c>
      <c r="V3102" s="149">
        <v>2.0000000000000009</v>
      </c>
      <c r="W3102" s="130">
        <v>0.22</v>
      </c>
      <c r="X3102" s="135">
        <v>96.67</v>
      </c>
      <c r="Y3102" s="130" t="str">
        <f t="shared" si="434"/>
        <v>N509</v>
      </c>
      <c r="Z3102" s="130" t="str">
        <f t="shared" si="435"/>
        <v>6/HR-AU</v>
      </c>
      <c r="AA3102" s="135">
        <f t="shared" si="436"/>
        <v>0.22</v>
      </c>
      <c r="AB3102" s="135">
        <f t="shared" si="437"/>
        <v>12.98</v>
      </c>
      <c r="AC3102" s="130">
        <f t="shared" si="431"/>
        <v>96.67</v>
      </c>
      <c r="AD3102" s="130" t="str">
        <f t="shared" si="432"/>
        <v>22000-006B</v>
      </c>
      <c r="AE3102" s="136"/>
      <c r="AF3102" s="137"/>
      <c r="AG3102" s="1" t="s">
        <v>153</v>
      </c>
      <c r="AH3102" s="43">
        <v>32091</v>
      </c>
      <c r="AI3102" s="229">
        <v>45279</v>
      </c>
    </row>
    <row r="3103" spans="1:35" x14ac:dyDescent="0.25">
      <c r="A3103" s="139">
        <v>45264</v>
      </c>
      <c r="B3103" s="58" t="s">
        <v>9065</v>
      </c>
      <c r="C3103" s="51" t="s">
        <v>2558</v>
      </c>
      <c r="D3103" s="51" t="s">
        <v>1239</v>
      </c>
      <c r="E3103" s="54">
        <v>45376</v>
      </c>
      <c r="F3103" s="51" t="s">
        <v>87</v>
      </c>
      <c r="G3103" s="48" t="s">
        <v>1237</v>
      </c>
      <c r="H3103" s="52">
        <v>250</v>
      </c>
      <c r="I3103" s="51" t="s">
        <v>113</v>
      </c>
      <c r="J3103" s="1">
        <v>27.19</v>
      </c>
      <c r="K3103" s="132">
        <v>1021731</v>
      </c>
      <c r="L3103" s="131"/>
      <c r="M3103" s="131">
        <v>3.6</v>
      </c>
      <c r="N3103" s="131">
        <v>16.75</v>
      </c>
      <c r="O3103" s="133">
        <f t="shared" si="433"/>
        <v>60.300000000000004</v>
      </c>
      <c r="P3103" s="131" t="s">
        <v>3486</v>
      </c>
      <c r="Q3103" s="131" t="s">
        <v>715</v>
      </c>
      <c r="R3103" s="134" t="s">
        <v>9219</v>
      </c>
      <c r="S3103" s="149">
        <v>92.678888888888906</v>
      </c>
      <c r="T3103" s="149">
        <v>0.37071555555555563</v>
      </c>
      <c r="U3103" s="150">
        <v>45299</v>
      </c>
      <c r="V3103" s="149">
        <v>4.75</v>
      </c>
      <c r="W3103" s="130">
        <v>0.38</v>
      </c>
      <c r="X3103" s="135">
        <v>50</v>
      </c>
      <c r="Y3103" s="130" t="str">
        <f t="shared" si="434"/>
        <v>RL1440</v>
      </c>
      <c r="Z3103" s="130" t="str">
        <f t="shared" si="435"/>
        <v>5/NCR18650BF</v>
      </c>
      <c r="AA3103" s="135">
        <f t="shared" si="436"/>
        <v>0.38</v>
      </c>
      <c r="AB3103" s="135">
        <f t="shared" si="437"/>
        <v>27.19</v>
      </c>
      <c r="AC3103" s="130">
        <f t="shared" si="431"/>
        <v>50</v>
      </c>
      <c r="AD3103" s="130" t="str">
        <f t="shared" si="432"/>
        <v>67001-849</v>
      </c>
      <c r="AE3103" s="136"/>
      <c r="AF3103" s="137"/>
      <c r="AG3103" s="1" t="s">
        <v>153</v>
      </c>
      <c r="AH3103" s="43">
        <v>24081</v>
      </c>
      <c r="AI3103" s="229">
        <v>45261</v>
      </c>
    </row>
    <row r="3104" spans="1:35" x14ac:dyDescent="0.25">
      <c r="A3104" s="144">
        <v>45301</v>
      </c>
      <c r="B3104" s="56" t="s">
        <v>9208</v>
      </c>
      <c r="C3104" s="51" t="s">
        <v>2397</v>
      </c>
      <c r="D3104" s="51" t="s">
        <v>639</v>
      </c>
      <c r="E3104" s="54">
        <v>45308</v>
      </c>
      <c r="F3104" s="51" t="s">
        <v>267</v>
      </c>
      <c r="G3104" s="48" t="s">
        <v>638</v>
      </c>
      <c r="H3104" s="52">
        <v>3</v>
      </c>
      <c r="I3104" s="51" t="s">
        <v>243</v>
      </c>
      <c r="J3104" s="1">
        <v>25.67</v>
      </c>
      <c r="K3104" s="132">
        <v>1024607</v>
      </c>
      <c r="L3104" s="131"/>
      <c r="M3104" s="131">
        <v>12</v>
      </c>
      <c r="N3104" s="131">
        <v>2.4</v>
      </c>
      <c r="O3104" s="133">
        <f t="shared" si="433"/>
        <v>28.799999999999997</v>
      </c>
      <c r="P3104" s="131" t="s">
        <v>3497</v>
      </c>
      <c r="Q3104" s="131" t="s">
        <v>584</v>
      </c>
      <c r="R3104" s="134" t="s">
        <v>248</v>
      </c>
      <c r="S3104" s="149">
        <v>3.3938888888888887</v>
      </c>
      <c r="T3104" s="149">
        <v>1.1312962962962962</v>
      </c>
      <c r="U3104" s="150">
        <v>45303</v>
      </c>
      <c r="V3104" s="149">
        <v>0.16666666666666874</v>
      </c>
      <c r="W3104" s="130">
        <v>0.79</v>
      </c>
      <c r="X3104" s="135">
        <v>62</v>
      </c>
      <c r="Y3104" s="130" t="str">
        <f t="shared" si="434"/>
        <v>N354</v>
      </c>
      <c r="Z3104" s="130" t="str">
        <f t="shared" si="435"/>
        <v>10/HR-3UTHB</v>
      </c>
      <c r="AA3104" s="135">
        <f t="shared" si="436"/>
        <v>0.79</v>
      </c>
      <c r="AB3104" s="135">
        <f t="shared" si="437"/>
        <v>25.67</v>
      </c>
      <c r="AC3104" s="130">
        <f t="shared" si="431"/>
        <v>62</v>
      </c>
      <c r="AD3104" s="130" t="str">
        <f t="shared" si="432"/>
        <v>66000-354</v>
      </c>
      <c r="AE3104" s="136"/>
      <c r="AF3104" s="137"/>
      <c r="AG3104" s="1" t="s">
        <v>153</v>
      </c>
      <c r="AH3104" s="43">
        <v>66116</v>
      </c>
      <c r="AI3104" s="229">
        <v>45299</v>
      </c>
    </row>
    <row r="3105" spans="1:35" x14ac:dyDescent="0.25">
      <c r="A3105" s="144">
        <v>45301</v>
      </c>
      <c r="B3105" s="56" t="s">
        <v>9204</v>
      </c>
      <c r="C3105" s="51" t="s">
        <v>580</v>
      </c>
      <c r="D3105" s="51" t="s">
        <v>3466</v>
      </c>
      <c r="E3105" s="54">
        <v>45323</v>
      </c>
      <c r="F3105" s="51" t="s">
        <v>267</v>
      </c>
      <c r="G3105" s="48" t="s">
        <v>3464</v>
      </c>
      <c r="H3105" s="52">
        <v>3</v>
      </c>
      <c r="I3105" s="51" t="s">
        <v>364</v>
      </c>
      <c r="J3105" s="1">
        <v>8.39</v>
      </c>
      <c r="K3105" s="132">
        <v>1024644</v>
      </c>
      <c r="L3105" s="131"/>
      <c r="M3105" s="131">
        <v>3.7</v>
      </c>
      <c r="N3105" s="131">
        <v>5.2</v>
      </c>
      <c r="O3105" s="133">
        <f t="shared" si="433"/>
        <v>19.240000000000002</v>
      </c>
      <c r="P3105" s="131" t="s">
        <v>3486</v>
      </c>
      <c r="Q3105" s="131" t="s">
        <v>9205</v>
      </c>
      <c r="R3105" s="134" t="s">
        <v>248</v>
      </c>
      <c r="S3105" s="149">
        <v>1.6966666666666708</v>
      </c>
      <c r="T3105" s="149">
        <v>0.56555555555555692</v>
      </c>
      <c r="U3105" s="150">
        <v>45303</v>
      </c>
      <c r="V3105" s="149">
        <v>0.25000000000000044</v>
      </c>
      <c r="W3105" s="130">
        <v>0.56000000000000005</v>
      </c>
      <c r="X3105" s="135">
        <v>40</v>
      </c>
      <c r="Y3105" s="130" t="str">
        <f t="shared" si="434"/>
        <v>RL261A</v>
      </c>
      <c r="Z3105" s="130" t="str">
        <f t="shared" si="435"/>
        <v>2/UR18650ZY</v>
      </c>
      <c r="AA3105" s="135">
        <f t="shared" si="436"/>
        <v>0.56000000000000005</v>
      </c>
      <c r="AB3105" s="135">
        <f t="shared" si="437"/>
        <v>8.39</v>
      </c>
      <c r="AC3105" s="130">
        <f t="shared" si="431"/>
        <v>40</v>
      </c>
      <c r="AD3105" s="130" t="str">
        <f t="shared" si="432"/>
        <v>66000-493</v>
      </c>
      <c r="AE3105" s="136"/>
      <c r="AF3105" s="137"/>
      <c r="AG3105" s="1" t="s">
        <v>153</v>
      </c>
      <c r="AH3105" s="43">
        <v>66116</v>
      </c>
      <c r="AI3105" s="229">
        <v>45299</v>
      </c>
    </row>
    <row r="3106" spans="1:35" x14ac:dyDescent="0.25">
      <c r="A3106" s="147">
        <v>45303</v>
      </c>
      <c r="B3106" s="82" t="s">
        <v>9220</v>
      </c>
      <c r="C3106" s="51" t="s">
        <v>9222</v>
      </c>
      <c r="D3106" s="51" t="s">
        <v>9231</v>
      </c>
      <c r="E3106" s="54">
        <v>45303</v>
      </c>
      <c r="F3106" s="51" t="s">
        <v>3718</v>
      </c>
      <c r="G3106" s="48" t="s">
        <v>9221</v>
      </c>
      <c r="H3106" s="52">
        <v>1</v>
      </c>
      <c r="I3106" s="51" t="s">
        <v>6107</v>
      </c>
      <c r="J3106" s="1">
        <v>29.43</v>
      </c>
      <c r="K3106" s="132">
        <v>1025342</v>
      </c>
      <c r="L3106" s="131"/>
      <c r="M3106" s="131">
        <v>25.1</v>
      </c>
      <c r="N3106" s="131">
        <v>3.18</v>
      </c>
      <c r="O3106" s="133">
        <f t="shared" si="433"/>
        <v>79.818000000000012</v>
      </c>
      <c r="P3106" s="131" t="s">
        <v>3486</v>
      </c>
      <c r="Q3106" s="131" t="s">
        <v>589</v>
      </c>
      <c r="R3106" s="134" t="s">
        <v>5813</v>
      </c>
      <c r="S3106" s="149">
        <v>1.6666666666666674</v>
      </c>
      <c r="T3106" s="149">
        <v>1.6666666666666674</v>
      </c>
      <c r="U3106" s="150">
        <v>45303</v>
      </c>
      <c r="V3106" s="149">
        <v>-0.16666666666666874</v>
      </c>
      <c r="W3106" s="130">
        <v>0.25</v>
      </c>
      <c r="X3106" s="135">
        <v>110</v>
      </c>
      <c r="Y3106" s="130" t="str">
        <f t="shared" si="434"/>
        <v>RECELL876</v>
      </c>
      <c r="Z3106" s="130" t="str">
        <f t="shared" si="435"/>
        <v>7/NCR18650BD</v>
      </c>
      <c r="AA3106" s="135">
        <f t="shared" si="436"/>
        <v>0.25</v>
      </c>
      <c r="AB3106" s="135">
        <f t="shared" si="437"/>
        <v>29.43</v>
      </c>
      <c r="AC3106" s="130">
        <f t="shared" si="431"/>
        <v>110</v>
      </c>
      <c r="AD3106" s="130" t="str">
        <f t="shared" si="432"/>
        <v>66003-823</v>
      </c>
      <c r="AE3106" s="136"/>
      <c r="AF3106" s="137"/>
      <c r="AG3106" s="1" t="s">
        <v>152</v>
      </c>
      <c r="AH3106" s="43" t="s">
        <v>8108</v>
      </c>
      <c r="AI3106" s="229">
        <v>45303</v>
      </c>
    </row>
    <row r="3107" spans="1:35" x14ac:dyDescent="0.25">
      <c r="A3107" s="139">
        <v>45306</v>
      </c>
      <c r="B3107" s="58">
        <v>338191</v>
      </c>
      <c r="C3107" s="51" t="s">
        <v>9230</v>
      </c>
      <c r="D3107" s="51" t="s">
        <v>9229</v>
      </c>
      <c r="E3107" s="54">
        <v>45320</v>
      </c>
      <c r="F3107" s="51" t="s">
        <v>1753</v>
      </c>
      <c r="G3107" s="48" t="s">
        <v>9228</v>
      </c>
      <c r="H3107" s="52">
        <v>10</v>
      </c>
      <c r="I3107" s="51" t="s">
        <v>270</v>
      </c>
      <c r="J3107" s="263">
        <v>1.5</v>
      </c>
      <c r="K3107" s="132">
        <v>1025387</v>
      </c>
      <c r="L3107" s="131"/>
      <c r="M3107" s="131">
        <v>3.6</v>
      </c>
      <c r="N3107" s="131">
        <v>2.5</v>
      </c>
      <c r="O3107" s="133">
        <f t="shared" si="433"/>
        <v>9</v>
      </c>
      <c r="P3107" s="131" t="s">
        <v>3372</v>
      </c>
      <c r="Q3107" s="131" t="s">
        <v>412</v>
      </c>
      <c r="R3107" s="134" t="s">
        <v>9268</v>
      </c>
      <c r="S3107" s="149">
        <v>2.0208333333333308</v>
      </c>
      <c r="T3107" s="149">
        <v>0.20208333333333309</v>
      </c>
      <c r="U3107" s="150">
        <v>45307</v>
      </c>
      <c r="V3107" s="149">
        <v>0.28222222222222193</v>
      </c>
      <c r="W3107" s="130">
        <v>0.19</v>
      </c>
      <c r="X3107" s="135">
        <v>10</v>
      </c>
      <c r="Y3107" s="130" t="str">
        <f t="shared" si="434"/>
        <v>L502</v>
      </c>
      <c r="Z3107" s="130" t="str">
        <f t="shared" si="435"/>
        <v xml:space="preserve">10/ER14505H </v>
      </c>
      <c r="AA3107" s="135">
        <f t="shared" si="436"/>
        <v>0.19</v>
      </c>
      <c r="AB3107" s="135">
        <f t="shared" si="437"/>
        <v>1.5</v>
      </c>
      <c r="AC3107" s="130">
        <f t="shared" ref="AC3107:AC3138" si="438">X3107</f>
        <v>10</v>
      </c>
      <c r="AD3107" s="130" t="str">
        <f t="shared" si="432"/>
        <v>66000-684</v>
      </c>
      <c r="AE3107" s="136"/>
      <c r="AF3107" s="137"/>
      <c r="AG3107" s="1" t="s">
        <v>153</v>
      </c>
      <c r="AH3107" s="43">
        <v>35006</v>
      </c>
      <c r="AI3107" s="229">
        <v>45302</v>
      </c>
    </row>
    <row r="3108" spans="1:35" x14ac:dyDescent="0.25">
      <c r="A3108" s="144">
        <v>45301</v>
      </c>
      <c r="B3108" s="56" t="s">
        <v>9201</v>
      </c>
      <c r="C3108" s="51" t="s">
        <v>3235</v>
      </c>
      <c r="D3108" s="51" t="s">
        <v>1063</v>
      </c>
      <c r="E3108" s="54">
        <v>45307</v>
      </c>
      <c r="F3108" s="51" t="s">
        <v>267</v>
      </c>
      <c r="G3108" s="48" t="s">
        <v>1062</v>
      </c>
      <c r="H3108" s="52">
        <v>10</v>
      </c>
      <c r="I3108" s="51" t="s">
        <v>1924</v>
      </c>
      <c r="J3108" s="1">
        <v>39.68</v>
      </c>
      <c r="K3108" s="132">
        <v>1024586</v>
      </c>
      <c r="L3108" s="131"/>
      <c r="M3108" s="131"/>
      <c r="N3108" s="131"/>
      <c r="O3108" s="133">
        <f t="shared" si="433"/>
        <v>0</v>
      </c>
      <c r="P3108" s="131"/>
      <c r="Q3108" s="131"/>
      <c r="R3108" s="134" t="s">
        <v>249</v>
      </c>
      <c r="S3108" s="149">
        <v>0.49999999999999956</v>
      </c>
      <c r="T3108" s="149">
        <v>4.9999999999999954E-2</v>
      </c>
      <c r="U3108" s="150">
        <v>45313</v>
      </c>
      <c r="V3108" s="149">
        <v>1.1888888888888878</v>
      </c>
      <c r="W3108" s="130">
        <v>0.12</v>
      </c>
      <c r="X3108" s="135">
        <v>80</v>
      </c>
      <c r="Y3108" s="130" t="str">
        <f t="shared" si="434"/>
        <v>CH211A</v>
      </c>
      <c r="Z3108" s="130" t="str">
        <f t="shared" si="435"/>
        <v>1/TSB-002PCB</v>
      </c>
      <c r="AA3108" s="135">
        <f t="shared" si="436"/>
        <v>0.12</v>
      </c>
      <c r="AB3108" s="135">
        <f t="shared" si="437"/>
        <v>39.68</v>
      </c>
      <c r="AC3108" s="130">
        <f t="shared" si="438"/>
        <v>80</v>
      </c>
      <c r="AD3108" s="130" t="str">
        <f t="shared" si="432"/>
        <v>66000-118A</v>
      </c>
      <c r="AE3108" s="136"/>
      <c r="AF3108" s="137"/>
      <c r="AG3108" s="1" t="s">
        <v>153</v>
      </c>
      <c r="AH3108" s="43">
        <v>66116</v>
      </c>
      <c r="AI3108" s="229">
        <v>45299</v>
      </c>
    </row>
    <row r="3109" spans="1:35" x14ac:dyDescent="0.25">
      <c r="A3109" s="139">
        <v>45306</v>
      </c>
      <c r="B3109" s="246" t="s">
        <v>9227</v>
      </c>
      <c r="C3109" s="175" t="s">
        <v>6676</v>
      </c>
      <c r="D3109" s="175" t="s">
        <v>6677</v>
      </c>
      <c r="E3109" s="187">
        <v>45320</v>
      </c>
      <c r="F3109" s="175" t="s">
        <v>1753</v>
      </c>
      <c r="G3109" s="176" t="s">
        <v>6675</v>
      </c>
      <c r="H3109" s="177">
        <v>5</v>
      </c>
      <c r="I3109" s="175" t="s">
        <v>256</v>
      </c>
      <c r="J3109" s="178">
        <v>9.4</v>
      </c>
      <c r="K3109" s="132">
        <v>1025387</v>
      </c>
      <c r="L3109" s="131"/>
      <c r="M3109" s="131">
        <v>13.5</v>
      </c>
      <c r="N3109" s="131"/>
      <c r="O3109" s="133">
        <f t="shared" si="433"/>
        <v>0</v>
      </c>
      <c r="P3109" s="131" t="s">
        <v>3538</v>
      </c>
      <c r="Q3109" s="131" t="s">
        <v>332</v>
      </c>
      <c r="R3109" s="134" t="s">
        <v>9268</v>
      </c>
      <c r="S3109" s="149">
        <v>5.8747222222222248</v>
      </c>
      <c r="T3109" s="149">
        <v>1.174944444444445</v>
      </c>
      <c r="U3109" s="150">
        <v>45307</v>
      </c>
      <c r="V3109" s="149">
        <v>0.51749999999999829</v>
      </c>
      <c r="W3109" s="130">
        <v>1.36</v>
      </c>
      <c r="X3109" s="135">
        <v>72</v>
      </c>
      <c r="Y3109" s="130" t="str">
        <f t="shared" si="434"/>
        <v>AL295</v>
      </c>
      <c r="Z3109" s="130" t="str">
        <f t="shared" si="435"/>
        <v>36/LR6XW</v>
      </c>
      <c r="AA3109" s="135">
        <f t="shared" si="436"/>
        <v>1.36</v>
      </c>
      <c r="AB3109" s="135">
        <f t="shared" si="437"/>
        <v>9.4</v>
      </c>
      <c r="AC3109" s="130">
        <f t="shared" si="438"/>
        <v>72</v>
      </c>
      <c r="AD3109" s="130" t="str">
        <f t="shared" si="432"/>
        <v>66000-284</v>
      </c>
      <c r="AE3109" s="136"/>
      <c r="AF3109" s="137"/>
      <c r="AG3109" s="1" t="s">
        <v>153</v>
      </c>
      <c r="AH3109" s="43">
        <v>35006</v>
      </c>
      <c r="AI3109" s="229">
        <v>45302</v>
      </c>
    </row>
    <row r="3110" spans="1:35" x14ac:dyDescent="0.25">
      <c r="A3110" s="146">
        <v>45267</v>
      </c>
      <c r="B3110" s="57" t="s">
        <v>9099</v>
      </c>
      <c r="C3110" s="51" t="s">
        <v>655</v>
      </c>
      <c r="D3110" s="51" t="s">
        <v>656</v>
      </c>
      <c r="E3110" s="54">
        <v>45306</v>
      </c>
      <c r="F3110" s="51" t="s">
        <v>652</v>
      </c>
      <c r="G3110" s="48" t="s">
        <v>653</v>
      </c>
      <c r="H3110" s="52">
        <v>360</v>
      </c>
      <c r="I3110" s="51" t="s">
        <v>654</v>
      </c>
      <c r="J3110" s="1">
        <v>5.2</v>
      </c>
      <c r="K3110" s="132">
        <v>1022160</v>
      </c>
      <c r="L3110" s="131"/>
      <c r="M3110" s="131">
        <v>3.6</v>
      </c>
      <c r="N3110" s="131">
        <v>2.25</v>
      </c>
      <c r="O3110" s="133">
        <f t="shared" si="433"/>
        <v>8.1</v>
      </c>
      <c r="P3110" s="131" t="s">
        <v>3486</v>
      </c>
      <c r="Q3110" s="131" t="s">
        <v>412</v>
      </c>
      <c r="R3110" s="134" t="s">
        <v>9269</v>
      </c>
      <c r="S3110" s="149">
        <v>73.058333333333337</v>
      </c>
      <c r="T3110" s="149">
        <v>0.20293981481481482</v>
      </c>
      <c r="U3110" s="150">
        <v>45308</v>
      </c>
      <c r="V3110" s="149">
        <v>6.0500000000000007</v>
      </c>
      <c r="W3110" s="130">
        <v>0.13</v>
      </c>
      <c r="X3110" s="135">
        <v>12.8</v>
      </c>
      <c r="Y3110" s="130" t="str">
        <f t="shared" si="434"/>
        <v>RL1232</v>
      </c>
      <c r="Z3110" s="130" t="str">
        <f t="shared" si="435"/>
        <v>1/UR18650A</v>
      </c>
      <c r="AA3110" s="135">
        <f t="shared" si="436"/>
        <v>0.13</v>
      </c>
      <c r="AB3110" s="135">
        <f t="shared" si="437"/>
        <v>5.2</v>
      </c>
      <c r="AC3110" s="130">
        <f t="shared" si="438"/>
        <v>12.8</v>
      </c>
      <c r="AD3110" s="130" t="str">
        <f t="shared" si="432"/>
        <v>67001-718</v>
      </c>
      <c r="AE3110" s="136"/>
      <c r="AF3110" s="137"/>
      <c r="AG3110" s="1" t="s">
        <v>153</v>
      </c>
      <c r="AH3110" s="43">
        <v>35562</v>
      </c>
      <c r="AI3110" s="229">
        <v>45265</v>
      </c>
    </row>
    <row r="3111" spans="1:35" x14ac:dyDescent="0.25">
      <c r="A3111" s="147">
        <v>45212</v>
      </c>
      <c r="B3111" s="82" t="s">
        <v>8797</v>
      </c>
      <c r="C3111" s="51" t="s">
        <v>8801</v>
      </c>
      <c r="D3111" s="51" t="s">
        <v>8802</v>
      </c>
      <c r="E3111" s="54">
        <v>45231</v>
      </c>
      <c r="F3111" s="51" t="s">
        <v>8798</v>
      </c>
      <c r="G3111" s="48" t="s">
        <v>8799</v>
      </c>
      <c r="H3111" s="52">
        <v>3</v>
      </c>
      <c r="I3111" s="51" t="s">
        <v>8800</v>
      </c>
      <c r="J3111" s="1">
        <v>121.26</v>
      </c>
      <c r="K3111" s="132">
        <v>1016015</v>
      </c>
      <c r="L3111" s="131"/>
      <c r="M3111" s="131">
        <v>49.5</v>
      </c>
      <c r="N3111" s="131">
        <v>2.5</v>
      </c>
      <c r="O3111" s="133">
        <f t="shared" si="433"/>
        <v>123.75</v>
      </c>
      <c r="P3111" s="131" t="s">
        <v>508</v>
      </c>
      <c r="Q3111" s="131" t="s">
        <v>590</v>
      </c>
      <c r="R3111" s="134" t="s">
        <v>7083</v>
      </c>
      <c r="S3111" s="149">
        <v>8.3077777777777762</v>
      </c>
      <c r="T3111" s="149">
        <v>2.7692592592592589</v>
      </c>
      <c r="U3111" s="150">
        <v>45306</v>
      </c>
      <c r="V3111" s="149">
        <v>0.43333333333333446</v>
      </c>
      <c r="W3111" s="130">
        <v>0.5</v>
      </c>
      <c r="X3111" s="135">
        <v>440</v>
      </c>
      <c r="Y3111" s="130" t="str">
        <f t="shared" si="434"/>
        <v>RL1754</v>
      </c>
      <c r="Z3111" s="130" t="str">
        <f t="shared" si="435"/>
        <v>15/ANR26650M1B</v>
      </c>
      <c r="AA3111" s="135">
        <f t="shared" si="436"/>
        <v>0.5</v>
      </c>
      <c r="AB3111" s="135">
        <f t="shared" si="437"/>
        <v>121.26</v>
      </c>
      <c r="AC3111" s="130">
        <f t="shared" si="438"/>
        <v>440</v>
      </c>
      <c r="AD3111" s="130" t="str">
        <f t="shared" si="432"/>
        <v>66003-621</v>
      </c>
      <c r="AE3111" s="136"/>
      <c r="AF3111" s="137"/>
      <c r="AG3111" s="1" t="s">
        <v>152</v>
      </c>
      <c r="AH3111" s="43">
        <v>2966</v>
      </c>
      <c r="AI3111" s="229">
        <v>45211</v>
      </c>
    </row>
    <row r="3112" spans="1:35" x14ac:dyDescent="0.25">
      <c r="A3112" s="146">
        <v>45309</v>
      </c>
      <c r="B3112" s="57" t="s">
        <v>9246</v>
      </c>
      <c r="C3112" s="51" t="s">
        <v>4125</v>
      </c>
      <c r="D3112" s="51" t="s">
        <v>885</v>
      </c>
      <c r="E3112" s="54">
        <v>45315</v>
      </c>
      <c r="F3112" s="51" t="s">
        <v>2442</v>
      </c>
      <c r="G3112" s="48" t="s">
        <v>884</v>
      </c>
      <c r="H3112" s="52">
        <v>50</v>
      </c>
      <c r="I3112" s="51" t="s">
        <v>4124</v>
      </c>
      <c r="J3112" s="1">
        <v>1.87</v>
      </c>
      <c r="K3112" s="132">
        <v>1025909</v>
      </c>
      <c r="L3112" s="131"/>
      <c r="M3112" s="131">
        <v>3.6</v>
      </c>
      <c r="N3112" s="131">
        <v>1.65</v>
      </c>
      <c r="O3112" s="133">
        <f t="shared" si="433"/>
        <v>5.9399999999999995</v>
      </c>
      <c r="P3112" s="131" t="s">
        <v>3372</v>
      </c>
      <c r="Q3112" s="131" t="s">
        <v>412</v>
      </c>
      <c r="R3112" s="134" t="s">
        <v>5775</v>
      </c>
      <c r="S3112" s="149">
        <v>6.6880555555555521</v>
      </c>
      <c r="T3112" s="149">
        <v>0.13376111111111105</v>
      </c>
      <c r="U3112" s="150">
        <v>45310</v>
      </c>
      <c r="V3112" s="149">
        <v>0.63333333333333242</v>
      </c>
      <c r="W3112" s="130">
        <v>0.19</v>
      </c>
      <c r="X3112" s="135">
        <v>15</v>
      </c>
      <c r="Y3112" s="130" t="str">
        <f t="shared" si="434"/>
        <v>L742</v>
      </c>
      <c r="Z3112" s="130" t="str">
        <f t="shared" si="435"/>
        <v>1/ER14335</v>
      </c>
      <c r="AA3112" s="135">
        <f t="shared" si="436"/>
        <v>0.19</v>
      </c>
      <c r="AB3112" s="135">
        <f t="shared" si="437"/>
        <v>1.87</v>
      </c>
      <c r="AC3112" s="130">
        <f t="shared" si="438"/>
        <v>15</v>
      </c>
      <c r="AD3112" s="130" t="str">
        <f t="shared" si="432"/>
        <v>66001-760</v>
      </c>
      <c r="AE3112" s="136"/>
      <c r="AF3112" s="137"/>
      <c r="AG3112" s="1" t="s">
        <v>151</v>
      </c>
      <c r="AH3112" s="43">
        <v>2134</v>
      </c>
      <c r="AI3112" s="229">
        <v>45308</v>
      </c>
    </row>
    <row r="3113" spans="1:35" x14ac:dyDescent="0.25">
      <c r="A3113" s="147">
        <v>45282</v>
      </c>
      <c r="B3113" s="82" t="s">
        <v>9193</v>
      </c>
      <c r="C3113" s="51" t="s">
        <v>9101</v>
      </c>
      <c r="D3113" s="51" t="s">
        <v>98</v>
      </c>
      <c r="E3113" s="54">
        <v>45312</v>
      </c>
      <c r="F3113" s="51" t="s">
        <v>1993</v>
      </c>
      <c r="G3113" s="48" t="s">
        <v>1994</v>
      </c>
      <c r="H3113" s="52">
        <v>6</v>
      </c>
      <c r="I3113" s="51" t="s">
        <v>95</v>
      </c>
      <c r="J3113" s="1">
        <v>48.14</v>
      </c>
      <c r="K3113" s="132">
        <v>1024152</v>
      </c>
      <c r="L3113" s="131"/>
      <c r="M3113" s="131">
        <v>24</v>
      </c>
      <c r="N3113" s="131">
        <v>54</v>
      </c>
      <c r="O3113" s="133">
        <f t="shared" si="433"/>
        <v>1296</v>
      </c>
      <c r="P3113" s="131" t="s">
        <v>3538</v>
      </c>
      <c r="Q3113" s="131" t="s">
        <v>1996</v>
      </c>
      <c r="R3113" s="134" t="s">
        <v>9270</v>
      </c>
      <c r="S3113" s="149">
        <v>9.8077777777777797</v>
      </c>
      <c r="T3113" s="149">
        <v>1.6346296296296299</v>
      </c>
      <c r="U3113" s="150">
        <v>45313</v>
      </c>
      <c r="V3113" s="149">
        <v>0.26805555555555571</v>
      </c>
      <c r="W3113" s="130">
        <v>1.7</v>
      </c>
      <c r="X3113" s="135">
        <v>220</v>
      </c>
      <c r="Y3113" s="130" t="str">
        <f t="shared" si="434"/>
        <v>AL298</v>
      </c>
      <c r="Z3113" s="130" t="str">
        <f t="shared" si="435"/>
        <v xml:space="preserve">48/LR20XW </v>
      </c>
      <c r="AA3113" s="135">
        <f t="shared" si="436"/>
        <v>1.7</v>
      </c>
      <c r="AB3113" s="135">
        <f t="shared" si="437"/>
        <v>48.14</v>
      </c>
      <c r="AC3113" s="130">
        <f t="shared" si="438"/>
        <v>220</v>
      </c>
      <c r="AD3113" s="130" t="str">
        <f t="shared" si="432"/>
        <v>66000-288</v>
      </c>
      <c r="AE3113" s="136"/>
      <c r="AF3113" s="137"/>
      <c r="AG3113" s="1" t="s">
        <v>153</v>
      </c>
      <c r="AH3113" s="43">
        <v>65252</v>
      </c>
      <c r="AI3113" s="229">
        <v>45282</v>
      </c>
    </row>
    <row r="3114" spans="1:35" x14ac:dyDescent="0.25">
      <c r="A3114" s="140">
        <v>45279</v>
      </c>
      <c r="B3114" s="55" t="s">
        <v>9168</v>
      </c>
      <c r="C3114" s="51" t="s">
        <v>2432</v>
      </c>
      <c r="D3114" s="51" t="s">
        <v>504</v>
      </c>
      <c r="E3114" s="54">
        <v>45313</v>
      </c>
      <c r="F3114" s="51" t="s">
        <v>9169</v>
      </c>
      <c r="G3114" s="48" t="s">
        <v>503</v>
      </c>
      <c r="H3114" s="52">
        <v>10</v>
      </c>
      <c r="I3114" s="51" t="s">
        <v>318</v>
      </c>
      <c r="J3114" s="1">
        <v>29.75</v>
      </c>
      <c r="K3114" s="132">
        <v>1023805</v>
      </c>
      <c r="L3114" s="131"/>
      <c r="M3114" s="131">
        <v>11.1</v>
      </c>
      <c r="N3114" s="131">
        <v>6.7</v>
      </c>
      <c r="O3114" s="133">
        <f t="shared" si="433"/>
        <v>74.37</v>
      </c>
      <c r="P3114" s="131" t="s">
        <v>3486</v>
      </c>
      <c r="Q3114" s="131" t="s">
        <v>372</v>
      </c>
      <c r="R3114" s="134" t="s">
        <v>6178</v>
      </c>
      <c r="S3114" s="149">
        <v>9.0519444444444463</v>
      </c>
      <c r="T3114" s="149">
        <v>0.90519444444444463</v>
      </c>
      <c r="U3114" s="150">
        <v>45314</v>
      </c>
      <c r="V3114" s="149">
        <v>0.6666666666666643</v>
      </c>
      <c r="W3114" s="130">
        <v>0.76</v>
      </c>
      <c r="X3114" s="135">
        <v>210</v>
      </c>
      <c r="Y3114" s="130" t="str">
        <f t="shared" si="434"/>
        <v>RL978</v>
      </c>
      <c r="Z3114" s="130" t="str">
        <f t="shared" si="435"/>
        <v>6/NCR18650GA</v>
      </c>
      <c r="AA3114" s="135">
        <f t="shared" si="436"/>
        <v>0.76</v>
      </c>
      <c r="AB3114" s="135">
        <f t="shared" si="437"/>
        <v>29.75</v>
      </c>
      <c r="AC3114" s="130">
        <f t="shared" si="438"/>
        <v>210</v>
      </c>
      <c r="AD3114" s="130" t="str">
        <f t="shared" si="432"/>
        <v>66001-462</v>
      </c>
      <c r="AE3114" s="136"/>
      <c r="AF3114" s="137"/>
      <c r="AG3114" s="1" t="s">
        <v>58</v>
      </c>
      <c r="AH3114" s="43">
        <v>30705</v>
      </c>
      <c r="AI3114" s="229">
        <v>45279</v>
      </c>
    </row>
    <row r="3115" spans="1:35" x14ac:dyDescent="0.25">
      <c r="A3115" s="144">
        <v>45308</v>
      </c>
      <c r="B3115" s="56" t="s">
        <v>9238</v>
      </c>
      <c r="C3115" s="51" t="s">
        <v>663</v>
      </c>
      <c r="D3115" s="51" t="s">
        <v>664</v>
      </c>
      <c r="E3115" s="54">
        <v>45322</v>
      </c>
      <c r="F3115" s="51" t="s">
        <v>260</v>
      </c>
      <c r="G3115" s="48" t="s">
        <v>662</v>
      </c>
      <c r="H3115" s="52">
        <v>10</v>
      </c>
      <c r="I3115" s="51" t="s">
        <v>630</v>
      </c>
      <c r="J3115" s="1">
        <v>24.27</v>
      </c>
      <c r="K3115" s="132">
        <v>1025633</v>
      </c>
      <c r="L3115" s="131"/>
      <c r="M3115" s="131">
        <v>7.2</v>
      </c>
      <c r="N3115" s="131">
        <v>3</v>
      </c>
      <c r="O3115" s="133">
        <f t="shared" si="433"/>
        <v>21.6</v>
      </c>
      <c r="P3115" s="131" t="s">
        <v>6498</v>
      </c>
      <c r="Q3115" s="131" t="s">
        <v>464</v>
      </c>
      <c r="R3115" s="134" t="s">
        <v>287</v>
      </c>
      <c r="S3115" s="149">
        <v>1.8338888888888887</v>
      </c>
      <c r="T3115" s="149">
        <v>0.18338888888888888</v>
      </c>
      <c r="U3115" s="150">
        <v>45314</v>
      </c>
      <c r="V3115" s="149">
        <v>1.1119444444444455</v>
      </c>
      <c r="W3115" s="130">
        <v>0.28000000000000003</v>
      </c>
      <c r="X3115" s="135">
        <v>75.599999999999994</v>
      </c>
      <c r="Y3115" s="130" t="str">
        <f t="shared" si="434"/>
        <v>N405</v>
      </c>
      <c r="Z3115" s="130" t="str">
        <f t="shared" si="435"/>
        <v>6/N3000CR</v>
      </c>
      <c r="AA3115" s="135">
        <f t="shared" si="436"/>
        <v>0.28000000000000003</v>
      </c>
      <c r="AB3115" s="135">
        <f t="shared" si="437"/>
        <v>24.27</v>
      </c>
      <c r="AC3115" s="130">
        <f t="shared" si="438"/>
        <v>75.599999999999994</v>
      </c>
      <c r="AD3115" s="130" t="str">
        <f t="shared" si="432"/>
        <v>30003-856AA</v>
      </c>
      <c r="AE3115" s="136"/>
      <c r="AF3115" s="137"/>
      <c r="AG3115" s="1" t="s">
        <v>153</v>
      </c>
      <c r="AH3115" s="43">
        <v>20171</v>
      </c>
      <c r="AI3115" s="229">
        <v>45307</v>
      </c>
    </row>
    <row r="3116" spans="1:35" x14ac:dyDescent="0.25">
      <c r="A3116" s="140">
        <v>45307</v>
      </c>
      <c r="B3116" s="238" t="s">
        <v>9217</v>
      </c>
      <c r="C3116" s="175" t="s">
        <v>9237</v>
      </c>
      <c r="D3116" s="175" t="s">
        <v>8597</v>
      </c>
      <c r="E3116" s="187">
        <v>45306</v>
      </c>
      <c r="F3116" s="175" t="s">
        <v>7042</v>
      </c>
      <c r="G3116" s="176" t="s">
        <v>8595</v>
      </c>
      <c r="H3116" s="177">
        <v>3</v>
      </c>
      <c r="I3116" s="175" t="s">
        <v>388</v>
      </c>
      <c r="J3116">
        <v>667.87</v>
      </c>
      <c r="K3116" s="132">
        <v>1025190</v>
      </c>
      <c r="L3116" s="131"/>
      <c r="M3116" s="131">
        <v>18</v>
      </c>
      <c r="N3116" s="131">
        <v>119</v>
      </c>
      <c r="O3116" s="133">
        <f t="shared" si="433"/>
        <v>2142</v>
      </c>
      <c r="P3116" s="131" t="s">
        <v>3372</v>
      </c>
      <c r="Q3116" s="131" t="s">
        <v>8598</v>
      </c>
      <c r="R3116" s="134" t="s">
        <v>5775</v>
      </c>
      <c r="S3116" s="149">
        <v>9.5386111111111145</v>
      </c>
      <c r="T3116" s="149">
        <v>3.1795370370370382</v>
      </c>
      <c r="U3116" s="150">
        <v>45314</v>
      </c>
      <c r="V3116" s="149">
        <v>0.30694444444444358</v>
      </c>
      <c r="W3116" s="130">
        <v>5.33</v>
      </c>
      <c r="X3116" s="135">
        <v>900</v>
      </c>
      <c r="Y3116" s="130" t="str">
        <f t="shared" si="434"/>
        <v>L123F</v>
      </c>
      <c r="Z3116" s="130" t="str">
        <f t="shared" si="435"/>
        <v xml:space="preserve">35/LS33600 </v>
      </c>
      <c r="AA3116" s="135">
        <f t="shared" si="436"/>
        <v>5.33</v>
      </c>
      <c r="AB3116" s="135">
        <f t="shared" si="437"/>
        <v>667.87</v>
      </c>
      <c r="AC3116" s="130">
        <f t="shared" si="438"/>
        <v>900</v>
      </c>
      <c r="AD3116" s="130" t="str">
        <f t="shared" si="432"/>
        <v>66002-000</v>
      </c>
      <c r="AE3116" s="136"/>
      <c r="AF3116" s="137"/>
      <c r="AG3116" s="1" t="s">
        <v>151</v>
      </c>
      <c r="AH3116" s="43">
        <v>1895</v>
      </c>
      <c r="AI3116" s="229">
        <v>45302</v>
      </c>
    </row>
    <row r="3117" spans="1:35" x14ac:dyDescent="0.25">
      <c r="A3117" s="139">
        <v>45278</v>
      </c>
      <c r="B3117" s="58" t="s">
        <v>9152</v>
      </c>
      <c r="C3117" s="51" t="s">
        <v>3740</v>
      </c>
      <c r="D3117" s="51" t="s">
        <v>692</v>
      </c>
      <c r="E3117" s="54">
        <v>45313</v>
      </c>
      <c r="F3117" s="51" t="s">
        <v>688</v>
      </c>
      <c r="G3117" s="48" t="s">
        <v>691</v>
      </c>
      <c r="H3117" s="52">
        <v>2</v>
      </c>
      <c r="I3117" s="51" t="s">
        <v>102</v>
      </c>
      <c r="J3117" s="1">
        <v>40.44</v>
      </c>
      <c r="K3117" s="132">
        <v>1023555</v>
      </c>
      <c r="L3117" s="131"/>
      <c r="M3117" s="131"/>
      <c r="N3117" s="131"/>
      <c r="O3117" s="133">
        <f t="shared" si="433"/>
        <v>0</v>
      </c>
      <c r="P3117" s="131"/>
      <c r="Q3117" s="131"/>
      <c r="R3117" s="134" t="s">
        <v>249</v>
      </c>
      <c r="S3117" s="149">
        <v>0.52833333333333332</v>
      </c>
      <c r="T3117" s="149">
        <v>0.26416666666666666</v>
      </c>
      <c r="U3117" s="150">
        <v>45314</v>
      </c>
      <c r="V3117" s="149">
        <v>0.45055555555555626</v>
      </c>
      <c r="W3117" s="130">
        <v>0.3</v>
      </c>
      <c r="X3117" s="135">
        <v>110</v>
      </c>
      <c r="Y3117" s="130" t="str">
        <f t="shared" si="434"/>
        <v>CH365</v>
      </c>
      <c r="Z3117" s="130" t="str">
        <f t="shared" si="435"/>
        <v xml:space="preserve"> 1/TSB-002</v>
      </c>
      <c r="AA3117" s="135">
        <f t="shared" si="436"/>
        <v>0.3</v>
      </c>
      <c r="AB3117" s="135">
        <f t="shared" si="437"/>
        <v>40.44</v>
      </c>
      <c r="AC3117" s="130">
        <f t="shared" si="438"/>
        <v>110</v>
      </c>
      <c r="AD3117" s="130" t="str">
        <f t="shared" si="432"/>
        <v>66001-359</v>
      </c>
      <c r="AE3117" s="136"/>
      <c r="AF3117" s="137"/>
      <c r="AG3117" s="1" t="s">
        <v>153</v>
      </c>
      <c r="AH3117" s="43">
        <v>62142</v>
      </c>
      <c r="AI3117" s="229">
        <v>45278</v>
      </c>
    </row>
    <row r="3118" spans="1:35" x14ac:dyDescent="0.25">
      <c r="A3118" s="146">
        <v>45302</v>
      </c>
      <c r="B3118" s="57" t="s">
        <v>9213</v>
      </c>
      <c r="C3118" s="51" t="s">
        <v>8154</v>
      </c>
      <c r="D3118" s="51" t="s">
        <v>8155</v>
      </c>
      <c r="E3118" s="54">
        <v>45300</v>
      </c>
      <c r="F3118" s="51" t="s">
        <v>579</v>
      </c>
      <c r="G3118" s="48" t="s">
        <v>8153</v>
      </c>
      <c r="H3118" s="52">
        <v>2</v>
      </c>
      <c r="I3118" s="51" t="s">
        <v>5051</v>
      </c>
      <c r="J3118" s="1">
        <v>36.21</v>
      </c>
      <c r="K3118" s="132">
        <v>1024831</v>
      </c>
      <c r="L3118" s="131"/>
      <c r="M3118" s="131"/>
      <c r="N3118" s="131"/>
      <c r="O3118" s="133">
        <f t="shared" si="433"/>
        <v>0</v>
      </c>
      <c r="P3118" s="131"/>
      <c r="Q3118" s="131"/>
      <c r="R3118" s="134" t="s">
        <v>259</v>
      </c>
      <c r="S3118" s="149">
        <v>2.0908333333333351</v>
      </c>
      <c r="T3118" s="149">
        <v>1.0454166666666675</v>
      </c>
      <c r="U3118" s="150">
        <v>45321</v>
      </c>
      <c r="V3118" s="149">
        <v>0.16666666666666607</v>
      </c>
      <c r="W3118" s="130">
        <v>0.61</v>
      </c>
      <c r="X3118" s="135">
        <v>116.53</v>
      </c>
      <c r="Y3118" s="130" t="str">
        <f t="shared" si="434"/>
        <v>CH583</v>
      </c>
      <c r="Z3118" s="130" t="str">
        <f t="shared" si="435"/>
        <v>CH1-590</v>
      </c>
      <c r="AA3118" s="135">
        <f t="shared" si="436"/>
        <v>0.61</v>
      </c>
      <c r="AB3118" s="135">
        <f t="shared" si="437"/>
        <v>36.21</v>
      </c>
      <c r="AC3118" s="130">
        <f t="shared" si="438"/>
        <v>116.53</v>
      </c>
      <c r="AD3118" s="130" t="str">
        <f t="shared" si="432"/>
        <v>20006-473ARB590</v>
      </c>
      <c r="AE3118" s="136"/>
      <c r="AF3118" s="137"/>
      <c r="AG3118" s="1" t="s">
        <v>573</v>
      </c>
      <c r="AH3118" s="43">
        <v>23769</v>
      </c>
      <c r="AI3118" s="229">
        <v>45297</v>
      </c>
    </row>
    <row r="3119" spans="1:35" x14ac:dyDescent="0.25">
      <c r="A3119" s="144">
        <v>45316</v>
      </c>
      <c r="B3119" s="56" t="s">
        <v>9292</v>
      </c>
      <c r="C3119" s="51" t="s">
        <v>1987</v>
      </c>
      <c r="D3119" s="51" t="s">
        <v>9294</v>
      </c>
      <c r="E3119" s="54">
        <v>45329</v>
      </c>
      <c r="F3119" s="51" t="s">
        <v>6979</v>
      </c>
      <c r="G3119" s="48" t="s">
        <v>9293</v>
      </c>
      <c r="H3119" s="52">
        <v>1</v>
      </c>
      <c r="I3119" s="51" t="s">
        <v>3492</v>
      </c>
      <c r="J3119" s="1">
        <v>37.799999999999997</v>
      </c>
      <c r="K3119" s="132">
        <v>1026545</v>
      </c>
      <c r="L3119" s="131"/>
      <c r="M3119" s="131"/>
      <c r="N3119" s="131"/>
      <c r="O3119" s="133">
        <f t="shared" si="433"/>
        <v>0</v>
      </c>
      <c r="P3119" s="131"/>
      <c r="Q3119" s="131"/>
      <c r="R3119" s="134" t="s">
        <v>5813</v>
      </c>
      <c r="S3119" s="149">
        <v>0.29499999999999815</v>
      </c>
      <c r="T3119" s="149">
        <v>0.29499999999999815</v>
      </c>
      <c r="U3119" s="150">
        <v>45321</v>
      </c>
      <c r="V3119" s="149">
        <v>8.3333333333333037E-2</v>
      </c>
      <c r="W3119" s="130">
        <v>0.5</v>
      </c>
      <c r="X3119" s="135">
        <v>125</v>
      </c>
      <c r="Y3119" s="130" t="str">
        <f t="shared" si="434"/>
        <v>CH430</v>
      </c>
      <c r="Z3119" s="130" t="str">
        <f t="shared" si="435"/>
        <v>1/TSB-003PCB</v>
      </c>
      <c r="AA3119" s="135">
        <f t="shared" si="436"/>
        <v>0.5</v>
      </c>
      <c r="AB3119" s="135">
        <f t="shared" si="437"/>
        <v>37.799999999999997</v>
      </c>
      <c r="AC3119" s="130">
        <f t="shared" si="438"/>
        <v>125</v>
      </c>
      <c r="AD3119" s="130" t="str">
        <f t="shared" si="432"/>
        <v>66001-771</v>
      </c>
      <c r="AE3119" s="136"/>
      <c r="AF3119" s="137"/>
      <c r="AG3119" s="1" t="s">
        <v>151</v>
      </c>
      <c r="AH3119" s="43">
        <v>65512</v>
      </c>
      <c r="AI3119" s="229">
        <v>45314</v>
      </c>
    </row>
    <row r="3120" spans="1:35" x14ac:dyDescent="0.25">
      <c r="A3120" s="144">
        <v>45280</v>
      </c>
      <c r="B3120" s="56" t="s">
        <v>9170</v>
      </c>
      <c r="C3120" s="51" t="s">
        <v>2265</v>
      </c>
      <c r="D3120" s="51" t="s">
        <v>6862</v>
      </c>
      <c r="E3120" s="54">
        <v>45317</v>
      </c>
      <c r="F3120" s="51" t="s">
        <v>258</v>
      </c>
      <c r="G3120" s="48" t="s">
        <v>6860</v>
      </c>
      <c r="H3120" s="52">
        <v>12</v>
      </c>
      <c r="I3120" s="51" t="s">
        <v>654</v>
      </c>
      <c r="J3120" s="1">
        <v>86.13</v>
      </c>
      <c r="K3120" s="132">
        <v>1023643</v>
      </c>
      <c r="L3120" s="131"/>
      <c r="M3120" s="131">
        <v>21.6</v>
      </c>
      <c r="N3120" s="131">
        <v>4.5</v>
      </c>
      <c r="O3120" s="133">
        <f t="shared" si="433"/>
        <v>97.2</v>
      </c>
      <c r="P3120" s="131" t="s">
        <v>3486</v>
      </c>
      <c r="Q3120" s="131" t="s">
        <v>373</v>
      </c>
      <c r="R3120" s="134" t="s">
        <v>259</v>
      </c>
      <c r="S3120" s="149">
        <v>21.276944444444442</v>
      </c>
      <c r="T3120" s="149">
        <v>1.7730787037037035</v>
      </c>
      <c r="U3120" s="150">
        <v>45320</v>
      </c>
      <c r="V3120" s="149">
        <v>0.49999999999999822</v>
      </c>
      <c r="W3120" s="130">
        <v>1.99</v>
      </c>
      <c r="X3120" s="135">
        <v>360</v>
      </c>
      <c r="Y3120" s="130" t="str">
        <f t="shared" si="434"/>
        <v>RL638PKA</v>
      </c>
      <c r="Z3120" s="130" t="str">
        <f t="shared" si="435"/>
        <v>12/UR18650A</v>
      </c>
      <c r="AA3120" s="135">
        <f t="shared" si="436"/>
        <v>1.99</v>
      </c>
      <c r="AB3120" s="135">
        <f t="shared" si="437"/>
        <v>86.13</v>
      </c>
      <c r="AC3120" s="130">
        <f t="shared" si="438"/>
        <v>360</v>
      </c>
      <c r="AD3120" s="130" t="str">
        <f t="shared" ref="AD3120:AD3151" si="439">G3120</f>
        <v>66000-887PKA</v>
      </c>
      <c r="AE3120" s="136"/>
      <c r="AF3120" s="137"/>
      <c r="AG3120" s="1" t="s">
        <v>152</v>
      </c>
      <c r="AH3120" s="43">
        <v>1167</v>
      </c>
      <c r="AI3120" s="229">
        <v>45278</v>
      </c>
    </row>
    <row r="3121" spans="1:35" x14ac:dyDescent="0.25">
      <c r="A3121" s="140">
        <v>45314</v>
      </c>
      <c r="B3121" s="55" t="s">
        <v>9278</v>
      </c>
      <c r="C3121" s="51" t="s">
        <v>9279</v>
      </c>
      <c r="D3121" s="51" t="s">
        <v>4024</v>
      </c>
      <c r="E3121" s="54">
        <v>45320</v>
      </c>
      <c r="F3121" s="51" t="s">
        <v>117</v>
      </c>
      <c r="G3121" s="48" t="s">
        <v>4022</v>
      </c>
      <c r="H3121" s="52">
        <v>50</v>
      </c>
      <c r="I3121" s="51" t="s">
        <v>109</v>
      </c>
      <c r="J3121" s="1">
        <v>3.22</v>
      </c>
      <c r="K3121" s="132">
        <v>1026518</v>
      </c>
      <c r="L3121" s="131"/>
      <c r="M3121" s="131">
        <v>3.6</v>
      </c>
      <c r="N3121" s="131">
        <v>1.2</v>
      </c>
      <c r="O3121" s="133">
        <f t="shared" si="433"/>
        <v>4.32</v>
      </c>
      <c r="P3121" s="131" t="s">
        <v>3372</v>
      </c>
      <c r="Q3121" s="131" t="s">
        <v>412</v>
      </c>
      <c r="R3121" s="134" t="s">
        <v>248</v>
      </c>
      <c r="S3121" s="149">
        <v>2.2255555555555553</v>
      </c>
      <c r="T3121" s="149">
        <v>4.4511111111111105E-2</v>
      </c>
      <c r="U3121" s="150">
        <v>45320</v>
      </c>
      <c r="V3121" s="149">
        <v>0.41666666666666519</v>
      </c>
      <c r="W3121" s="130">
        <v>0.03</v>
      </c>
      <c r="X3121" s="135">
        <v>6.19</v>
      </c>
      <c r="Y3121" s="130" t="str">
        <f t="shared" si="434"/>
        <v>L687</v>
      </c>
      <c r="Z3121" s="130" t="str">
        <f t="shared" si="435"/>
        <v>50/LS14250</v>
      </c>
      <c r="AA3121" s="135">
        <f t="shared" si="436"/>
        <v>0.03</v>
      </c>
      <c r="AB3121" s="135">
        <f t="shared" si="437"/>
        <v>3.22</v>
      </c>
      <c r="AC3121" s="130">
        <f t="shared" si="438"/>
        <v>6.19</v>
      </c>
      <c r="AD3121" s="130" t="str">
        <f t="shared" si="439"/>
        <v>33003-050CLG</v>
      </c>
      <c r="AE3121" s="136"/>
      <c r="AF3121" s="137"/>
      <c r="AG3121" s="1" t="s">
        <v>153</v>
      </c>
      <c r="AH3121" s="43">
        <v>46982</v>
      </c>
      <c r="AI3121" s="229">
        <v>45314</v>
      </c>
    </row>
    <row r="3122" spans="1:35" x14ac:dyDescent="0.25">
      <c r="A3122" s="146">
        <v>45309</v>
      </c>
      <c r="B3122" s="57" t="s">
        <v>9255</v>
      </c>
      <c r="C3122" s="51" t="s">
        <v>4941</v>
      </c>
      <c r="D3122" s="51" t="s">
        <v>9236</v>
      </c>
      <c r="E3122" s="54">
        <v>45322</v>
      </c>
      <c r="F3122" s="51" t="s">
        <v>537</v>
      </c>
      <c r="G3122" s="48" t="s">
        <v>9234</v>
      </c>
      <c r="H3122" s="52">
        <v>7</v>
      </c>
      <c r="I3122" s="51" t="s">
        <v>113</v>
      </c>
      <c r="J3122" s="1">
        <v>20.21</v>
      </c>
      <c r="K3122" s="132">
        <v>1025742</v>
      </c>
      <c r="L3122" s="131" t="s">
        <v>9235</v>
      </c>
      <c r="M3122" s="131">
        <v>10.8</v>
      </c>
      <c r="N3122" s="131">
        <v>3.35</v>
      </c>
      <c r="O3122" s="133">
        <f t="shared" si="433"/>
        <v>36.180000000000007</v>
      </c>
      <c r="P3122" s="131" t="s">
        <v>3486</v>
      </c>
      <c r="Q3122" s="131" t="s">
        <v>577</v>
      </c>
      <c r="R3122" s="134" t="s">
        <v>997</v>
      </c>
      <c r="S3122" s="149">
        <v>3.862222222222222</v>
      </c>
      <c r="T3122" s="149">
        <v>0.55174603174603176</v>
      </c>
      <c r="U3122" s="150">
        <v>45320</v>
      </c>
      <c r="V3122" s="149">
        <v>0.16666666666666874</v>
      </c>
      <c r="W3122" s="130">
        <v>1.17</v>
      </c>
      <c r="X3122" s="135">
        <v>56.3</v>
      </c>
      <c r="Y3122" s="130" t="str">
        <f t="shared" si="434"/>
        <v>RL815</v>
      </c>
      <c r="Z3122" s="130" t="str">
        <f t="shared" si="435"/>
        <v>3/NCR18650BF</v>
      </c>
      <c r="AA3122" s="135">
        <f t="shared" si="436"/>
        <v>1.17</v>
      </c>
      <c r="AB3122" s="135">
        <f t="shared" si="437"/>
        <v>20.21</v>
      </c>
      <c r="AC3122" s="130">
        <f t="shared" si="438"/>
        <v>56.3</v>
      </c>
      <c r="AD3122" s="130" t="str">
        <f t="shared" si="439"/>
        <v>88003-112</v>
      </c>
      <c r="AE3122" s="136"/>
      <c r="AF3122" s="137"/>
      <c r="AG3122" s="1" t="s">
        <v>573</v>
      </c>
      <c r="AH3122" s="43" t="s">
        <v>539</v>
      </c>
      <c r="AI3122" s="229">
        <v>45307</v>
      </c>
    </row>
    <row r="3123" spans="1:35" x14ac:dyDescent="0.25">
      <c r="A3123" s="146">
        <v>45309</v>
      </c>
      <c r="B3123" s="57">
        <v>338411</v>
      </c>
      <c r="C3123" s="51" t="s">
        <v>289</v>
      </c>
      <c r="D3123" s="51" t="s">
        <v>9249</v>
      </c>
      <c r="E3123" s="54">
        <v>45320</v>
      </c>
      <c r="F3123" s="51" t="s">
        <v>3780</v>
      </c>
      <c r="G3123" s="48" t="s">
        <v>9248</v>
      </c>
      <c r="H3123" s="52">
        <v>1</v>
      </c>
      <c r="I3123" s="51" t="s">
        <v>288</v>
      </c>
      <c r="J3123" s="1">
        <v>18.399999999999999</v>
      </c>
      <c r="K3123" s="132">
        <v>1025748</v>
      </c>
      <c r="L3123" s="131" t="s">
        <v>9250</v>
      </c>
      <c r="M3123" s="131">
        <v>7.2</v>
      </c>
      <c r="N3123" s="131">
        <v>4</v>
      </c>
      <c r="O3123" s="133">
        <f t="shared" si="433"/>
        <v>28.8</v>
      </c>
      <c r="P3123" s="131" t="s">
        <v>3497</v>
      </c>
      <c r="Q3123" s="131" t="s">
        <v>464</v>
      </c>
      <c r="R3123" s="134" t="s">
        <v>997</v>
      </c>
      <c r="S3123" s="149">
        <v>0.37305555555555614</v>
      </c>
      <c r="T3123" s="149">
        <v>0.37305555555555614</v>
      </c>
      <c r="U3123" s="150">
        <v>45320</v>
      </c>
      <c r="V3123" s="149">
        <v>8.3333333333335702E-2</v>
      </c>
      <c r="W3123" s="130">
        <v>0.64</v>
      </c>
      <c r="X3123" s="135">
        <v>62.8</v>
      </c>
      <c r="Y3123" s="130" t="str">
        <f t="shared" si="434"/>
        <v>N1685</v>
      </c>
      <c r="Z3123" s="130" t="str">
        <f t="shared" si="435"/>
        <v>6/HR-4/3AU</v>
      </c>
      <c r="AA3123" s="135">
        <f t="shared" si="436"/>
        <v>0.64</v>
      </c>
      <c r="AB3123" s="135">
        <f t="shared" si="437"/>
        <v>18.399999999999999</v>
      </c>
      <c r="AC3123" s="130">
        <f t="shared" si="438"/>
        <v>62.8</v>
      </c>
      <c r="AD3123" s="130" t="str">
        <f t="shared" si="439"/>
        <v>30006-916SCW</v>
      </c>
      <c r="AE3123" s="136"/>
      <c r="AF3123" s="137"/>
      <c r="AG3123" s="1" t="s">
        <v>573</v>
      </c>
      <c r="AH3123" s="43">
        <v>2240</v>
      </c>
      <c r="AI3123" s="229">
        <v>45307</v>
      </c>
    </row>
    <row r="3124" spans="1:35" x14ac:dyDescent="0.25">
      <c r="A3124" s="147">
        <v>45303</v>
      </c>
      <c r="B3124" s="82" t="s">
        <v>9223</v>
      </c>
      <c r="C3124" s="51" t="s">
        <v>2700</v>
      </c>
      <c r="D3124" s="51" t="s">
        <v>9226</v>
      </c>
      <c r="E3124" s="54">
        <v>45320</v>
      </c>
      <c r="F3124" s="51" t="s">
        <v>9224</v>
      </c>
      <c r="G3124" s="48" t="s">
        <v>9225</v>
      </c>
      <c r="H3124" s="52">
        <v>1</v>
      </c>
      <c r="I3124" s="51" t="s">
        <v>649</v>
      </c>
      <c r="J3124" s="1">
        <v>26.57</v>
      </c>
      <c r="K3124" s="132">
        <v>1025364</v>
      </c>
      <c r="L3124" s="131"/>
      <c r="M3124" s="131">
        <v>4.8</v>
      </c>
      <c r="N3124" s="131">
        <v>10</v>
      </c>
      <c r="O3124" s="133">
        <f t="shared" si="433"/>
        <v>48</v>
      </c>
      <c r="P3124" s="131" t="s">
        <v>3497</v>
      </c>
      <c r="Q3124" s="131" t="s">
        <v>562</v>
      </c>
      <c r="R3124" s="134" t="s">
        <v>997</v>
      </c>
      <c r="S3124" s="149">
        <v>0.32388888888888978</v>
      </c>
      <c r="T3124" s="149">
        <v>0.32388888888888978</v>
      </c>
      <c r="U3124" s="150">
        <v>45320</v>
      </c>
      <c r="V3124" s="149">
        <v>8.3333333333333037E-2</v>
      </c>
      <c r="W3124" s="130">
        <v>0.54</v>
      </c>
      <c r="X3124" s="135">
        <v>105</v>
      </c>
      <c r="Y3124" s="130" t="str">
        <f t="shared" si="434"/>
        <v>RECELL134</v>
      </c>
      <c r="Z3124" s="130" t="str">
        <f t="shared" si="435"/>
        <v>4/KH-D10000</v>
      </c>
      <c r="AA3124" s="135">
        <f t="shared" si="436"/>
        <v>0.54</v>
      </c>
      <c r="AB3124" s="135">
        <f t="shared" si="437"/>
        <v>26.57</v>
      </c>
      <c r="AC3124" s="130">
        <f t="shared" si="438"/>
        <v>105</v>
      </c>
      <c r="AD3124" s="130" t="str">
        <f t="shared" si="439"/>
        <v>67001-342</v>
      </c>
      <c r="AE3124" s="136"/>
      <c r="AF3124" s="137"/>
      <c r="AG3124" s="1" t="s">
        <v>152</v>
      </c>
      <c r="AH3124" s="43">
        <v>2994</v>
      </c>
      <c r="AI3124" s="229">
        <v>45303</v>
      </c>
    </row>
    <row r="3125" spans="1:35" x14ac:dyDescent="0.25">
      <c r="A3125" s="144">
        <v>45301</v>
      </c>
      <c r="B3125" s="56" t="s">
        <v>9199</v>
      </c>
      <c r="C3125" s="51" t="s">
        <v>1200</v>
      </c>
      <c r="D3125" s="51" t="s">
        <v>1201</v>
      </c>
      <c r="E3125" s="54">
        <v>45321</v>
      </c>
      <c r="F3125" s="51" t="s">
        <v>1198</v>
      </c>
      <c r="G3125" s="48" t="s">
        <v>1199</v>
      </c>
      <c r="H3125" s="52">
        <v>200</v>
      </c>
      <c r="I3125" s="51" t="s">
        <v>257</v>
      </c>
      <c r="J3125" s="1">
        <v>3.61</v>
      </c>
      <c r="K3125" s="132">
        <v>1024885</v>
      </c>
      <c r="L3125" s="131"/>
      <c r="M3125" s="131">
        <v>6</v>
      </c>
      <c r="N3125" s="131"/>
      <c r="O3125" s="133">
        <f t="shared" si="433"/>
        <v>0</v>
      </c>
      <c r="P3125" s="131" t="s">
        <v>3538</v>
      </c>
      <c r="Q3125" s="131" t="s">
        <v>562</v>
      </c>
      <c r="R3125" s="134" t="s">
        <v>9132</v>
      </c>
      <c r="S3125" s="149">
        <v>45.089166666666664</v>
      </c>
      <c r="T3125" s="149">
        <v>0.22544583333333332</v>
      </c>
      <c r="U3125" s="150">
        <v>45316</v>
      </c>
      <c r="V3125" s="149">
        <v>1.9286111111111106</v>
      </c>
      <c r="W3125" s="130">
        <v>0.14000000000000001</v>
      </c>
      <c r="X3125" s="135">
        <v>8.5</v>
      </c>
      <c r="Y3125" s="130" t="str">
        <f t="shared" si="434"/>
        <v>AL54C</v>
      </c>
      <c r="Z3125" s="130" t="str">
        <f t="shared" si="435"/>
        <v>4/LR14XW</v>
      </c>
      <c r="AA3125" s="135">
        <f t="shared" si="436"/>
        <v>0.14000000000000001</v>
      </c>
      <c r="AB3125" s="135">
        <f t="shared" si="437"/>
        <v>3.61</v>
      </c>
      <c r="AC3125" s="130">
        <f t="shared" si="438"/>
        <v>8.5</v>
      </c>
      <c r="AD3125" s="130" t="str">
        <f t="shared" si="439"/>
        <v>66000-305C</v>
      </c>
      <c r="AE3125" s="136"/>
      <c r="AF3125" s="137"/>
      <c r="AG3125" s="1" t="s">
        <v>153</v>
      </c>
      <c r="AH3125" s="43">
        <v>65774</v>
      </c>
      <c r="AI3125" s="229">
        <v>45300</v>
      </c>
    </row>
    <row r="3126" spans="1:35" x14ac:dyDescent="0.25">
      <c r="A3126" s="146">
        <v>45302</v>
      </c>
      <c r="B3126" s="57" t="s">
        <v>9215</v>
      </c>
      <c r="C3126" s="51" t="s">
        <v>9216</v>
      </c>
      <c r="D3126" s="51" t="s">
        <v>4398</v>
      </c>
      <c r="E3126" s="54">
        <v>45315</v>
      </c>
      <c r="F3126" s="51" t="s">
        <v>9146</v>
      </c>
      <c r="G3126" s="48" t="s">
        <v>4394</v>
      </c>
      <c r="H3126" s="52">
        <v>20</v>
      </c>
      <c r="I3126" s="51" t="s">
        <v>4395</v>
      </c>
      <c r="J3126" s="1">
        <v>1.17</v>
      </c>
      <c r="K3126" s="132">
        <v>1025110</v>
      </c>
      <c r="L3126" s="131"/>
      <c r="M3126" s="131">
        <v>2.4</v>
      </c>
      <c r="N3126" s="131">
        <v>0.21</v>
      </c>
      <c r="O3126" s="133">
        <f t="shared" si="433"/>
        <v>0.504</v>
      </c>
      <c r="P3126" s="131" t="s">
        <v>3497</v>
      </c>
      <c r="Q3126" s="131" t="s">
        <v>582</v>
      </c>
      <c r="R3126" s="134" t="s">
        <v>248</v>
      </c>
      <c r="S3126" s="149">
        <v>5.2677777777777797</v>
      </c>
      <c r="T3126" s="149">
        <v>0.26338888888888901</v>
      </c>
      <c r="U3126" s="150">
        <v>45316</v>
      </c>
      <c r="V3126" s="149">
        <v>0.58333333333333393</v>
      </c>
      <c r="W3126" s="130">
        <v>0.25</v>
      </c>
      <c r="X3126" s="135">
        <v>9.6</v>
      </c>
      <c r="Y3126" s="130" t="str">
        <f t="shared" si="434"/>
        <v>N1843</v>
      </c>
      <c r="Z3126" s="130" t="str">
        <f t="shared" si="435"/>
        <v>2/PGB-MH230AAAN2BN</v>
      </c>
      <c r="AA3126" s="135">
        <f t="shared" si="436"/>
        <v>0.25</v>
      </c>
      <c r="AB3126" s="135">
        <f t="shared" si="437"/>
        <v>1.17</v>
      </c>
      <c r="AC3126" s="130">
        <f t="shared" si="438"/>
        <v>9.6</v>
      </c>
      <c r="AD3126" s="130" t="str">
        <f t="shared" si="439"/>
        <v>35009-017SRL</v>
      </c>
      <c r="AE3126" s="136"/>
      <c r="AF3126" s="137"/>
      <c r="AG3126" s="1" t="s">
        <v>153</v>
      </c>
      <c r="AH3126" s="43">
        <v>2046</v>
      </c>
      <c r="AI3126" s="229">
        <v>45301</v>
      </c>
    </row>
    <row r="3127" spans="1:35" x14ac:dyDescent="0.25">
      <c r="A3127" s="146">
        <v>45260</v>
      </c>
      <c r="B3127" s="57" t="s">
        <v>9054</v>
      </c>
      <c r="C3127" s="51" t="s">
        <v>737</v>
      </c>
      <c r="D3127" s="51" t="s">
        <v>1616</v>
      </c>
      <c r="E3127" s="54">
        <v>45272</v>
      </c>
      <c r="F3127" s="51" t="s">
        <v>1347</v>
      </c>
      <c r="G3127" s="48" t="s">
        <v>1615</v>
      </c>
      <c r="H3127" s="52">
        <v>20</v>
      </c>
      <c r="I3127" s="51" t="s">
        <v>719</v>
      </c>
      <c r="J3127" s="1">
        <v>37.92</v>
      </c>
      <c r="K3127" s="132">
        <v>1021354</v>
      </c>
      <c r="L3127" s="131"/>
      <c r="M3127" s="131">
        <v>28.8</v>
      </c>
      <c r="N3127" s="131">
        <v>3</v>
      </c>
      <c r="O3127" s="133">
        <f t="shared" si="433"/>
        <v>86.4</v>
      </c>
      <c r="P3127" s="131" t="s">
        <v>3486</v>
      </c>
      <c r="Q3127" s="131" t="s">
        <v>632</v>
      </c>
      <c r="R3127" s="134" t="s">
        <v>997</v>
      </c>
      <c r="S3127" s="149">
        <v>9.269999999999996</v>
      </c>
      <c r="T3127" s="149">
        <v>0.4634999999999998</v>
      </c>
      <c r="U3127" s="150">
        <v>45316</v>
      </c>
      <c r="V3127" s="149">
        <v>1.3500000000000019</v>
      </c>
      <c r="W3127" s="130">
        <v>0.57999999999999996</v>
      </c>
      <c r="X3127" s="135">
        <v>114</v>
      </c>
      <c r="Y3127" s="130" t="str">
        <f t="shared" si="434"/>
        <v>RL44B</v>
      </c>
      <c r="Z3127" s="130" t="str">
        <f t="shared" si="435"/>
        <v>8/INR18650-30Q</v>
      </c>
      <c r="AA3127" s="135">
        <f t="shared" si="436"/>
        <v>0.57999999999999996</v>
      </c>
      <c r="AB3127" s="135">
        <f t="shared" si="437"/>
        <v>37.92</v>
      </c>
      <c r="AC3127" s="130">
        <f t="shared" si="438"/>
        <v>114</v>
      </c>
      <c r="AD3127" s="130" t="str">
        <f t="shared" si="439"/>
        <v>67001-771</v>
      </c>
      <c r="AE3127" s="136"/>
      <c r="AF3127" s="137"/>
      <c r="AG3127" s="1" t="s">
        <v>153</v>
      </c>
      <c r="AH3127" s="43">
        <v>65443</v>
      </c>
      <c r="AI3127" s="229">
        <v>45258</v>
      </c>
    </row>
    <row r="3128" spans="1:35" x14ac:dyDescent="0.25">
      <c r="A3128" s="139">
        <v>45271</v>
      </c>
      <c r="B3128" s="58" t="s">
        <v>9109</v>
      </c>
      <c r="C3128" s="51" t="s">
        <v>7206</v>
      </c>
      <c r="D3128" s="51" t="s">
        <v>8556</v>
      </c>
      <c r="E3128" s="54">
        <v>45281</v>
      </c>
      <c r="F3128" s="51" t="s">
        <v>8553</v>
      </c>
      <c r="G3128" s="48" t="s">
        <v>8554</v>
      </c>
      <c r="H3128" s="52">
        <v>9</v>
      </c>
      <c r="I3128" s="51" t="s">
        <v>318</v>
      </c>
      <c r="J3128" s="1">
        <v>426.75</v>
      </c>
      <c r="K3128" s="132">
        <v>1022618</v>
      </c>
      <c r="L3128" s="131"/>
      <c r="M3128" s="131">
        <v>14.4</v>
      </c>
      <c r="N3128" s="131">
        <v>69</v>
      </c>
      <c r="O3128" s="133">
        <v>994</v>
      </c>
      <c r="P3128" s="131" t="s">
        <v>3486</v>
      </c>
      <c r="Q3128" s="131" t="s">
        <v>5217</v>
      </c>
      <c r="R3128" s="134" t="s">
        <v>9361</v>
      </c>
      <c r="S3128" s="149">
        <v>106.79333333333334</v>
      </c>
      <c r="T3128" s="149">
        <v>11.865925925925927</v>
      </c>
      <c r="U3128" s="150">
        <v>45316</v>
      </c>
      <c r="V3128" s="149">
        <v>0.24999999999999911</v>
      </c>
      <c r="W3128" s="130">
        <v>0.5</v>
      </c>
      <c r="X3128" s="135">
        <v>1264</v>
      </c>
      <c r="Y3128" s="130" t="str">
        <f t="shared" ref="Y3128:Y3159" si="440">D3128</f>
        <v>RL604A</v>
      </c>
      <c r="Z3128" s="130" t="str">
        <f t="shared" ref="Z3128:Z3159" si="441">C3128</f>
        <v>80/NCR18650GA</v>
      </c>
      <c r="AA3128" s="135">
        <f t="shared" ref="AA3128:AA3159" si="442">W3128</f>
        <v>0.5</v>
      </c>
      <c r="AB3128" s="135">
        <f t="shared" ref="AB3128:AB3159" si="443">J3128</f>
        <v>426.75</v>
      </c>
      <c r="AC3128" s="130">
        <f t="shared" si="438"/>
        <v>1264</v>
      </c>
      <c r="AD3128" s="130" t="str">
        <f t="shared" si="439"/>
        <v>88002-647RS</v>
      </c>
      <c r="AE3128" s="136"/>
      <c r="AF3128" s="137"/>
      <c r="AG3128" s="1" t="s">
        <v>153</v>
      </c>
      <c r="AH3128" s="43">
        <v>34491</v>
      </c>
      <c r="AI3128" s="229">
        <v>45268</v>
      </c>
    </row>
    <row r="3129" spans="1:35" x14ac:dyDescent="0.25">
      <c r="A3129" s="146">
        <v>45281</v>
      </c>
      <c r="B3129" s="57" t="s">
        <v>9183</v>
      </c>
      <c r="C3129" s="51" t="s">
        <v>8784</v>
      </c>
      <c r="D3129" s="51" t="s">
        <v>8785</v>
      </c>
      <c r="E3129" s="54">
        <v>45313</v>
      </c>
      <c r="F3129" s="51" t="s">
        <v>9184</v>
      </c>
      <c r="G3129" s="48" t="s">
        <v>8783</v>
      </c>
      <c r="H3129" s="52">
        <v>2</v>
      </c>
      <c r="I3129" s="51" t="s">
        <v>3221</v>
      </c>
      <c r="J3129" s="1">
        <v>89.44</v>
      </c>
      <c r="K3129" s="132">
        <v>1023888</v>
      </c>
      <c r="L3129" s="131"/>
      <c r="M3129" s="131">
        <v>22.4</v>
      </c>
      <c r="N3129" s="131">
        <v>6.6</v>
      </c>
      <c r="O3129" s="133">
        <v>148</v>
      </c>
      <c r="P3129" s="131" t="s">
        <v>508</v>
      </c>
      <c r="Q3129" s="131" t="s">
        <v>1188</v>
      </c>
      <c r="R3129" s="134" t="s">
        <v>118</v>
      </c>
      <c r="S3129" s="149">
        <v>11.21388888888889</v>
      </c>
      <c r="T3129" s="149">
        <v>5.6069444444444452</v>
      </c>
      <c r="U3129" s="150">
        <v>45306</v>
      </c>
      <c r="V3129" s="149">
        <v>0.39166666666666394</v>
      </c>
      <c r="W3129" s="130">
        <v>1</v>
      </c>
      <c r="X3129" s="135">
        <v>240</v>
      </c>
      <c r="Y3129" s="130" t="str">
        <f t="shared" si="440"/>
        <v>RL1756</v>
      </c>
      <c r="Z3129" s="130" t="str">
        <f t="shared" si="441"/>
        <v>14/IFR26650-33A</v>
      </c>
      <c r="AA3129" s="135">
        <f t="shared" si="442"/>
        <v>1</v>
      </c>
      <c r="AB3129" s="135">
        <f t="shared" si="443"/>
        <v>89.44</v>
      </c>
      <c r="AC3129" s="130">
        <f t="shared" si="438"/>
        <v>240</v>
      </c>
      <c r="AD3129" s="130" t="str">
        <f t="shared" si="439"/>
        <v>67001-961</v>
      </c>
      <c r="AE3129" s="136"/>
      <c r="AF3129" s="137"/>
      <c r="AG3129" s="1" t="s">
        <v>153</v>
      </c>
      <c r="AH3129" s="43">
        <v>2991</v>
      </c>
      <c r="AI3129" s="229">
        <v>45280</v>
      </c>
    </row>
    <row r="3130" spans="1:35" x14ac:dyDescent="0.25">
      <c r="A3130" s="144">
        <v>45301</v>
      </c>
      <c r="B3130" s="56" t="s">
        <v>9197</v>
      </c>
      <c r="C3130" s="51" t="s">
        <v>376</v>
      </c>
      <c r="D3130" s="51" t="s">
        <v>377</v>
      </c>
      <c r="E3130" s="54">
        <v>45321</v>
      </c>
      <c r="F3130" s="51" t="s">
        <v>1407</v>
      </c>
      <c r="G3130" s="48" t="s">
        <v>375</v>
      </c>
      <c r="H3130" s="52">
        <v>100</v>
      </c>
      <c r="I3130" s="51" t="s">
        <v>9198</v>
      </c>
      <c r="J3130" s="1">
        <v>5.85</v>
      </c>
      <c r="K3130" s="132">
        <v>1024907</v>
      </c>
      <c r="L3130" s="131"/>
      <c r="M3130" s="131">
        <v>9</v>
      </c>
      <c r="N3130" s="131"/>
      <c r="O3130" s="133">
        <f t="shared" ref="O3130:O3158" si="444">N3130*M3130</f>
        <v>0</v>
      </c>
      <c r="P3130" s="131" t="s">
        <v>3538</v>
      </c>
      <c r="Q3130" s="131" t="s">
        <v>464</v>
      </c>
      <c r="R3130" s="134" t="s">
        <v>9362</v>
      </c>
      <c r="S3130" s="149">
        <v>36.220555555555549</v>
      </c>
      <c r="T3130" s="149">
        <v>0.3622055555555555</v>
      </c>
      <c r="U3130" s="150">
        <v>45322</v>
      </c>
      <c r="V3130" s="149">
        <v>1.1666666666666652</v>
      </c>
      <c r="W3130" s="130">
        <v>0.28000000000000003</v>
      </c>
      <c r="X3130" s="135">
        <v>18.78</v>
      </c>
      <c r="Y3130" s="130" t="str">
        <f t="shared" si="440"/>
        <v>AL83</v>
      </c>
      <c r="Z3130" s="130" t="str">
        <f t="shared" si="441"/>
        <v>6/LR20XW</v>
      </c>
      <c r="AA3130" s="135">
        <f t="shared" si="442"/>
        <v>0.28000000000000003</v>
      </c>
      <c r="AB3130" s="135">
        <f t="shared" si="443"/>
        <v>5.85</v>
      </c>
      <c r="AC3130" s="130">
        <f t="shared" si="438"/>
        <v>18.78</v>
      </c>
      <c r="AD3130" s="130" t="str">
        <f t="shared" si="439"/>
        <v>66000-310</v>
      </c>
      <c r="AE3130" s="136"/>
      <c r="AF3130" s="137"/>
      <c r="AG3130" s="1" t="s">
        <v>153</v>
      </c>
      <c r="AH3130" s="43">
        <v>66531</v>
      </c>
      <c r="AI3130" s="229">
        <v>45300</v>
      </c>
    </row>
    <row r="3131" spans="1:35" x14ac:dyDescent="0.25">
      <c r="A3131" s="144">
        <v>45301</v>
      </c>
      <c r="B3131" s="56" t="s">
        <v>9202</v>
      </c>
      <c r="C3131" s="51" t="s">
        <v>120</v>
      </c>
      <c r="D3131" s="51" t="s">
        <v>1235</v>
      </c>
      <c r="E3131" s="54">
        <v>45307</v>
      </c>
      <c r="F3131" s="51" t="s">
        <v>267</v>
      </c>
      <c r="G3131" s="48" t="s">
        <v>1234</v>
      </c>
      <c r="H3131" s="52">
        <v>4</v>
      </c>
      <c r="I3131" s="51" t="s">
        <v>102</v>
      </c>
      <c r="J3131" s="1">
        <v>78.95</v>
      </c>
      <c r="K3131" s="132">
        <v>1024586</v>
      </c>
      <c r="L3131" s="131"/>
      <c r="M3131" s="131"/>
      <c r="N3131" s="131"/>
      <c r="O3131" s="133">
        <f t="shared" si="444"/>
        <v>0</v>
      </c>
      <c r="P3131" s="131"/>
      <c r="Q3131" s="131"/>
      <c r="R3131" s="134" t="s">
        <v>249</v>
      </c>
      <c r="S3131" s="149">
        <v>1.3136111111111104</v>
      </c>
      <c r="T3131" s="149">
        <v>0.3284027777777776</v>
      </c>
      <c r="U3131" s="150">
        <v>45324</v>
      </c>
      <c r="V3131" s="149">
        <v>0.24999999999999911</v>
      </c>
      <c r="W3131" s="130">
        <v>0.37</v>
      </c>
      <c r="X3131" s="135">
        <v>113.4</v>
      </c>
      <c r="Y3131" s="130" t="str">
        <f t="shared" si="440"/>
        <v>CH108</v>
      </c>
      <c r="Z3131" s="130" t="str">
        <f t="shared" si="441"/>
        <v>TSB-002</v>
      </c>
      <c r="AA3131" s="135">
        <f t="shared" si="442"/>
        <v>0.37</v>
      </c>
      <c r="AB3131" s="135">
        <f t="shared" si="443"/>
        <v>78.95</v>
      </c>
      <c r="AC3131" s="130">
        <f t="shared" si="438"/>
        <v>113.4</v>
      </c>
      <c r="AD3131" s="130" t="str">
        <f t="shared" si="439"/>
        <v>66000-018</v>
      </c>
      <c r="AE3131" s="136"/>
      <c r="AF3131" s="137"/>
      <c r="AG3131" s="1" t="s">
        <v>153</v>
      </c>
      <c r="AH3131" s="43">
        <v>66116</v>
      </c>
      <c r="AI3131" s="229">
        <v>45299</v>
      </c>
    </row>
    <row r="3132" spans="1:35" x14ac:dyDescent="0.25">
      <c r="A3132" s="146">
        <v>45309</v>
      </c>
      <c r="B3132" s="57" t="s">
        <v>9247</v>
      </c>
      <c r="C3132" s="51" t="s">
        <v>1995</v>
      </c>
      <c r="D3132" s="51" t="s">
        <v>98</v>
      </c>
      <c r="E3132" s="54">
        <v>45322</v>
      </c>
      <c r="F3132" s="51" t="s">
        <v>1993</v>
      </c>
      <c r="G3132" s="48" t="s">
        <v>1994</v>
      </c>
      <c r="H3132" s="52">
        <v>4</v>
      </c>
      <c r="I3132" s="51" t="s">
        <v>95</v>
      </c>
      <c r="J3132" s="1">
        <v>48.16</v>
      </c>
      <c r="K3132" s="132">
        <v>1025913</v>
      </c>
      <c r="L3132" s="131"/>
      <c r="M3132" s="131">
        <v>24</v>
      </c>
      <c r="N3132" s="131">
        <v>54</v>
      </c>
      <c r="O3132" s="133">
        <f t="shared" si="444"/>
        <v>1296</v>
      </c>
      <c r="P3132" s="131" t="s">
        <v>3538</v>
      </c>
      <c r="Q3132" s="131" t="s">
        <v>1996</v>
      </c>
      <c r="R3132" s="134" t="s">
        <v>997</v>
      </c>
      <c r="S3132" s="149">
        <v>6.9972222222222218</v>
      </c>
      <c r="T3132" s="149">
        <v>1.7493055555555554</v>
      </c>
      <c r="U3132" s="150">
        <v>45324</v>
      </c>
      <c r="V3132" s="149">
        <v>0.25000000000000044</v>
      </c>
      <c r="W3132" s="130">
        <v>1.7</v>
      </c>
      <c r="X3132" s="135">
        <v>220</v>
      </c>
      <c r="Y3132" s="130" t="str">
        <f t="shared" si="440"/>
        <v>AL298</v>
      </c>
      <c r="Z3132" s="130" t="str">
        <f t="shared" si="441"/>
        <v>48/LR20XW</v>
      </c>
      <c r="AA3132" s="135">
        <f t="shared" si="442"/>
        <v>1.7</v>
      </c>
      <c r="AB3132" s="135">
        <f t="shared" si="443"/>
        <v>48.16</v>
      </c>
      <c r="AC3132" s="130">
        <f t="shared" si="438"/>
        <v>220</v>
      </c>
      <c r="AD3132" s="130" t="str">
        <f t="shared" si="439"/>
        <v>66000-288</v>
      </c>
      <c r="AE3132" s="136"/>
      <c r="AF3132" s="137"/>
      <c r="AG3132" s="1" t="s">
        <v>153</v>
      </c>
      <c r="AH3132" s="43">
        <v>65252</v>
      </c>
      <c r="AI3132" s="229">
        <v>45308</v>
      </c>
    </row>
    <row r="3133" spans="1:35" x14ac:dyDescent="0.25">
      <c r="A3133" s="144">
        <v>45322</v>
      </c>
      <c r="B3133" s="56" t="s">
        <v>9349</v>
      </c>
      <c r="C3133" s="51" t="s">
        <v>9351</v>
      </c>
      <c r="D3133" s="51" t="s">
        <v>9352</v>
      </c>
      <c r="E3133" s="54">
        <v>45321</v>
      </c>
      <c r="F3133" s="51" t="s">
        <v>1727</v>
      </c>
      <c r="G3133" s="48" t="s">
        <v>9350</v>
      </c>
      <c r="H3133" s="52">
        <v>4</v>
      </c>
      <c r="I3133" s="51" t="s">
        <v>5924</v>
      </c>
      <c r="J3133" s="1">
        <v>177.48</v>
      </c>
      <c r="K3133" s="132">
        <v>1027164</v>
      </c>
      <c r="L3133" s="131"/>
      <c r="M3133" s="131">
        <v>3.6</v>
      </c>
      <c r="N3133" s="131">
        <v>20</v>
      </c>
      <c r="O3133" s="133">
        <f t="shared" si="444"/>
        <v>72</v>
      </c>
      <c r="P3133" s="131" t="s">
        <v>9354</v>
      </c>
      <c r="Q3133" s="131" t="s">
        <v>550</v>
      </c>
      <c r="R3133" s="134" t="s">
        <v>118</v>
      </c>
      <c r="S3133" s="149">
        <v>9.5363888888888919</v>
      </c>
      <c r="T3133" s="149">
        <v>2.384097222222223</v>
      </c>
      <c r="U3133" s="150">
        <v>45323</v>
      </c>
      <c r="V3133" s="149">
        <v>0.16666666666666607</v>
      </c>
      <c r="W3133" s="130">
        <v>0.25</v>
      </c>
      <c r="X3133" s="135">
        <v>340</v>
      </c>
      <c r="Y3133" s="130" t="str">
        <f t="shared" si="440"/>
        <v>DH66</v>
      </c>
      <c r="Z3133" s="130" t="str">
        <f t="shared" si="441"/>
        <v>2/LIRCC-180HT-BC</v>
      </c>
      <c r="AA3133" s="135">
        <f t="shared" si="442"/>
        <v>0.25</v>
      </c>
      <c r="AB3133" s="135">
        <f t="shared" si="443"/>
        <v>177.48</v>
      </c>
      <c r="AC3133" s="130">
        <f t="shared" si="438"/>
        <v>340</v>
      </c>
      <c r="AD3133" s="130" t="str">
        <f t="shared" si="439"/>
        <v>67001-348EDH66</v>
      </c>
      <c r="AE3133" s="136"/>
      <c r="AF3133" s="137"/>
      <c r="AG3133" s="1" t="s">
        <v>153</v>
      </c>
      <c r="AH3133" s="43">
        <v>66479</v>
      </c>
      <c r="AI3133" s="229">
        <v>45321</v>
      </c>
    </row>
    <row r="3134" spans="1:35" x14ac:dyDescent="0.25">
      <c r="A3134" s="144">
        <v>45322</v>
      </c>
      <c r="B3134" s="56" t="s">
        <v>9358</v>
      </c>
      <c r="C3134" s="51"/>
      <c r="D3134" s="51" t="s">
        <v>8611</v>
      </c>
      <c r="E3134" s="54">
        <v>45322</v>
      </c>
      <c r="F3134" s="51" t="s">
        <v>322</v>
      </c>
      <c r="G3134" s="48" t="s">
        <v>7637</v>
      </c>
      <c r="H3134" s="52">
        <v>50</v>
      </c>
      <c r="I3134" s="51" t="s">
        <v>7638</v>
      </c>
      <c r="J3134" s="1">
        <v>0</v>
      </c>
      <c r="K3134" s="132">
        <v>1027242</v>
      </c>
      <c r="L3134" s="131"/>
      <c r="M3134" s="131"/>
      <c r="N3134" s="131"/>
      <c r="O3134" s="133">
        <f t="shared" si="444"/>
        <v>0</v>
      </c>
      <c r="P3134" s="131"/>
      <c r="Q3134" s="131"/>
      <c r="R3134" s="134" t="s">
        <v>248</v>
      </c>
      <c r="S3134" s="149">
        <v>1.575277777777778</v>
      </c>
      <c r="T3134" s="149">
        <v>3.1505555555555557E-2</v>
      </c>
      <c r="U3134" s="150">
        <v>45323</v>
      </c>
      <c r="V3134" s="149">
        <v>0.16666666666666607</v>
      </c>
      <c r="W3134" s="130">
        <v>0.25</v>
      </c>
      <c r="X3134" s="135">
        <v>1.68</v>
      </c>
      <c r="Y3134" s="130" t="str">
        <f t="shared" si="440"/>
        <v>Lab-Conn</v>
      </c>
      <c r="Z3134" s="130">
        <f t="shared" si="441"/>
        <v>0</v>
      </c>
      <c r="AA3134" s="135">
        <f t="shared" si="442"/>
        <v>0.25</v>
      </c>
      <c r="AB3134" s="135">
        <f t="shared" si="443"/>
        <v>0</v>
      </c>
      <c r="AC3134" s="130">
        <f t="shared" si="438"/>
        <v>1.68</v>
      </c>
      <c r="AD3134" s="130" t="str">
        <f t="shared" si="439"/>
        <v>BOM - ENGINEERING</v>
      </c>
      <c r="AE3134" s="136"/>
      <c r="AF3134" s="137"/>
      <c r="AG3134" s="1" t="s">
        <v>573</v>
      </c>
      <c r="AH3134" s="43" t="s">
        <v>323</v>
      </c>
      <c r="AI3134" s="229">
        <v>45322</v>
      </c>
    </row>
    <row r="3135" spans="1:35" x14ac:dyDescent="0.25">
      <c r="A3135" s="144">
        <v>45316</v>
      </c>
      <c r="B3135" s="56" t="s">
        <v>9301</v>
      </c>
      <c r="C3135" s="51" t="s">
        <v>9303</v>
      </c>
      <c r="D3135" s="51" t="s">
        <v>9386</v>
      </c>
      <c r="E3135" s="54">
        <v>45330</v>
      </c>
      <c r="F3135" s="51" t="s">
        <v>285</v>
      </c>
      <c r="G3135" s="48" t="s">
        <v>9302</v>
      </c>
      <c r="H3135" s="52">
        <v>1</v>
      </c>
      <c r="I3135" s="51" t="s">
        <v>2319</v>
      </c>
      <c r="J3135" s="1">
        <v>20.329999999999998</v>
      </c>
      <c r="K3135" s="132">
        <v>1026762</v>
      </c>
      <c r="L3135" s="131"/>
      <c r="M3135" s="131">
        <v>21.6</v>
      </c>
      <c r="N3135" s="131">
        <v>1.6</v>
      </c>
      <c r="O3135" s="133">
        <f t="shared" si="444"/>
        <v>34.56</v>
      </c>
      <c r="P3135" s="131" t="s">
        <v>4011</v>
      </c>
      <c r="Q3135" s="131" t="s">
        <v>2610</v>
      </c>
      <c r="R3135" s="134" t="s">
        <v>997</v>
      </c>
      <c r="S3135" s="149">
        <v>1.0236111111111104</v>
      </c>
      <c r="T3135" s="149">
        <v>1.0236111111111104</v>
      </c>
      <c r="U3135" s="150">
        <v>45323</v>
      </c>
      <c r="V3135" s="149">
        <v>0.16666666666666607</v>
      </c>
      <c r="W3135" s="130">
        <v>2</v>
      </c>
      <c r="X3135" s="135">
        <v>115</v>
      </c>
      <c r="Y3135" s="130" t="str">
        <f t="shared" si="440"/>
        <v>RECELL878</v>
      </c>
      <c r="Z3135" s="130" t="str">
        <f t="shared" si="441"/>
        <v>18/IT1600Cs</v>
      </c>
      <c r="AA3135" s="135">
        <f t="shared" si="442"/>
        <v>2</v>
      </c>
      <c r="AB3135" s="135">
        <f t="shared" si="443"/>
        <v>20.329999999999998</v>
      </c>
      <c r="AC3135" s="130">
        <f t="shared" si="438"/>
        <v>115</v>
      </c>
      <c r="AD3135" s="130" t="str">
        <f t="shared" si="439"/>
        <v>66003-891</v>
      </c>
      <c r="AE3135" s="136"/>
      <c r="AF3135" s="137"/>
      <c r="AG3135" s="1" t="s">
        <v>152</v>
      </c>
      <c r="AH3135" s="43" t="s">
        <v>286</v>
      </c>
      <c r="AI3135" s="229">
        <v>45316</v>
      </c>
    </row>
    <row r="3136" spans="1:35" x14ac:dyDescent="0.25">
      <c r="A3136" s="144">
        <v>45316</v>
      </c>
      <c r="B3136" s="56" t="s">
        <v>9297</v>
      </c>
      <c r="C3136" s="51" t="s">
        <v>7572</v>
      </c>
      <c r="D3136" s="51" t="s">
        <v>9300</v>
      </c>
      <c r="E3136" s="54">
        <v>45331</v>
      </c>
      <c r="F3136" s="51" t="s">
        <v>105</v>
      </c>
      <c r="G3136" s="48" t="s">
        <v>9298</v>
      </c>
      <c r="H3136" s="52">
        <v>10</v>
      </c>
      <c r="I3136" s="51" t="s">
        <v>8355</v>
      </c>
      <c r="J3136" s="1">
        <v>9.4</v>
      </c>
      <c r="K3136" s="132">
        <v>1026548</v>
      </c>
      <c r="L3136" s="131" t="s">
        <v>9299</v>
      </c>
      <c r="M3136" s="131">
        <v>3.6</v>
      </c>
      <c r="N3136" s="131">
        <v>2.1</v>
      </c>
      <c r="O3136" s="133">
        <f t="shared" si="444"/>
        <v>7.5600000000000005</v>
      </c>
      <c r="P3136" s="131" t="s">
        <v>421</v>
      </c>
      <c r="Q3136" s="131" t="s">
        <v>412</v>
      </c>
      <c r="R3136" s="134" t="s">
        <v>287</v>
      </c>
      <c r="S3136" s="149">
        <v>2.7238888888888879</v>
      </c>
      <c r="T3136" s="149">
        <v>0.27238888888888879</v>
      </c>
      <c r="U3136" s="150">
        <v>45323</v>
      </c>
      <c r="V3136" s="149">
        <v>0.16666666666666607</v>
      </c>
      <c r="W3136" s="130">
        <v>0.23</v>
      </c>
      <c r="X3136" s="135">
        <v>20.7</v>
      </c>
      <c r="Y3136" s="130" t="str">
        <f t="shared" si="440"/>
        <v>L405</v>
      </c>
      <c r="Z3136" s="130" t="str">
        <f t="shared" si="441"/>
        <v>1/LS17330</v>
      </c>
      <c r="AA3136" s="135">
        <f t="shared" si="442"/>
        <v>0.23</v>
      </c>
      <c r="AB3136" s="135">
        <f t="shared" si="443"/>
        <v>9.4</v>
      </c>
      <c r="AC3136" s="130">
        <f t="shared" si="438"/>
        <v>20.7</v>
      </c>
      <c r="AD3136" s="130" t="str">
        <f t="shared" si="439"/>
        <v>57000-001LIBATH</v>
      </c>
      <c r="AE3136" s="136"/>
      <c r="AF3136" s="137"/>
      <c r="AG3136" s="1" t="s">
        <v>151</v>
      </c>
      <c r="AH3136" s="43" t="s">
        <v>294</v>
      </c>
      <c r="AI3136" s="229">
        <v>45314</v>
      </c>
    </row>
    <row r="3137" spans="1:35" x14ac:dyDescent="0.25">
      <c r="A3137" s="147">
        <v>45261</v>
      </c>
      <c r="B3137" s="82" t="s">
        <v>9062</v>
      </c>
      <c r="C3137" s="51" t="s">
        <v>5215</v>
      </c>
      <c r="D3137" s="51" t="s">
        <v>5216</v>
      </c>
      <c r="E3137" s="54">
        <v>45305</v>
      </c>
      <c r="F3137" s="51" t="s">
        <v>5213</v>
      </c>
      <c r="G3137" s="48" t="s">
        <v>5214</v>
      </c>
      <c r="H3137" s="52">
        <v>5</v>
      </c>
      <c r="I3137" s="51" t="s">
        <v>3221</v>
      </c>
      <c r="J3137" s="1">
        <v>78.45</v>
      </c>
      <c r="K3137" s="132">
        <v>1021643</v>
      </c>
      <c r="L3137" s="131"/>
      <c r="M3137" s="131">
        <v>12.8</v>
      </c>
      <c r="N3137" s="131">
        <v>16.5</v>
      </c>
      <c r="O3137" s="133">
        <f t="shared" si="444"/>
        <v>211.20000000000002</v>
      </c>
      <c r="P3137" s="131" t="s">
        <v>508</v>
      </c>
      <c r="Q3137" s="131" t="s">
        <v>5217</v>
      </c>
      <c r="R3137" s="134" t="s">
        <v>2172</v>
      </c>
      <c r="S3137" s="149">
        <v>6.8416666666666632</v>
      </c>
      <c r="T3137" s="149">
        <v>1.3683333333333327</v>
      </c>
      <c r="U3137" s="150">
        <v>45323</v>
      </c>
      <c r="V3137" s="149">
        <v>0.25000000000000178</v>
      </c>
      <c r="W3137" s="130">
        <v>2.34</v>
      </c>
      <c r="X3137" s="135">
        <v>270</v>
      </c>
      <c r="Y3137" s="130" t="str">
        <f t="shared" si="440"/>
        <v>RL1597</v>
      </c>
      <c r="Z3137" s="130" t="str">
        <f t="shared" si="441"/>
        <v>20/IFR26650-33A</v>
      </c>
      <c r="AA3137" s="135">
        <f t="shared" si="442"/>
        <v>2.34</v>
      </c>
      <c r="AB3137" s="135">
        <f t="shared" si="443"/>
        <v>78.45</v>
      </c>
      <c r="AC3137" s="130">
        <f t="shared" si="438"/>
        <v>270</v>
      </c>
      <c r="AD3137" s="130" t="str">
        <f t="shared" si="439"/>
        <v>66002-909</v>
      </c>
      <c r="AE3137" s="136"/>
      <c r="AF3137" s="137"/>
      <c r="AG3137" s="1" t="s">
        <v>151</v>
      </c>
      <c r="AH3137" s="43">
        <v>23786</v>
      </c>
      <c r="AI3137" s="229">
        <v>45260</v>
      </c>
    </row>
    <row r="3138" spans="1:35" x14ac:dyDescent="0.25">
      <c r="A3138" s="144">
        <v>45316</v>
      </c>
      <c r="B3138" s="56" t="s">
        <v>9295</v>
      </c>
      <c r="C3138" s="51" t="s">
        <v>663</v>
      </c>
      <c r="D3138" s="51" t="s">
        <v>664</v>
      </c>
      <c r="E3138" s="54">
        <v>45327</v>
      </c>
      <c r="F3138" s="51" t="s">
        <v>260</v>
      </c>
      <c r="G3138" s="48" t="s">
        <v>662</v>
      </c>
      <c r="H3138" s="52">
        <v>20</v>
      </c>
      <c r="I3138" s="51" t="s">
        <v>630</v>
      </c>
      <c r="J3138" s="1">
        <v>24.3</v>
      </c>
      <c r="K3138" s="132">
        <v>1026646</v>
      </c>
      <c r="L3138" s="131"/>
      <c r="M3138" s="131">
        <v>7.2</v>
      </c>
      <c r="N3138" s="131">
        <v>3</v>
      </c>
      <c r="O3138" s="133">
        <f t="shared" si="444"/>
        <v>21.6</v>
      </c>
      <c r="P3138" s="131" t="s">
        <v>3497</v>
      </c>
      <c r="Q3138" s="131" t="s">
        <v>464</v>
      </c>
      <c r="R3138" s="134" t="s">
        <v>287</v>
      </c>
      <c r="S3138" s="149">
        <v>4.1147222222222215</v>
      </c>
      <c r="T3138" s="149">
        <v>0.20573611111111106</v>
      </c>
      <c r="U3138" s="150">
        <v>45323</v>
      </c>
      <c r="V3138" s="149">
        <v>1.5</v>
      </c>
      <c r="W3138" s="130">
        <v>0.28000000000000003</v>
      </c>
      <c r="X3138" s="135">
        <v>75.599999999999994</v>
      </c>
      <c r="Y3138" s="130" t="str">
        <f t="shared" si="440"/>
        <v>N405</v>
      </c>
      <c r="Z3138" s="130" t="str">
        <f t="shared" si="441"/>
        <v>6/N3000CR</v>
      </c>
      <c r="AA3138" s="135">
        <f t="shared" si="442"/>
        <v>0.28000000000000003</v>
      </c>
      <c r="AB3138" s="135">
        <f t="shared" si="443"/>
        <v>24.3</v>
      </c>
      <c r="AC3138" s="130">
        <f t="shared" si="438"/>
        <v>75.599999999999994</v>
      </c>
      <c r="AD3138" s="130" t="str">
        <f t="shared" si="439"/>
        <v>30003-856AA</v>
      </c>
      <c r="AE3138" s="136"/>
      <c r="AF3138" s="137"/>
      <c r="AG3138" s="1" t="s">
        <v>151</v>
      </c>
      <c r="AH3138" s="43">
        <v>20171</v>
      </c>
      <c r="AI3138" s="229">
        <v>45315</v>
      </c>
    </row>
    <row r="3139" spans="1:35" x14ac:dyDescent="0.25">
      <c r="A3139" s="140">
        <v>45307</v>
      </c>
      <c r="B3139" s="55" t="s">
        <v>9232</v>
      </c>
      <c r="C3139" s="51" t="s">
        <v>8948</v>
      </c>
      <c r="D3139" s="51" t="s">
        <v>5513</v>
      </c>
      <c r="E3139" s="54">
        <v>45322</v>
      </c>
      <c r="F3139" s="51" t="s">
        <v>282</v>
      </c>
      <c r="G3139" s="48" t="s">
        <v>703</v>
      </c>
      <c r="H3139" s="52">
        <v>10</v>
      </c>
      <c r="I3139" s="51" t="s">
        <v>364</v>
      </c>
      <c r="J3139">
        <v>3.75</v>
      </c>
      <c r="K3139" s="132">
        <v>1025484</v>
      </c>
      <c r="L3139" s="131"/>
      <c r="M3139" s="131">
        <v>3.7</v>
      </c>
      <c r="N3139" s="131">
        <v>2.6</v>
      </c>
      <c r="O3139" s="133">
        <f t="shared" si="444"/>
        <v>9.620000000000001</v>
      </c>
      <c r="P3139" s="131" t="s">
        <v>3486</v>
      </c>
      <c r="Q3139" s="131" t="s">
        <v>412</v>
      </c>
      <c r="R3139" s="134" t="s">
        <v>997</v>
      </c>
      <c r="S3139" s="149">
        <v>0.20527777777777834</v>
      </c>
      <c r="T3139" s="149">
        <v>2.0527777777777832E-2</v>
      </c>
      <c r="U3139" s="150">
        <v>45323</v>
      </c>
      <c r="V3139" s="149">
        <v>8.3333333333333037E-2</v>
      </c>
      <c r="W3139" s="130">
        <v>0.03</v>
      </c>
      <c r="X3139" s="135">
        <v>8.9600000000000009</v>
      </c>
      <c r="Y3139" s="130" t="str">
        <f t="shared" si="440"/>
        <v>TAG55</v>
      </c>
      <c r="Z3139" s="130" t="str">
        <f t="shared" si="441"/>
        <v>10/UR18650ZY</v>
      </c>
      <c r="AA3139" s="135">
        <f t="shared" si="442"/>
        <v>0.03</v>
      </c>
      <c r="AB3139" s="135">
        <f t="shared" si="443"/>
        <v>3.75</v>
      </c>
      <c r="AC3139" s="130">
        <f t="shared" ref="AC3139:AC3170" si="445">X3139</f>
        <v>8.9600000000000009</v>
      </c>
      <c r="AD3139" s="130" t="str">
        <f t="shared" si="439"/>
        <v>67001-595NIP</v>
      </c>
      <c r="AE3139" s="136"/>
      <c r="AF3139" s="137"/>
      <c r="AG3139" s="1" t="s">
        <v>573</v>
      </c>
      <c r="AH3139" s="43" t="s">
        <v>283</v>
      </c>
      <c r="AI3139" s="229">
        <v>45306</v>
      </c>
    </row>
    <row r="3140" spans="1:35" x14ac:dyDescent="0.25">
      <c r="A3140" s="146">
        <v>45302</v>
      </c>
      <c r="B3140" s="57" t="s">
        <v>9214</v>
      </c>
      <c r="C3140" s="51" t="s">
        <v>4693</v>
      </c>
      <c r="D3140" s="51" t="s">
        <v>4694</v>
      </c>
      <c r="E3140" s="54">
        <v>45320</v>
      </c>
      <c r="F3140" s="51" t="s">
        <v>314</v>
      </c>
      <c r="G3140" s="48" t="s">
        <v>4692</v>
      </c>
      <c r="H3140" s="52">
        <v>1</v>
      </c>
      <c r="I3140" s="51" t="s">
        <v>7143</v>
      </c>
      <c r="J3140" s="1">
        <v>43.66</v>
      </c>
      <c r="K3140" s="132">
        <v>1025114</v>
      </c>
      <c r="L3140" s="131"/>
      <c r="M3140" s="131">
        <v>12.8</v>
      </c>
      <c r="N3140" s="131">
        <v>6</v>
      </c>
      <c r="O3140" s="133">
        <f t="shared" si="444"/>
        <v>76.800000000000011</v>
      </c>
      <c r="P3140" s="131" t="s">
        <v>508</v>
      </c>
      <c r="Q3140" s="131" t="s">
        <v>88</v>
      </c>
      <c r="R3140" s="134" t="s">
        <v>997</v>
      </c>
      <c r="S3140" s="149">
        <v>2.377222222222223</v>
      </c>
      <c r="T3140" s="149">
        <v>2.377222222222223</v>
      </c>
      <c r="U3140" s="150">
        <v>45323</v>
      </c>
      <c r="V3140" s="149">
        <v>8.333333333333437E-2</v>
      </c>
      <c r="W3140" s="130">
        <v>1.58</v>
      </c>
      <c r="X3140" s="135">
        <v>195</v>
      </c>
      <c r="Y3140" s="130" t="str">
        <f t="shared" si="440"/>
        <v>RL1421</v>
      </c>
      <c r="Z3140" s="130" t="str">
        <f t="shared" si="441"/>
        <v>16/HTCFR18650EC</v>
      </c>
      <c r="AA3140" s="135">
        <f t="shared" si="442"/>
        <v>1.58</v>
      </c>
      <c r="AB3140" s="135">
        <f t="shared" si="443"/>
        <v>43.66</v>
      </c>
      <c r="AC3140" s="130">
        <f t="shared" si="445"/>
        <v>195</v>
      </c>
      <c r="AD3140" s="130" t="str">
        <f t="shared" si="439"/>
        <v>66002-558</v>
      </c>
      <c r="AE3140" s="136"/>
      <c r="AF3140" s="137"/>
      <c r="AG3140" s="1" t="s">
        <v>573</v>
      </c>
      <c r="AH3140" s="43">
        <v>23955</v>
      </c>
      <c r="AI3140" s="229">
        <v>45301</v>
      </c>
    </row>
    <row r="3141" spans="1:35" x14ac:dyDescent="0.25">
      <c r="A3141" s="140">
        <v>45321</v>
      </c>
      <c r="B3141" s="55" t="s">
        <v>9320</v>
      </c>
      <c r="C3141" s="51" t="s">
        <v>9322</v>
      </c>
      <c r="D3141" s="51" t="s">
        <v>9323</v>
      </c>
      <c r="E3141" s="54">
        <v>45321</v>
      </c>
      <c r="F3141" s="51" t="s">
        <v>2862</v>
      </c>
      <c r="G3141" s="48" t="s">
        <v>9321</v>
      </c>
      <c r="H3141" s="52">
        <v>1</v>
      </c>
      <c r="I3141" s="51" t="s">
        <v>736</v>
      </c>
      <c r="J3141" s="1">
        <v>2.2400000000000002</v>
      </c>
      <c r="K3141" s="132">
        <v>1027156</v>
      </c>
      <c r="L3141" s="131"/>
      <c r="M3141" s="131">
        <v>3</v>
      </c>
      <c r="N3141" s="131">
        <v>1.2</v>
      </c>
      <c r="O3141" s="133">
        <f t="shared" si="444"/>
        <v>3.5999999999999996</v>
      </c>
      <c r="P3141" s="131" t="s">
        <v>9324</v>
      </c>
      <c r="Q3141" s="131" t="s">
        <v>412</v>
      </c>
      <c r="R3141" s="134" t="s">
        <v>248</v>
      </c>
      <c r="S3141" s="149">
        <v>0.81833333333333336</v>
      </c>
      <c r="T3141" s="149">
        <v>0.81833333333333336</v>
      </c>
      <c r="U3141" s="150">
        <v>45322</v>
      </c>
      <c r="V3141" s="149">
        <v>8.3333333333333037E-2</v>
      </c>
      <c r="W3141" s="130">
        <v>0.25</v>
      </c>
      <c r="X3141" s="135">
        <v>10</v>
      </c>
      <c r="Y3141" s="130" t="str">
        <f t="shared" si="440"/>
        <v>L978</v>
      </c>
      <c r="Z3141" s="130" t="str">
        <f t="shared" si="441"/>
        <v>1/BR-2/3A/BN</v>
      </c>
      <c r="AA3141" s="135">
        <f t="shared" si="442"/>
        <v>0.25</v>
      </c>
      <c r="AB3141" s="135">
        <f t="shared" si="443"/>
        <v>2.2400000000000002</v>
      </c>
      <c r="AC3141" s="130">
        <f t="shared" si="445"/>
        <v>10</v>
      </c>
      <c r="AD3141" s="130" t="str">
        <f t="shared" si="439"/>
        <v>66003-222</v>
      </c>
      <c r="AE3141" s="136"/>
      <c r="AF3141" s="137"/>
      <c r="AG3141" s="1" t="s">
        <v>151</v>
      </c>
      <c r="AH3141" s="43">
        <v>35767</v>
      </c>
      <c r="AI3141" s="229">
        <v>45321</v>
      </c>
    </row>
    <row r="3142" spans="1:35" x14ac:dyDescent="0.25">
      <c r="A3142" s="139">
        <v>45278</v>
      </c>
      <c r="B3142" s="58" t="s">
        <v>9147</v>
      </c>
      <c r="C3142" s="51" t="s">
        <v>9148</v>
      </c>
      <c r="D3142" s="51" t="s">
        <v>452</v>
      </c>
      <c r="E3142" s="54">
        <v>45334</v>
      </c>
      <c r="F3142" s="51" t="s">
        <v>571</v>
      </c>
      <c r="G3142" s="48" t="s">
        <v>451</v>
      </c>
      <c r="H3142" s="52">
        <v>100</v>
      </c>
      <c r="I3142" s="51" t="s">
        <v>3492</v>
      </c>
      <c r="J3142" s="1">
        <v>63.22</v>
      </c>
      <c r="K3142" s="132">
        <v>1023426</v>
      </c>
      <c r="L3142" s="131"/>
      <c r="M3142" s="131"/>
      <c r="N3142" s="131"/>
      <c r="O3142" s="133">
        <f t="shared" si="444"/>
        <v>0</v>
      </c>
      <c r="P3142" s="131"/>
      <c r="Q3142" s="131"/>
      <c r="R3142" s="134" t="s">
        <v>9387</v>
      </c>
      <c r="S3142" s="149">
        <v>73.094444444444434</v>
      </c>
      <c r="T3142" s="149">
        <v>0.7309444444444444</v>
      </c>
      <c r="U3142" s="150">
        <v>45322</v>
      </c>
      <c r="V3142" s="149">
        <v>1.6666666666666661</v>
      </c>
      <c r="W3142" s="130">
        <v>0.91</v>
      </c>
      <c r="X3142" s="135">
        <v>178.5</v>
      </c>
      <c r="Y3142" s="130" t="str">
        <f t="shared" si="440"/>
        <v>CH157</v>
      </c>
      <c r="Z3142" s="130" t="str">
        <f t="shared" si="441"/>
        <v>TSB-003PCBR5</v>
      </c>
      <c r="AA3142" s="135">
        <f t="shared" si="442"/>
        <v>0.91</v>
      </c>
      <c r="AB3142" s="135">
        <f t="shared" si="443"/>
        <v>63.22</v>
      </c>
      <c r="AC3142" s="130">
        <f t="shared" si="445"/>
        <v>178.5</v>
      </c>
      <c r="AD3142" s="130" t="str">
        <f t="shared" si="439"/>
        <v>66000-066</v>
      </c>
      <c r="AE3142" s="136"/>
      <c r="AF3142" s="137"/>
      <c r="AG3142" s="1" t="s">
        <v>153</v>
      </c>
      <c r="AH3142" s="43">
        <v>65616</v>
      </c>
      <c r="AI3142" s="229">
        <v>45275</v>
      </c>
    </row>
    <row r="3143" spans="1:35" x14ac:dyDescent="0.25">
      <c r="A3143" s="140">
        <v>45230</v>
      </c>
      <c r="B3143" s="55" t="s">
        <v>8879</v>
      </c>
      <c r="C3143" s="51" t="s">
        <v>107</v>
      </c>
      <c r="D3143" s="51" t="s">
        <v>104</v>
      </c>
      <c r="E3143" s="54">
        <v>45250</v>
      </c>
      <c r="F3143" s="51" t="s">
        <v>87</v>
      </c>
      <c r="G3143" s="48" t="s">
        <v>103</v>
      </c>
      <c r="H3143" s="52">
        <v>100</v>
      </c>
      <c r="I3143" s="51" t="s">
        <v>3599</v>
      </c>
      <c r="J3143" s="1">
        <v>158.63</v>
      </c>
      <c r="K3143" s="132">
        <v>1018061</v>
      </c>
      <c r="L3143" s="131"/>
      <c r="M3143" s="131">
        <v>14.8</v>
      </c>
      <c r="N3143" s="131">
        <v>9.6</v>
      </c>
      <c r="O3143" s="133">
        <f t="shared" si="444"/>
        <v>142.08000000000001</v>
      </c>
      <c r="P3143" s="180" t="s">
        <v>3486</v>
      </c>
      <c r="Q3143" s="131" t="s">
        <v>88</v>
      </c>
      <c r="R3143" s="134" t="s">
        <v>9388</v>
      </c>
      <c r="S3143" s="149">
        <v>83.568611111111125</v>
      </c>
      <c r="T3143" s="149">
        <v>0.83568611111111124</v>
      </c>
      <c r="U3143" s="150">
        <v>45322</v>
      </c>
      <c r="V3143" s="149">
        <v>1.4999999999999987</v>
      </c>
      <c r="W3143" s="130">
        <v>0.83</v>
      </c>
      <c r="X3143" s="135">
        <v>375</v>
      </c>
      <c r="Y3143" s="130" t="str">
        <f t="shared" si="440"/>
        <v>RL278</v>
      </c>
      <c r="Z3143" s="130" t="str">
        <f t="shared" si="441"/>
        <v>16/UR18650F-2300</v>
      </c>
      <c r="AA3143" s="135">
        <f t="shared" si="442"/>
        <v>0.83</v>
      </c>
      <c r="AB3143" s="135">
        <f t="shared" si="443"/>
        <v>158.63</v>
      </c>
      <c r="AC3143" s="130">
        <f t="shared" si="445"/>
        <v>375</v>
      </c>
      <c r="AD3143" s="130" t="str">
        <f t="shared" si="439"/>
        <v>66000-508</v>
      </c>
      <c r="AE3143" s="136"/>
      <c r="AF3143" s="137"/>
      <c r="AG3143" s="1" t="s">
        <v>153</v>
      </c>
      <c r="AH3143" s="43">
        <v>24081</v>
      </c>
      <c r="AI3143" s="229">
        <v>45229</v>
      </c>
    </row>
    <row r="3144" spans="1:35" x14ac:dyDescent="0.25">
      <c r="A3144" s="144">
        <v>45316</v>
      </c>
      <c r="B3144" s="56" t="s">
        <v>9287</v>
      </c>
      <c r="C3144" s="51" t="s">
        <v>9289</v>
      </c>
      <c r="D3144" s="51" t="s">
        <v>9290</v>
      </c>
      <c r="E3144" s="54">
        <v>45329</v>
      </c>
      <c r="F3144" s="51" t="s">
        <v>6979</v>
      </c>
      <c r="G3144" s="48" t="s">
        <v>9288</v>
      </c>
      <c r="H3144" s="52">
        <v>2</v>
      </c>
      <c r="I3144" s="51" t="s">
        <v>114</v>
      </c>
      <c r="J3144" s="1">
        <v>353.5</v>
      </c>
      <c r="K3144" s="132">
        <v>1026545</v>
      </c>
      <c r="L3144" s="131"/>
      <c r="M3144" s="131">
        <v>24</v>
      </c>
      <c r="N3144" s="131">
        <v>22.5</v>
      </c>
      <c r="O3144" s="133">
        <f t="shared" si="444"/>
        <v>540</v>
      </c>
      <c r="P3144" s="131" t="s">
        <v>3497</v>
      </c>
      <c r="Q3144" s="131" t="s">
        <v>9291</v>
      </c>
      <c r="R3144" s="134" t="s">
        <v>287</v>
      </c>
      <c r="S3144" s="149">
        <v>6.0399999999999991</v>
      </c>
      <c r="T3144" s="149">
        <v>3.0199999999999996</v>
      </c>
      <c r="U3144" s="150">
        <v>45328</v>
      </c>
      <c r="V3144" s="149">
        <v>0.16666666666666607</v>
      </c>
      <c r="W3144" s="130">
        <v>4</v>
      </c>
      <c r="X3144" s="135">
        <v>975</v>
      </c>
      <c r="Y3144" s="130" t="str">
        <f t="shared" si="440"/>
        <v>N1811</v>
      </c>
      <c r="Z3144" s="130" t="str">
        <f t="shared" si="441"/>
        <v>100/HR-4/3FAU</v>
      </c>
      <c r="AA3144" s="135">
        <f t="shared" si="442"/>
        <v>4</v>
      </c>
      <c r="AB3144" s="135">
        <f t="shared" si="443"/>
        <v>353.5</v>
      </c>
      <c r="AC3144" s="130">
        <f t="shared" si="445"/>
        <v>975</v>
      </c>
      <c r="AD3144" s="130" t="str">
        <f t="shared" si="439"/>
        <v>66001-767</v>
      </c>
      <c r="AE3144" s="136"/>
      <c r="AF3144" s="137"/>
      <c r="AG3144" s="1" t="s">
        <v>151</v>
      </c>
      <c r="AH3144" s="43">
        <v>65512</v>
      </c>
      <c r="AI3144" s="229">
        <v>45314</v>
      </c>
    </row>
    <row r="3145" spans="1:35" x14ac:dyDescent="0.25">
      <c r="A3145" s="144">
        <v>45316</v>
      </c>
      <c r="B3145" s="56" t="s">
        <v>9285</v>
      </c>
      <c r="C3145" s="51" t="s">
        <v>530</v>
      </c>
      <c r="D3145" s="51" t="s">
        <v>9408</v>
      </c>
      <c r="E3145" s="54">
        <v>45315</v>
      </c>
      <c r="F3145" s="51" t="s">
        <v>720</v>
      </c>
      <c r="G3145" s="48" t="s">
        <v>9286</v>
      </c>
      <c r="H3145" s="52">
        <v>2</v>
      </c>
      <c r="I3145" s="51" t="s">
        <v>293</v>
      </c>
      <c r="J3145" s="1">
        <v>10.77</v>
      </c>
      <c r="K3145" s="132">
        <v>1026547</v>
      </c>
      <c r="L3145" s="131"/>
      <c r="M3145" s="131">
        <v>7.2</v>
      </c>
      <c r="N3145" s="131">
        <v>1.7</v>
      </c>
      <c r="O3145" s="133">
        <f t="shared" si="444"/>
        <v>12.24</v>
      </c>
      <c r="P3145" s="131" t="s">
        <v>3497</v>
      </c>
      <c r="Q3145" s="131" t="s">
        <v>464</v>
      </c>
      <c r="R3145" s="134" t="s">
        <v>997</v>
      </c>
      <c r="S3145" s="149">
        <v>0.82222222222222363</v>
      </c>
      <c r="T3145" s="149">
        <v>0.41111111111111182</v>
      </c>
      <c r="U3145" s="150">
        <v>45324</v>
      </c>
      <c r="V3145" s="149">
        <v>7.972222222222225E-2</v>
      </c>
      <c r="W3145" s="130">
        <v>1</v>
      </c>
      <c r="X3145" s="135">
        <v>49</v>
      </c>
      <c r="Y3145" s="130" t="str">
        <f t="shared" si="440"/>
        <v>PACK799</v>
      </c>
      <c r="Z3145" s="130" t="str">
        <f t="shared" si="441"/>
        <v>6/AA1700</v>
      </c>
      <c r="AA3145" s="135">
        <f t="shared" si="442"/>
        <v>1</v>
      </c>
      <c r="AB3145" s="135">
        <f t="shared" si="443"/>
        <v>10.77</v>
      </c>
      <c r="AC3145" s="130">
        <f t="shared" si="445"/>
        <v>49</v>
      </c>
      <c r="AD3145" s="130" t="str">
        <f t="shared" si="439"/>
        <v>67001-970</v>
      </c>
      <c r="AE3145" s="136"/>
      <c r="AF3145" s="137"/>
      <c r="AG3145" s="1" t="s">
        <v>153</v>
      </c>
      <c r="AH3145" s="43">
        <v>24115</v>
      </c>
      <c r="AI3145" s="229">
        <v>45314</v>
      </c>
    </row>
    <row r="3146" spans="1:35" x14ac:dyDescent="0.25">
      <c r="A3146" s="144">
        <v>45308</v>
      </c>
      <c r="B3146" s="56" t="s">
        <v>9242</v>
      </c>
      <c r="C3146" s="51" t="s">
        <v>5031</v>
      </c>
      <c r="D3146" s="51" t="s">
        <v>9245</v>
      </c>
      <c r="E3146" s="54">
        <v>45322</v>
      </c>
      <c r="F3146" s="51" t="s">
        <v>322</v>
      </c>
      <c r="G3146" s="48" t="s">
        <v>9243</v>
      </c>
      <c r="H3146" s="52">
        <v>38</v>
      </c>
      <c r="I3146" s="51" t="s">
        <v>3132</v>
      </c>
      <c r="J3146" s="1">
        <v>8.57</v>
      </c>
      <c r="K3146" s="132">
        <v>1025525</v>
      </c>
      <c r="L3146" s="131" t="s">
        <v>9244</v>
      </c>
      <c r="M3146" s="131">
        <v>3.6</v>
      </c>
      <c r="N3146" s="131">
        <v>4</v>
      </c>
      <c r="O3146" s="133">
        <f t="shared" si="444"/>
        <v>14.4</v>
      </c>
      <c r="P3146" s="131" t="s">
        <v>6498</v>
      </c>
      <c r="Q3146" s="131" t="s">
        <v>412</v>
      </c>
      <c r="R3146" s="134" t="s">
        <v>2172</v>
      </c>
      <c r="S3146" s="149">
        <v>4.0077777777777754</v>
      </c>
      <c r="T3146" s="149">
        <v>0.10546783625730988</v>
      </c>
      <c r="U3146" s="150">
        <v>45327</v>
      </c>
      <c r="V3146" s="149">
        <v>2.9999999999999987</v>
      </c>
      <c r="W3146" s="130">
        <v>0.25</v>
      </c>
      <c r="X3146" s="135">
        <v>971</v>
      </c>
      <c r="Y3146" s="130" t="str">
        <f t="shared" si="440"/>
        <v>N1476</v>
      </c>
      <c r="Z3146" s="130" t="str">
        <f t="shared" si="441"/>
        <v>3/ITL4000D</v>
      </c>
      <c r="AA3146" s="135">
        <f t="shared" si="442"/>
        <v>0.25</v>
      </c>
      <c r="AB3146" s="135">
        <f t="shared" si="443"/>
        <v>8.57</v>
      </c>
      <c r="AC3146" s="130">
        <f t="shared" si="445"/>
        <v>971</v>
      </c>
      <c r="AD3146" s="130" t="str">
        <f t="shared" si="439"/>
        <v>30004-353SYL1</v>
      </c>
      <c r="AE3146" s="136"/>
      <c r="AF3146" s="137"/>
      <c r="AG3146" s="1" t="s">
        <v>573</v>
      </c>
      <c r="AH3146" s="43" t="s">
        <v>323</v>
      </c>
      <c r="AI3146" s="229">
        <v>45306</v>
      </c>
    </row>
    <row r="3147" spans="1:35" x14ac:dyDescent="0.25">
      <c r="A3147" s="144">
        <v>45301</v>
      </c>
      <c r="B3147" s="56" t="s">
        <v>9206</v>
      </c>
      <c r="C3147" s="51" t="s">
        <v>642</v>
      </c>
      <c r="D3147" s="51" t="s">
        <v>1382</v>
      </c>
      <c r="E3147" s="54">
        <v>45322</v>
      </c>
      <c r="F3147" s="51" t="s">
        <v>1380</v>
      </c>
      <c r="G3147" s="48" t="s">
        <v>1381</v>
      </c>
      <c r="H3147" s="52">
        <v>50</v>
      </c>
      <c r="I3147" s="51" t="s">
        <v>364</v>
      </c>
      <c r="J3147" s="1">
        <v>39.880000000000003</v>
      </c>
      <c r="K3147" s="132">
        <v>1024577</v>
      </c>
      <c r="L3147" s="131"/>
      <c r="M3147" s="131">
        <v>14.8</v>
      </c>
      <c r="N3147" s="131">
        <v>5.2</v>
      </c>
      <c r="O3147" s="133">
        <f t="shared" si="444"/>
        <v>76.960000000000008</v>
      </c>
      <c r="P3147" s="131" t="s">
        <v>3486</v>
      </c>
      <c r="Q3147" s="131" t="s">
        <v>92</v>
      </c>
      <c r="R3147" s="134" t="s">
        <v>361</v>
      </c>
      <c r="S3147" s="149">
        <v>43.74722222222222</v>
      </c>
      <c r="T3147" s="149">
        <v>0.87494444444444441</v>
      </c>
      <c r="U3147" s="150">
        <v>45327</v>
      </c>
      <c r="V3147" s="149">
        <v>0.99999999999999911</v>
      </c>
      <c r="W3147" s="130">
        <v>0.75</v>
      </c>
      <c r="X3147" s="135">
        <v>112.18</v>
      </c>
      <c r="Y3147" s="130" t="str">
        <f t="shared" si="440"/>
        <v>RL1366</v>
      </c>
      <c r="Z3147" s="130" t="str">
        <f t="shared" si="441"/>
        <v>8/UR18650ZY</v>
      </c>
      <c r="AA3147" s="135">
        <f t="shared" si="442"/>
        <v>0.75</v>
      </c>
      <c r="AB3147" s="135">
        <f t="shared" si="443"/>
        <v>39.880000000000003</v>
      </c>
      <c r="AC3147" s="130">
        <f t="shared" si="445"/>
        <v>112.18</v>
      </c>
      <c r="AD3147" s="130" t="str">
        <f t="shared" si="439"/>
        <v>66002-828</v>
      </c>
      <c r="AE3147" s="136"/>
      <c r="AF3147" s="137"/>
      <c r="AG3147" s="1" t="s">
        <v>152</v>
      </c>
      <c r="AH3147" s="43">
        <v>2256</v>
      </c>
      <c r="AI3147" s="229">
        <v>45301</v>
      </c>
    </row>
    <row r="3148" spans="1:35" x14ac:dyDescent="0.25">
      <c r="A3148" s="140">
        <v>45321</v>
      </c>
      <c r="B3148" s="55" t="s">
        <v>9337</v>
      </c>
      <c r="C3148" s="51" t="s">
        <v>7828</v>
      </c>
      <c r="D3148" s="51" t="s">
        <v>9340</v>
      </c>
      <c r="E3148" s="54">
        <v>45335</v>
      </c>
      <c r="F3148" s="51" t="s">
        <v>9338</v>
      </c>
      <c r="G3148" s="48" t="s">
        <v>9339</v>
      </c>
      <c r="H3148" s="52">
        <v>1</v>
      </c>
      <c r="I3148" s="51" t="s">
        <v>288</v>
      </c>
      <c r="J3148" s="1">
        <v>15.81</v>
      </c>
      <c r="K3148" s="132">
        <v>1027091</v>
      </c>
      <c r="L3148" s="131"/>
      <c r="M3148" s="131">
        <v>6</v>
      </c>
      <c r="N3148" s="131">
        <v>4</v>
      </c>
      <c r="O3148" s="133">
        <f t="shared" si="444"/>
        <v>24</v>
      </c>
      <c r="P3148" s="131" t="s">
        <v>3497</v>
      </c>
      <c r="Q3148" s="131" t="s">
        <v>583</v>
      </c>
      <c r="R3148" s="134" t="s">
        <v>997</v>
      </c>
      <c r="S3148" s="149">
        <v>0.58916666666666817</v>
      </c>
      <c r="T3148" s="149">
        <v>0.58916666666666817</v>
      </c>
      <c r="U3148" s="150">
        <v>45330</v>
      </c>
      <c r="V3148" s="149">
        <v>8.3333333333333037E-2</v>
      </c>
      <c r="W3148" s="130">
        <v>0.5</v>
      </c>
      <c r="X3148" s="135">
        <v>60</v>
      </c>
      <c r="Y3148" s="130" t="str">
        <f t="shared" si="440"/>
        <v>N2113</v>
      </c>
      <c r="Z3148" s="130" t="str">
        <f t="shared" si="441"/>
        <v>5/HR-4/3AU</v>
      </c>
      <c r="AA3148" s="135">
        <f t="shared" si="442"/>
        <v>0.5</v>
      </c>
      <c r="AB3148" s="135">
        <f t="shared" si="443"/>
        <v>15.81</v>
      </c>
      <c r="AC3148" s="130">
        <f t="shared" si="445"/>
        <v>60</v>
      </c>
      <c r="AD3148" s="130" t="str">
        <f t="shared" si="439"/>
        <v>66003-921</v>
      </c>
      <c r="AE3148" s="136"/>
      <c r="AF3148" s="137"/>
      <c r="AG3148" s="1" t="s">
        <v>151</v>
      </c>
      <c r="AH3148" s="43">
        <v>1886</v>
      </c>
      <c r="AI3148" s="229">
        <v>45321</v>
      </c>
    </row>
    <row r="3149" spans="1:35" x14ac:dyDescent="0.25">
      <c r="A3149" s="146">
        <v>45281</v>
      </c>
      <c r="B3149" s="57" t="s">
        <v>9186</v>
      </c>
      <c r="C3149" s="51" t="s">
        <v>5642</v>
      </c>
      <c r="D3149" s="51" t="s">
        <v>502</v>
      </c>
      <c r="E3149" s="54">
        <v>45329</v>
      </c>
      <c r="F3149" s="51" t="s">
        <v>499</v>
      </c>
      <c r="G3149" s="48" t="s">
        <v>500</v>
      </c>
      <c r="H3149" s="52">
        <v>50</v>
      </c>
      <c r="I3149" s="51" t="s">
        <v>364</v>
      </c>
      <c r="J3149" s="1">
        <v>38.29</v>
      </c>
      <c r="K3149" s="132">
        <v>1023811</v>
      </c>
      <c r="L3149" s="131"/>
      <c r="M3149" s="131">
        <v>11.1</v>
      </c>
      <c r="N3149" s="131">
        <v>7.8</v>
      </c>
      <c r="O3149" s="133">
        <f t="shared" si="444"/>
        <v>86.58</v>
      </c>
      <c r="P3149" s="131" t="s">
        <v>3486</v>
      </c>
      <c r="Q3149" s="131" t="s">
        <v>400</v>
      </c>
      <c r="R3149" s="134" t="s">
        <v>9409</v>
      </c>
      <c r="S3149" s="149">
        <v>45.765000000000001</v>
      </c>
      <c r="T3149" s="149">
        <v>0.9153</v>
      </c>
      <c r="U3149" s="150">
        <v>45330</v>
      </c>
      <c r="V3149" s="149">
        <v>1.9999999999999982</v>
      </c>
      <c r="W3149" s="130">
        <v>1.29</v>
      </c>
      <c r="X3149" s="135">
        <v>220</v>
      </c>
      <c r="Y3149" s="130" t="str">
        <f t="shared" si="440"/>
        <v>RL488</v>
      </c>
      <c r="Z3149" s="130" t="str">
        <f t="shared" si="441"/>
        <v>9/UR18650ZY</v>
      </c>
      <c r="AA3149" s="135">
        <f t="shared" si="442"/>
        <v>1.29</v>
      </c>
      <c r="AB3149" s="135">
        <f t="shared" si="443"/>
        <v>38.29</v>
      </c>
      <c r="AC3149" s="130">
        <f t="shared" si="445"/>
        <v>220</v>
      </c>
      <c r="AD3149" s="130" t="str">
        <f t="shared" si="439"/>
        <v>66000-658</v>
      </c>
      <c r="AE3149" s="136"/>
      <c r="AF3149" s="137"/>
      <c r="AG3149" s="1" t="s">
        <v>152</v>
      </c>
      <c r="AH3149" s="43">
        <v>66818</v>
      </c>
      <c r="AI3149" s="229">
        <v>45279</v>
      </c>
    </row>
    <row r="3150" spans="1:35" x14ac:dyDescent="0.25">
      <c r="A3150" s="262">
        <v>45310</v>
      </c>
      <c r="B3150" s="59" t="s">
        <v>9260</v>
      </c>
      <c r="C3150" s="51" t="s">
        <v>2908</v>
      </c>
      <c r="D3150" s="51" t="s">
        <v>2909</v>
      </c>
      <c r="E3150" s="54">
        <v>45327</v>
      </c>
      <c r="F3150" s="51" t="s">
        <v>292</v>
      </c>
      <c r="G3150" s="48" t="s">
        <v>2906</v>
      </c>
      <c r="H3150" s="52">
        <v>4</v>
      </c>
      <c r="I3150" s="51" t="s">
        <v>1826</v>
      </c>
      <c r="J3150" s="1">
        <v>4.2</v>
      </c>
      <c r="K3150" s="132">
        <v>1026041</v>
      </c>
      <c r="L3150" s="131" t="s">
        <v>2907</v>
      </c>
      <c r="M3150" s="131">
        <v>2.4</v>
      </c>
      <c r="N3150" s="131">
        <v>0.45</v>
      </c>
      <c r="O3150" s="133">
        <f t="shared" si="444"/>
        <v>1.08</v>
      </c>
      <c r="P3150" s="131" t="s">
        <v>91</v>
      </c>
      <c r="Q3150" s="131" t="s">
        <v>582</v>
      </c>
      <c r="R3150" s="134" t="s">
        <v>248</v>
      </c>
      <c r="S3150" s="149">
        <v>4.0547222222222201</v>
      </c>
      <c r="T3150" s="149">
        <v>1.013680555555555</v>
      </c>
      <c r="U3150" s="150">
        <v>45329</v>
      </c>
      <c r="V3150" s="149">
        <v>0.16666666666666607</v>
      </c>
      <c r="W3150" s="130">
        <v>0.73</v>
      </c>
      <c r="X3150" s="135">
        <v>30.39</v>
      </c>
      <c r="Y3150" s="130" t="str">
        <f t="shared" si="440"/>
        <v>N1766</v>
      </c>
      <c r="Z3150" s="130" t="str">
        <f t="shared" si="441"/>
        <v>2/V450HR</v>
      </c>
      <c r="AA3150" s="135">
        <f t="shared" si="442"/>
        <v>0.73</v>
      </c>
      <c r="AB3150" s="135">
        <f t="shared" si="443"/>
        <v>4.2</v>
      </c>
      <c r="AC3150" s="130">
        <f t="shared" si="445"/>
        <v>30.39</v>
      </c>
      <c r="AD3150" s="130" t="str">
        <f t="shared" si="439"/>
        <v>22000-716E</v>
      </c>
      <c r="AE3150" s="136"/>
      <c r="AF3150" s="137"/>
      <c r="AG3150" s="1" t="s">
        <v>151</v>
      </c>
      <c r="AH3150" s="43">
        <v>6830</v>
      </c>
      <c r="AI3150" s="229">
        <v>45309</v>
      </c>
    </row>
    <row r="3151" spans="1:35" x14ac:dyDescent="0.25">
      <c r="A3151" s="139">
        <v>45320</v>
      </c>
      <c r="B3151" s="58" t="s">
        <v>9316</v>
      </c>
      <c r="C3151" s="51" t="s">
        <v>9319</v>
      </c>
      <c r="D3151" s="51" t="s">
        <v>9318</v>
      </c>
      <c r="E3151" s="54">
        <v>45330</v>
      </c>
      <c r="F3151" s="51" t="s">
        <v>117</v>
      </c>
      <c r="G3151" s="48" t="s">
        <v>9317</v>
      </c>
      <c r="H3151" s="52">
        <v>10</v>
      </c>
      <c r="I3151" s="51" t="s">
        <v>113</v>
      </c>
      <c r="J3151" s="1">
        <v>93.14</v>
      </c>
      <c r="K3151" s="132">
        <v>1026730</v>
      </c>
      <c r="L3151" s="131"/>
      <c r="M3151" s="131">
        <v>14.4</v>
      </c>
      <c r="N3151" s="131">
        <v>13.4</v>
      </c>
      <c r="O3151" s="133">
        <f t="shared" si="444"/>
        <v>192.96</v>
      </c>
      <c r="P3151" s="131" t="s">
        <v>3486</v>
      </c>
      <c r="Q3151" s="131" t="s">
        <v>88</v>
      </c>
      <c r="R3151" s="134" t="s">
        <v>997</v>
      </c>
      <c r="S3151" s="149">
        <v>5.8433333333333337</v>
      </c>
      <c r="T3151" s="149">
        <v>0.58433333333333337</v>
      </c>
      <c r="U3151" s="150">
        <v>45329</v>
      </c>
      <c r="V3151" s="149">
        <v>0.49999999999999822</v>
      </c>
      <c r="W3151" s="130">
        <v>0.5</v>
      </c>
      <c r="X3151" s="135">
        <v>212.3</v>
      </c>
      <c r="Y3151" s="130" t="str">
        <f t="shared" si="440"/>
        <v>RL822</v>
      </c>
      <c r="Z3151" s="130" t="str">
        <f t="shared" si="441"/>
        <v>16/NCR18650BF</v>
      </c>
      <c r="AA3151" s="135">
        <f t="shared" si="442"/>
        <v>0.5</v>
      </c>
      <c r="AB3151" s="135">
        <f t="shared" si="443"/>
        <v>93.14</v>
      </c>
      <c r="AC3151" s="130">
        <f t="shared" si="445"/>
        <v>212.3</v>
      </c>
      <c r="AD3151" s="130" t="str">
        <f t="shared" si="439"/>
        <v>88003-119</v>
      </c>
      <c r="AE3151" s="136"/>
      <c r="AF3151" s="137"/>
      <c r="AG3151" s="1" t="s">
        <v>573</v>
      </c>
      <c r="AH3151" s="43">
        <v>24232</v>
      </c>
      <c r="AI3151" s="229">
        <v>45316</v>
      </c>
    </row>
    <row r="3152" spans="1:35" x14ac:dyDescent="0.25">
      <c r="A3152" s="140">
        <v>45321</v>
      </c>
      <c r="B3152" s="55" t="s">
        <v>9335</v>
      </c>
      <c r="C3152" s="51" t="s">
        <v>1193</v>
      </c>
      <c r="D3152" s="51" t="s">
        <v>1194</v>
      </c>
      <c r="E3152" s="54">
        <v>45337</v>
      </c>
      <c r="F3152" s="51" t="s">
        <v>1190</v>
      </c>
      <c r="G3152" s="48" t="s">
        <v>1191</v>
      </c>
      <c r="H3152" s="52">
        <v>1</v>
      </c>
      <c r="I3152" s="51" t="s">
        <v>649</v>
      </c>
      <c r="J3152" s="1">
        <v>34.270000000000003</v>
      </c>
      <c r="K3152" s="132">
        <v>1027124</v>
      </c>
      <c r="L3152" s="131"/>
      <c r="M3152" s="131">
        <v>6</v>
      </c>
      <c r="N3152" s="131">
        <v>10</v>
      </c>
      <c r="O3152" s="133">
        <f t="shared" si="444"/>
        <v>60</v>
      </c>
      <c r="P3152" s="131" t="s">
        <v>3497</v>
      </c>
      <c r="Q3152" s="131" t="s">
        <v>583</v>
      </c>
      <c r="R3152" s="134" t="s">
        <v>997</v>
      </c>
      <c r="S3152" s="149">
        <v>1.6458333333333321</v>
      </c>
      <c r="T3152" s="149">
        <v>1.6458333333333321</v>
      </c>
      <c r="U3152" s="150">
        <v>45329</v>
      </c>
      <c r="V3152" s="149">
        <v>8.3333333333331705E-2</v>
      </c>
      <c r="W3152" s="130">
        <v>1.74</v>
      </c>
      <c r="X3152" s="135">
        <v>174.11</v>
      </c>
      <c r="Y3152" s="130" t="str">
        <f t="shared" si="440"/>
        <v>N1153</v>
      </c>
      <c r="Z3152" s="130" t="str">
        <f t="shared" si="441"/>
        <v>5/KH-D10000</v>
      </c>
      <c r="AA3152" s="135">
        <f t="shared" si="442"/>
        <v>1.74</v>
      </c>
      <c r="AB3152" s="135">
        <f t="shared" si="443"/>
        <v>34.270000000000003</v>
      </c>
      <c r="AC3152" s="130">
        <f t="shared" si="445"/>
        <v>174.11</v>
      </c>
      <c r="AD3152" s="130" t="str">
        <f t="shared" ref="AD3152:AD3183" si="446">G3152</f>
        <v>46001-735AEMC</v>
      </c>
      <c r="AE3152" s="136"/>
      <c r="AF3152" s="137"/>
      <c r="AG3152" s="1" t="s">
        <v>151</v>
      </c>
      <c r="AH3152" s="43">
        <v>2390</v>
      </c>
      <c r="AI3152" s="229">
        <v>45321</v>
      </c>
    </row>
    <row r="3153" spans="1:35" x14ac:dyDescent="0.25">
      <c r="A3153" s="139">
        <v>45320</v>
      </c>
      <c r="B3153" s="58" t="s">
        <v>9311</v>
      </c>
      <c r="C3153" s="51" t="s">
        <v>1835</v>
      </c>
      <c r="D3153" s="51" t="s">
        <v>3411</v>
      </c>
      <c r="E3153" s="54">
        <v>45338</v>
      </c>
      <c r="F3153" s="51" t="s">
        <v>339</v>
      </c>
      <c r="G3153" s="48" t="s">
        <v>3410</v>
      </c>
      <c r="H3153" s="52">
        <v>1</v>
      </c>
      <c r="I3153" s="51" t="s">
        <v>279</v>
      </c>
      <c r="J3153" s="1">
        <v>23.13</v>
      </c>
      <c r="K3153" s="132">
        <v>1026802</v>
      </c>
      <c r="L3153" s="131"/>
      <c r="M3153" s="131">
        <v>9.6</v>
      </c>
      <c r="N3153" s="131">
        <v>2.5499999999999998</v>
      </c>
      <c r="O3153" s="133">
        <f t="shared" si="444"/>
        <v>24.479999999999997</v>
      </c>
      <c r="P3153" s="131" t="s">
        <v>3497</v>
      </c>
      <c r="Q3153" s="131" t="s">
        <v>632</v>
      </c>
      <c r="R3153" s="134" t="s">
        <v>997</v>
      </c>
      <c r="S3153" s="149">
        <v>2.0524999999999984</v>
      </c>
      <c r="T3153" s="149">
        <v>2.0524999999999984</v>
      </c>
      <c r="U3153" s="150">
        <v>45329</v>
      </c>
      <c r="V3153" s="149">
        <v>8.3333333333331705E-2</v>
      </c>
      <c r="W3153" s="130">
        <v>1.34</v>
      </c>
      <c r="X3153" s="135">
        <v>75</v>
      </c>
      <c r="Y3153" s="130" t="str">
        <f t="shared" si="440"/>
        <v>N1680</v>
      </c>
      <c r="Z3153" s="130" t="str">
        <f t="shared" si="441"/>
        <v>8/BK-3HCCE</v>
      </c>
      <c r="AA3153" s="135">
        <f t="shared" si="442"/>
        <v>1.34</v>
      </c>
      <c r="AB3153" s="135">
        <f t="shared" si="443"/>
        <v>23.13</v>
      </c>
      <c r="AC3153" s="130">
        <f t="shared" si="445"/>
        <v>75</v>
      </c>
      <c r="AD3153" s="130" t="str">
        <f t="shared" si="446"/>
        <v>30006-888HEHR</v>
      </c>
      <c r="AE3153" s="136"/>
      <c r="AF3153" s="137"/>
      <c r="AG3153" s="1" t="s">
        <v>9312</v>
      </c>
      <c r="AH3153" s="43" t="s">
        <v>340</v>
      </c>
      <c r="AI3153" s="229">
        <v>45316</v>
      </c>
    </row>
    <row r="3154" spans="1:35" x14ac:dyDescent="0.25">
      <c r="A3154" s="140">
        <v>45265</v>
      </c>
      <c r="B3154" s="55" t="s">
        <v>9091</v>
      </c>
      <c r="C3154" s="51" t="s">
        <v>5413</v>
      </c>
      <c r="D3154" s="51" t="s">
        <v>5414</v>
      </c>
      <c r="E3154" s="54">
        <v>45278</v>
      </c>
      <c r="F3154" s="51" t="s">
        <v>105</v>
      </c>
      <c r="G3154" s="48" t="s">
        <v>5412</v>
      </c>
      <c r="H3154" s="52">
        <v>1</v>
      </c>
      <c r="I3154" s="51" t="s">
        <v>393</v>
      </c>
      <c r="J3154" s="1">
        <v>76.78</v>
      </c>
      <c r="K3154" s="132">
        <v>1022002</v>
      </c>
      <c r="L3154" s="131"/>
      <c r="M3154" s="131">
        <v>24</v>
      </c>
      <c r="N3154" s="131">
        <v>5</v>
      </c>
      <c r="O3154" s="133">
        <f t="shared" si="444"/>
        <v>120</v>
      </c>
      <c r="P3154" s="131" t="s">
        <v>6498</v>
      </c>
      <c r="Q3154" s="131" t="s">
        <v>594</v>
      </c>
      <c r="R3154" s="134" t="s">
        <v>997</v>
      </c>
      <c r="S3154" s="149">
        <v>1.4158333333333348</v>
      </c>
      <c r="T3154" s="149">
        <v>1.4158333333333348</v>
      </c>
      <c r="U3154" s="150">
        <v>45329</v>
      </c>
      <c r="V3154" s="149">
        <v>8.333333333333437E-2</v>
      </c>
      <c r="W3154" s="130">
        <v>2.0099999999999998</v>
      </c>
      <c r="X3154" s="135">
        <v>253.66</v>
      </c>
      <c r="Y3154" s="130" t="str">
        <f t="shared" si="440"/>
        <v>N856</v>
      </c>
      <c r="Z3154" s="130" t="str">
        <f t="shared" si="441"/>
        <v>20/IC5000DHH</v>
      </c>
      <c r="AA3154" s="135">
        <f t="shared" si="442"/>
        <v>2.0099999999999998</v>
      </c>
      <c r="AB3154" s="135">
        <f t="shared" si="443"/>
        <v>76.78</v>
      </c>
      <c r="AC3154" s="130">
        <f t="shared" si="445"/>
        <v>253.66</v>
      </c>
      <c r="AD3154" s="130" t="str">
        <f t="shared" si="446"/>
        <v>22000-558A</v>
      </c>
      <c r="AE3154" s="136"/>
      <c r="AF3154" s="137"/>
      <c r="AG3154" s="1" t="s">
        <v>152</v>
      </c>
      <c r="AH3154" s="43" t="s">
        <v>294</v>
      </c>
      <c r="AI3154" s="229">
        <v>45264</v>
      </c>
    </row>
    <row r="3155" spans="1:35" x14ac:dyDescent="0.25">
      <c r="A3155" s="140">
        <v>45314</v>
      </c>
      <c r="B3155" s="55" t="s">
        <v>9276</v>
      </c>
      <c r="C3155" s="51" t="s">
        <v>147</v>
      </c>
      <c r="D3155" s="51" t="s">
        <v>365</v>
      </c>
      <c r="E3155" s="54">
        <v>45327</v>
      </c>
      <c r="F3155" s="51" t="s">
        <v>139</v>
      </c>
      <c r="G3155" s="48" t="s">
        <v>140</v>
      </c>
      <c r="H3155" s="52">
        <v>24</v>
      </c>
      <c r="I3155" s="51" t="s">
        <v>114</v>
      </c>
      <c r="J3155" s="1">
        <v>91.1</v>
      </c>
      <c r="K3155" s="132">
        <v>1025820</v>
      </c>
      <c r="L3155" s="131"/>
      <c r="M3155" s="131">
        <v>19.2</v>
      </c>
      <c r="N3155" s="131">
        <v>4.5</v>
      </c>
      <c r="O3155" s="133">
        <f t="shared" si="444"/>
        <v>86.399999999999991</v>
      </c>
      <c r="P3155" s="131" t="s">
        <v>3497</v>
      </c>
      <c r="Q3155" s="131" t="s">
        <v>1208</v>
      </c>
      <c r="R3155" s="134" t="s">
        <v>259</v>
      </c>
      <c r="S3155" s="149">
        <v>24.696666666666662</v>
      </c>
      <c r="T3155" s="149">
        <v>1.0290277777777777</v>
      </c>
      <c r="U3155" s="150">
        <v>45328</v>
      </c>
      <c r="V3155" s="149">
        <v>0.49999999999999822</v>
      </c>
      <c r="W3155" s="130">
        <v>0.94</v>
      </c>
      <c r="X3155" s="135">
        <v>115</v>
      </c>
      <c r="Y3155" s="130" t="str">
        <f t="shared" si="440"/>
        <v>N1021</v>
      </c>
      <c r="Z3155" s="130" t="str">
        <f t="shared" si="441"/>
        <v>16/HR4/3FAU</v>
      </c>
      <c r="AA3155" s="135">
        <f t="shared" si="442"/>
        <v>0.94</v>
      </c>
      <c r="AB3155" s="135">
        <f t="shared" si="443"/>
        <v>91.1</v>
      </c>
      <c r="AC3155" s="130">
        <f t="shared" si="445"/>
        <v>115</v>
      </c>
      <c r="AD3155" s="130" t="str">
        <f t="shared" si="446"/>
        <v>66000-725</v>
      </c>
      <c r="AE3155" s="136"/>
      <c r="AF3155" s="137"/>
      <c r="AG3155" s="1" t="s">
        <v>573</v>
      </c>
      <c r="AH3155" s="43">
        <v>66824</v>
      </c>
      <c r="AI3155" s="229">
        <v>45308</v>
      </c>
    </row>
    <row r="3156" spans="1:35" x14ac:dyDescent="0.25">
      <c r="A3156" s="146">
        <v>45309</v>
      </c>
      <c r="B3156" s="57" t="s">
        <v>9256</v>
      </c>
      <c r="C3156" s="51" t="s">
        <v>9257</v>
      </c>
      <c r="D3156" s="51" t="s">
        <v>1441</v>
      </c>
      <c r="E3156" s="54">
        <v>45327</v>
      </c>
      <c r="F3156" s="51" t="s">
        <v>443</v>
      </c>
      <c r="G3156" s="48" t="s">
        <v>1439</v>
      </c>
      <c r="H3156" s="52">
        <v>12</v>
      </c>
      <c r="I3156" s="51" t="s">
        <v>256</v>
      </c>
      <c r="J3156" s="1">
        <v>5.16</v>
      </c>
      <c r="K3156" s="132">
        <v>1025744</v>
      </c>
      <c r="L3156" s="131"/>
      <c r="M3156" s="131">
        <v>13.5</v>
      </c>
      <c r="N3156" s="131"/>
      <c r="O3156" s="133">
        <f t="shared" si="444"/>
        <v>0</v>
      </c>
      <c r="P3156" s="131" t="s">
        <v>3538</v>
      </c>
      <c r="Q3156" s="131" t="s">
        <v>1442</v>
      </c>
      <c r="R3156" s="134" t="s">
        <v>2172</v>
      </c>
      <c r="S3156" s="149">
        <v>11.144444444444446</v>
      </c>
      <c r="T3156" s="149">
        <v>0.92870370370370381</v>
      </c>
      <c r="U3156" s="150">
        <v>45328</v>
      </c>
      <c r="V3156" s="149">
        <v>0.33333333333333481</v>
      </c>
      <c r="W3156" s="130">
        <v>0.85</v>
      </c>
      <c r="X3156" s="135">
        <v>67</v>
      </c>
      <c r="Y3156" s="130" t="str">
        <f t="shared" si="440"/>
        <v>AL97</v>
      </c>
      <c r="Z3156" s="130" t="str">
        <f t="shared" si="441"/>
        <v>18/LR6XW/4SK</v>
      </c>
      <c r="AA3156" s="135">
        <f t="shared" si="442"/>
        <v>0.85</v>
      </c>
      <c r="AB3156" s="135">
        <f t="shared" si="443"/>
        <v>5.16</v>
      </c>
      <c r="AC3156" s="130">
        <f t="shared" si="445"/>
        <v>67</v>
      </c>
      <c r="AD3156" s="130" t="str">
        <f t="shared" si="446"/>
        <v>66000-313</v>
      </c>
      <c r="AE3156" s="136"/>
      <c r="AF3156" s="137"/>
      <c r="AG3156" s="1" t="s">
        <v>152</v>
      </c>
      <c r="AH3156" s="43">
        <v>65381</v>
      </c>
      <c r="AI3156" s="229">
        <v>45307</v>
      </c>
    </row>
    <row r="3157" spans="1:35" x14ac:dyDescent="0.25">
      <c r="A3157" s="140">
        <v>45321</v>
      </c>
      <c r="B3157" s="55" t="s">
        <v>9326</v>
      </c>
      <c r="C3157" s="51" t="s">
        <v>7999</v>
      </c>
      <c r="D3157" s="51" t="s">
        <v>5649</v>
      </c>
      <c r="E3157" s="54">
        <v>45341</v>
      </c>
      <c r="F3157" s="51" t="s">
        <v>3910</v>
      </c>
      <c r="G3157" s="48" t="s">
        <v>5647</v>
      </c>
      <c r="H3157" s="52">
        <v>1</v>
      </c>
      <c r="I3157" s="51" t="s">
        <v>256</v>
      </c>
      <c r="J3157" s="1">
        <v>6.52</v>
      </c>
      <c r="K3157" s="132">
        <v>1026994</v>
      </c>
      <c r="L3157" s="131"/>
      <c r="M3157" s="131">
        <v>18</v>
      </c>
      <c r="N3157" s="131"/>
      <c r="O3157" s="133">
        <f t="shared" si="444"/>
        <v>0</v>
      </c>
      <c r="P3157" s="131" t="s">
        <v>3538</v>
      </c>
      <c r="Q3157" s="131" t="s">
        <v>9327</v>
      </c>
      <c r="R3157" s="134" t="s">
        <v>287</v>
      </c>
      <c r="S3157" s="149">
        <v>1.198888888888888</v>
      </c>
      <c r="T3157" s="149">
        <v>1.198888888888888</v>
      </c>
      <c r="U3157" s="150">
        <v>45328</v>
      </c>
      <c r="V3157" s="149">
        <v>8.3333333333333037E-2</v>
      </c>
      <c r="W3157" s="130">
        <v>1.41</v>
      </c>
      <c r="X3157" s="135">
        <v>105</v>
      </c>
      <c r="Y3157" s="130" t="str">
        <f t="shared" si="440"/>
        <v>AL313</v>
      </c>
      <c r="Z3157" s="130" t="str">
        <f t="shared" si="441"/>
        <v>24/LR6T</v>
      </c>
      <c r="AA3157" s="135">
        <f t="shared" si="442"/>
        <v>1.41</v>
      </c>
      <c r="AB3157" s="135">
        <f t="shared" si="443"/>
        <v>6.52</v>
      </c>
      <c r="AC3157" s="130">
        <f t="shared" si="445"/>
        <v>105</v>
      </c>
      <c r="AD3157" s="130" t="str">
        <f t="shared" si="446"/>
        <v>67000-425</v>
      </c>
      <c r="AE3157" s="136"/>
      <c r="AF3157" s="137"/>
      <c r="AG3157" s="1" t="s">
        <v>152</v>
      </c>
      <c r="AH3157" s="43">
        <v>1853</v>
      </c>
      <c r="AI3157" s="229">
        <v>45320</v>
      </c>
    </row>
    <row r="3158" spans="1:35" x14ac:dyDescent="0.25">
      <c r="A3158" s="140">
        <v>45321</v>
      </c>
      <c r="B3158" s="55" t="s">
        <v>9332</v>
      </c>
      <c r="C3158" s="51" t="s">
        <v>1108</v>
      </c>
      <c r="D3158" s="51" t="s">
        <v>9334</v>
      </c>
      <c r="E3158" s="54">
        <v>45334</v>
      </c>
      <c r="F3158" s="51" t="s">
        <v>423</v>
      </c>
      <c r="G3158" s="48" t="s">
        <v>9333</v>
      </c>
      <c r="H3158" s="52">
        <v>1</v>
      </c>
      <c r="I3158" s="51" t="s">
        <v>113</v>
      </c>
      <c r="J3158" s="1">
        <v>64.3</v>
      </c>
      <c r="K3158" s="132">
        <v>1026991</v>
      </c>
      <c r="L3158" s="131"/>
      <c r="M3158" s="131">
        <v>7.2</v>
      </c>
      <c r="N3158" s="131">
        <v>20.100000000000001</v>
      </c>
      <c r="O3158" s="133">
        <f t="shared" si="444"/>
        <v>144.72000000000003</v>
      </c>
      <c r="P3158" s="131" t="s">
        <v>3486</v>
      </c>
      <c r="Q3158" s="131" t="s">
        <v>5891</v>
      </c>
      <c r="R3158" s="134" t="s">
        <v>287</v>
      </c>
      <c r="S3158" s="149">
        <v>1.2538888888888886</v>
      </c>
      <c r="T3158" s="149">
        <v>1.2538888888888886</v>
      </c>
      <c r="U3158" s="150">
        <v>45328</v>
      </c>
      <c r="V3158" s="149">
        <v>8.333333333333437E-2</v>
      </c>
      <c r="W3158" s="130">
        <v>0.5</v>
      </c>
      <c r="X3158" s="135">
        <v>175</v>
      </c>
      <c r="Y3158" s="130" t="str">
        <f t="shared" si="440"/>
        <v>RL840</v>
      </c>
      <c r="Z3158" s="130" t="str">
        <f t="shared" si="441"/>
        <v>12/NCR18650B</v>
      </c>
      <c r="AA3158" s="135">
        <f t="shared" si="442"/>
        <v>0.5</v>
      </c>
      <c r="AB3158" s="135">
        <f t="shared" si="443"/>
        <v>64.3</v>
      </c>
      <c r="AC3158" s="130">
        <f t="shared" si="445"/>
        <v>175</v>
      </c>
      <c r="AD3158" s="130" t="str">
        <f t="shared" si="446"/>
        <v>88002-642IFB</v>
      </c>
      <c r="AE3158" s="136"/>
      <c r="AF3158" s="137"/>
      <c r="AG3158" s="1" t="s">
        <v>152</v>
      </c>
      <c r="AH3158" s="43">
        <v>23891</v>
      </c>
      <c r="AI3158" s="229">
        <v>45320</v>
      </c>
    </row>
    <row r="3159" spans="1:35" x14ac:dyDescent="0.25">
      <c r="A3159" s="139">
        <v>45320</v>
      </c>
      <c r="B3159" s="58" t="s">
        <v>9304</v>
      </c>
      <c r="C3159" s="51" t="s">
        <v>3014</v>
      </c>
      <c r="D3159" s="51" t="s">
        <v>9306</v>
      </c>
      <c r="E3159" s="54">
        <v>45330</v>
      </c>
      <c r="F3159" s="51" t="s">
        <v>105</v>
      </c>
      <c r="G3159" s="48" t="s">
        <v>9305</v>
      </c>
      <c r="H3159" s="52">
        <v>1</v>
      </c>
      <c r="I3159" s="51" t="s">
        <v>364</v>
      </c>
      <c r="J3159" s="1">
        <v>14.98</v>
      </c>
      <c r="K3159" s="132">
        <v>1026816</v>
      </c>
      <c r="L3159" s="131"/>
      <c r="M3159" s="131">
        <v>11.1</v>
      </c>
      <c r="N3159" s="131">
        <v>2.5</v>
      </c>
      <c r="O3159" s="133">
        <v>27.8</v>
      </c>
      <c r="P3159" s="131" t="s">
        <v>3486</v>
      </c>
      <c r="Q3159" s="131" t="s">
        <v>577</v>
      </c>
      <c r="R3159" s="134" t="s">
        <v>997</v>
      </c>
      <c r="S3159" s="149">
        <v>1.5919444444444446</v>
      </c>
      <c r="T3159" s="149">
        <v>1.5919444444444446</v>
      </c>
      <c r="U3159" s="150">
        <v>45328</v>
      </c>
      <c r="V3159" s="149">
        <v>8.3333333333333037E-2</v>
      </c>
      <c r="W3159" s="130">
        <v>0.25</v>
      </c>
      <c r="X3159" s="135">
        <v>55</v>
      </c>
      <c r="Y3159" s="130" t="str">
        <f t="shared" si="440"/>
        <v>RL941</v>
      </c>
      <c r="Z3159" s="130" t="str">
        <f t="shared" si="441"/>
        <v>3/UR16650ZTA</v>
      </c>
      <c r="AA3159" s="135">
        <f t="shared" si="442"/>
        <v>0.25</v>
      </c>
      <c r="AB3159" s="135">
        <f t="shared" si="443"/>
        <v>14.98</v>
      </c>
      <c r="AC3159" s="130">
        <f t="shared" si="445"/>
        <v>55</v>
      </c>
      <c r="AD3159" s="130" t="str">
        <f t="shared" si="446"/>
        <v>30007-093ARI</v>
      </c>
      <c r="AE3159" s="136"/>
      <c r="AF3159" s="137"/>
      <c r="AG3159" s="1" t="s">
        <v>152</v>
      </c>
      <c r="AH3159" s="43" t="s">
        <v>294</v>
      </c>
      <c r="AI3159" s="229">
        <v>45316</v>
      </c>
    </row>
    <row r="3160" spans="1:35" x14ac:dyDescent="0.25">
      <c r="A3160" s="139">
        <v>45320</v>
      </c>
      <c r="B3160" s="58" t="s">
        <v>9313</v>
      </c>
      <c r="C3160" s="51" t="s">
        <v>1968</v>
      </c>
      <c r="D3160" s="51" t="s">
        <v>9315</v>
      </c>
      <c r="E3160" s="54">
        <v>45324</v>
      </c>
      <c r="F3160" s="51" t="s">
        <v>282</v>
      </c>
      <c r="G3160" s="48" t="s">
        <v>9314</v>
      </c>
      <c r="H3160" s="52">
        <v>1</v>
      </c>
      <c r="I3160" s="51" t="s">
        <v>1411</v>
      </c>
      <c r="J3160" s="1">
        <v>3.03</v>
      </c>
      <c r="K3160" s="132">
        <v>1026780</v>
      </c>
      <c r="L3160" s="131"/>
      <c r="M3160" s="131">
        <v>6</v>
      </c>
      <c r="N3160" s="131">
        <v>0.6</v>
      </c>
      <c r="O3160" s="133">
        <f t="shared" ref="O3160:O3170" si="447">N3160*M3160</f>
        <v>3.5999999999999996</v>
      </c>
      <c r="P3160" s="131" t="s">
        <v>4011</v>
      </c>
      <c r="Q3160" s="131" t="s">
        <v>583</v>
      </c>
      <c r="R3160" s="134" t="s">
        <v>997</v>
      </c>
      <c r="S3160" s="149">
        <v>0.94916666666666849</v>
      </c>
      <c r="T3160" s="149">
        <v>0.94916666666666849</v>
      </c>
      <c r="U3160" s="150">
        <v>45328</v>
      </c>
      <c r="V3160" s="149">
        <v>8.333333333333437E-2</v>
      </c>
      <c r="W3160" s="130">
        <v>1.1000000000000001</v>
      </c>
      <c r="X3160" s="135">
        <v>40</v>
      </c>
      <c r="Y3160" s="130" t="str">
        <f t="shared" ref="Y3160:Y3191" si="448">D3160</f>
        <v>RECEL144</v>
      </c>
      <c r="Z3160" s="130" t="str">
        <f t="shared" ref="Z3160:Z3191" si="449">C3160</f>
        <v>5/ICF600AS</v>
      </c>
      <c r="AA3160" s="135">
        <f t="shared" ref="AA3160:AA3191" si="450">W3160</f>
        <v>1.1000000000000001</v>
      </c>
      <c r="AB3160" s="135">
        <f t="shared" ref="AB3160:AB3191" si="451">J3160</f>
        <v>3.03</v>
      </c>
      <c r="AC3160" s="130">
        <f t="shared" si="445"/>
        <v>40</v>
      </c>
      <c r="AD3160" s="130" t="str">
        <f t="shared" si="446"/>
        <v>66001-033</v>
      </c>
      <c r="AE3160" s="136"/>
      <c r="AF3160" s="137"/>
      <c r="AG3160" s="1" t="s">
        <v>151</v>
      </c>
      <c r="AH3160" s="43" t="s">
        <v>283</v>
      </c>
      <c r="AI3160" s="229">
        <v>45316</v>
      </c>
    </row>
    <row r="3161" spans="1:35" x14ac:dyDescent="0.25">
      <c r="A3161" s="144">
        <v>45301</v>
      </c>
      <c r="B3161" s="56" t="s">
        <v>9195</v>
      </c>
      <c r="C3161" s="51" t="s">
        <v>6646</v>
      </c>
      <c r="D3161" s="51" t="s">
        <v>8025</v>
      </c>
      <c r="E3161" s="54">
        <v>45321</v>
      </c>
      <c r="F3161" s="51" t="s">
        <v>8812</v>
      </c>
      <c r="G3161" s="48" t="s">
        <v>8027</v>
      </c>
      <c r="H3161" s="52">
        <v>30</v>
      </c>
      <c r="I3161" s="51" t="s">
        <v>318</v>
      </c>
      <c r="J3161" s="1">
        <v>261.44</v>
      </c>
      <c r="K3161" s="132">
        <v>1024915</v>
      </c>
      <c r="L3161" s="131"/>
      <c r="M3161" s="131">
        <v>3.6</v>
      </c>
      <c r="N3161" s="131">
        <v>131.1</v>
      </c>
      <c r="O3161" s="133">
        <f t="shared" si="447"/>
        <v>471.96</v>
      </c>
      <c r="P3161" s="131" t="s">
        <v>3486</v>
      </c>
      <c r="Q3161" s="131" t="s">
        <v>6647</v>
      </c>
      <c r="R3161" s="134" t="s">
        <v>9433</v>
      </c>
      <c r="S3161" s="149">
        <v>58.056388888888883</v>
      </c>
      <c r="T3161" s="149">
        <v>1.9352129629629629</v>
      </c>
      <c r="U3161" s="150">
        <v>45334</v>
      </c>
      <c r="V3161" s="149">
        <v>0.99999999999999911</v>
      </c>
      <c r="W3161" s="130">
        <v>1.76</v>
      </c>
      <c r="X3161" s="135">
        <v>760</v>
      </c>
      <c r="Y3161" s="130" t="str">
        <f t="shared" si="448"/>
        <v>RL1539A</v>
      </c>
      <c r="Z3161" s="130" t="str">
        <f t="shared" si="449"/>
        <v>38/NCR18650GA</v>
      </c>
      <c r="AA3161" s="135">
        <f t="shared" si="450"/>
        <v>1.76</v>
      </c>
      <c r="AB3161" s="135">
        <f t="shared" si="451"/>
        <v>261.44</v>
      </c>
      <c r="AC3161" s="130">
        <f t="shared" si="445"/>
        <v>760</v>
      </c>
      <c r="AD3161" s="130" t="str">
        <f t="shared" si="446"/>
        <v>67001-876A</v>
      </c>
      <c r="AE3161" s="136"/>
      <c r="AF3161" s="137"/>
      <c r="AG3161" s="1" t="s">
        <v>153</v>
      </c>
      <c r="AH3161" s="43">
        <v>2486</v>
      </c>
      <c r="AI3161" s="229">
        <v>45300</v>
      </c>
    </row>
    <row r="3162" spans="1:35" x14ac:dyDescent="0.25">
      <c r="A3162" s="147">
        <v>45303</v>
      </c>
      <c r="B3162" s="82" t="s">
        <v>9218</v>
      </c>
      <c r="C3162" s="51" t="s">
        <v>2931</v>
      </c>
      <c r="D3162" s="51" t="s">
        <v>441</v>
      </c>
      <c r="E3162" s="54">
        <v>45322</v>
      </c>
      <c r="F3162" s="51" t="s">
        <v>8112</v>
      </c>
      <c r="G3162" s="48" t="s">
        <v>440</v>
      </c>
      <c r="H3162" s="52">
        <v>40</v>
      </c>
      <c r="I3162" s="51" t="s">
        <v>102</v>
      </c>
      <c r="J3162" s="1">
        <v>34.94</v>
      </c>
      <c r="K3162" s="132">
        <v>1025191</v>
      </c>
      <c r="L3162" s="131"/>
      <c r="M3162" s="131"/>
      <c r="N3162" s="131"/>
      <c r="O3162" s="133">
        <f t="shared" si="447"/>
        <v>0</v>
      </c>
      <c r="P3162" s="131"/>
      <c r="Q3162" s="131"/>
      <c r="R3162" s="134" t="s">
        <v>5813</v>
      </c>
      <c r="S3162" s="149">
        <v>4.5147222222222219</v>
      </c>
      <c r="T3162" s="149">
        <v>0.11286805555555554</v>
      </c>
      <c r="U3162" s="150">
        <v>45330</v>
      </c>
      <c r="V3162" s="149">
        <v>1.0000000000000004</v>
      </c>
      <c r="W3162" s="130">
        <v>0.09</v>
      </c>
      <c r="X3162" s="135">
        <v>75</v>
      </c>
      <c r="Y3162" s="130" t="str">
        <f t="shared" si="448"/>
        <v>CH178</v>
      </c>
      <c r="Z3162" s="130" t="str">
        <f t="shared" si="449"/>
        <v>1/TSB002</v>
      </c>
      <c r="AA3162" s="135">
        <f t="shared" si="450"/>
        <v>0.09</v>
      </c>
      <c r="AB3162" s="135">
        <f t="shared" si="451"/>
        <v>34.94</v>
      </c>
      <c r="AC3162" s="130">
        <f t="shared" si="445"/>
        <v>75</v>
      </c>
      <c r="AD3162" s="130" t="str">
        <f t="shared" si="446"/>
        <v>66000-086</v>
      </c>
      <c r="AE3162" s="136"/>
      <c r="AF3162" s="137"/>
      <c r="AG3162" s="1" t="s">
        <v>152</v>
      </c>
      <c r="AH3162" s="43">
        <v>35409</v>
      </c>
      <c r="AI3162" s="229">
        <v>45302</v>
      </c>
    </row>
    <row r="3163" spans="1:35" x14ac:dyDescent="0.25">
      <c r="A3163" s="147">
        <v>45282</v>
      </c>
      <c r="B3163" s="82" t="s">
        <v>9190</v>
      </c>
      <c r="C3163" s="51" t="s">
        <v>402</v>
      </c>
      <c r="D3163" s="51" t="s">
        <v>403</v>
      </c>
      <c r="E3163" s="54">
        <v>45314</v>
      </c>
      <c r="F3163" s="51" t="s">
        <v>1753</v>
      </c>
      <c r="G3163" s="48" t="s">
        <v>401</v>
      </c>
      <c r="H3163" s="52">
        <v>50</v>
      </c>
      <c r="I3163" s="51" t="s">
        <v>95</v>
      </c>
      <c r="J3163" s="1">
        <v>14.88</v>
      </c>
      <c r="K3163" s="132">
        <v>1024117</v>
      </c>
      <c r="L3163" s="131"/>
      <c r="M3163" s="131">
        <v>12</v>
      </c>
      <c r="N3163" s="131"/>
      <c r="O3163" s="133">
        <f t="shared" si="447"/>
        <v>0</v>
      </c>
      <c r="P3163" s="131" t="s">
        <v>3538</v>
      </c>
      <c r="Q3163" s="131" t="s">
        <v>9191</v>
      </c>
      <c r="R3163" s="134" t="s">
        <v>9434</v>
      </c>
      <c r="S3163" s="149">
        <v>41.551388888888887</v>
      </c>
      <c r="T3163" s="149">
        <v>0.8310277777777777</v>
      </c>
      <c r="U3163" s="150">
        <v>45331</v>
      </c>
      <c r="V3163" s="149">
        <v>0.99999999999999911</v>
      </c>
      <c r="W3163" s="130">
        <v>0.8</v>
      </c>
      <c r="X3163" s="135">
        <v>85</v>
      </c>
      <c r="Y3163" s="130" t="str">
        <f t="shared" si="448"/>
        <v>AL44</v>
      </c>
      <c r="Z3163" s="130" t="str">
        <f t="shared" si="449"/>
        <v>16/LR20XW</v>
      </c>
      <c r="AA3163" s="135">
        <f t="shared" si="450"/>
        <v>0.8</v>
      </c>
      <c r="AB3163" s="135">
        <f t="shared" si="451"/>
        <v>14.88</v>
      </c>
      <c r="AC3163" s="130">
        <f t="shared" si="445"/>
        <v>85</v>
      </c>
      <c r="AD3163" s="130" t="str">
        <f t="shared" si="446"/>
        <v>66000-300</v>
      </c>
      <c r="AE3163" s="136"/>
      <c r="AF3163" s="137"/>
      <c r="AG3163" s="1" t="s">
        <v>153</v>
      </c>
      <c r="AH3163" s="43">
        <v>35006</v>
      </c>
      <c r="AI3163" s="229">
        <v>45279</v>
      </c>
    </row>
    <row r="3164" spans="1:35" x14ac:dyDescent="0.25">
      <c r="A3164" s="140">
        <v>45328</v>
      </c>
      <c r="B3164" s="55" t="s">
        <v>9397</v>
      </c>
      <c r="C3164" s="51" t="s">
        <v>1739</v>
      </c>
      <c r="D3164" s="51" t="s">
        <v>1740</v>
      </c>
      <c r="E3164" s="54">
        <v>45348</v>
      </c>
      <c r="F3164" s="51" t="s">
        <v>9398</v>
      </c>
      <c r="G3164" s="48" t="s">
        <v>1738</v>
      </c>
      <c r="H3164" s="52">
        <v>2</v>
      </c>
      <c r="I3164" s="51" t="s">
        <v>257</v>
      </c>
      <c r="J3164" s="1">
        <v>11.03</v>
      </c>
      <c r="K3164" s="132">
        <v>1027820</v>
      </c>
      <c r="L3164" s="131"/>
      <c r="M3164" s="131">
        <v>18</v>
      </c>
      <c r="N3164" s="131"/>
      <c r="O3164" s="133">
        <f t="shared" si="447"/>
        <v>0</v>
      </c>
      <c r="P3164" s="131" t="s">
        <v>3538</v>
      </c>
      <c r="Q3164" s="131" t="s">
        <v>591</v>
      </c>
      <c r="R3164" s="134" t="s">
        <v>2172</v>
      </c>
      <c r="S3164" s="149">
        <v>3.5069444444444455</v>
      </c>
      <c r="T3164" s="149">
        <v>1.7534722222222228</v>
      </c>
      <c r="U3164" s="150">
        <v>45331</v>
      </c>
      <c r="V3164" s="149">
        <v>0.16666666666666607</v>
      </c>
      <c r="W3164" s="130">
        <v>0.85</v>
      </c>
      <c r="X3164" s="135">
        <v>72</v>
      </c>
      <c r="Y3164" s="130" t="str">
        <f t="shared" si="448"/>
        <v>AL49C</v>
      </c>
      <c r="Z3164" s="130" t="str">
        <f t="shared" si="449"/>
        <v>12/LR14XW</v>
      </c>
      <c r="AA3164" s="135">
        <f t="shared" si="450"/>
        <v>0.85</v>
      </c>
      <c r="AB3164" s="135">
        <f t="shared" si="451"/>
        <v>11.03</v>
      </c>
      <c r="AC3164" s="130">
        <f t="shared" si="445"/>
        <v>72</v>
      </c>
      <c r="AD3164" s="130" t="str">
        <f t="shared" si="446"/>
        <v>66000-302</v>
      </c>
      <c r="AE3164" s="136"/>
      <c r="AF3164" s="137"/>
      <c r="AG3164" s="1" t="s">
        <v>151</v>
      </c>
      <c r="AH3164" s="43">
        <v>89111</v>
      </c>
      <c r="AI3164" s="229">
        <v>45327</v>
      </c>
    </row>
    <row r="3165" spans="1:35" x14ac:dyDescent="0.25">
      <c r="A3165" s="146">
        <v>45330</v>
      </c>
      <c r="B3165" s="57" t="s">
        <v>9399</v>
      </c>
      <c r="C3165" s="51" t="s">
        <v>9401</v>
      </c>
      <c r="D3165" s="51" t="s">
        <v>9444</v>
      </c>
      <c r="E3165" s="54">
        <v>45342</v>
      </c>
      <c r="F3165" s="51" t="s">
        <v>1280</v>
      </c>
      <c r="G3165" s="48" t="s">
        <v>9400</v>
      </c>
      <c r="H3165" s="52">
        <v>1</v>
      </c>
      <c r="I3165" s="51" t="s">
        <v>3500</v>
      </c>
      <c r="J3165" s="1">
        <v>5.39</v>
      </c>
      <c r="K3165" s="132">
        <v>1028074</v>
      </c>
      <c r="L3165" s="131"/>
      <c r="M3165" s="131">
        <v>6</v>
      </c>
      <c r="N3165" s="131">
        <v>0.73</v>
      </c>
      <c r="O3165" s="133">
        <f t="shared" si="447"/>
        <v>4.38</v>
      </c>
      <c r="P3165" s="131" t="s">
        <v>3497</v>
      </c>
      <c r="Q3165" s="131" t="s">
        <v>583</v>
      </c>
      <c r="R3165" s="134" t="s">
        <v>5813</v>
      </c>
      <c r="S3165" s="149">
        <v>0.36916666666666842</v>
      </c>
      <c r="T3165" s="149">
        <v>0.36916666666666842</v>
      </c>
      <c r="U3165" s="150">
        <v>45331</v>
      </c>
      <c r="V3165" s="149">
        <v>0</v>
      </c>
      <c r="W3165" s="130">
        <v>0.25</v>
      </c>
      <c r="X3165" s="135">
        <v>45</v>
      </c>
      <c r="Y3165" s="130" t="str">
        <f t="shared" si="448"/>
        <v>PACK802</v>
      </c>
      <c r="Z3165" s="130" t="str">
        <f t="shared" si="449"/>
        <v>5/HR-AAAU</v>
      </c>
      <c r="AA3165" s="135">
        <f t="shared" si="450"/>
        <v>0.25</v>
      </c>
      <c r="AB3165" s="135">
        <f t="shared" si="451"/>
        <v>5.39</v>
      </c>
      <c r="AC3165" s="130">
        <f t="shared" si="445"/>
        <v>45</v>
      </c>
      <c r="AD3165" s="130" t="str">
        <f t="shared" si="446"/>
        <v>66003-225</v>
      </c>
      <c r="AE3165" s="136"/>
      <c r="AF3165" s="137"/>
      <c r="AG3165" s="1" t="s">
        <v>9312</v>
      </c>
      <c r="AH3165" s="43">
        <v>23984</v>
      </c>
      <c r="AI3165" s="229">
        <v>45328</v>
      </c>
    </row>
    <row r="3166" spans="1:35" x14ac:dyDescent="0.25">
      <c r="A3166" s="146">
        <v>45330</v>
      </c>
      <c r="B3166" s="57" t="s">
        <v>9406</v>
      </c>
      <c r="C3166" s="51" t="s">
        <v>2046</v>
      </c>
      <c r="D3166" s="51" t="s">
        <v>9443</v>
      </c>
      <c r="E3166" s="54">
        <v>45343</v>
      </c>
      <c r="F3166" s="51" t="s">
        <v>322</v>
      </c>
      <c r="G3166" s="48" t="s">
        <v>9407</v>
      </c>
      <c r="H3166" s="52">
        <v>1</v>
      </c>
      <c r="I3166" s="51" t="s">
        <v>293</v>
      </c>
      <c r="J3166" s="1">
        <v>8.9700000000000006</v>
      </c>
      <c r="K3166" s="132">
        <v>1028168</v>
      </c>
      <c r="L3166" s="131"/>
      <c r="M3166" s="131">
        <v>6</v>
      </c>
      <c r="N3166" s="131">
        <v>1.7</v>
      </c>
      <c r="O3166" s="133">
        <f t="shared" si="447"/>
        <v>10.199999999999999</v>
      </c>
      <c r="P3166" s="131" t="s">
        <v>3497</v>
      </c>
      <c r="Q3166" s="131" t="s">
        <v>583</v>
      </c>
      <c r="R3166" s="134" t="s">
        <v>5813</v>
      </c>
      <c r="S3166" s="149">
        <v>2.7399999999999993</v>
      </c>
      <c r="T3166" s="149">
        <v>2.7399999999999993</v>
      </c>
      <c r="U3166" s="150">
        <v>45331</v>
      </c>
      <c r="V3166" s="149">
        <v>8.333333333333437E-2</v>
      </c>
      <c r="W3166" s="130">
        <v>0.25</v>
      </c>
      <c r="X3166" s="135">
        <v>55</v>
      </c>
      <c r="Y3166" s="130" t="str">
        <f t="shared" si="448"/>
        <v>PACK801</v>
      </c>
      <c r="Z3166" s="130" t="str">
        <f t="shared" si="449"/>
        <v>5/AA1700</v>
      </c>
      <c r="AA3166" s="135">
        <f t="shared" si="450"/>
        <v>0.25</v>
      </c>
      <c r="AB3166" s="135">
        <f t="shared" si="451"/>
        <v>8.9700000000000006</v>
      </c>
      <c r="AC3166" s="130">
        <f t="shared" si="445"/>
        <v>55</v>
      </c>
      <c r="AD3166" s="130" t="str">
        <f t="shared" si="446"/>
        <v>66003-223</v>
      </c>
      <c r="AE3166" s="136"/>
      <c r="AF3166" s="137"/>
      <c r="AG3166" s="1" t="s">
        <v>9312</v>
      </c>
      <c r="AH3166" s="43" t="s">
        <v>323</v>
      </c>
      <c r="AI3166" s="229">
        <v>45328</v>
      </c>
    </row>
    <row r="3167" spans="1:35" x14ac:dyDescent="0.25">
      <c r="A3167" s="140">
        <v>45321</v>
      </c>
      <c r="B3167" s="55" t="s">
        <v>9345</v>
      </c>
      <c r="C3167" s="51" t="s">
        <v>9348</v>
      </c>
      <c r="D3167" s="51" t="s">
        <v>9544</v>
      </c>
      <c r="E3167" s="54">
        <v>45335</v>
      </c>
      <c r="F3167" s="51" t="s">
        <v>9346</v>
      </c>
      <c r="G3167" s="48" t="s">
        <v>9347</v>
      </c>
      <c r="H3167" s="52">
        <v>1</v>
      </c>
      <c r="I3167" s="51" t="s">
        <v>1816</v>
      </c>
      <c r="J3167" s="1">
        <v>30.35</v>
      </c>
      <c r="K3167" s="132">
        <v>1027090</v>
      </c>
      <c r="L3167" s="131"/>
      <c r="M3167" s="131">
        <v>18</v>
      </c>
      <c r="N3167" s="131">
        <v>1.7</v>
      </c>
      <c r="O3167" s="133">
        <f t="shared" si="447"/>
        <v>30.599999999999998</v>
      </c>
      <c r="P3167" s="131" t="s">
        <v>4011</v>
      </c>
      <c r="Q3167" s="131" t="s">
        <v>590</v>
      </c>
      <c r="R3167" s="134" t="s">
        <v>997</v>
      </c>
      <c r="S3167" s="149">
        <v>0.79194444444444467</v>
      </c>
      <c r="T3167" s="149">
        <v>0.79194444444444467</v>
      </c>
      <c r="U3167" s="150">
        <v>45331</v>
      </c>
      <c r="V3167" s="149">
        <v>8.3333333333333037E-2</v>
      </c>
      <c r="W3167" s="130">
        <v>0.5</v>
      </c>
      <c r="X3167" s="135">
        <v>95</v>
      </c>
      <c r="Y3167" s="130" t="str">
        <f t="shared" si="448"/>
        <v>RECELL879</v>
      </c>
      <c r="Z3167" s="130" t="str">
        <f t="shared" si="449"/>
        <v>15/IPP2000Cs</v>
      </c>
      <c r="AA3167" s="135">
        <f t="shared" si="450"/>
        <v>0.5</v>
      </c>
      <c r="AB3167" s="135">
        <f t="shared" si="451"/>
        <v>30.35</v>
      </c>
      <c r="AC3167" s="130">
        <f t="shared" si="445"/>
        <v>95</v>
      </c>
      <c r="AD3167" s="130" t="str">
        <f t="shared" si="446"/>
        <v>22000-624A</v>
      </c>
      <c r="AE3167" s="136"/>
      <c r="AF3167" s="137"/>
      <c r="AG3167" s="1" t="s">
        <v>151</v>
      </c>
      <c r="AH3167" s="43">
        <v>2033</v>
      </c>
      <c r="AI3167" s="229">
        <v>45321</v>
      </c>
    </row>
    <row r="3168" spans="1:35" x14ac:dyDescent="0.25">
      <c r="A3168" s="144">
        <v>45322</v>
      </c>
      <c r="B3168" s="56" t="s">
        <v>9355</v>
      </c>
      <c r="C3168" s="51" t="s">
        <v>2145</v>
      </c>
      <c r="D3168" s="51" t="s">
        <v>9366</v>
      </c>
      <c r="E3168" s="54">
        <v>45337</v>
      </c>
      <c r="F3168" s="51" t="s">
        <v>9356</v>
      </c>
      <c r="G3168" s="48" t="s">
        <v>9357</v>
      </c>
      <c r="H3168" s="52">
        <v>2</v>
      </c>
      <c r="I3168" s="51" t="s">
        <v>1486</v>
      </c>
      <c r="J3168" s="1">
        <v>15.15</v>
      </c>
      <c r="K3168" s="132">
        <v>1027206</v>
      </c>
      <c r="L3168" s="131"/>
      <c r="M3168" s="131">
        <v>4.8</v>
      </c>
      <c r="N3168" s="131">
        <v>4</v>
      </c>
      <c r="O3168" s="133">
        <f t="shared" si="447"/>
        <v>19.2</v>
      </c>
      <c r="P3168" s="131" t="s">
        <v>3497</v>
      </c>
      <c r="Q3168" s="131" t="s">
        <v>92</v>
      </c>
      <c r="R3168" s="134" t="s">
        <v>997</v>
      </c>
      <c r="S3168" s="149">
        <v>1.2330555555555547</v>
      </c>
      <c r="T3168" s="149">
        <v>0.61652777777777734</v>
      </c>
      <c r="U3168" s="150">
        <v>45331</v>
      </c>
      <c r="V3168" s="149">
        <v>0.16666666666666874</v>
      </c>
      <c r="W3168" s="130">
        <v>0.5</v>
      </c>
      <c r="X3168" s="135">
        <v>75</v>
      </c>
      <c r="Y3168" s="130" t="str">
        <f t="shared" si="448"/>
        <v>N2115</v>
      </c>
      <c r="Z3168" s="130" t="str">
        <f t="shared" si="449"/>
        <v>8/HR-3UTC</v>
      </c>
      <c r="AA3168" s="135">
        <f t="shared" si="450"/>
        <v>0.5</v>
      </c>
      <c r="AB3168" s="135">
        <f t="shared" si="451"/>
        <v>15.15</v>
      </c>
      <c r="AC3168" s="130">
        <f t="shared" si="445"/>
        <v>75</v>
      </c>
      <c r="AD3168" s="130" t="str">
        <f t="shared" si="446"/>
        <v>67001-972</v>
      </c>
      <c r="AE3168" s="136"/>
      <c r="AF3168" s="137"/>
      <c r="AG3168" s="1" t="s">
        <v>153</v>
      </c>
      <c r="AH3168" s="43">
        <v>650481</v>
      </c>
      <c r="AI3168" s="229">
        <v>45322</v>
      </c>
    </row>
    <row r="3169" spans="1:35" x14ac:dyDescent="0.25">
      <c r="A3169" s="147">
        <v>45324</v>
      </c>
      <c r="B3169" s="82" t="s">
        <v>9371</v>
      </c>
      <c r="C3169" s="51" t="s">
        <v>1440</v>
      </c>
      <c r="D3169" s="51" t="s">
        <v>1441</v>
      </c>
      <c r="E3169" s="54">
        <v>45344</v>
      </c>
      <c r="F3169" s="51" t="s">
        <v>1437</v>
      </c>
      <c r="G3169" s="48" t="s">
        <v>1439</v>
      </c>
      <c r="H3169" s="52">
        <v>6</v>
      </c>
      <c r="I3169" s="51" t="s">
        <v>256</v>
      </c>
      <c r="J3169" s="1">
        <v>5.01</v>
      </c>
      <c r="K3169" s="132">
        <v>1027469</v>
      </c>
      <c r="L3169" s="131"/>
      <c r="M3169" s="131">
        <v>13.5</v>
      </c>
      <c r="N3169" s="131"/>
      <c r="O3169" s="133">
        <f t="shared" si="447"/>
        <v>0</v>
      </c>
      <c r="P3169" s="131" t="s">
        <v>3538</v>
      </c>
      <c r="Q3169" s="131" t="s">
        <v>1442</v>
      </c>
      <c r="R3169" s="134" t="s">
        <v>248</v>
      </c>
      <c r="S3169" s="149">
        <v>7.3472222222222214</v>
      </c>
      <c r="T3169" s="149">
        <v>1.224537037037037</v>
      </c>
      <c r="U3169" s="150">
        <v>45331</v>
      </c>
      <c r="V3169" s="149">
        <v>0.16666666666666874</v>
      </c>
      <c r="W3169" s="130">
        <v>0.85</v>
      </c>
      <c r="X3169" s="135">
        <v>67</v>
      </c>
      <c r="Y3169" s="130" t="str">
        <f t="shared" si="448"/>
        <v>AL97</v>
      </c>
      <c r="Z3169" s="130" t="str">
        <f t="shared" si="449"/>
        <v>18/LR6XW</v>
      </c>
      <c r="AA3169" s="135">
        <f t="shared" si="450"/>
        <v>0.85</v>
      </c>
      <c r="AB3169" s="135">
        <f t="shared" si="451"/>
        <v>5.01</v>
      </c>
      <c r="AC3169" s="130">
        <f t="shared" si="445"/>
        <v>67</v>
      </c>
      <c r="AD3169" s="130" t="str">
        <f t="shared" si="446"/>
        <v>66000-313</v>
      </c>
      <c r="AE3169" s="136"/>
      <c r="AF3169" s="137"/>
      <c r="AG3169" s="1" t="s">
        <v>151</v>
      </c>
      <c r="AH3169" s="43">
        <v>66552</v>
      </c>
      <c r="AI3169" s="229">
        <v>45323</v>
      </c>
    </row>
    <row r="3170" spans="1:35" x14ac:dyDescent="0.25">
      <c r="A3170" s="146">
        <v>45330</v>
      </c>
      <c r="B3170" s="57" t="s">
        <v>9403</v>
      </c>
      <c r="C3170" s="51" t="s">
        <v>376</v>
      </c>
      <c r="D3170" s="51" t="s">
        <v>377</v>
      </c>
      <c r="E3170" s="54">
        <v>45343</v>
      </c>
      <c r="F3170" s="51" t="s">
        <v>322</v>
      </c>
      <c r="G3170" s="48" t="s">
        <v>375</v>
      </c>
      <c r="H3170" s="52">
        <v>2</v>
      </c>
      <c r="I3170" s="51" t="s">
        <v>95</v>
      </c>
      <c r="J3170" s="1">
        <v>5.86</v>
      </c>
      <c r="K3170" s="132">
        <v>1028168</v>
      </c>
      <c r="L3170" s="131"/>
      <c r="M3170" s="131">
        <v>9</v>
      </c>
      <c r="N3170" s="131"/>
      <c r="O3170" s="133">
        <f t="shared" si="447"/>
        <v>0</v>
      </c>
      <c r="P3170" s="131" t="s">
        <v>3538</v>
      </c>
      <c r="Q3170" s="131" t="s">
        <v>464</v>
      </c>
      <c r="R3170" s="134" t="s">
        <v>248</v>
      </c>
      <c r="S3170" s="149">
        <v>1.1724999999999994</v>
      </c>
      <c r="T3170" s="149">
        <v>0.58624999999999972</v>
      </c>
      <c r="U3170" s="150">
        <v>45331</v>
      </c>
      <c r="V3170" s="149">
        <v>0.16666666666666741</v>
      </c>
      <c r="W3170" s="130">
        <v>0.28000000000000003</v>
      </c>
      <c r="X3170" s="135">
        <v>55</v>
      </c>
      <c r="Y3170" s="130" t="str">
        <f t="shared" si="448"/>
        <v>AL83</v>
      </c>
      <c r="Z3170" s="130" t="str">
        <f t="shared" si="449"/>
        <v>6/LR20XW</v>
      </c>
      <c r="AA3170" s="135">
        <f t="shared" si="450"/>
        <v>0.28000000000000003</v>
      </c>
      <c r="AB3170" s="135">
        <f t="shared" si="451"/>
        <v>5.86</v>
      </c>
      <c r="AC3170" s="130">
        <f t="shared" si="445"/>
        <v>55</v>
      </c>
      <c r="AD3170" s="130" t="str">
        <f t="shared" si="446"/>
        <v>66000-310</v>
      </c>
      <c r="AE3170" s="136"/>
      <c r="AF3170" s="137"/>
      <c r="AG3170" s="1" t="s">
        <v>9312</v>
      </c>
      <c r="AH3170" s="43" t="s">
        <v>323</v>
      </c>
      <c r="AI3170" s="229">
        <v>45328</v>
      </c>
    </row>
    <row r="3171" spans="1:35" x14ac:dyDescent="0.25">
      <c r="A3171" s="146">
        <v>45330</v>
      </c>
      <c r="B3171" s="57" t="s">
        <v>9404</v>
      </c>
      <c r="C3171" s="51" t="s">
        <v>642</v>
      </c>
      <c r="D3171" s="51" t="s">
        <v>9445</v>
      </c>
      <c r="E3171" s="54">
        <v>45343</v>
      </c>
      <c r="F3171" s="51" t="s">
        <v>322</v>
      </c>
      <c r="G3171" s="48" t="s">
        <v>9405</v>
      </c>
      <c r="H3171" s="52">
        <v>1</v>
      </c>
      <c r="I3171" s="51" t="s">
        <v>364</v>
      </c>
      <c r="J3171" s="1">
        <v>29.01</v>
      </c>
      <c r="K3171" s="132">
        <v>1028168</v>
      </c>
      <c r="L3171" s="131"/>
      <c r="M3171" s="131">
        <v>7.4</v>
      </c>
      <c r="N3171" s="131">
        <v>10.4</v>
      </c>
      <c r="O3171" s="133">
        <v>77</v>
      </c>
      <c r="P3171" s="131" t="s">
        <v>3486</v>
      </c>
      <c r="Q3171" s="131" t="s">
        <v>158</v>
      </c>
      <c r="R3171" s="134" t="s">
        <v>5813</v>
      </c>
      <c r="S3171" s="149">
        <v>1.2669444444444418</v>
      </c>
      <c r="T3171" s="149">
        <v>1.2669444444444418</v>
      </c>
      <c r="U3171" s="150">
        <v>45331</v>
      </c>
      <c r="V3171" s="149">
        <v>8.333333333333437E-2</v>
      </c>
      <c r="W3171" s="130">
        <v>0.5</v>
      </c>
      <c r="X3171" s="135">
        <v>120</v>
      </c>
      <c r="Y3171" s="130" t="str">
        <f t="shared" si="448"/>
        <v>PACK800</v>
      </c>
      <c r="Z3171" s="130" t="str">
        <f t="shared" si="449"/>
        <v>8/UR18650ZY</v>
      </c>
      <c r="AA3171" s="135">
        <f t="shared" si="450"/>
        <v>0.5</v>
      </c>
      <c r="AB3171" s="135">
        <f t="shared" si="451"/>
        <v>29.01</v>
      </c>
      <c r="AC3171" s="130">
        <f t="shared" ref="AC3171:AC3202" si="452">X3171</f>
        <v>120</v>
      </c>
      <c r="AD3171" s="130" t="str">
        <f t="shared" si="446"/>
        <v>66003-224</v>
      </c>
      <c r="AE3171" s="136"/>
      <c r="AF3171" s="137"/>
      <c r="AG3171" s="1" t="s">
        <v>9312</v>
      </c>
      <c r="AH3171" s="43" t="s">
        <v>323</v>
      </c>
      <c r="AI3171" s="229">
        <v>45328</v>
      </c>
    </row>
    <row r="3172" spans="1:35" x14ac:dyDescent="0.25">
      <c r="A3172" s="146">
        <v>45281</v>
      </c>
      <c r="B3172" s="57" t="s">
        <v>9178</v>
      </c>
      <c r="C3172" s="51" t="s">
        <v>9181</v>
      </c>
      <c r="D3172" s="51" t="s">
        <v>9182</v>
      </c>
      <c r="E3172" s="54">
        <v>45313</v>
      </c>
      <c r="F3172" s="51" t="s">
        <v>9179</v>
      </c>
      <c r="G3172" s="48" t="s">
        <v>9180</v>
      </c>
      <c r="H3172" s="52">
        <v>5</v>
      </c>
      <c r="I3172" s="51" t="s">
        <v>3647</v>
      </c>
      <c r="J3172" s="1">
        <v>14.27</v>
      </c>
      <c r="K3172" s="132">
        <v>1023977</v>
      </c>
      <c r="L3172" s="131"/>
      <c r="M3172" s="131">
        <v>11.1</v>
      </c>
      <c r="N3172" s="131">
        <v>5.5</v>
      </c>
      <c r="O3172" s="133">
        <f t="shared" ref="O3172:O3202" si="453">N3172*M3172</f>
        <v>61.05</v>
      </c>
      <c r="P3172" s="131" t="s">
        <v>3486</v>
      </c>
      <c r="Q3172" s="131" t="s">
        <v>577</v>
      </c>
      <c r="R3172" s="134" t="s">
        <v>2172</v>
      </c>
      <c r="S3172" s="149">
        <v>7.9175000000000013</v>
      </c>
      <c r="T3172" s="149">
        <v>1.5835000000000004</v>
      </c>
      <c r="U3172" s="150">
        <v>45334</v>
      </c>
      <c r="V3172" s="149">
        <v>0.57888888888888834</v>
      </c>
      <c r="W3172" s="130">
        <v>0.25</v>
      </c>
      <c r="X3172" s="135">
        <v>116</v>
      </c>
      <c r="Y3172" s="130" t="str">
        <f t="shared" si="448"/>
        <v>DH62</v>
      </c>
      <c r="Z3172" s="130" t="str">
        <f t="shared" si="449"/>
        <v>3/INR26650-55A</v>
      </c>
      <c r="AA3172" s="135">
        <f t="shared" si="450"/>
        <v>0.25</v>
      </c>
      <c r="AB3172" s="135">
        <f t="shared" si="451"/>
        <v>14.27</v>
      </c>
      <c r="AC3172" s="130">
        <f t="shared" si="452"/>
        <v>116</v>
      </c>
      <c r="AD3172" s="130" t="str">
        <f t="shared" si="446"/>
        <v>66003-155</v>
      </c>
      <c r="AE3172" s="136"/>
      <c r="AF3172" s="137"/>
      <c r="AG3172" s="1" t="s">
        <v>152</v>
      </c>
      <c r="AH3172" s="43">
        <v>2976</v>
      </c>
      <c r="AI3172" s="229">
        <v>45279</v>
      </c>
    </row>
    <row r="3173" spans="1:35" x14ac:dyDescent="0.25">
      <c r="A3173" s="147">
        <v>45324</v>
      </c>
      <c r="B3173" s="82" t="s">
        <v>9370</v>
      </c>
      <c r="C3173" s="51" t="s">
        <v>3153</v>
      </c>
      <c r="D3173" s="51" t="s">
        <v>3154</v>
      </c>
      <c r="E3173" s="54">
        <v>45337</v>
      </c>
      <c r="F3173" s="51" t="s">
        <v>3151</v>
      </c>
      <c r="G3173" s="48" t="s">
        <v>3152</v>
      </c>
      <c r="H3173" s="52">
        <v>2</v>
      </c>
      <c r="I3173" s="51" t="s">
        <v>388</v>
      </c>
      <c r="J3173" s="1">
        <v>57.07</v>
      </c>
      <c r="K3173" s="132">
        <v>1027477</v>
      </c>
      <c r="L3173" s="131"/>
      <c r="M3173" s="131">
        <v>10.8</v>
      </c>
      <c r="N3173" s="131">
        <v>17</v>
      </c>
      <c r="O3173" s="133">
        <f t="shared" si="453"/>
        <v>183.60000000000002</v>
      </c>
      <c r="P3173" s="131" t="s">
        <v>421</v>
      </c>
      <c r="Q3173" s="131" t="s">
        <v>577</v>
      </c>
      <c r="R3173" s="134" t="s">
        <v>2172</v>
      </c>
      <c r="S3173" s="149">
        <v>1.3908333333333323</v>
      </c>
      <c r="T3173" s="149">
        <v>0.69541666666666613</v>
      </c>
      <c r="U3173" s="150">
        <v>45334</v>
      </c>
      <c r="V3173" s="149">
        <v>0.15666666666666718</v>
      </c>
      <c r="W3173" s="130">
        <v>0.57999999999999996</v>
      </c>
      <c r="X3173" s="135">
        <v>165</v>
      </c>
      <c r="Y3173" s="130" t="str">
        <f t="shared" si="448"/>
        <v>L894</v>
      </c>
      <c r="Z3173" s="130" t="str">
        <f t="shared" si="449"/>
        <v>3/LS33600</v>
      </c>
      <c r="AA3173" s="135">
        <f t="shared" si="450"/>
        <v>0.57999999999999996</v>
      </c>
      <c r="AB3173" s="135">
        <f t="shared" si="451"/>
        <v>57.07</v>
      </c>
      <c r="AC3173" s="130">
        <f t="shared" si="452"/>
        <v>165</v>
      </c>
      <c r="AD3173" s="130" t="str">
        <f t="shared" si="446"/>
        <v>66003-974</v>
      </c>
      <c r="AE3173" s="136"/>
      <c r="AF3173" s="137"/>
      <c r="AG3173" s="1" t="s">
        <v>151</v>
      </c>
      <c r="AH3173" s="43">
        <v>67110</v>
      </c>
      <c r="AI3173" s="229">
        <v>45323</v>
      </c>
    </row>
    <row r="3174" spans="1:35" x14ac:dyDescent="0.25">
      <c r="A3174" s="146">
        <v>45323</v>
      </c>
      <c r="B3174" s="57" t="s">
        <v>9365</v>
      </c>
      <c r="C3174" s="51" t="s">
        <v>2858</v>
      </c>
      <c r="D3174" s="51" t="s">
        <v>2859</v>
      </c>
      <c r="E3174" s="54">
        <v>45322</v>
      </c>
      <c r="F3174" s="51" t="s">
        <v>322</v>
      </c>
      <c r="G3174" s="48" t="s">
        <v>2857</v>
      </c>
      <c r="H3174" s="52">
        <v>30</v>
      </c>
      <c r="I3174" s="51" t="s">
        <v>593</v>
      </c>
      <c r="J3174" s="1">
        <v>20.399999999999999</v>
      </c>
      <c r="K3174" s="132">
        <v>1027253</v>
      </c>
      <c r="L3174" s="131"/>
      <c r="M3174" s="131">
        <v>3.6</v>
      </c>
      <c r="N3174" s="131">
        <v>60</v>
      </c>
      <c r="O3174" s="133">
        <f t="shared" si="453"/>
        <v>216</v>
      </c>
      <c r="P3174" s="131" t="s">
        <v>421</v>
      </c>
      <c r="Q3174" s="131" t="s">
        <v>124</v>
      </c>
      <c r="R3174" s="134" t="s">
        <v>5451</v>
      </c>
      <c r="S3174" s="149">
        <v>20.770277777777778</v>
      </c>
      <c r="T3174" s="149">
        <v>0.69234259259259257</v>
      </c>
      <c r="U3174" s="150">
        <v>45335</v>
      </c>
      <c r="V3174" s="149">
        <v>1.068888888888889</v>
      </c>
      <c r="W3174" s="130">
        <v>0.54</v>
      </c>
      <c r="X3174" s="135">
        <v>75</v>
      </c>
      <c r="Y3174" s="130" t="str">
        <f t="shared" si="448"/>
        <v>L639B</v>
      </c>
      <c r="Z3174" s="130" t="str">
        <f t="shared" si="449"/>
        <v>3/ER34615H</v>
      </c>
      <c r="AA3174" s="135">
        <f t="shared" si="450"/>
        <v>0.54</v>
      </c>
      <c r="AB3174" s="135">
        <f t="shared" si="451"/>
        <v>20.399999999999999</v>
      </c>
      <c r="AC3174" s="130">
        <f t="shared" si="452"/>
        <v>75</v>
      </c>
      <c r="AD3174" s="130" t="str">
        <f t="shared" si="446"/>
        <v>66002-177</v>
      </c>
      <c r="AE3174" s="136"/>
      <c r="AF3174" s="137"/>
      <c r="AG3174" s="1" t="s">
        <v>151</v>
      </c>
      <c r="AH3174" s="43" t="s">
        <v>323</v>
      </c>
      <c r="AI3174" s="229">
        <v>45322</v>
      </c>
    </row>
    <row r="3175" spans="1:35" x14ac:dyDescent="0.25">
      <c r="A3175" s="262">
        <v>45310</v>
      </c>
      <c r="B3175" s="59" t="s">
        <v>9262</v>
      </c>
      <c r="C3175" s="51" t="s">
        <v>2931</v>
      </c>
      <c r="D3175" s="51" t="s">
        <v>366</v>
      </c>
      <c r="E3175" s="54">
        <v>45327</v>
      </c>
      <c r="F3175" s="51" t="s">
        <v>139</v>
      </c>
      <c r="G3175" s="48" t="s">
        <v>142</v>
      </c>
      <c r="H3175" s="52">
        <v>25</v>
      </c>
      <c r="I3175" s="1"/>
      <c r="J3175" s="1">
        <v>35.83</v>
      </c>
      <c r="K3175" s="132">
        <v>1025820</v>
      </c>
      <c r="L3175" s="131"/>
      <c r="M3175" s="131"/>
      <c r="N3175" s="131"/>
      <c r="O3175" s="133">
        <f t="shared" si="453"/>
        <v>0</v>
      </c>
      <c r="P3175" s="131"/>
      <c r="Q3175" s="131"/>
      <c r="R3175" s="134" t="s">
        <v>5813</v>
      </c>
      <c r="S3175" s="149">
        <v>4.9722222222222197</v>
      </c>
      <c r="T3175" s="149">
        <v>0.19888888888888878</v>
      </c>
      <c r="U3175" s="150">
        <v>45336</v>
      </c>
      <c r="V3175" s="149">
        <v>0.99166666666666714</v>
      </c>
      <c r="W3175" s="130">
        <v>0.25</v>
      </c>
      <c r="X3175" s="135">
        <v>90</v>
      </c>
      <c r="Y3175" s="130" t="str">
        <f t="shared" si="448"/>
        <v>CH256</v>
      </c>
      <c r="Z3175" s="130" t="str">
        <f t="shared" si="449"/>
        <v>1/TSB002</v>
      </c>
      <c r="AA3175" s="135">
        <f t="shared" si="450"/>
        <v>0.25</v>
      </c>
      <c r="AB3175" s="135">
        <f t="shared" si="451"/>
        <v>35.83</v>
      </c>
      <c r="AC3175" s="130">
        <f t="shared" si="452"/>
        <v>90</v>
      </c>
      <c r="AD3175" s="130" t="str">
        <f t="shared" si="446"/>
        <v>66000-715</v>
      </c>
      <c r="AE3175" s="136"/>
      <c r="AF3175" s="137"/>
      <c r="AG3175" s="1" t="s">
        <v>573</v>
      </c>
      <c r="AH3175" s="43">
        <v>66824</v>
      </c>
      <c r="AI3175" s="229">
        <v>45308</v>
      </c>
    </row>
    <row r="3176" spans="1:35" x14ac:dyDescent="0.25">
      <c r="A3176" s="139">
        <v>45320</v>
      </c>
      <c r="B3176" s="58" t="s">
        <v>9307</v>
      </c>
      <c r="C3176" s="51"/>
      <c r="D3176" s="51" t="s">
        <v>9310</v>
      </c>
      <c r="E3176" s="54">
        <v>45330</v>
      </c>
      <c r="F3176" s="51" t="s">
        <v>563</v>
      </c>
      <c r="G3176" s="48" t="s">
        <v>9308</v>
      </c>
      <c r="H3176" s="52">
        <v>5</v>
      </c>
      <c r="I3176" s="51" t="s">
        <v>9309</v>
      </c>
      <c r="J3176" s="1">
        <v>20.16</v>
      </c>
      <c r="K3176" s="132">
        <v>1026790</v>
      </c>
      <c r="L3176" s="131"/>
      <c r="M3176" s="131"/>
      <c r="N3176" s="131"/>
      <c r="O3176" s="133">
        <f t="shared" si="453"/>
        <v>0</v>
      </c>
      <c r="P3176" s="131"/>
      <c r="Q3176" s="131"/>
      <c r="R3176" s="134" t="s">
        <v>259</v>
      </c>
      <c r="S3176" s="149">
        <v>0.9847222222222225</v>
      </c>
      <c r="T3176" s="149">
        <v>0.19694444444444451</v>
      </c>
      <c r="U3176" s="150">
        <v>45336</v>
      </c>
      <c r="V3176" s="149">
        <v>0.16666666666666874</v>
      </c>
      <c r="W3176" s="130">
        <v>0.27800000000000002</v>
      </c>
      <c r="X3176" s="135">
        <v>45</v>
      </c>
      <c r="Y3176" s="130" t="str">
        <f t="shared" si="448"/>
        <v>CA118</v>
      </c>
      <c r="Z3176" s="130">
        <f t="shared" si="449"/>
        <v>0</v>
      </c>
      <c r="AA3176" s="135">
        <f t="shared" si="450"/>
        <v>0.27800000000000002</v>
      </c>
      <c r="AB3176" s="135">
        <f t="shared" si="451"/>
        <v>20.16</v>
      </c>
      <c r="AC3176" s="130">
        <f t="shared" si="452"/>
        <v>45</v>
      </c>
      <c r="AD3176" s="130" t="str">
        <f t="shared" si="446"/>
        <v>66001-509</v>
      </c>
      <c r="AE3176" s="136"/>
      <c r="AF3176" s="137"/>
      <c r="AG3176" s="1" t="s">
        <v>152</v>
      </c>
      <c r="AH3176" s="43">
        <v>1749</v>
      </c>
      <c r="AI3176" s="229">
        <v>45316</v>
      </c>
    </row>
    <row r="3177" spans="1:35" x14ac:dyDescent="0.25">
      <c r="A3177" s="144">
        <v>45316</v>
      </c>
      <c r="B3177" s="56" t="s">
        <v>9296</v>
      </c>
      <c r="C3177" s="51"/>
      <c r="D3177" s="51" t="s">
        <v>8041</v>
      </c>
      <c r="E3177" s="54">
        <v>45315</v>
      </c>
      <c r="F3177" s="51" t="s">
        <v>6788</v>
      </c>
      <c r="G3177" s="48" t="s">
        <v>8040</v>
      </c>
      <c r="H3177" s="52">
        <v>1</v>
      </c>
      <c r="I3177" s="1">
        <v>0</v>
      </c>
      <c r="J3177" s="1">
        <v>16.75</v>
      </c>
      <c r="K3177" s="132">
        <v>1026634</v>
      </c>
      <c r="L3177" s="131"/>
      <c r="M3177" s="131"/>
      <c r="N3177" s="131"/>
      <c r="O3177" s="133">
        <f t="shared" si="453"/>
        <v>0</v>
      </c>
      <c r="P3177" s="131"/>
      <c r="Q3177" s="131"/>
      <c r="R3177" s="134" t="s">
        <v>259</v>
      </c>
      <c r="S3177" s="149">
        <v>1.7036111111111127</v>
      </c>
      <c r="T3177" s="149">
        <v>1.7036111111111127</v>
      </c>
      <c r="U3177" s="150">
        <v>45336</v>
      </c>
      <c r="V3177" s="149">
        <v>0.21222222222222165</v>
      </c>
      <c r="W3177" s="130">
        <v>1.78</v>
      </c>
      <c r="X3177" s="135">
        <v>115</v>
      </c>
      <c r="Y3177" s="130" t="str">
        <f t="shared" si="448"/>
        <v>CH503</v>
      </c>
      <c r="Z3177" s="130">
        <f t="shared" si="449"/>
        <v>0</v>
      </c>
      <c r="AA3177" s="135">
        <f t="shared" si="450"/>
        <v>1.78</v>
      </c>
      <c r="AB3177" s="135">
        <f t="shared" si="451"/>
        <v>16.75</v>
      </c>
      <c r="AC3177" s="130">
        <f t="shared" si="452"/>
        <v>115</v>
      </c>
      <c r="AD3177" s="130" t="str">
        <f t="shared" si="446"/>
        <v>66002-422</v>
      </c>
      <c r="AE3177" s="136"/>
      <c r="AF3177" s="137"/>
      <c r="AG3177" s="1" t="s">
        <v>573</v>
      </c>
      <c r="AH3177" s="43">
        <v>25000</v>
      </c>
      <c r="AI3177" s="229">
        <v>45315</v>
      </c>
    </row>
    <row r="3178" spans="1:35" x14ac:dyDescent="0.25">
      <c r="A3178" s="144">
        <v>45301</v>
      </c>
      <c r="B3178" s="56" t="s">
        <v>9203</v>
      </c>
      <c r="C3178" s="51" t="s">
        <v>327</v>
      </c>
      <c r="D3178" s="51" t="s">
        <v>353</v>
      </c>
      <c r="E3178" s="54">
        <v>45337</v>
      </c>
      <c r="F3178" s="51" t="s">
        <v>8532</v>
      </c>
      <c r="G3178" s="48" t="s">
        <v>352</v>
      </c>
      <c r="H3178" s="52">
        <v>150</v>
      </c>
      <c r="I3178" s="51" t="s">
        <v>326</v>
      </c>
      <c r="J3178" s="1">
        <v>32.340000000000003</v>
      </c>
      <c r="K3178" s="132">
        <v>1024645</v>
      </c>
      <c r="L3178" s="131"/>
      <c r="M3178" s="131">
        <v>8.4</v>
      </c>
      <c r="N3178" s="131">
        <v>4.5</v>
      </c>
      <c r="O3178" s="133">
        <f t="shared" si="453"/>
        <v>37.800000000000004</v>
      </c>
      <c r="P3178" s="131" t="s">
        <v>3497</v>
      </c>
      <c r="Q3178" s="131" t="s">
        <v>589</v>
      </c>
      <c r="R3178" s="134" t="s">
        <v>9539</v>
      </c>
      <c r="S3178" s="149">
        <v>73.142499999999998</v>
      </c>
      <c r="T3178" s="149">
        <v>0.48761666666666664</v>
      </c>
      <c r="U3178" s="150">
        <v>45335</v>
      </c>
      <c r="V3178" s="149">
        <v>0.31972222222222246</v>
      </c>
      <c r="W3178" s="130">
        <v>0.35</v>
      </c>
      <c r="X3178" s="135">
        <v>56</v>
      </c>
      <c r="Y3178" s="130" t="str">
        <f t="shared" si="448"/>
        <v>N1387</v>
      </c>
      <c r="Z3178" s="130" t="str">
        <f t="shared" si="449"/>
        <v>7/MH-C4500HT</v>
      </c>
      <c r="AA3178" s="135">
        <f t="shared" si="450"/>
        <v>0.35</v>
      </c>
      <c r="AB3178" s="135">
        <f t="shared" si="451"/>
        <v>32.340000000000003</v>
      </c>
      <c r="AC3178" s="130">
        <f t="shared" si="452"/>
        <v>56</v>
      </c>
      <c r="AD3178" s="130" t="str">
        <f t="shared" si="446"/>
        <v>66000-909</v>
      </c>
      <c r="AE3178" s="136"/>
      <c r="AF3178" s="137"/>
      <c r="AG3178" s="1" t="s">
        <v>153</v>
      </c>
      <c r="AH3178" s="43">
        <v>2906</v>
      </c>
      <c r="AI3178" s="229">
        <v>45337</v>
      </c>
    </row>
    <row r="3179" spans="1:35" x14ac:dyDescent="0.25">
      <c r="A3179" s="147">
        <v>45331</v>
      </c>
      <c r="B3179" s="82" t="s">
        <v>9410</v>
      </c>
      <c r="C3179" s="51" t="s">
        <v>9414</v>
      </c>
      <c r="D3179" s="51" t="s">
        <v>9413</v>
      </c>
      <c r="E3179" s="54">
        <v>45338</v>
      </c>
      <c r="F3179" s="51" t="s">
        <v>255</v>
      </c>
      <c r="G3179" s="48" t="s">
        <v>9411</v>
      </c>
      <c r="H3179" s="52">
        <v>1</v>
      </c>
      <c r="I3179" s="51" t="s">
        <v>315</v>
      </c>
      <c r="J3179" s="1">
        <v>11.67</v>
      </c>
      <c r="K3179" s="132">
        <v>1028490</v>
      </c>
      <c r="L3179" s="131" t="s">
        <v>9412</v>
      </c>
      <c r="M3179" s="131">
        <v>7.2</v>
      </c>
      <c r="N3179" s="131">
        <v>1.65</v>
      </c>
      <c r="O3179" s="133">
        <f t="shared" si="453"/>
        <v>11.879999999999999</v>
      </c>
      <c r="P3179" s="131" t="s">
        <v>3497</v>
      </c>
      <c r="Q3179" s="131" t="s">
        <v>464</v>
      </c>
      <c r="R3179" s="134" t="s">
        <v>5813</v>
      </c>
      <c r="S3179" s="149">
        <v>0.80583333333333407</v>
      </c>
      <c r="T3179" s="149">
        <v>0.80583333333333407</v>
      </c>
      <c r="U3179" s="150">
        <v>45336</v>
      </c>
      <c r="V3179" s="149">
        <v>0.19138888888889038</v>
      </c>
      <c r="W3179" s="130">
        <v>0.25</v>
      </c>
      <c r="X3179" s="135">
        <v>58.64</v>
      </c>
      <c r="Y3179" s="130" t="str">
        <f t="shared" si="448"/>
        <v>N1891</v>
      </c>
      <c r="Z3179" s="130" t="str">
        <f t="shared" si="449"/>
        <v>6/HR-AAU</v>
      </c>
      <c r="AA3179" s="135">
        <f t="shared" si="450"/>
        <v>0.25</v>
      </c>
      <c r="AB3179" s="135">
        <f t="shared" si="451"/>
        <v>11.67</v>
      </c>
      <c r="AC3179" s="130">
        <f t="shared" si="452"/>
        <v>58.64</v>
      </c>
      <c r="AD3179" s="130" t="str">
        <f t="shared" si="446"/>
        <v>22000-311C</v>
      </c>
      <c r="AE3179" s="136"/>
      <c r="AF3179" s="137"/>
      <c r="AG3179" s="1" t="s">
        <v>151</v>
      </c>
      <c r="AH3179" s="43" t="s">
        <v>277</v>
      </c>
      <c r="AI3179" s="229">
        <v>45323</v>
      </c>
    </row>
    <row r="3180" spans="1:35" x14ac:dyDescent="0.25">
      <c r="A3180" s="144">
        <v>45322</v>
      </c>
      <c r="B3180" s="56" t="s">
        <v>9359</v>
      </c>
      <c r="C3180" s="51" t="s">
        <v>633</v>
      </c>
      <c r="D3180" s="51" t="s">
        <v>6884</v>
      </c>
      <c r="E3180" s="54">
        <v>45339</v>
      </c>
      <c r="F3180" s="51" t="s">
        <v>282</v>
      </c>
      <c r="G3180" s="48" t="s">
        <v>6837</v>
      </c>
      <c r="H3180" s="52">
        <v>1</v>
      </c>
      <c r="I3180" s="51" t="s">
        <v>364</v>
      </c>
      <c r="J3180" s="1">
        <v>7.25</v>
      </c>
      <c r="K3180" s="132">
        <v>1027229</v>
      </c>
      <c r="L3180" s="131" t="s">
        <v>9360</v>
      </c>
      <c r="M3180" s="131">
        <v>7.4</v>
      </c>
      <c r="N3180" s="131">
        <v>2.6</v>
      </c>
      <c r="O3180" s="133">
        <f t="shared" si="453"/>
        <v>19.240000000000002</v>
      </c>
      <c r="P3180" s="131" t="s">
        <v>3486</v>
      </c>
      <c r="Q3180" s="131" t="s">
        <v>412</v>
      </c>
      <c r="R3180" s="134" t="s">
        <v>997</v>
      </c>
      <c r="S3180" s="149">
        <v>0.52333333333333254</v>
      </c>
      <c r="T3180" s="149">
        <v>0.52333333333333254</v>
      </c>
      <c r="U3180" s="150">
        <v>45336</v>
      </c>
      <c r="V3180" s="149">
        <v>0.150555555555556</v>
      </c>
      <c r="W3180" s="130">
        <v>0.27</v>
      </c>
      <c r="X3180" s="135">
        <v>49.79</v>
      </c>
      <c r="Y3180" s="130" t="str">
        <f t="shared" si="448"/>
        <v>RECELL819</v>
      </c>
      <c r="Z3180" s="130" t="str">
        <f t="shared" si="449"/>
        <v>1/UR18650ZY</v>
      </c>
      <c r="AA3180" s="135">
        <f t="shared" si="450"/>
        <v>0.27</v>
      </c>
      <c r="AB3180" s="135">
        <f t="shared" si="451"/>
        <v>7.25</v>
      </c>
      <c r="AC3180" s="130">
        <f t="shared" si="452"/>
        <v>49.79</v>
      </c>
      <c r="AD3180" s="130" t="str">
        <f t="shared" si="446"/>
        <v>22000-1015</v>
      </c>
      <c r="AE3180" s="136"/>
      <c r="AF3180" s="137"/>
      <c r="AG3180" s="1" t="s">
        <v>9312</v>
      </c>
      <c r="AH3180" s="43" t="s">
        <v>283</v>
      </c>
      <c r="AI3180" s="229">
        <v>45335</v>
      </c>
    </row>
    <row r="3181" spans="1:35" x14ac:dyDescent="0.25">
      <c r="A3181" s="140">
        <v>45321</v>
      </c>
      <c r="B3181" s="55" t="s">
        <v>9329</v>
      </c>
      <c r="C3181" s="51" t="s">
        <v>4140</v>
      </c>
      <c r="D3181" s="51" t="s">
        <v>9331</v>
      </c>
      <c r="E3181" s="54">
        <v>45341</v>
      </c>
      <c r="F3181" s="51" t="s">
        <v>3910</v>
      </c>
      <c r="G3181" s="48" t="s">
        <v>9330</v>
      </c>
      <c r="H3181" s="52">
        <v>2</v>
      </c>
      <c r="I3181" s="51" t="s">
        <v>256</v>
      </c>
      <c r="J3181" s="1">
        <v>2.66</v>
      </c>
      <c r="K3181" s="132">
        <v>1026994</v>
      </c>
      <c r="L3181" s="131"/>
      <c r="M3181" s="131">
        <v>12</v>
      </c>
      <c r="N3181" s="131"/>
      <c r="O3181" s="133">
        <f t="shared" si="453"/>
        <v>0</v>
      </c>
      <c r="P3181" s="131" t="s">
        <v>3538</v>
      </c>
      <c r="Q3181" s="131" t="s">
        <v>632</v>
      </c>
      <c r="R3181" s="134" t="s">
        <v>5451</v>
      </c>
      <c r="S3181" s="149">
        <v>3.1550000000000002</v>
      </c>
      <c r="T3181" s="149">
        <v>1.5775000000000001</v>
      </c>
      <c r="U3181" s="150">
        <v>45336</v>
      </c>
      <c r="V3181" s="149">
        <v>0.32305555555555499</v>
      </c>
      <c r="W3181" s="130">
        <v>0.5</v>
      </c>
      <c r="X3181" s="135">
        <v>55</v>
      </c>
      <c r="Y3181" s="130" t="str">
        <f t="shared" si="448"/>
        <v>AL287DEG</v>
      </c>
      <c r="Z3181" s="130" t="str">
        <f t="shared" si="449"/>
        <v>8/LR6XW</v>
      </c>
      <c r="AA3181" s="135">
        <f t="shared" si="450"/>
        <v>0.5</v>
      </c>
      <c r="AB3181" s="135">
        <f t="shared" si="451"/>
        <v>2.66</v>
      </c>
      <c r="AC3181" s="130">
        <f t="shared" si="452"/>
        <v>55</v>
      </c>
      <c r="AD3181" s="130" t="str">
        <f t="shared" si="446"/>
        <v>66000-278DEG</v>
      </c>
      <c r="AE3181" s="136"/>
      <c r="AF3181" s="137"/>
      <c r="AG3181" s="1" t="s">
        <v>152</v>
      </c>
      <c r="AH3181" s="43">
        <v>1853</v>
      </c>
      <c r="AI3181" s="229">
        <v>45337</v>
      </c>
    </row>
    <row r="3182" spans="1:35" x14ac:dyDescent="0.25">
      <c r="A3182" s="262">
        <v>45310</v>
      </c>
      <c r="B3182" s="59" t="s">
        <v>9261</v>
      </c>
      <c r="C3182" s="51" t="s">
        <v>4263</v>
      </c>
      <c r="D3182" s="51" t="s">
        <v>4264</v>
      </c>
      <c r="E3182" s="54">
        <v>45327</v>
      </c>
      <c r="F3182" s="51" t="s">
        <v>4260</v>
      </c>
      <c r="G3182" s="48" t="s">
        <v>4261</v>
      </c>
      <c r="H3182" s="52">
        <v>14</v>
      </c>
      <c r="I3182" s="51" t="s">
        <v>4262</v>
      </c>
      <c r="J3182" s="1">
        <v>17.32</v>
      </c>
      <c r="K3182" s="132">
        <v>1026045</v>
      </c>
      <c r="L3182" s="131"/>
      <c r="M3182" s="131">
        <v>24</v>
      </c>
      <c r="N3182" s="131">
        <v>2.2999999999999998</v>
      </c>
      <c r="O3182" s="133">
        <f t="shared" si="453"/>
        <v>55.199999999999996</v>
      </c>
      <c r="P3182" s="131" t="s">
        <v>115</v>
      </c>
      <c r="Q3182" s="131" t="s">
        <v>582</v>
      </c>
      <c r="R3182" s="134" t="s">
        <v>2172</v>
      </c>
      <c r="S3182" s="149">
        <v>7.341388888888889</v>
      </c>
      <c r="T3182" s="149">
        <v>0.52438492063492059</v>
      </c>
      <c r="U3182" s="150">
        <v>45336</v>
      </c>
      <c r="V3182" s="149">
        <v>0.56805555555555598</v>
      </c>
      <c r="W3182" s="130">
        <v>0.69</v>
      </c>
      <c r="X3182" s="135">
        <v>42</v>
      </c>
      <c r="Y3182" s="130" t="str">
        <f t="shared" si="448"/>
        <v>S129</v>
      </c>
      <c r="Z3182" s="130" t="str">
        <f t="shared" si="449"/>
        <v>2/12SB2.3P</v>
      </c>
      <c r="AA3182" s="135">
        <f t="shared" si="450"/>
        <v>0.69</v>
      </c>
      <c r="AB3182" s="135">
        <f t="shared" si="451"/>
        <v>17.32</v>
      </c>
      <c r="AC3182" s="130">
        <f t="shared" si="452"/>
        <v>42</v>
      </c>
      <c r="AD3182" s="130" t="str">
        <f t="shared" si="446"/>
        <v>67001-883</v>
      </c>
      <c r="AE3182" s="136"/>
      <c r="AF3182" s="137"/>
      <c r="AG3182" s="1" t="s">
        <v>153</v>
      </c>
      <c r="AH3182" s="43">
        <v>2628</v>
      </c>
      <c r="AI3182" s="229">
        <v>45261</v>
      </c>
    </row>
    <row r="3183" spans="1:35" x14ac:dyDescent="0.25">
      <c r="A3183" s="144">
        <v>45316</v>
      </c>
      <c r="B3183" s="56" t="s">
        <v>9281</v>
      </c>
      <c r="C3183" s="51" t="s">
        <v>2164</v>
      </c>
      <c r="D3183" s="51" t="s">
        <v>9284</v>
      </c>
      <c r="E3183" s="54">
        <v>45320</v>
      </c>
      <c r="F3183" s="51" t="s">
        <v>9282</v>
      </c>
      <c r="G3183" s="48" t="s">
        <v>9283</v>
      </c>
      <c r="H3183" s="52">
        <v>5</v>
      </c>
      <c r="I3183" s="51" t="s">
        <v>1417</v>
      </c>
      <c r="J3183" s="1">
        <v>7.2</v>
      </c>
      <c r="K3183" s="132">
        <v>1026544</v>
      </c>
      <c r="L3183" s="131"/>
      <c r="M3183" s="131">
        <v>3.6</v>
      </c>
      <c r="N3183" s="131">
        <v>14</v>
      </c>
      <c r="O3183" s="133">
        <f t="shared" si="453"/>
        <v>50.4</v>
      </c>
      <c r="P3183" s="131" t="s">
        <v>421</v>
      </c>
      <c r="Q3183" s="131" t="s">
        <v>412</v>
      </c>
      <c r="R3183" s="134" t="s">
        <v>2172</v>
      </c>
      <c r="S3183" s="149">
        <v>3.0127777777777789</v>
      </c>
      <c r="T3183" s="149">
        <v>0.60255555555555573</v>
      </c>
      <c r="U3183" s="150">
        <v>45336</v>
      </c>
      <c r="V3183" s="149">
        <v>0.22361111111111187</v>
      </c>
      <c r="W3183" s="130">
        <v>1</v>
      </c>
      <c r="X3183" s="135">
        <v>32</v>
      </c>
      <c r="Y3183" s="130" t="str">
        <f t="shared" si="448"/>
        <v>L976</v>
      </c>
      <c r="Z3183" s="130" t="str">
        <f t="shared" si="449"/>
        <v>1/ER34615M</v>
      </c>
      <c r="AA3183" s="135">
        <f t="shared" si="450"/>
        <v>1</v>
      </c>
      <c r="AB3183" s="135">
        <f t="shared" si="451"/>
        <v>7.2</v>
      </c>
      <c r="AC3183" s="130">
        <f t="shared" si="452"/>
        <v>32</v>
      </c>
      <c r="AD3183" s="130" t="str">
        <f t="shared" si="446"/>
        <v>67001-971</v>
      </c>
      <c r="AE3183" s="136"/>
      <c r="AF3183" s="137"/>
      <c r="AG3183" s="1" t="s">
        <v>153</v>
      </c>
      <c r="AH3183" s="43">
        <v>9467</v>
      </c>
      <c r="AI3183" s="229">
        <v>45196</v>
      </c>
    </row>
    <row r="3184" spans="1:35" x14ac:dyDescent="0.25">
      <c r="A3184" s="140">
        <v>45321</v>
      </c>
      <c r="B3184" s="55" t="s">
        <v>9342</v>
      </c>
      <c r="C3184" s="51" t="s">
        <v>1461</v>
      </c>
      <c r="D3184" s="51" t="s">
        <v>9446</v>
      </c>
      <c r="E3184" s="54">
        <v>45329</v>
      </c>
      <c r="F3184" s="51" t="s">
        <v>6273</v>
      </c>
      <c r="G3184" s="48" t="s">
        <v>9343</v>
      </c>
      <c r="H3184" s="52">
        <v>2</v>
      </c>
      <c r="I3184" s="51" t="s">
        <v>643</v>
      </c>
      <c r="J3184" s="1">
        <v>17.66</v>
      </c>
      <c r="K3184" s="132">
        <v>1027092</v>
      </c>
      <c r="L3184" s="131"/>
      <c r="M3184" s="131">
        <v>7.2</v>
      </c>
      <c r="N3184" s="131">
        <v>2.5</v>
      </c>
      <c r="O3184" s="133">
        <f t="shared" si="453"/>
        <v>18</v>
      </c>
      <c r="P3184" s="131" t="s">
        <v>3486</v>
      </c>
      <c r="Q3184" s="131" t="s">
        <v>4318</v>
      </c>
      <c r="R3184" s="134" t="s">
        <v>997</v>
      </c>
      <c r="S3184" s="149">
        <v>3.1530555555555564</v>
      </c>
      <c r="T3184" s="149">
        <v>1.5765277777777782</v>
      </c>
      <c r="U3184" s="150">
        <v>45336</v>
      </c>
      <c r="V3184" s="149">
        <v>0.54444444444444473</v>
      </c>
      <c r="W3184" s="130">
        <v>0.5</v>
      </c>
      <c r="X3184" s="135">
        <v>64.239999999999995</v>
      </c>
      <c r="Y3184" s="130" t="str">
        <f t="shared" si="448"/>
        <v>RECELL880</v>
      </c>
      <c r="Z3184" s="130" t="str">
        <f t="shared" si="449"/>
        <v>6/INR18650-25R</v>
      </c>
      <c r="AA3184" s="135">
        <f t="shared" si="450"/>
        <v>0.5</v>
      </c>
      <c r="AB3184" s="135">
        <f t="shared" si="451"/>
        <v>17.66</v>
      </c>
      <c r="AC3184" s="130">
        <f t="shared" si="452"/>
        <v>64.239999999999995</v>
      </c>
      <c r="AD3184" s="130" t="str">
        <f t="shared" ref="AD3184:AD3202" si="454">G3184</f>
        <v>22000-446V</v>
      </c>
      <c r="AE3184" s="136"/>
      <c r="AF3184" s="137"/>
      <c r="AG3184" s="1" t="s">
        <v>9312</v>
      </c>
      <c r="AH3184" s="43">
        <v>2267</v>
      </c>
      <c r="AI3184" s="229">
        <v>45320</v>
      </c>
    </row>
    <row r="3185" spans="1:35" x14ac:dyDescent="0.25">
      <c r="A3185" s="140">
        <v>45321</v>
      </c>
      <c r="B3185" s="55" t="s">
        <v>9328</v>
      </c>
      <c r="C3185" s="51" t="s">
        <v>2150</v>
      </c>
      <c r="D3185" s="51" t="s">
        <v>6546</v>
      </c>
      <c r="E3185" s="54">
        <v>45341</v>
      </c>
      <c r="F3185" s="51" t="s">
        <v>3910</v>
      </c>
      <c r="G3185" s="48" t="s">
        <v>7136</v>
      </c>
      <c r="H3185" s="52">
        <v>1</v>
      </c>
      <c r="I3185" s="51" t="s">
        <v>95</v>
      </c>
      <c r="J3185" s="1">
        <v>65.12</v>
      </c>
      <c r="K3185" s="132">
        <v>1026994</v>
      </c>
      <c r="L3185" s="131"/>
      <c r="M3185" s="131">
        <v>18</v>
      </c>
      <c r="N3185" s="131"/>
      <c r="O3185" s="133">
        <f t="shared" si="453"/>
        <v>0</v>
      </c>
      <c r="P3185" s="131" t="s">
        <v>3538</v>
      </c>
      <c r="Q3185" s="131" t="s">
        <v>6547</v>
      </c>
      <c r="R3185" s="134" t="s">
        <v>5451</v>
      </c>
      <c r="S3185" s="149">
        <v>4.0166666666666639</v>
      </c>
      <c r="T3185" s="149">
        <v>4.0166666666666639</v>
      </c>
      <c r="U3185" s="150">
        <v>45336</v>
      </c>
      <c r="V3185" s="149">
        <v>0.3841666666666681</v>
      </c>
      <c r="W3185" s="130">
        <v>5.5</v>
      </c>
      <c r="X3185" s="135">
        <v>390</v>
      </c>
      <c r="Y3185" s="130" t="str">
        <f t="shared" si="448"/>
        <v>AL612</v>
      </c>
      <c r="Z3185" s="130" t="str">
        <f t="shared" si="449"/>
        <v>72/LR20XW</v>
      </c>
      <c r="AA3185" s="135">
        <f t="shared" si="450"/>
        <v>5.5</v>
      </c>
      <c r="AB3185" s="135">
        <f t="shared" si="451"/>
        <v>65.12</v>
      </c>
      <c r="AC3185" s="130">
        <f t="shared" si="452"/>
        <v>390</v>
      </c>
      <c r="AD3185" s="130" t="str">
        <f t="shared" si="454"/>
        <v>66003-612DEG</v>
      </c>
      <c r="AE3185" s="136"/>
      <c r="AF3185" s="137"/>
      <c r="AG3185" s="1" t="s">
        <v>152</v>
      </c>
      <c r="AH3185" s="43">
        <v>1853</v>
      </c>
      <c r="AI3185" s="229">
        <v>45079</v>
      </c>
    </row>
    <row r="3186" spans="1:35" x14ac:dyDescent="0.25">
      <c r="A3186" s="140">
        <v>45314</v>
      </c>
      <c r="B3186" s="55" t="s">
        <v>9277</v>
      </c>
      <c r="C3186" s="51"/>
      <c r="D3186" s="51" t="s">
        <v>145</v>
      </c>
      <c r="E3186" s="54">
        <v>45327</v>
      </c>
      <c r="F3186" s="51" t="s">
        <v>139</v>
      </c>
      <c r="G3186" s="48" t="s">
        <v>144</v>
      </c>
      <c r="H3186" s="52">
        <v>6</v>
      </c>
      <c r="I3186" s="51"/>
      <c r="J3186" s="1">
        <v>1.59</v>
      </c>
      <c r="K3186" s="132">
        <v>1025820</v>
      </c>
      <c r="L3186" s="131"/>
      <c r="M3186" s="131"/>
      <c r="N3186" s="131"/>
      <c r="O3186" s="133">
        <f t="shared" si="453"/>
        <v>0</v>
      </c>
      <c r="P3186" s="131"/>
      <c r="Q3186" s="131"/>
      <c r="R3186" s="134" t="s">
        <v>259</v>
      </c>
      <c r="S3186" s="149">
        <v>1.2044444444444453</v>
      </c>
      <c r="T3186" s="149">
        <v>0.20074074074074089</v>
      </c>
      <c r="U3186" s="150">
        <v>45337</v>
      </c>
      <c r="V3186" s="149">
        <v>0.32527777777777978</v>
      </c>
      <c r="W3186" s="130">
        <v>0.28999999999999998</v>
      </c>
      <c r="X3186" s="135">
        <v>12</v>
      </c>
      <c r="Y3186" s="130" t="str">
        <f t="shared" si="448"/>
        <v>CA67</v>
      </c>
      <c r="Z3186" s="130">
        <f t="shared" si="449"/>
        <v>0</v>
      </c>
      <c r="AA3186" s="135">
        <f t="shared" si="450"/>
        <v>0.28999999999999998</v>
      </c>
      <c r="AB3186" s="135">
        <f t="shared" si="451"/>
        <v>1.59</v>
      </c>
      <c r="AC3186" s="130">
        <f t="shared" si="452"/>
        <v>12</v>
      </c>
      <c r="AD3186" s="130" t="str">
        <f t="shared" si="454"/>
        <v>66000-714</v>
      </c>
      <c r="AE3186" s="136"/>
      <c r="AF3186" s="137"/>
      <c r="AG3186" s="1" t="s">
        <v>573</v>
      </c>
      <c r="AH3186" s="43">
        <v>66824</v>
      </c>
      <c r="AI3186" s="229">
        <v>45077</v>
      </c>
    </row>
    <row r="3187" spans="1:35" x14ac:dyDescent="0.25">
      <c r="A3187" s="140">
        <v>45321</v>
      </c>
      <c r="B3187" s="55" t="s">
        <v>9336</v>
      </c>
      <c r="C3187" s="51" t="s">
        <v>3235</v>
      </c>
      <c r="D3187" s="51" t="s">
        <v>4321</v>
      </c>
      <c r="E3187" s="54">
        <v>45341</v>
      </c>
      <c r="F3187" s="51" t="s">
        <v>339</v>
      </c>
      <c r="G3187" s="48" t="s">
        <v>4320</v>
      </c>
      <c r="H3187" s="52">
        <v>1</v>
      </c>
      <c r="I3187" s="51" t="s">
        <v>1924</v>
      </c>
      <c r="J3187" s="1">
        <v>63.39</v>
      </c>
      <c r="K3187" s="132">
        <v>1026972</v>
      </c>
      <c r="L3187" s="131"/>
      <c r="M3187" s="131"/>
      <c r="N3187" s="131"/>
      <c r="O3187" s="133">
        <f t="shared" si="453"/>
        <v>0</v>
      </c>
      <c r="P3187" s="131"/>
      <c r="Q3187" s="131"/>
      <c r="R3187" s="134" t="s">
        <v>259</v>
      </c>
      <c r="S3187" s="149">
        <v>2.7524999999999999</v>
      </c>
      <c r="T3187" s="149">
        <v>2.7524999999999999</v>
      </c>
      <c r="U3187" s="150">
        <v>45337</v>
      </c>
      <c r="V3187" s="149">
        <v>0.45305555555555532</v>
      </c>
      <c r="W3187" s="130">
        <v>3.42</v>
      </c>
      <c r="X3187" s="135">
        <v>245</v>
      </c>
      <c r="Y3187" s="130" t="str">
        <f t="shared" si="448"/>
        <v>CH522</v>
      </c>
      <c r="Z3187" s="130" t="str">
        <f t="shared" si="449"/>
        <v>1/TSB-002PCB</v>
      </c>
      <c r="AA3187" s="135">
        <f t="shared" si="450"/>
        <v>3.42</v>
      </c>
      <c r="AB3187" s="135">
        <f t="shared" si="451"/>
        <v>63.39</v>
      </c>
      <c r="AC3187" s="130">
        <f t="shared" si="452"/>
        <v>245</v>
      </c>
      <c r="AD3187" s="130" t="str">
        <f t="shared" si="454"/>
        <v>66002-571</v>
      </c>
      <c r="AE3187" s="136"/>
      <c r="AF3187" s="137"/>
      <c r="AG3187" s="1" t="s">
        <v>152</v>
      </c>
      <c r="AH3187" s="43" t="s">
        <v>340</v>
      </c>
      <c r="AI3187" s="229">
        <v>45329</v>
      </c>
    </row>
    <row r="3188" spans="1:35" x14ac:dyDescent="0.25">
      <c r="A3188" s="144">
        <v>45301</v>
      </c>
      <c r="B3188" s="56" t="s">
        <v>9209</v>
      </c>
      <c r="C3188" s="51" t="s">
        <v>2931</v>
      </c>
      <c r="D3188" s="51" t="s">
        <v>4164</v>
      </c>
      <c r="E3188" s="54">
        <v>45323</v>
      </c>
      <c r="F3188" s="51" t="s">
        <v>4162</v>
      </c>
      <c r="G3188" s="48" t="s">
        <v>4163</v>
      </c>
      <c r="H3188" s="52">
        <v>35</v>
      </c>
      <c r="I3188" s="51" t="s">
        <v>1924</v>
      </c>
      <c r="J3188" s="1">
        <v>81.19</v>
      </c>
      <c r="K3188" s="132">
        <v>1025012</v>
      </c>
      <c r="L3188" s="131"/>
      <c r="M3188" s="131"/>
      <c r="N3188" s="131"/>
      <c r="O3188" s="133">
        <f t="shared" si="453"/>
        <v>0</v>
      </c>
      <c r="P3188" s="131"/>
      <c r="Q3188" s="131"/>
      <c r="R3188" s="134" t="s">
        <v>259</v>
      </c>
      <c r="S3188" s="149">
        <v>52.318888888888871</v>
      </c>
      <c r="T3188" s="149">
        <v>1.4948253968253964</v>
      </c>
      <c r="U3188" s="150">
        <v>45337</v>
      </c>
      <c r="V3188" s="149">
        <v>0.98527777777777636</v>
      </c>
      <c r="W3188" s="130">
        <v>2.0699999999999998</v>
      </c>
      <c r="X3188" s="135">
        <v>174</v>
      </c>
      <c r="Y3188" s="130" t="str">
        <f t="shared" si="448"/>
        <v>CH185</v>
      </c>
      <c r="Z3188" s="130" t="str">
        <f t="shared" si="449"/>
        <v>1/TSB002</v>
      </c>
      <c r="AA3188" s="135">
        <f t="shared" si="450"/>
        <v>2.0699999999999998</v>
      </c>
      <c r="AB3188" s="135">
        <f t="shared" si="451"/>
        <v>81.19</v>
      </c>
      <c r="AC3188" s="130">
        <f t="shared" si="452"/>
        <v>174</v>
      </c>
      <c r="AD3188" s="130" t="str">
        <f t="shared" si="454"/>
        <v>66000-093</v>
      </c>
      <c r="AE3188" s="136"/>
      <c r="AF3188" s="137"/>
      <c r="AG3188" s="1" t="s">
        <v>153</v>
      </c>
      <c r="AH3188" s="43">
        <v>2623</v>
      </c>
      <c r="AI3188" s="51"/>
    </row>
    <row r="3189" spans="1:35" x14ac:dyDescent="0.25">
      <c r="A3189" s="147">
        <v>45331</v>
      </c>
      <c r="B3189" s="82" t="s">
        <v>9428</v>
      </c>
      <c r="C3189" s="51" t="s">
        <v>773</v>
      </c>
      <c r="D3189" s="51" t="s">
        <v>9429</v>
      </c>
      <c r="E3189" s="54">
        <v>45344</v>
      </c>
      <c r="F3189" s="51" t="s">
        <v>6115</v>
      </c>
      <c r="G3189" s="48" t="s">
        <v>5733</v>
      </c>
      <c r="H3189" s="52">
        <v>1</v>
      </c>
      <c r="I3189" s="51" t="s">
        <v>630</v>
      </c>
      <c r="J3189" s="1">
        <v>80.91</v>
      </c>
      <c r="K3189" s="132">
        <v>1028397</v>
      </c>
      <c r="L3189" s="131"/>
      <c r="M3189" s="131">
        <v>24</v>
      </c>
      <c r="N3189" s="131">
        <v>3</v>
      </c>
      <c r="O3189" s="133">
        <f t="shared" si="453"/>
        <v>72</v>
      </c>
      <c r="P3189" s="131" t="s">
        <v>4011</v>
      </c>
      <c r="Q3189" s="131" t="s">
        <v>594</v>
      </c>
      <c r="R3189" s="134" t="s">
        <v>997</v>
      </c>
      <c r="S3189" s="149">
        <v>1.060555555555553</v>
      </c>
      <c r="T3189" s="149">
        <v>1.060555555555553</v>
      </c>
      <c r="U3189" s="150">
        <v>45337</v>
      </c>
      <c r="V3189" s="149">
        <v>0.17111111111111033</v>
      </c>
      <c r="W3189" s="130">
        <v>1.17</v>
      </c>
      <c r="X3189" s="135">
        <v>240</v>
      </c>
      <c r="Y3189" s="130" t="str">
        <f t="shared" si="448"/>
        <v>RECELL240</v>
      </c>
      <c r="Z3189" s="130" t="str">
        <f t="shared" si="449"/>
        <v>20/N3000CR</v>
      </c>
      <c r="AA3189" s="135">
        <f t="shared" si="450"/>
        <v>1.17</v>
      </c>
      <c r="AB3189" s="135">
        <f t="shared" si="451"/>
        <v>80.91</v>
      </c>
      <c r="AC3189" s="130">
        <f t="shared" si="452"/>
        <v>240</v>
      </c>
      <c r="AD3189" s="130" t="str">
        <f t="shared" si="454"/>
        <v>30003-870SAFA</v>
      </c>
      <c r="AE3189" s="136"/>
      <c r="AF3189" s="137"/>
      <c r="AG3189" s="1" t="s">
        <v>9312</v>
      </c>
      <c r="AH3189" s="43">
        <v>65658</v>
      </c>
      <c r="AI3189" s="19"/>
    </row>
    <row r="3190" spans="1:35" x14ac:dyDescent="0.25">
      <c r="A3190" s="144">
        <v>45301</v>
      </c>
      <c r="B3190" s="56" t="s">
        <v>9196</v>
      </c>
      <c r="C3190" s="51" t="s">
        <v>2109</v>
      </c>
      <c r="D3190" s="51" t="s">
        <v>8731</v>
      </c>
      <c r="E3190" s="54">
        <v>45321</v>
      </c>
      <c r="F3190" s="51" t="s">
        <v>1407</v>
      </c>
      <c r="G3190" s="48" t="s">
        <v>8730</v>
      </c>
      <c r="H3190" s="52">
        <v>1000</v>
      </c>
      <c r="I3190" s="51" t="s">
        <v>148</v>
      </c>
      <c r="J3190" s="1">
        <v>31.22</v>
      </c>
      <c r="K3190" s="132">
        <v>1024903</v>
      </c>
      <c r="L3190" s="131"/>
      <c r="M3190" s="131">
        <v>3.6</v>
      </c>
      <c r="N3190" s="131">
        <v>26</v>
      </c>
      <c r="O3190" s="133">
        <f t="shared" si="453"/>
        <v>93.600000000000009</v>
      </c>
      <c r="P3190" s="131" t="s">
        <v>3372</v>
      </c>
      <c r="Q3190" s="131" t="s">
        <v>550</v>
      </c>
      <c r="R3190" s="134" t="s">
        <v>9540</v>
      </c>
      <c r="S3190" s="149">
        <v>238.97111111111113</v>
      </c>
      <c r="T3190" s="149">
        <v>0.23897111111111113</v>
      </c>
      <c r="U3190" s="150">
        <v>45337</v>
      </c>
      <c r="V3190" s="149">
        <v>4.8333333333333339</v>
      </c>
      <c r="W3190" s="130">
        <v>0.31</v>
      </c>
      <c r="X3190" s="135">
        <v>61</v>
      </c>
      <c r="Y3190" s="130" t="str">
        <f t="shared" si="448"/>
        <v>L965</v>
      </c>
      <c r="Z3190" s="130" t="str">
        <f t="shared" si="449"/>
        <v>2/LSH20</v>
      </c>
      <c r="AA3190" s="135">
        <f t="shared" si="450"/>
        <v>0.31</v>
      </c>
      <c r="AB3190" s="135">
        <f t="shared" si="451"/>
        <v>31.22</v>
      </c>
      <c r="AC3190" s="130">
        <f t="shared" si="452"/>
        <v>61</v>
      </c>
      <c r="AD3190" s="130" t="str">
        <f t="shared" si="454"/>
        <v>67001-959</v>
      </c>
      <c r="AE3190" s="136"/>
      <c r="AF3190" s="137"/>
      <c r="AG3190" s="1" t="s">
        <v>153</v>
      </c>
      <c r="AH3190" s="43">
        <v>66531</v>
      </c>
      <c r="AI3190" s="229">
        <v>45334</v>
      </c>
    </row>
    <row r="3191" spans="1:35" x14ac:dyDescent="0.25">
      <c r="A3191" s="140">
        <v>45321</v>
      </c>
      <c r="B3191" s="55" t="s">
        <v>9341</v>
      </c>
      <c r="C3191" s="51" t="s">
        <v>1404</v>
      </c>
      <c r="D3191" s="51" t="s">
        <v>1405</v>
      </c>
      <c r="E3191" s="54">
        <v>45329</v>
      </c>
      <c r="F3191" s="51" t="s">
        <v>6273</v>
      </c>
      <c r="G3191" s="48" t="s">
        <v>1403</v>
      </c>
      <c r="H3191" s="52">
        <v>1</v>
      </c>
      <c r="I3191" s="51" t="s">
        <v>284</v>
      </c>
      <c r="J3191" s="1">
        <v>38.049999999999997</v>
      </c>
      <c r="K3191" s="132">
        <v>1027092</v>
      </c>
      <c r="L3191" s="131"/>
      <c r="M3191" s="131">
        <v>18</v>
      </c>
      <c r="N3191" s="131">
        <v>2.5</v>
      </c>
      <c r="O3191" s="133">
        <f t="shared" si="453"/>
        <v>45</v>
      </c>
      <c r="P3191" s="131" t="s">
        <v>4011</v>
      </c>
      <c r="Q3191" s="131" t="s">
        <v>590</v>
      </c>
      <c r="R3191" s="134" t="s">
        <v>997</v>
      </c>
      <c r="S3191" s="149">
        <v>1.293333333333333</v>
      </c>
      <c r="T3191" s="149">
        <v>1.293333333333333</v>
      </c>
      <c r="U3191" s="150">
        <v>45341</v>
      </c>
      <c r="V3191" s="149">
        <v>0.25000000000000044</v>
      </c>
      <c r="W3191" s="130">
        <v>1.2</v>
      </c>
      <c r="X3191" s="135">
        <v>135</v>
      </c>
      <c r="Y3191" s="130" t="str">
        <f t="shared" si="448"/>
        <v>RECELL259</v>
      </c>
      <c r="Z3191" s="130" t="str">
        <f t="shared" si="449"/>
        <v>15/NC2500SCR</v>
      </c>
      <c r="AA3191" s="135">
        <f t="shared" si="450"/>
        <v>1.2</v>
      </c>
      <c r="AB3191" s="135">
        <f t="shared" si="451"/>
        <v>38.049999999999997</v>
      </c>
      <c r="AC3191" s="130">
        <f t="shared" si="452"/>
        <v>135</v>
      </c>
      <c r="AD3191" s="130" t="str">
        <f t="shared" si="454"/>
        <v>22000-446I</v>
      </c>
      <c r="AE3191" s="136"/>
      <c r="AF3191" s="137"/>
      <c r="AG3191" s="1" t="s">
        <v>9312</v>
      </c>
      <c r="AH3191" s="43">
        <v>2267</v>
      </c>
      <c r="AI3191" s="229">
        <v>45307</v>
      </c>
    </row>
    <row r="3192" spans="1:35" x14ac:dyDescent="0.25">
      <c r="A3192" s="146">
        <v>45337</v>
      </c>
      <c r="B3192" s="57" t="s">
        <v>9454</v>
      </c>
      <c r="C3192" s="51" t="s">
        <v>3162</v>
      </c>
      <c r="D3192" s="51" t="s">
        <v>3163</v>
      </c>
      <c r="E3192" s="54">
        <v>45329</v>
      </c>
      <c r="F3192" s="51" t="s">
        <v>6273</v>
      </c>
      <c r="G3192" s="48" t="s">
        <v>3161</v>
      </c>
      <c r="H3192" s="52">
        <v>2</v>
      </c>
      <c r="I3192" s="51" t="s">
        <v>284</v>
      </c>
      <c r="J3192" s="1">
        <v>30</v>
      </c>
      <c r="K3192" s="132">
        <v>1027092</v>
      </c>
      <c r="L3192" s="131"/>
      <c r="M3192" s="131">
        <v>14.4</v>
      </c>
      <c r="N3192" s="131">
        <v>2.5</v>
      </c>
      <c r="O3192" s="133">
        <f t="shared" si="453"/>
        <v>36</v>
      </c>
      <c r="P3192" s="131" t="s">
        <v>96</v>
      </c>
      <c r="Q3192" s="131" t="s">
        <v>591</v>
      </c>
      <c r="R3192" s="134" t="s">
        <v>997</v>
      </c>
      <c r="S3192" s="149">
        <v>2.8136111111111117</v>
      </c>
      <c r="T3192" s="149">
        <v>1.4068055555555559</v>
      </c>
      <c r="U3192" s="150">
        <v>45341</v>
      </c>
      <c r="V3192" s="149">
        <v>0.25000000000000044</v>
      </c>
      <c r="W3192" s="130">
        <v>1.5</v>
      </c>
      <c r="X3192" s="135">
        <v>105</v>
      </c>
      <c r="Y3192" s="130" t="s">
        <v>9455</v>
      </c>
      <c r="Z3192" s="130" t="s">
        <v>3162</v>
      </c>
      <c r="AA3192" s="135">
        <f t="shared" ref="AA3192:AA3202" si="455">W3192</f>
        <v>1.5</v>
      </c>
      <c r="AB3192" s="135">
        <f t="shared" ref="AB3192:AB3202" si="456">J3192</f>
        <v>30</v>
      </c>
      <c r="AC3192" s="130">
        <f t="shared" si="452"/>
        <v>105</v>
      </c>
      <c r="AD3192" s="130" t="str">
        <f t="shared" si="454"/>
        <v>22000-446N</v>
      </c>
      <c r="AE3192" s="136"/>
      <c r="AF3192" s="137"/>
      <c r="AG3192" s="1" t="s">
        <v>9312</v>
      </c>
      <c r="AH3192" s="43">
        <v>2267</v>
      </c>
      <c r="AI3192" s="51"/>
    </row>
    <row r="3193" spans="1:35" x14ac:dyDescent="0.25">
      <c r="A3193" s="147">
        <v>45331</v>
      </c>
      <c r="B3193" s="82" t="s">
        <v>9427</v>
      </c>
      <c r="C3193" s="51" t="s">
        <v>2397</v>
      </c>
      <c r="D3193" s="51" t="s">
        <v>639</v>
      </c>
      <c r="E3193" s="54">
        <v>45349</v>
      </c>
      <c r="F3193" s="51" t="s">
        <v>267</v>
      </c>
      <c r="G3193" s="48" t="s">
        <v>638</v>
      </c>
      <c r="H3193" s="52">
        <v>1</v>
      </c>
      <c r="I3193" s="51" t="s">
        <v>243</v>
      </c>
      <c r="J3193" s="1">
        <v>25.67</v>
      </c>
      <c r="K3193" s="132">
        <v>1028377</v>
      </c>
      <c r="L3193" s="131"/>
      <c r="M3193" s="131">
        <v>12</v>
      </c>
      <c r="N3193" s="131">
        <v>2.5</v>
      </c>
      <c r="O3193" s="133">
        <f t="shared" si="453"/>
        <v>30</v>
      </c>
      <c r="P3193" s="131" t="s">
        <v>3497</v>
      </c>
      <c r="Q3193" s="131" t="s">
        <v>584</v>
      </c>
      <c r="R3193" s="134" t="s">
        <v>287</v>
      </c>
      <c r="S3193" s="149">
        <v>0.99361111111110834</v>
      </c>
      <c r="T3193" s="149">
        <v>0.99361111111110834</v>
      </c>
      <c r="U3193" s="150">
        <v>45341</v>
      </c>
      <c r="V3193" s="149">
        <v>0.34972222222222049</v>
      </c>
      <c r="W3193" s="130">
        <v>0.79</v>
      </c>
      <c r="X3193" s="135">
        <v>62</v>
      </c>
      <c r="Y3193" s="130" t="str">
        <f t="shared" ref="Y3193:Y3202" si="457">D3193</f>
        <v>N354</v>
      </c>
      <c r="Z3193" s="130" t="str">
        <f t="shared" ref="Z3193:Z3202" si="458">C3193</f>
        <v>10/HR-3UTHB</v>
      </c>
      <c r="AA3193" s="135">
        <f t="shared" si="455"/>
        <v>0.79</v>
      </c>
      <c r="AB3193" s="135">
        <f t="shared" si="456"/>
        <v>25.67</v>
      </c>
      <c r="AC3193" s="130">
        <f t="shared" si="452"/>
        <v>62</v>
      </c>
      <c r="AD3193" s="130" t="str">
        <f t="shared" si="454"/>
        <v>66000-354</v>
      </c>
      <c r="AE3193" s="136"/>
      <c r="AF3193" s="137"/>
      <c r="AG3193" s="1" t="s">
        <v>153</v>
      </c>
      <c r="AH3193" s="43">
        <v>66116</v>
      </c>
      <c r="AI3193" s="229">
        <v>45323</v>
      </c>
    </row>
    <row r="3194" spans="1:35" x14ac:dyDescent="0.25">
      <c r="A3194" s="147">
        <v>45324</v>
      </c>
      <c r="B3194" s="82" t="s">
        <v>9385</v>
      </c>
      <c r="C3194" s="51" t="s">
        <v>3197</v>
      </c>
      <c r="D3194" s="51" t="s">
        <v>3479</v>
      </c>
      <c r="E3194" s="54">
        <v>45337</v>
      </c>
      <c r="F3194" s="51" t="s">
        <v>1347</v>
      </c>
      <c r="G3194" s="48" t="s">
        <v>3478</v>
      </c>
      <c r="H3194" s="52">
        <v>10</v>
      </c>
      <c r="I3194" s="51" t="s">
        <v>114</v>
      </c>
      <c r="J3194" s="1">
        <v>36.58</v>
      </c>
      <c r="K3194" s="132">
        <v>1027504</v>
      </c>
      <c r="L3194" s="131"/>
      <c r="M3194" s="131">
        <v>12</v>
      </c>
      <c r="N3194" s="131">
        <v>4.5</v>
      </c>
      <c r="O3194" s="133">
        <f t="shared" si="453"/>
        <v>54</v>
      </c>
      <c r="P3194" s="131" t="s">
        <v>3497</v>
      </c>
      <c r="Q3194" s="131" t="s">
        <v>584</v>
      </c>
      <c r="R3194" s="134" t="s">
        <v>2172</v>
      </c>
      <c r="S3194" s="149">
        <v>6.264166666666668</v>
      </c>
      <c r="T3194" s="149">
        <v>0.62641666666666684</v>
      </c>
      <c r="U3194" s="150">
        <v>45341</v>
      </c>
      <c r="V3194" s="149">
        <v>0.69999999999999885</v>
      </c>
      <c r="W3194" s="130">
        <v>0.45</v>
      </c>
      <c r="X3194" s="135">
        <v>100</v>
      </c>
      <c r="Y3194" s="130" t="str">
        <f t="shared" si="457"/>
        <v>N338</v>
      </c>
      <c r="Z3194" s="130" t="str">
        <f t="shared" si="458"/>
        <v>10/HR-4/3FAU</v>
      </c>
      <c r="AA3194" s="135">
        <f t="shared" si="455"/>
        <v>0.45</v>
      </c>
      <c r="AB3194" s="135">
        <f t="shared" si="456"/>
        <v>36.58</v>
      </c>
      <c r="AC3194" s="130">
        <f t="shared" si="452"/>
        <v>100</v>
      </c>
      <c r="AD3194" s="130" t="str">
        <f t="shared" si="454"/>
        <v>66000-348</v>
      </c>
      <c r="AE3194" s="136"/>
      <c r="AF3194" s="137"/>
      <c r="AG3194" s="1" t="s">
        <v>151</v>
      </c>
      <c r="AH3194" s="43">
        <v>65443</v>
      </c>
      <c r="AI3194" s="51"/>
    </row>
    <row r="3195" spans="1:35" x14ac:dyDescent="0.25">
      <c r="A3195" s="146">
        <v>45337</v>
      </c>
      <c r="B3195" s="57" t="s">
        <v>9447</v>
      </c>
      <c r="C3195" s="51" t="s">
        <v>3652</v>
      </c>
      <c r="D3195" s="51" t="s">
        <v>5783</v>
      </c>
      <c r="E3195" s="54">
        <v>45357</v>
      </c>
      <c r="F3195" s="51" t="s">
        <v>322</v>
      </c>
      <c r="G3195" s="48" t="s">
        <v>5781</v>
      </c>
      <c r="H3195" s="52">
        <v>20</v>
      </c>
      <c r="I3195" s="51" t="s">
        <v>552</v>
      </c>
      <c r="J3195" s="1">
        <v>5.57</v>
      </c>
      <c r="K3195" s="132">
        <v>1029029</v>
      </c>
      <c r="L3195" s="131"/>
      <c r="M3195" s="131">
        <v>4.8</v>
      </c>
      <c r="N3195" s="131">
        <v>4</v>
      </c>
      <c r="O3195" s="133">
        <f t="shared" si="453"/>
        <v>19.2</v>
      </c>
      <c r="P3195" s="131" t="s">
        <v>96</v>
      </c>
      <c r="Q3195" s="131" t="s">
        <v>562</v>
      </c>
      <c r="R3195" s="134" t="s">
        <v>2172</v>
      </c>
      <c r="S3195" s="149">
        <v>6.3941666666666741</v>
      </c>
      <c r="T3195" s="149">
        <v>0.31970833333333371</v>
      </c>
      <c r="U3195" s="150">
        <v>45341</v>
      </c>
      <c r="V3195" s="149">
        <v>0.8158333333333343</v>
      </c>
      <c r="W3195" s="130">
        <v>0.48</v>
      </c>
      <c r="X3195" s="135">
        <v>32.270000000000003</v>
      </c>
      <c r="Y3195" s="130" t="str">
        <f t="shared" si="457"/>
        <v>N775</v>
      </c>
      <c r="Z3195" s="130" t="str">
        <f t="shared" si="458"/>
        <v>2/ITL4000D</v>
      </c>
      <c r="AA3195" s="135">
        <f t="shared" si="455"/>
        <v>0.48</v>
      </c>
      <c r="AB3195" s="135">
        <f t="shared" si="456"/>
        <v>5.57</v>
      </c>
      <c r="AC3195" s="130">
        <f t="shared" si="452"/>
        <v>32.270000000000003</v>
      </c>
      <c r="AD3195" s="130" t="str">
        <f t="shared" si="454"/>
        <v>30004-354B</v>
      </c>
      <c r="AE3195" s="136"/>
      <c r="AF3195" s="137"/>
      <c r="AG3195" s="1" t="s">
        <v>573</v>
      </c>
      <c r="AH3195" s="43" t="s">
        <v>9448</v>
      </c>
      <c r="AI3195" s="51"/>
    </row>
    <row r="3196" spans="1:35" x14ac:dyDescent="0.25">
      <c r="A3196" s="146">
        <v>45281</v>
      </c>
      <c r="B3196" s="57" t="s">
        <v>9187</v>
      </c>
      <c r="C3196" s="51" t="s">
        <v>9188</v>
      </c>
      <c r="D3196" s="51" t="s">
        <v>6472</v>
      </c>
      <c r="E3196" s="54">
        <v>45313</v>
      </c>
      <c r="F3196" s="51" t="s">
        <v>6469</v>
      </c>
      <c r="G3196" s="48" t="s">
        <v>6470</v>
      </c>
      <c r="H3196" s="52">
        <v>1</v>
      </c>
      <c r="I3196" s="51" t="s">
        <v>6107</v>
      </c>
      <c r="J3196" s="1">
        <v>1009.65</v>
      </c>
      <c r="K3196" s="132">
        <v>1024096</v>
      </c>
      <c r="L3196" s="131"/>
      <c r="M3196" s="131">
        <v>25.2</v>
      </c>
      <c r="N3196" s="131">
        <v>101.7</v>
      </c>
      <c r="O3196" s="133">
        <f t="shared" si="453"/>
        <v>2562.84</v>
      </c>
      <c r="P3196" s="131" t="s">
        <v>3486</v>
      </c>
      <c r="Q3196" s="131" t="s">
        <v>6473</v>
      </c>
      <c r="R3196" s="134" t="s">
        <v>2172</v>
      </c>
      <c r="S3196" s="149">
        <v>25.706944444444446</v>
      </c>
      <c r="T3196" s="149">
        <v>25.706944444444446</v>
      </c>
      <c r="U3196" s="150">
        <v>45341</v>
      </c>
      <c r="V3196" s="149">
        <v>0.49111111111110972</v>
      </c>
      <c r="W3196" s="130">
        <v>12.88</v>
      </c>
      <c r="X3196" s="135">
        <v>3700</v>
      </c>
      <c r="Y3196" s="130" t="str">
        <f t="shared" si="457"/>
        <v>RL1621</v>
      </c>
      <c r="Z3196" s="130" t="str">
        <f t="shared" si="458"/>
        <v>224/NCR18650BD</v>
      </c>
      <c r="AA3196" s="135">
        <f t="shared" si="455"/>
        <v>12.88</v>
      </c>
      <c r="AB3196" s="135">
        <f t="shared" si="456"/>
        <v>1009.65</v>
      </c>
      <c r="AC3196" s="130">
        <f t="shared" si="452"/>
        <v>3700</v>
      </c>
      <c r="AD3196" s="130" t="str">
        <f t="shared" si="454"/>
        <v>66003-076</v>
      </c>
      <c r="AE3196" s="136"/>
      <c r="AF3196" s="137"/>
      <c r="AG3196" s="1" t="s">
        <v>151</v>
      </c>
      <c r="AH3196" s="43">
        <v>32937</v>
      </c>
      <c r="AI3196" s="229">
        <v>45124</v>
      </c>
    </row>
    <row r="3197" spans="1:35" x14ac:dyDescent="0.25">
      <c r="A3197" s="139">
        <v>45243</v>
      </c>
      <c r="B3197" s="58" t="s">
        <v>8923</v>
      </c>
      <c r="C3197" s="51" t="s">
        <v>8925</v>
      </c>
      <c r="D3197" s="51" t="s">
        <v>8926</v>
      </c>
      <c r="E3197" s="54">
        <v>45257</v>
      </c>
      <c r="F3197" s="51" t="s">
        <v>117</v>
      </c>
      <c r="G3197" s="48" t="s">
        <v>8924</v>
      </c>
      <c r="H3197" s="52">
        <v>1</v>
      </c>
      <c r="I3197" s="51" t="s">
        <v>6107</v>
      </c>
      <c r="J3197" s="1">
        <v>40.79</v>
      </c>
      <c r="K3197" s="132">
        <v>1019328</v>
      </c>
      <c r="L3197" s="131"/>
      <c r="M3197" s="131">
        <v>10.8</v>
      </c>
      <c r="N3197" s="131">
        <v>6.4</v>
      </c>
      <c r="O3197" s="133">
        <f t="shared" si="453"/>
        <v>69.12</v>
      </c>
      <c r="P3197" s="180" t="s">
        <v>3486</v>
      </c>
      <c r="Q3197" s="131" t="s">
        <v>372</v>
      </c>
      <c r="R3197" s="134" t="s">
        <v>7648</v>
      </c>
      <c r="S3197" s="149">
        <v>2.4233333333333338</v>
      </c>
      <c r="T3197" s="149">
        <v>2.4233333333333338</v>
      </c>
      <c r="U3197" s="150">
        <v>45342</v>
      </c>
      <c r="V3197" s="149">
        <v>0.31166666666666742</v>
      </c>
      <c r="W3197" s="130">
        <v>0.5</v>
      </c>
      <c r="X3197" s="135">
        <v>130</v>
      </c>
      <c r="Y3197" s="130" t="str">
        <f t="shared" si="457"/>
        <v>RL1765</v>
      </c>
      <c r="Z3197" s="130" t="str">
        <f t="shared" si="458"/>
        <v>6/NCR18650BD</v>
      </c>
      <c r="AA3197" s="135">
        <f t="shared" si="455"/>
        <v>0.5</v>
      </c>
      <c r="AB3197" s="135">
        <f t="shared" si="456"/>
        <v>40.79</v>
      </c>
      <c r="AC3197" s="130">
        <f t="shared" si="452"/>
        <v>130</v>
      </c>
      <c r="AD3197" s="130" t="str">
        <f t="shared" si="454"/>
        <v>66003-203</v>
      </c>
      <c r="AE3197" s="136"/>
      <c r="AF3197" s="137"/>
      <c r="AG3197" s="1" t="s">
        <v>151</v>
      </c>
      <c r="AH3197" s="43">
        <v>24232</v>
      </c>
      <c r="AI3197" s="229">
        <v>45058</v>
      </c>
    </row>
    <row r="3198" spans="1:35" x14ac:dyDescent="0.25">
      <c r="A3198" s="144">
        <v>45301</v>
      </c>
      <c r="B3198" s="56" t="s">
        <v>9210</v>
      </c>
      <c r="C3198" s="51" t="s">
        <v>6099</v>
      </c>
      <c r="D3198" s="51" t="s">
        <v>9212</v>
      </c>
      <c r="E3198" s="54">
        <v>45313</v>
      </c>
      <c r="F3198" s="51" t="s">
        <v>9179</v>
      </c>
      <c r="G3198" s="48" t="s">
        <v>9211</v>
      </c>
      <c r="H3198" s="52">
        <v>2</v>
      </c>
      <c r="I3198" s="51" t="s">
        <v>3492</v>
      </c>
      <c r="J3198" s="1">
        <v>37.82</v>
      </c>
      <c r="K3198" s="132">
        <v>1023977</v>
      </c>
      <c r="L3198" s="131"/>
      <c r="M3198" s="131"/>
      <c r="N3198" s="131"/>
      <c r="O3198" s="133">
        <f t="shared" si="453"/>
        <v>0</v>
      </c>
      <c r="P3198" s="131"/>
      <c r="Q3198" s="131"/>
      <c r="R3198" s="134" t="s">
        <v>249</v>
      </c>
      <c r="S3198" s="149">
        <v>0.24055555555555674</v>
      </c>
      <c r="T3198" s="149">
        <v>0.12027777777777837</v>
      </c>
      <c r="U3198" s="150">
        <v>45342</v>
      </c>
      <c r="V3198" s="149">
        <v>0.15916666666666623</v>
      </c>
      <c r="W3198" s="130">
        <v>0.25</v>
      </c>
      <c r="X3198" s="135">
        <v>110</v>
      </c>
      <c r="Y3198" s="130" t="str">
        <f t="shared" si="457"/>
        <v>CH649</v>
      </c>
      <c r="Z3198" s="130" t="str">
        <f t="shared" si="458"/>
        <v>1/TSB-003A</v>
      </c>
      <c r="AA3198" s="135">
        <f t="shared" si="455"/>
        <v>0.25</v>
      </c>
      <c r="AB3198" s="135">
        <f t="shared" si="456"/>
        <v>37.82</v>
      </c>
      <c r="AC3198" s="130">
        <f t="shared" si="452"/>
        <v>110</v>
      </c>
      <c r="AD3198" s="130" t="str">
        <f t="shared" si="454"/>
        <v>66003-649</v>
      </c>
      <c r="AE3198" s="136"/>
      <c r="AF3198" s="137"/>
      <c r="AG3198" s="1" t="s">
        <v>152</v>
      </c>
      <c r="AH3198" s="43">
        <v>2976</v>
      </c>
      <c r="AI3198" s="51"/>
    </row>
    <row r="3199" spans="1:35" x14ac:dyDescent="0.25">
      <c r="A3199" s="146">
        <v>45323</v>
      </c>
      <c r="B3199" s="57" t="s">
        <v>9363</v>
      </c>
      <c r="C3199" s="51" t="s">
        <v>6937</v>
      </c>
      <c r="D3199" s="51" t="s">
        <v>7051</v>
      </c>
      <c r="E3199" s="54">
        <v>45338</v>
      </c>
      <c r="F3199" s="51" t="s">
        <v>360</v>
      </c>
      <c r="G3199" s="48" t="s">
        <v>6936</v>
      </c>
      <c r="H3199" s="52">
        <v>1</v>
      </c>
      <c r="I3199" s="51" t="s">
        <v>326</v>
      </c>
      <c r="J3199" s="1">
        <v>137.54</v>
      </c>
      <c r="K3199" s="132">
        <v>1027302</v>
      </c>
      <c r="L3199" s="131"/>
      <c r="M3199" s="131">
        <v>36</v>
      </c>
      <c r="N3199" s="131">
        <v>4.5</v>
      </c>
      <c r="O3199" s="133">
        <f t="shared" si="453"/>
        <v>162</v>
      </c>
      <c r="P3199" s="131" t="s">
        <v>3497</v>
      </c>
      <c r="Q3199" s="131" t="s">
        <v>6938</v>
      </c>
      <c r="R3199" s="134" t="s">
        <v>997</v>
      </c>
      <c r="S3199" s="149">
        <v>2.003611111111109</v>
      </c>
      <c r="T3199" s="149">
        <v>2.003611111111109</v>
      </c>
      <c r="U3199" s="150">
        <v>45337</v>
      </c>
      <c r="V3199" s="149">
        <v>0.16666666666666874</v>
      </c>
      <c r="W3199" s="130">
        <v>2.7</v>
      </c>
      <c r="X3199" s="135">
        <v>275</v>
      </c>
      <c r="Y3199" s="130" t="str">
        <f t="shared" si="457"/>
        <v>RECELL824</v>
      </c>
      <c r="Z3199" s="130" t="str">
        <f t="shared" si="458"/>
        <v>30/MH-C4500HT</v>
      </c>
      <c r="AA3199" s="135">
        <f t="shared" si="455"/>
        <v>2.7</v>
      </c>
      <c r="AB3199" s="135">
        <f t="shared" si="456"/>
        <v>137.54</v>
      </c>
      <c r="AC3199" s="130">
        <f t="shared" si="452"/>
        <v>275</v>
      </c>
      <c r="AD3199" s="130" t="str">
        <f t="shared" si="454"/>
        <v>66004-127</v>
      </c>
      <c r="AE3199" s="136"/>
      <c r="AF3199" s="137"/>
      <c r="AG3199" s="1" t="s">
        <v>9312</v>
      </c>
      <c r="AH3199" s="43">
        <v>23922</v>
      </c>
      <c r="AI3199" s="229">
        <v>45309</v>
      </c>
    </row>
    <row r="3200" spans="1:35" x14ac:dyDescent="0.25">
      <c r="A3200" s="146">
        <v>45323</v>
      </c>
      <c r="B3200" s="57" t="s">
        <v>9364</v>
      </c>
      <c r="C3200" s="51" t="s">
        <v>2284</v>
      </c>
      <c r="D3200" s="51" t="s">
        <v>2481</v>
      </c>
      <c r="E3200" s="54">
        <v>45338</v>
      </c>
      <c r="F3200" s="51" t="s">
        <v>105</v>
      </c>
      <c r="G3200" s="48" t="s">
        <v>2283</v>
      </c>
      <c r="H3200" s="52">
        <v>1</v>
      </c>
      <c r="I3200" s="51" t="s">
        <v>719</v>
      </c>
      <c r="J3200" s="1">
        <v>33.18</v>
      </c>
      <c r="K3200" s="132">
        <v>1027317</v>
      </c>
      <c r="L3200" s="131"/>
      <c r="M3200" s="131">
        <v>25.2</v>
      </c>
      <c r="N3200" s="131">
        <v>3</v>
      </c>
      <c r="O3200" s="133">
        <f t="shared" si="453"/>
        <v>75.599999999999994</v>
      </c>
      <c r="P3200" s="131" t="s">
        <v>3486</v>
      </c>
      <c r="Q3200" s="131" t="s">
        <v>589</v>
      </c>
      <c r="R3200" s="134" t="s">
        <v>997</v>
      </c>
      <c r="S3200" s="149">
        <v>1.04138888888889</v>
      </c>
      <c r="T3200" s="149">
        <v>1.04138888888889</v>
      </c>
      <c r="U3200" s="150">
        <v>45342</v>
      </c>
      <c r="V3200" s="149">
        <v>0.23833333333333329</v>
      </c>
      <c r="W3200" s="130">
        <v>1.75</v>
      </c>
      <c r="X3200" s="135">
        <v>130</v>
      </c>
      <c r="Y3200" s="130" t="str">
        <f t="shared" si="457"/>
        <v>RECELL709</v>
      </c>
      <c r="Z3200" s="130" t="str">
        <f t="shared" si="458"/>
        <v>7/INR18650-30Q</v>
      </c>
      <c r="AA3200" s="135">
        <f t="shared" si="455"/>
        <v>1.75</v>
      </c>
      <c r="AB3200" s="135">
        <f t="shared" si="456"/>
        <v>33.18</v>
      </c>
      <c r="AC3200" s="130">
        <f t="shared" si="452"/>
        <v>130</v>
      </c>
      <c r="AD3200" s="130" t="str">
        <f t="shared" si="454"/>
        <v>22000-999C</v>
      </c>
      <c r="AE3200" s="136"/>
      <c r="AF3200" s="137"/>
      <c r="AG3200" s="1" t="s">
        <v>9312</v>
      </c>
      <c r="AH3200" s="43" t="s">
        <v>294</v>
      </c>
      <c r="AI3200" s="229">
        <v>45128</v>
      </c>
    </row>
    <row r="3201" spans="1:35" x14ac:dyDescent="0.25">
      <c r="A3201" s="262">
        <v>45310</v>
      </c>
      <c r="B3201" s="59" t="s">
        <v>9259</v>
      </c>
      <c r="C3201" s="51" t="s">
        <v>327</v>
      </c>
      <c r="D3201" s="51" t="s">
        <v>353</v>
      </c>
      <c r="E3201" s="54">
        <v>45352</v>
      </c>
      <c r="F3201" s="51" t="s">
        <v>571</v>
      </c>
      <c r="G3201" s="48" t="s">
        <v>352</v>
      </c>
      <c r="H3201" s="52">
        <v>300</v>
      </c>
      <c r="I3201" s="51" t="s">
        <v>326</v>
      </c>
      <c r="J3201" s="1">
        <v>32.340000000000003</v>
      </c>
      <c r="K3201" s="132">
        <v>1026047</v>
      </c>
      <c r="L3201" s="131"/>
      <c r="M3201" s="131">
        <v>8.4</v>
      </c>
      <c r="N3201" s="131">
        <v>4.5</v>
      </c>
      <c r="O3201" s="133">
        <f t="shared" si="453"/>
        <v>37.800000000000004</v>
      </c>
      <c r="P3201" s="131" t="s">
        <v>3497</v>
      </c>
      <c r="Q3201" s="131" t="s">
        <v>589</v>
      </c>
      <c r="R3201" s="134" t="s">
        <v>9541</v>
      </c>
      <c r="S3201" s="149">
        <v>113.01638888888887</v>
      </c>
      <c r="T3201" s="149">
        <v>0.37672129629629625</v>
      </c>
      <c r="U3201" s="150">
        <v>45342</v>
      </c>
      <c r="V3201" s="149">
        <v>2.0363888888888897</v>
      </c>
      <c r="W3201" s="130">
        <v>0.35</v>
      </c>
      <c r="X3201" s="135">
        <v>54</v>
      </c>
      <c r="Y3201" s="130" t="str">
        <f t="shared" si="457"/>
        <v>N1387</v>
      </c>
      <c r="Z3201" s="130" t="str">
        <f t="shared" si="458"/>
        <v>7/MH-C4500HT</v>
      </c>
      <c r="AA3201" s="135">
        <f t="shared" si="455"/>
        <v>0.35</v>
      </c>
      <c r="AB3201" s="135">
        <f t="shared" si="456"/>
        <v>32.340000000000003</v>
      </c>
      <c r="AC3201" s="130">
        <f t="shared" si="452"/>
        <v>54</v>
      </c>
      <c r="AD3201" s="130" t="str">
        <f t="shared" si="454"/>
        <v>66000-909</v>
      </c>
      <c r="AE3201" s="136"/>
      <c r="AF3201" s="137"/>
      <c r="AG3201" s="1" t="s">
        <v>153</v>
      </c>
      <c r="AH3201" s="43">
        <v>65616</v>
      </c>
      <c r="AI3201" s="229">
        <v>45261</v>
      </c>
    </row>
    <row r="3202" spans="1:35" x14ac:dyDescent="0.25">
      <c r="A3202" s="147">
        <v>45324</v>
      </c>
      <c r="B3202" s="82" t="s">
        <v>9367</v>
      </c>
      <c r="C3202" s="51" t="s">
        <v>3126</v>
      </c>
      <c r="D3202" s="51" t="s">
        <v>4585</v>
      </c>
      <c r="E3202" s="54">
        <v>45338</v>
      </c>
      <c r="F3202" s="51" t="s">
        <v>285</v>
      </c>
      <c r="G3202" s="48" t="s">
        <v>4247</v>
      </c>
      <c r="H3202" s="52">
        <v>2</v>
      </c>
      <c r="I3202" s="51" t="s">
        <v>288</v>
      </c>
      <c r="J3202" s="1">
        <v>12.25</v>
      </c>
      <c r="K3202" s="132">
        <v>1027263</v>
      </c>
      <c r="L3202" s="131"/>
      <c r="M3202" s="131">
        <v>4.8</v>
      </c>
      <c r="N3202" s="131">
        <v>4</v>
      </c>
      <c r="O3202" s="133">
        <f t="shared" si="453"/>
        <v>19.2</v>
      </c>
      <c r="P3202" s="131" t="s">
        <v>3497</v>
      </c>
      <c r="Q3202" s="131" t="s">
        <v>562</v>
      </c>
      <c r="R3202" s="134" t="s">
        <v>997</v>
      </c>
      <c r="S3202" s="149">
        <v>1.1277777777777787</v>
      </c>
      <c r="T3202" s="149">
        <v>0.56388888888888933</v>
      </c>
      <c r="U3202" s="150">
        <v>45342</v>
      </c>
      <c r="V3202" s="149">
        <v>0.39472222222222353</v>
      </c>
      <c r="W3202" s="130">
        <v>1.21</v>
      </c>
      <c r="X3202" s="135">
        <v>59.93</v>
      </c>
      <c r="Y3202" s="130" t="str">
        <f t="shared" si="457"/>
        <v>RECELL757</v>
      </c>
      <c r="Z3202" s="130" t="str">
        <f t="shared" si="458"/>
        <v>4/HR-4/3AU</v>
      </c>
      <c r="AA3202" s="135">
        <f t="shared" si="455"/>
        <v>1.21</v>
      </c>
      <c r="AB3202" s="135">
        <f t="shared" si="456"/>
        <v>12.25</v>
      </c>
      <c r="AC3202" s="130">
        <f t="shared" si="452"/>
        <v>59.93</v>
      </c>
      <c r="AD3202" s="130" t="str">
        <f t="shared" si="454"/>
        <v>22000-999E</v>
      </c>
      <c r="AE3202" s="136"/>
      <c r="AF3202" s="137"/>
      <c r="AG3202" s="1" t="s">
        <v>9312</v>
      </c>
      <c r="AH3202" s="43" t="s">
        <v>286</v>
      </c>
      <c r="AI3202" s="229">
        <v>45330</v>
      </c>
    </row>
    <row r="3204" spans="1:35" x14ac:dyDescent="0.25">
      <c r="A3204" s="147">
        <v>45324</v>
      </c>
      <c r="B3204" s="82" t="s">
        <v>9373</v>
      </c>
      <c r="C3204" s="51" t="s">
        <v>644</v>
      </c>
      <c r="D3204" s="51" t="s">
        <v>6633</v>
      </c>
      <c r="E3204" s="54">
        <v>45344</v>
      </c>
      <c r="F3204" s="51" t="s">
        <v>9374</v>
      </c>
      <c r="G3204" s="48" t="s">
        <v>9343</v>
      </c>
      <c r="H3204" s="52">
        <v>1</v>
      </c>
      <c r="I3204" s="51" t="s">
        <v>643</v>
      </c>
      <c r="J3204" s="1">
        <v>17.649999999999999</v>
      </c>
      <c r="K3204" s="132">
        <v>1027521</v>
      </c>
      <c r="L3204" s="131"/>
      <c r="M3204" s="261" t="s">
        <v>9375</v>
      </c>
      <c r="N3204" s="131">
        <v>2.5</v>
      </c>
      <c r="O3204" s="133"/>
      <c r="P3204" s="131" t="s">
        <v>3486</v>
      </c>
      <c r="Q3204" s="131" t="s">
        <v>4318</v>
      </c>
      <c r="R3204" s="134" t="s">
        <v>997</v>
      </c>
      <c r="S3204" s="149">
        <v>1.6744444444444442</v>
      </c>
      <c r="T3204" s="149">
        <v>1.6744444444444442</v>
      </c>
      <c r="U3204" s="150">
        <v>45343</v>
      </c>
      <c r="V3204" s="149">
        <v>0.27500000000000036</v>
      </c>
      <c r="W3204" s="130">
        <v>1.42</v>
      </c>
      <c r="X3204" s="135">
        <v>65</v>
      </c>
      <c r="Y3204" s="130" t="str">
        <f t="shared" ref="Y3204:Y3235" si="459">D3204</f>
        <v>RECELL810</v>
      </c>
      <c r="Z3204" s="130" t="str">
        <f t="shared" ref="Z3204:Z3235" si="460">C3204</f>
        <v>4/INR18650-25R</v>
      </c>
      <c r="AA3204" s="135">
        <f t="shared" ref="AA3204:AA3235" si="461">W3204</f>
        <v>1.42</v>
      </c>
      <c r="AB3204" s="135">
        <f t="shared" ref="AB3204:AB3235" si="462">J3204</f>
        <v>17.649999999999999</v>
      </c>
      <c r="AC3204" s="130">
        <f t="shared" ref="AC3204:AC3224" si="463">X3204</f>
        <v>65</v>
      </c>
      <c r="AD3204" s="130" t="str">
        <f t="shared" ref="AD3204:AD3235" si="464">G3204</f>
        <v>22000-446V</v>
      </c>
      <c r="AE3204" s="136"/>
      <c r="AF3204" s="137"/>
      <c r="AG3204" s="1" t="s">
        <v>9312</v>
      </c>
      <c r="AH3204" s="43">
        <v>2032</v>
      </c>
      <c r="AI3204" s="229">
        <v>45324</v>
      </c>
    </row>
    <row r="3205" spans="1:35" x14ac:dyDescent="0.25">
      <c r="A3205" s="140">
        <v>45328</v>
      </c>
      <c r="B3205" s="55" t="s">
        <v>9390</v>
      </c>
      <c r="C3205" s="51" t="s">
        <v>9280</v>
      </c>
      <c r="D3205" s="51" t="s">
        <v>9389</v>
      </c>
      <c r="E3205" s="54">
        <v>45338</v>
      </c>
      <c r="F3205" s="51" t="s">
        <v>832</v>
      </c>
      <c r="G3205" s="48" t="s">
        <v>9272</v>
      </c>
      <c r="H3205" s="52">
        <v>1</v>
      </c>
      <c r="I3205" s="51" t="s">
        <v>114</v>
      </c>
      <c r="J3205" s="1">
        <v>49.66</v>
      </c>
      <c r="K3205" s="132">
        <v>1027672</v>
      </c>
      <c r="L3205" s="131"/>
      <c r="M3205" s="131">
        <v>8.4</v>
      </c>
      <c r="N3205" s="131">
        <v>9</v>
      </c>
      <c r="O3205" s="133">
        <f t="shared" ref="O3205:O3231" si="465">N3205*M3205</f>
        <v>75.600000000000009</v>
      </c>
      <c r="P3205" s="131" t="s">
        <v>3497</v>
      </c>
      <c r="Q3205" s="131" t="s">
        <v>1188</v>
      </c>
      <c r="R3205" s="134" t="s">
        <v>997</v>
      </c>
      <c r="S3205" s="149">
        <v>1.4163888888888874</v>
      </c>
      <c r="T3205" s="149">
        <v>1.4163888888888874</v>
      </c>
      <c r="U3205" s="150">
        <v>45343</v>
      </c>
      <c r="V3205" s="149">
        <v>4.4166666666666909E-2</v>
      </c>
      <c r="W3205" s="130">
        <v>1.03</v>
      </c>
      <c r="X3205" s="135">
        <v>210</v>
      </c>
      <c r="Y3205" s="130" t="str">
        <f t="shared" si="459"/>
        <v>RECELL877</v>
      </c>
      <c r="Z3205" s="130" t="str">
        <f t="shared" si="460"/>
        <v>14/HR-4/3FAU</v>
      </c>
      <c r="AA3205" s="135">
        <f t="shared" si="461"/>
        <v>1.03</v>
      </c>
      <c r="AB3205" s="135">
        <f t="shared" si="462"/>
        <v>49.66</v>
      </c>
      <c r="AC3205" s="130">
        <f t="shared" si="463"/>
        <v>210</v>
      </c>
      <c r="AD3205" s="130" t="str">
        <f t="shared" si="464"/>
        <v>66003-220</v>
      </c>
      <c r="AE3205" s="136"/>
      <c r="AF3205" s="137"/>
      <c r="AG3205" s="1" t="s">
        <v>573</v>
      </c>
      <c r="AH3205" s="43">
        <v>64999</v>
      </c>
      <c r="AI3205" s="229">
        <v>45345</v>
      </c>
    </row>
    <row r="3206" spans="1:35" x14ac:dyDescent="0.25">
      <c r="A3206" s="262">
        <v>45338</v>
      </c>
      <c r="B3206" s="59" t="s">
        <v>9466</v>
      </c>
      <c r="C3206" s="51" t="s">
        <v>9467</v>
      </c>
      <c r="D3206" s="51" t="s">
        <v>8647</v>
      </c>
      <c r="E3206" s="54">
        <v>45357</v>
      </c>
      <c r="F3206" s="51" t="s">
        <v>302</v>
      </c>
      <c r="G3206" s="48" t="s">
        <v>8645</v>
      </c>
      <c r="H3206" s="52">
        <v>6</v>
      </c>
      <c r="I3206" s="51" t="s">
        <v>315</v>
      </c>
      <c r="J3206" s="1">
        <v>9.16</v>
      </c>
      <c r="K3206" s="132">
        <v>1029097</v>
      </c>
      <c r="L3206" s="131"/>
      <c r="M3206" s="131">
        <v>1.2</v>
      </c>
      <c r="N3206" s="131">
        <v>1.65</v>
      </c>
      <c r="O3206" s="133">
        <f t="shared" si="465"/>
        <v>1.9799999999999998</v>
      </c>
      <c r="P3206" s="131" t="s">
        <v>3497</v>
      </c>
      <c r="Q3206" s="131" t="s">
        <v>583</v>
      </c>
      <c r="R3206" s="134" t="s">
        <v>2172</v>
      </c>
      <c r="S3206" s="149">
        <v>1.9233333333333316</v>
      </c>
      <c r="T3206" s="149">
        <v>0.32055555555555526</v>
      </c>
      <c r="U3206" s="150">
        <v>45343</v>
      </c>
      <c r="V3206" s="149">
        <v>0.38861111111110969</v>
      </c>
      <c r="W3206" s="130">
        <v>0.41</v>
      </c>
      <c r="X3206" s="135">
        <v>34.25</v>
      </c>
      <c r="Y3206" s="130" t="str">
        <f t="shared" si="459"/>
        <v>N676</v>
      </c>
      <c r="Z3206" s="130" t="str">
        <f t="shared" si="460"/>
        <v>5/HR-AAU FDK</v>
      </c>
      <c r="AA3206" s="135">
        <f t="shared" si="461"/>
        <v>0.41</v>
      </c>
      <c r="AB3206" s="135">
        <f t="shared" si="462"/>
        <v>9.16</v>
      </c>
      <c r="AC3206" s="130">
        <f t="shared" si="463"/>
        <v>34.25</v>
      </c>
      <c r="AD3206" s="130" t="str">
        <f t="shared" si="464"/>
        <v>30006-235HMP-51</v>
      </c>
      <c r="AE3206" s="136"/>
      <c r="AF3206" s="137"/>
      <c r="AG3206" s="1" t="s">
        <v>573</v>
      </c>
      <c r="AH3206" s="43" t="s">
        <v>513</v>
      </c>
      <c r="AI3206" s="1"/>
    </row>
    <row r="3207" spans="1:35" x14ac:dyDescent="0.25">
      <c r="A3207" s="147">
        <v>45331</v>
      </c>
      <c r="B3207" s="82" t="s">
        <v>9420</v>
      </c>
      <c r="C3207" s="51" t="s">
        <v>4747</v>
      </c>
      <c r="D3207" s="51" t="s">
        <v>9423</v>
      </c>
      <c r="E3207" s="54">
        <v>45336</v>
      </c>
      <c r="F3207" s="51" t="s">
        <v>3718</v>
      </c>
      <c r="G3207" s="48" t="s">
        <v>9421</v>
      </c>
      <c r="H3207" s="52">
        <v>4</v>
      </c>
      <c r="I3207" s="51" t="s">
        <v>113</v>
      </c>
      <c r="J3207" s="1">
        <v>23.72</v>
      </c>
      <c r="K3207" s="132">
        <v>1028200</v>
      </c>
      <c r="L3207" s="131" t="s">
        <v>9422</v>
      </c>
      <c r="M3207" s="131">
        <v>7.2</v>
      </c>
      <c r="N3207" s="131">
        <v>6.7</v>
      </c>
      <c r="O3207" s="133">
        <f t="shared" si="465"/>
        <v>48.24</v>
      </c>
      <c r="P3207" s="131" t="s">
        <v>3486</v>
      </c>
      <c r="Q3207" s="131" t="s">
        <v>281</v>
      </c>
      <c r="R3207" s="134" t="s">
        <v>2172</v>
      </c>
      <c r="S3207" s="149">
        <v>2.5452777777777764</v>
      </c>
      <c r="T3207" s="149">
        <v>0.6363194444444441</v>
      </c>
      <c r="U3207" s="150">
        <v>45343</v>
      </c>
      <c r="V3207" s="149">
        <v>0.53722222222222182</v>
      </c>
      <c r="W3207" s="130">
        <v>0.5</v>
      </c>
      <c r="X3207" s="135">
        <v>60.51</v>
      </c>
      <c r="Y3207" s="130" t="str">
        <f t="shared" si="459"/>
        <v>RL812</v>
      </c>
      <c r="Z3207" s="130" t="str">
        <f t="shared" si="460"/>
        <v>4/NCR18650BF</v>
      </c>
      <c r="AA3207" s="135">
        <f t="shared" si="461"/>
        <v>0.5</v>
      </c>
      <c r="AB3207" s="135">
        <f t="shared" si="462"/>
        <v>23.72</v>
      </c>
      <c r="AC3207" s="130">
        <f t="shared" si="463"/>
        <v>60.51</v>
      </c>
      <c r="AD3207" s="130" t="str">
        <f t="shared" si="464"/>
        <v>88003-109</v>
      </c>
      <c r="AE3207" s="136"/>
      <c r="AF3207" s="137"/>
      <c r="AG3207" s="1" t="s">
        <v>573</v>
      </c>
      <c r="AH3207" s="43" t="s">
        <v>8108</v>
      </c>
      <c r="AI3207" s="51"/>
    </row>
    <row r="3208" spans="1:35" x14ac:dyDescent="0.25">
      <c r="A3208" s="262">
        <v>45338</v>
      </c>
      <c r="B3208" s="59" t="s">
        <v>9461</v>
      </c>
      <c r="C3208" s="51" t="s">
        <v>580</v>
      </c>
      <c r="D3208" s="51" t="s">
        <v>6392</v>
      </c>
      <c r="E3208" s="54">
        <v>45351</v>
      </c>
      <c r="F3208" s="51" t="s">
        <v>255</v>
      </c>
      <c r="G3208" s="48" t="s">
        <v>6226</v>
      </c>
      <c r="H3208" s="52">
        <v>1</v>
      </c>
      <c r="I3208" s="51" t="s">
        <v>364</v>
      </c>
      <c r="J3208" s="1">
        <v>14.5</v>
      </c>
      <c r="K3208" s="132">
        <v>1029203</v>
      </c>
      <c r="L3208" s="131"/>
      <c r="M3208" s="131">
        <v>7.4</v>
      </c>
      <c r="N3208" s="131">
        <v>2.6</v>
      </c>
      <c r="O3208" s="133">
        <f t="shared" si="465"/>
        <v>19.240000000000002</v>
      </c>
      <c r="P3208" s="131" t="s">
        <v>5138</v>
      </c>
      <c r="Q3208" s="131" t="s">
        <v>582</v>
      </c>
      <c r="R3208" s="134" t="s">
        <v>997</v>
      </c>
      <c r="S3208" s="149">
        <v>1.2050000000000005</v>
      </c>
      <c r="T3208" s="149">
        <v>1.2050000000000005</v>
      </c>
      <c r="U3208" s="150">
        <v>45343</v>
      </c>
      <c r="V3208" s="149">
        <v>0.15138888888888946</v>
      </c>
      <c r="W3208" s="130">
        <v>0.75</v>
      </c>
      <c r="X3208" s="135">
        <v>56.8</v>
      </c>
      <c r="Y3208" s="130" t="str">
        <f t="shared" si="459"/>
        <v>RECELL802</v>
      </c>
      <c r="Z3208" s="130" t="str">
        <f t="shared" si="460"/>
        <v>2/UR18650ZY</v>
      </c>
      <c r="AA3208" s="135">
        <f t="shared" si="461"/>
        <v>0.75</v>
      </c>
      <c r="AB3208" s="135">
        <f t="shared" si="462"/>
        <v>14.5</v>
      </c>
      <c r="AC3208" s="130">
        <f t="shared" si="463"/>
        <v>56.8</v>
      </c>
      <c r="AD3208" s="130" t="str">
        <f t="shared" si="464"/>
        <v>22000-966C</v>
      </c>
      <c r="AE3208" s="136"/>
      <c r="AF3208" s="137"/>
      <c r="AG3208" s="1" t="s">
        <v>9312</v>
      </c>
      <c r="AH3208" s="43" t="s">
        <v>9462</v>
      </c>
      <c r="AI3208" s="1"/>
    </row>
    <row r="3209" spans="1:35" x14ac:dyDescent="0.25">
      <c r="A3209" s="147">
        <v>45331</v>
      </c>
      <c r="B3209" s="82" t="s">
        <v>9415</v>
      </c>
      <c r="C3209" s="51" t="s">
        <v>9417</v>
      </c>
      <c r="D3209" s="51" t="s">
        <v>9418</v>
      </c>
      <c r="E3209" s="54">
        <v>45344</v>
      </c>
      <c r="F3209" s="51" t="s">
        <v>339</v>
      </c>
      <c r="G3209" s="48" t="s">
        <v>9416</v>
      </c>
      <c r="H3209" s="52">
        <v>1</v>
      </c>
      <c r="I3209" s="51" t="s">
        <v>318</v>
      </c>
      <c r="J3209" s="1">
        <v>65.760000000000005</v>
      </c>
      <c r="K3209" s="132">
        <v>1028346</v>
      </c>
      <c r="L3209" s="131"/>
      <c r="M3209" s="131">
        <v>10.8</v>
      </c>
      <c r="N3209" s="131">
        <v>10.35</v>
      </c>
      <c r="O3209" s="133">
        <f t="shared" si="465"/>
        <v>111.78</v>
      </c>
      <c r="P3209" s="131" t="s">
        <v>3486</v>
      </c>
      <c r="Q3209" s="131" t="s">
        <v>400</v>
      </c>
      <c r="R3209" s="134" t="s">
        <v>997</v>
      </c>
      <c r="S3209" s="149">
        <v>2.8080555555555571</v>
      </c>
      <c r="T3209" s="149">
        <v>2.8080555555555571</v>
      </c>
      <c r="U3209" s="150">
        <v>45343</v>
      </c>
      <c r="V3209" s="149">
        <v>0.88805555555555671</v>
      </c>
      <c r="W3209" s="130">
        <v>2.5</v>
      </c>
      <c r="X3209" s="135">
        <v>200</v>
      </c>
      <c r="Y3209" s="130" t="str">
        <f t="shared" si="459"/>
        <v>RL1395</v>
      </c>
      <c r="Z3209" s="130" t="str">
        <f t="shared" si="460"/>
        <v>9/NCR18650GA</v>
      </c>
      <c r="AA3209" s="135">
        <f t="shared" si="461"/>
        <v>2.5</v>
      </c>
      <c r="AB3209" s="135">
        <f t="shared" si="462"/>
        <v>65.760000000000005</v>
      </c>
      <c r="AC3209" s="130">
        <f t="shared" si="463"/>
        <v>200</v>
      </c>
      <c r="AD3209" s="130" t="str">
        <f t="shared" si="464"/>
        <v>66002-504</v>
      </c>
      <c r="AE3209" s="136"/>
      <c r="AF3209" s="137"/>
      <c r="AG3209" s="1" t="s">
        <v>9312</v>
      </c>
      <c r="AH3209" s="43" t="s">
        <v>9419</v>
      </c>
      <c r="AI3209" s="229">
        <v>45323</v>
      </c>
    </row>
    <row r="3210" spans="1:35" x14ac:dyDescent="0.25">
      <c r="A3210" s="146">
        <v>45344</v>
      </c>
      <c r="B3210" s="57" t="s">
        <v>9522</v>
      </c>
      <c r="C3210" s="51" t="s">
        <v>9525</v>
      </c>
      <c r="D3210" s="51" t="s">
        <v>9524</v>
      </c>
      <c r="E3210" s="54">
        <v>45350</v>
      </c>
      <c r="F3210" s="51" t="s">
        <v>105</v>
      </c>
      <c r="G3210" s="48" t="s">
        <v>9523</v>
      </c>
      <c r="H3210" s="52">
        <v>1</v>
      </c>
      <c r="I3210" s="51" t="s">
        <v>368</v>
      </c>
      <c r="J3210" s="1">
        <v>13.27</v>
      </c>
      <c r="K3210" s="132">
        <v>1029845</v>
      </c>
      <c r="L3210" s="131"/>
      <c r="M3210" s="131">
        <v>7.2</v>
      </c>
      <c r="N3210" s="131">
        <v>2.7</v>
      </c>
      <c r="O3210" s="133">
        <f t="shared" si="465"/>
        <v>19.440000000000001</v>
      </c>
      <c r="P3210" s="131" t="s">
        <v>3497</v>
      </c>
      <c r="Q3210" s="131" t="s">
        <v>464</v>
      </c>
      <c r="R3210" s="134" t="s">
        <v>9073</v>
      </c>
      <c r="S3210" s="149">
        <v>1.939444444444443</v>
      </c>
      <c r="T3210" s="149">
        <v>1.939444444444443</v>
      </c>
      <c r="U3210" s="150">
        <v>45348</v>
      </c>
      <c r="V3210" s="149">
        <v>8.3333333333333037E-2</v>
      </c>
      <c r="W3210" s="130">
        <v>0.5</v>
      </c>
      <c r="X3210" s="135">
        <v>26.9</v>
      </c>
      <c r="Y3210" s="130" t="str">
        <f t="shared" si="459"/>
        <v>N1026</v>
      </c>
      <c r="Z3210" s="130" t="str">
        <f t="shared" si="460"/>
        <v>6/HR-AU FDK</v>
      </c>
      <c r="AA3210" s="135">
        <f t="shared" si="461"/>
        <v>0.5</v>
      </c>
      <c r="AB3210" s="135">
        <f t="shared" si="462"/>
        <v>13.27</v>
      </c>
      <c r="AC3210" s="130">
        <f t="shared" si="463"/>
        <v>26.9</v>
      </c>
      <c r="AD3210" s="130" t="str">
        <f t="shared" si="464"/>
        <v>66001-257</v>
      </c>
      <c r="AE3210" s="136"/>
      <c r="AF3210" s="137"/>
      <c r="AG3210" s="1" t="s">
        <v>151</v>
      </c>
      <c r="AH3210" s="43">
        <v>23984</v>
      </c>
      <c r="AI3210" s="229">
        <v>45343</v>
      </c>
    </row>
    <row r="3211" spans="1:35" x14ac:dyDescent="0.25">
      <c r="A3211" s="146">
        <v>45344</v>
      </c>
      <c r="B3211" s="57" t="s">
        <v>9527</v>
      </c>
      <c r="C3211" s="51" t="s">
        <v>376</v>
      </c>
      <c r="D3211" s="51" t="s">
        <v>377</v>
      </c>
      <c r="E3211" s="54">
        <v>45357</v>
      </c>
      <c r="F3211" s="51" t="s">
        <v>322</v>
      </c>
      <c r="G3211" s="48" t="s">
        <v>375</v>
      </c>
      <c r="H3211" s="52">
        <v>2</v>
      </c>
      <c r="I3211" s="51" t="s">
        <v>95</v>
      </c>
      <c r="J3211" s="1">
        <v>6.01</v>
      </c>
      <c r="K3211" s="132">
        <v>1029852</v>
      </c>
      <c r="L3211" s="131"/>
      <c r="M3211" s="131">
        <v>9</v>
      </c>
      <c r="N3211" s="131"/>
      <c r="O3211" s="133">
        <f t="shared" si="465"/>
        <v>0</v>
      </c>
      <c r="P3211" s="131" t="s">
        <v>3538</v>
      </c>
      <c r="Q3211" s="131" t="s">
        <v>464</v>
      </c>
      <c r="R3211" s="134" t="s">
        <v>5667</v>
      </c>
      <c r="S3211" s="149">
        <v>1.4427777777777786</v>
      </c>
      <c r="T3211" s="149">
        <v>0.7213888888888893</v>
      </c>
      <c r="U3211" s="150">
        <v>45348</v>
      </c>
      <c r="V3211" s="149">
        <v>0.16666666666666874</v>
      </c>
      <c r="W3211" s="130">
        <v>0.28000000000000003</v>
      </c>
      <c r="X3211" s="135">
        <v>45</v>
      </c>
      <c r="Y3211" s="130" t="str">
        <f t="shared" si="459"/>
        <v>AL83</v>
      </c>
      <c r="Z3211" s="130" t="str">
        <f t="shared" si="460"/>
        <v>6/LR20XW</v>
      </c>
      <c r="AA3211" s="135">
        <f t="shared" si="461"/>
        <v>0.28000000000000003</v>
      </c>
      <c r="AB3211" s="135">
        <f t="shared" si="462"/>
        <v>6.01</v>
      </c>
      <c r="AC3211" s="130">
        <f t="shared" si="463"/>
        <v>45</v>
      </c>
      <c r="AD3211" s="130" t="str">
        <f t="shared" si="464"/>
        <v>66000-310</v>
      </c>
      <c r="AE3211" s="136"/>
      <c r="AF3211" s="137"/>
      <c r="AG3211" s="1" t="s">
        <v>151</v>
      </c>
      <c r="AH3211" s="43" t="s">
        <v>323</v>
      </c>
      <c r="AI3211" s="229">
        <v>45343</v>
      </c>
    </row>
    <row r="3212" spans="1:35" x14ac:dyDescent="0.25">
      <c r="A3212" s="146">
        <v>45344</v>
      </c>
      <c r="B3212" s="57" t="s">
        <v>9532</v>
      </c>
      <c r="C3212" s="51" t="s">
        <v>9534</v>
      </c>
      <c r="D3212" s="51" t="s">
        <v>9535</v>
      </c>
      <c r="E3212" s="54">
        <v>45357</v>
      </c>
      <c r="F3212" s="51" t="s">
        <v>6013</v>
      </c>
      <c r="G3212" s="48" t="s">
        <v>9533</v>
      </c>
      <c r="H3212" s="52">
        <v>1</v>
      </c>
      <c r="I3212" s="51" t="s">
        <v>654</v>
      </c>
      <c r="J3212" s="1">
        <v>14.57</v>
      </c>
      <c r="K3212" s="132">
        <v>1029859</v>
      </c>
      <c r="L3212" s="131"/>
      <c r="M3212" s="131">
        <v>3.6</v>
      </c>
      <c r="N3212" s="131">
        <v>6.75</v>
      </c>
      <c r="O3212" s="133">
        <f t="shared" si="465"/>
        <v>24.3</v>
      </c>
      <c r="P3212" s="131" t="s">
        <v>3486</v>
      </c>
      <c r="Q3212" s="131" t="s">
        <v>124</v>
      </c>
      <c r="R3212" s="134" t="s">
        <v>287</v>
      </c>
      <c r="S3212" s="149">
        <v>0.68833333333333169</v>
      </c>
      <c r="T3212" s="149">
        <v>0.68833333333333169</v>
      </c>
      <c r="U3212" s="150">
        <v>45348</v>
      </c>
      <c r="V3212" s="149">
        <v>8.3333333333335702E-2</v>
      </c>
      <c r="W3212" s="130">
        <v>0.33</v>
      </c>
      <c r="X3212" s="135">
        <v>45</v>
      </c>
      <c r="Y3212" s="130" t="str">
        <f t="shared" si="459"/>
        <v>RL579</v>
      </c>
      <c r="Z3212" s="130" t="str">
        <f t="shared" si="460"/>
        <v>3/UR18650A</v>
      </c>
      <c r="AA3212" s="135">
        <f t="shared" si="461"/>
        <v>0.33</v>
      </c>
      <c r="AB3212" s="135">
        <f t="shared" si="462"/>
        <v>14.57</v>
      </c>
      <c r="AC3212" s="130">
        <f t="shared" si="463"/>
        <v>45</v>
      </c>
      <c r="AD3212" s="130" t="str">
        <f t="shared" si="464"/>
        <v>66000-786</v>
      </c>
      <c r="AE3212" s="136"/>
      <c r="AF3212" s="137"/>
      <c r="AG3212" s="1" t="s">
        <v>152</v>
      </c>
      <c r="AH3212" s="43">
        <v>16844</v>
      </c>
      <c r="AI3212" s="229">
        <v>45343</v>
      </c>
    </row>
    <row r="3213" spans="1:35" x14ac:dyDescent="0.25">
      <c r="A3213" s="147">
        <v>45331</v>
      </c>
      <c r="B3213" s="82" t="s">
        <v>9431</v>
      </c>
      <c r="C3213" s="51" t="s">
        <v>123</v>
      </c>
      <c r="D3213" s="51" t="s">
        <v>9432</v>
      </c>
      <c r="E3213" s="54">
        <v>45352</v>
      </c>
      <c r="F3213" s="51" t="s">
        <v>1312</v>
      </c>
      <c r="G3213" s="48" t="s">
        <v>349</v>
      </c>
      <c r="H3213" s="52">
        <v>100</v>
      </c>
      <c r="I3213" s="51" t="s">
        <v>122</v>
      </c>
      <c r="J3213" s="1">
        <v>7.5</v>
      </c>
      <c r="K3213" s="132">
        <v>1028530</v>
      </c>
      <c r="L3213" s="131" t="s">
        <v>351</v>
      </c>
      <c r="M3213" s="131">
        <v>7.2</v>
      </c>
      <c r="N3213" s="131">
        <v>0.7</v>
      </c>
      <c r="O3213" s="133">
        <f t="shared" si="465"/>
        <v>5.04</v>
      </c>
      <c r="P3213" s="131" t="s">
        <v>4011</v>
      </c>
      <c r="Q3213" s="131" t="s">
        <v>464</v>
      </c>
      <c r="R3213" s="134" t="s">
        <v>248</v>
      </c>
      <c r="S3213" s="149">
        <v>29.016388888888887</v>
      </c>
      <c r="T3213" s="149">
        <v>0.29016388888888889</v>
      </c>
      <c r="U3213" s="150">
        <v>45345</v>
      </c>
      <c r="V3213" s="149">
        <v>1.5</v>
      </c>
      <c r="W3213" s="130">
        <v>0.27</v>
      </c>
      <c r="X3213" s="135">
        <v>22</v>
      </c>
      <c r="Y3213" s="130" t="str">
        <f t="shared" si="459"/>
        <v>N592 N115</v>
      </c>
      <c r="Z3213" s="130" t="str">
        <f t="shared" si="460"/>
        <v>6/N700AACL</v>
      </c>
      <c r="AA3213" s="135">
        <f t="shared" si="461"/>
        <v>0.27</v>
      </c>
      <c r="AB3213" s="135">
        <f t="shared" si="462"/>
        <v>7.5</v>
      </c>
      <c r="AC3213" s="130">
        <f t="shared" si="463"/>
        <v>22</v>
      </c>
      <c r="AD3213" s="130" t="str">
        <f t="shared" si="464"/>
        <v>22000-657</v>
      </c>
      <c r="AE3213" s="136"/>
      <c r="AF3213" s="137"/>
      <c r="AG3213" s="1" t="s">
        <v>573</v>
      </c>
      <c r="AH3213" s="43">
        <v>66095</v>
      </c>
      <c r="AI3213" s="51"/>
    </row>
    <row r="3214" spans="1:35" x14ac:dyDescent="0.25">
      <c r="A3214" s="144">
        <v>45301</v>
      </c>
      <c r="B3214" s="56" t="s">
        <v>9207</v>
      </c>
      <c r="C3214" s="51" t="s">
        <v>655</v>
      </c>
      <c r="D3214" s="51" t="s">
        <v>656</v>
      </c>
      <c r="E3214" s="54">
        <v>45324</v>
      </c>
      <c r="F3214" s="51" t="s">
        <v>652</v>
      </c>
      <c r="G3214" s="48" t="s">
        <v>653</v>
      </c>
      <c r="H3214" s="52">
        <v>500</v>
      </c>
      <c r="I3214" s="51" t="s">
        <v>654</v>
      </c>
      <c r="J3214" s="1">
        <v>5.21</v>
      </c>
      <c r="K3214" s="132">
        <v>1025007</v>
      </c>
      <c r="L3214" s="131"/>
      <c r="M3214" s="131">
        <v>3.6</v>
      </c>
      <c r="N3214" s="131">
        <v>2.25</v>
      </c>
      <c r="O3214" s="133">
        <f t="shared" si="465"/>
        <v>8.1</v>
      </c>
      <c r="P3214" s="131" t="s">
        <v>3486</v>
      </c>
      <c r="Q3214" s="131" t="s">
        <v>412</v>
      </c>
      <c r="R3214" s="134" t="s">
        <v>9073</v>
      </c>
      <c r="S3214" s="149">
        <v>1.5213888888888905</v>
      </c>
      <c r="T3214" s="149">
        <v>3.042777777777781E-3</v>
      </c>
      <c r="U3214" s="150">
        <v>45334</v>
      </c>
      <c r="V3214" s="149">
        <v>5.75</v>
      </c>
      <c r="W3214" s="130">
        <v>0.13</v>
      </c>
      <c r="X3214" s="135">
        <v>12.8</v>
      </c>
      <c r="Y3214" s="130" t="str">
        <f t="shared" si="459"/>
        <v>RL1232</v>
      </c>
      <c r="Z3214" s="130" t="str">
        <f t="shared" si="460"/>
        <v>1/UR18650A</v>
      </c>
      <c r="AA3214" s="135">
        <f t="shared" si="461"/>
        <v>0.13</v>
      </c>
      <c r="AB3214" s="135">
        <f t="shared" si="462"/>
        <v>5.21</v>
      </c>
      <c r="AC3214" s="130">
        <f t="shared" si="463"/>
        <v>12.8</v>
      </c>
      <c r="AD3214" s="130" t="str">
        <f t="shared" si="464"/>
        <v>67001-718</v>
      </c>
      <c r="AE3214" s="136"/>
      <c r="AF3214" s="137"/>
      <c r="AG3214" s="1" t="s">
        <v>153</v>
      </c>
      <c r="AH3214" s="43">
        <v>35562</v>
      </c>
      <c r="AI3214" s="229">
        <v>45335</v>
      </c>
    </row>
    <row r="3215" spans="1:35" x14ac:dyDescent="0.25">
      <c r="A3215" s="140">
        <v>45342</v>
      </c>
      <c r="B3215" s="55" t="s">
        <v>9480</v>
      </c>
      <c r="C3215" s="51" t="s">
        <v>9481</v>
      </c>
      <c r="D3215" s="51" t="s">
        <v>8198</v>
      </c>
      <c r="E3215" s="54">
        <v>45355</v>
      </c>
      <c r="F3215" s="51" t="s">
        <v>579</v>
      </c>
      <c r="G3215" s="48" t="s">
        <v>8197</v>
      </c>
      <c r="H3215" s="52">
        <v>1</v>
      </c>
      <c r="I3215" s="51" t="s">
        <v>649</v>
      </c>
      <c r="J3215" s="1">
        <v>69.38</v>
      </c>
      <c r="K3215" s="132">
        <v>1029221</v>
      </c>
      <c r="L3215" s="131"/>
      <c r="M3215" s="131">
        <v>12</v>
      </c>
      <c r="N3215" s="131">
        <v>10</v>
      </c>
      <c r="O3215" s="133">
        <f t="shared" si="465"/>
        <v>120</v>
      </c>
      <c r="P3215" s="131" t="s">
        <v>3497</v>
      </c>
      <c r="Q3215" s="131" t="s">
        <v>584</v>
      </c>
      <c r="R3215" s="134" t="s">
        <v>287</v>
      </c>
      <c r="S3215" s="149">
        <v>1.2147222222222225</v>
      </c>
      <c r="T3215" s="149">
        <v>1.2147222222222225</v>
      </c>
      <c r="U3215" s="150">
        <v>45345</v>
      </c>
      <c r="V3215" s="149">
        <v>8.3333333333331705E-2</v>
      </c>
      <c r="W3215" s="130">
        <v>0.27</v>
      </c>
      <c r="X3215" s="135">
        <v>149.30000000000001</v>
      </c>
      <c r="Y3215" s="130" t="str">
        <f t="shared" si="459"/>
        <v>N973A</v>
      </c>
      <c r="Z3215" s="130" t="str">
        <f t="shared" si="460"/>
        <v xml:space="preserve">10/KH-D10000 </v>
      </c>
      <c r="AA3215" s="135">
        <f t="shared" si="461"/>
        <v>0.27</v>
      </c>
      <c r="AB3215" s="135">
        <f t="shared" si="462"/>
        <v>69.38</v>
      </c>
      <c r="AC3215" s="130">
        <f t="shared" si="463"/>
        <v>149.30000000000001</v>
      </c>
      <c r="AD3215" s="130" t="str">
        <f t="shared" si="464"/>
        <v>30001-289KENCONN</v>
      </c>
      <c r="AE3215" s="136"/>
      <c r="AF3215" s="137"/>
      <c r="AG3215" s="1" t="s">
        <v>573</v>
      </c>
      <c r="AH3215" s="43">
        <v>23769</v>
      </c>
      <c r="AI3215" s="229">
        <v>45111</v>
      </c>
    </row>
    <row r="3216" spans="1:35" x14ac:dyDescent="0.25">
      <c r="A3216" s="140">
        <v>45342</v>
      </c>
      <c r="B3216" s="55" t="s">
        <v>9486</v>
      </c>
      <c r="C3216" s="51" t="s">
        <v>9488</v>
      </c>
      <c r="D3216" s="51" t="s">
        <v>9489</v>
      </c>
      <c r="E3216" s="54">
        <v>45362</v>
      </c>
      <c r="F3216" s="51" t="s">
        <v>105</v>
      </c>
      <c r="G3216" s="48" t="s">
        <v>9487</v>
      </c>
      <c r="H3216" s="52">
        <v>2</v>
      </c>
      <c r="I3216" s="51" t="s">
        <v>552</v>
      </c>
      <c r="J3216" s="1">
        <v>11.6</v>
      </c>
      <c r="K3216" s="132">
        <v>1029571</v>
      </c>
      <c r="L3216" s="131"/>
      <c r="M3216" s="131">
        <v>4.8</v>
      </c>
      <c r="N3216" s="131">
        <v>4</v>
      </c>
      <c r="O3216" s="133">
        <f t="shared" si="465"/>
        <v>19.2</v>
      </c>
      <c r="P3216" s="131" t="s">
        <v>4011</v>
      </c>
      <c r="Q3216" s="131" t="s">
        <v>582</v>
      </c>
      <c r="R3216" s="134" t="s">
        <v>287</v>
      </c>
      <c r="S3216" s="149">
        <v>1.7866666666666662</v>
      </c>
      <c r="T3216" s="149">
        <v>0.89333333333333309</v>
      </c>
      <c r="U3216" s="150">
        <v>45345</v>
      </c>
      <c r="V3216" s="149">
        <v>0.16666666666666607</v>
      </c>
      <c r="W3216" s="130">
        <v>1.55</v>
      </c>
      <c r="X3216" s="135">
        <v>35</v>
      </c>
      <c r="Y3216" s="130" t="str">
        <f t="shared" si="459"/>
        <v>N931</v>
      </c>
      <c r="Z3216" s="130" t="str">
        <f t="shared" si="460"/>
        <v xml:space="preserve">4/ELB-BPW4-4H </v>
      </c>
      <c r="AA3216" s="135">
        <f t="shared" si="461"/>
        <v>1.55</v>
      </c>
      <c r="AB3216" s="135">
        <f t="shared" si="462"/>
        <v>11.6</v>
      </c>
      <c r="AC3216" s="130">
        <f t="shared" si="463"/>
        <v>35</v>
      </c>
      <c r="AD3216" s="130" t="str">
        <f t="shared" si="464"/>
        <v>30004-354ELBP3</v>
      </c>
      <c r="AE3216" s="136"/>
      <c r="AF3216" s="137"/>
      <c r="AG3216" s="1" t="s">
        <v>151</v>
      </c>
      <c r="AH3216" s="43" t="s">
        <v>294</v>
      </c>
      <c r="AI3216" s="51"/>
    </row>
    <row r="3217" spans="1:35" x14ac:dyDescent="0.25">
      <c r="A3217" s="262">
        <v>45338</v>
      </c>
      <c r="B3217" s="59" t="s">
        <v>9456</v>
      </c>
      <c r="C3217" s="51" t="s">
        <v>9459</v>
      </c>
      <c r="D3217" s="51" t="s">
        <v>9460</v>
      </c>
      <c r="E3217" s="54">
        <v>45344</v>
      </c>
      <c r="F3217" s="51" t="s">
        <v>9457</v>
      </c>
      <c r="G3217" s="48" t="s">
        <v>9458</v>
      </c>
      <c r="H3217" s="52">
        <v>1</v>
      </c>
      <c r="I3217" s="51" t="s">
        <v>5830</v>
      </c>
      <c r="J3217" s="52">
        <v>2.0099999999999998</v>
      </c>
      <c r="K3217" s="132">
        <v>1029244</v>
      </c>
      <c r="L3217" s="131"/>
      <c r="M3217" s="131">
        <v>3.6</v>
      </c>
      <c r="N3217" s="131">
        <v>2.1</v>
      </c>
      <c r="O3217" s="133">
        <f t="shared" si="465"/>
        <v>7.5600000000000005</v>
      </c>
      <c r="P3217" s="131" t="s">
        <v>3372</v>
      </c>
      <c r="Q3217" s="131" t="s">
        <v>412</v>
      </c>
      <c r="R3217" s="134" t="s">
        <v>997</v>
      </c>
      <c r="S3217" s="149">
        <v>0.6280555555555547</v>
      </c>
      <c r="T3217" s="149">
        <v>0.6280555555555547</v>
      </c>
      <c r="U3217" s="150">
        <v>45345</v>
      </c>
      <c r="V3217" s="149">
        <v>8.333333333333437E-2</v>
      </c>
      <c r="W3217" s="130">
        <v>0.5</v>
      </c>
      <c r="X3217" s="135">
        <v>51.26</v>
      </c>
      <c r="Y3217" s="130" t="str">
        <f t="shared" si="459"/>
        <v>PACK803</v>
      </c>
      <c r="Z3217" s="130" t="str">
        <f t="shared" si="460"/>
        <v xml:space="preserve">1/ER14505M </v>
      </c>
      <c r="AA3217" s="135">
        <f t="shared" si="461"/>
        <v>0.5</v>
      </c>
      <c r="AB3217" s="135">
        <f t="shared" si="462"/>
        <v>2.0099999999999998</v>
      </c>
      <c r="AC3217" s="130">
        <f t="shared" si="463"/>
        <v>51.26</v>
      </c>
      <c r="AD3217" s="130" t="str">
        <f t="shared" si="464"/>
        <v>59003-012V-LDS</v>
      </c>
      <c r="AE3217" s="136"/>
      <c r="AF3217" s="137"/>
      <c r="AG3217" s="1" t="s">
        <v>151</v>
      </c>
      <c r="AH3217" s="43">
        <v>3076</v>
      </c>
      <c r="AI3217" s="130"/>
    </row>
    <row r="3218" spans="1:35" x14ac:dyDescent="0.25">
      <c r="A3218" s="146">
        <v>45337</v>
      </c>
      <c r="B3218" s="57" t="s">
        <v>9451</v>
      </c>
      <c r="C3218" s="51" t="s">
        <v>9453</v>
      </c>
      <c r="D3218" s="51" t="s">
        <v>9574</v>
      </c>
      <c r="E3218" s="54">
        <v>45351</v>
      </c>
      <c r="F3218" s="51" t="s">
        <v>105</v>
      </c>
      <c r="G3218" s="48" t="s">
        <v>9452</v>
      </c>
      <c r="H3218" s="52">
        <v>1</v>
      </c>
      <c r="I3218" s="51" t="s">
        <v>5311</v>
      </c>
      <c r="J3218" s="52">
        <v>24.71</v>
      </c>
      <c r="K3218" s="132">
        <v>1029152</v>
      </c>
      <c r="L3218" s="131"/>
      <c r="M3218" s="131">
        <v>18</v>
      </c>
      <c r="N3218" s="131">
        <v>2.6</v>
      </c>
      <c r="O3218" s="133">
        <f t="shared" si="465"/>
        <v>46.800000000000004</v>
      </c>
      <c r="P3218" s="131" t="s">
        <v>3486</v>
      </c>
      <c r="Q3218" s="131" t="s">
        <v>583</v>
      </c>
      <c r="R3218" s="134" t="s">
        <v>997</v>
      </c>
      <c r="S3218" s="149">
        <v>0.85388888888889003</v>
      </c>
      <c r="T3218" s="149">
        <v>0.85388888888889003</v>
      </c>
      <c r="U3218" s="150">
        <v>45345</v>
      </c>
      <c r="V3218" s="149">
        <v>8.3333333333333037E-2</v>
      </c>
      <c r="W3218" s="130">
        <v>0.75</v>
      </c>
      <c r="X3218" s="135">
        <v>77.5</v>
      </c>
      <c r="Y3218" s="130" t="str">
        <f t="shared" si="459"/>
        <v>RECELL881</v>
      </c>
      <c r="Z3218" s="130" t="str">
        <f t="shared" si="460"/>
        <v>5/UR18650NSX</v>
      </c>
      <c r="AA3218" s="135">
        <f t="shared" si="461"/>
        <v>0.75</v>
      </c>
      <c r="AB3218" s="135">
        <f t="shared" si="462"/>
        <v>24.71</v>
      </c>
      <c r="AC3218" s="130">
        <f t="shared" si="463"/>
        <v>77.5</v>
      </c>
      <c r="AD3218" s="130" t="str">
        <f t="shared" si="464"/>
        <v>66001-769</v>
      </c>
      <c r="AE3218" s="136"/>
      <c r="AF3218" s="137"/>
      <c r="AG3218" s="1" t="s">
        <v>9312</v>
      </c>
      <c r="AH3218" s="43" t="s">
        <v>294</v>
      </c>
      <c r="AI3218" s="51"/>
    </row>
    <row r="3219" spans="1:35" x14ac:dyDescent="0.25">
      <c r="A3219" s="147">
        <v>45331</v>
      </c>
      <c r="B3219" s="82" t="s">
        <v>9430</v>
      </c>
      <c r="C3219" s="51" t="s">
        <v>346</v>
      </c>
      <c r="D3219" s="51" t="s">
        <v>347</v>
      </c>
      <c r="E3219" s="54">
        <v>45344</v>
      </c>
      <c r="F3219" s="51" t="s">
        <v>1002</v>
      </c>
      <c r="G3219" s="48" t="s">
        <v>345</v>
      </c>
      <c r="H3219" s="52">
        <v>1</v>
      </c>
      <c r="I3219" s="51" t="s">
        <v>261</v>
      </c>
      <c r="J3219" s="1">
        <v>30.69</v>
      </c>
      <c r="K3219" s="132">
        <v>1028417</v>
      </c>
      <c r="L3219" s="131"/>
      <c r="M3219" s="131">
        <v>14.4</v>
      </c>
      <c r="N3219" s="131">
        <v>1.9</v>
      </c>
      <c r="O3219" s="133">
        <f t="shared" si="465"/>
        <v>27.36</v>
      </c>
      <c r="P3219" s="131" t="s">
        <v>4011</v>
      </c>
      <c r="Q3219" s="131" t="s">
        <v>591</v>
      </c>
      <c r="R3219" s="134" t="s">
        <v>997</v>
      </c>
      <c r="S3219" s="149">
        <v>2.0619444444444461</v>
      </c>
      <c r="T3219" s="149">
        <v>2.0619444444444461</v>
      </c>
      <c r="U3219" s="150">
        <v>45345</v>
      </c>
      <c r="V3219" s="149">
        <v>8.3333333333331705E-2</v>
      </c>
      <c r="W3219" s="130">
        <v>1</v>
      </c>
      <c r="X3219" s="135">
        <v>89.99</v>
      </c>
      <c r="Y3219" s="130" t="str">
        <f t="shared" si="459"/>
        <v>N1157</v>
      </c>
      <c r="Z3219" s="130" t="str">
        <f t="shared" si="460"/>
        <v>12/NC1900SCR</v>
      </c>
      <c r="AA3219" s="135">
        <f t="shared" si="461"/>
        <v>1</v>
      </c>
      <c r="AB3219" s="135">
        <f t="shared" si="462"/>
        <v>30.69</v>
      </c>
      <c r="AC3219" s="130">
        <f t="shared" si="463"/>
        <v>89.99</v>
      </c>
      <c r="AD3219" s="130" t="str">
        <f t="shared" si="464"/>
        <v>22000-699</v>
      </c>
      <c r="AE3219" s="136"/>
      <c r="AF3219" s="137"/>
      <c r="AG3219" s="1" t="s">
        <v>9312</v>
      </c>
      <c r="AH3219" s="43">
        <v>23977</v>
      </c>
      <c r="AI3219" s="51"/>
    </row>
    <row r="3220" spans="1:35" x14ac:dyDescent="0.25">
      <c r="A3220" s="144">
        <v>45335</v>
      </c>
      <c r="B3220" s="56" t="s">
        <v>9441</v>
      </c>
      <c r="C3220" s="51" t="s">
        <v>9442</v>
      </c>
      <c r="D3220" s="51" t="s">
        <v>5266</v>
      </c>
      <c r="E3220" s="54">
        <v>45348</v>
      </c>
      <c r="F3220" s="51" t="s">
        <v>105</v>
      </c>
      <c r="G3220" s="48" t="s">
        <v>5265</v>
      </c>
      <c r="H3220" s="52">
        <v>1</v>
      </c>
      <c r="I3220" s="51" t="s">
        <v>649</v>
      </c>
      <c r="J3220" s="1">
        <v>19.920000000000002</v>
      </c>
      <c r="K3220" s="132">
        <v>1028648</v>
      </c>
      <c r="L3220" s="131"/>
      <c r="M3220" s="131">
        <v>3.6</v>
      </c>
      <c r="N3220" s="131">
        <v>10</v>
      </c>
      <c r="O3220" s="133">
        <f t="shared" si="465"/>
        <v>36</v>
      </c>
      <c r="P3220" s="131" t="s">
        <v>3497</v>
      </c>
      <c r="Q3220" s="131" t="s">
        <v>124</v>
      </c>
      <c r="R3220" s="134" t="s">
        <v>997</v>
      </c>
      <c r="S3220" s="149">
        <v>0.69861111111111018</v>
      </c>
      <c r="T3220" s="149">
        <v>0.69861111111111018</v>
      </c>
      <c r="U3220" s="150">
        <v>45345</v>
      </c>
      <c r="V3220" s="149">
        <v>0.16666666666666607</v>
      </c>
      <c r="W3220" s="130">
        <v>0.6</v>
      </c>
      <c r="X3220" s="135">
        <v>77.489999999999995</v>
      </c>
      <c r="Y3220" s="130" t="str">
        <f t="shared" si="459"/>
        <v>RECELL442</v>
      </c>
      <c r="Z3220" s="130" t="str">
        <f t="shared" si="460"/>
        <v xml:space="preserve">3/KH-D10000 </v>
      </c>
      <c r="AA3220" s="135">
        <f t="shared" si="461"/>
        <v>0.6</v>
      </c>
      <c r="AB3220" s="135">
        <f t="shared" si="462"/>
        <v>19.920000000000002</v>
      </c>
      <c r="AC3220" s="130">
        <f t="shared" si="463"/>
        <v>77.489999999999995</v>
      </c>
      <c r="AD3220" s="130" t="str">
        <f t="shared" si="464"/>
        <v>66001-812</v>
      </c>
      <c r="AE3220" s="136"/>
      <c r="AF3220" s="137"/>
      <c r="AG3220" s="1" t="s">
        <v>9312</v>
      </c>
      <c r="AH3220" s="43" t="s">
        <v>294</v>
      </c>
      <c r="AI3220" s="1"/>
    </row>
    <row r="3221" spans="1:35" x14ac:dyDescent="0.25">
      <c r="A3221" s="146">
        <v>45344</v>
      </c>
      <c r="B3221" s="57" t="s">
        <v>9531</v>
      </c>
      <c r="C3221" s="51" t="s">
        <v>8187</v>
      </c>
      <c r="D3221" s="51" t="s">
        <v>2260</v>
      </c>
      <c r="E3221" s="54">
        <v>45344</v>
      </c>
      <c r="F3221" s="51" t="s">
        <v>117</v>
      </c>
      <c r="G3221" s="48" t="s">
        <v>2257</v>
      </c>
      <c r="H3221" s="52">
        <v>1</v>
      </c>
      <c r="I3221" s="51" t="s">
        <v>630</v>
      </c>
      <c r="J3221" s="1">
        <v>16.18</v>
      </c>
      <c r="K3221" s="132">
        <v>1029920</v>
      </c>
      <c r="L3221" s="131"/>
      <c r="M3221" s="131">
        <v>4.8</v>
      </c>
      <c r="N3221" s="131">
        <v>3</v>
      </c>
      <c r="O3221" s="133">
        <f t="shared" si="465"/>
        <v>14.399999999999999</v>
      </c>
      <c r="P3221" s="131" t="s">
        <v>4011</v>
      </c>
      <c r="Q3221" s="131" t="s">
        <v>562</v>
      </c>
      <c r="R3221" s="134" t="s">
        <v>997</v>
      </c>
      <c r="S3221" s="149">
        <v>0.64333333333333531</v>
      </c>
      <c r="T3221" s="149">
        <v>0.64333333333333531</v>
      </c>
      <c r="U3221" s="150">
        <v>45345</v>
      </c>
      <c r="V3221" s="149">
        <v>8.3333333333333037E-2</v>
      </c>
      <c r="W3221" s="130">
        <v>0.27</v>
      </c>
      <c r="X3221" s="135">
        <v>39.53</v>
      </c>
      <c r="Y3221" s="130" t="str">
        <f t="shared" si="459"/>
        <v>N1036</v>
      </c>
      <c r="Z3221" s="130" t="str">
        <f t="shared" si="460"/>
        <v>4/N3000CR</v>
      </c>
      <c r="AA3221" s="135">
        <f t="shared" si="461"/>
        <v>0.27</v>
      </c>
      <c r="AB3221" s="135">
        <f t="shared" si="462"/>
        <v>16.18</v>
      </c>
      <c r="AC3221" s="130">
        <f t="shared" si="463"/>
        <v>39.53</v>
      </c>
      <c r="AD3221" s="130" t="str">
        <f t="shared" si="464"/>
        <v>30003-854FLUKE</v>
      </c>
      <c r="AE3221" s="136"/>
      <c r="AF3221" s="137"/>
      <c r="AG3221" s="1" t="s">
        <v>152</v>
      </c>
      <c r="AH3221" s="43">
        <v>24232</v>
      </c>
      <c r="AI3221" s="229">
        <v>45343</v>
      </c>
    </row>
    <row r="3222" spans="1:35" x14ac:dyDescent="0.25">
      <c r="A3222" s="140">
        <v>45342</v>
      </c>
      <c r="B3222" s="55" t="s">
        <v>9493</v>
      </c>
      <c r="C3222" s="51" t="s">
        <v>9520</v>
      </c>
      <c r="D3222" s="51" t="s">
        <v>9495</v>
      </c>
      <c r="E3222" s="54">
        <v>45359</v>
      </c>
      <c r="F3222" s="51" t="s">
        <v>8553</v>
      </c>
      <c r="G3222" s="48" t="s">
        <v>9494</v>
      </c>
      <c r="H3222" s="52">
        <v>12</v>
      </c>
      <c r="I3222" s="51" t="s">
        <v>5899</v>
      </c>
      <c r="J3222" s="1">
        <v>146.70666666666668</v>
      </c>
      <c r="K3222" s="132">
        <v>1029358</v>
      </c>
      <c r="L3222" s="131"/>
      <c r="M3222" s="131"/>
      <c r="N3222" s="131"/>
      <c r="O3222" s="133">
        <f t="shared" si="465"/>
        <v>0</v>
      </c>
      <c r="P3222" s="131"/>
      <c r="Q3222" s="131"/>
      <c r="R3222" s="134" t="s">
        <v>297</v>
      </c>
      <c r="S3222" s="149">
        <v>5.30833333333333</v>
      </c>
      <c r="T3222" s="149">
        <v>0.44236111111111082</v>
      </c>
      <c r="U3222" s="150">
        <v>45344</v>
      </c>
      <c r="V3222" s="149">
        <v>2.333333333333333</v>
      </c>
      <c r="W3222" s="130">
        <v>0.5</v>
      </c>
      <c r="X3222" s="135">
        <v>250</v>
      </c>
      <c r="Y3222" s="130" t="str">
        <f t="shared" si="459"/>
        <v>CH651</v>
      </c>
      <c r="Z3222" s="130" t="str">
        <f t="shared" si="460"/>
        <v>1/TSB-004</v>
      </c>
      <c r="AA3222" s="135">
        <f t="shared" si="461"/>
        <v>0.5</v>
      </c>
      <c r="AB3222" s="135">
        <f t="shared" si="462"/>
        <v>146.70666666666668</v>
      </c>
      <c r="AC3222" s="130">
        <f t="shared" si="463"/>
        <v>250</v>
      </c>
      <c r="AD3222" s="130" t="str">
        <f t="shared" si="464"/>
        <v>66004-225</v>
      </c>
      <c r="AE3222" s="136"/>
      <c r="AF3222" s="137"/>
      <c r="AG3222" s="1" t="s">
        <v>153</v>
      </c>
      <c r="AH3222" s="43">
        <v>34491</v>
      </c>
      <c r="AI3222" s="229">
        <v>45259</v>
      </c>
    </row>
    <row r="3223" spans="1:35" x14ac:dyDescent="0.25">
      <c r="A3223" s="147">
        <v>45331</v>
      </c>
      <c r="B3223" s="82" t="s">
        <v>9424</v>
      </c>
      <c r="C3223" s="51" t="s">
        <v>9303</v>
      </c>
      <c r="D3223" s="51" t="s">
        <v>9386</v>
      </c>
      <c r="E3223" s="54">
        <v>45343</v>
      </c>
      <c r="F3223" s="51" t="s">
        <v>9425</v>
      </c>
      <c r="G3223" s="48" t="s">
        <v>9302</v>
      </c>
      <c r="H3223" s="52">
        <v>1</v>
      </c>
      <c r="I3223" s="51" t="s">
        <v>2319</v>
      </c>
      <c r="J3223" s="1">
        <v>20.329999999999998</v>
      </c>
      <c r="K3223" s="132">
        <v>1028247</v>
      </c>
      <c r="L3223" s="131"/>
      <c r="M3223" s="131">
        <v>21.6</v>
      </c>
      <c r="N3223" s="131">
        <v>1.6</v>
      </c>
      <c r="O3223" s="133">
        <f t="shared" si="465"/>
        <v>34.56</v>
      </c>
      <c r="P3223" s="131" t="s">
        <v>4011</v>
      </c>
      <c r="Q3223" s="131" t="s">
        <v>2610</v>
      </c>
      <c r="R3223" s="134" t="s">
        <v>997</v>
      </c>
      <c r="S3223" s="149">
        <v>0.40805555555555628</v>
      </c>
      <c r="T3223" s="149">
        <v>0.40805555555555628</v>
      </c>
      <c r="U3223" s="150">
        <v>45344</v>
      </c>
      <c r="V3223" s="149">
        <v>0.16666666666666607</v>
      </c>
      <c r="W3223" s="130">
        <v>1.02</v>
      </c>
      <c r="X3223" s="135">
        <v>145</v>
      </c>
      <c r="Y3223" s="130" t="str">
        <f t="shared" si="459"/>
        <v>RECELL878</v>
      </c>
      <c r="Z3223" s="130" t="str">
        <f t="shared" si="460"/>
        <v>18/IT1600Cs</v>
      </c>
      <c r="AA3223" s="135">
        <f t="shared" si="461"/>
        <v>1.02</v>
      </c>
      <c r="AB3223" s="135">
        <f t="shared" si="462"/>
        <v>20.329999999999998</v>
      </c>
      <c r="AC3223" s="130">
        <f t="shared" si="463"/>
        <v>145</v>
      </c>
      <c r="AD3223" s="130" t="str">
        <f t="shared" si="464"/>
        <v>66003-891</v>
      </c>
      <c r="AE3223" s="136"/>
      <c r="AF3223" s="137"/>
      <c r="AG3223" s="1" t="s">
        <v>573</v>
      </c>
      <c r="AH3223" s="43">
        <v>3004</v>
      </c>
      <c r="AI3223" s="19"/>
    </row>
    <row r="3224" spans="1:35" x14ac:dyDescent="0.25">
      <c r="A3224" s="147">
        <v>45324</v>
      </c>
      <c r="B3224" s="82" t="s">
        <v>9369</v>
      </c>
      <c r="C3224" s="51" t="s">
        <v>376</v>
      </c>
      <c r="D3224" s="51" t="s">
        <v>377</v>
      </c>
      <c r="E3224" s="54">
        <v>45337</v>
      </c>
      <c r="F3224" s="51" t="s">
        <v>407</v>
      </c>
      <c r="G3224" s="48" t="s">
        <v>375</v>
      </c>
      <c r="H3224" s="52">
        <v>225</v>
      </c>
      <c r="I3224" s="51" t="s">
        <v>95</v>
      </c>
      <c r="J3224" s="1">
        <v>5.85</v>
      </c>
      <c r="K3224" s="132">
        <v>1027319</v>
      </c>
      <c r="L3224" s="131"/>
      <c r="M3224" s="131">
        <v>9</v>
      </c>
      <c r="N3224" s="131"/>
      <c r="O3224" s="133">
        <f t="shared" si="465"/>
        <v>0</v>
      </c>
      <c r="P3224" s="131" t="s">
        <v>3538</v>
      </c>
      <c r="Q3224" s="131" t="s">
        <v>464</v>
      </c>
      <c r="R3224" s="134" t="s">
        <v>9564</v>
      </c>
      <c r="S3224" s="149">
        <v>65.456666666666678</v>
      </c>
      <c r="T3224" s="149">
        <v>0.29091851851851858</v>
      </c>
      <c r="U3224" s="150">
        <v>45344</v>
      </c>
      <c r="V3224" s="149">
        <v>3.4999999999999996</v>
      </c>
      <c r="W3224" s="130">
        <v>0.28000000000000003</v>
      </c>
      <c r="X3224" s="135">
        <v>30</v>
      </c>
      <c r="Y3224" s="130" t="str">
        <f t="shared" si="459"/>
        <v>AL83</v>
      </c>
      <c r="Z3224" s="130" t="str">
        <f t="shared" si="460"/>
        <v>6/LR20XW</v>
      </c>
      <c r="AA3224" s="135">
        <f t="shared" si="461"/>
        <v>0.28000000000000003</v>
      </c>
      <c r="AB3224" s="135">
        <f t="shared" si="462"/>
        <v>5.85</v>
      </c>
      <c r="AC3224" s="130">
        <f t="shared" si="463"/>
        <v>30</v>
      </c>
      <c r="AD3224" s="130" t="str">
        <f t="shared" si="464"/>
        <v>66000-310</v>
      </c>
      <c r="AE3224" s="136"/>
      <c r="AF3224" s="137"/>
      <c r="AG3224" s="1" t="s">
        <v>153</v>
      </c>
      <c r="AH3224" s="43">
        <v>66811</v>
      </c>
      <c r="AI3224" s="229">
        <v>45342</v>
      </c>
    </row>
    <row r="3225" spans="1:35" x14ac:dyDescent="0.25">
      <c r="A3225" s="144">
        <v>45322</v>
      </c>
      <c r="B3225" s="56" t="s">
        <v>9353</v>
      </c>
      <c r="C3225" s="51" t="s">
        <v>8435</v>
      </c>
      <c r="D3225" s="51" t="s">
        <v>8435</v>
      </c>
      <c r="E3225" s="54">
        <v>45335</v>
      </c>
      <c r="F3225" s="51" t="s">
        <v>8112</v>
      </c>
      <c r="G3225" s="48" t="s">
        <v>887</v>
      </c>
      <c r="H3225" s="52">
        <v>300</v>
      </c>
      <c r="I3225" s="51" t="s">
        <v>7181</v>
      </c>
      <c r="J3225" s="1">
        <v>0.3</v>
      </c>
      <c r="K3225" s="132">
        <v>1027133</v>
      </c>
      <c r="L3225" s="131"/>
      <c r="M3225" s="131"/>
      <c r="N3225" s="131"/>
      <c r="O3225" s="133">
        <f t="shared" si="465"/>
        <v>0</v>
      </c>
      <c r="P3225" s="131"/>
      <c r="Q3225" s="131"/>
      <c r="R3225" s="134" t="s">
        <v>9048</v>
      </c>
      <c r="S3225" s="149">
        <v>2.8161111111111095</v>
      </c>
      <c r="T3225" s="149">
        <v>9.3870370370370323E-3</v>
      </c>
      <c r="U3225" s="150">
        <v>45344</v>
      </c>
      <c r="V3225" s="149">
        <v>0.16666666666666741</v>
      </c>
      <c r="W3225" s="130">
        <v>0.25</v>
      </c>
      <c r="X3225" s="135">
        <v>2250</v>
      </c>
      <c r="Y3225" s="130" t="str">
        <f t="shared" si="459"/>
        <v>HEATSHRINK</v>
      </c>
      <c r="Z3225" s="130" t="str">
        <f t="shared" si="460"/>
        <v>HEATSHRINK</v>
      </c>
      <c r="AA3225" s="135">
        <f t="shared" si="461"/>
        <v>0.25</v>
      </c>
      <c r="AB3225" s="135">
        <f t="shared" si="462"/>
        <v>0.3</v>
      </c>
      <c r="AC3225" s="130">
        <v>2.25</v>
      </c>
      <c r="AD3225" s="130" t="str">
        <f t="shared" si="464"/>
        <v>65001-994</v>
      </c>
      <c r="AE3225" s="136"/>
      <c r="AF3225" s="137"/>
      <c r="AG3225" s="1" t="s">
        <v>152</v>
      </c>
      <c r="AH3225" s="43">
        <v>35409</v>
      </c>
      <c r="AI3225" s="229">
        <v>45121</v>
      </c>
    </row>
    <row r="3226" spans="1:35" x14ac:dyDescent="0.25">
      <c r="A3226" s="146">
        <v>45337</v>
      </c>
      <c r="B3226" s="57" t="s">
        <v>9449</v>
      </c>
      <c r="C3226" s="51" t="s">
        <v>432</v>
      </c>
      <c r="D3226" s="51" t="s">
        <v>3546</v>
      </c>
      <c r="E3226" s="54">
        <v>45363</v>
      </c>
      <c r="F3226" s="51" t="s">
        <v>571</v>
      </c>
      <c r="G3226" s="48" t="s">
        <v>3545</v>
      </c>
      <c r="H3226" s="52">
        <v>20</v>
      </c>
      <c r="I3226" s="51" t="s">
        <v>326</v>
      </c>
      <c r="J3226" s="1">
        <v>28.44</v>
      </c>
      <c r="K3226" s="132">
        <v>1028946</v>
      </c>
      <c r="L3226" s="131"/>
      <c r="M3226" s="131">
        <v>7.2</v>
      </c>
      <c r="N3226" s="131">
        <v>4.5</v>
      </c>
      <c r="O3226" s="133">
        <f t="shared" si="465"/>
        <v>32.4</v>
      </c>
      <c r="P3226" s="131" t="s">
        <v>3497</v>
      </c>
      <c r="Q3226" s="131" t="s">
        <v>464</v>
      </c>
      <c r="R3226" s="134" t="s">
        <v>2172</v>
      </c>
      <c r="S3226" s="149">
        <v>8.004999999999999</v>
      </c>
      <c r="T3226" s="149">
        <v>0.40024999999999994</v>
      </c>
      <c r="U3226" s="150">
        <v>45345</v>
      </c>
      <c r="V3226" s="149">
        <v>0.37861111111111079</v>
      </c>
      <c r="W3226" s="130">
        <v>0.47</v>
      </c>
      <c r="X3226" s="135">
        <v>45</v>
      </c>
      <c r="Y3226" s="130" t="str">
        <f t="shared" si="459"/>
        <v>N404</v>
      </c>
      <c r="Z3226" s="130" t="str">
        <f t="shared" si="460"/>
        <v>6/MH-C4500HT</v>
      </c>
      <c r="AA3226" s="135">
        <f t="shared" si="461"/>
        <v>0.47</v>
      </c>
      <c r="AB3226" s="135">
        <f t="shared" si="462"/>
        <v>28.44</v>
      </c>
      <c r="AC3226" s="130">
        <f t="shared" ref="AC3226:AC3257" si="466">X3226</f>
        <v>45</v>
      </c>
      <c r="AD3226" s="130" t="str">
        <f t="shared" si="464"/>
        <v>66000-382</v>
      </c>
      <c r="AE3226" s="136"/>
      <c r="AF3226" s="137"/>
      <c r="AG3226" s="1" t="s">
        <v>153</v>
      </c>
      <c r="AH3226" s="43">
        <v>65616</v>
      </c>
      <c r="AI3226" s="1"/>
    </row>
    <row r="3227" spans="1:35" x14ac:dyDescent="0.25">
      <c r="A3227" s="144">
        <v>45343</v>
      </c>
      <c r="B3227" s="56">
        <v>339213</v>
      </c>
      <c r="C3227" s="51" t="s">
        <v>6852</v>
      </c>
      <c r="D3227" s="51" t="s">
        <v>5820</v>
      </c>
      <c r="E3227" s="54">
        <v>45363</v>
      </c>
      <c r="F3227" s="51" t="s">
        <v>8095</v>
      </c>
      <c r="G3227" s="48" t="s">
        <v>5819</v>
      </c>
      <c r="H3227" s="52">
        <v>2</v>
      </c>
      <c r="I3227" s="51" t="s">
        <v>95</v>
      </c>
      <c r="J3227" s="1">
        <v>26.55</v>
      </c>
      <c r="K3227" s="132">
        <v>1029723</v>
      </c>
      <c r="L3227" s="131"/>
      <c r="M3227" s="131">
        <v>24</v>
      </c>
      <c r="N3227" s="131">
        <v>18</v>
      </c>
      <c r="O3227" s="133">
        <f t="shared" si="465"/>
        <v>432</v>
      </c>
      <c r="P3227" s="131" t="s">
        <v>3538</v>
      </c>
      <c r="Q3227" s="131" t="s">
        <v>1758</v>
      </c>
      <c r="R3227" s="134" t="s">
        <v>287</v>
      </c>
      <c r="S3227" s="149">
        <v>3.0397222222222227</v>
      </c>
      <c r="T3227" s="149">
        <v>1.5198611111111113</v>
      </c>
      <c r="U3227" s="150">
        <v>45350</v>
      </c>
      <c r="V3227" s="149">
        <v>0.16666666666666607</v>
      </c>
      <c r="W3227" s="130">
        <v>1.51</v>
      </c>
      <c r="X3227" s="135">
        <v>180</v>
      </c>
      <c r="Y3227" s="130" t="str">
        <f t="shared" si="459"/>
        <v>AL217DEG</v>
      </c>
      <c r="Z3227" s="130" t="str">
        <f t="shared" si="460"/>
        <v xml:space="preserve">28/LR20XW </v>
      </c>
      <c r="AA3227" s="135">
        <f t="shared" si="461"/>
        <v>1.51</v>
      </c>
      <c r="AB3227" s="135">
        <f t="shared" si="462"/>
        <v>26.55</v>
      </c>
      <c r="AC3227" s="130">
        <f t="shared" si="466"/>
        <v>180</v>
      </c>
      <c r="AD3227" s="130" t="str">
        <f t="shared" si="464"/>
        <v>66000-212DEG</v>
      </c>
      <c r="AE3227" s="136"/>
      <c r="AF3227" s="137"/>
      <c r="AG3227" s="1" t="s">
        <v>152</v>
      </c>
      <c r="AH3227" s="43">
        <v>2303</v>
      </c>
      <c r="AI3227" s="229">
        <v>45341</v>
      </c>
    </row>
    <row r="3228" spans="1:35" x14ac:dyDescent="0.25">
      <c r="A3228" s="144">
        <v>45343</v>
      </c>
      <c r="B3228" s="56" t="s">
        <v>9498</v>
      </c>
      <c r="C3228" s="51" t="s">
        <v>9500</v>
      </c>
      <c r="D3228" s="51" t="s">
        <v>9582</v>
      </c>
      <c r="E3228" s="54">
        <v>45353</v>
      </c>
      <c r="F3228" s="51" t="s">
        <v>322</v>
      </c>
      <c r="G3228" s="48" t="s">
        <v>9499</v>
      </c>
      <c r="H3228" s="52">
        <v>1</v>
      </c>
      <c r="I3228" s="51" t="s">
        <v>293</v>
      </c>
      <c r="J3228" s="1">
        <v>10.84</v>
      </c>
      <c r="K3228" s="132">
        <v>1029385</v>
      </c>
      <c r="L3228" s="131"/>
      <c r="M3228" s="131">
        <v>7.2</v>
      </c>
      <c r="N3228" s="131">
        <v>1.7</v>
      </c>
      <c r="O3228" s="133">
        <f t="shared" si="465"/>
        <v>12.24</v>
      </c>
      <c r="P3228" s="131" t="s">
        <v>3497</v>
      </c>
      <c r="Q3228" s="131" t="s">
        <v>464</v>
      </c>
      <c r="R3228" s="134" t="s">
        <v>997</v>
      </c>
      <c r="S3228" s="149">
        <v>0.75666666666666638</v>
      </c>
      <c r="T3228" s="149">
        <v>0.75666666666666638</v>
      </c>
      <c r="U3228" s="150">
        <v>45350</v>
      </c>
      <c r="V3228" s="149">
        <v>8.333333333333437E-2</v>
      </c>
      <c r="W3228" s="130">
        <v>0.75</v>
      </c>
      <c r="X3228" s="135">
        <v>45</v>
      </c>
      <c r="Y3228" s="130" t="str">
        <f t="shared" si="459"/>
        <v>PACK805</v>
      </c>
      <c r="Z3228" s="130" t="str">
        <f t="shared" si="460"/>
        <v xml:space="preserve">6/AA1700 </v>
      </c>
      <c r="AA3228" s="135">
        <f t="shared" si="461"/>
        <v>0.75</v>
      </c>
      <c r="AB3228" s="135">
        <f t="shared" si="462"/>
        <v>10.84</v>
      </c>
      <c r="AC3228" s="130">
        <f t="shared" si="466"/>
        <v>45</v>
      </c>
      <c r="AD3228" s="130" t="str">
        <f t="shared" si="464"/>
        <v>66003-226</v>
      </c>
      <c r="AE3228" s="136"/>
      <c r="AF3228" s="137"/>
      <c r="AG3228" s="1" t="s">
        <v>151</v>
      </c>
      <c r="AH3228" s="43" t="s">
        <v>323</v>
      </c>
      <c r="AI3228" s="229">
        <v>45321</v>
      </c>
    </row>
    <row r="3229" spans="1:35" x14ac:dyDescent="0.25">
      <c r="A3229" s="144">
        <v>45343</v>
      </c>
      <c r="B3229" s="56" t="s">
        <v>9501</v>
      </c>
      <c r="C3229" s="51" t="s">
        <v>633</v>
      </c>
      <c r="D3229" s="51" t="s">
        <v>9583</v>
      </c>
      <c r="E3229" s="54">
        <v>45353</v>
      </c>
      <c r="F3229" s="51" t="s">
        <v>105</v>
      </c>
      <c r="G3229" s="48" t="s">
        <v>9502</v>
      </c>
      <c r="H3229" s="52">
        <v>1</v>
      </c>
      <c r="I3229" s="51" t="s">
        <v>364</v>
      </c>
      <c r="J3229" s="1">
        <v>4.75</v>
      </c>
      <c r="K3229" s="132">
        <v>1029387</v>
      </c>
      <c r="L3229" s="131"/>
      <c r="M3229" s="131">
        <v>3.7</v>
      </c>
      <c r="N3229" s="131">
        <v>2.6</v>
      </c>
      <c r="O3229" s="133">
        <f t="shared" si="465"/>
        <v>9.620000000000001</v>
      </c>
      <c r="P3229" s="131" t="s">
        <v>3486</v>
      </c>
      <c r="Q3229" s="131" t="s">
        <v>412</v>
      </c>
      <c r="R3229" s="134" t="s">
        <v>997</v>
      </c>
      <c r="S3229" s="149">
        <v>0.37916666666666732</v>
      </c>
      <c r="T3229" s="149">
        <v>0.37916666666666732</v>
      </c>
      <c r="U3229" s="150">
        <v>45350</v>
      </c>
      <c r="V3229" s="149">
        <v>8.333333333333437E-2</v>
      </c>
      <c r="W3229" s="130">
        <v>0.5</v>
      </c>
      <c r="X3229" s="135">
        <v>22.5</v>
      </c>
      <c r="Y3229" s="130" t="str">
        <f t="shared" si="459"/>
        <v>PACK804</v>
      </c>
      <c r="Z3229" s="130" t="str">
        <f t="shared" si="460"/>
        <v>1/UR18650ZY</v>
      </c>
      <c r="AA3229" s="135">
        <f t="shared" si="461"/>
        <v>0.5</v>
      </c>
      <c r="AB3229" s="135">
        <f t="shared" si="462"/>
        <v>4.75</v>
      </c>
      <c r="AC3229" s="130">
        <f t="shared" si="466"/>
        <v>22.5</v>
      </c>
      <c r="AD3229" s="130" t="str">
        <f t="shared" si="464"/>
        <v>30007-109A84A</v>
      </c>
      <c r="AE3229" s="136"/>
      <c r="AF3229" s="137"/>
      <c r="AG3229" s="1" t="s">
        <v>151</v>
      </c>
      <c r="AH3229" s="43" t="s">
        <v>294</v>
      </c>
      <c r="AI3229" s="229">
        <v>45308</v>
      </c>
    </row>
    <row r="3230" spans="1:35" x14ac:dyDescent="0.25">
      <c r="A3230" s="144">
        <v>45343</v>
      </c>
      <c r="B3230" s="56">
        <v>339275</v>
      </c>
      <c r="C3230" s="51" t="s">
        <v>327</v>
      </c>
      <c r="D3230" s="51" t="s">
        <v>353</v>
      </c>
      <c r="E3230" s="54">
        <v>45343</v>
      </c>
      <c r="F3230" s="51" t="s">
        <v>8532</v>
      </c>
      <c r="G3230" s="48" t="s">
        <v>352</v>
      </c>
      <c r="H3230" s="52">
        <v>10</v>
      </c>
      <c r="I3230" s="51" t="s">
        <v>326</v>
      </c>
      <c r="J3230" s="1">
        <v>33.130000000000003</v>
      </c>
      <c r="K3230" s="132">
        <v>1024645</v>
      </c>
      <c r="L3230" s="131"/>
      <c r="M3230" s="131">
        <v>8.4</v>
      </c>
      <c r="N3230" s="131">
        <v>4.5</v>
      </c>
      <c r="O3230" s="133">
        <f t="shared" si="465"/>
        <v>37.800000000000004</v>
      </c>
      <c r="P3230" s="131" t="s">
        <v>3497</v>
      </c>
      <c r="Q3230" s="131" t="s">
        <v>589</v>
      </c>
      <c r="R3230" s="134" t="s">
        <v>5667</v>
      </c>
      <c r="S3230" s="149">
        <v>4.4302777777777793</v>
      </c>
      <c r="T3230" s="149">
        <v>0.44302777777777791</v>
      </c>
      <c r="U3230" s="150">
        <v>45350</v>
      </c>
      <c r="V3230" s="149">
        <v>0.41666666666666652</v>
      </c>
      <c r="W3230" s="130">
        <v>0.35</v>
      </c>
      <c r="X3230" s="135">
        <v>0</v>
      </c>
      <c r="Y3230" s="130" t="str">
        <f t="shared" si="459"/>
        <v>N1387</v>
      </c>
      <c r="Z3230" s="130" t="str">
        <f t="shared" si="460"/>
        <v>7/MH-C4500HT</v>
      </c>
      <c r="AA3230" s="135">
        <f t="shared" si="461"/>
        <v>0.35</v>
      </c>
      <c r="AB3230" s="135">
        <f t="shared" si="462"/>
        <v>33.130000000000003</v>
      </c>
      <c r="AC3230" s="130">
        <f t="shared" si="466"/>
        <v>0</v>
      </c>
      <c r="AD3230" s="130" t="str">
        <f t="shared" si="464"/>
        <v>66000-909</v>
      </c>
      <c r="AE3230" s="136"/>
      <c r="AF3230" s="137"/>
      <c r="AG3230" s="1" t="s">
        <v>153</v>
      </c>
      <c r="AH3230" s="43">
        <v>2906</v>
      </c>
      <c r="AI3230" s="229">
        <v>45324</v>
      </c>
    </row>
    <row r="3231" spans="1:35" x14ac:dyDescent="0.25">
      <c r="A3231" s="140">
        <v>45342</v>
      </c>
      <c r="B3231" s="55" t="s">
        <v>9477</v>
      </c>
      <c r="C3231" s="51" t="s">
        <v>9479</v>
      </c>
      <c r="D3231" s="51" t="s">
        <v>9455</v>
      </c>
      <c r="E3231" s="54">
        <v>45356</v>
      </c>
      <c r="F3231" s="51" t="s">
        <v>282</v>
      </c>
      <c r="G3231" s="48" t="s">
        <v>9478</v>
      </c>
      <c r="H3231" s="52">
        <v>2</v>
      </c>
      <c r="I3231" s="51" t="s">
        <v>1364</v>
      </c>
      <c r="J3231" s="1">
        <v>5.97</v>
      </c>
      <c r="K3231" s="132">
        <v>1029632</v>
      </c>
      <c r="L3231" s="131"/>
      <c r="M3231" s="131">
        <v>6</v>
      </c>
      <c r="N3231" s="131">
        <v>1.5</v>
      </c>
      <c r="O3231" s="133">
        <f t="shared" si="465"/>
        <v>9</v>
      </c>
      <c r="P3231" s="131" t="s">
        <v>3497</v>
      </c>
      <c r="Q3231" s="131" t="s">
        <v>583</v>
      </c>
      <c r="R3231" s="134" t="s">
        <v>997</v>
      </c>
      <c r="S3231" s="149">
        <v>1.9127777777777775</v>
      </c>
      <c r="T3231" s="149">
        <v>0.95638888888888873</v>
      </c>
      <c r="U3231" s="150">
        <v>45350</v>
      </c>
      <c r="V3231" s="149">
        <v>0.16666666666666607</v>
      </c>
      <c r="W3231" s="130">
        <v>0.5</v>
      </c>
      <c r="X3231" s="135">
        <v>45</v>
      </c>
      <c r="Y3231" s="130" t="str">
        <f t="shared" si="459"/>
        <v>RECELL882</v>
      </c>
      <c r="Z3231" s="130" t="str">
        <f t="shared" si="460"/>
        <v xml:space="preserve">5/MH-AA1500HT </v>
      </c>
      <c r="AA3231" s="135">
        <f t="shared" si="461"/>
        <v>0.5</v>
      </c>
      <c r="AB3231" s="135">
        <f t="shared" si="462"/>
        <v>5.97</v>
      </c>
      <c r="AC3231" s="130">
        <f t="shared" si="466"/>
        <v>45</v>
      </c>
      <c r="AD3231" s="130" t="str">
        <f t="shared" si="464"/>
        <v>66003-231</v>
      </c>
      <c r="AE3231" s="136"/>
      <c r="AF3231" s="137"/>
      <c r="AG3231" s="1" t="s">
        <v>9312</v>
      </c>
      <c r="AH3231" s="43" t="s">
        <v>283</v>
      </c>
      <c r="AI3231" s="51"/>
    </row>
    <row r="3232" spans="1:35" x14ac:dyDescent="0.25">
      <c r="A3232" s="140">
        <v>45321</v>
      </c>
      <c r="B3232" s="55" t="s">
        <v>9344</v>
      </c>
      <c r="C3232" s="51" t="s">
        <v>8388</v>
      </c>
      <c r="D3232" s="51" t="s">
        <v>8425</v>
      </c>
      <c r="E3232" s="54">
        <v>45329</v>
      </c>
      <c r="F3232" s="51" t="s">
        <v>6273</v>
      </c>
      <c r="G3232" s="48" t="s">
        <v>8387</v>
      </c>
      <c r="H3232" s="52">
        <v>2</v>
      </c>
      <c r="I3232" s="51" t="s">
        <v>288</v>
      </c>
      <c r="J3232" s="1">
        <v>21.12</v>
      </c>
      <c r="K3232" s="132">
        <v>1027092</v>
      </c>
      <c r="L3232" s="131"/>
      <c r="M3232" s="131">
        <v>8.4</v>
      </c>
      <c r="N3232" s="131">
        <v>4</v>
      </c>
      <c r="O3232" s="133">
        <v>19.2</v>
      </c>
      <c r="P3232" s="131" t="s">
        <v>3497</v>
      </c>
      <c r="Q3232" s="131" t="s">
        <v>589</v>
      </c>
      <c r="R3232" s="134" t="s">
        <v>997</v>
      </c>
      <c r="S3232" s="149">
        <v>4.2502777777777805</v>
      </c>
      <c r="T3232" s="149">
        <v>2.1251388888888902</v>
      </c>
      <c r="U3232" s="150">
        <v>45350</v>
      </c>
      <c r="V3232" s="149">
        <v>0.16666666666666607</v>
      </c>
      <c r="W3232" s="130">
        <v>0.91</v>
      </c>
      <c r="X3232" s="135">
        <v>70</v>
      </c>
      <c r="Y3232" s="130" t="str">
        <f t="shared" si="459"/>
        <v>RECELL857</v>
      </c>
      <c r="Z3232" s="130" t="str">
        <f t="shared" si="460"/>
        <v>7/HR-4/3AU</v>
      </c>
      <c r="AA3232" s="135">
        <f t="shared" si="461"/>
        <v>0.91</v>
      </c>
      <c r="AB3232" s="135">
        <f t="shared" si="462"/>
        <v>21.12</v>
      </c>
      <c r="AC3232" s="130">
        <f t="shared" si="466"/>
        <v>70</v>
      </c>
      <c r="AD3232" s="130" t="str">
        <f t="shared" si="464"/>
        <v>66004-214</v>
      </c>
      <c r="AE3232" s="136"/>
      <c r="AF3232" s="137"/>
      <c r="AG3232" s="1" t="s">
        <v>9312</v>
      </c>
      <c r="AH3232" s="43">
        <v>2267</v>
      </c>
      <c r="AI3232" s="229">
        <v>45321</v>
      </c>
    </row>
    <row r="3233" spans="1:35" x14ac:dyDescent="0.25">
      <c r="A3233" s="144">
        <v>45335</v>
      </c>
      <c r="B3233" s="56" t="s">
        <v>9437</v>
      </c>
      <c r="C3233" s="51" t="s">
        <v>9438</v>
      </c>
      <c r="D3233" s="51" t="s">
        <v>2252</v>
      </c>
      <c r="E3233" s="54">
        <v>45350</v>
      </c>
      <c r="F3233" s="51" t="s">
        <v>1198</v>
      </c>
      <c r="G3233" s="48" t="s">
        <v>2250</v>
      </c>
      <c r="H3233" s="52">
        <v>20</v>
      </c>
      <c r="I3233" s="51" t="s">
        <v>95</v>
      </c>
      <c r="J3233" s="1">
        <v>24.8</v>
      </c>
      <c r="K3233" s="132">
        <v>1028700</v>
      </c>
      <c r="L3233" s="131"/>
      <c r="M3233" s="131">
        <v>13.5</v>
      </c>
      <c r="N3233" s="131">
        <v>36</v>
      </c>
      <c r="O3233" s="133">
        <f t="shared" ref="O3233:O3244" si="467">N3233*M3233</f>
        <v>486</v>
      </c>
      <c r="P3233" s="131" t="s">
        <v>3538</v>
      </c>
      <c r="Q3233" s="131" t="s">
        <v>1442</v>
      </c>
      <c r="R3233" s="134" t="s">
        <v>9584</v>
      </c>
      <c r="S3233" s="149">
        <v>23.537500000000001</v>
      </c>
      <c r="T3233" s="149">
        <v>1.1768750000000001</v>
      </c>
      <c r="U3233" s="150">
        <v>45349</v>
      </c>
      <c r="V3233" s="149">
        <v>0.50000000000000089</v>
      </c>
      <c r="W3233" s="130">
        <v>0.92</v>
      </c>
      <c r="X3233" s="135">
        <v>85</v>
      </c>
      <c r="Y3233" s="130" t="str">
        <f t="shared" si="459"/>
        <v>AL251B</v>
      </c>
      <c r="Z3233" s="130" t="str">
        <f t="shared" si="460"/>
        <v xml:space="preserve">18/LR20XW  </v>
      </c>
      <c r="AA3233" s="135">
        <f t="shared" si="461"/>
        <v>0.92</v>
      </c>
      <c r="AB3233" s="135">
        <f t="shared" si="462"/>
        <v>24.8</v>
      </c>
      <c r="AC3233" s="130">
        <f t="shared" si="466"/>
        <v>85</v>
      </c>
      <c r="AD3233" s="130" t="str">
        <f t="shared" si="464"/>
        <v>66000-244</v>
      </c>
      <c r="AE3233" s="136"/>
      <c r="AF3233" s="137"/>
      <c r="AG3233" s="1" t="s">
        <v>153</v>
      </c>
      <c r="AH3233" s="43">
        <v>65774</v>
      </c>
      <c r="AI3233" s="1"/>
    </row>
    <row r="3234" spans="1:35" x14ac:dyDescent="0.25">
      <c r="A3234" s="140">
        <v>45342</v>
      </c>
      <c r="B3234" s="55" t="s">
        <v>9496</v>
      </c>
      <c r="C3234" s="51" t="s">
        <v>644</v>
      </c>
      <c r="D3234" s="51" t="s">
        <v>9585</v>
      </c>
      <c r="E3234" s="54">
        <v>45356</v>
      </c>
      <c r="F3234" s="51" t="s">
        <v>6273</v>
      </c>
      <c r="G3234" s="48" t="s">
        <v>9343</v>
      </c>
      <c r="H3234" s="52">
        <v>1</v>
      </c>
      <c r="I3234" s="51" t="s">
        <v>643</v>
      </c>
      <c r="J3234" s="1">
        <v>17.649999999999999</v>
      </c>
      <c r="K3234" s="132">
        <v>1029654</v>
      </c>
      <c r="L3234" s="131"/>
      <c r="M3234" s="131">
        <v>7.2</v>
      </c>
      <c r="N3234" s="131">
        <v>2.5</v>
      </c>
      <c r="O3234" s="133">
        <f t="shared" si="467"/>
        <v>18</v>
      </c>
      <c r="P3234" s="131" t="s">
        <v>5138</v>
      </c>
      <c r="Q3234" s="131" t="s">
        <v>4318</v>
      </c>
      <c r="R3234" s="134" t="s">
        <v>997</v>
      </c>
      <c r="S3234" s="149">
        <v>0.96055555555555738</v>
      </c>
      <c r="T3234" s="149">
        <v>0.96055555555555738</v>
      </c>
      <c r="U3234" s="150">
        <v>45349</v>
      </c>
      <c r="V3234" s="149">
        <v>8.3333333333330373E-2</v>
      </c>
      <c r="W3234" s="130">
        <v>1</v>
      </c>
      <c r="X3234" s="135">
        <v>64</v>
      </c>
      <c r="Y3234" s="130" t="str">
        <f t="shared" si="459"/>
        <v>RECELL885</v>
      </c>
      <c r="Z3234" s="130" t="str">
        <f t="shared" si="460"/>
        <v>4/INR18650-25R</v>
      </c>
      <c r="AA3234" s="135">
        <f t="shared" si="461"/>
        <v>1</v>
      </c>
      <c r="AB3234" s="135">
        <f t="shared" si="462"/>
        <v>17.649999999999999</v>
      </c>
      <c r="AC3234" s="130">
        <f t="shared" si="466"/>
        <v>64</v>
      </c>
      <c r="AD3234" s="130" t="str">
        <f t="shared" si="464"/>
        <v>22000-446V</v>
      </c>
      <c r="AE3234" s="136"/>
      <c r="AF3234" s="137"/>
      <c r="AG3234" s="1" t="s">
        <v>9312</v>
      </c>
      <c r="AH3234" s="43">
        <v>2267</v>
      </c>
      <c r="AI3234" s="229">
        <v>45085</v>
      </c>
    </row>
    <row r="3235" spans="1:35" x14ac:dyDescent="0.25">
      <c r="A3235" s="262">
        <v>45338</v>
      </c>
      <c r="B3235" s="59" t="s">
        <v>9475</v>
      </c>
      <c r="C3235" s="51" t="s">
        <v>532</v>
      </c>
      <c r="D3235" s="51" t="s">
        <v>9586</v>
      </c>
      <c r="E3235" s="54">
        <v>45338</v>
      </c>
      <c r="F3235" s="51" t="s">
        <v>360</v>
      </c>
      <c r="G3235" s="48" t="s">
        <v>9476</v>
      </c>
      <c r="H3235" s="52">
        <v>1</v>
      </c>
      <c r="I3235" s="51" t="s">
        <v>364</v>
      </c>
      <c r="J3235" s="1">
        <v>10.88</v>
      </c>
      <c r="K3235" s="132">
        <v>1029307</v>
      </c>
      <c r="L3235" s="131"/>
      <c r="M3235" s="131">
        <v>11.1</v>
      </c>
      <c r="N3235" s="131">
        <v>2.6</v>
      </c>
      <c r="O3235" s="133">
        <f t="shared" si="467"/>
        <v>28.86</v>
      </c>
      <c r="P3235" s="131" t="s">
        <v>5138</v>
      </c>
      <c r="Q3235" s="131" t="s">
        <v>577</v>
      </c>
      <c r="R3235" s="134" t="s">
        <v>997</v>
      </c>
      <c r="S3235" s="149">
        <v>1.1822222222222227</v>
      </c>
      <c r="T3235" s="149">
        <v>1.1822222222222227</v>
      </c>
      <c r="U3235" s="150">
        <v>45349</v>
      </c>
      <c r="V3235" s="149">
        <v>8.3333333333333037E-2</v>
      </c>
      <c r="W3235" s="130">
        <v>0.75</v>
      </c>
      <c r="X3235" s="135">
        <v>60</v>
      </c>
      <c r="Y3235" s="130" t="str">
        <f t="shared" si="459"/>
        <v>RECELL883</v>
      </c>
      <c r="Z3235" s="130" t="str">
        <f t="shared" si="460"/>
        <v>3/UR18650ZY</v>
      </c>
      <c r="AA3235" s="135">
        <f t="shared" si="461"/>
        <v>0.75</v>
      </c>
      <c r="AB3235" s="135">
        <f t="shared" si="462"/>
        <v>10.88</v>
      </c>
      <c r="AC3235" s="130">
        <f t="shared" si="466"/>
        <v>60</v>
      </c>
      <c r="AD3235" s="130" t="str">
        <f t="shared" si="464"/>
        <v>66003-227</v>
      </c>
      <c r="AE3235" s="136"/>
      <c r="AF3235" s="137"/>
      <c r="AG3235" s="1" t="s">
        <v>9312</v>
      </c>
      <c r="AH3235" s="43">
        <v>23922</v>
      </c>
      <c r="AI3235" s="51"/>
    </row>
    <row r="3236" spans="1:35" x14ac:dyDescent="0.25">
      <c r="A3236" s="262">
        <v>45338</v>
      </c>
      <c r="B3236" s="59" t="s">
        <v>9463</v>
      </c>
      <c r="C3236" s="51" t="s">
        <v>532</v>
      </c>
      <c r="D3236" s="51" t="s">
        <v>6910</v>
      </c>
      <c r="E3236" s="54">
        <v>45351</v>
      </c>
      <c r="F3236" s="51" t="s">
        <v>292</v>
      </c>
      <c r="G3236" s="48" t="s">
        <v>5949</v>
      </c>
      <c r="H3236" s="52">
        <v>1</v>
      </c>
      <c r="I3236" s="51" t="s">
        <v>364</v>
      </c>
      <c r="J3236" s="1">
        <v>32.64</v>
      </c>
      <c r="K3236" s="132">
        <v>1029095</v>
      </c>
      <c r="L3236" s="131"/>
      <c r="M3236" s="131">
        <v>11.1</v>
      </c>
      <c r="N3236" s="131">
        <v>2.6</v>
      </c>
      <c r="O3236" s="133">
        <f t="shared" si="467"/>
        <v>28.86</v>
      </c>
      <c r="P3236" s="131" t="s">
        <v>5138</v>
      </c>
      <c r="Q3236" s="131" t="s">
        <v>577</v>
      </c>
      <c r="R3236" s="134" t="s">
        <v>997</v>
      </c>
      <c r="S3236" s="149">
        <v>1.3266666666666689</v>
      </c>
      <c r="T3236" s="149">
        <v>1.3266666666666689</v>
      </c>
      <c r="U3236" s="150">
        <v>45349</v>
      </c>
      <c r="V3236" s="149">
        <v>8.3333333333333037E-2</v>
      </c>
      <c r="W3236" s="130">
        <v>1.01</v>
      </c>
      <c r="X3236" s="135">
        <v>75</v>
      </c>
      <c r="Y3236" s="130" t="str">
        <f t="shared" ref="Y3236:Y3267" si="468">D3236</f>
        <v>RECELL813</v>
      </c>
      <c r="Z3236" s="130" t="str">
        <f t="shared" ref="Z3236:Z3267" si="469">C3236</f>
        <v>3/UR18650ZY</v>
      </c>
      <c r="AA3236" s="135">
        <f t="shared" ref="AA3236:AA3267" si="470">W3236</f>
        <v>1.01</v>
      </c>
      <c r="AB3236" s="135">
        <f t="shared" ref="AB3236:AB3267" si="471">J3236</f>
        <v>32.64</v>
      </c>
      <c r="AC3236" s="130">
        <f t="shared" si="466"/>
        <v>75</v>
      </c>
      <c r="AD3236" s="130" t="str">
        <f t="shared" ref="AD3236:AD3267" si="472">G3236</f>
        <v>66004-079</v>
      </c>
      <c r="AE3236" s="136"/>
      <c r="AF3236" s="137"/>
      <c r="AG3236" s="1" t="s">
        <v>151</v>
      </c>
      <c r="AH3236" s="43">
        <v>6830</v>
      </c>
      <c r="AI3236" s="51"/>
    </row>
    <row r="3237" spans="1:35" x14ac:dyDescent="0.25">
      <c r="A3237" s="262">
        <v>45338</v>
      </c>
      <c r="B3237" s="59" t="s">
        <v>9468</v>
      </c>
      <c r="C3237" s="51" t="s">
        <v>1152</v>
      </c>
      <c r="D3237" s="51" t="s">
        <v>1153</v>
      </c>
      <c r="E3237" s="54">
        <v>45355</v>
      </c>
      <c r="F3237" s="51" t="s">
        <v>1149</v>
      </c>
      <c r="G3237" s="48" t="s">
        <v>1150</v>
      </c>
      <c r="H3237" s="52">
        <v>1</v>
      </c>
      <c r="I3237" s="51" t="s">
        <v>1151</v>
      </c>
      <c r="J3237" s="1">
        <v>43.77</v>
      </c>
      <c r="K3237" s="132">
        <v>1029316</v>
      </c>
      <c r="L3237" s="131"/>
      <c r="M3237" s="131">
        <v>36</v>
      </c>
      <c r="N3237" s="131">
        <v>2</v>
      </c>
      <c r="O3237" s="133">
        <f t="shared" si="467"/>
        <v>72</v>
      </c>
      <c r="P3237" s="131" t="s">
        <v>115</v>
      </c>
      <c r="Q3237" s="131" t="s">
        <v>577</v>
      </c>
      <c r="R3237" s="134" t="s">
        <v>997</v>
      </c>
      <c r="S3237" s="149">
        <v>1.5091666666666668</v>
      </c>
      <c r="T3237" s="149">
        <v>1.5091666666666668</v>
      </c>
      <c r="U3237" s="150">
        <v>45349</v>
      </c>
      <c r="V3237" s="149">
        <v>8.3333333333333037E-2</v>
      </c>
      <c r="W3237" s="130">
        <v>1.02</v>
      </c>
      <c r="X3237" s="135">
        <v>115.95</v>
      </c>
      <c r="Y3237" s="130" t="str">
        <f t="shared" si="468"/>
        <v>S122</v>
      </c>
      <c r="Z3237" s="130" t="str">
        <f t="shared" si="469"/>
        <v>3/LB-VWVBM10</v>
      </c>
      <c r="AA3237" s="135">
        <f t="shared" si="470"/>
        <v>1.02</v>
      </c>
      <c r="AB3237" s="135">
        <f t="shared" si="471"/>
        <v>43.77</v>
      </c>
      <c r="AC3237" s="130">
        <f t="shared" si="466"/>
        <v>115.95</v>
      </c>
      <c r="AD3237" s="130" t="str">
        <f t="shared" si="472"/>
        <v>66002-606</v>
      </c>
      <c r="AE3237" s="136"/>
      <c r="AF3237" s="137"/>
      <c r="AG3237" s="1" t="s">
        <v>573</v>
      </c>
      <c r="AH3237" s="43">
        <v>34566</v>
      </c>
      <c r="AI3237" s="51"/>
    </row>
    <row r="3238" spans="1:35" x14ac:dyDescent="0.25">
      <c r="A3238" s="144">
        <v>45343</v>
      </c>
      <c r="B3238" s="56" t="s">
        <v>9517</v>
      </c>
      <c r="C3238" s="51" t="s">
        <v>2150</v>
      </c>
      <c r="D3238" s="51" t="s">
        <v>381</v>
      </c>
      <c r="E3238" s="54">
        <v>45364</v>
      </c>
      <c r="F3238" s="51" t="s">
        <v>3910</v>
      </c>
      <c r="G3238" s="48" t="s">
        <v>7043</v>
      </c>
      <c r="H3238" s="52">
        <v>2</v>
      </c>
      <c r="I3238" s="51" t="s">
        <v>95</v>
      </c>
      <c r="J3238" s="1">
        <v>67.040000000000006</v>
      </c>
      <c r="K3238" s="132">
        <v>1029371</v>
      </c>
      <c r="L3238" s="131"/>
      <c r="M3238" s="131">
        <v>13.5</v>
      </c>
      <c r="N3238" s="131"/>
      <c r="O3238" s="133">
        <f t="shared" si="467"/>
        <v>0</v>
      </c>
      <c r="P3238" s="131" t="s">
        <v>3538</v>
      </c>
      <c r="Q3238" s="131" t="s">
        <v>382</v>
      </c>
      <c r="R3238" s="134" t="s">
        <v>9587</v>
      </c>
      <c r="S3238" s="149">
        <v>10.658611111111114</v>
      </c>
      <c r="T3238" s="149">
        <v>5.3293055555555569</v>
      </c>
      <c r="U3238" s="150">
        <v>45349</v>
      </c>
      <c r="V3238" s="149">
        <v>0.25000000000000044</v>
      </c>
      <c r="W3238" s="130">
        <v>2.5</v>
      </c>
      <c r="X3238" s="135">
        <v>390</v>
      </c>
      <c r="Y3238" s="130" t="str">
        <f t="shared" si="468"/>
        <v>AL123D</v>
      </c>
      <c r="Z3238" s="130" t="str">
        <f t="shared" si="469"/>
        <v>72/LR20XW</v>
      </c>
      <c r="AA3238" s="135">
        <f t="shared" si="470"/>
        <v>2.5</v>
      </c>
      <c r="AB3238" s="135">
        <f t="shared" si="471"/>
        <v>67.040000000000006</v>
      </c>
      <c r="AC3238" s="130">
        <f t="shared" si="466"/>
        <v>390</v>
      </c>
      <c r="AD3238" s="130" t="str">
        <f t="shared" si="472"/>
        <v>66000-182DEG</v>
      </c>
      <c r="AE3238" s="136"/>
      <c r="AF3238" s="137"/>
      <c r="AG3238" s="1" t="s">
        <v>152</v>
      </c>
      <c r="AH3238" s="43">
        <v>1853</v>
      </c>
      <c r="AI3238" s="229">
        <v>45327</v>
      </c>
    </row>
    <row r="3239" spans="1:35" x14ac:dyDescent="0.25">
      <c r="A3239" s="146">
        <v>45344</v>
      </c>
      <c r="B3239" s="57" t="s">
        <v>9528</v>
      </c>
      <c r="C3239" s="51" t="s">
        <v>8066</v>
      </c>
      <c r="D3239" s="51" t="s">
        <v>8067</v>
      </c>
      <c r="E3239" s="54">
        <v>45363</v>
      </c>
      <c r="F3239" s="51" t="s">
        <v>5603</v>
      </c>
      <c r="G3239" s="48" t="s">
        <v>8065</v>
      </c>
      <c r="H3239" s="52">
        <v>2</v>
      </c>
      <c r="I3239" s="51" t="s">
        <v>95</v>
      </c>
      <c r="J3239" s="1">
        <v>10.42</v>
      </c>
      <c r="K3239" s="132">
        <v>1029880</v>
      </c>
      <c r="L3239" s="131"/>
      <c r="M3239" s="131">
        <v>7.5</v>
      </c>
      <c r="N3239" s="131"/>
      <c r="O3239" s="133">
        <f t="shared" si="467"/>
        <v>0</v>
      </c>
      <c r="P3239" s="131" t="s">
        <v>3538</v>
      </c>
      <c r="Q3239" s="131" t="s">
        <v>583</v>
      </c>
      <c r="R3239" s="134" t="s">
        <v>5775</v>
      </c>
      <c r="S3239" s="149">
        <v>7.1363888888888898</v>
      </c>
      <c r="T3239" s="149">
        <v>0.50974206349206352</v>
      </c>
      <c r="U3239" s="150">
        <v>45349</v>
      </c>
      <c r="V3239" s="149">
        <v>0.16666666666666607</v>
      </c>
      <c r="W3239" s="130">
        <v>0.91</v>
      </c>
      <c r="X3239" s="135">
        <v>40</v>
      </c>
      <c r="Y3239" s="130" t="str">
        <f t="shared" si="468"/>
        <v>AL628</v>
      </c>
      <c r="Z3239" s="130" t="str">
        <f t="shared" si="469"/>
        <v>5/LR20XW</v>
      </c>
      <c r="AA3239" s="135">
        <f t="shared" si="470"/>
        <v>0.91</v>
      </c>
      <c r="AB3239" s="135">
        <f t="shared" si="471"/>
        <v>10.42</v>
      </c>
      <c r="AC3239" s="130">
        <f t="shared" si="466"/>
        <v>40</v>
      </c>
      <c r="AD3239" s="130" t="str">
        <f t="shared" si="472"/>
        <v>66004-192</v>
      </c>
      <c r="AE3239" s="136"/>
      <c r="AF3239" s="137"/>
      <c r="AG3239" s="1" t="s">
        <v>153</v>
      </c>
      <c r="AH3239" s="43">
        <v>2706</v>
      </c>
      <c r="AI3239" s="229">
        <v>45343</v>
      </c>
    </row>
    <row r="3240" spans="1:35" x14ac:dyDescent="0.25">
      <c r="A3240" s="146">
        <v>45344</v>
      </c>
      <c r="B3240" s="57" t="s">
        <v>9526</v>
      </c>
      <c r="C3240" s="51" t="s">
        <v>2326</v>
      </c>
      <c r="D3240" s="51" t="s">
        <v>4402</v>
      </c>
      <c r="E3240" s="54">
        <v>45345</v>
      </c>
      <c r="F3240" s="51" t="s">
        <v>1280</v>
      </c>
      <c r="G3240" s="48" t="s">
        <v>4400</v>
      </c>
      <c r="H3240" s="52">
        <v>1</v>
      </c>
      <c r="I3240" s="51" t="s">
        <v>113</v>
      </c>
      <c r="J3240" s="1">
        <v>6.25</v>
      </c>
      <c r="K3240" s="132">
        <v>1029842</v>
      </c>
      <c r="L3240" s="131"/>
      <c r="M3240" s="131">
        <v>3.6</v>
      </c>
      <c r="N3240" s="131">
        <v>3.35</v>
      </c>
      <c r="O3240" s="133">
        <f t="shared" si="467"/>
        <v>12.06</v>
      </c>
      <c r="P3240" s="131" t="s">
        <v>3486</v>
      </c>
      <c r="Q3240" s="131" t="s">
        <v>412</v>
      </c>
      <c r="R3240" s="134" t="s">
        <v>5667</v>
      </c>
      <c r="S3240" s="149">
        <v>1.1713888888888904</v>
      </c>
      <c r="T3240" s="149">
        <v>1.1713888888888904</v>
      </c>
      <c r="U3240" s="150">
        <v>45349</v>
      </c>
      <c r="V3240" s="149">
        <v>8.3333333333331705E-2</v>
      </c>
      <c r="W3240" s="130">
        <v>0.5</v>
      </c>
      <c r="X3240" s="135">
        <v>50.82</v>
      </c>
      <c r="Y3240" s="130" t="str">
        <f t="shared" si="468"/>
        <v>RL804</v>
      </c>
      <c r="Z3240" s="130" t="str">
        <f t="shared" si="469"/>
        <v>1/NCR18650BF</v>
      </c>
      <c r="AA3240" s="135">
        <f t="shared" si="470"/>
        <v>0.5</v>
      </c>
      <c r="AB3240" s="135">
        <f t="shared" si="471"/>
        <v>6.25</v>
      </c>
      <c r="AC3240" s="130">
        <f t="shared" si="466"/>
        <v>50.82</v>
      </c>
      <c r="AD3240" s="130" t="str">
        <f t="shared" si="472"/>
        <v>88003-101</v>
      </c>
      <c r="AE3240" s="136"/>
      <c r="AF3240" s="137"/>
      <c r="AG3240" s="1" t="s">
        <v>151</v>
      </c>
      <c r="AH3240" s="43" t="s">
        <v>294</v>
      </c>
      <c r="AI3240" s="229">
        <v>45343</v>
      </c>
    </row>
    <row r="3241" spans="1:35" x14ac:dyDescent="0.25">
      <c r="A3241" s="144">
        <v>45343</v>
      </c>
      <c r="B3241" s="56" t="s">
        <v>9503</v>
      </c>
      <c r="C3241" s="51" t="s">
        <v>2326</v>
      </c>
      <c r="D3241" s="175" t="s">
        <v>4402</v>
      </c>
      <c r="E3241" s="54">
        <v>45355</v>
      </c>
      <c r="F3241" s="51" t="s">
        <v>255</v>
      </c>
      <c r="G3241" s="48" t="s">
        <v>4400</v>
      </c>
      <c r="H3241" s="52">
        <v>1</v>
      </c>
      <c r="I3241" s="51" t="s">
        <v>113</v>
      </c>
      <c r="J3241" s="1">
        <v>6.25</v>
      </c>
      <c r="K3241" s="132">
        <v>1029487</v>
      </c>
      <c r="L3241" s="131"/>
      <c r="M3241" s="131">
        <v>3.6</v>
      </c>
      <c r="N3241" s="131">
        <v>3.35</v>
      </c>
      <c r="O3241" s="133">
        <f t="shared" si="467"/>
        <v>12.06</v>
      </c>
      <c r="P3241" s="131" t="s">
        <v>3486</v>
      </c>
      <c r="Q3241" s="131" t="s">
        <v>412</v>
      </c>
      <c r="R3241" s="134" t="s">
        <v>5667</v>
      </c>
      <c r="S3241" s="149">
        <v>1.1108333333333338</v>
      </c>
      <c r="T3241" s="149">
        <v>1.1108333333333338</v>
      </c>
      <c r="U3241" s="150">
        <v>45349</v>
      </c>
      <c r="V3241" s="149">
        <v>7.6388888888889728E-2</v>
      </c>
      <c r="W3241" s="130">
        <v>0.75</v>
      </c>
      <c r="X3241" s="135">
        <v>21.9</v>
      </c>
      <c r="Y3241" s="130" t="str">
        <f t="shared" si="468"/>
        <v>RL804</v>
      </c>
      <c r="Z3241" s="130" t="str">
        <f t="shared" si="469"/>
        <v>1/NCR18650BF</v>
      </c>
      <c r="AA3241" s="135">
        <f t="shared" si="470"/>
        <v>0.75</v>
      </c>
      <c r="AB3241" s="135">
        <f t="shared" si="471"/>
        <v>6.25</v>
      </c>
      <c r="AC3241" s="130">
        <f t="shared" si="466"/>
        <v>21.9</v>
      </c>
      <c r="AD3241" s="130" t="str">
        <f t="shared" si="472"/>
        <v>88003-101</v>
      </c>
      <c r="AE3241" s="136"/>
      <c r="AF3241" s="137"/>
      <c r="AG3241" s="1" t="s">
        <v>573</v>
      </c>
      <c r="AH3241" s="43" t="s">
        <v>277</v>
      </c>
      <c r="AI3241" s="229">
        <v>45301</v>
      </c>
    </row>
    <row r="3242" spans="1:35" x14ac:dyDescent="0.25">
      <c r="A3242" s="146">
        <v>45337</v>
      </c>
      <c r="B3242" s="57" t="s">
        <v>9450</v>
      </c>
      <c r="C3242" s="51" t="s">
        <v>7995</v>
      </c>
      <c r="D3242" s="51" t="s">
        <v>331</v>
      </c>
      <c r="E3242" s="54">
        <v>45352</v>
      </c>
      <c r="F3242" s="51" t="s">
        <v>1437</v>
      </c>
      <c r="G3242" s="48" t="s">
        <v>329</v>
      </c>
      <c r="H3242" s="52">
        <v>8</v>
      </c>
      <c r="I3242" s="51" t="s">
        <v>95</v>
      </c>
      <c r="J3242" s="1">
        <v>50.7</v>
      </c>
      <c r="K3242" s="132">
        <v>1027469</v>
      </c>
      <c r="L3242" s="131"/>
      <c r="M3242" s="131">
        <v>13.5</v>
      </c>
      <c r="N3242" s="131">
        <v>72</v>
      </c>
      <c r="O3242" s="133">
        <f t="shared" si="467"/>
        <v>972</v>
      </c>
      <c r="P3242" s="131" t="s">
        <v>3538</v>
      </c>
      <c r="Q3242" s="131" t="s">
        <v>332</v>
      </c>
      <c r="R3242" s="134" t="s">
        <v>9539</v>
      </c>
      <c r="S3242" s="149">
        <v>15.450833333333332</v>
      </c>
      <c r="T3242" s="149">
        <v>1.9313541666666665</v>
      </c>
      <c r="U3242" s="150">
        <v>45349</v>
      </c>
      <c r="V3242" s="149">
        <v>0.33333333333333215</v>
      </c>
      <c r="W3242" s="130">
        <v>1.47</v>
      </c>
      <c r="X3242" s="135">
        <v>165</v>
      </c>
      <c r="Y3242" s="130" t="str">
        <f t="shared" si="468"/>
        <v>AL123</v>
      </c>
      <c r="Z3242" s="130" t="str">
        <f t="shared" si="469"/>
        <v xml:space="preserve">36/LR20XW </v>
      </c>
      <c r="AA3242" s="135">
        <f t="shared" si="470"/>
        <v>1.47</v>
      </c>
      <c r="AB3242" s="135">
        <f t="shared" si="471"/>
        <v>50.7</v>
      </c>
      <c r="AC3242" s="130">
        <f t="shared" si="466"/>
        <v>165</v>
      </c>
      <c r="AD3242" s="130" t="str">
        <f t="shared" si="472"/>
        <v>66000-180</v>
      </c>
      <c r="AE3242" s="136"/>
      <c r="AF3242" s="137"/>
      <c r="AG3242" s="1" t="s">
        <v>151</v>
      </c>
      <c r="AH3242" s="43">
        <v>66552</v>
      </c>
      <c r="AI3242" s="1"/>
    </row>
    <row r="3243" spans="1:35" x14ac:dyDescent="0.25">
      <c r="A3243" s="147">
        <v>45352</v>
      </c>
      <c r="B3243" s="82" t="s">
        <v>9594</v>
      </c>
      <c r="C3243" s="51" t="s">
        <v>1440</v>
      </c>
      <c r="D3243" s="51" t="s">
        <v>1441</v>
      </c>
      <c r="E3243" s="54">
        <v>45372</v>
      </c>
      <c r="F3243" s="51" t="s">
        <v>7042</v>
      </c>
      <c r="G3243" s="48" t="s">
        <v>1439</v>
      </c>
      <c r="H3243" s="52">
        <v>4</v>
      </c>
      <c r="I3243" s="51" t="s">
        <v>256</v>
      </c>
      <c r="J3243" s="1">
        <v>5.01</v>
      </c>
      <c r="K3243" s="132">
        <v>1030824</v>
      </c>
      <c r="L3243" s="131"/>
      <c r="M3243" s="131">
        <v>13.5</v>
      </c>
      <c r="N3243" s="131"/>
      <c r="O3243" s="133">
        <f t="shared" si="467"/>
        <v>0</v>
      </c>
      <c r="P3243" s="131" t="s">
        <v>3538</v>
      </c>
      <c r="Q3243" s="131" t="s">
        <v>1442</v>
      </c>
      <c r="R3243" s="134" t="s">
        <v>287</v>
      </c>
      <c r="S3243" s="149">
        <v>2.627777777777776</v>
      </c>
      <c r="T3243" s="149">
        <v>0.656944444444444</v>
      </c>
      <c r="U3243" s="150">
        <v>45356</v>
      </c>
      <c r="V3243" s="149">
        <v>0.16666666666666607</v>
      </c>
      <c r="W3243" s="130">
        <v>0.86</v>
      </c>
      <c r="X3243" s="135">
        <v>67</v>
      </c>
      <c r="Y3243" s="130" t="str">
        <f t="shared" si="468"/>
        <v>AL97</v>
      </c>
      <c r="Z3243" s="130" t="str">
        <f t="shared" si="469"/>
        <v>18/LR6XW</v>
      </c>
      <c r="AA3243" s="135">
        <f t="shared" si="470"/>
        <v>0.86</v>
      </c>
      <c r="AB3243" s="135">
        <f t="shared" si="471"/>
        <v>5.01</v>
      </c>
      <c r="AC3243" s="130">
        <f t="shared" si="466"/>
        <v>67</v>
      </c>
      <c r="AD3243" s="130" t="str">
        <f t="shared" si="472"/>
        <v>66000-313</v>
      </c>
      <c r="AE3243" s="136"/>
      <c r="AF3243" s="137"/>
      <c r="AG3243" s="1" t="s">
        <v>151</v>
      </c>
      <c r="AH3243" s="43">
        <v>1895</v>
      </c>
      <c r="AI3243" s="229">
        <v>45351</v>
      </c>
    </row>
    <row r="3244" spans="1:35" x14ac:dyDescent="0.25">
      <c r="A3244" s="147">
        <v>45324</v>
      </c>
      <c r="B3244" s="82" t="s">
        <v>9380</v>
      </c>
      <c r="C3244" s="51" t="s">
        <v>9382</v>
      </c>
      <c r="D3244" s="51" t="s">
        <v>9383</v>
      </c>
      <c r="E3244" s="54">
        <v>45337</v>
      </c>
      <c r="F3244" s="51" t="s">
        <v>1370</v>
      </c>
      <c r="G3244" s="48" t="s">
        <v>9381</v>
      </c>
      <c r="H3244" s="52">
        <v>1</v>
      </c>
      <c r="I3244" s="51" t="s">
        <v>8702</v>
      </c>
      <c r="J3244" s="1">
        <v>263.05</v>
      </c>
      <c r="K3244" s="132">
        <v>1027415</v>
      </c>
      <c r="L3244" s="131"/>
      <c r="M3244" s="131">
        <v>38.4</v>
      </c>
      <c r="N3244" s="131">
        <v>20</v>
      </c>
      <c r="O3244" s="133">
        <f t="shared" si="467"/>
        <v>768</v>
      </c>
      <c r="P3244" s="131" t="s">
        <v>508</v>
      </c>
      <c r="Q3244" s="131" t="s">
        <v>9384</v>
      </c>
      <c r="R3244" s="134" t="s">
        <v>9073</v>
      </c>
      <c r="S3244" s="149">
        <v>22.157499999999999</v>
      </c>
      <c r="T3244" s="149">
        <v>22.157499999999999</v>
      </c>
      <c r="U3244" s="150">
        <v>45356</v>
      </c>
      <c r="V3244" s="149">
        <v>0.16666666666666607</v>
      </c>
      <c r="W3244" s="130">
        <v>0.5</v>
      </c>
      <c r="X3244" s="135">
        <v>900</v>
      </c>
      <c r="Y3244" s="130" t="str">
        <f t="shared" si="468"/>
        <v>RL1777</v>
      </c>
      <c r="Z3244" s="130" t="str">
        <f t="shared" si="469"/>
        <v>60/IFR26650-40A</v>
      </c>
      <c r="AA3244" s="135">
        <f t="shared" si="470"/>
        <v>0.5</v>
      </c>
      <c r="AB3244" s="135">
        <f t="shared" si="471"/>
        <v>263.05</v>
      </c>
      <c r="AC3244" s="130">
        <f t="shared" si="466"/>
        <v>900</v>
      </c>
      <c r="AD3244" s="130" t="str">
        <f t="shared" si="472"/>
        <v>66003-777</v>
      </c>
      <c r="AE3244" s="136"/>
      <c r="AF3244" s="137"/>
      <c r="AG3244" s="1" t="s">
        <v>152</v>
      </c>
      <c r="AH3244" s="43">
        <v>66989</v>
      </c>
      <c r="AI3244" s="229">
        <v>45281</v>
      </c>
    </row>
    <row r="3245" spans="1:35" x14ac:dyDescent="0.25">
      <c r="A3245" s="139">
        <v>45348</v>
      </c>
      <c r="B3245" s="58" t="s">
        <v>9548</v>
      </c>
      <c r="C3245" s="51" t="s">
        <v>1765</v>
      </c>
      <c r="D3245" s="51" t="s">
        <v>1766</v>
      </c>
      <c r="E3245" s="54">
        <v>45351</v>
      </c>
      <c r="F3245" s="51" t="s">
        <v>6713</v>
      </c>
      <c r="G3245" s="48" t="s">
        <v>1761</v>
      </c>
      <c r="H3245" s="52">
        <v>6</v>
      </c>
      <c r="I3245" s="51" t="s">
        <v>1762</v>
      </c>
      <c r="J3245" s="1">
        <v>83.54</v>
      </c>
      <c r="K3245" s="132">
        <v>1030049</v>
      </c>
      <c r="L3245" s="131"/>
      <c r="M3245" s="261" t="s">
        <v>7871</v>
      </c>
      <c r="N3245" s="131"/>
      <c r="O3245" s="133"/>
      <c r="P3245" s="131" t="s">
        <v>115</v>
      </c>
      <c r="Q3245" s="131" t="s">
        <v>7668</v>
      </c>
      <c r="R3245" s="134" t="s">
        <v>2172</v>
      </c>
      <c r="S3245" s="149">
        <v>11.141666666666666</v>
      </c>
      <c r="T3245" s="149">
        <v>1.8569444444444443</v>
      </c>
      <c r="U3245" s="150">
        <v>45356</v>
      </c>
      <c r="V3245" s="149">
        <v>0.24999999999999911</v>
      </c>
      <c r="W3245" s="130">
        <v>2.1</v>
      </c>
      <c r="X3245" s="135">
        <v>245</v>
      </c>
      <c r="Y3245" s="130" t="str">
        <f t="shared" si="468"/>
        <v>S124</v>
      </c>
      <c r="Z3245" s="130" t="str">
        <f t="shared" si="469"/>
        <v>6/12SB25WHR</v>
      </c>
      <c r="AA3245" s="135">
        <f t="shared" si="470"/>
        <v>2.1</v>
      </c>
      <c r="AB3245" s="135">
        <f t="shared" si="471"/>
        <v>83.54</v>
      </c>
      <c r="AC3245" s="130">
        <f t="shared" si="466"/>
        <v>245</v>
      </c>
      <c r="AD3245" s="130" t="str">
        <f t="shared" si="472"/>
        <v>66002-950</v>
      </c>
      <c r="AE3245" s="136"/>
      <c r="AF3245" s="137"/>
      <c r="AG3245" s="1" t="s">
        <v>152</v>
      </c>
      <c r="AH3245" s="43">
        <v>2420</v>
      </c>
      <c r="AI3245" s="229">
        <v>45344</v>
      </c>
    </row>
    <row r="3246" spans="1:35" x14ac:dyDescent="0.25">
      <c r="A3246" s="146">
        <v>45344</v>
      </c>
      <c r="B3246" s="57" t="s">
        <v>9536</v>
      </c>
      <c r="C3246" s="51" t="s">
        <v>445</v>
      </c>
      <c r="D3246" s="51" t="s">
        <v>9597</v>
      </c>
      <c r="E3246" s="54">
        <v>45358</v>
      </c>
      <c r="F3246" s="51" t="s">
        <v>9537</v>
      </c>
      <c r="G3246" s="48" t="s">
        <v>9538</v>
      </c>
      <c r="H3246" s="52">
        <v>1</v>
      </c>
      <c r="I3246" s="51" t="s">
        <v>364</v>
      </c>
      <c r="J3246" s="1">
        <v>21.76</v>
      </c>
      <c r="K3246" s="132">
        <v>1029964</v>
      </c>
      <c r="L3246" s="131"/>
      <c r="M3246" s="131">
        <v>22.2</v>
      </c>
      <c r="N3246" s="131">
        <v>2.6</v>
      </c>
      <c r="O3246" s="133">
        <f t="shared" ref="O3246:O3256" si="473">N3246*M3246</f>
        <v>57.72</v>
      </c>
      <c r="P3246" s="131" t="s">
        <v>3486</v>
      </c>
      <c r="Q3246" s="131" t="s">
        <v>464</v>
      </c>
      <c r="R3246" s="134" t="s">
        <v>997</v>
      </c>
      <c r="S3246" s="149">
        <v>1.6952777777777808</v>
      </c>
      <c r="T3246" s="149">
        <v>1.6952777777777808</v>
      </c>
      <c r="U3246" s="150">
        <v>45352</v>
      </c>
      <c r="V3246" s="149">
        <v>0.16666666666666607</v>
      </c>
      <c r="W3246" s="130">
        <v>0.5</v>
      </c>
      <c r="X3246" s="135">
        <v>100</v>
      </c>
      <c r="Y3246" s="130" t="str">
        <f t="shared" si="468"/>
        <v>RECELL884</v>
      </c>
      <c r="Z3246" s="130" t="str">
        <f t="shared" si="469"/>
        <v>6/UR18650ZY</v>
      </c>
      <c r="AA3246" s="135">
        <f t="shared" si="470"/>
        <v>0.5</v>
      </c>
      <c r="AB3246" s="135">
        <f t="shared" si="471"/>
        <v>21.76</v>
      </c>
      <c r="AC3246" s="130">
        <f t="shared" si="466"/>
        <v>100</v>
      </c>
      <c r="AD3246" s="130" t="str">
        <f t="shared" si="472"/>
        <v>66003-232</v>
      </c>
      <c r="AE3246" s="136"/>
      <c r="AF3246" s="137"/>
      <c r="AG3246" s="1" t="s">
        <v>9312</v>
      </c>
      <c r="AH3246" s="43">
        <v>3012</v>
      </c>
      <c r="AI3246" s="229">
        <v>45344</v>
      </c>
    </row>
    <row r="3247" spans="1:35" x14ac:dyDescent="0.25">
      <c r="A3247" s="147">
        <v>45352</v>
      </c>
      <c r="B3247" s="82" t="s">
        <v>9593</v>
      </c>
      <c r="C3247" s="51" t="s">
        <v>1869</v>
      </c>
      <c r="D3247" s="51" t="s">
        <v>517</v>
      </c>
      <c r="E3247" s="54">
        <v>45357</v>
      </c>
      <c r="F3247" s="51" t="s">
        <v>7042</v>
      </c>
      <c r="G3247" s="48" t="s">
        <v>516</v>
      </c>
      <c r="H3247" s="52">
        <v>1</v>
      </c>
      <c r="I3247" s="51" t="s">
        <v>388</v>
      </c>
      <c r="J3247" s="1">
        <v>680.58</v>
      </c>
      <c r="K3247" s="132">
        <v>1030823</v>
      </c>
      <c r="L3247" s="131"/>
      <c r="M3247" s="131">
        <v>14.4</v>
      </c>
      <c r="N3247" s="131">
        <v>153</v>
      </c>
      <c r="O3247" s="133">
        <f t="shared" si="473"/>
        <v>2203.2000000000003</v>
      </c>
      <c r="P3247" s="131" t="s">
        <v>9572</v>
      </c>
      <c r="Q3247" s="131" t="s">
        <v>518</v>
      </c>
      <c r="R3247" s="134" t="s">
        <v>287</v>
      </c>
      <c r="S3247" s="149">
        <v>4.0008333333333352</v>
      </c>
      <c r="T3247" s="149">
        <v>4.0008333333333352</v>
      </c>
      <c r="U3247" s="150">
        <v>45352</v>
      </c>
      <c r="V3247" s="149">
        <v>8.3333333333333037E-2</v>
      </c>
      <c r="W3247" s="130">
        <v>3.66</v>
      </c>
      <c r="X3247" s="135">
        <v>900</v>
      </c>
      <c r="Y3247" s="130" t="str">
        <f t="shared" si="468"/>
        <v>L123B</v>
      </c>
      <c r="Z3247" s="130" t="str">
        <f t="shared" si="469"/>
        <v>36/LS33600</v>
      </c>
      <c r="AA3247" s="135">
        <f t="shared" si="470"/>
        <v>3.66</v>
      </c>
      <c r="AB3247" s="135">
        <f t="shared" si="471"/>
        <v>680.58</v>
      </c>
      <c r="AC3247" s="130">
        <f t="shared" si="466"/>
        <v>900</v>
      </c>
      <c r="AD3247" s="130" t="str">
        <f t="shared" si="472"/>
        <v>66000-758</v>
      </c>
      <c r="AE3247" s="136"/>
      <c r="AF3247" s="137"/>
      <c r="AG3247" s="1" t="s">
        <v>151</v>
      </c>
      <c r="AH3247" s="43">
        <v>1895</v>
      </c>
      <c r="AI3247" s="229">
        <v>45351</v>
      </c>
    </row>
    <row r="3248" spans="1:35" x14ac:dyDescent="0.25">
      <c r="A3248" s="140">
        <v>45342</v>
      </c>
      <c r="B3248" s="55" t="s">
        <v>9492</v>
      </c>
      <c r="C3248" s="51" t="s">
        <v>9521</v>
      </c>
      <c r="D3248" s="51" t="s">
        <v>2618</v>
      </c>
      <c r="E3248" s="54">
        <v>45362</v>
      </c>
      <c r="F3248" s="51" t="s">
        <v>2613</v>
      </c>
      <c r="G3248" s="48" t="s">
        <v>2617</v>
      </c>
      <c r="H3248" s="52">
        <v>4</v>
      </c>
      <c r="I3248" s="51" t="s">
        <v>102</v>
      </c>
      <c r="J3248" s="1">
        <v>46.6</v>
      </c>
      <c r="K3248" s="132">
        <v>1029377</v>
      </c>
      <c r="L3248" s="131"/>
      <c r="M3248" s="131"/>
      <c r="N3248" s="131"/>
      <c r="O3248" s="133">
        <f t="shared" si="473"/>
        <v>0</v>
      </c>
      <c r="P3248" s="131"/>
      <c r="Q3248" s="131"/>
      <c r="R3248" s="134" t="s">
        <v>249</v>
      </c>
      <c r="S3248" s="149">
        <v>1.8249999999999988</v>
      </c>
      <c r="T3248" s="149">
        <v>0.45624999999999971</v>
      </c>
      <c r="U3248" s="150">
        <v>45352</v>
      </c>
      <c r="V3248" s="149">
        <v>0.33333333333333215</v>
      </c>
      <c r="W3248" s="130">
        <v>0.59</v>
      </c>
      <c r="X3248" s="135">
        <v>92</v>
      </c>
      <c r="Y3248" s="130" t="str">
        <f t="shared" si="468"/>
        <v>CH90</v>
      </c>
      <c r="Z3248" s="130" t="str">
        <f t="shared" si="469"/>
        <v xml:space="preserve">1/TSB-002 </v>
      </c>
      <c r="AA3248" s="135">
        <f t="shared" si="470"/>
        <v>0.59</v>
      </c>
      <c r="AB3248" s="135">
        <f t="shared" si="471"/>
        <v>46.6</v>
      </c>
      <c r="AC3248" s="130">
        <f t="shared" si="466"/>
        <v>92</v>
      </c>
      <c r="AD3248" s="130" t="str">
        <f t="shared" si="472"/>
        <v>66000-160</v>
      </c>
      <c r="AE3248" s="136"/>
      <c r="AF3248" s="137"/>
      <c r="AG3248" s="1" t="s">
        <v>152</v>
      </c>
      <c r="AH3248" s="43">
        <v>66148</v>
      </c>
      <c r="AI3248" s="229">
        <v>45254</v>
      </c>
    </row>
    <row r="3249" spans="1:35" x14ac:dyDescent="0.25">
      <c r="A3249" s="146">
        <v>45351</v>
      </c>
      <c r="B3249" s="57" t="s">
        <v>9588</v>
      </c>
      <c r="C3249" s="51" t="s">
        <v>6308</v>
      </c>
      <c r="D3249" s="51" t="s">
        <v>9590</v>
      </c>
      <c r="E3249" s="54">
        <v>45357</v>
      </c>
      <c r="F3249" s="51" t="s">
        <v>5343</v>
      </c>
      <c r="G3249" s="48" t="s">
        <v>9589</v>
      </c>
      <c r="H3249" s="52">
        <v>2</v>
      </c>
      <c r="I3249" s="51" t="s">
        <v>383</v>
      </c>
      <c r="J3249" s="1">
        <v>19.260000000000002</v>
      </c>
      <c r="K3249" s="132">
        <v>1030711</v>
      </c>
      <c r="L3249" s="131"/>
      <c r="M3249" s="131">
        <v>7.2</v>
      </c>
      <c r="N3249" s="131">
        <v>4.7</v>
      </c>
      <c r="O3249" s="133">
        <f t="shared" si="473"/>
        <v>33.840000000000003</v>
      </c>
      <c r="P3249" s="131" t="s">
        <v>3486</v>
      </c>
      <c r="Q3249" s="131" t="s">
        <v>281</v>
      </c>
      <c r="R3249" s="134" t="s">
        <v>997</v>
      </c>
      <c r="S3249" s="149">
        <v>1.6211111111111092</v>
      </c>
      <c r="T3249" s="149">
        <v>0.81055555555555459</v>
      </c>
      <c r="U3249" s="150">
        <v>45352</v>
      </c>
      <c r="V3249" s="149">
        <v>7.7500000000001457E-2</v>
      </c>
      <c r="W3249" s="130">
        <v>1.76</v>
      </c>
      <c r="X3249" s="135">
        <v>103</v>
      </c>
      <c r="Y3249" s="130" t="str">
        <f t="shared" si="468"/>
        <v>RECELL330</v>
      </c>
      <c r="Z3249" s="130" t="str">
        <f t="shared" si="469"/>
        <v>4/NCA103450</v>
      </c>
      <c r="AA3249" s="135">
        <f t="shared" si="470"/>
        <v>1.76</v>
      </c>
      <c r="AB3249" s="135">
        <f t="shared" si="471"/>
        <v>19.260000000000002</v>
      </c>
      <c r="AC3249" s="130">
        <f t="shared" si="466"/>
        <v>103</v>
      </c>
      <c r="AD3249" s="130" t="str">
        <f t="shared" si="472"/>
        <v>66001-512</v>
      </c>
      <c r="AE3249" s="136"/>
      <c r="AF3249" s="137"/>
      <c r="AG3249" s="1" t="s">
        <v>9312</v>
      </c>
      <c r="AH3249" s="43">
        <v>1333</v>
      </c>
      <c r="AI3249" s="229">
        <v>45350</v>
      </c>
    </row>
    <row r="3250" spans="1:35" x14ac:dyDescent="0.25">
      <c r="A3250" s="139">
        <v>45348</v>
      </c>
      <c r="B3250" s="58" t="s">
        <v>9552</v>
      </c>
      <c r="C3250" s="51" t="s">
        <v>3511</v>
      </c>
      <c r="D3250" s="51" t="s">
        <v>9554</v>
      </c>
      <c r="E3250" s="54">
        <v>45359</v>
      </c>
      <c r="F3250" s="51" t="s">
        <v>333</v>
      </c>
      <c r="G3250" s="48" t="s">
        <v>9553</v>
      </c>
      <c r="H3250" s="52">
        <v>1</v>
      </c>
      <c r="I3250" s="51" t="s">
        <v>338</v>
      </c>
      <c r="J3250" s="1">
        <v>5.91</v>
      </c>
      <c r="K3250" s="132">
        <v>1030192</v>
      </c>
      <c r="L3250" s="131"/>
      <c r="M3250" s="131">
        <v>7.2</v>
      </c>
      <c r="N3250" s="131">
        <v>0.95</v>
      </c>
      <c r="O3250" s="133">
        <f t="shared" si="473"/>
        <v>6.84</v>
      </c>
      <c r="P3250" s="131" t="s">
        <v>4011</v>
      </c>
      <c r="Q3250" s="131" t="s">
        <v>464</v>
      </c>
      <c r="R3250" s="134" t="s">
        <v>997</v>
      </c>
      <c r="S3250" s="149">
        <v>1.5080555555555564</v>
      </c>
      <c r="T3250" s="149">
        <v>1.5080555555555564</v>
      </c>
      <c r="U3250" s="150">
        <v>45352</v>
      </c>
      <c r="V3250" s="149">
        <v>8.3333333333333037E-2</v>
      </c>
      <c r="W3250" s="130">
        <v>0.89</v>
      </c>
      <c r="X3250" s="135">
        <v>50</v>
      </c>
      <c r="Y3250" s="130" t="str">
        <f t="shared" si="468"/>
        <v>RECELL68</v>
      </c>
      <c r="Z3250" s="130" t="str">
        <f t="shared" si="469"/>
        <v>6/IF1000AA</v>
      </c>
      <c r="AA3250" s="135">
        <f t="shared" si="470"/>
        <v>0.89</v>
      </c>
      <c r="AB3250" s="135">
        <f t="shared" si="471"/>
        <v>5.91</v>
      </c>
      <c r="AC3250" s="130">
        <f t="shared" si="466"/>
        <v>50</v>
      </c>
      <c r="AD3250" s="130" t="str">
        <f t="shared" si="472"/>
        <v>67001-264</v>
      </c>
      <c r="AE3250" s="136"/>
      <c r="AF3250" s="137"/>
      <c r="AG3250" s="1" t="s">
        <v>9312</v>
      </c>
      <c r="AH3250" s="43" t="s">
        <v>334</v>
      </c>
      <c r="AI3250" s="229">
        <v>45345</v>
      </c>
    </row>
    <row r="3251" spans="1:35" x14ac:dyDescent="0.25">
      <c r="A3251" s="146">
        <v>45309</v>
      </c>
      <c r="B3251" s="57" t="s">
        <v>9258</v>
      </c>
      <c r="C3251" s="51" t="s">
        <v>4218</v>
      </c>
      <c r="D3251" s="51" t="s">
        <v>4219</v>
      </c>
      <c r="E3251" s="54">
        <v>45322</v>
      </c>
      <c r="F3251" s="51" t="s">
        <v>8054</v>
      </c>
      <c r="G3251" s="48" t="s">
        <v>4216</v>
      </c>
      <c r="H3251" s="52">
        <v>3</v>
      </c>
      <c r="I3251" s="51" t="s">
        <v>4217</v>
      </c>
      <c r="J3251" s="1">
        <v>4.99</v>
      </c>
      <c r="K3251" s="132">
        <v>1025918</v>
      </c>
      <c r="L3251" s="131"/>
      <c r="M3251" s="131">
        <v>4.5</v>
      </c>
      <c r="N3251" s="131"/>
      <c r="O3251" s="133">
        <f t="shared" si="473"/>
        <v>0</v>
      </c>
      <c r="P3251" s="131" t="s">
        <v>3538</v>
      </c>
      <c r="Q3251" s="131" t="s">
        <v>577</v>
      </c>
      <c r="R3251" s="134" t="s">
        <v>2172</v>
      </c>
      <c r="S3251" s="149">
        <v>4.0858333333333325</v>
      </c>
      <c r="T3251" s="149">
        <v>1.3619444444444442</v>
      </c>
      <c r="U3251" s="150">
        <v>45352</v>
      </c>
      <c r="V3251" s="149">
        <v>8.3333333333331705E-2</v>
      </c>
      <c r="W3251" s="130">
        <v>0.68</v>
      </c>
      <c r="X3251" s="135">
        <v>79</v>
      </c>
      <c r="Y3251" s="130" t="str">
        <f t="shared" si="468"/>
        <v>AL605</v>
      </c>
      <c r="Z3251" s="130" t="str">
        <f t="shared" si="469"/>
        <v>3/A1PX</v>
      </c>
      <c r="AA3251" s="135">
        <f t="shared" si="470"/>
        <v>0.68</v>
      </c>
      <c r="AB3251" s="135">
        <f t="shared" si="471"/>
        <v>4.99</v>
      </c>
      <c r="AC3251" s="130">
        <f t="shared" si="466"/>
        <v>79</v>
      </c>
      <c r="AD3251" s="130" t="str">
        <f t="shared" si="472"/>
        <v>66002-850</v>
      </c>
      <c r="AE3251" s="136"/>
      <c r="AF3251" s="137"/>
      <c r="AG3251" s="1" t="s">
        <v>152</v>
      </c>
      <c r="AH3251" s="43">
        <v>26035</v>
      </c>
      <c r="AI3251" s="51"/>
    </row>
    <row r="3252" spans="1:35" x14ac:dyDescent="0.25">
      <c r="A3252" s="139">
        <v>45348</v>
      </c>
      <c r="B3252" s="58" t="s">
        <v>9560</v>
      </c>
      <c r="C3252" s="51" t="s">
        <v>9561</v>
      </c>
      <c r="D3252" s="51" t="s">
        <v>504</v>
      </c>
      <c r="E3252" s="54">
        <v>45366</v>
      </c>
      <c r="F3252" s="51" t="s">
        <v>499</v>
      </c>
      <c r="G3252" s="48" t="s">
        <v>503</v>
      </c>
      <c r="H3252" s="52">
        <v>10</v>
      </c>
      <c r="I3252" s="51" t="s">
        <v>318</v>
      </c>
      <c r="J3252" s="1">
        <v>29.75</v>
      </c>
      <c r="K3252" s="132">
        <v>1030213</v>
      </c>
      <c r="L3252" s="131"/>
      <c r="M3252" s="131">
        <v>11.1</v>
      </c>
      <c r="N3252" s="131">
        <v>6.7</v>
      </c>
      <c r="O3252" s="133">
        <f t="shared" si="473"/>
        <v>74.37</v>
      </c>
      <c r="P3252" s="131" t="s">
        <v>3486</v>
      </c>
      <c r="Q3252" s="131" t="s">
        <v>372</v>
      </c>
      <c r="R3252" s="134" t="s">
        <v>287</v>
      </c>
      <c r="S3252" s="149">
        <v>6.7919444444444448</v>
      </c>
      <c r="T3252" s="149">
        <v>0.67919444444444443</v>
      </c>
      <c r="U3252" s="150">
        <v>45352</v>
      </c>
      <c r="V3252" s="149">
        <v>0.41666666666666652</v>
      </c>
      <c r="W3252" s="130">
        <v>0.77</v>
      </c>
      <c r="X3252" s="135">
        <v>186</v>
      </c>
      <c r="Y3252" s="130" t="str">
        <f t="shared" si="468"/>
        <v>RL978</v>
      </c>
      <c r="Z3252" s="130" t="str">
        <f t="shared" si="469"/>
        <v>6/NCR18650G</v>
      </c>
      <c r="AA3252" s="135">
        <f t="shared" si="470"/>
        <v>0.77</v>
      </c>
      <c r="AB3252" s="135">
        <f t="shared" si="471"/>
        <v>29.75</v>
      </c>
      <c r="AC3252" s="130">
        <f t="shared" si="466"/>
        <v>186</v>
      </c>
      <c r="AD3252" s="130" t="str">
        <f t="shared" si="472"/>
        <v>66001-462</v>
      </c>
      <c r="AE3252" s="136"/>
      <c r="AF3252" s="137"/>
      <c r="AG3252" s="1" t="s">
        <v>152</v>
      </c>
      <c r="AH3252" s="43">
        <v>66818</v>
      </c>
      <c r="AI3252" s="229">
        <v>45345</v>
      </c>
    </row>
    <row r="3253" spans="1:35" x14ac:dyDescent="0.25">
      <c r="A3253" s="139">
        <v>45348</v>
      </c>
      <c r="B3253" s="58" t="s">
        <v>9557</v>
      </c>
      <c r="C3253" s="51" t="s">
        <v>1042</v>
      </c>
      <c r="D3253" s="51" t="s">
        <v>9598</v>
      </c>
      <c r="E3253" s="54">
        <v>45359</v>
      </c>
      <c r="F3253" s="51" t="s">
        <v>333</v>
      </c>
      <c r="G3253" s="48" t="s">
        <v>9558</v>
      </c>
      <c r="H3253" s="52">
        <v>1</v>
      </c>
      <c r="I3253" s="51" t="s">
        <v>364</v>
      </c>
      <c r="J3253" s="1">
        <v>14.51</v>
      </c>
      <c r="K3253" s="132">
        <v>1030203</v>
      </c>
      <c r="L3253" s="131"/>
      <c r="M3253" s="131">
        <v>7.4</v>
      </c>
      <c r="N3253" s="131">
        <v>5.2</v>
      </c>
      <c r="O3253" s="133">
        <f t="shared" si="473"/>
        <v>38.480000000000004</v>
      </c>
      <c r="P3253" s="131" t="s">
        <v>3486</v>
      </c>
      <c r="Q3253" s="131" t="s">
        <v>281</v>
      </c>
      <c r="R3253" s="134" t="s">
        <v>997</v>
      </c>
      <c r="S3253" s="149">
        <v>1.3774999999999995</v>
      </c>
      <c r="T3253" s="149">
        <v>1.3774999999999995</v>
      </c>
      <c r="U3253" s="150">
        <v>45352</v>
      </c>
      <c r="V3253" s="149">
        <v>0.16666666666666874</v>
      </c>
      <c r="W3253" s="130">
        <v>0.25</v>
      </c>
      <c r="X3253" s="135">
        <v>80</v>
      </c>
      <c r="Y3253" s="130" t="str">
        <f t="shared" si="468"/>
        <v>PACK807</v>
      </c>
      <c r="Z3253" s="130" t="str">
        <f t="shared" si="469"/>
        <v>4/UR18650ZY</v>
      </c>
      <c r="AA3253" s="135">
        <f t="shared" si="470"/>
        <v>0.25</v>
      </c>
      <c r="AB3253" s="135">
        <f t="shared" si="471"/>
        <v>14.51</v>
      </c>
      <c r="AC3253" s="130">
        <f t="shared" si="466"/>
        <v>80</v>
      </c>
      <c r="AD3253" s="130" t="str">
        <f t="shared" si="472"/>
        <v>66003-233</v>
      </c>
      <c r="AE3253" s="136"/>
      <c r="AF3253" s="137"/>
      <c r="AG3253" s="1" t="s">
        <v>9312</v>
      </c>
      <c r="AH3253" s="43" t="s">
        <v>334</v>
      </c>
      <c r="AI3253" s="229">
        <v>45345</v>
      </c>
    </row>
    <row r="3254" spans="1:35" x14ac:dyDescent="0.25">
      <c r="A3254" s="140">
        <v>45342</v>
      </c>
      <c r="B3254" s="55" t="s">
        <v>9482</v>
      </c>
      <c r="C3254" s="51" t="s">
        <v>5617</v>
      </c>
      <c r="D3254" s="51" t="s">
        <v>9484</v>
      </c>
      <c r="E3254" s="54">
        <v>45355</v>
      </c>
      <c r="F3254" s="51" t="s">
        <v>117</v>
      </c>
      <c r="G3254" s="48" t="s">
        <v>9483</v>
      </c>
      <c r="H3254" s="52">
        <v>20</v>
      </c>
      <c r="I3254" s="51" t="s">
        <v>5616</v>
      </c>
      <c r="J3254" s="1">
        <v>3.75</v>
      </c>
      <c r="K3254" s="132">
        <v>1029568</v>
      </c>
      <c r="L3254" s="131"/>
      <c r="M3254" s="131">
        <v>3</v>
      </c>
      <c r="N3254" s="131">
        <v>2.5</v>
      </c>
      <c r="O3254" s="133">
        <f t="shared" si="473"/>
        <v>7.5</v>
      </c>
      <c r="P3254" s="131" t="s">
        <v>5927</v>
      </c>
      <c r="Q3254" s="131" t="s">
        <v>412</v>
      </c>
      <c r="R3254" s="134" t="s">
        <v>997</v>
      </c>
      <c r="S3254" s="149">
        <v>4.5300000000000011</v>
      </c>
      <c r="T3254" s="149">
        <v>0.22650000000000006</v>
      </c>
      <c r="U3254" s="150">
        <v>45352</v>
      </c>
      <c r="V3254" s="149">
        <v>0.33333333333333348</v>
      </c>
      <c r="W3254" s="130">
        <v>0.25</v>
      </c>
      <c r="X3254" s="135">
        <v>35</v>
      </c>
      <c r="Y3254" s="130" t="str">
        <f t="shared" si="468"/>
        <v>L981</v>
      </c>
      <c r="Z3254" s="130" t="str">
        <f t="shared" si="469"/>
        <v>1/CR17450SE</v>
      </c>
      <c r="AA3254" s="135">
        <f t="shared" si="470"/>
        <v>0.25</v>
      </c>
      <c r="AB3254" s="135">
        <f t="shared" si="471"/>
        <v>3.75</v>
      </c>
      <c r="AC3254" s="130">
        <f t="shared" si="466"/>
        <v>35</v>
      </c>
      <c r="AD3254" s="130" t="str">
        <f t="shared" si="472"/>
        <v>66003-228</v>
      </c>
      <c r="AE3254" s="136"/>
      <c r="AF3254" s="137"/>
      <c r="AG3254" s="1" t="s">
        <v>151</v>
      </c>
      <c r="AH3254" s="43">
        <v>24232</v>
      </c>
      <c r="AI3254" s="51"/>
    </row>
    <row r="3255" spans="1:35" x14ac:dyDescent="0.25">
      <c r="A3255" s="144">
        <v>45343</v>
      </c>
      <c r="B3255" s="56" t="s">
        <v>9507</v>
      </c>
      <c r="C3255" s="51" t="s">
        <v>658</v>
      </c>
      <c r="D3255" s="51" t="s">
        <v>9509</v>
      </c>
      <c r="E3255" s="54">
        <v>45363</v>
      </c>
      <c r="F3255" s="51" t="s">
        <v>602</v>
      </c>
      <c r="G3255" s="48" t="s">
        <v>9508</v>
      </c>
      <c r="H3255" s="52">
        <v>3</v>
      </c>
      <c r="I3255" s="51" t="s">
        <v>318</v>
      </c>
      <c r="J3255" s="1">
        <v>22.35</v>
      </c>
      <c r="K3255" s="132">
        <v>1029717</v>
      </c>
      <c r="L3255" s="131"/>
      <c r="M3255" s="131">
        <v>14.4</v>
      </c>
      <c r="N3255" s="131">
        <v>3.45</v>
      </c>
      <c r="O3255" s="133">
        <f t="shared" si="473"/>
        <v>49.680000000000007</v>
      </c>
      <c r="P3255" s="131" t="s">
        <v>3486</v>
      </c>
      <c r="Q3255" s="131" t="s">
        <v>562</v>
      </c>
      <c r="R3255" s="134" t="s">
        <v>287</v>
      </c>
      <c r="S3255" s="149">
        <v>3.4766666666666679</v>
      </c>
      <c r="T3255" s="149">
        <v>1.1588888888888893</v>
      </c>
      <c r="U3255" s="150">
        <v>45351</v>
      </c>
      <c r="V3255" s="149">
        <v>0.24999999999999911</v>
      </c>
      <c r="W3255" s="130">
        <v>1.43</v>
      </c>
      <c r="X3255" s="135">
        <v>60</v>
      </c>
      <c r="Y3255" s="130" t="str">
        <f t="shared" si="468"/>
        <v>RL867B</v>
      </c>
      <c r="Z3255" s="130" t="str">
        <f t="shared" si="469"/>
        <v>4/NCR18650GA</v>
      </c>
      <c r="AA3255" s="135">
        <f t="shared" si="470"/>
        <v>1.43</v>
      </c>
      <c r="AB3255" s="135">
        <f t="shared" si="471"/>
        <v>22.35</v>
      </c>
      <c r="AC3255" s="130">
        <f t="shared" si="466"/>
        <v>60</v>
      </c>
      <c r="AD3255" s="130" t="str">
        <f t="shared" si="472"/>
        <v>67001-6231</v>
      </c>
      <c r="AE3255" s="136"/>
      <c r="AF3255" s="137"/>
      <c r="AG3255" s="1" t="s">
        <v>153</v>
      </c>
      <c r="AH3255" s="43">
        <v>66281</v>
      </c>
      <c r="AI3255" s="51"/>
    </row>
    <row r="3256" spans="1:35" x14ac:dyDescent="0.25">
      <c r="A3256" s="144">
        <v>45308</v>
      </c>
      <c r="B3256" s="56" t="s">
        <v>9240</v>
      </c>
      <c r="C3256" s="51" t="s">
        <v>1136</v>
      </c>
      <c r="D3256" s="51" t="s">
        <v>199</v>
      </c>
      <c r="E3256" s="54">
        <v>45327</v>
      </c>
      <c r="F3256" s="51" t="s">
        <v>9241</v>
      </c>
      <c r="G3256" s="48" t="s">
        <v>1135</v>
      </c>
      <c r="H3256" s="52">
        <v>10</v>
      </c>
      <c r="I3256" s="51" t="s">
        <v>694</v>
      </c>
      <c r="J3256" s="1">
        <v>380.14</v>
      </c>
      <c r="K3256" s="132">
        <v>1025722</v>
      </c>
      <c r="L3256" s="131" t="s">
        <v>1323</v>
      </c>
      <c r="M3256" s="131">
        <v>19.5</v>
      </c>
      <c r="N3256" s="131">
        <v>6.2</v>
      </c>
      <c r="O3256" s="133">
        <f t="shared" si="473"/>
        <v>120.9</v>
      </c>
      <c r="P3256" s="131" t="s">
        <v>3372</v>
      </c>
      <c r="Q3256" s="131" t="s">
        <v>583</v>
      </c>
      <c r="R3256" s="134" t="s">
        <v>118</v>
      </c>
      <c r="S3256" s="149">
        <v>35.012777777777771</v>
      </c>
      <c r="T3256" s="149">
        <v>3.5012777777777773</v>
      </c>
      <c r="U3256" s="150">
        <v>45351</v>
      </c>
      <c r="V3256" s="149">
        <v>0.16666666666666607</v>
      </c>
      <c r="W3256" s="130">
        <v>2.42</v>
      </c>
      <c r="X3256" s="135">
        <v>5055</v>
      </c>
      <c r="Y3256" s="130" t="str">
        <f t="shared" si="468"/>
        <v>DH33</v>
      </c>
      <c r="Z3256" s="130" t="str">
        <f t="shared" si="469"/>
        <v>5/3B5100</v>
      </c>
      <c r="AA3256" s="135">
        <f t="shared" si="470"/>
        <v>2.42</v>
      </c>
      <c r="AB3256" s="135">
        <f t="shared" si="471"/>
        <v>380.14</v>
      </c>
      <c r="AC3256" s="130">
        <f t="shared" si="466"/>
        <v>5055</v>
      </c>
      <c r="AD3256" s="130" t="str">
        <f t="shared" si="472"/>
        <v>66000-798</v>
      </c>
      <c r="AE3256" s="136"/>
      <c r="AF3256" s="137"/>
      <c r="AG3256" s="1" t="s">
        <v>153</v>
      </c>
      <c r="AH3256" s="43">
        <v>2995</v>
      </c>
      <c r="AI3256" s="229">
        <v>45342</v>
      </c>
    </row>
    <row r="3257" spans="1:35" x14ac:dyDescent="0.25">
      <c r="A3257" s="147">
        <v>45324</v>
      </c>
      <c r="B3257" s="82" t="s">
        <v>9378</v>
      </c>
      <c r="C3257" s="51" t="s">
        <v>2471</v>
      </c>
      <c r="D3257" s="51" t="s">
        <v>2472</v>
      </c>
      <c r="E3257" s="54">
        <v>45344</v>
      </c>
      <c r="F3257" s="51" t="s">
        <v>292</v>
      </c>
      <c r="G3257" s="48" t="s">
        <v>2468</v>
      </c>
      <c r="H3257" s="52">
        <v>20</v>
      </c>
      <c r="I3257" s="51" t="s">
        <v>2469</v>
      </c>
      <c r="J3257" s="1">
        <v>14.23</v>
      </c>
      <c r="K3257" s="132">
        <v>1027459</v>
      </c>
      <c r="L3257" s="131" t="s">
        <v>2470</v>
      </c>
      <c r="M3257" s="131" t="s">
        <v>9379</v>
      </c>
      <c r="N3257" s="131"/>
      <c r="O3257" s="133"/>
      <c r="P3257" s="131" t="s">
        <v>115</v>
      </c>
      <c r="Q3257" s="131" t="s">
        <v>582</v>
      </c>
      <c r="R3257" s="134" t="s">
        <v>2172</v>
      </c>
      <c r="S3257" s="149">
        <v>14.410277777777775</v>
      </c>
      <c r="T3257" s="149">
        <v>0.72051388888888879</v>
      </c>
      <c r="U3257" s="150">
        <v>45351</v>
      </c>
      <c r="V3257" s="149">
        <v>1.0000000000000004</v>
      </c>
      <c r="W3257" s="130">
        <v>0.78</v>
      </c>
      <c r="X3257" s="135">
        <v>52.96</v>
      </c>
      <c r="Y3257" s="130" t="str">
        <f t="shared" si="468"/>
        <v>S115</v>
      </c>
      <c r="Z3257" s="130" t="str">
        <f t="shared" si="469"/>
        <v>2/6SB2.8P</v>
      </c>
      <c r="AA3257" s="135">
        <f t="shared" si="470"/>
        <v>0.78</v>
      </c>
      <c r="AB3257" s="135">
        <f t="shared" si="471"/>
        <v>14.23</v>
      </c>
      <c r="AC3257" s="130">
        <f t="shared" si="466"/>
        <v>52.96</v>
      </c>
      <c r="AD3257" s="130" t="str">
        <f t="shared" si="472"/>
        <v>22000-713B</v>
      </c>
      <c r="AE3257" s="136"/>
      <c r="AF3257" s="137"/>
      <c r="AG3257" s="1" t="s">
        <v>151</v>
      </c>
      <c r="AH3257" s="43">
        <v>6830</v>
      </c>
      <c r="AI3257" s="229">
        <v>45322</v>
      </c>
    </row>
    <row r="3258" spans="1:35" x14ac:dyDescent="0.25">
      <c r="A3258" s="144">
        <v>45350</v>
      </c>
      <c r="B3258" s="56" t="s">
        <v>9576</v>
      </c>
      <c r="C3258" s="51" t="s">
        <v>633</v>
      </c>
      <c r="D3258" s="51" t="s">
        <v>9599</v>
      </c>
      <c r="E3258" s="54">
        <v>45353</v>
      </c>
      <c r="F3258" s="51" t="s">
        <v>4908</v>
      </c>
      <c r="G3258" s="48" t="s">
        <v>9577</v>
      </c>
      <c r="H3258" s="52">
        <v>1</v>
      </c>
      <c r="I3258" s="51" t="s">
        <v>364</v>
      </c>
      <c r="J3258" s="1">
        <v>4.2699999999999996</v>
      </c>
      <c r="K3258" s="132">
        <v>1029386</v>
      </c>
      <c r="L3258" s="131"/>
      <c r="M3258" s="131">
        <v>3.6</v>
      </c>
      <c r="N3258" s="131">
        <v>2.6</v>
      </c>
      <c r="O3258" s="133">
        <f t="shared" ref="O3258:O3269" si="474">N3258*M3258</f>
        <v>9.3600000000000012</v>
      </c>
      <c r="P3258" s="131" t="s">
        <v>3486</v>
      </c>
      <c r="Q3258" s="131" t="s">
        <v>412</v>
      </c>
      <c r="R3258" s="134" t="s">
        <v>997</v>
      </c>
      <c r="S3258" s="149">
        <v>0.40361111111111203</v>
      </c>
      <c r="T3258" s="149">
        <v>0.40361111111111203</v>
      </c>
      <c r="U3258" s="150">
        <v>45351</v>
      </c>
      <c r="V3258" s="149">
        <v>8.333333333333437E-2</v>
      </c>
      <c r="W3258" s="130">
        <v>0.25</v>
      </c>
      <c r="X3258" s="135">
        <v>30</v>
      </c>
      <c r="Y3258" s="130" t="str">
        <f t="shared" si="468"/>
        <v>PACK806</v>
      </c>
      <c r="Z3258" s="130" t="str">
        <f t="shared" si="469"/>
        <v>1/UR18650ZY</v>
      </c>
      <c r="AA3258" s="135">
        <f t="shared" si="470"/>
        <v>0.25</v>
      </c>
      <c r="AB3258" s="135">
        <f t="shared" si="471"/>
        <v>4.2699999999999996</v>
      </c>
      <c r="AC3258" s="130">
        <f t="shared" ref="AC3258:AC3289" si="475">X3258</f>
        <v>30</v>
      </c>
      <c r="AD3258" s="130" t="str">
        <f t="shared" si="472"/>
        <v>66003-229</v>
      </c>
      <c r="AE3258" s="136"/>
      <c r="AF3258" s="137"/>
      <c r="AG3258" s="1" t="s">
        <v>151</v>
      </c>
      <c r="AH3258" s="43">
        <v>28665</v>
      </c>
      <c r="AI3258" s="229">
        <v>45339</v>
      </c>
    </row>
    <row r="3259" spans="1:35" x14ac:dyDescent="0.25">
      <c r="A3259" s="140">
        <v>45328</v>
      </c>
      <c r="B3259" s="55" t="s">
        <v>9393</v>
      </c>
      <c r="C3259" s="51" t="s">
        <v>9395</v>
      </c>
      <c r="D3259" s="51" t="s">
        <v>9396</v>
      </c>
      <c r="E3259" s="54">
        <v>45338</v>
      </c>
      <c r="F3259" s="51" t="s">
        <v>8851</v>
      </c>
      <c r="G3259" s="48" t="s">
        <v>9394</v>
      </c>
      <c r="H3259" s="52">
        <v>2</v>
      </c>
      <c r="I3259" s="51" t="s">
        <v>1924</v>
      </c>
      <c r="J3259" s="1">
        <v>125.61</v>
      </c>
      <c r="K3259" s="132">
        <v>1027615</v>
      </c>
      <c r="L3259" s="131"/>
      <c r="M3259" s="131"/>
      <c r="N3259" s="131"/>
      <c r="O3259" s="133">
        <f t="shared" si="474"/>
        <v>0</v>
      </c>
      <c r="P3259" s="131"/>
      <c r="Q3259" s="131"/>
      <c r="R3259" s="134" t="s">
        <v>6881</v>
      </c>
      <c r="S3259" s="149">
        <v>13.655555555555555</v>
      </c>
      <c r="T3259" s="149">
        <v>6.8277777777777775</v>
      </c>
      <c r="U3259" s="150">
        <v>45351</v>
      </c>
      <c r="V3259" s="149">
        <v>0.16666666666666607</v>
      </c>
      <c r="W3259" s="130">
        <v>1</v>
      </c>
      <c r="X3259" s="135">
        <v>425</v>
      </c>
      <c r="Y3259" s="130" t="str">
        <f t="shared" si="468"/>
        <v>CH522B</v>
      </c>
      <c r="Z3259" s="130" t="str">
        <f t="shared" si="469"/>
        <v>2/TSB-002PCB</v>
      </c>
      <c r="AA3259" s="135">
        <f t="shared" si="470"/>
        <v>1</v>
      </c>
      <c r="AB3259" s="135">
        <f t="shared" si="471"/>
        <v>125.61</v>
      </c>
      <c r="AC3259" s="130">
        <f t="shared" si="475"/>
        <v>425</v>
      </c>
      <c r="AD3259" s="130" t="str">
        <f t="shared" si="472"/>
        <v>66002-571B</v>
      </c>
      <c r="AE3259" s="136"/>
      <c r="AF3259" s="137"/>
      <c r="AG3259" s="1" t="s">
        <v>152</v>
      </c>
      <c r="AH3259" s="43">
        <v>1659</v>
      </c>
      <c r="AI3259" s="229">
        <v>45342</v>
      </c>
    </row>
    <row r="3260" spans="1:35" x14ac:dyDescent="0.25">
      <c r="A3260" s="140">
        <v>45349</v>
      </c>
      <c r="B3260" s="55" t="s">
        <v>9567</v>
      </c>
      <c r="C3260" s="51"/>
      <c r="D3260" s="51" t="s">
        <v>8435</v>
      </c>
      <c r="E3260" s="54">
        <v>45356</v>
      </c>
      <c r="F3260" s="51" t="s">
        <v>8112</v>
      </c>
      <c r="G3260" s="48" t="s">
        <v>887</v>
      </c>
      <c r="H3260" s="52">
        <v>500</v>
      </c>
      <c r="I3260" s="51"/>
      <c r="J3260" s="1">
        <v>0.3</v>
      </c>
      <c r="K3260" s="132">
        <v>1030337</v>
      </c>
      <c r="L3260" s="131"/>
      <c r="M3260" s="131"/>
      <c r="N3260" s="131"/>
      <c r="O3260" s="133">
        <f t="shared" si="474"/>
        <v>0</v>
      </c>
      <c r="P3260" s="131"/>
      <c r="Q3260" s="131"/>
      <c r="R3260" s="134" t="s">
        <v>9048</v>
      </c>
      <c r="S3260" s="149">
        <v>4.0852777777777831</v>
      </c>
      <c r="T3260" s="149">
        <v>8.1705555555555663E-3</v>
      </c>
      <c r="U3260" s="150">
        <v>45351</v>
      </c>
      <c r="V3260" s="149">
        <v>8.333333333333437E-2</v>
      </c>
      <c r="W3260" s="130">
        <v>0.25</v>
      </c>
      <c r="X3260" s="135">
        <v>2.25</v>
      </c>
      <c r="Y3260" s="130" t="str">
        <f t="shared" si="468"/>
        <v>HEATSHRINK</v>
      </c>
      <c r="Z3260" s="130">
        <f t="shared" si="469"/>
        <v>0</v>
      </c>
      <c r="AA3260" s="135">
        <f t="shared" si="470"/>
        <v>0.25</v>
      </c>
      <c r="AB3260" s="135">
        <f t="shared" si="471"/>
        <v>0.3</v>
      </c>
      <c r="AC3260" s="130">
        <f t="shared" si="475"/>
        <v>2.25</v>
      </c>
      <c r="AD3260" s="130" t="str">
        <f t="shared" si="472"/>
        <v>65001-994</v>
      </c>
      <c r="AE3260" s="136"/>
      <c r="AF3260" s="137"/>
      <c r="AG3260" s="1" t="s">
        <v>151</v>
      </c>
      <c r="AH3260" s="43">
        <v>35409</v>
      </c>
      <c r="AI3260" s="229">
        <v>45348</v>
      </c>
    </row>
    <row r="3261" spans="1:35" x14ac:dyDescent="0.25">
      <c r="A3261" s="146">
        <v>45358</v>
      </c>
      <c r="B3261" s="57" t="s">
        <v>9611</v>
      </c>
      <c r="C3261" s="51" t="s">
        <v>9613</v>
      </c>
      <c r="D3261" s="51" t="s">
        <v>9625</v>
      </c>
      <c r="E3261" s="54">
        <v>45372</v>
      </c>
      <c r="F3261" s="51" t="s">
        <v>302</v>
      </c>
      <c r="G3261" s="48" t="s">
        <v>9612</v>
      </c>
      <c r="H3261" s="52">
        <v>1</v>
      </c>
      <c r="I3261" s="51" t="s">
        <v>6107</v>
      </c>
      <c r="J3261" s="1">
        <v>205.98</v>
      </c>
      <c r="K3261" s="132">
        <v>1031651</v>
      </c>
      <c r="L3261" s="131"/>
      <c r="M3261" s="131">
        <v>25.2</v>
      </c>
      <c r="N3261" s="131">
        <v>22.3</v>
      </c>
      <c r="O3261" s="133">
        <f t="shared" si="474"/>
        <v>561.96</v>
      </c>
      <c r="P3261" s="131" t="s">
        <v>3486</v>
      </c>
      <c r="Q3261" s="131" t="s">
        <v>9614</v>
      </c>
      <c r="R3261" s="134" t="s">
        <v>5813</v>
      </c>
      <c r="S3261" s="149">
        <v>2.8299999999999987</v>
      </c>
      <c r="T3261" s="149">
        <v>2.8299999999999987</v>
      </c>
      <c r="U3261" s="150">
        <v>45359</v>
      </c>
      <c r="V3261" s="149">
        <v>0.16666666666666607</v>
      </c>
      <c r="W3261" s="130">
        <v>0.5</v>
      </c>
      <c r="X3261" s="135">
        <v>625</v>
      </c>
      <c r="Y3261" s="130" t="str">
        <f t="shared" si="468"/>
        <v>RECELL887</v>
      </c>
      <c r="Z3261" s="130" t="str">
        <f t="shared" si="469"/>
        <v>49/NCR18650BD</v>
      </c>
      <c r="AA3261" s="135">
        <f t="shared" si="470"/>
        <v>0.5</v>
      </c>
      <c r="AB3261" s="135">
        <f t="shared" si="471"/>
        <v>205.98</v>
      </c>
      <c r="AC3261" s="130">
        <f t="shared" si="475"/>
        <v>625</v>
      </c>
      <c r="AD3261" s="130" t="str">
        <f t="shared" si="472"/>
        <v>66003-237</v>
      </c>
      <c r="AE3261" s="136"/>
      <c r="AF3261" s="137"/>
      <c r="AG3261" s="1" t="s">
        <v>9312</v>
      </c>
      <c r="AH3261" s="43" t="s">
        <v>513</v>
      </c>
      <c r="AI3261" s="229">
        <v>45358</v>
      </c>
    </row>
    <row r="3262" spans="1:35" x14ac:dyDescent="0.25">
      <c r="A3262" s="262">
        <v>45338</v>
      </c>
      <c r="B3262" s="59" t="s">
        <v>9464</v>
      </c>
      <c r="C3262" s="51" t="s">
        <v>9465</v>
      </c>
      <c r="D3262" s="51" t="s">
        <v>1419</v>
      </c>
      <c r="E3262" s="54">
        <v>45351</v>
      </c>
      <c r="F3262" s="51" t="s">
        <v>407</v>
      </c>
      <c r="G3262" s="48" t="s">
        <v>1416</v>
      </c>
      <c r="H3262" s="52">
        <v>12</v>
      </c>
      <c r="I3262" s="51" t="s">
        <v>1417</v>
      </c>
      <c r="J3262" s="1">
        <v>57.25</v>
      </c>
      <c r="K3262" s="132">
        <v>1028932</v>
      </c>
      <c r="L3262" s="131"/>
      <c r="M3262" s="131">
        <v>21.6</v>
      </c>
      <c r="N3262" s="131">
        <v>14</v>
      </c>
      <c r="O3262" s="133">
        <f t="shared" si="474"/>
        <v>302.40000000000003</v>
      </c>
      <c r="P3262" s="131" t="s">
        <v>3372</v>
      </c>
      <c r="Q3262" s="131" t="s">
        <v>464</v>
      </c>
      <c r="R3262" s="134" t="s">
        <v>9626</v>
      </c>
      <c r="S3262" s="149">
        <v>17.144722222222228</v>
      </c>
      <c r="T3262" s="149">
        <v>1.4287268518518523</v>
      </c>
      <c r="U3262" s="150">
        <v>45359</v>
      </c>
      <c r="V3262" s="149">
        <v>1.0000000000000004</v>
      </c>
      <c r="W3262" s="130">
        <v>1.1599999999999999</v>
      </c>
      <c r="X3262" s="135">
        <v>320</v>
      </c>
      <c r="Y3262" s="130" t="str">
        <f t="shared" si="468"/>
        <v>L835</v>
      </c>
      <c r="Z3262" s="130" t="str">
        <f t="shared" si="469"/>
        <v xml:space="preserve">6/ER34615M </v>
      </c>
      <c r="AA3262" s="135">
        <f t="shared" si="470"/>
        <v>1.1599999999999999</v>
      </c>
      <c r="AB3262" s="135">
        <f t="shared" si="471"/>
        <v>57.25</v>
      </c>
      <c r="AC3262" s="130">
        <f t="shared" si="475"/>
        <v>320</v>
      </c>
      <c r="AD3262" s="130" t="str">
        <f t="shared" si="472"/>
        <v>66003-950</v>
      </c>
      <c r="AE3262" s="136"/>
      <c r="AF3262" s="137"/>
      <c r="AG3262" s="1" t="s">
        <v>153</v>
      </c>
      <c r="AH3262" s="43">
        <v>66811</v>
      </c>
      <c r="AI3262" s="51"/>
    </row>
    <row r="3263" spans="1:35" x14ac:dyDescent="0.25">
      <c r="A3263" s="140">
        <v>45349</v>
      </c>
      <c r="B3263" s="55" t="s">
        <v>9565</v>
      </c>
      <c r="C3263" s="51" t="s">
        <v>7471</v>
      </c>
      <c r="D3263" s="51" t="s">
        <v>7470</v>
      </c>
      <c r="E3263" s="54">
        <v>45366</v>
      </c>
      <c r="F3263" s="51" t="s">
        <v>5069</v>
      </c>
      <c r="G3263" s="48" t="s">
        <v>7469</v>
      </c>
      <c r="H3263" s="52">
        <v>4</v>
      </c>
      <c r="I3263" s="51" t="s">
        <v>5051</v>
      </c>
      <c r="J3263" s="1">
        <v>49.22</v>
      </c>
      <c r="K3263" s="132">
        <v>1030164</v>
      </c>
      <c r="L3263" s="131"/>
      <c r="M3263" s="131"/>
      <c r="N3263" s="131"/>
      <c r="O3263" s="133">
        <f t="shared" si="474"/>
        <v>0</v>
      </c>
      <c r="P3263" s="131"/>
      <c r="Q3263" s="131"/>
      <c r="R3263" s="134" t="s">
        <v>9073</v>
      </c>
      <c r="S3263" s="149">
        <v>3.5908333333333351</v>
      </c>
      <c r="T3263" s="149">
        <v>0.89770833333333377</v>
      </c>
      <c r="U3263" s="150">
        <v>45359</v>
      </c>
      <c r="V3263" s="149">
        <v>0.33333333333333348</v>
      </c>
      <c r="W3263" s="130">
        <v>1.58</v>
      </c>
      <c r="X3263" s="135">
        <v>116.97</v>
      </c>
      <c r="Y3263" s="130" t="str">
        <f t="shared" si="468"/>
        <v>CH573</v>
      </c>
      <c r="Z3263" s="130" t="str">
        <f t="shared" si="469"/>
        <v>CH1-FBH300</v>
      </c>
      <c r="AA3263" s="135">
        <f t="shared" si="470"/>
        <v>1.58</v>
      </c>
      <c r="AB3263" s="135">
        <f t="shared" si="471"/>
        <v>49.22</v>
      </c>
      <c r="AC3263" s="130">
        <f t="shared" si="475"/>
        <v>116.97</v>
      </c>
      <c r="AD3263" s="130" t="str">
        <f t="shared" si="472"/>
        <v>20006-473FBH300</v>
      </c>
      <c r="AE3263" s="136"/>
      <c r="AF3263" s="137"/>
      <c r="AG3263" s="1" t="s">
        <v>151</v>
      </c>
      <c r="AH3263" s="43" t="s">
        <v>5070</v>
      </c>
      <c r="AI3263" s="229">
        <v>45345</v>
      </c>
    </row>
    <row r="3264" spans="1:35" x14ac:dyDescent="0.25">
      <c r="A3264" s="140">
        <v>45342</v>
      </c>
      <c r="B3264" s="55" t="s">
        <v>9485</v>
      </c>
      <c r="C3264" s="51"/>
      <c r="D3264" s="51" t="s">
        <v>5048</v>
      </c>
      <c r="E3264" s="54">
        <v>45348</v>
      </c>
      <c r="F3264" s="51" t="s">
        <v>5069</v>
      </c>
      <c r="G3264" s="48" t="s">
        <v>5051</v>
      </c>
      <c r="H3264" s="52">
        <v>1</v>
      </c>
      <c r="I3264" s="51"/>
      <c r="J3264" s="1">
        <v>36.5</v>
      </c>
      <c r="K3264" s="132">
        <v>1029512</v>
      </c>
      <c r="L3264" s="131"/>
      <c r="M3264" s="131"/>
      <c r="N3264" s="131"/>
      <c r="O3264" s="133">
        <f t="shared" si="474"/>
        <v>0</v>
      </c>
      <c r="P3264" s="131"/>
      <c r="Q3264" s="131"/>
      <c r="R3264" s="134" t="s">
        <v>9073</v>
      </c>
      <c r="S3264" s="149">
        <v>1.4719444444444445</v>
      </c>
      <c r="T3264" s="149">
        <v>1.4719444444444445</v>
      </c>
      <c r="U3264" s="150">
        <v>45358</v>
      </c>
      <c r="V3264" s="149">
        <v>0.16666666666666607</v>
      </c>
      <c r="W3264" s="130">
        <v>0.96</v>
      </c>
      <c r="X3264" s="135">
        <v>180.49</v>
      </c>
      <c r="Y3264" s="130" t="str">
        <f t="shared" si="468"/>
        <v>CH584</v>
      </c>
      <c r="Z3264" s="130">
        <f t="shared" si="469"/>
        <v>0</v>
      </c>
      <c r="AA3264" s="135">
        <f t="shared" si="470"/>
        <v>0.96</v>
      </c>
      <c r="AB3264" s="135">
        <f t="shared" si="471"/>
        <v>36.5</v>
      </c>
      <c r="AC3264" s="130">
        <f t="shared" si="475"/>
        <v>180.49</v>
      </c>
      <c r="AD3264" s="130" t="str">
        <f t="shared" si="472"/>
        <v>20006-473HIABXS-C</v>
      </c>
      <c r="AE3264" s="136"/>
      <c r="AF3264" s="137"/>
      <c r="AG3264" s="1" t="s">
        <v>573</v>
      </c>
      <c r="AH3264" s="43" t="s">
        <v>5070</v>
      </c>
      <c r="AI3264" s="229">
        <v>45187</v>
      </c>
    </row>
    <row r="3265" spans="1:35" x14ac:dyDescent="0.25">
      <c r="A3265" s="146">
        <v>45330</v>
      </c>
      <c r="B3265" s="57" t="s">
        <v>9402</v>
      </c>
      <c r="C3265" s="51" t="s">
        <v>310</v>
      </c>
      <c r="D3265" s="51" t="s">
        <v>6346</v>
      </c>
      <c r="E3265" s="54">
        <v>45350</v>
      </c>
      <c r="F3265" s="51" t="s">
        <v>5219</v>
      </c>
      <c r="G3265" s="48" t="s">
        <v>6344</v>
      </c>
      <c r="H3265" s="52">
        <v>10</v>
      </c>
      <c r="I3265" s="51" t="s">
        <v>2719</v>
      </c>
      <c r="J3265" s="1">
        <v>12.92</v>
      </c>
      <c r="K3265" s="132">
        <v>1028155</v>
      </c>
      <c r="L3265" s="131"/>
      <c r="M3265" s="131">
        <v>4.8</v>
      </c>
      <c r="N3265" s="131">
        <v>4</v>
      </c>
      <c r="O3265" s="133">
        <f t="shared" si="474"/>
        <v>19.2</v>
      </c>
      <c r="P3265" s="131" t="s">
        <v>4011</v>
      </c>
      <c r="Q3265" s="131" t="s">
        <v>562</v>
      </c>
      <c r="R3265" s="134" t="s">
        <v>9073</v>
      </c>
      <c r="S3265" s="149">
        <v>5.7827777777777793</v>
      </c>
      <c r="T3265" s="149">
        <v>0.57827777777777789</v>
      </c>
      <c r="U3265" s="150">
        <v>45357</v>
      </c>
      <c r="V3265" s="149">
        <v>0.50000000000000089</v>
      </c>
      <c r="W3265" s="130">
        <v>0.57999999999999996</v>
      </c>
      <c r="X3265" s="135">
        <v>34.69</v>
      </c>
      <c r="Y3265" s="130" t="str">
        <f t="shared" si="468"/>
        <v>N1245</v>
      </c>
      <c r="Z3265" s="130" t="str">
        <f t="shared" si="469"/>
        <v>4/ITL4000D</v>
      </c>
      <c r="AA3265" s="135">
        <f t="shared" si="470"/>
        <v>0.57999999999999996</v>
      </c>
      <c r="AB3265" s="135">
        <f t="shared" si="471"/>
        <v>12.92</v>
      </c>
      <c r="AC3265" s="130">
        <f t="shared" si="475"/>
        <v>34.69</v>
      </c>
      <c r="AD3265" s="130" t="str">
        <f t="shared" si="472"/>
        <v>30004-354LUXVHR</v>
      </c>
      <c r="AE3265" s="136"/>
      <c r="AF3265" s="137"/>
      <c r="AG3265" s="1" t="s">
        <v>152</v>
      </c>
      <c r="AH3265" s="43" t="s">
        <v>5220</v>
      </c>
      <c r="AI3265" s="229">
        <v>45322</v>
      </c>
    </row>
    <row r="3266" spans="1:35" x14ac:dyDescent="0.25">
      <c r="A3266" s="144">
        <v>45335</v>
      </c>
      <c r="B3266" s="56" t="s">
        <v>9439</v>
      </c>
      <c r="C3266" s="51" t="s">
        <v>9440</v>
      </c>
      <c r="D3266" s="51" t="s">
        <v>164</v>
      </c>
      <c r="E3266" s="54">
        <v>45362</v>
      </c>
      <c r="F3266" s="51" t="s">
        <v>8692</v>
      </c>
      <c r="G3266" s="48" t="s">
        <v>553</v>
      </c>
      <c r="H3266" s="52">
        <v>50</v>
      </c>
      <c r="I3266" s="51" t="s">
        <v>554</v>
      </c>
      <c r="J3266" s="1">
        <v>32.82</v>
      </c>
      <c r="K3266" s="132">
        <v>1028671</v>
      </c>
      <c r="L3266" s="131"/>
      <c r="M3266" s="131">
        <v>12</v>
      </c>
      <c r="N3266" s="131">
        <v>1.2</v>
      </c>
      <c r="O3266" s="133">
        <f t="shared" si="474"/>
        <v>14.399999999999999</v>
      </c>
      <c r="P3266" s="131" t="s">
        <v>115</v>
      </c>
      <c r="Q3266" s="131" t="s">
        <v>412</v>
      </c>
      <c r="R3266" s="134" t="s">
        <v>361</v>
      </c>
      <c r="S3266" s="149">
        <v>35.427499999999988</v>
      </c>
      <c r="T3266" s="149">
        <v>0.70854999999999979</v>
      </c>
      <c r="U3266" s="150">
        <v>45357</v>
      </c>
      <c r="V3266" s="149">
        <v>3.1666666666666661</v>
      </c>
      <c r="W3266" s="130">
        <v>0.57999999999999996</v>
      </c>
      <c r="X3266" s="135">
        <v>60</v>
      </c>
      <c r="Y3266" s="130" t="str">
        <f t="shared" si="468"/>
        <v>S19</v>
      </c>
      <c r="Z3266" s="130" t="str">
        <f t="shared" si="469"/>
        <v>3/12SB1.2P</v>
      </c>
      <c r="AA3266" s="135">
        <f t="shared" si="470"/>
        <v>0.57999999999999996</v>
      </c>
      <c r="AB3266" s="135">
        <f t="shared" si="471"/>
        <v>32.82</v>
      </c>
      <c r="AC3266" s="130">
        <f t="shared" si="475"/>
        <v>60</v>
      </c>
      <c r="AD3266" s="130" t="str">
        <f t="shared" si="472"/>
        <v>66000-595</v>
      </c>
      <c r="AE3266" s="136"/>
      <c r="AF3266" s="137"/>
      <c r="AG3266" s="1" t="s">
        <v>151</v>
      </c>
      <c r="AH3266" s="43">
        <v>61117</v>
      </c>
      <c r="AI3266" s="1"/>
    </row>
    <row r="3267" spans="1:35" x14ac:dyDescent="0.25">
      <c r="A3267" s="144">
        <v>45343</v>
      </c>
      <c r="B3267" s="206" t="s">
        <v>9510</v>
      </c>
      <c r="C3267" s="175" t="s">
        <v>3689</v>
      </c>
      <c r="D3267" s="175" t="s">
        <v>727</v>
      </c>
      <c r="E3267" s="187">
        <v>45363</v>
      </c>
      <c r="F3267" s="175" t="s">
        <v>311</v>
      </c>
      <c r="G3267" s="176" t="s">
        <v>726</v>
      </c>
      <c r="H3267" s="177">
        <v>10</v>
      </c>
      <c r="I3267" s="175" t="s">
        <v>312</v>
      </c>
      <c r="J3267">
        <v>39.83</v>
      </c>
      <c r="K3267" s="132">
        <v>1029719</v>
      </c>
      <c r="L3267" s="131"/>
      <c r="M3267" s="131">
        <v>3</v>
      </c>
      <c r="N3267" s="131">
        <v>15</v>
      </c>
      <c r="O3267" s="133">
        <f t="shared" si="474"/>
        <v>45</v>
      </c>
      <c r="P3267" s="131" t="s">
        <v>5927</v>
      </c>
      <c r="Q3267" s="131" t="s">
        <v>124</v>
      </c>
      <c r="R3267" s="134" t="s">
        <v>8889</v>
      </c>
      <c r="S3267" s="149">
        <v>6.7483333333333348</v>
      </c>
      <c r="T3267" s="149">
        <v>0.67483333333333351</v>
      </c>
      <c r="U3267" s="150">
        <v>45357</v>
      </c>
      <c r="V3267" s="149">
        <v>0.41666666666666785</v>
      </c>
      <c r="W3267" s="130">
        <v>0.5</v>
      </c>
      <c r="X3267" s="135">
        <v>14</v>
      </c>
      <c r="Y3267" s="130" t="str">
        <f t="shared" si="468"/>
        <v>L286A</v>
      </c>
      <c r="Z3267" s="130" t="str">
        <f t="shared" si="469"/>
        <v>3/BR-CE</v>
      </c>
      <c r="AA3267" s="135">
        <f t="shared" si="470"/>
        <v>0.5</v>
      </c>
      <c r="AB3267" s="135">
        <f t="shared" si="471"/>
        <v>39.83</v>
      </c>
      <c r="AC3267" s="130">
        <f t="shared" si="475"/>
        <v>14</v>
      </c>
      <c r="AD3267" s="130" t="str">
        <f t="shared" si="472"/>
        <v>66000-277A</v>
      </c>
      <c r="AE3267" s="136"/>
      <c r="AF3267" s="137"/>
      <c r="AG3267" s="1" t="s">
        <v>153</v>
      </c>
      <c r="AH3267" s="43">
        <v>65813</v>
      </c>
      <c r="AI3267" s="229">
        <v>45301</v>
      </c>
    </row>
    <row r="3268" spans="1:35" x14ac:dyDescent="0.25">
      <c r="A3268" s="140">
        <v>45349</v>
      </c>
      <c r="B3268" s="55" t="s">
        <v>9566</v>
      </c>
      <c r="C3268" s="51" t="s">
        <v>3126</v>
      </c>
      <c r="D3268" s="51" t="s">
        <v>4585</v>
      </c>
      <c r="E3268" s="54">
        <v>45362</v>
      </c>
      <c r="F3268" s="51" t="s">
        <v>282</v>
      </c>
      <c r="G3268" s="48" t="s">
        <v>4247</v>
      </c>
      <c r="H3268" s="52">
        <v>1</v>
      </c>
      <c r="I3268" s="51" t="s">
        <v>288</v>
      </c>
      <c r="J3268" s="1">
        <v>12.25</v>
      </c>
      <c r="K3268" s="132">
        <v>1030294</v>
      </c>
      <c r="L3268" s="131"/>
      <c r="M3268" s="131">
        <v>4.8</v>
      </c>
      <c r="N3268" s="131">
        <v>4</v>
      </c>
      <c r="O3268" s="133">
        <f t="shared" si="474"/>
        <v>19.2</v>
      </c>
      <c r="P3268" s="131" t="s">
        <v>3497</v>
      </c>
      <c r="Q3268" s="131" t="s">
        <v>562</v>
      </c>
      <c r="R3268" s="134" t="s">
        <v>997</v>
      </c>
      <c r="S3268" s="149">
        <v>1.6844444444444431</v>
      </c>
      <c r="T3268" s="149">
        <v>1.6844444444444431</v>
      </c>
      <c r="U3268" s="150">
        <v>45357</v>
      </c>
      <c r="V3268" s="149">
        <v>7.5833333333333197E-2</v>
      </c>
      <c r="W3268" s="130">
        <v>1.03</v>
      </c>
      <c r="X3268" s="135">
        <v>59.93</v>
      </c>
      <c r="Y3268" s="130" t="str">
        <f t="shared" ref="Y3268:Y3299" si="476">D3268</f>
        <v>RECELL757</v>
      </c>
      <c r="Z3268" s="130" t="str">
        <f t="shared" ref="Z3268:Z3299" si="477">C3268</f>
        <v>4/HR-4/3AU</v>
      </c>
      <c r="AA3268" s="135">
        <f t="shared" ref="AA3268:AA3299" si="478">W3268</f>
        <v>1.03</v>
      </c>
      <c r="AB3268" s="135">
        <f t="shared" ref="AB3268:AB3299" si="479">J3268</f>
        <v>12.25</v>
      </c>
      <c r="AC3268" s="130">
        <f t="shared" si="475"/>
        <v>59.93</v>
      </c>
      <c r="AD3268" s="130" t="str">
        <f t="shared" ref="AD3268:AD3299" si="480">G3268</f>
        <v>22000-999E</v>
      </c>
      <c r="AE3268" s="136"/>
      <c r="AF3268" s="137"/>
      <c r="AG3268" s="1" t="s">
        <v>9312</v>
      </c>
      <c r="AH3268" s="43" t="s">
        <v>283</v>
      </c>
      <c r="AI3268" s="229">
        <v>45348</v>
      </c>
    </row>
    <row r="3269" spans="1:35" x14ac:dyDescent="0.25">
      <c r="A3269" s="139">
        <v>45348</v>
      </c>
      <c r="B3269" s="58" t="s">
        <v>9550</v>
      </c>
      <c r="C3269" s="51" t="s">
        <v>3180</v>
      </c>
      <c r="D3269" s="51" t="s">
        <v>9627</v>
      </c>
      <c r="E3269" s="54">
        <v>45359</v>
      </c>
      <c r="F3269" s="51" t="s">
        <v>105</v>
      </c>
      <c r="G3269" s="48" t="s">
        <v>9551</v>
      </c>
      <c r="H3269" s="52">
        <v>1</v>
      </c>
      <c r="I3269" s="51" t="s">
        <v>374</v>
      </c>
      <c r="J3269" s="1">
        <v>154.87</v>
      </c>
      <c r="K3269" s="132">
        <v>1030146</v>
      </c>
      <c r="L3269" s="131"/>
      <c r="M3269" s="131">
        <v>48</v>
      </c>
      <c r="N3269" s="131">
        <v>3</v>
      </c>
      <c r="O3269" s="133">
        <f t="shared" si="474"/>
        <v>144</v>
      </c>
      <c r="P3269" s="131" t="s">
        <v>3497</v>
      </c>
      <c r="Q3269" s="131" t="s">
        <v>3182</v>
      </c>
      <c r="R3269" s="134" t="s">
        <v>997</v>
      </c>
      <c r="S3269" s="149">
        <v>1.8069444444444436</v>
      </c>
      <c r="T3269" s="149">
        <v>1.8069444444444436</v>
      </c>
      <c r="U3269" s="150">
        <v>45356</v>
      </c>
      <c r="V3269" s="149">
        <v>0.16666666666666607</v>
      </c>
      <c r="W3269" s="130">
        <v>1</v>
      </c>
      <c r="X3269" s="135">
        <v>375</v>
      </c>
      <c r="Y3269" s="130" t="str">
        <f t="shared" si="476"/>
        <v>RECELL886</v>
      </c>
      <c r="Z3269" s="130" t="str">
        <f t="shared" si="477"/>
        <v>40/HHR-300SCP</v>
      </c>
      <c r="AA3269" s="135">
        <f t="shared" si="478"/>
        <v>1</v>
      </c>
      <c r="AB3269" s="135">
        <f t="shared" si="479"/>
        <v>154.87</v>
      </c>
      <c r="AC3269" s="130">
        <f t="shared" si="475"/>
        <v>375</v>
      </c>
      <c r="AD3269" s="130" t="str">
        <f t="shared" si="480"/>
        <v>66003-230</v>
      </c>
      <c r="AE3269" s="136"/>
      <c r="AF3269" s="137"/>
      <c r="AG3269" s="1" t="s">
        <v>9312</v>
      </c>
      <c r="AH3269" s="43" t="s">
        <v>294</v>
      </c>
      <c r="AI3269" s="229">
        <v>45345</v>
      </c>
    </row>
    <row r="3270" spans="1:35" x14ac:dyDescent="0.25">
      <c r="A3270" s="139">
        <v>45348</v>
      </c>
      <c r="B3270" s="58" t="s">
        <v>9559</v>
      </c>
      <c r="C3270" s="51" t="s">
        <v>5714</v>
      </c>
      <c r="D3270" s="51" t="s">
        <v>2248</v>
      </c>
      <c r="E3270" s="54">
        <v>45359</v>
      </c>
      <c r="F3270" s="51" t="s">
        <v>282</v>
      </c>
      <c r="G3270" s="48" t="s">
        <v>2245</v>
      </c>
      <c r="H3270" s="52">
        <v>1</v>
      </c>
      <c r="I3270" s="51" t="s">
        <v>710</v>
      </c>
      <c r="J3270" s="1">
        <v>4.7</v>
      </c>
      <c r="K3270" s="132">
        <v>1030212</v>
      </c>
      <c r="L3270" s="131"/>
      <c r="M3270" s="131">
        <v>3.6</v>
      </c>
      <c r="N3270" s="131">
        <v>2</v>
      </c>
      <c r="O3270" s="133">
        <v>7.3</v>
      </c>
      <c r="P3270" s="131" t="s">
        <v>3486</v>
      </c>
      <c r="Q3270" s="131" t="s">
        <v>412</v>
      </c>
      <c r="R3270" s="134" t="s">
        <v>118</v>
      </c>
      <c r="S3270" s="149">
        <v>0.63583333333333414</v>
      </c>
      <c r="T3270" s="149">
        <v>0.63583333333333414</v>
      </c>
      <c r="U3270" s="150">
        <v>45356</v>
      </c>
      <c r="V3270" s="149">
        <v>8.3333333333335702E-2</v>
      </c>
      <c r="W3270" s="130">
        <v>0.73</v>
      </c>
      <c r="X3270" s="135">
        <v>14.5</v>
      </c>
      <c r="Y3270" s="130" t="str">
        <f t="shared" si="476"/>
        <v>PACK105</v>
      </c>
      <c r="Z3270" s="130" t="str">
        <f t="shared" si="477"/>
        <v>1/NCR18500A</v>
      </c>
      <c r="AA3270" s="135">
        <f t="shared" si="478"/>
        <v>0.73</v>
      </c>
      <c r="AB3270" s="135">
        <f t="shared" si="479"/>
        <v>4.7</v>
      </c>
      <c r="AC3270" s="130">
        <f t="shared" si="475"/>
        <v>14.5</v>
      </c>
      <c r="AD3270" s="130" t="str">
        <f t="shared" si="480"/>
        <v>30008-091SHB37</v>
      </c>
      <c r="AE3270" s="136"/>
      <c r="AF3270" s="137"/>
      <c r="AG3270" s="1" t="s">
        <v>9312</v>
      </c>
      <c r="AH3270" s="43" t="s">
        <v>283</v>
      </c>
      <c r="AI3270" s="229">
        <v>45345</v>
      </c>
    </row>
    <row r="3271" spans="1:35" x14ac:dyDescent="0.25">
      <c r="A3271" s="146">
        <v>45344</v>
      </c>
      <c r="B3271" s="57">
        <v>339379</v>
      </c>
      <c r="C3271" s="51" t="s">
        <v>1042</v>
      </c>
      <c r="D3271" s="51" t="s">
        <v>9143</v>
      </c>
      <c r="E3271" s="54">
        <v>45358</v>
      </c>
      <c r="F3271" s="51" t="s">
        <v>9106</v>
      </c>
      <c r="G3271" s="48" t="s">
        <v>9107</v>
      </c>
      <c r="H3271" s="52">
        <v>1</v>
      </c>
      <c r="I3271" s="51" t="s">
        <v>364</v>
      </c>
      <c r="J3271" s="1">
        <v>14.51</v>
      </c>
      <c r="K3271" s="132">
        <v>1029988</v>
      </c>
      <c r="L3271" s="131"/>
      <c r="M3271" s="131">
        <v>14.8</v>
      </c>
      <c r="N3271" s="131">
        <v>2.6</v>
      </c>
      <c r="O3271" s="133">
        <f t="shared" ref="O3271:O3277" si="481">N3271*M3271</f>
        <v>38.480000000000004</v>
      </c>
      <c r="P3271" s="131" t="s">
        <v>5138</v>
      </c>
      <c r="Q3271" s="131" t="s">
        <v>562</v>
      </c>
      <c r="R3271" s="134" t="s">
        <v>997</v>
      </c>
      <c r="S3271" s="149">
        <v>1.1102777777777786</v>
      </c>
      <c r="T3271" s="149">
        <v>1.1102777777777786</v>
      </c>
      <c r="U3271" s="150">
        <v>45356</v>
      </c>
      <c r="V3271" s="149">
        <v>8.3333333333333037E-2</v>
      </c>
      <c r="W3271" s="130">
        <v>1</v>
      </c>
      <c r="X3271" s="135">
        <v>85</v>
      </c>
      <c r="Y3271" s="130" t="str">
        <f t="shared" si="476"/>
        <v>RECELL871</v>
      </c>
      <c r="Z3271" s="130" t="str">
        <f t="shared" si="477"/>
        <v>4/UR18650ZY</v>
      </c>
      <c r="AA3271" s="135">
        <f t="shared" si="478"/>
        <v>1</v>
      </c>
      <c r="AB3271" s="135">
        <f t="shared" si="479"/>
        <v>14.51</v>
      </c>
      <c r="AC3271" s="130">
        <f t="shared" si="475"/>
        <v>85</v>
      </c>
      <c r="AD3271" s="130" t="str">
        <f t="shared" si="480"/>
        <v>22000-577</v>
      </c>
      <c r="AE3271" s="136"/>
      <c r="AF3271" s="137"/>
      <c r="AG3271" s="1" t="s">
        <v>9312</v>
      </c>
      <c r="AH3271" s="43">
        <v>2982</v>
      </c>
      <c r="AI3271" s="229">
        <v>45344</v>
      </c>
    </row>
    <row r="3272" spans="1:35" x14ac:dyDescent="0.25">
      <c r="A3272" s="146">
        <v>45351</v>
      </c>
      <c r="B3272" s="57" t="s">
        <v>9591</v>
      </c>
      <c r="C3272" s="51" t="s">
        <v>3162</v>
      </c>
      <c r="D3272" s="51" t="s">
        <v>3163</v>
      </c>
      <c r="E3272" s="54">
        <v>45350</v>
      </c>
      <c r="F3272" s="51" t="s">
        <v>3749</v>
      </c>
      <c r="G3272" s="48" t="s">
        <v>9592</v>
      </c>
      <c r="H3272" s="52">
        <v>1</v>
      </c>
      <c r="I3272" s="51" t="s">
        <v>284</v>
      </c>
      <c r="J3272" s="1">
        <v>23.69</v>
      </c>
      <c r="K3272" s="132">
        <v>1030720</v>
      </c>
      <c r="L3272" s="131"/>
      <c r="M3272" s="131">
        <v>14.4</v>
      </c>
      <c r="N3272" s="131">
        <v>2.5</v>
      </c>
      <c r="O3272" s="133">
        <f t="shared" si="481"/>
        <v>36</v>
      </c>
      <c r="P3272" s="131" t="s">
        <v>4011</v>
      </c>
      <c r="Q3272" s="131" t="s">
        <v>591</v>
      </c>
      <c r="R3272" s="134" t="s">
        <v>997</v>
      </c>
      <c r="S3272" s="149">
        <v>1.544999999999999</v>
      </c>
      <c r="T3272" s="149">
        <v>1.544999999999999</v>
      </c>
      <c r="U3272" s="150">
        <v>45356</v>
      </c>
      <c r="V3272" s="149">
        <v>0.16666666666666874</v>
      </c>
      <c r="W3272" s="130">
        <v>0.5</v>
      </c>
      <c r="X3272" s="135">
        <v>29</v>
      </c>
      <c r="Y3272" s="130" t="str">
        <f t="shared" si="476"/>
        <v>RECELL647</v>
      </c>
      <c r="Z3272" s="130" t="str">
        <f t="shared" si="477"/>
        <v>12/NC2500SCR</v>
      </c>
      <c r="AA3272" s="135">
        <f t="shared" si="478"/>
        <v>0.5</v>
      </c>
      <c r="AB3272" s="135">
        <f t="shared" si="479"/>
        <v>23.69</v>
      </c>
      <c r="AC3272" s="130">
        <f t="shared" si="475"/>
        <v>29</v>
      </c>
      <c r="AD3272" s="130" t="str">
        <f t="shared" si="480"/>
        <v>22000-446D</v>
      </c>
      <c r="AE3272" s="136"/>
      <c r="AF3272" s="137"/>
      <c r="AG3272" s="1" t="s">
        <v>573</v>
      </c>
      <c r="AH3272" s="43">
        <v>2</v>
      </c>
      <c r="AI3272" s="229">
        <v>45350</v>
      </c>
    </row>
    <row r="3273" spans="1:35" x14ac:dyDescent="0.25">
      <c r="A3273" s="139">
        <v>45334</v>
      </c>
      <c r="B3273" s="58" t="s">
        <v>9435</v>
      </c>
      <c r="C3273" s="51"/>
      <c r="D3273" s="51" t="s">
        <v>8526</v>
      </c>
      <c r="E3273" s="54">
        <v>45259</v>
      </c>
      <c r="F3273" s="51" t="s">
        <v>5532</v>
      </c>
      <c r="G3273" s="48" t="s">
        <v>8523</v>
      </c>
      <c r="H3273" s="52">
        <v>120</v>
      </c>
      <c r="I3273" s="51" t="s">
        <v>9436</v>
      </c>
      <c r="J3273" s="1">
        <v>116</v>
      </c>
      <c r="K3273" s="132">
        <v>1020857</v>
      </c>
      <c r="L3273" s="131"/>
      <c r="M3273" s="131"/>
      <c r="N3273" s="131"/>
      <c r="O3273" s="133">
        <f t="shared" si="481"/>
        <v>0</v>
      </c>
      <c r="P3273" s="131"/>
      <c r="Q3273" s="131"/>
      <c r="R3273" s="134" t="s">
        <v>9624</v>
      </c>
      <c r="S3273" s="149">
        <v>49.007222222222225</v>
      </c>
      <c r="T3273" s="149">
        <v>0.40839351851851852</v>
      </c>
      <c r="U3273" s="150">
        <v>45359</v>
      </c>
      <c r="V3273" s="149">
        <v>5.0000000000000009</v>
      </c>
      <c r="W3273" s="130">
        <v>0.36</v>
      </c>
      <c r="X3273" s="135">
        <v>153.56</v>
      </c>
      <c r="Y3273" s="130" t="str">
        <f t="shared" si="476"/>
        <v>CH598A</v>
      </c>
      <c r="Z3273" s="130">
        <f t="shared" si="477"/>
        <v>0</v>
      </c>
      <c r="AA3273" s="135">
        <f t="shared" si="478"/>
        <v>0.36</v>
      </c>
      <c r="AB3273" s="135">
        <f t="shared" si="479"/>
        <v>116</v>
      </c>
      <c r="AC3273" s="130">
        <f t="shared" si="475"/>
        <v>153.56</v>
      </c>
      <c r="AD3273" s="130" t="str">
        <f t="shared" si="480"/>
        <v>64900-694XLR</v>
      </c>
      <c r="AE3273" s="136"/>
      <c r="AF3273" s="137"/>
      <c r="AG3273" s="1"/>
      <c r="AH3273" s="43"/>
      <c r="AI3273" s="19"/>
    </row>
    <row r="3274" spans="1:35" x14ac:dyDescent="0.25">
      <c r="A3274" s="144">
        <v>45357</v>
      </c>
      <c r="B3274" s="56" t="s">
        <v>9602</v>
      </c>
      <c r="C3274" s="51" t="s">
        <v>402</v>
      </c>
      <c r="D3274" s="51" t="s">
        <v>1446</v>
      </c>
      <c r="E3274" s="54">
        <v>45370</v>
      </c>
      <c r="F3274" s="51" t="s">
        <v>8392</v>
      </c>
      <c r="G3274" s="48" t="s">
        <v>1445</v>
      </c>
      <c r="H3274" s="52">
        <v>14</v>
      </c>
      <c r="I3274" s="51" t="s">
        <v>95</v>
      </c>
      <c r="J3274" s="1">
        <v>16.149999999999999</v>
      </c>
      <c r="K3274" s="132">
        <v>1031352</v>
      </c>
      <c r="L3274" s="131"/>
      <c r="M3274" s="131">
        <v>24</v>
      </c>
      <c r="N3274" s="131"/>
      <c r="O3274" s="133">
        <f t="shared" si="481"/>
        <v>0</v>
      </c>
      <c r="P3274" s="131" t="s">
        <v>3538</v>
      </c>
      <c r="Q3274" s="131" t="s">
        <v>1208</v>
      </c>
      <c r="R3274" s="134" t="s">
        <v>2172</v>
      </c>
      <c r="S3274" s="149">
        <v>13.290277777777781</v>
      </c>
      <c r="T3274" s="149">
        <v>0.94930555555555585</v>
      </c>
      <c r="U3274" s="150">
        <v>45364</v>
      </c>
      <c r="V3274" s="149">
        <v>0.99999999999999911</v>
      </c>
      <c r="W3274" s="130">
        <v>0.86</v>
      </c>
      <c r="X3274" s="135">
        <v>75</v>
      </c>
      <c r="Y3274" s="130" t="str">
        <f t="shared" si="476"/>
        <v>AL545</v>
      </c>
      <c r="Z3274" s="130" t="str">
        <f t="shared" si="477"/>
        <v>16/LR20XW</v>
      </c>
      <c r="AA3274" s="135">
        <f t="shared" si="478"/>
        <v>0.86</v>
      </c>
      <c r="AB3274" s="135">
        <f t="shared" si="479"/>
        <v>16.149999999999999</v>
      </c>
      <c r="AC3274" s="130">
        <f t="shared" si="475"/>
        <v>75</v>
      </c>
      <c r="AD3274" s="130" t="str">
        <f t="shared" si="480"/>
        <v>66001-138</v>
      </c>
      <c r="AE3274" s="136"/>
      <c r="AF3274" s="137"/>
      <c r="AG3274" s="1" t="s">
        <v>151</v>
      </c>
      <c r="AH3274" s="43">
        <v>30450</v>
      </c>
      <c r="AI3274" s="229">
        <v>45356</v>
      </c>
    </row>
    <row r="3275" spans="1:35" x14ac:dyDescent="0.25">
      <c r="A3275" s="147">
        <v>45359</v>
      </c>
      <c r="B3275" s="82">
        <v>339795</v>
      </c>
      <c r="C3275" s="51" t="s">
        <v>8586</v>
      </c>
      <c r="D3275" s="51" t="s">
        <v>9665</v>
      </c>
      <c r="E3275" s="54">
        <v>45373</v>
      </c>
      <c r="F3275" s="51" t="s">
        <v>105</v>
      </c>
      <c r="G3275" s="48" t="s">
        <v>9619</v>
      </c>
      <c r="H3275" s="52">
        <v>1</v>
      </c>
      <c r="I3275" s="51" t="s">
        <v>643</v>
      </c>
      <c r="J3275" s="1">
        <v>44.13</v>
      </c>
      <c r="K3275" s="132">
        <v>1031757</v>
      </c>
      <c r="L3275" s="131"/>
      <c r="M3275" s="131">
        <v>36</v>
      </c>
      <c r="N3275" s="131">
        <v>2.5</v>
      </c>
      <c r="O3275" s="133">
        <f t="shared" si="481"/>
        <v>90</v>
      </c>
      <c r="P3275" s="131" t="s">
        <v>3486</v>
      </c>
      <c r="Q3275" s="131" t="s">
        <v>584</v>
      </c>
      <c r="R3275" s="134" t="s">
        <v>997</v>
      </c>
      <c r="S3275" s="149">
        <v>1.7527777777777791</v>
      </c>
      <c r="T3275" s="149">
        <v>1.7527777777777791</v>
      </c>
      <c r="U3275" s="150">
        <v>45364</v>
      </c>
      <c r="V3275" s="149">
        <v>0.16666666666666607</v>
      </c>
      <c r="W3275" s="130">
        <v>0.5</v>
      </c>
      <c r="X3275" s="135">
        <v>130</v>
      </c>
      <c r="Y3275" s="130" t="str">
        <f t="shared" si="476"/>
        <v>RECELL889</v>
      </c>
      <c r="Z3275" s="130" t="str">
        <f t="shared" si="477"/>
        <v>10/INR18650-25R</v>
      </c>
      <c r="AA3275" s="135">
        <f t="shared" si="478"/>
        <v>0.5</v>
      </c>
      <c r="AB3275" s="135">
        <f t="shared" si="479"/>
        <v>44.13</v>
      </c>
      <c r="AC3275" s="130">
        <f t="shared" si="475"/>
        <v>130</v>
      </c>
      <c r="AD3275" s="130" t="str">
        <f t="shared" si="480"/>
        <v>66003-623</v>
      </c>
      <c r="AE3275" s="136"/>
      <c r="AF3275" s="137"/>
      <c r="AG3275" s="1" t="s">
        <v>9312</v>
      </c>
      <c r="AH3275" s="43" t="s">
        <v>294</v>
      </c>
      <c r="AI3275" s="229">
        <v>45359</v>
      </c>
    </row>
    <row r="3276" spans="1:35" x14ac:dyDescent="0.25">
      <c r="A3276" s="146">
        <v>45358</v>
      </c>
      <c r="B3276" s="57" t="s">
        <v>9607</v>
      </c>
      <c r="C3276" s="51" t="s">
        <v>9609</v>
      </c>
      <c r="D3276" s="51" t="s">
        <v>9666</v>
      </c>
      <c r="E3276" s="54">
        <v>45372</v>
      </c>
      <c r="F3276" s="51" t="s">
        <v>314</v>
      </c>
      <c r="G3276" s="48" t="s">
        <v>9608</v>
      </c>
      <c r="H3276" s="52">
        <v>2</v>
      </c>
      <c r="I3276" s="51" t="s">
        <v>3385</v>
      </c>
      <c r="J3276" s="1">
        <v>9.8000000000000007</v>
      </c>
      <c r="K3276" s="132">
        <v>1031607</v>
      </c>
      <c r="L3276" s="131"/>
      <c r="M3276" s="131">
        <v>3.7</v>
      </c>
      <c r="N3276" s="131">
        <v>6.6</v>
      </c>
      <c r="O3276" s="133">
        <f t="shared" si="481"/>
        <v>24.419999999999998</v>
      </c>
      <c r="P3276" s="131" t="s">
        <v>3486</v>
      </c>
      <c r="Q3276" s="131" t="s">
        <v>124</v>
      </c>
      <c r="R3276" s="134" t="s">
        <v>997</v>
      </c>
      <c r="S3276" s="149">
        <v>1.9813888888888878</v>
      </c>
      <c r="T3276" s="149">
        <v>0.99069444444444388</v>
      </c>
      <c r="U3276" s="150">
        <v>45363</v>
      </c>
      <c r="V3276" s="149">
        <v>0.16666666666666607</v>
      </c>
      <c r="W3276" s="130">
        <v>0.25</v>
      </c>
      <c r="X3276" s="135">
        <v>50</v>
      </c>
      <c r="Y3276" s="130" t="str">
        <f t="shared" si="476"/>
        <v>RECELL888</v>
      </c>
      <c r="Z3276" s="130" t="str">
        <f t="shared" si="477"/>
        <v>3/ICR18650</v>
      </c>
      <c r="AA3276" s="135">
        <f t="shared" si="478"/>
        <v>0.25</v>
      </c>
      <c r="AB3276" s="135">
        <f t="shared" si="479"/>
        <v>9.8000000000000007</v>
      </c>
      <c r="AC3276" s="130">
        <f t="shared" si="475"/>
        <v>50</v>
      </c>
      <c r="AD3276" s="130" t="str">
        <f t="shared" si="480"/>
        <v>66003-598</v>
      </c>
      <c r="AE3276" s="136"/>
      <c r="AF3276" s="137"/>
      <c r="AG3276" s="1" t="s">
        <v>9312</v>
      </c>
      <c r="AH3276" s="43">
        <v>23955</v>
      </c>
      <c r="AI3276" s="229">
        <v>45358</v>
      </c>
    </row>
    <row r="3277" spans="1:35" x14ac:dyDescent="0.25">
      <c r="A3277" s="146">
        <v>45358</v>
      </c>
      <c r="B3277" s="57" t="s">
        <v>9603</v>
      </c>
      <c r="C3277" s="51"/>
      <c r="D3277" s="51" t="s">
        <v>9605</v>
      </c>
      <c r="E3277" s="54">
        <v>45386</v>
      </c>
      <c r="F3277" s="51" t="s">
        <v>267</v>
      </c>
      <c r="G3277" s="48" t="s">
        <v>9604</v>
      </c>
      <c r="H3277" s="52">
        <v>58</v>
      </c>
      <c r="I3277" s="51" t="s">
        <v>7463</v>
      </c>
      <c r="J3277" s="1">
        <v>15.74</v>
      </c>
      <c r="K3277" s="132">
        <v>1031489</v>
      </c>
      <c r="L3277" s="131"/>
      <c r="M3277" s="131"/>
      <c r="N3277" s="131"/>
      <c r="O3277" s="133">
        <f t="shared" si="481"/>
        <v>0</v>
      </c>
      <c r="P3277" s="131"/>
      <c r="Q3277" s="131"/>
      <c r="R3277" s="134" t="s">
        <v>9073</v>
      </c>
      <c r="S3277" s="149">
        <v>5.6205555555555549</v>
      </c>
      <c r="T3277" s="149">
        <v>9.690613026819922E-2</v>
      </c>
      <c r="U3277" s="150">
        <v>45363</v>
      </c>
      <c r="V3277" s="149">
        <v>0.99999999999999911</v>
      </c>
      <c r="W3277" s="130">
        <v>0.25</v>
      </c>
      <c r="X3277" s="135">
        <v>29.8</v>
      </c>
      <c r="Y3277" s="130" t="str">
        <f t="shared" si="476"/>
        <v>CH485A</v>
      </c>
      <c r="Z3277" s="130">
        <f t="shared" si="477"/>
        <v>0</v>
      </c>
      <c r="AA3277" s="135">
        <f t="shared" si="478"/>
        <v>0.25</v>
      </c>
      <c r="AB3277" s="135">
        <f t="shared" si="479"/>
        <v>15.74</v>
      </c>
      <c r="AC3277" s="130">
        <f t="shared" si="475"/>
        <v>29.8</v>
      </c>
      <c r="AD3277" s="130" t="str">
        <f t="shared" si="480"/>
        <v>67001-790</v>
      </c>
      <c r="AE3277" s="136"/>
      <c r="AF3277" s="137"/>
      <c r="AG3277" s="1" t="s">
        <v>153</v>
      </c>
      <c r="AH3277" s="43">
        <v>66116</v>
      </c>
      <c r="AI3277" s="229">
        <v>45357</v>
      </c>
    </row>
    <row r="3278" spans="1:35" x14ac:dyDescent="0.25">
      <c r="A3278" s="140">
        <v>45328</v>
      </c>
      <c r="B3278" s="55" t="s">
        <v>9391</v>
      </c>
      <c r="C3278" s="51" t="s">
        <v>565</v>
      </c>
      <c r="D3278" s="51" t="s">
        <v>566</v>
      </c>
      <c r="E3278" s="54">
        <v>45337</v>
      </c>
      <c r="F3278" s="51" t="s">
        <v>563</v>
      </c>
      <c r="G3278" s="48" t="s">
        <v>564</v>
      </c>
      <c r="H3278" s="52">
        <v>12</v>
      </c>
      <c r="I3278" s="51" t="s">
        <v>318</v>
      </c>
      <c r="J3278" s="1">
        <v>409.18</v>
      </c>
      <c r="K3278" s="132">
        <v>1027622</v>
      </c>
      <c r="L3278" s="131"/>
      <c r="M3278" s="131">
        <v>25.2</v>
      </c>
      <c r="N3278" s="131">
        <v>10.35</v>
      </c>
      <c r="O3278" s="133">
        <v>268</v>
      </c>
      <c r="P3278" s="131" t="s">
        <v>3486</v>
      </c>
      <c r="Q3278" s="131" t="s">
        <v>567</v>
      </c>
      <c r="R3278" s="134" t="s">
        <v>259</v>
      </c>
      <c r="S3278" s="149">
        <v>51.033611111111107</v>
      </c>
      <c r="T3278" s="149">
        <v>4.2528009259259258</v>
      </c>
      <c r="U3278" s="150">
        <v>45363</v>
      </c>
      <c r="V3278" s="149">
        <v>0.75</v>
      </c>
      <c r="W3278" s="130">
        <v>5.61</v>
      </c>
      <c r="X3278" s="135">
        <v>670</v>
      </c>
      <c r="Y3278" s="130" t="str">
        <f t="shared" si="476"/>
        <v>RL991</v>
      </c>
      <c r="Z3278" s="130" t="str">
        <f t="shared" si="477"/>
        <v>21/NCR18650GA</v>
      </c>
      <c r="AA3278" s="135">
        <f t="shared" si="478"/>
        <v>5.61</v>
      </c>
      <c r="AB3278" s="135">
        <f t="shared" si="479"/>
        <v>409.18</v>
      </c>
      <c r="AC3278" s="130">
        <f t="shared" si="475"/>
        <v>670</v>
      </c>
      <c r="AD3278" s="130" t="str">
        <f t="shared" si="480"/>
        <v>66001-496</v>
      </c>
      <c r="AE3278" s="136"/>
      <c r="AF3278" s="137"/>
      <c r="AG3278" s="1" t="s">
        <v>152</v>
      </c>
      <c r="AH3278" s="43">
        <v>1749</v>
      </c>
      <c r="AI3278" s="229">
        <v>45246</v>
      </c>
    </row>
    <row r="3279" spans="1:35" x14ac:dyDescent="0.25">
      <c r="A3279" s="139">
        <v>45362</v>
      </c>
      <c r="B3279" s="58" t="s">
        <v>9632</v>
      </c>
      <c r="C3279" s="51" t="s">
        <v>5754</v>
      </c>
      <c r="D3279" s="51" t="s">
        <v>5755</v>
      </c>
      <c r="E3279" s="54">
        <v>45358</v>
      </c>
      <c r="F3279" s="51" t="s">
        <v>3780</v>
      </c>
      <c r="G3279" s="48" t="s">
        <v>5752</v>
      </c>
      <c r="H3279" s="52">
        <v>1</v>
      </c>
      <c r="I3279" s="51" t="s">
        <v>5753</v>
      </c>
      <c r="J3279" s="1">
        <v>41.3</v>
      </c>
      <c r="K3279" s="132">
        <v>1031706</v>
      </c>
      <c r="L3279" s="131"/>
      <c r="M3279" s="131"/>
      <c r="N3279" s="131"/>
      <c r="O3279" s="133">
        <f t="shared" ref="O3279:O3292" si="482">N3279*M3279</f>
        <v>0</v>
      </c>
      <c r="P3279" s="131"/>
      <c r="Q3279" s="131"/>
      <c r="R3279" s="134" t="s">
        <v>259</v>
      </c>
      <c r="S3279" s="149">
        <v>0.2705555555555561</v>
      </c>
      <c r="T3279" s="149">
        <v>0.2705555555555561</v>
      </c>
      <c r="U3279" s="150">
        <v>45363</v>
      </c>
      <c r="V3279" s="149">
        <v>8.3333333333333037E-2</v>
      </c>
      <c r="W3279" s="130">
        <v>0.25</v>
      </c>
      <c r="X3279" s="135">
        <v>175</v>
      </c>
      <c r="Y3279" s="130" t="str">
        <f t="shared" si="476"/>
        <v>CH601</v>
      </c>
      <c r="Z3279" s="130" t="str">
        <f t="shared" si="477"/>
        <v>CH1-FUB03-10</v>
      </c>
      <c r="AA3279" s="135">
        <f t="shared" si="478"/>
        <v>0.25</v>
      </c>
      <c r="AB3279" s="135">
        <f t="shared" si="479"/>
        <v>41.3</v>
      </c>
      <c r="AC3279" s="130">
        <f t="shared" si="475"/>
        <v>175</v>
      </c>
      <c r="AD3279" s="130" t="str">
        <f t="shared" si="480"/>
        <v>20006-473BA225030</v>
      </c>
      <c r="AE3279" s="136"/>
      <c r="AF3279" s="137"/>
      <c r="AG3279" s="1" t="s">
        <v>152</v>
      </c>
      <c r="AH3279" s="43">
        <v>2240</v>
      </c>
      <c r="AI3279" s="229">
        <v>45358</v>
      </c>
    </row>
    <row r="3280" spans="1:35" x14ac:dyDescent="0.25">
      <c r="A3280" s="139">
        <v>45348</v>
      </c>
      <c r="B3280" s="58" t="s">
        <v>9549</v>
      </c>
      <c r="C3280" s="51" t="s">
        <v>580</v>
      </c>
      <c r="D3280" s="51" t="s">
        <v>3466</v>
      </c>
      <c r="E3280" s="54">
        <v>45365</v>
      </c>
      <c r="F3280" s="51" t="s">
        <v>267</v>
      </c>
      <c r="G3280" s="48" t="s">
        <v>3464</v>
      </c>
      <c r="H3280" s="52">
        <v>1</v>
      </c>
      <c r="I3280" s="51" t="s">
        <v>364</v>
      </c>
      <c r="J3280" s="1">
        <v>8.39</v>
      </c>
      <c r="K3280" s="132">
        <v>1030035</v>
      </c>
      <c r="L3280" s="131"/>
      <c r="M3280" s="131">
        <v>3.7</v>
      </c>
      <c r="N3280" s="131">
        <v>5.2</v>
      </c>
      <c r="O3280" s="133">
        <f t="shared" si="482"/>
        <v>19.240000000000002</v>
      </c>
      <c r="P3280" s="131" t="s">
        <v>3486</v>
      </c>
      <c r="Q3280" s="131" t="s">
        <v>550</v>
      </c>
      <c r="R3280" s="134" t="s">
        <v>248</v>
      </c>
      <c r="S3280" s="149">
        <v>0.83027777777777745</v>
      </c>
      <c r="T3280" s="149">
        <v>0.83027777777777745</v>
      </c>
      <c r="U3280" s="150">
        <v>45362</v>
      </c>
      <c r="V3280" s="149">
        <v>0.16666666666666607</v>
      </c>
      <c r="W3280" s="130">
        <v>0.67</v>
      </c>
      <c r="X3280" s="135">
        <v>40</v>
      </c>
      <c r="Y3280" s="130" t="str">
        <f t="shared" si="476"/>
        <v>RL261A</v>
      </c>
      <c r="Z3280" s="130" t="str">
        <f t="shared" si="477"/>
        <v>2/UR18650ZY</v>
      </c>
      <c r="AA3280" s="135">
        <f t="shared" si="478"/>
        <v>0.67</v>
      </c>
      <c r="AB3280" s="135">
        <f t="shared" si="479"/>
        <v>8.39</v>
      </c>
      <c r="AC3280" s="130">
        <f t="shared" si="475"/>
        <v>40</v>
      </c>
      <c r="AD3280" s="130" t="str">
        <f t="shared" si="480"/>
        <v>66000-493</v>
      </c>
      <c r="AE3280" s="136"/>
      <c r="AF3280" s="137"/>
      <c r="AG3280" s="1" t="s">
        <v>153</v>
      </c>
      <c r="AH3280" s="43">
        <v>66116</v>
      </c>
      <c r="AI3280" s="229">
        <v>45344</v>
      </c>
    </row>
    <row r="3281" spans="1:35" x14ac:dyDescent="0.25">
      <c r="A3281" s="144">
        <v>45350</v>
      </c>
      <c r="B3281" s="56" t="s">
        <v>9578</v>
      </c>
      <c r="C3281" s="51" t="s">
        <v>9580</v>
      </c>
      <c r="D3281" s="51" t="s">
        <v>9667</v>
      </c>
      <c r="E3281" s="54">
        <v>45364</v>
      </c>
      <c r="F3281" s="51" t="s">
        <v>322</v>
      </c>
      <c r="G3281" s="48" t="s">
        <v>9579</v>
      </c>
      <c r="H3281" s="52">
        <v>1</v>
      </c>
      <c r="I3281" s="51" t="s">
        <v>710</v>
      </c>
      <c r="J3281" s="1">
        <v>14.1</v>
      </c>
      <c r="K3281" s="132">
        <v>1030678</v>
      </c>
      <c r="L3281" s="131"/>
      <c r="M3281" s="131">
        <v>10.8</v>
      </c>
      <c r="N3281" s="131">
        <v>2</v>
      </c>
      <c r="O3281" s="133">
        <f t="shared" si="482"/>
        <v>21.6</v>
      </c>
      <c r="P3281" s="131" t="s">
        <v>3486</v>
      </c>
      <c r="Q3281" s="131" t="s">
        <v>577</v>
      </c>
      <c r="R3281" s="134" t="s">
        <v>997</v>
      </c>
      <c r="S3281" s="149">
        <v>0.83777777777777862</v>
      </c>
      <c r="T3281" s="149">
        <v>0.83777777777777862</v>
      </c>
      <c r="U3281" s="150">
        <v>45362</v>
      </c>
      <c r="V3281" s="149">
        <v>8.3333333333335702E-2</v>
      </c>
      <c r="W3281" s="130">
        <v>0.25</v>
      </c>
      <c r="X3281" s="135">
        <v>50</v>
      </c>
      <c r="Y3281" s="130" t="str">
        <f t="shared" si="476"/>
        <v>PACK808</v>
      </c>
      <c r="Z3281" s="130" t="str">
        <f t="shared" si="477"/>
        <v>3/NCR18500A</v>
      </c>
      <c r="AA3281" s="135">
        <f t="shared" si="478"/>
        <v>0.25</v>
      </c>
      <c r="AB3281" s="135">
        <f t="shared" si="479"/>
        <v>14.1</v>
      </c>
      <c r="AC3281" s="130">
        <f t="shared" si="475"/>
        <v>50</v>
      </c>
      <c r="AD3281" s="130" t="str">
        <f t="shared" si="480"/>
        <v>66003-235</v>
      </c>
      <c r="AE3281" s="136"/>
      <c r="AF3281" s="137"/>
      <c r="AG3281" s="1" t="s">
        <v>9312</v>
      </c>
      <c r="AH3281" s="43" t="s">
        <v>323</v>
      </c>
      <c r="AI3281" s="229">
        <v>45350</v>
      </c>
    </row>
    <row r="3282" spans="1:35" x14ac:dyDescent="0.25">
      <c r="A3282" s="144">
        <v>45350</v>
      </c>
      <c r="B3282" s="56" t="s">
        <v>9581</v>
      </c>
      <c r="C3282" s="51" t="s">
        <v>2824</v>
      </c>
      <c r="D3282" s="51" t="s">
        <v>2825</v>
      </c>
      <c r="E3282" s="54">
        <v>45371</v>
      </c>
      <c r="F3282" s="51" t="s">
        <v>1149</v>
      </c>
      <c r="G3282" s="48" t="s">
        <v>2822</v>
      </c>
      <c r="H3282" s="52">
        <v>3</v>
      </c>
      <c r="I3282" s="51" t="s">
        <v>394</v>
      </c>
      <c r="J3282" s="1">
        <v>84.79</v>
      </c>
      <c r="K3282" s="132">
        <v>1030320</v>
      </c>
      <c r="L3282" s="131" t="s">
        <v>2823</v>
      </c>
      <c r="M3282" s="131">
        <v>26.4</v>
      </c>
      <c r="N3282" s="131">
        <v>2.8</v>
      </c>
      <c r="O3282" s="133">
        <f t="shared" si="482"/>
        <v>73.919999999999987</v>
      </c>
      <c r="P3282" s="131" t="s">
        <v>3497</v>
      </c>
      <c r="Q3282" s="131" t="s">
        <v>2826</v>
      </c>
      <c r="R3282" s="134" t="s">
        <v>997</v>
      </c>
      <c r="S3282" s="149">
        <v>2.6933333333333334</v>
      </c>
      <c r="T3282" s="149">
        <v>0.89777777777777779</v>
      </c>
      <c r="U3282" s="150">
        <v>45362</v>
      </c>
      <c r="V3282" s="149">
        <v>0.24999999999999911</v>
      </c>
      <c r="W3282" s="130">
        <v>1.35</v>
      </c>
      <c r="X3282" s="135">
        <v>268.85000000000002</v>
      </c>
      <c r="Y3282" s="130" t="str">
        <f t="shared" si="476"/>
        <v>N1302</v>
      </c>
      <c r="Z3282" s="130" t="str">
        <f t="shared" si="477"/>
        <v>22/HHR-300SCP</v>
      </c>
      <c r="AA3282" s="135">
        <f t="shared" si="478"/>
        <v>1.35</v>
      </c>
      <c r="AB3282" s="135">
        <f t="shared" si="479"/>
        <v>84.79</v>
      </c>
      <c r="AC3282" s="130">
        <f t="shared" si="475"/>
        <v>268.85000000000002</v>
      </c>
      <c r="AD3282" s="130" t="str">
        <f t="shared" si="480"/>
        <v>22000-090D</v>
      </c>
      <c r="AE3282" s="136"/>
      <c r="AF3282" s="137"/>
      <c r="AG3282" s="1" t="s">
        <v>151</v>
      </c>
      <c r="AH3282" s="43">
        <v>34566</v>
      </c>
      <c r="AI3282" s="229">
        <v>45350</v>
      </c>
    </row>
    <row r="3283" spans="1:35" x14ac:dyDescent="0.25">
      <c r="A3283" s="147">
        <v>45359</v>
      </c>
      <c r="B3283" s="82" t="s">
        <v>9616</v>
      </c>
      <c r="C3283" s="51" t="s">
        <v>1565</v>
      </c>
      <c r="D3283" s="51" t="s">
        <v>9618</v>
      </c>
      <c r="E3283" s="54">
        <v>45363</v>
      </c>
      <c r="F3283" s="51" t="s">
        <v>117</v>
      </c>
      <c r="G3283" s="48" t="s">
        <v>9617</v>
      </c>
      <c r="H3283" s="52">
        <v>20</v>
      </c>
      <c r="I3283" s="51" t="s">
        <v>388</v>
      </c>
      <c r="J3283" s="1">
        <v>19.23</v>
      </c>
      <c r="K3283" s="132">
        <v>1031714</v>
      </c>
      <c r="L3283" s="131"/>
      <c r="M3283" s="131">
        <v>3.6</v>
      </c>
      <c r="N3283" s="131">
        <v>17</v>
      </c>
      <c r="O3283" s="133">
        <f t="shared" si="482"/>
        <v>61.2</v>
      </c>
      <c r="P3283" s="131" t="s">
        <v>9572</v>
      </c>
      <c r="Q3283" s="131" t="s">
        <v>412</v>
      </c>
      <c r="R3283" s="134" t="s">
        <v>2172</v>
      </c>
      <c r="S3283" s="149">
        <v>2.9005555555555569</v>
      </c>
      <c r="T3283" s="149">
        <v>0.14502777777777784</v>
      </c>
      <c r="U3283" s="150">
        <v>45362</v>
      </c>
      <c r="V3283" s="149">
        <v>0.41666666666666785</v>
      </c>
      <c r="W3283" s="130">
        <v>0.25</v>
      </c>
      <c r="X3283" s="135">
        <v>35</v>
      </c>
      <c r="Y3283" s="130" t="str">
        <f t="shared" si="476"/>
        <v>L984</v>
      </c>
      <c r="Z3283" s="130" t="str">
        <f t="shared" si="477"/>
        <v>1/LS33600</v>
      </c>
      <c r="AA3283" s="135">
        <f t="shared" si="478"/>
        <v>0.25</v>
      </c>
      <c r="AB3283" s="135">
        <f t="shared" si="479"/>
        <v>19.23</v>
      </c>
      <c r="AC3283" s="130">
        <f t="shared" si="475"/>
        <v>35</v>
      </c>
      <c r="AD3283" s="130" t="str">
        <f t="shared" si="480"/>
        <v>66003-238</v>
      </c>
      <c r="AE3283" s="136"/>
      <c r="AF3283" s="137"/>
      <c r="AG3283" s="1" t="s">
        <v>151</v>
      </c>
      <c r="AH3283" s="43">
        <v>24232</v>
      </c>
      <c r="AI3283" s="229">
        <v>45358</v>
      </c>
    </row>
    <row r="3284" spans="1:35" x14ac:dyDescent="0.25">
      <c r="A3284" s="140">
        <v>45356</v>
      </c>
      <c r="B3284" s="55" t="s">
        <v>9595</v>
      </c>
      <c r="C3284" s="51"/>
      <c r="D3284" s="51" t="s">
        <v>9596</v>
      </c>
      <c r="E3284" s="54">
        <v>45343</v>
      </c>
      <c r="F3284" s="51" t="s">
        <v>744</v>
      </c>
      <c r="G3284" s="48" t="s">
        <v>7637</v>
      </c>
      <c r="H3284" s="52">
        <v>1</v>
      </c>
      <c r="I3284" s="51"/>
      <c r="J3284" s="1">
        <v>0</v>
      </c>
      <c r="K3284" s="132">
        <v>1029848</v>
      </c>
      <c r="L3284" s="131"/>
      <c r="M3284" s="131"/>
      <c r="N3284" s="131"/>
      <c r="O3284" s="133">
        <f t="shared" si="482"/>
        <v>0</v>
      </c>
      <c r="P3284" s="131"/>
      <c r="Q3284" s="131"/>
      <c r="R3284" s="134" t="s">
        <v>2172</v>
      </c>
      <c r="S3284" s="149">
        <v>2.0102777777777781</v>
      </c>
      <c r="T3284" s="149">
        <v>2.0102777777777781</v>
      </c>
      <c r="U3284" s="150">
        <v>45362</v>
      </c>
      <c r="V3284" s="149">
        <v>0.16666666666666874</v>
      </c>
      <c r="W3284" s="130">
        <v>0.25</v>
      </c>
      <c r="X3284" s="135">
        <v>50</v>
      </c>
      <c r="Y3284" s="130" t="str">
        <f t="shared" si="476"/>
        <v>LABOUR</v>
      </c>
      <c r="Z3284" s="130">
        <f t="shared" si="477"/>
        <v>0</v>
      </c>
      <c r="AA3284" s="135">
        <f t="shared" si="478"/>
        <v>0.25</v>
      </c>
      <c r="AB3284" s="135">
        <f t="shared" si="479"/>
        <v>0</v>
      </c>
      <c r="AC3284" s="130">
        <f t="shared" si="475"/>
        <v>50</v>
      </c>
      <c r="AD3284" s="130" t="str">
        <f t="shared" si="480"/>
        <v>BOM - ENGINEERING</v>
      </c>
      <c r="AE3284" s="136"/>
      <c r="AF3284" s="137"/>
      <c r="AG3284" s="1" t="s">
        <v>151</v>
      </c>
      <c r="AH3284" s="43">
        <v>2102</v>
      </c>
      <c r="AI3284" s="229">
        <v>45356</v>
      </c>
    </row>
    <row r="3285" spans="1:35" x14ac:dyDescent="0.25">
      <c r="A3285" s="146">
        <v>45344</v>
      </c>
      <c r="B3285" s="57" t="s">
        <v>9529</v>
      </c>
      <c r="C3285" s="51" t="s">
        <v>9530</v>
      </c>
      <c r="D3285" s="51" t="s">
        <v>746</v>
      </c>
      <c r="E3285" s="54">
        <v>45350</v>
      </c>
      <c r="F3285" s="51" t="s">
        <v>744</v>
      </c>
      <c r="G3285" s="48" t="s">
        <v>745</v>
      </c>
      <c r="H3285" s="52">
        <v>1</v>
      </c>
      <c r="I3285" s="51" t="s">
        <v>113</v>
      </c>
      <c r="J3285" s="1">
        <v>321.29000000000002</v>
      </c>
      <c r="K3285" s="132">
        <v>1029850</v>
      </c>
      <c r="L3285" s="131"/>
      <c r="M3285" s="131">
        <v>36</v>
      </c>
      <c r="N3285" s="131">
        <v>16.75</v>
      </c>
      <c r="O3285" s="133">
        <f t="shared" si="482"/>
        <v>603</v>
      </c>
      <c r="P3285" s="131" t="s">
        <v>3486</v>
      </c>
      <c r="Q3285" s="131" t="s">
        <v>747</v>
      </c>
      <c r="R3285" s="134" t="s">
        <v>2172</v>
      </c>
      <c r="S3285" s="149">
        <v>7.542222222222227</v>
      </c>
      <c r="T3285" s="149">
        <v>7.542222222222227</v>
      </c>
      <c r="U3285" s="150">
        <v>45362</v>
      </c>
      <c r="V3285" s="149">
        <v>0.16666666666666607</v>
      </c>
      <c r="W3285" s="130">
        <v>3.18</v>
      </c>
      <c r="X3285" s="135">
        <v>600</v>
      </c>
      <c r="Y3285" s="130" t="str">
        <f t="shared" si="476"/>
        <v>RL1228</v>
      </c>
      <c r="Z3285" s="130" t="str">
        <f t="shared" si="477"/>
        <v>50/NCR18650BF</v>
      </c>
      <c r="AA3285" s="135">
        <f t="shared" si="478"/>
        <v>3.18</v>
      </c>
      <c r="AB3285" s="135">
        <f t="shared" si="479"/>
        <v>321.29000000000002</v>
      </c>
      <c r="AC3285" s="130">
        <f t="shared" si="475"/>
        <v>600</v>
      </c>
      <c r="AD3285" s="130" t="str">
        <f t="shared" si="480"/>
        <v>66002-027</v>
      </c>
      <c r="AE3285" s="136"/>
      <c r="AF3285" s="137"/>
      <c r="AG3285" s="1" t="s">
        <v>151</v>
      </c>
      <c r="AH3285" s="43">
        <v>2102</v>
      </c>
      <c r="AI3285" s="229">
        <v>45343</v>
      </c>
    </row>
    <row r="3286" spans="1:35" x14ac:dyDescent="0.25">
      <c r="A3286" s="146">
        <v>45358</v>
      </c>
      <c r="B3286" s="57" t="s">
        <v>9606</v>
      </c>
      <c r="C3286" s="51" t="s">
        <v>397</v>
      </c>
      <c r="D3286" s="51" t="s">
        <v>5820</v>
      </c>
      <c r="E3286" s="54">
        <v>45366</v>
      </c>
      <c r="F3286" s="51" t="s">
        <v>1437</v>
      </c>
      <c r="G3286" s="48" t="s">
        <v>5819</v>
      </c>
      <c r="H3286" s="52">
        <v>3</v>
      </c>
      <c r="I3286" s="51" t="s">
        <v>95</v>
      </c>
      <c r="J3286" s="1">
        <v>20.6</v>
      </c>
      <c r="K3286" s="132">
        <v>1031346</v>
      </c>
      <c r="L3286" s="131"/>
      <c r="M3286" s="131">
        <v>42</v>
      </c>
      <c r="N3286" s="131">
        <v>18</v>
      </c>
      <c r="O3286" s="133">
        <f t="shared" si="482"/>
        <v>756</v>
      </c>
      <c r="P3286" s="131" t="s">
        <v>3538</v>
      </c>
      <c r="Q3286" s="131" t="s">
        <v>1758</v>
      </c>
      <c r="R3286" s="134" t="s">
        <v>2172</v>
      </c>
      <c r="S3286" s="149">
        <v>5.483888888888889</v>
      </c>
      <c r="T3286" s="149">
        <v>1.827962962962963</v>
      </c>
      <c r="U3286" s="150">
        <v>45362</v>
      </c>
      <c r="V3286" s="149">
        <v>0.24999999999999911</v>
      </c>
      <c r="W3286" s="130">
        <v>2.0099999999999998</v>
      </c>
      <c r="X3286" s="135">
        <v>180</v>
      </c>
      <c r="Y3286" s="130" t="str">
        <f t="shared" si="476"/>
        <v>AL217DEG</v>
      </c>
      <c r="Z3286" s="130" t="str">
        <f t="shared" si="477"/>
        <v>28/LR20XW</v>
      </c>
      <c r="AA3286" s="135">
        <f t="shared" si="478"/>
        <v>2.0099999999999998</v>
      </c>
      <c r="AB3286" s="135">
        <f t="shared" si="479"/>
        <v>20.6</v>
      </c>
      <c r="AC3286" s="130">
        <f t="shared" si="475"/>
        <v>180</v>
      </c>
      <c r="AD3286" s="130" t="str">
        <f t="shared" si="480"/>
        <v>66000-212DEG</v>
      </c>
      <c r="AE3286" s="136"/>
      <c r="AF3286" s="137"/>
      <c r="AG3286" s="1" t="s">
        <v>151</v>
      </c>
      <c r="AH3286" s="43">
        <v>66552</v>
      </c>
      <c r="AI3286" s="229">
        <v>45357</v>
      </c>
    </row>
    <row r="3287" spans="1:35" x14ac:dyDescent="0.25">
      <c r="A3287" s="140">
        <v>45328</v>
      </c>
      <c r="B3287" s="55" t="s">
        <v>9392</v>
      </c>
      <c r="C3287" s="51" t="s">
        <v>6782</v>
      </c>
      <c r="D3287" s="51" t="s">
        <v>569</v>
      </c>
      <c r="E3287" s="54">
        <v>45337</v>
      </c>
      <c r="F3287" s="51" t="s">
        <v>563</v>
      </c>
      <c r="G3287" s="48" t="s">
        <v>568</v>
      </c>
      <c r="H3287" s="52">
        <v>4</v>
      </c>
      <c r="I3287" s="51" t="s">
        <v>3492</v>
      </c>
      <c r="J3287" s="1">
        <v>233</v>
      </c>
      <c r="K3287" s="132">
        <v>1027622</v>
      </c>
      <c r="L3287" s="131"/>
      <c r="M3287" s="131"/>
      <c r="N3287" s="131"/>
      <c r="O3287" s="133">
        <f t="shared" si="482"/>
        <v>0</v>
      </c>
      <c r="P3287" s="131"/>
      <c r="Q3287" s="131"/>
      <c r="R3287" s="134" t="s">
        <v>259</v>
      </c>
      <c r="S3287" s="149">
        <v>25.291388888888893</v>
      </c>
      <c r="T3287" s="149">
        <v>6.3228472222222232</v>
      </c>
      <c r="U3287" s="150">
        <v>45363</v>
      </c>
      <c r="V3287" s="149">
        <v>0.33333333333333348</v>
      </c>
      <c r="W3287" s="130">
        <v>6.8</v>
      </c>
      <c r="X3287" s="135">
        <v>670</v>
      </c>
      <c r="Y3287" s="130" t="str">
        <f t="shared" si="476"/>
        <v>CH392</v>
      </c>
      <c r="Z3287" s="130" t="str">
        <f t="shared" si="477"/>
        <v>2/TSB-003APCB</v>
      </c>
      <c r="AA3287" s="135">
        <f t="shared" si="478"/>
        <v>6.8</v>
      </c>
      <c r="AB3287" s="135">
        <f t="shared" si="479"/>
        <v>233</v>
      </c>
      <c r="AC3287" s="130">
        <f t="shared" si="475"/>
        <v>670</v>
      </c>
      <c r="AD3287" s="130" t="str">
        <f t="shared" si="480"/>
        <v>66001-483</v>
      </c>
      <c r="AE3287" s="136"/>
      <c r="AF3287" s="137"/>
      <c r="AG3287" s="1" t="s">
        <v>152</v>
      </c>
      <c r="AH3287" s="43">
        <v>1749</v>
      </c>
      <c r="AI3287" s="229">
        <v>45338</v>
      </c>
    </row>
    <row r="3288" spans="1:35" x14ac:dyDescent="0.25">
      <c r="A3288" s="139">
        <v>45362</v>
      </c>
      <c r="B3288" s="58" t="s">
        <v>9646</v>
      </c>
      <c r="C3288" s="51" t="s">
        <v>9648</v>
      </c>
      <c r="D3288" s="51" t="s">
        <v>9649</v>
      </c>
      <c r="E3288" s="54">
        <v>45369</v>
      </c>
      <c r="F3288" s="51" t="s">
        <v>105</v>
      </c>
      <c r="G3288" s="48" t="s">
        <v>9647</v>
      </c>
      <c r="H3288" s="52">
        <v>1</v>
      </c>
      <c r="I3288" s="51" t="s">
        <v>593</v>
      </c>
      <c r="J3288" s="1">
        <v>13.09</v>
      </c>
      <c r="K3288" s="132">
        <v>1031944</v>
      </c>
      <c r="L3288" s="131"/>
      <c r="M3288" s="131">
        <v>3.6</v>
      </c>
      <c r="N3288" s="131">
        <v>40</v>
      </c>
      <c r="O3288" s="133">
        <f t="shared" si="482"/>
        <v>144</v>
      </c>
      <c r="P3288" s="131" t="s">
        <v>9572</v>
      </c>
      <c r="Q3288" s="131" t="s">
        <v>550</v>
      </c>
      <c r="R3288" s="134" t="s">
        <v>997</v>
      </c>
      <c r="S3288" s="149">
        <v>0.61805555555555447</v>
      </c>
      <c r="T3288" s="149">
        <v>0.61805555555555447</v>
      </c>
      <c r="U3288" s="150">
        <v>45366</v>
      </c>
      <c r="V3288" s="149">
        <v>8.3333333333333037E-2</v>
      </c>
      <c r="W3288" s="130">
        <v>0.25</v>
      </c>
      <c r="X3288" s="135">
        <v>46.75</v>
      </c>
      <c r="Y3288" s="130" t="str">
        <f t="shared" si="476"/>
        <v>L983</v>
      </c>
      <c r="Z3288" s="130" t="str">
        <f t="shared" si="477"/>
        <v>2/ER34615H</v>
      </c>
      <c r="AA3288" s="135">
        <f t="shared" si="478"/>
        <v>0.25</v>
      </c>
      <c r="AB3288" s="135">
        <f t="shared" si="479"/>
        <v>13.09</v>
      </c>
      <c r="AC3288" s="130">
        <f t="shared" si="475"/>
        <v>46.75</v>
      </c>
      <c r="AD3288" s="130" t="str">
        <f t="shared" si="480"/>
        <v>66003-824</v>
      </c>
      <c r="AE3288" s="136"/>
      <c r="AF3288" s="137"/>
      <c r="AG3288" s="1" t="s">
        <v>151</v>
      </c>
      <c r="AH3288" s="43" t="s">
        <v>9650</v>
      </c>
      <c r="AI3288" s="229">
        <v>45362</v>
      </c>
    </row>
    <row r="3289" spans="1:35" x14ac:dyDescent="0.25">
      <c r="A3289" s="139">
        <v>45362</v>
      </c>
      <c r="B3289" s="58" t="s">
        <v>9635</v>
      </c>
      <c r="C3289" s="51" t="s">
        <v>289</v>
      </c>
      <c r="D3289" s="51" t="s">
        <v>9637</v>
      </c>
      <c r="E3289" s="54">
        <v>45376</v>
      </c>
      <c r="F3289" s="51" t="s">
        <v>6764</v>
      </c>
      <c r="G3289" s="48" t="s">
        <v>9636</v>
      </c>
      <c r="H3289" s="52">
        <v>1</v>
      </c>
      <c r="I3289" s="51" t="s">
        <v>288</v>
      </c>
      <c r="J3289" s="1">
        <v>18.239999999999998</v>
      </c>
      <c r="K3289" s="132">
        <v>1031937</v>
      </c>
      <c r="L3289" s="131"/>
      <c r="M3289" s="131">
        <v>7.2</v>
      </c>
      <c r="N3289" s="131">
        <v>4</v>
      </c>
      <c r="O3289" s="133">
        <f t="shared" si="482"/>
        <v>28.8</v>
      </c>
      <c r="P3289" s="131" t="s">
        <v>3497</v>
      </c>
      <c r="Q3289" s="131" t="s">
        <v>464</v>
      </c>
      <c r="R3289" s="134" t="s">
        <v>997</v>
      </c>
      <c r="S3289" s="149">
        <v>1.0188888888888892</v>
      </c>
      <c r="T3289" s="149">
        <v>1.0188888888888892</v>
      </c>
      <c r="U3289" s="150">
        <v>45366</v>
      </c>
      <c r="V3289" s="149">
        <v>0.16666666666666607</v>
      </c>
      <c r="W3289" s="130">
        <v>1.1599999999999999</v>
      </c>
      <c r="X3289" s="135">
        <v>85</v>
      </c>
      <c r="Y3289" s="130" t="str">
        <f t="shared" si="476"/>
        <v>PACK315</v>
      </c>
      <c r="Z3289" s="130" t="str">
        <f t="shared" si="477"/>
        <v>6/HR-4/3AU</v>
      </c>
      <c r="AA3289" s="135">
        <f t="shared" si="478"/>
        <v>1.1599999999999999</v>
      </c>
      <c r="AB3289" s="135">
        <f t="shared" si="479"/>
        <v>18.239999999999998</v>
      </c>
      <c r="AC3289" s="130">
        <f t="shared" si="475"/>
        <v>85</v>
      </c>
      <c r="AD3289" s="130" t="str">
        <f t="shared" si="480"/>
        <v>66001-658</v>
      </c>
      <c r="AE3289" s="136"/>
      <c r="AF3289" s="137"/>
      <c r="AG3289" s="1" t="s">
        <v>9312</v>
      </c>
      <c r="AH3289" s="43">
        <v>67181</v>
      </c>
      <c r="AI3289" s="229">
        <v>45362</v>
      </c>
    </row>
    <row r="3290" spans="1:35" x14ac:dyDescent="0.25">
      <c r="A3290" s="139">
        <v>45362</v>
      </c>
      <c r="B3290" s="58" t="s">
        <v>9633</v>
      </c>
      <c r="C3290" s="51" t="s">
        <v>2284</v>
      </c>
      <c r="D3290" s="51" t="s">
        <v>2481</v>
      </c>
      <c r="E3290" s="54">
        <v>45376</v>
      </c>
      <c r="F3290" s="51" t="s">
        <v>255</v>
      </c>
      <c r="G3290" s="48" t="s">
        <v>2283</v>
      </c>
      <c r="H3290" s="52">
        <v>1</v>
      </c>
      <c r="I3290" s="51" t="s">
        <v>719</v>
      </c>
      <c r="J3290" s="1">
        <v>32.26</v>
      </c>
      <c r="K3290" s="132">
        <v>1031892</v>
      </c>
      <c r="L3290" s="131"/>
      <c r="M3290" s="131">
        <v>25.2</v>
      </c>
      <c r="N3290" s="131">
        <v>3</v>
      </c>
      <c r="O3290" s="133">
        <f t="shared" si="482"/>
        <v>75.599999999999994</v>
      </c>
      <c r="P3290" s="131" t="s">
        <v>3486</v>
      </c>
      <c r="Q3290" s="131" t="s">
        <v>589</v>
      </c>
      <c r="R3290" s="134" t="s">
        <v>997</v>
      </c>
      <c r="S3290" s="149">
        <v>2.2486111111111127</v>
      </c>
      <c r="T3290" s="149">
        <v>2.2486111111111127</v>
      </c>
      <c r="U3290" s="150">
        <v>45366</v>
      </c>
      <c r="V3290" s="149">
        <v>8.3333333333333037E-2</v>
      </c>
      <c r="W3290" s="130">
        <v>1.53</v>
      </c>
      <c r="X3290" s="135">
        <v>128.59</v>
      </c>
      <c r="Y3290" s="130" t="str">
        <f t="shared" si="476"/>
        <v>RECELL709</v>
      </c>
      <c r="Z3290" s="130" t="str">
        <f t="shared" si="477"/>
        <v>7/INR18650-30Q</v>
      </c>
      <c r="AA3290" s="135">
        <f t="shared" si="478"/>
        <v>1.53</v>
      </c>
      <c r="AB3290" s="135">
        <f t="shared" si="479"/>
        <v>32.26</v>
      </c>
      <c r="AC3290" s="130">
        <f t="shared" ref="AC3290:AC3321" si="483">X3290</f>
        <v>128.59</v>
      </c>
      <c r="AD3290" s="130" t="str">
        <f t="shared" si="480"/>
        <v>22000-999C</v>
      </c>
      <c r="AE3290" s="136"/>
      <c r="AF3290" s="137"/>
      <c r="AG3290" s="1" t="s">
        <v>9312</v>
      </c>
      <c r="AH3290" s="43" t="s">
        <v>277</v>
      </c>
      <c r="AI3290" s="229">
        <v>45362</v>
      </c>
    </row>
    <row r="3291" spans="1:35" x14ac:dyDescent="0.25">
      <c r="A3291" s="139">
        <v>45362</v>
      </c>
      <c r="B3291" s="58" t="s">
        <v>9628</v>
      </c>
      <c r="C3291" s="51"/>
      <c r="D3291" s="51" t="s">
        <v>9631</v>
      </c>
      <c r="E3291" s="54">
        <v>45376</v>
      </c>
      <c r="F3291" s="51" t="s">
        <v>9629</v>
      </c>
      <c r="G3291" s="48" t="s">
        <v>9630</v>
      </c>
      <c r="H3291" s="52">
        <v>1</v>
      </c>
      <c r="I3291" s="1"/>
      <c r="J3291" s="1">
        <v>0</v>
      </c>
      <c r="K3291" s="132">
        <v>1031919</v>
      </c>
      <c r="L3291" s="131"/>
      <c r="M3291" s="131"/>
      <c r="N3291" s="131"/>
      <c r="O3291" s="133">
        <f t="shared" si="482"/>
        <v>0</v>
      </c>
      <c r="P3291" s="131"/>
      <c r="Q3291" s="131"/>
      <c r="R3291" s="134" t="s">
        <v>997</v>
      </c>
      <c r="S3291" s="149">
        <v>0.10194444444444484</v>
      </c>
      <c r="T3291" s="149">
        <v>0.10194444444444484</v>
      </c>
      <c r="U3291" s="150">
        <v>45366</v>
      </c>
      <c r="V3291" s="149">
        <v>8.333333333333437E-2</v>
      </c>
      <c r="W3291" s="130">
        <v>0.25</v>
      </c>
      <c r="X3291" s="135">
        <v>60</v>
      </c>
      <c r="Y3291" s="130" t="str">
        <f t="shared" si="476"/>
        <v>CA217</v>
      </c>
      <c r="Z3291" s="130">
        <f t="shared" si="477"/>
        <v>0</v>
      </c>
      <c r="AA3291" s="135">
        <f t="shared" si="478"/>
        <v>0.25</v>
      </c>
      <c r="AB3291" s="135">
        <f t="shared" si="479"/>
        <v>0</v>
      </c>
      <c r="AC3291" s="130">
        <f t="shared" si="483"/>
        <v>60</v>
      </c>
      <c r="AD3291" s="130" t="str">
        <f t="shared" si="480"/>
        <v>66003-240</v>
      </c>
      <c r="AE3291" s="136"/>
      <c r="AF3291" s="137"/>
      <c r="AG3291" s="1" t="s">
        <v>9312</v>
      </c>
      <c r="AH3291" s="43">
        <v>1918</v>
      </c>
      <c r="AI3291" s="229">
        <v>45362</v>
      </c>
    </row>
    <row r="3292" spans="1:35" x14ac:dyDescent="0.25">
      <c r="A3292" s="139">
        <v>45264</v>
      </c>
      <c r="B3292" s="58" t="s">
        <v>9066</v>
      </c>
      <c r="C3292" s="51" t="s">
        <v>2558</v>
      </c>
      <c r="D3292" s="51" t="s">
        <v>1239</v>
      </c>
      <c r="E3292" s="54">
        <v>45437</v>
      </c>
      <c r="F3292" s="51" t="s">
        <v>87</v>
      </c>
      <c r="G3292" s="48" t="s">
        <v>1237</v>
      </c>
      <c r="H3292" s="52">
        <v>250</v>
      </c>
      <c r="I3292" s="51" t="s">
        <v>113</v>
      </c>
      <c r="J3292" s="1">
        <v>27.19</v>
      </c>
      <c r="K3292" s="132">
        <v>1021732</v>
      </c>
      <c r="L3292" s="131"/>
      <c r="M3292" s="131">
        <v>3.6</v>
      </c>
      <c r="N3292" s="131">
        <v>16.75</v>
      </c>
      <c r="O3292" s="133">
        <f t="shared" si="482"/>
        <v>60.300000000000004</v>
      </c>
      <c r="P3292" s="131" t="s">
        <v>3486</v>
      </c>
      <c r="Q3292" s="131" t="s">
        <v>715</v>
      </c>
      <c r="R3292" s="134" t="s">
        <v>9680</v>
      </c>
      <c r="S3292" s="149">
        <v>95.217500000000001</v>
      </c>
      <c r="T3292" s="149">
        <v>0.38086999999999999</v>
      </c>
      <c r="U3292" s="150">
        <v>45365</v>
      </c>
      <c r="V3292" s="149">
        <v>4.1666666666666679</v>
      </c>
      <c r="W3292" s="130">
        <v>0.38</v>
      </c>
      <c r="X3292" s="135">
        <v>50</v>
      </c>
      <c r="Y3292" s="130" t="str">
        <f t="shared" si="476"/>
        <v>RL1440</v>
      </c>
      <c r="Z3292" s="130" t="str">
        <f t="shared" si="477"/>
        <v>5/NCR18650BF</v>
      </c>
      <c r="AA3292" s="135">
        <f t="shared" si="478"/>
        <v>0.38</v>
      </c>
      <c r="AB3292" s="135">
        <f t="shared" si="479"/>
        <v>27.19</v>
      </c>
      <c r="AC3292" s="130">
        <f t="shared" si="483"/>
        <v>50</v>
      </c>
      <c r="AD3292" s="130" t="str">
        <f t="shared" si="480"/>
        <v>67001-849</v>
      </c>
      <c r="AE3292" s="136"/>
      <c r="AF3292" s="137"/>
      <c r="AG3292" s="1" t="s">
        <v>153</v>
      </c>
      <c r="AH3292" s="43">
        <v>24081</v>
      </c>
      <c r="AI3292" s="229">
        <v>45330</v>
      </c>
    </row>
    <row r="3293" spans="1:35" x14ac:dyDescent="0.25">
      <c r="A3293" s="140">
        <v>45363</v>
      </c>
      <c r="B3293" s="55" t="s">
        <v>9651</v>
      </c>
      <c r="C3293" s="51" t="s">
        <v>9654</v>
      </c>
      <c r="D3293" s="51" t="s">
        <v>9655</v>
      </c>
      <c r="E3293" s="54">
        <v>45366</v>
      </c>
      <c r="F3293" s="51" t="s">
        <v>9652</v>
      </c>
      <c r="G3293" s="48" t="s">
        <v>9653</v>
      </c>
      <c r="H3293" s="52">
        <v>1</v>
      </c>
      <c r="I3293" s="51" t="s">
        <v>318</v>
      </c>
      <c r="J3293" s="1">
        <v>300.58</v>
      </c>
      <c r="K3293" s="132">
        <v>1032090</v>
      </c>
      <c r="L3293" s="131"/>
      <c r="M3293" s="131">
        <v>25.2</v>
      </c>
      <c r="N3293" s="131">
        <v>24.15</v>
      </c>
      <c r="O3293" s="133">
        <v>608</v>
      </c>
      <c r="P3293" s="131" t="s">
        <v>3486</v>
      </c>
      <c r="Q3293" s="131" t="s">
        <v>9614</v>
      </c>
      <c r="R3293" s="134" t="s">
        <v>9073</v>
      </c>
      <c r="S3293" s="149">
        <v>8.0374999999999979</v>
      </c>
      <c r="T3293" s="149">
        <v>8.0374999999999979</v>
      </c>
      <c r="U3293" s="150">
        <v>45365</v>
      </c>
      <c r="V3293" s="149">
        <v>0.16666666666666607</v>
      </c>
      <c r="W3293" s="130">
        <v>1</v>
      </c>
      <c r="X3293" s="135">
        <v>980</v>
      </c>
      <c r="Y3293" s="130" t="str">
        <f t="shared" si="476"/>
        <v>RL1784</v>
      </c>
      <c r="Z3293" s="130" t="str">
        <f t="shared" si="477"/>
        <v>49/NCR18650B</v>
      </c>
      <c r="AA3293" s="135">
        <f t="shared" si="478"/>
        <v>1</v>
      </c>
      <c r="AB3293" s="135">
        <f t="shared" si="479"/>
        <v>300.58</v>
      </c>
      <c r="AC3293" s="130">
        <f t="shared" si="483"/>
        <v>980</v>
      </c>
      <c r="AD3293" s="130" t="str">
        <f t="shared" si="480"/>
        <v>66003-236</v>
      </c>
      <c r="AE3293" s="136"/>
      <c r="AF3293" s="137"/>
      <c r="AG3293" s="1" t="s">
        <v>152</v>
      </c>
      <c r="AH3293" s="43">
        <v>3018</v>
      </c>
      <c r="AI3293" s="229">
        <v>45363</v>
      </c>
    </row>
    <row r="3294" spans="1:35" x14ac:dyDescent="0.25">
      <c r="A3294" s="139">
        <v>45348</v>
      </c>
      <c r="B3294" s="58" t="s">
        <v>9562</v>
      </c>
      <c r="C3294" s="51" t="s">
        <v>2150</v>
      </c>
      <c r="D3294" s="51" t="s">
        <v>381</v>
      </c>
      <c r="E3294" s="54">
        <v>45352</v>
      </c>
      <c r="F3294" s="51" t="s">
        <v>9563</v>
      </c>
      <c r="G3294" s="48" t="s">
        <v>380</v>
      </c>
      <c r="H3294" s="52">
        <v>4</v>
      </c>
      <c r="I3294" s="51" t="s">
        <v>95</v>
      </c>
      <c r="J3294" s="1">
        <v>67.03</v>
      </c>
      <c r="K3294" s="132">
        <v>1030220</v>
      </c>
      <c r="L3294" s="131"/>
      <c r="M3294" s="131">
        <v>13.5</v>
      </c>
      <c r="N3294" s="131"/>
      <c r="O3294" s="133">
        <f t="shared" ref="O3294:O3316" si="484">N3294*M3294</f>
        <v>0</v>
      </c>
      <c r="P3294" s="131" t="s">
        <v>3538</v>
      </c>
      <c r="Q3294" s="131" t="s">
        <v>382</v>
      </c>
      <c r="R3294" s="134" t="s">
        <v>9681</v>
      </c>
      <c r="S3294" s="149">
        <v>12.535000000000002</v>
      </c>
      <c r="T3294" s="149">
        <v>3.1337500000000005</v>
      </c>
      <c r="U3294" s="150">
        <v>45365</v>
      </c>
      <c r="V3294" s="149">
        <v>0.25000000000000044</v>
      </c>
      <c r="W3294" s="130">
        <v>2.5</v>
      </c>
      <c r="X3294" s="135">
        <v>390</v>
      </c>
      <c r="Y3294" s="130" t="str">
        <f t="shared" si="476"/>
        <v>AL123D</v>
      </c>
      <c r="Z3294" s="130" t="str">
        <f t="shared" si="477"/>
        <v>72/LR20XW</v>
      </c>
      <c r="AA3294" s="135">
        <f t="shared" si="478"/>
        <v>2.5</v>
      </c>
      <c r="AB3294" s="135">
        <f t="shared" si="479"/>
        <v>67.03</v>
      </c>
      <c r="AC3294" s="130">
        <f t="shared" si="483"/>
        <v>390</v>
      </c>
      <c r="AD3294" s="130" t="str">
        <f t="shared" si="480"/>
        <v>66000-182</v>
      </c>
      <c r="AE3294" s="136"/>
      <c r="AF3294" s="137"/>
      <c r="AG3294" s="1" t="s">
        <v>152</v>
      </c>
      <c r="AH3294" s="43">
        <v>40227</v>
      </c>
      <c r="AI3294" s="229">
        <v>45345</v>
      </c>
    </row>
    <row r="3295" spans="1:35" x14ac:dyDescent="0.25">
      <c r="A3295" s="144">
        <v>45364</v>
      </c>
      <c r="B3295" s="56" t="s">
        <v>9661</v>
      </c>
      <c r="C3295" s="51" t="s">
        <v>9664</v>
      </c>
      <c r="D3295" s="51" t="s">
        <v>9682</v>
      </c>
      <c r="E3295" s="54">
        <v>45364</v>
      </c>
      <c r="F3295" s="51" t="s">
        <v>9662</v>
      </c>
      <c r="G3295" s="48" t="s">
        <v>9663</v>
      </c>
      <c r="H3295" s="52">
        <v>3</v>
      </c>
      <c r="I3295" s="51" t="s">
        <v>176</v>
      </c>
      <c r="J3295" s="1">
        <v>3.65</v>
      </c>
      <c r="K3295" s="132">
        <v>1032208</v>
      </c>
      <c r="L3295" s="131"/>
      <c r="M3295" s="131">
        <v>4.8</v>
      </c>
      <c r="N3295" s="131">
        <v>0.8</v>
      </c>
      <c r="O3295" s="133">
        <f t="shared" si="484"/>
        <v>3.84</v>
      </c>
      <c r="P3295" s="131" t="s">
        <v>3497</v>
      </c>
      <c r="Q3295" s="131" t="s">
        <v>562</v>
      </c>
      <c r="R3295" s="134" t="s">
        <v>248</v>
      </c>
      <c r="S3295" s="149">
        <v>2.0430555555555547</v>
      </c>
      <c r="T3295" s="149">
        <v>0.68101851851851825</v>
      </c>
      <c r="U3295" s="150">
        <v>45364</v>
      </c>
      <c r="V3295" s="149">
        <v>0.24999999999999911</v>
      </c>
      <c r="W3295" s="130">
        <v>0.25</v>
      </c>
      <c r="X3295" s="135">
        <v>24.12</v>
      </c>
      <c r="Y3295" s="130" t="str">
        <f t="shared" si="476"/>
        <v>PACK809</v>
      </c>
      <c r="Z3295" s="130" t="str">
        <f t="shared" si="477"/>
        <v>4/V80H</v>
      </c>
      <c r="AA3295" s="135">
        <f t="shared" si="478"/>
        <v>0.25</v>
      </c>
      <c r="AB3295" s="135">
        <f t="shared" si="479"/>
        <v>3.65</v>
      </c>
      <c r="AC3295" s="130">
        <f t="shared" si="483"/>
        <v>24.12</v>
      </c>
      <c r="AD3295" s="130" t="str">
        <f t="shared" si="480"/>
        <v>20003-774D</v>
      </c>
      <c r="AE3295" s="136"/>
      <c r="AF3295" s="137"/>
      <c r="AG3295" s="1" t="s">
        <v>153</v>
      </c>
      <c r="AH3295" s="43">
        <v>65201</v>
      </c>
      <c r="AI3295" s="229">
        <v>45364</v>
      </c>
    </row>
    <row r="3296" spans="1:35" x14ac:dyDescent="0.25">
      <c r="A3296" s="139">
        <v>45264</v>
      </c>
      <c r="B3296" s="58" t="s">
        <v>9067</v>
      </c>
      <c r="C3296" s="51" t="s">
        <v>2558</v>
      </c>
      <c r="D3296" s="51" t="s">
        <v>1239</v>
      </c>
      <c r="E3296" s="54">
        <v>45498</v>
      </c>
      <c r="F3296" s="51" t="s">
        <v>87</v>
      </c>
      <c r="G3296" s="48" t="s">
        <v>1237</v>
      </c>
      <c r="H3296" s="52">
        <v>250</v>
      </c>
      <c r="I3296" s="51" t="s">
        <v>113</v>
      </c>
      <c r="J3296" s="1">
        <v>27.19</v>
      </c>
      <c r="K3296" s="132">
        <v>1021733</v>
      </c>
      <c r="L3296" s="131"/>
      <c r="M3296" s="131">
        <v>3.6</v>
      </c>
      <c r="N3296" s="131">
        <v>16.75</v>
      </c>
      <c r="O3296" s="133">
        <f t="shared" si="484"/>
        <v>60.300000000000004</v>
      </c>
      <c r="P3296" s="131" t="s">
        <v>3486</v>
      </c>
      <c r="Q3296" s="131" t="s">
        <v>715</v>
      </c>
      <c r="R3296" s="134" t="s">
        <v>9074</v>
      </c>
      <c r="S3296" s="149">
        <v>101.04555555555558</v>
      </c>
      <c r="T3296" s="149">
        <v>0.40418222222222233</v>
      </c>
      <c r="U3296" s="150">
        <v>45370</v>
      </c>
      <c r="V3296" s="149">
        <v>3.6666666666666656</v>
      </c>
      <c r="W3296" s="130">
        <v>0.38</v>
      </c>
      <c r="X3296" s="135">
        <v>50</v>
      </c>
      <c r="Y3296" s="130" t="str">
        <f t="shared" si="476"/>
        <v>RL1440</v>
      </c>
      <c r="Z3296" s="130" t="str">
        <f t="shared" si="477"/>
        <v>5/NCR18650BF</v>
      </c>
      <c r="AA3296" s="135">
        <f t="shared" si="478"/>
        <v>0.38</v>
      </c>
      <c r="AB3296" s="135">
        <f t="shared" si="479"/>
        <v>27.19</v>
      </c>
      <c r="AC3296" s="130">
        <f t="shared" si="483"/>
        <v>50</v>
      </c>
      <c r="AD3296" s="130" t="str">
        <f t="shared" si="480"/>
        <v>67001-849</v>
      </c>
      <c r="AE3296" s="136"/>
      <c r="AF3296" s="137"/>
      <c r="AG3296" s="1" t="s">
        <v>153</v>
      </c>
      <c r="AH3296" s="43">
        <v>24081</v>
      </c>
      <c r="AI3296" s="229">
        <v>45334</v>
      </c>
    </row>
    <row r="3297" spans="1:35" x14ac:dyDescent="0.25">
      <c r="A3297" s="147">
        <v>45324</v>
      </c>
      <c r="B3297" s="82" t="s">
        <v>9376</v>
      </c>
      <c r="C3297" s="51" t="s">
        <v>107</v>
      </c>
      <c r="D3297" s="51" t="s">
        <v>104</v>
      </c>
      <c r="E3297" s="54">
        <v>45366</v>
      </c>
      <c r="F3297" s="51" t="s">
        <v>87</v>
      </c>
      <c r="G3297" s="48" t="s">
        <v>103</v>
      </c>
      <c r="H3297" s="52">
        <v>250</v>
      </c>
      <c r="I3297" s="51" t="s">
        <v>3599</v>
      </c>
      <c r="J3297" s="1">
        <v>158.63</v>
      </c>
      <c r="K3297" s="132">
        <v>1021727</v>
      </c>
      <c r="L3297" s="131"/>
      <c r="M3297" s="131">
        <v>14.8</v>
      </c>
      <c r="N3297" s="131">
        <v>9.6</v>
      </c>
      <c r="O3297" s="133">
        <f t="shared" si="484"/>
        <v>142.08000000000001</v>
      </c>
      <c r="P3297" s="131" t="s">
        <v>3486</v>
      </c>
      <c r="Q3297" s="131" t="s">
        <v>88</v>
      </c>
      <c r="R3297" s="134" t="s">
        <v>9697</v>
      </c>
      <c r="S3297" s="149">
        <v>127.35555555555557</v>
      </c>
      <c r="T3297" s="149">
        <v>0.50942222222222222</v>
      </c>
      <c r="U3297" s="150">
        <v>45370</v>
      </c>
      <c r="V3297" s="149">
        <v>2.4166666666666674</v>
      </c>
      <c r="W3297" s="130">
        <v>0.83</v>
      </c>
      <c r="X3297" s="135">
        <v>375</v>
      </c>
      <c r="Y3297" s="130" t="str">
        <f t="shared" si="476"/>
        <v>RL278</v>
      </c>
      <c r="Z3297" s="130" t="str">
        <f t="shared" si="477"/>
        <v>16/UR18650F-2300</v>
      </c>
      <c r="AA3297" s="135">
        <f t="shared" si="478"/>
        <v>0.83</v>
      </c>
      <c r="AB3297" s="135">
        <f t="shared" si="479"/>
        <v>158.63</v>
      </c>
      <c r="AC3297" s="130">
        <f t="shared" si="483"/>
        <v>375</v>
      </c>
      <c r="AD3297" s="130" t="str">
        <f t="shared" si="480"/>
        <v>66000-508</v>
      </c>
      <c r="AE3297" s="136"/>
      <c r="AF3297" s="137"/>
      <c r="AG3297" s="1" t="s">
        <v>153</v>
      </c>
      <c r="AH3297" s="43">
        <v>24081</v>
      </c>
      <c r="AI3297" s="229">
        <v>45078</v>
      </c>
    </row>
    <row r="3298" spans="1:35" x14ac:dyDescent="0.25">
      <c r="A3298" s="139">
        <v>45362</v>
      </c>
      <c r="B3298" s="58" t="s">
        <v>9638</v>
      </c>
      <c r="C3298" s="51" t="s">
        <v>9640</v>
      </c>
      <c r="D3298" s="51" t="s">
        <v>9641</v>
      </c>
      <c r="E3298" s="54">
        <v>45376</v>
      </c>
      <c r="F3298" s="51" t="s">
        <v>9338</v>
      </c>
      <c r="G3298" s="48" t="s">
        <v>9639</v>
      </c>
      <c r="H3298" s="52">
        <v>2</v>
      </c>
      <c r="I3298" s="51" t="s">
        <v>383</v>
      </c>
      <c r="J3298" s="1">
        <v>23.04</v>
      </c>
      <c r="K3298" s="132">
        <v>1031850</v>
      </c>
      <c r="L3298" s="131"/>
      <c r="M3298" s="131">
        <v>7.2</v>
      </c>
      <c r="N3298" s="131">
        <v>4.7</v>
      </c>
      <c r="O3298" s="133">
        <f t="shared" si="484"/>
        <v>33.840000000000003</v>
      </c>
      <c r="P3298" s="131" t="s">
        <v>3486</v>
      </c>
      <c r="Q3298" s="131" t="s">
        <v>281</v>
      </c>
      <c r="R3298" s="134" t="s">
        <v>2172</v>
      </c>
      <c r="S3298" s="149">
        <v>5.258055555555555</v>
      </c>
      <c r="T3298" s="149">
        <v>2.6290277777777775</v>
      </c>
      <c r="U3298" s="150">
        <v>45369</v>
      </c>
      <c r="V3298" s="149">
        <v>0.16666666666666874</v>
      </c>
      <c r="W3298" s="130">
        <v>0.5</v>
      </c>
      <c r="X3298" s="135">
        <v>94.79</v>
      </c>
      <c r="Y3298" s="130" t="str">
        <f t="shared" si="476"/>
        <v>RL921A</v>
      </c>
      <c r="Z3298" s="130" t="str">
        <f t="shared" si="477"/>
        <v>4/NCA103450UF</v>
      </c>
      <c r="AA3298" s="135">
        <f t="shared" si="478"/>
        <v>0.5</v>
      </c>
      <c r="AB3298" s="135">
        <f t="shared" si="479"/>
        <v>23.04</v>
      </c>
      <c r="AC3298" s="130">
        <f t="shared" si="483"/>
        <v>94.79</v>
      </c>
      <c r="AD3298" s="130" t="str">
        <f t="shared" si="480"/>
        <v>88002-607ROV06A</v>
      </c>
      <c r="AE3298" s="136"/>
      <c r="AF3298" s="137"/>
      <c r="AG3298" s="1" t="s">
        <v>151</v>
      </c>
      <c r="AH3298" s="43">
        <v>1886</v>
      </c>
      <c r="AI3298" s="229">
        <v>45362</v>
      </c>
    </row>
    <row r="3299" spans="1:35" x14ac:dyDescent="0.25">
      <c r="A3299" s="146">
        <v>45358</v>
      </c>
      <c r="B3299" s="57" t="s">
        <v>9610</v>
      </c>
      <c r="C3299" s="60" t="s">
        <v>120</v>
      </c>
      <c r="D3299" s="51" t="s">
        <v>1235</v>
      </c>
      <c r="E3299" s="54">
        <v>410607</v>
      </c>
      <c r="F3299" s="51" t="s">
        <v>267</v>
      </c>
      <c r="G3299" s="48" t="s">
        <v>1234</v>
      </c>
      <c r="H3299" s="52">
        <v>5</v>
      </c>
      <c r="I3299" s="51" t="s">
        <v>102</v>
      </c>
      <c r="J3299" s="1">
        <v>79</v>
      </c>
      <c r="K3299" s="132">
        <v>1030035</v>
      </c>
      <c r="L3299" s="131"/>
      <c r="M3299" s="131"/>
      <c r="N3299" s="131"/>
      <c r="O3299" s="133">
        <f t="shared" si="484"/>
        <v>0</v>
      </c>
      <c r="P3299" s="131"/>
      <c r="Q3299" s="131"/>
      <c r="R3299" s="134" t="s">
        <v>118</v>
      </c>
      <c r="S3299" s="149">
        <v>2.6466666666666674</v>
      </c>
      <c r="T3299" s="149">
        <v>0.52933333333333343</v>
      </c>
      <c r="U3299" s="150">
        <v>45371</v>
      </c>
      <c r="V3299" s="149">
        <v>0.66111111111111232</v>
      </c>
      <c r="W3299" s="130">
        <v>0.37</v>
      </c>
      <c r="X3299" s="135">
        <v>113.4</v>
      </c>
      <c r="Y3299" s="130" t="str">
        <f t="shared" si="476"/>
        <v>CH108</v>
      </c>
      <c r="Z3299" s="130" t="str">
        <f t="shared" si="477"/>
        <v>TSB-002</v>
      </c>
      <c r="AA3299" s="135">
        <f t="shared" si="478"/>
        <v>0.37</v>
      </c>
      <c r="AB3299" s="135">
        <f t="shared" si="479"/>
        <v>79</v>
      </c>
      <c r="AC3299" s="130">
        <f t="shared" si="483"/>
        <v>113.4</v>
      </c>
      <c r="AD3299" s="130" t="str">
        <f t="shared" si="480"/>
        <v>66000-018</v>
      </c>
      <c r="AE3299" s="136"/>
      <c r="AF3299" s="137"/>
      <c r="AG3299" s="1" t="s">
        <v>153</v>
      </c>
      <c r="AH3299" s="43">
        <v>66116</v>
      </c>
      <c r="AI3299" s="229">
        <v>45358</v>
      </c>
    </row>
    <row r="3300" spans="1:35" x14ac:dyDescent="0.25">
      <c r="A3300" s="140">
        <v>45370</v>
      </c>
      <c r="B3300" s="55" t="s">
        <v>9690</v>
      </c>
      <c r="C3300" s="51" t="s">
        <v>9691</v>
      </c>
      <c r="D3300" s="51" t="s">
        <v>7606</v>
      </c>
      <c r="E3300" s="54">
        <v>45384</v>
      </c>
      <c r="F3300" s="51" t="s">
        <v>255</v>
      </c>
      <c r="G3300" s="48" t="s">
        <v>7603</v>
      </c>
      <c r="H3300" s="52">
        <v>2</v>
      </c>
      <c r="I3300" s="51" t="s">
        <v>364</v>
      </c>
      <c r="J3300" s="1">
        <v>3.63</v>
      </c>
      <c r="K3300" s="132">
        <v>1032925</v>
      </c>
      <c r="L3300" s="131" t="s">
        <v>7605</v>
      </c>
      <c r="M3300" s="131">
        <v>3.7</v>
      </c>
      <c r="N3300" s="131">
        <v>2.6</v>
      </c>
      <c r="O3300" s="133">
        <f t="shared" si="484"/>
        <v>9.620000000000001</v>
      </c>
      <c r="P3300" s="131" t="s">
        <v>3486</v>
      </c>
      <c r="Q3300" s="131" t="s">
        <v>412</v>
      </c>
      <c r="R3300" s="134" t="s">
        <v>997</v>
      </c>
      <c r="S3300" s="149">
        <v>1.5536111111111106</v>
      </c>
      <c r="T3300" s="149">
        <v>0.7768055555555553</v>
      </c>
      <c r="U3300" s="150">
        <v>45371</v>
      </c>
      <c r="V3300" s="149">
        <v>0.26194444444444454</v>
      </c>
      <c r="W3300" s="130">
        <v>0.86</v>
      </c>
      <c r="X3300" s="135">
        <v>64.489999999999995</v>
      </c>
      <c r="Y3300" s="130" t="str">
        <f t="shared" ref="Y3300:Y3331" si="485">D3300</f>
        <v>RECELL368</v>
      </c>
      <c r="Z3300" s="130" t="str">
        <f t="shared" ref="Z3300:Z3331" si="486">C3300</f>
        <v>1/UR18650FY</v>
      </c>
      <c r="AA3300" s="135">
        <f t="shared" ref="AA3300:AA3331" si="487">W3300</f>
        <v>0.86</v>
      </c>
      <c r="AB3300" s="135">
        <f t="shared" ref="AB3300:AB3331" si="488">J3300</f>
        <v>3.63</v>
      </c>
      <c r="AC3300" s="130">
        <f t="shared" si="483"/>
        <v>64.489999999999995</v>
      </c>
      <c r="AD3300" s="130" t="str">
        <f t="shared" ref="AD3300:AD3331" si="489">G3300</f>
        <v>22000-170UV</v>
      </c>
      <c r="AE3300" s="136"/>
      <c r="AF3300" s="137"/>
      <c r="AG3300" s="1" t="s">
        <v>151</v>
      </c>
      <c r="AH3300" s="43" t="s">
        <v>277</v>
      </c>
      <c r="AI3300" s="229">
        <v>45369</v>
      </c>
    </row>
    <row r="3301" spans="1:35" x14ac:dyDescent="0.25">
      <c r="A3301" s="147">
        <v>45366</v>
      </c>
      <c r="B3301" s="82" t="s">
        <v>9679</v>
      </c>
      <c r="C3301" s="51" t="s">
        <v>2755</v>
      </c>
      <c r="D3301" s="51" t="s">
        <v>2756</v>
      </c>
      <c r="E3301" s="54">
        <v>45380</v>
      </c>
      <c r="F3301" s="51" t="s">
        <v>610</v>
      </c>
      <c r="G3301" s="48" t="s">
        <v>2754</v>
      </c>
      <c r="H3301" s="52">
        <v>3</v>
      </c>
      <c r="I3301" s="51" t="s">
        <v>4505</v>
      </c>
      <c r="J3301" s="1">
        <v>57.47</v>
      </c>
      <c r="K3301" s="132">
        <v>1032577</v>
      </c>
      <c r="L3301" s="131"/>
      <c r="M3301" s="131"/>
      <c r="N3301" s="131"/>
      <c r="O3301" s="133">
        <f t="shared" si="484"/>
        <v>0</v>
      </c>
      <c r="P3301" s="131"/>
      <c r="Q3301" s="131"/>
      <c r="R3301" s="134" t="s">
        <v>259</v>
      </c>
      <c r="S3301" s="149">
        <v>1.6994444444444441</v>
      </c>
      <c r="T3301" s="149">
        <v>0.56648148148148136</v>
      </c>
      <c r="U3301" s="150">
        <v>45371</v>
      </c>
      <c r="V3301" s="149">
        <v>1.0519444444444455</v>
      </c>
      <c r="W3301" s="130">
        <v>0.33</v>
      </c>
      <c r="X3301" s="135">
        <v>110</v>
      </c>
      <c r="Y3301" s="130" t="str">
        <f t="shared" si="485"/>
        <v>CH369</v>
      </c>
      <c r="Z3301" s="130" t="str">
        <f t="shared" si="486"/>
        <v>HP0060WL2</v>
      </c>
      <c r="AA3301" s="135">
        <f t="shared" si="487"/>
        <v>0.33</v>
      </c>
      <c r="AB3301" s="135">
        <f t="shared" si="488"/>
        <v>57.47</v>
      </c>
      <c r="AC3301" s="130">
        <f t="shared" si="483"/>
        <v>110</v>
      </c>
      <c r="AD3301" s="130" t="str">
        <f t="shared" si="489"/>
        <v>66001-384</v>
      </c>
      <c r="AE3301" s="136"/>
      <c r="AF3301" s="137"/>
      <c r="AG3301" s="1" t="s">
        <v>151</v>
      </c>
      <c r="AH3301" s="43">
        <v>1582</v>
      </c>
      <c r="AI3301" s="229">
        <v>45366</v>
      </c>
    </row>
    <row r="3302" spans="1:35" x14ac:dyDescent="0.25">
      <c r="A3302" s="144">
        <v>45364</v>
      </c>
      <c r="B3302" s="56" t="s">
        <v>9668</v>
      </c>
      <c r="C3302" s="51"/>
      <c r="D3302" s="51" t="s">
        <v>4737</v>
      </c>
      <c r="E3302" s="54">
        <v>45376</v>
      </c>
      <c r="F3302" s="51" t="s">
        <v>9669</v>
      </c>
      <c r="G3302" s="48" t="s">
        <v>4736</v>
      </c>
      <c r="H3302" s="52">
        <v>1</v>
      </c>
      <c r="I3302" s="51" t="s">
        <v>4988</v>
      </c>
      <c r="J3302" s="1">
        <v>13.67</v>
      </c>
      <c r="K3302" s="132">
        <v>1032230</v>
      </c>
      <c r="L3302" s="131"/>
      <c r="M3302" s="131"/>
      <c r="N3302" s="131"/>
      <c r="O3302" s="133">
        <f t="shared" si="484"/>
        <v>0</v>
      </c>
      <c r="P3302" s="131"/>
      <c r="Q3302" s="131"/>
      <c r="R3302" s="134" t="s">
        <v>259</v>
      </c>
      <c r="S3302" s="149">
        <v>1.1572222222222228</v>
      </c>
      <c r="T3302" s="149">
        <v>1.1572222222222228</v>
      </c>
      <c r="U3302" s="150">
        <v>45371</v>
      </c>
      <c r="V3302" s="149">
        <v>0.12305555555555436</v>
      </c>
      <c r="W3302" s="130">
        <v>0.69</v>
      </c>
      <c r="X3302" s="135">
        <v>300</v>
      </c>
      <c r="Y3302" s="130" t="str">
        <f t="shared" si="485"/>
        <v>CH586</v>
      </c>
      <c r="Z3302" s="130">
        <f t="shared" si="486"/>
        <v>0</v>
      </c>
      <c r="AA3302" s="135">
        <f t="shared" si="487"/>
        <v>0.69</v>
      </c>
      <c r="AB3302" s="135">
        <f t="shared" si="488"/>
        <v>13.67</v>
      </c>
      <c r="AC3302" s="130">
        <f t="shared" si="483"/>
        <v>300</v>
      </c>
      <c r="AD3302" s="130" t="str">
        <f t="shared" si="489"/>
        <v>66003-028</v>
      </c>
      <c r="AE3302" s="136"/>
      <c r="AF3302" s="137"/>
      <c r="AG3302" s="1" t="s">
        <v>151</v>
      </c>
      <c r="AH3302" s="43">
        <v>24181</v>
      </c>
      <c r="AI3302" s="229">
        <v>45364</v>
      </c>
    </row>
    <row r="3303" spans="1:35" x14ac:dyDescent="0.25">
      <c r="A3303" s="140">
        <v>45349</v>
      </c>
      <c r="B3303" s="55" t="s">
        <v>9573</v>
      </c>
      <c r="C3303" s="51" t="s">
        <v>2471</v>
      </c>
      <c r="D3303" s="51" t="s">
        <v>2472</v>
      </c>
      <c r="E3303" s="54">
        <v>45362</v>
      </c>
      <c r="F3303" s="51" t="s">
        <v>292</v>
      </c>
      <c r="G3303" s="48" t="s">
        <v>2468</v>
      </c>
      <c r="H3303" s="52">
        <v>20</v>
      </c>
      <c r="I3303" s="51" t="s">
        <v>2469</v>
      </c>
      <c r="J3303" s="1">
        <v>15.16</v>
      </c>
      <c r="K3303" s="132">
        <v>1030380</v>
      </c>
      <c r="L3303" s="131" t="s">
        <v>2470</v>
      </c>
      <c r="M3303" s="131">
        <v>6</v>
      </c>
      <c r="N3303" s="131">
        <v>2.8</v>
      </c>
      <c r="O3303" s="133">
        <f t="shared" si="484"/>
        <v>16.799999999999997</v>
      </c>
      <c r="P3303" s="131" t="s">
        <v>115</v>
      </c>
      <c r="Q3303" s="131" t="s">
        <v>412</v>
      </c>
      <c r="R3303" s="134" t="s">
        <v>997</v>
      </c>
      <c r="S3303" s="149">
        <v>11.262222222222224</v>
      </c>
      <c r="T3303" s="149">
        <v>0.56311111111111123</v>
      </c>
      <c r="U3303" s="150">
        <v>45372</v>
      </c>
      <c r="V3303" s="149">
        <v>0.91888888888888953</v>
      </c>
      <c r="W3303" s="130">
        <v>0.78</v>
      </c>
      <c r="X3303" s="135">
        <v>52.96</v>
      </c>
      <c r="Y3303" s="130" t="str">
        <f t="shared" si="485"/>
        <v>S115</v>
      </c>
      <c r="Z3303" s="130" t="str">
        <f t="shared" si="486"/>
        <v>2/6SB2.8P</v>
      </c>
      <c r="AA3303" s="135">
        <f t="shared" si="487"/>
        <v>0.78</v>
      </c>
      <c r="AB3303" s="135">
        <f t="shared" si="488"/>
        <v>15.16</v>
      </c>
      <c r="AC3303" s="130">
        <f t="shared" si="483"/>
        <v>52.96</v>
      </c>
      <c r="AD3303" s="130" t="str">
        <f t="shared" si="489"/>
        <v>22000-713B</v>
      </c>
      <c r="AE3303" s="136"/>
      <c r="AF3303" s="137"/>
      <c r="AG3303" s="1" t="s">
        <v>151</v>
      </c>
      <c r="AH3303" s="43">
        <v>6830</v>
      </c>
      <c r="AI3303" s="229">
        <v>45349</v>
      </c>
    </row>
    <row r="3304" spans="1:35" x14ac:dyDescent="0.25">
      <c r="A3304" s="140">
        <v>45363</v>
      </c>
      <c r="B3304" s="55" t="s">
        <v>9656</v>
      </c>
      <c r="C3304" s="51" t="s">
        <v>7662</v>
      </c>
      <c r="D3304" s="51" t="s">
        <v>7659</v>
      </c>
      <c r="E3304" s="54">
        <v>45370</v>
      </c>
      <c r="F3304" s="51" t="s">
        <v>7656</v>
      </c>
      <c r="G3304" s="48" t="s">
        <v>7657</v>
      </c>
      <c r="H3304" s="52">
        <v>2</v>
      </c>
      <c r="I3304" s="51" t="s">
        <v>8866</v>
      </c>
      <c r="J3304" s="1" t="s">
        <v>9657</v>
      </c>
      <c r="K3304" s="132">
        <v>1032093</v>
      </c>
      <c r="L3304" s="131"/>
      <c r="M3304" s="131">
        <v>10.8</v>
      </c>
      <c r="N3304" s="131">
        <v>9</v>
      </c>
      <c r="O3304" s="133">
        <f t="shared" si="484"/>
        <v>97.2</v>
      </c>
      <c r="P3304" s="131" t="s">
        <v>3486</v>
      </c>
      <c r="Q3304" s="131" t="s">
        <v>372</v>
      </c>
      <c r="R3304" s="134" t="s">
        <v>2172</v>
      </c>
      <c r="S3304" s="149">
        <v>3.3627777777777776</v>
      </c>
      <c r="T3304" s="149">
        <v>1.6813888888888888</v>
      </c>
      <c r="U3304" s="150">
        <v>45372</v>
      </c>
      <c r="V3304" s="149">
        <v>0.36138888888888898</v>
      </c>
      <c r="W3304" s="130">
        <v>0.74</v>
      </c>
      <c r="X3304" s="135">
        <v>67.5</v>
      </c>
      <c r="Y3304" s="130" t="str">
        <f t="shared" si="485"/>
        <v>RL1702</v>
      </c>
      <c r="Z3304" s="130" t="str">
        <f t="shared" si="486"/>
        <v>6/LIION POLYMER</v>
      </c>
      <c r="AA3304" s="135">
        <f t="shared" si="487"/>
        <v>0.74</v>
      </c>
      <c r="AB3304" s="135" t="str">
        <f t="shared" si="488"/>
        <v>21.OO</v>
      </c>
      <c r="AC3304" s="130">
        <f t="shared" si="483"/>
        <v>67.5</v>
      </c>
      <c r="AD3304" s="130" t="str">
        <f t="shared" si="489"/>
        <v>67001-946</v>
      </c>
      <c r="AE3304" s="136"/>
      <c r="AF3304" s="137"/>
      <c r="AG3304" s="1" t="s">
        <v>153</v>
      </c>
      <c r="AH3304" s="43">
        <v>2877</v>
      </c>
      <c r="AI3304" s="229">
        <v>45363</v>
      </c>
    </row>
    <row r="3305" spans="1:35" x14ac:dyDescent="0.25">
      <c r="A3305" s="146">
        <v>45365</v>
      </c>
      <c r="B3305" s="57" t="s">
        <v>9673</v>
      </c>
      <c r="C3305" s="51" t="s">
        <v>9676</v>
      </c>
      <c r="D3305" s="51" t="s">
        <v>9677</v>
      </c>
      <c r="E3305" s="54">
        <v>45379</v>
      </c>
      <c r="F3305" s="51" t="s">
        <v>9425</v>
      </c>
      <c r="G3305" s="48" t="s">
        <v>9674</v>
      </c>
      <c r="H3305" s="52">
        <v>2</v>
      </c>
      <c r="I3305" s="51" t="s">
        <v>9675</v>
      </c>
      <c r="J3305" s="1">
        <v>36.43</v>
      </c>
      <c r="K3305" s="132">
        <v>1032389</v>
      </c>
      <c r="L3305" s="131"/>
      <c r="M3305" s="131">
        <v>21.6</v>
      </c>
      <c r="N3305" s="131">
        <v>1.8</v>
      </c>
      <c r="O3305" s="133">
        <f t="shared" si="484"/>
        <v>38.880000000000003</v>
      </c>
      <c r="P3305" s="131" t="s">
        <v>4011</v>
      </c>
      <c r="Q3305" s="131" t="s">
        <v>2610</v>
      </c>
      <c r="R3305" s="134" t="s">
        <v>997</v>
      </c>
      <c r="S3305" s="149">
        <v>2.7319444444444443</v>
      </c>
      <c r="T3305" s="149">
        <v>1.3659722222222221</v>
      </c>
      <c r="U3305" s="150">
        <v>45372</v>
      </c>
      <c r="V3305" s="149">
        <v>0.24166666666666581</v>
      </c>
      <c r="W3305" s="130">
        <v>1.74</v>
      </c>
      <c r="X3305" s="135">
        <v>160</v>
      </c>
      <c r="Y3305" s="130" t="str">
        <f t="shared" si="485"/>
        <v>N1723</v>
      </c>
      <c r="Z3305" s="130" t="str">
        <f t="shared" si="486"/>
        <v>18/KR1800SCE</v>
      </c>
      <c r="AA3305" s="135">
        <f t="shared" si="487"/>
        <v>1.74</v>
      </c>
      <c r="AB3305" s="135">
        <f t="shared" si="488"/>
        <v>36.43</v>
      </c>
      <c r="AC3305" s="130">
        <f t="shared" si="483"/>
        <v>160</v>
      </c>
      <c r="AD3305" s="130" t="str">
        <f t="shared" si="489"/>
        <v>66001-416</v>
      </c>
      <c r="AE3305" s="136"/>
      <c r="AF3305" s="137"/>
      <c r="AG3305" s="1" t="s">
        <v>153</v>
      </c>
      <c r="AH3305" s="43">
        <v>3004</v>
      </c>
      <c r="AI3305" s="229">
        <v>45365</v>
      </c>
    </row>
    <row r="3306" spans="1:35" x14ac:dyDescent="0.25">
      <c r="A3306" s="140">
        <v>45370</v>
      </c>
      <c r="B3306" s="55" t="s">
        <v>9693</v>
      </c>
      <c r="C3306" s="51" t="s">
        <v>9696</v>
      </c>
      <c r="D3306" s="51" t="s">
        <v>9700</v>
      </c>
      <c r="E3306" s="54">
        <v>45384</v>
      </c>
      <c r="F3306" s="51" t="s">
        <v>255</v>
      </c>
      <c r="G3306" s="48" t="s">
        <v>9694</v>
      </c>
      <c r="H3306" s="52">
        <v>2</v>
      </c>
      <c r="I3306" s="51" t="s">
        <v>9695</v>
      </c>
      <c r="J3306" s="1">
        <v>1.33</v>
      </c>
      <c r="K3306" s="132">
        <v>1032929</v>
      </c>
      <c r="L3306" s="131"/>
      <c r="M3306" s="131">
        <v>1.2</v>
      </c>
      <c r="N3306" s="131">
        <v>0.7</v>
      </c>
      <c r="O3306" s="133">
        <f t="shared" si="484"/>
        <v>0.84</v>
      </c>
      <c r="P3306" s="131" t="s">
        <v>4011</v>
      </c>
      <c r="Q3306" s="131" t="s">
        <v>412</v>
      </c>
      <c r="R3306" s="134" t="s">
        <v>248</v>
      </c>
      <c r="S3306" s="149">
        <v>0.27222222222222037</v>
      </c>
      <c r="T3306" s="149">
        <v>0.13611111111111018</v>
      </c>
      <c r="U3306" s="150">
        <v>45372</v>
      </c>
      <c r="V3306" s="149">
        <v>0.17083333333333339</v>
      </c>
      <c r="W3306" s="130">
        <v>0.25</v>
      </c>
      <c r="X3306" s="135">
        <v>5.39</v>
      </c>
      <c r="Y3306" s="130" t="str">
        <f t="shared" si="485"/>
        <v>PACK810</v>
      </c>
      <c r="Z3306" s="130" t="str">
        <f t="shared" si="486"/>
        <v>1/N700AAC</v>
      </c>
      <c r="AA3306" s="135">
        <f t="shared" si="487"/>
        <v>0.25</v>
      </c>
      <c r="AB3306" s="135">
        <f t="shared" si="488"/>
        <v>1.33</v>
      </c>
      <c r="AC3306" s="130">
        <f t="shared" si="483"/>
        <v>5.39</v>
      </c>
      <c r="AD3306" s="130" t="str">
        <f t="shared" si="489"/>
        <v>22000-696</v>
      </c>
      <c r="AE3306" s="136"/>
      <c r="AF3306" s="137"/>
      <c r="AG3306" s="1" t="s">
        <v>151</v>
      </c>
      <c r="AH3306" s="43" t="s">
        <v>277</v>
      </c>
      <c r="AI3306" s="229">
        <v>45370</v>
      </c>
    </row>
    <row r="3307" spans="1:35" x14ac:dyDescent="0.25">
      <c r="A3307" s="139">
        <v>45369</v>
      </c>
      <c r="B3307" s="58" t="s">
        <v>9683</v>
      </c>
      <c r="C3307" s="51" t="s">
        <v>9684</v>
      </c>
      <c r="D3307" s="51" t="s">
        <v>7822</v>
      </c>
      <c r="E3307" s="54">
        <v>45380</v>
      </c>
      <c r="F3307" s="51" t="s">
        <v>7007</v>
      </c>
      <c r="G3307" s="48" t="s">
        <v>7820</v>
      </c>
      <c r="H3307" s="52">
        <v>5</v>
      </c>
      <c r="I3307" s="51" t="s">
        <v>660</v>
      </c>
      <c r="J3307" s="1">
        <v>1.83</v>
      </c>
      <c r="K3307" s="132">
        <v>1032642</v>
      </c>
      <c r="L3307" s="131"/>
      <c r="M3307" s="131">
        <v>3.6</v>
      </c>
      <c r="N3307" s="131">
        <v>1.2</v>
      </c>
      <c r="O3307" s="133">
        <f t="shared" si="484"/>
        <v>4.32</v>
      </c>
      <c r="P3307" s="131" t="s">
        <v>9572</v>
      </c>
      <c r="Q3307" s="131" t="s">
        <v>412</v>
      </c>
      <c r="R3307" s="134" t="s">
        <v>287</v>
      </c>
      <c r="S3307" s="149">
        <v>1.8766666666666683</v>
      </c>
      <c r="T3307" s="149">
        <v>0.37533333333333363</v>
      </c>
      <c r="U3307" s="150">
        <v>45372</v>
      </c>
      <c r="V3307" s="149">
        <v>187.7438888888889</v>
      </c>
      <c r="W3307" s="130">
        <v>0.49</v>
      </c>
      <c r="X3307" s="135">
        <v>25.61</v>
      </c>
      <c r="Y3307" s="130" t="str">
        <f t="shared" si="485"/>
        <v>L523</v>
      </c>
      <c r="Z3307" s="130" t="str">
        <f t="shared" si="486"/>
        <v>1/2AA-3.6-928205</v>
      </c>
      <c r="AA3307" s="135">
        <f t="shared" si="487"/>
        <v>0.49</v>
      </c>
      <c r="AB3307" s="135">
        <f t="shared" si="488"/>
        <v>1.83</v>
      </c>
      <c r="AC3307" s="130">
        <f t="shared" si="483"/>
        <v>25.61</v>
      </c>
      <c r="AD3307" s="130" t="str">
        <f t="shared" si="489"/>
        <v>59001-501AMP1</v>
      </c>
      <c r="AE3307" s="136"/>
      <c r="AF3307" s="137"/>
      <c r="AG3307" s="1" t="s">
        <v>151</v>
      </c>
      <c r="AH3307" s="43">
        <v>66847</v>
      </c>
      <c r="AI3307" s="229">
        <v>45366</v>
      </c>
    </row>
    <row r="3308" spans="1:35" x14ac:dyDescent="0.25">
      <c r="A3308" s="140">
        <v>45370</v>
      </c>
      <c r="B3308" s="55" t="s">
        <v>9692</v>
      </c>
      <c r="C3308" s="51"/>
      <c r="D3308" s="51" t="s">
        <v>6265</v>
      </c>
      <c r="E3308" s="54">
        <v>45384</v>
      </c>
      <c r="F3308" s="51" t="s">
        <v>579</v>
      </c>
      <c r="G3308" s="48" t="s">
        <v>6264</v>
      </c>
      <c r="H3308" s="52">
        <v>10</v>
      </c>
      <c r="I3308" s="51" t="s">
        <v>7245</v>
      </c>
      <c r="J3308" s="1">
        <v>0.44</v>
      </c>
      <c r="K3308" s="132">
        <v>1032946</v>
      </c>
      <c r="L3308" s="131"/>
      <c r="M3308" s="131"/>
      <c r="N3308" s="131"/>
      <c r="O3308" s="133">
        <f t="shared" si="484"/>
        <v>0</v>
      </c>
      <c r="P3308" s="131"/>
      <c r="Q3308" s="131"/>
      <c r="R3308" s="134" t="s">
        <v>259</v>
      </c>
      <c r="S3308" s="149">
        <v>3.3197222222222238</v>
      </c>
      <c r="T3308" s="149">
        <v>0.33197222222222239</v>
      </c>
      <c r="U3308" s="150">
        <v>45373</v>
      </c>
      <c r="V3308" s="149">
        <v>0.53416666666666623</v>
      </c>
      <c r="W3308" s="130">
        <v>0.37</v>
      </c>
      <c r="X3308" s="135">
        <v>2.0699999999999998</v>
      </c>
      <c r="Y3308" s="130" t="str">
        <f t="shared" si="485"/>
        <v>CA53</v>
      </c>
      <c r="Z3308" s="130">
        <f t="shared" si="486"/>
        <v>0</v>
      </c>
      <c r="AA3308" s="135">
        <f t="shared" si="487"/>
        <v>0.37</v>
      </c>
      <c r="AB3308" s="135">
        <f t="shared" si="488"/>
        <v>0.44</v>
      </c>
      <c r="AC3308" s="130">
        <f t="shared" si="483"/>
        <v>2.0699999999999998</v>
      </c>
      <c r="AD3308" s="130" t="str">
        <f t="shared" si="489"/>
        <v>20008-954</v>
      </c>
      <c r="AE3308" s="136"/>
      <c r="AF3308" s="137"/>
      <c r="AG3308" s="1" t="s">
        <v>573</v>
      </c>
      <c r="AH3308" s="43">
        <v>23769</v>
      </c>
      <c r="AI3308" s="229">
        <v>45370</v>
      </c>
    </row>
    <row r="3309" spans="1:35" x14ac:dyDescent="0.25">
      <c r="A3309" s="147">
        <v>45366</v>
      </c>
      <c r="B3309" s="82" t="s">
        <v>9678</v>
      </c>
      <c r="C3309" s="51" t="s">
        <v>9395</v>
      </c>
      <c r="D3309" s="51" t="s">
        <v>9396</v>
      </c>
      <c r="E3309" s="54">
        <v>45380</v>
      </c>
      <c r="F3309" s="51" t="s">
        <v>8074</v>
      </c>
      <c r="G3309" s="48" t="s">
        <v>9394</v>
      </c>
      <c r="H3309" s="52">
        <v>1</v>
      </c>
      <c r="I3309" s="51" t="s">
        <v>1924</v>
      </c>
      <c r="J3309" s="1">
        <v>133.13999999999999</v>
      </c>
      <c r="K3309" s="132">
        <v>1032547</v>
      </c>
      <c r="L3309" s="131"/>
      <c r="M3309" s="131"/>
      <c r="N3309" s="131"/>
      <c r="O3309" s="133">
        <f t="shared" si="484"/>
        <v>0</v>
      </c>
      <c r="P3309" s="131"/>
      <c r="Q3309" s="131"/>
      <c r="R3309" s="134" t="s">
        <v>259</v>
      </c>
      <c r="S3309" s="149">
        <v>5.876944444444443</v>
      </c>
      <c r="T3309" s="149">
        <v>5.876944444444443</v>
      </c>
      <c r="U3309" s="150">
        <v>45372</v>
      </c>
      <c r="V3309" s="149">
        <v>0.22750000000000092</v>
      </c>
      <c r="W3309" s="130">
        <v>6.83</v>
      </c>
      <c r="X3309" s="135">
        <v>425</v>
      </c>
      <c r="Y3309" s="130" t="str">
        <f t="shared" si="485"/>
        <v>CH522B</v>
      </c>
      <c r="Z3309" s="130" t="str">
        <f t="shared" si="486"/>
        <v>2/TSB-002PCB</v>
      </c>
      <c r="AA3309" s="135">
        <f t="shared" si="487"/>
        <v>6.83</v>
      </c>
      <c r="AB3309" s="135">
        <f t="shared" si="488"/>
        <v>133.13999999999999</v>
      </c>
      <c r="AC3309" s="130">
        <f t="shared" si="483"/>
        <v>425</v>
      </c>
      <c r="AD3309" s="130" t="str">
        <f t="shared" si="489"/>
        <v>66002-571B</v>
      </c>
      <c r="AE3309" s="136"/>
      <c r="AF3309" s="137"/>
      <c r="AG3309" s="1" t="s">
        <v>151</v>
      </c>
      <c r="AH3309" s="43">
        <v>65993</v>
      </c>
      <c r="AI3309" s="229">
        <v>45366</v>
      </c>
    </row>
    <row r="3310" spans="1:35" x14ac:dyDescent="0.25">
      <c r="A3310" s="146">
        <v>45372</v>
      </c>
      <c r="B3310" s="57" t="s">
        <v>9709</v>
      </c>
      <c r="C3310" s="51" t="s">
        <v>2787</v>
      </c>
      <c r="D3310" s="51" t="s">
        <v>2788</v>
      </c>
      <c r="E3310" s="54">
        <v>45372</v>
      </c>
      <c r="F3310" s="51" t="s">
        <v>9710</v>
      </c>
      <c r="G3310" s="48" t="s">
        <v>2785</v>
      </c>
      <c r="H3310" s="52">
        <v>3</v>
      </c>
      <c r="I3310" s="51" t="s">
        <v>622</v>
      </c>
      <c r="J3310" s="1">
        <v>20.5</v>
      </c>
      <c r="K3310" s="132">
        <v>1033331</v>
      </c>
      <c r="L3310" s="131"/>
      <c r="M3310" s="131">
        <v>24</v>
      </c>
      <c r="N3310" s="131">
        <v>2.9</v>
      </c>
      <c r="O3310" s="133">
        <f t="shared" si="484"/>
        <v>69.599999999999994</v>
      </c>
      <c r="P3310" s="131" t="s">
        <v>115</v>
      </c>
      <c r="Q3310" s="131" t="s">
        <v>582</v>
      </c>
      <c r="R3310" s="134" t="s">
        <v>997</v>
      </c>
      <c r="S3310" s="149">
        <v>1.0338888888888889</v>
      </c>
      <c r="T3310" s="149">
        <v>0.34462962962962962</v>
      </c>
      <c r="U3310" s="150">
        <v>45378</v>
      </c>
      <c r="V3310" s="149">
        <v>0.1772222222222215</v>
      </c>
      <c r="W3310" s="130">
        <v>0.45</v>
      </c>
      <c r="X3310" s="135">
        <v>127.56</v>
      </c>
      <c r="Y3310" s="130" t="str">
        <f t="shared" si="485"/>
        <v>RECELL661</v>
      </c>
      <c r="Z3310" s="130" t="str">
        <f t="shared" si="486"/>
        <v>2/12SB2.9P</v>
      </c>
      <c r="AA3310" s="135">
        <f t="shared" si="487"/>
        <v>0.45</v>
      </c>
      <c r="AB3310" s="135">
        <f t="shared" si="488"/>
        <v>20.5</v>
      </c>
      <c r="AC3310" s="130">
        <f t="shared" si="483"/>
        <v>127.56</v>
      </c>
      <c r="AD3310" s="130" t="str">
        <f t="shared" si="489"/>
        <v>22000-299K</v>
      </c>
      <c r="AE3310" s="136"/>
      <c r="AF3310" s="137"/>
      <c r="AG3310" s="1" t="s">
        <v>6778</v>
      </c>
      <c r="AH3310" s="43">
        <v>3026</v>
      </c>
      <c r="AI3310" s="229">
        <v>45372</v>
      </c>
    </row>
    <row r="3311" spans="1:35" x14ac:dyDescent="0.25">
      <c r="A3311" s="146">
        <v>45365</v>
      </c>
      <c r="B3311" s="57">
        <v>339886</v>
      </c>
      <c r="C3311" s="51" t="s">
        <v>9672</v>
      </c>
      <c r="D3311" s="51" t="s">
        <v>7298</v>
      </c>
      <c r="E3311" s="54">
        <v>45378</v>
      </c>
      <c r="F3311" s="51" t="s">
        <v>3924</v>
      </c>
      <c r="G3311" s="48" t="s">
        <v>7297</v>
      </c>
      <c r="H3311" s="52">
        <v>10</v>
      </c>
      <c r="I3311" s="51" t="s">
        <v>344</v>
      </c>
      <c r="J3311" s="1">
        <v>10.210000000000001</v>
      </c>
      <c r="K3311" s="132">
        <v>1032294</v>
      </c>
      <c r="L3311" s="131"/>
      <c r="M3311" s="131">
        <v>7.2</v>
      </c>
      <c r="N3311" s="131">
        <v>1.8</v>
      </c>
      <c r="O3311" s="133">
        <f t="shared" si="484"/>
        <v>12.96</v>
      </c>
      <c r="P3311" s="131" t="s">
        <v>4011</v>
      </c>
      <c r="Q3311" s="131" t="s">
        <v>464</v>
      </c>
      <c r="R3311" s="134" t="s">
        <v>5775</v>
      </c>
      <c r="S3311" s="149">
        <v>4.4072222222222219</v>
      </c>
      <c r="T3311" s="149">
        <v>0.44072222222222218</v>
      </c>
      <c r="U3311" s="150">
        <v>45378</v>
      </c>
      <c r="V3311" s="149">
        <v>0.49083333333333279</v>
      </c>
      <c r="W3311" s="130">
        <v>0.34</v>
      </c>
      <c r="X3311" s="135">
        <v>30.29</v>
      </c>
      <c r="Y3311" s="130" t="str">
        <f t="shared" si="485"/>
        <v>N1395</v>
      </c>
      <c r="Z3311" s="130" t="str">
        <f t="shared" si="486"/>
        <v>6/IT1800Cs</v>
      </c>
      <c r="AA3311" s="135">
        <f t="shared" si="487"/>
        <v>0.34</v>
      </c>
      <c r="AB3311" s="135">
        <f t="shared" si="488"/>
        <v>10.210000000000001</v>
      </c>
      <c r="AC3311" s="130">
        <f t="shared" si="483"/>
        <v>30.29</v>
      </c>
      <c r="AD3311" s="130" t="str">
        <f t="shared" si="489"/>
        <v>30004-286TSL1.8</v>
      </c>
      <c r="AE3311" s="136"/>
      <c r="AF3311" s="137"/>
      <c r="AG3311" s="1" t="s">
        <v>151</v>
      </c>
      <c r="AH3311" s="43" t="s">
        <v>9085</v>
      </c>
      <c r="AI3311" s="229">
        <v>45364</v>
      </c>
    </row>
    <row r="3312" spans="1:35" x14ac:dyDescent="0.25">
      <c r="A3312" s="140">
        <v>45370</v>
      </c>
      <c r="B3312" s="55" t="s">
        <v>9689</v>
      </c>
      <c r="C3312" s="51" t="s">
        <v>3235</v>
      </c>
      <c r="D3312" s="51" t="s">
        <v>1063</v>
      </c>
      <c r="E3312" s="54">
        <v>45402</v>
      </c>
      <c r="F3312" s="51" t="s">
        <v>267</v>
      </c>
      <c r="G3312" s="48" t="s">
        <v>1062</v>
      </c>
      <c r="H3312" s="52">
        <v>3</v>
      </c>
      <c r="I3312" s="51" t="s">
        <v>1924</v>
      </c>
      <c r="J3312" s="1">
        <v>38.75</v>
      </c>
      <c r="K3312" s="132">
        <v>1032843</v>
      </c>
      <c r="L3312" s="131"/>
      <c r="M3312" s="131"/>
      <c r="N3312" s="131"/>
      <c r="O3312" s="133">
        <f t="shared" si="484"/>
        <v>0</v>
      </c>
      <c r="P3312" s="131"/>
      <c r="Q3312" s="131"/>
      <c r="R3312" s="134" t="s">
        <v>249</v>
      </c>
      <c r="S3312" s="149">
        <v>0.24388888888888793</v>
      </c>
      <c r="T3312" s="149">
        <v>8.1296296296295978E-2</v>
      </c>
      <c r="U3312" s="150">
        <v>45378</v>
      </c>
      <c r="V3312" s="149">
        <v>0.4966666666666657</v>
      </c>
      <c r="W3312" s="130">
        <v>0.12</v>
      </c>
      <c r="X3312" s="135">
        <v>80</v>
      </c>
      <c r="Y3312" s="130" t="str">
        <f t="shared" si="485"/>
        <v>CH211A</v>
      </c>
      <c r="Z3312" s="130" t="str">
        <f t="shared" si="486"/>
        <v>1/TSB-002PCB</v>
      </c>
      <c r="AA3312" s="135">
        <f t="shared" si="487"/>
        <v>0.12</v>
      </c>
      <c r="AB3312" s="135">
        <f t="shared" si="488"/>
        <v>38.75</v>
      </c>
      <c r="AC3312" s="130">
        <f t="shared" si="483"/>
        <v>80</v>
      </c>
      <c r="AD3312" s="130" t="str">
        <f t="shared" si="489"/>
        <v>66000-118A</v>
      </c>
      <c r="AE3312" s="136"/>
      <c r="AF3312" s="137"/>
      <c r="AG3312" s="1" t="s">
        <v>153</v>
      </c>
      <c r="AH3312" s="43">
        <v>66116</v>
      </c>
      <c r="AI3312" s="229">
        <v>45369</v>
      </c>
    </row>
    <row r="3313" spans="1:35" x14ac:dyDescent="0.25">
      <c r="A3313" s="139">
        <v>45362</v>
      </c>
      <c r="B3313" s="58" t="s">
        <v>9642</v>
      </c>
      <c r="C3313" s="51" t="s">
        <v>9645</v>
      </c>
      <c r="D3313" s="51" t="s">
        <v>9739</v>
      </c>
      <c r="E3313" s="54">
        <v>45376</v>
      </c>
      <c r="F3313" s="51" t="s">
        <v>1568</v>
      </c>
      <c r="G3313" s="48" t="s">
        <v>9643</v>
      </c>
      <c r="H3313" s="52">
        <v>1</v>
      </c>
      <c r="I3313" s="51" t="s">
        <v>9644</v>
      </c>
      <c r="J3313" s="1">
        <v>40.32</v>
      </c>
      <c r="K3313" s="132">
        <v>1031938</v>
      </c>
      <c r="L3313" s="131"/>
      <c r="M3313" s="131">
        <v>3.6</v>
      </c>
      <c r="N3313" s="131">
        <v>7.6</v>
      </c>
      <c r="O3313" s="133">
        <f t="shared" si="484"/>
        <v>27.36</v>
      </c>
      <c r="P3313" s="131" t="s">
        <v>3486</v>
      </c>
      <c r="Q3313" s="131" t="s">
        <v>550</v>
      </c>
      <c r="R3313" s="134" t="s">
        <v>997</v>
      </c>
      <c r="S3313" s="149">
        <v>2.0097222222222229</v>
      </c>
      <c r="T3313" s="149">
        <v>2.0097222222222229</v>
      </c>
      <c r="U3313" s="150">
        <v>45378</v>
      </c>
      <c r="V3313" s="149">
        <v>0.2908333333333335</v>
      </c>
      <c r="W3313" s="130">
        <v>0.25</v>
      </c>
      <c r="X3313" s="135">
        <v>125</v>
      </c>
      <c r="Y3313" s="130" t="str">
        <f t="shared" si="485"/>
        <v>PACK811</v>
      </c>
      <c r="Z3313" s="130" t="str">
        <f t="shared" si="486"/>
        <v>2/GPSB-N496-BP1</v>
      </c>
      <c r="AA3313" s="135">
        <f t="shared" si="487"/>
        <v>0.25</v>
      </c>
      <c r="AB3313" s="135">
        <f t="shared" si="488"/>
        <v>40.32</v>
      </c>
      <c r="AC3313" s="130">
        <f t="shared" si="483"/>
        <v>125</v>
      </c>
      <c r="AD3313" s="130" t="str">
        <f t="shared" si="489"/>
        <v>66003-239</v>
      </c>
      <c r="AE3313" s="136"/>
      <c r="AF3313" s="137"/>
      <c r="AG3313" s="1" t="s">
        <v>9312</v>
      </c>
      <c r="AH3313" s="43">
        <v>2277</v>
      </c>
      <c r="AI3313" s="229">
        <v>45362</v>
      </c>
    </row>
    <row r="3314" spans="1:35" x14ac:dyDescent="0.25">
      <c r="A3314" s="146">
        <v>45372</v>
      </c>
      <c r="B3314" s="57" t="s">
        <v>9705</v>
      </c>
      <c r="C3314" s="51" t="s">
        <v>9707</v>
      </c>
      <c r="D3314" s="51" t="s">
        <v>9708</v>
      </c>
      <c r="E3314" s="54">
        <v>45372</v>
      </c>
      <c r="F3314" s="51" t="s">
        <v>1370</v>
      </c>
      <c r="G3314" s="48" t="s">
        <v>9706</v>
      </c>
      <c r="H3314" s="52">
        <v>1</v>
      </c>
      <c r="I3314" s="51" t="s">
        <v>1816</v>
      </c>
      <c r="J3314" s="1">
        <v>12.37</v>
      </c>
      <c r="K3314" s="132">
        <v>1033351</v>
      </c>
      <c r="L3314" s="131"/>
      <c r="M3314" s="131">
        <v>7.2</v>
      </c>
      <c r="N3314" s="131">
        <v>2</v>
      </c>
      <c r="O3314" s="133">
        <f t="shared" si="484"/>
        <v>14.4</v>
      </c>
      <c r="P3314" s="131" t="s">
        <v>4011</v>
      </c>
      <c r="Q3314" s="131" t="s">
        <v>464</v>
      </c>
      <c r="R3314" s="134" t="s">
        <v>997</v>
      </c>
      <c r="S3314" s="149">
        <v>1.4886111111111111</v>
      </c>
      <c r="T3314" s="149">
        <v>1.4886111111111111</v>
      </c>
      <c r="U3314" s="150">
        <v>45378</v>
      </c>
      <c r="V3314" s="149">
        <v>0.37083333333333268</v>
      </c>
      <c r="W3314" s="130">
        <v>0.67</v>
      </c>
      <c r="X3314" s="135">
        <v>60</v>
      </c>
      <c r="Y3314" s="130" t="str">
        <f t="shared" si="485"/>
        <v>N1002B</v>
      </c>
      <c r="Z3314" s="130" t="str">
        <f t="shared" si="486"/>
        <v xml:space="preserve">6/IPP2000CS </v>
      </c>
      <c r="AA3314" s="135">
        <f t="shared" si="487"/>
        <v>0.67</v>
      </c>
      <c r="AB3314" s="135">
        <f t="shared" si="488"/>
        <v>12.37</v>
      </c>
      <c r="AC3314" s="130">
        <f t="shared" si="483"/>
        <v>60</v>
      </c>
      <c r="AD3314" s="130" t="str">
        <f t="shared" si="489"/>
        <v>66000-981</v>
      </c>
      <c r="AE3314" s="136"/>
      <c r="AF3314" s="137"/>
      <c r="AG3314" s="1" t="s">
        <v>151</v>
      </c>
      <c r="AH3314" s="43">
        <v>66989</v>
      </c>
      <c r="AI3314" s="229">
        <v>45372</v>
      </c>
    </row>
    <row r="3315" spans="1:35" x14ac:dyDescent="0.25">
      <c r="A3315" s="139">
        <v>67</v>
      </c>
      <c r="B3315" s="58" t="s">
        <v>9634</v>
      </c>
      <c r="C3315" s="51" t="s">
        <v>2417</v>
      </c>
      <c r="D3315" s="51" t="s">
        <v>2418</v>
      </c>
      <c r="E3315" s="54">
        <v>45362</v>
      </c>
      <c r="F3315" s="51" t="s">
        <v>7015</v>
      </c>
      <c r="G3315" s="48" t="s">
        <v>2416</v>
      </c>
      <c r="H3315" s="52">
        <v>4</v>
      </c>
      <c r="I3315" s="51" t="s">
        <v>719</v>
      </c>
      <c r="J3315" s="1">
        <v>108.51</v>
      </c>
      <c r="K3315" s="132">
        <v>1030679</v>
      </c>
      <c r="L3315" s="131"/>
      <c r="M3315" s="131">
        <v>14.8</v>
      </c>
      <c r="N3315" s="131">
        <v>18</v>
      </c>
      <c r="O3315" s="133">
        <f t="shared" si="484"/>
        <v>266.40000000000003</v>
      </c>
      <c r="P3315" s="131" t="s">
        <v>3486</v>
      </c>
      <c r="Q3315" s="131" t="s">
        <v>1069</v>
      </c>
      <c r="R3315" s="134" t="s">
        <v>997</v>
      </c>
      <c r="S3315" s="149">
        <v>11.135555555555555</v>
      </c>
      <c r="T3315" s="149">
        <v>2.7838888888888889</v>
      </c>
      <c r="U3315" s="150">
        <v>45377</v>
      </c>
      <c r="V3315" s="149">
        <v>0.81222222222222218</v>
      </c>
      <c r="W3315" s="130">
        <v>3.58</v>
      </c>
      <c r="X3315" s="135">
        <v>265</v>
      </c>
      <c r="Y3315" s="130" t="str">
        <f t="shared" si="485"/>
        <v>RL1215</v>
      </c>
      <c r="Z3315" s="130" t="str">
        <f t="shared" si="486"/>
        <v>24/INR18650-30Q</v>
      </c>
      <c r="AA3315" s="135">
        <f t="shared" si="487"/>
        <v>3.58</v>
      </c>
      <c r="AB3315" s="135">
        <f t="shared" si="488"/>
        <v>108.51</v>
      </c>
      <c r="AC3315" s="130">
        <f t="shared" si="483"/>
        <v>265</v>
      </c>
      <c r="AD3315" s="130" t="str">
        <f t="shared" si="489"/>
        <v>67001-837</v>
      </c>
      <c r="AE3315" s="136"/>
      <c r="AF3315" s="137"/>
      <c r="AG3315" s="1" t="s">
        <v>153</v>
      </c>
      <c r="AH3315" s="43">
        <v>2813</v>
      </c>
      <c r="AI3315" s="229">
        <v>45362</v>
      </c>
    </row>
    <row r="3316" spans="1:35" x14ac:dyDescent="0.25">
      <c r="A3316" s="144">
        <v>45364</v>
      </c>
      <c r="B3316" s="56" t="s">
        <v>9670</v>
      </c>
      <c r="C3316" s="51" t="s">
        <v>3248</v>
      </c>
      <c r="D3316" s="51" t="s">
        <v>1886</v>
      </c>
      <c r="E3316" s="54">
        <v>45378</v>
      </c>
      <c r="F3316" s="51" t="s">
        <v>9671</v>
      </c>
      <c r="G3316" s="48" t="s">
        <v>1882</v>
      </c>
      <c r="H3316" s="52">
        <v>56</v>
      </c>
      <c r="I3316" s="51" t="s">
        <v>1883</v>
      </c>
      <c r="J3316" s="1">
        <v>0.85</v>
      </c>
      <c r="K3316" s="132">
        <v>1032292</v>
      </c>
      <c r="L3316" s="131"/>
      <c r="M3316" s="131">
        <v>4.5</v>
      </c>
      <c r="N3316" s="131"/>
      <c r="O3316" s="133">
        <f t="shared" si="484"/>
        <v>0</v>
      </c>
      <c r="P3316" s="131" t="s">
        <v>3538</v>
      </c>
      <c r="Q3316" s="131" t="s">
        <v>577</v>
      </c>
      <c r="R3316" s="134" t="s">
        <v>4950</v>
      </c>
      <c r="S3316" s="149">
        <v>12.140277777777779</v>
      </c>
      <c r="T3316" s="149">
        <v>0.21679067460317464</v>
      </c>
      <c r="U3316" s="150">
        <v>45377</v>
      </c>
      <c r="V3316" s="149">
        <v>-11.009166666666665</v>
      </c>
      <c r="W3316" s="130">
        <v>0.22</v>
      </c>
      <c r="X3316" s="135">
        <v>10.99</v>
      </c>
      <c r="Y3316" s="130" t="str">
        <f t="shared" si="485"/>
        <v>AL539</v>
      </c>
      <c r="Z3316" s="130" t="str">
        <f t="shared" si="486"/>
        <v xml:space="preserve">3/PC2400 </v>
      </c>
      <c r="AA3316" s="135">
        <f t="shared" si="487"/>
        <v>0.22</v>
      </c>
      <c r="AB3316" s="135">
        <f t="shared" si="488"/>
        <v>0.85</v>
      </c>
      <c r="AC3316" s="130">
        <f t="shared" si="483"/>
        <v>10.99</v>
      </c>
      <c r="AD3316" s="130" t="str">
        <f t="shared" si="489"/>
        <v>50001-343HAF</v>
      </c>
      <c r="AE3316" s="136"/>
      <c r="AF3316" s="137"/>
      <c r="AG3316" s="1" t="s">
        <v>151</v>
      </c>
      <c r="AH3316" s="43">
        <v>3021</v>
      </c>
      <c r="AI3316" s="229">
        <v>45364</v>
      </c>
    </row>
    <row r="3317" spans="1:35" x14ac:dyDescent="0.25">
      <c r="A3317" s="147">
        <v>45359</v>
      </c>
      <c r="B3317" s="82">
        <v>339804</v>
      </c>
      <c r="C3317" s="51" t="s">
        <v>7704</v>
      </c>
      <c r="D3317" s="51" t="s">
        <v>9763</v>
      </c>
      <c r="E3317" s="54">
        <v>45380</v>
      </c>
      <c r="F3317" s="51" t="s">
        <v>360</v>
      </c>
      <c r="G3317" s="48" t="s">
        <v>9623</v>
      </c>
      <c r="H3317" s="52">
        <v>1</v>
      </c>
      <c r="I3317" s="51" t="s">
        <v>6107</v>
      </c>
      <c r="J3317" s="1">
        <v>16.809999999999999</v>
      </c>
      <c r="K3317" s="132">
        <v>1031772</v>
      </c>
      <c r="L3317" s="131"/>
      <c r="M3317" s="131">
        <v>14.4</v>
      </c>
      <c r="N3317" s="131">
        <v>3.18</v>
      </c>
      <c r="O3317" s="133">
        <v>41.8</v>
      </c>
      <c r="P3317" s="131" t="s">
        <v>3486</v>
      </c>
      <c r="Q3317" s="131" t="s">
        <v>562</v>
      </c>
      <c r="R3317" s="134" t="s">
        <v>997</v>
      </c>
      <c r="S3317" s="149">
        <v>1.5777777777777771</v>
      </c>
      <c r="T3317" s="149">
        <v>1.5777777777777771</v>
      </c>
      <c r="U3317" s="150">
        <v>45377</v>
      </c>
      <c r="V3317" s="149">
        <v>0.15555555555555545</v>
      </c>
      <c r="W3317" s="130">
        <v>0.25</v>
      </c>
      <c r="X3317" s="135">
        <v>75</v>
      </c>
      <c r="Y3317" s="130" t="str">
        <f t="shared" si="485"/>
        <v>RECELL890</v>
      </c>
      <c r="Z3317" s="130" t="str">
        <f t="shared" si="486"/>
        <v>4/NCR18650BD</v>
      </c>
      <c r="AA3317" s="135">
        <f t="shared" si="487"/>
        <v>0.25</v>
      </c>
      <c r="AB3317" s="135">
        <f t="shared" si="488"/>
        <v>16.809999999999999</v>
      </c>
      <c r="AC3317" s="130">
        <f t="shared" si="483"/>
        <v>75</v>
      </c>
      <c r="AD3317" s="130" t="str">
        <f t="shared" si="489"/>
        <v>66003-625</v>
      </c>
      <c r="AE3317" s="136"/>
      <c r="AF3317" s="137"/>
      <c r="AG3317" s="1" t="s">
        <v>9312</v>
      </c>
      <c r="AH3317" s="43">
        <v>23922</v>
      </c>
      <c r="AI3317" s="229">
        <v>45373</v>
      </c>
    </row>
    <row r="3318" spans="1:35" x14ac:dyDescent="0.25">
      <c r="A3318" s="146">
        <v>45358</v>
      </c>
      <c r="B3318" s="57" t="s">
        <v>9615</v>
      </c>
      <c r="C3318" s="51" t="s">
        <v>666</v>
      </c>
      <c r="D3318" s="51" t="s">
        <v>5008</v>
      </c>
      <c r="E3318" s="54">
        <v>45408</v>
      </c>
      <c r="F3318" s="51" t="s">
        <v>571</v>
      </c>
      <c r="G3318" s="48" t="s">
        <v>3784</v>
      </c>
      <c r="H3318" s="52">
        <v>30</v>
      </c>
      <c r="I3318" s="51" t="s">
        <v>649</v>
      </c>
      <c r="J3318" s="1">
        <v>51.39</v>
      </c>
      <c r="K3318" s="132">
        <v>1031640</v>
      </c>
      <c r="L3318" s="131"/>
      <c r="M3318" s="131">
        <v>12</v>
      </c>
      <c r="N3318" s="131">
        <v>10</v>
      </c>
      <c r="O3318" s="133">
        <f t="shared" ref="O3318:O3333" si="490">N3318*M3318</f>
        <v>120</v>
      </c>
      <c r="P3318" s="131" t="s">
        <v>3497</v>
      </c>
      <c r="Q3318" s="131" t="s">
        <v>584</v>
      </c>
      <c r="R3318" s="134" t="s">
        <v>2172</v>
      </c>
      <c r="S3318" s="149">
        <v>20.346666666666668</v>
      </c>
      <c r="T3318" s="149">
        <v>0.67822222222222228</v>
      </c>
      <c r="U3318" s="150">
        <v>45376</v>
      </c>
      <c r="V3318" s="149">
        <v>1.0049999999999999</v>
      </c>
      <c r="W3318" s="130">
        <v>0.68</v>
      </c>
      <c r="X3318" s="135">
        <v>200</v>
      </c>
      <c r="Y3318" s="130" t="str">
        <f t="shared" si="485"/>
        <v>N1217A</v>
      </c>
      <c r="Z3318" s="130" t="str">
        <f t="shared" si="486"/>
        <v>10/KH-D10000</v>
      </c>
      <c r="AA3318" s="135">
        <f t="shared" si="487"/>
        <v>0.68</v>
      </c>
      <c r="AB3318" s="135">
        <f t="shared" si="488"/>
        <v>51.39</v>
      </c>
      <c r="AC3318" s="130">
        <f t="shared" si="483"/>
        <v>200</v>
      </c>
      <c r="AD3318" s="130" t="str">
        <f t="shared" si="489"/>
        <v>66000-810 REV2</v>
      </c>
      <c r="AE3318" s="136"/>
      <c r="AF3318" s="137"/>
      <c r="AG3318" s="1" t="s">
        <v>153</v>
      </c>
      <c r="AH3318" s="43">
        <v>65616</v>
      </c>
      <c r="AI3318" s="229">
        <v>45358</v>
      </c>
    </row>
    <row r="3319" spans="1:35" x14ac:dyDescent="0.25">
      <c r="A3319" s="147">
        <v>45359</v>
      </c>
      <c r="B3319" s="82" t="s">
        <v>9620</v>
      </c>
      <c r="C3319" s="51" t="s">
        <v>2931</v>
      </c>
      <c r="D3319" s="51" t="s">
        <v>9622</v>
      </c>
      <c r="E3319" s="54">
        <v>45400</v>
      </c>
      <c r="F3319" s="51" t="s">
        <v>9621</v>
      </c>
      <c r="G3319" s="48" t="s">
        <v>440</v>
      </c>
      <c r="H3319" s="52">
        <v>10</v>
      </c>
      <c r="I3319" s="51" t="s">
        <v>102</v>
      </c>
      <c r="J3319" s="1">
        <v>42.74</v>
      </c>
      <c r="K3319" s="132">
        <v>1031308</v>
      </c>
      <c r="L3319" s="131"/>
      <c r="M3319" s="131"/>
      <c r="N3319" s="131"/>
      <c r="O3319" s="133">
        <f t="shared" si="490"/>
        <v>0</v>
      </c>
      <c r="P3319" s="131"/>
      <c r="Q3319" s="131"/>
      <c r="R3319" s="134" t="s">
        <v>249</v>
      </c>
      <c r="S3319" s="149">
        <v>0.68000000000000105</v>
      </c>
      <c r="T3319" s="149">
        <v>6.8000000000000102E-2</v>
      </c>
      <c r="U3319" s="150">
        <v>45386</v>
      </c>
      <c r="V3319" s="149">
        <v>0.25000000000000178</v>
      </c>
      <c r="W3319" s="130">
        <v>0.09</v>
      </c>
      <c r="X3319" s="135">
        <v>81.33</v>
      </c>
      <c r="Y3319" s="130" t="str">
        <f t="shared" si="485"/>
        <v xml:space="preserve">CH178 </v>
      </c>
      <c r="Z3319" s="130" t="str">
        <f t="shared" si="486"/>
        <v>1/TSB002</v>
      </c>
      <c r="AA3319" s="135">
        <f t="shared" si="487"/>
        <v>0.09</v>
      </c>
      <c r="AB3319" s="135">
        <f t="shared" si="488"/>
        <v>42.74</v>
      </c>
      <c r="AC3319" s="130">
        <f t="shared" si="483"/>
        <v>81.33</v>
      </c>
      <c r="AD3319" s="130" t="str">
        <f t="shared" si="489"/>
        <v>66000-086</v>
      </c>
      <c r="AE3319" s="136"/>
      <c r="AF3319" s="137"/>
      <c r="AG3319" s="1" t="s">
        <v>153</v>
      </c>
      <c r="AH3319" s="43" t="s">
        <v>1046</v>
      </c>
      <c r="AI3319" s="229">
        <v>45359</v>
      </c>
    </row>
    <row r="3320" spans="1:35" x14ac:dyDescent="0.25">
      <c r="A3320" s="144">
        <v>45224</v>
      </c>
      <c r="B3320" s="56" t="s">
        <v>8865</v>
      </c>
      <c r="C3320" s="51" t="s">
        <v>7662</v>
      </c>
      <c r="D3320" s="51" t="s">
        <v>7659</v>
      </c>
      <c r="E3320" s="54">
        <v>45245</v>
      </c>
      <c r="F3320" s="51" t="s">
        <v>7656</v>
      </c>
      <c r="G3320" s="48" t="s">
        <v>7657</v>
      </c>
      <c r="H3320" s="52">
        <v>67</v>
      </c>
      <c r="I3320" s="51" t="s">
        <v>8866</v>
      </c>
      <c r="J3320" s="1">
        <v>0</v>
      </c>
      <c r="K3320" s="132">
        <v>1017640</v>
      </c>
      <c r="L3320" s="131"/>
      <c r="M3320" s="131">
        <v>10.8</v>
      </c>
      <c r="N3320" s="131">
        <v>9</v>
      </c>
      <c r="O3320" s="133">
        <f t="shared" si="490"/>
        <v>97.2</v>
      </c>
      <c r="P3320" s="180" t="s">
        <v>3486</v>
      </c>
      <c r="Q3320" s="131" t="s">
        <v>372</v>
      </c>
      <c r="R3320" s="134" t="s">
        <v>7083</v>
      </c>
      <c r="S3320" s="149">
        <v>27.670000000000005</v>
      </c>
      <c r="T3320" s="149">
        <v>0.41298507462686573</v>
      </c>
      <c r="U3320" s="150">
        <v>45386</v>
      </c>
      <c r="V3320" s="149">
        <v>0.24999999999999911</v>
      </c>
      <c r="W3320" s="130">
        <v>0.25</v>
      </c>
      <c r="X3320" s="135">
        <v>50</v>
      </c>
      <c r="Y3320" s="130" t="str">
        <f t="shared" si="485"/>
        <v>RL1702</v>
      </c>
      <c r="Z3320" s="130" t="str">
        <f t="shared" si="486"/>
        <v>6/LIION POLYMER</v>
      </c>
      <c r="AA3320" s="135">
        <f t="shared" si="487"/>
        <v>0.25</v>
      </c>
      <c r="AB3320" s="135">
        <f t="shared" si="488"/>
        <v>0</v>
      </c>
      <c r="AC3320" s="130">
        <f t="shared" si="483"/>
        <v>50</v>
      </c>
      <c r="AD3320" s="130" t="str">
        <f t="shared" si="489"/>
        <v>67001-946</v>
      </c>
      <c r="AE3320" s="136"/>
      <c r="AF3320" s="137"/>
      <c r="AG3320" s="1" t="s">
        <v>153</v>
      </c>
      <c r="AH3320" s="43">
        <v>2877</v>
      </c>
      <c r="AI3320" s="51"/>
    </row>
    <row r="3321" spans="1:35" x14ac:dyDescent="0.25">
      <c r="A3321" s="146">
        <v>45379</v>
      </c>
      <c r="B3321" s="57" t="s">
        <v>9759</v>
      </c>
      <c r="C3321" s="51" t="s">
        <v>9761</v>
      </c>
      <c r="D3321" s="51" t="s">
        <v>9762</v>
      </c>
      <c r="E3321" s="54">
        <v>45394</v>
      </c>
      <c r="F3321" s="51" t="s">
        <v>420</v>
      </c>
      <c r="G3321" s="48" t="s">
        <v>9760</v>
      </c>
      <c r="H3321" s="52">
        <v>1</v>
      </c>
      <c r="I3321" s="51" t="s">
        <v>3814</v>
      </c>
      <c r="J3321" s="1">
        <v>1.25</v>
      </c>
      <c r="K3321" s="132">
        <v>1034027</v>
      </c>
      <c r="L3321" s="131"/>
      <c r="M3321" s="131"/>
      <c r="N3321" s="131"/>
      <c r="O3321" s="133">
        <f t="shared" si="490"/>
        <v>0</v>
      </c>
      <c r="P3321" s="131"/>
      <c r="Q3321" s="131"/>
      <c r="R3321" s="134" t="s">
        <v>997</v>
      </c>
      <c r="S3321" s="149">
        <v>0.34277777777777707</v>
      </c>
      <c r="T3321" s="149">
        <v>0.34277777777777707</v>
      </c>
      <c r="U3321" s="150">
        <v>45386</v>
      </c>
      <c r="V3321" s="149">
        <v>8.3333333333333037E-2</v>
      </c>
      <c r="W3321" s="130">
        <v>0.25</v>
      </c>
      <c r="X3321" s="135">
        <v>3.08</v>
      </c>
      <c r="Y3321" s="130" t="str">
        <f t="shared" si="485"/>
        <v>CA154</v>
      </c>
      <c r="Z3321" s="130" t="str">
        <f t="shared" si="486"/>
        <v xml:space="preserve">CE081E </v>
      </c>
      <c r="AA3321" s="135">
        <f t="shared" si="487"/>
        <v>0.25</v>
      </c>
      <c r="AB3321" s="135">
        <f t="shared" si="488"/>
        <v>1.25</v>
      </c>
      <c r="AC3321" s="130">
        <f t="shared" si="483"/>
        <v>3.08</v>
      </c>
      <c r="AD3321" s="130" t="str">
        <f t="shared" si="489"/>
        <v>20008-966E</v>
      </c>
      <c r="AE3321" s="136"/>
      <c r="AF3321" s="137"/>
      <c r="AG3321" s="1" t="s">
        <v>573</v>
      </c>
      <c r="AH3321" s="43">
        <v>23964</v>
      </c>
      <c r="AI3321" s="229">
        <v>45379</v>
      </c>
    </row>
    <row r="3322" spans="1:35" x14ac:dyDescent="0.25">
      <c r="A3322" s="146">
        <v>45379</v>
      </c>
      <c r="B3322" s="57" t="s">
        <v>9754</v>
      </c>
      <c r="C3322" s="51" t="s">
        <v>9757</v>
      </c>
      <c r="D3322" s="51" t="s">
        <v>9758</v>
      </c>
      <c r="E3322" s="54">
        <v>45403</v>
      </c>
      <c r="F3322" s="51" t="s">
        <v>9710</v>
      </c>
      <c r="G3322" s="48" t="s">
        <v>9755</v>
      </c>
      <c r="H3322" s="52">
        <v>1</v>
      </c>
      <c r="I3322" s="51" t="s">
        <v>9756</v>
      </c>
      <c r="J3322" s="1">
        <v>10.199999999999999</v>
      </c>
      <c r="K3322" s="132">
        <v>1033285</v>
      </c>
      <c r="L3322" s="131"/>
      <c r="M3322" s="131">
        <v>3.7</v>
      </c>
      <c r="N3322" s="131">
        <v>1.3</v>
      </c>
      <c r="O3322" s="133">
        <f t="shared" si="490"/>
        <v>4.8100000000000005</v>
      </c>
      <c r="P3322" s="131" t="s">
        <v>3486</v>
      </c>
      <c r="Q3322" s="131" t="s">
        <v>550</v>
      </c>
      <c r="R3322" s="134" t="s">
        <v>997</v>
      </c>
      <c r="S3322" s="149">
        <v>1.0058333333333334</v>
      </c>
      <c r="T3322" s="149">
        <v>1.0058333333333334</v>
      </c>
      <c r="U3322" s="150">
        <v>45386</v>
      </c>
      <c r="V3322" s="149">
        <v>8.3333333333333037E-2</v>
      </c>
      <c r="W3322" s="130">
        <v>1</v>
      </c>
      <c r="X3322" s="135">
        <v>75</v>
      </c>
      <c r="Y3322" s="130" t="str">
        <f t="shared" si="485"/>
        <v>RECELL891</v>
      </c>
      <c r="Z3322" s="130" t="str">
        <f t="shared" si="486"/>
        <v xml:space="preserve">2/GPSB-PMVXSL </v>
      </c>
      <c r="AA3322" s="135">
        <f t="shared" si="487"/>
        <v>1</v>
      </c>
      <c r="AB3322" s="135">
        <f t="shared" si="488"/>
        <v>10.199999999999999</v>
      </c>
      <c r="AC3322" s="130">
        <f t="shared" ref="AC3322:AC3353" si="491">X3322</f>
        <v>75</v>
      </c>
      <c r="AD3322" s="130" t="str">
        <f t="shared" si="489"/>
        <v>66003-599</v>
      </c>
      <c r="AE3322" s="136"/>
      <c r="AF3322" s="137"/>
      <c r="AG3322" s="1" t="s">
        <v>152</v>
      </c>
      <c r="AH3322" s="43">
        <v>3026</v>
      </c>
      <c r="AI3322" s="229">
        <v>45372</v>
      </c>
    </row>
    <row r="3323" spans="1:35" x14ac:dyDescent="0.25">
      <c r="A3323" s="139">
        <v>45369</v>
      </c>
      <c r="B3323" s="58" t="s">
        <v>9685</v>
      </c>
      <c r="C3323" s="51" t="s">
        <v>9688</v>
      </c>
      <c r="D3323" s="51" t="s">
        <v>9771</v>
      </c>
      <c r="E3323" s="54">
        <v>45384</v>
      </c>
      <c r="F3323" s="51" t="s">
        <v>9686</v>
      </c>
      <c r="G3323" s="48" t="s">
        <v>9687</v>
      </c>
      <c r="H3323" s="52">
        <v>4</v>
      </c>
      <c r="I3323" s="51" t="s">
        <v>8681</v>
      </c>
      <c r="J3323" s="1">
        <v>36.549999999999997</v>
      </c>
      <c r="K3323" s="132">
        <v>1032824</v>
      </c>
      <c r="L3323" s="131"/>
      <c r="M3323" s="131">
        <v>19.2</v>
      </c>
      <c r="N3323" s="131">
        <v>1.2</v>
      </c>
      <c r="O3323" s="133">
        <f t="shared" si="490"/>
        <v>23.04</v>
      </c>
      <c r="P3323" s="131" t="s">
        <v>508</v>
      </c>
      <c r="Q3323" s="131" t="s">
        <v>464</v>
      </c>
      <c r="R3323" s="134" t="s">
        <v>997</v>
      </c>
      <c r="S3323" s="149">
        <v>4.5799999999999983</v>
      </c>
      <c r="T3323" s="149">
        <v>1.1449999999999996</v>
      </c>
      <c r="U3323" s="150">
        <v>45386</v>
      </c>
      <c r="V3323" s="149">
        <v>0.16666666666666741</v>
      </c>
      <c r="W3323" s="130">
        <v>0.5</v>
      </c>
      <c r="X3323" s="135">
        <v>120</v>
      </c>
      <c r="Y3323" s="130" t="str">
        <f t="shared" si="485"/>
        <v>RECELL892</v>
      </c>
      <c r="Z3323" s="130" t="str">
        <f t="shared" si="486"/>
        <v>6/APR18650M1B</v>
      </c>
      <c r="AA3323" s="135">
        <f t="shared" si="487"/>
        <v>0.5</v>
      </c>
      <c r="AB3323" s="135">
        <f t="shared" si="488"/>
        <v>36.549999999999997</v>
      </c>
      <c r="AC3323" s="130">
        <f t="shared" si="491"/>
        <v>120</v>
      </c>
      <c r="AD3323" s="130" t="str">
        <f t="shared" si="489"/>
        <v>22000-443A</v>
      </c>
      <c r="AE3323" s="136"/>
      <c r="AF3323" s="137"/>
      <c r="AG3323" s="1" t="s">
        <v>153</v>
      </c>
      <c r="AH3323" s="43">
        <v>2028</v>
      </c>
      <c r="AI3323" s="229">
        <v>45369</v>
      </c>
    </row>
    <row r="3324" spans="1:35" x14ac:dyDescent="0.25">
      <c r="A3324" s="140">
        <v>45349</v>
      </c>
      <c r="B3324" s="55" t="s">
        <v>9568</v>
      </c>
      <c r="C3324" s="51" t="s">
        <v>3934</v>
      </c>
      <c r="D3324" s="51" t="s">
        <v>3935</v>
      </c>
      <c r="E3324" s="54">
        <v>45373</v>
      </c>
      <c r="F3324" s="51" t="s">
        <v>3932</v>
      </c>
      <c r="G3324" s="48" t="s">
        <v>3933</v>
      </c>
      <c r="H3324" s="52">
        <v>18</v>
      </c>
      <c r="I3324" s="51" t="s">
        <v>160</v>
      </c>
      <c r="J3324" s="1">
        <v>173.16</v>
      </c>
      <c r="K3324" s="132">
        <v>1030394</v>
      </c>
      <c r="L3324" s="131"/>
      <c r="M3324" s="131">
        <v>7.8</v>
      </c>
      <c r="N3324" s="131">
        <v>30</v>
      </c>
      <c r="O3324" s="133">
        <f t="shared" si="490"/>
        <v>234</v>
      </c>
      <c r="P3324" s="131" t="s">
        <v>9572</v>
      </c>
      <c r="Q3324" s="131" t="s">
        <v>582</v>
      </c>
      <c r="R3324" s="134" t="s">
        <v>320</v>
      </c>
      <c r="S3324" s="149">
        <v>39.991666666666667</v>
      </c>
      <c r="T3324" s="149">
        <v>2.2217592592592594</v>
      </c>
      <c r="U3324" s="150">
        <v>45386</v>
      </c>
      <c r="V3324" s="149">
        <v>0.41666666666666652</v>
      </c>
      <c r="W3324" s="130">
        <v>0.5</v>
      </c>
      <c r="X3324" s="135">
        <v>330</v>
      </c>
      <c r="Y3324" s="130" t="str">
        <f t="shared" si="485"/>
        <v>DH35</v>
      </c>
      <c r="Z3324" s="130" t="str">
        <f t="shared" si="486"/>
        <v>2/3B0036-FF</v>
      </c>
      <c r="AA3324" s="135">
        <f t="shared" si="487"/>
        <v>0.5</v>
      </c>
      <c r="AB3324" s="135">
        <f t="shared" si="488"/>
        <v>173.16</v>
      </c>
      <c r="AC3324" s="130">
        <f t="shared" si="491"/>
        <v>330</v>
      </c>
      <c r="AD3324" s="130" t="str">
        <f t="shared" si="489"/>
        <v>66000-750</v>
      </c>
      <c r="AE3324" s="136"/>
      <c r="AF3324" s="137"/>
      <c r="AG3324" s="1" t="s">
        <v>151</v>
      </c>
      <c r="AH3324" s="43">
        <v>57059</v>
      </c>
      <c r="AI3324" s="229">
        <v>45349</v>
      </c>
    </row>
    <row r="3325" spans="1:35" x14ac:dyDescent="0.25">
      <c r="A3325" s="144">
        <v>45378</v>
      </c>
      <c r="B3325" s="56" t="s">
        <v>9741</v>
      </c>
      <c r="C3325" s="51" t="s">
        <v>9744</v>
      </c>
      <c r="D3325" s="51" t="s">
        <v>9745</v>
      </c>
      <c r="E3325" s="54">
        <v>45390</v>
      </c>
      <c r="F3325" s="51" t="s">
        <v>255</v>
      </c>
      <c r="G3325" s="48" t="s">
        <v>9742</v>
      </c>
      <c r="H3325" s="52">
        <v>1</v>
      </c>
      <c r="I3325" s="51" t="s">
        <v>9743</v>
      </c>
      <c r="J3325" s="1">
        <v>1.9</v>
      </c>
      <c r="K3325" s="132">
        <v>1033883</v>
      </c>
      <c r="L3325" s="131"/>
      <c r="M3325" s="131">
        <v>3</v>
      </c>
      <c r="N3325" s="131">
        <v>0.95</v>
      </c>
      <c r="O3325" s="133">
        <f t="shared" si="490"/>
        <v>2.8499999999999996</v>
      </c>
      <c r="P3325" s="131" t="s">
        <v>5138</v>
      </c>
      <c r="Q3325" s="131" t="s">
        <v>412</v>
      </c>
      <c r="R3325" s="134" t="s">
        <v>248</v>
      </c>
      <c r="S3325" s="149">
        <v>0.91499999999999915</v>
      </c>
      <c r="T3325" s="149">
        <v>0.91499999999999915</v>
      </c>
      <c r="U3325" s="150">
        <v>45386</v>
      </c>
      <c r="V3325" s="149">
        <v>8.3333333333333037E-2</v>
      </c>
      <c r="W3325" s="130">
        <v>0.25</v>
      </c>
      <c r="X3325" s="135">
        <v>8.56</v>
      </c>
      <c r="Y3325" s="130" t="str">
        <f t="shared" si="485"/>
        <v>L335</v>
      </c>
      <c r="Z3325" s="130" t="str">
        <f t="shared" si="486"/>
        <v>CR2477N</v>
      </c>
      <c r="AA3325" s="135">
        <f t="shared" si="487"/>
        <v>0.25</v>
      </c>
      <c r="AB3325" s="135">
        <f t="shared" si="488"/>
        <v>1.9</v>
      </c>
      <c r="AC3325" s="130">
        <f t="shared" si="491"/>
        <v>8.56</v>
      </c>
      <c r="AD3325" s="130" t="str">
        <f t="shared" si="489"/>
        <v>85000-248</v>
      </c>
      <c r="AE3325" s="136"/>
      <c r="AF3325" s="137"/>
      <c r="AG3325" s="1" t="s">
        <v>573</v>
      </c>
      <c r="AH3325" s="43" t="s">
        <v>277</v>
      </c>
      <c r="AI3325" s="229">
        <v>45012</v>
      </c>
    </row>
    <row r="3326" spans="1:35" x14ac:dyDescent="0.25">
      <c r="A3326" s="140">
        <v>45377</v>
      </c>
      <c r="B3326" s="238" t="s">
        <v>9733</v>
      </c>
      <c r="C3326" s="175" t="s">
        <v>9735</v>
      </c>
      <c r="D3326" s="175" t="s">
        <v>208</v>
      </c>
      <c r="E3326" s="187">
        <v>45391</v>
      </c>
      <c r="F3326" s="175" t="s">
        <v>292</v>
      </c>
      <c r="G3326" s="176" t="s">
        <v>9734</v>
      </c>
      <c r="H3326" s="177">
        <v>10</v>
      </c>
      <c r="I3326" s="175" t="s">
        <v>1826</v>
      </c>
      <c r="J3326">
        <v>7.25</v>
      </c>
      <c r="K3326" s="132">
        <v>1033720</v>
      </c>
      <c r="L3326" s="131"/>
      <c r="M3326" s="131">
        <v>4.8</v>
      </c>
      <c r="N3326" s="131">
        <v>0.45</v>
      </c>
      <c r="O3326" s="133">
        <f t="shared" si="490"/>
        <v>2.16</v>
      </c>
      <c r="P3326" s="131" t="s">
        <v>3497</v>
      </c>
      <c r="Q3326" s="131" t="s">
        <v>562</v>
      </c>
      <c r="R3326" s="134" t="s">
        <v>248</v>
      </c>
      <c r="S3326" s="149">
        <v>6.9180555555555578</v>
      </c>
      <c r="T3326" s="149">
        <v>0.69180555555555578</v>
      </c>
      <c r="U3326" s="150">
        <v>45386</v>
      </c>
      <c r="V3326" s="149">
        <v>0.33333333333333348</v>
      </c>
      <c r="W3326" s="130">
        <v>0.57999999999999996</v>
      </c>
      <c r="X3326" s="135">
        <v>31.85</v>
      </c>
      <c r="Y3326" s="130" t="str">
        <f t="shared" si="485"/>
        <v>N535</v>
      </c>
      <c r="Z3326" s="130" t="str">
        <f t="shared" si="486"/>
        <v xml:space="preserve">4/V450HR </v>
      </c>
      <c r="AA3326" s="135">
        <f t="shared" si="487"/>
        <v>0.57999999999999996</v>
      </c>
      <c r="AB3326" s="135">
        <f t="shared" si="488"/>
        <v>7.25</v>
      </c>
      <c r="AC3326" s="130">
        <f t="shared" si="491"/>
        <v>31.85</v>
      </c>
      <c r="AD3326" s="130" t="str">
        <f t="shared" si="489"/>
        <v>20003-999D</v>
      </c>
      <c r="AE3326" s="136"/>
      <c r="AF3326" s="137"/>
      <c r="AG3326" s="1" t="s">
        <v>152</v>
      </c>
      <c r="AH3326" s="43">
        <v>6830</v>
      </c>
      <c r="AI3326" s="229">
        <v>45377</v>
      </c>
    </row>
    <row r="3327" spans="1:35" x14ac:dyDescent="0.25">
      <c r="A3327" s="140">
        <v>45349</v>
      </c>
      <c r="B3327" s="55" t="s">
        <v>9571</v>
      </c>
      <c r="C3327" s="51" t="s">
        <v>7486</v>
      </c>
      <c r="D3327" s="51" t="s">
        <v>6053</v>
      </c>
      <c r="E3327" s="54">
        <v>45373</v>
      </c>
      <c r="F3327" s="51" t="s">
        <v>3932</v>
      </c>
      <c r="G3327" s="48" t="s">
        <v>6052</v>
      </c>
      <c r="H3327" s="52">
        <v>26</v>
      </c>
      <c r="I3327" s="51" t="s">
        <v>313</v>
      </c>
      <c r="J3327" s="1">
        <v>50.05</v>
      </c>
      <c r="K3327" s="132">
        <v>1030394</v>
      </c>
      <c r="L3327" s="131"/>
      <c r="M3327" s="131">
        <v>3.9</v>
      </c>
      <c r="N3327" s="131">
        <v>1.6</v>
      </c>
      <c r="O3327" s="133">
        <f t="shared" si="490"/>
        <v>6.24</v>
      </c>
      <c r="P3327" s="131" t="s">
        <v>9572</v>
      </c>
      <c r="Q3327" s="131" t="s">
        <v>412</v>
      </c>
      <c r="R3327" s="134" t="s">
        <v>320</v>
      </c>
      <c r="S3327" s="149">
        <v>22.328611111111112</v>
      </c>
      <c r="T3327" s="149">
        <v>0.85879273504273512</v>
      </c>
      <c r="U3327" s="150">
        <v>45386</v>
      </c>
      <c r="V3327" s="149">
        <v>0.33333333333333348</v>
      </c>
      <c r="W3327" s="130">
        <v>0.73</v>
      </c>
      <c r="X3327" s="135">
        <v>95</v>
      </c>
      <c r="Y3327" s="130" t="str">
        <f t="shared" si="485"/>
        <v>DH29</v>
      </c>
      <c r="Z3327" s="130" t="str">
        <f t="shared" si="486"/>
        <v>1/3B1065</v>
      </c>
      <c r="AA3327" s="135">
        <f t="shared" si="487"/>
        <v>0.73</v>
      </c>
      <c r="AB3327" s="135">
        <f t="shared" si="488"/>
        <v>50.05</v>
      </c>
      <c r="AC3327" s="130">
        <f t="shared" si="491"/>
        <v>95</v>
      </c>
      <c r="AD3327" s="130" t="str">
        <f t="shared" si="489"/>
        <v>66000-696</v>
      </c>
      <c r="AE3327" s="136"/>
      <c r="AF3327" s="137"/>
      <c r="AG3327" s="1" t="s">
        <v>151</v>
      </c>
      <c r="AH3327" s="43">
        <v>57059</v>
      </c>
      <c r="AI3327" s="229">
        <v>45349</v>
      </c>
    </row>
    <row r="3328" spans="1:35" x14ac:dyDescent="0.25">
      <c r="A3328" s="140">
        <v>45377</v>
      </c>
      <c r="B3328" s="55" t="s">
        <v>9716</v>
      </c>
      <c r="C3328" s="51" t="s">
        <v>9718</v>
      </c>
      <c r="D3328" s="51" t="s">
        <v>9719</v>
      </c>
      <c r="E3328" s="54">
        <v>45381</v>
      </c>
      <c r="F3328" s="51" t="s">
        <v>339</v>
      </c>
      <c r="G3328" s="48" t="s">
        <v>9717</v>
      </c>
      <c r="H3328" s="52">
        <v>2</v>
      </c>
      <c r="I3328" s="51" t="s">
        <v>256</v>
      </c>
      <c r="J3328" s="1">
        <v>3.9</v>
      </c>
      <c r="K3328" s="132">
        <v>1032840</v>
      </c>
      <c r="L3328" s="131"/>
      <c r="M3328" s="131">
        <v>21</v>
      </c>
      <c r="N3328" s="131"/>
      <c r="O3328" s="133">
        <f t="shared" si="490"/>
        <v>0</v>
      </c>
      <c r="P3328" s="131" t="s">
        <v>3538</v>
      </c>
      <c r="Q3328" s="131" t="s">
        <v>3709</v>
      </c>
      <c r="R3328" s="134" t="s">
        <v>2172</v>
      </c>
      <c r="S3328" s="149">
        <v>2.2775000000000003</v>
      </c>
      <c r="T3328" s="149">
        <v>1.1387500000000002</v>
      </c>
      <c r="U3328" s="150">
        <v>45385</v>
      </c>
      <c r="V3328" s="149">
        <v>0.16666666666666607</v>
      </c>
      <c r="W3328" s="130">
        <v>1.5</v>
      </c>
      <c r="X3328" s="135">
        <v>63</v>
      </c>
      <c r="Y3328" s="130" t="str">
        <f t="shared" si="485"/>
        <v>AL636</v>
      </c>
      <c r="Z3328" s="130" t="str">
        <f t="shared" si="486"/>
        <v>14/LR6XW</v>
      </c>
      <c r="AA3328" s="135">
        <f t="shared" si="487"/>
        <v>1.5</v>
      </c>
      <c r="AB3328" s="135">
        <f t="shared" si="488"/>
        <v>3.9</v>
      </c>
      <c r="AC3328" s="130">
        <f t="shared" si="491"/>
        <v>63</v>
      </c>
      <c r="AD3328" s="130" t="str">
        <f t="shared" si="489"/>
        <v>66003-636</v>
      </c>
      <c r="AE3328" s="136"/>
      <c r="AF3328" s="137"/>
      <c r="AG3328" s="1" t="s">
        <v>152</v>
      </c>
      <c r="AH3328" s="43" t="s">
        <v>9419</v>
      </c>
      <c r="AI3328" s="229">
        <v>45369</v>
      </c>
    </row>
    <row r="3329" spans="1:35" x14ac:dyDescent="0.25">
      <c r="A3329" s="140">
        <v>45349</v>
      </c>
      <c r="B3329" s="55" t="s">
        <v>9569</v>
      </c>
      <c r="C3329" s="51" t="s">
        <v>9575</v>
      </c>
      <c r="D3329" s="51" t="s">
        <v>3935</v>
      </c>
      <c r="E3329" s="54">
        <v>45373</v>
      </c>
      <c r="F3329" s="51" t="s">
        <v>3932</v>
      </c>
      <c r="G3329" s="48" t="s">
        <v>3933</v>
      </c>
      <c r="H3329" s="52">
        <v>8</v>
      </c>
      <c r="I3329" s="51" t="s">
        <v>9570</v>
      </c>
      <c r="J3329" s="1">
        <v>158.79</v>
      </c>
      <c r="K3329" s="132">
        <v>1030394</v>
      </c>
      <c r="L3329" s="131"/>
      <c r="M3329" s="131">
        <v>7.8</v>
      </c>
      <c r="N3329" s="131">
        <v>30</v>
      </c>
      <c r="O3329" s="133">
        <f t="shared" si="490"/>
        <v>234</v>
      </c>
      <c r="P3329" s="131" t="s">
        <v>9572</v>
      </c>
      <c r="Q3329" s="131" t="s">
        <v>582</v>
      </c>
      <c r="R3329" s="134" t="s">
        <v>118</v>
      </c>
      <c r="S3329" s="149">
        <v>10.472777777777775</v>
      </c>
      <c r="T3329" s="149">
        <v>1.3090972222222219</v>
      </c>
      <c r="U3329" s="150">
        <v>45385</v>
      </c>
      <c r="V3329" s="149">
        <v>0.50000000000000089</v>
      </c>
      <c r="W3329" s="130">
        <v>0.5</v>
      </c>
      <c r="X3329" s="135">
        <v>330</v>
      </c>
      <c r="Y3329" s="130" t="str">
        <f t="shared" si="485"/>
        <v>DH35</v>
      </c>
      <c r="Z3329" s="130" t="str">
        <f t="shared" si="486"/>
        <v>2/LXRDD-5-1-SC-BC</v>
      </c>
      <c r="AA3329" s="135">
        <f t="shared" si="487"/>
        <v>0.5</v>
      </c>
      <c r="AB3329" s="135">
        <f t="shared" si="488"/>
        <v>158.79</v>
      </c>
      <c r="AC3329" s="130">
        <f t="shared" si="491"/>
        <v>330</v>
      </c>
      <c r="AD3329" s="130" t="str">
        <f t="shared" si="489"/>
        <v>66000-750</v>
      </c>
      <c r="AE3329" s="136"/>
      <c r="AF3329" s="137"/>
      <c r="AG3329" s="1" t="s">
        <v>151</v>
      </c>
      <c r="AH3329" s="43">
        <v>57059</v>
      </c>
      <c r="AI3329" s="229">
        <v>45349</v>
      </c>
    </row>
    <row r="3330" spans="1:35" x14ac:dyDescent="0.25">
      <c r="A3330" s="140">
        <v>45377</v>
      </c>
      <c r="B3330" s="55" t="s">
        <v>9713</v>
      </c>
      <c r="C3330" s="51" t="s">
        <v>5969</v>
      </c>
      <c r="D3330" s="51" t="s">
        <v>5970</v>
      </c>
      <c r="E3330" s="54">
        <v>45404</v>
      </c>
      <c r="F3330" s="51" t="s">
        <v>5967</v>
      </c>
      <c r="G3330" s="48" t="s">
        <v>5968</v>
      </c>
      <c r="H3330" s="52">
        <v>11</v>
      </c>
      <c r="I3330" s="51" t="s">
        <v>364</v>
      </c>
      <c r="J3330" s="1">
        <v>243.94</v>
      </c>
      <c r="K3330" s="132">
        <v>1033545</v>
      </c>
      <c r="L3330" s="131"/>
      <c r="M3330" s="131">
        <v>7.2</v>
      </c>
      <c r="N3330" s="131">
        <v>78</v>
      </c>
      <c r="O3330" s="133">
        <f t="shared" si="490"/>
        <v>561.6</v>
      </c>
      <c r="P3330" s="131" t="s">
        <v>5138</v>
      </c>
      <c r="Q3330" s="131" t="s">
        <v>5971</v>
      </c>
      <c r="R3330" s="134" t="s">
        <v>9539</v>
      </c>
      <c r="S3330" s="149">
        <v>41.43805555555555</v>
      </c>
      <c r="T3330" s="149">
        <v>3.767095959595959</v>
      </c>
      <c r="U3330" s="150">
        <v>45384</v>
      </c>
      <c r="V3330" s="149">
        <v>0.99999999999999911</v>
      </c>
      <c r="W3330" s="130">
        <v>5.18</v>
      </c>
      <c r="X3330" s="135">
        <v>980</v>
      </c>
      <c r="Y3330" s="130" t="str">
        <f t="shared" si="485"/>
        <v>RL582</v>
      </c>
      <c r="Z3330" s="130" t="str">
        <f t="shared" si="486"/>
        <v>60/UR18650ZY</v>
      </c>
      <c r="AA3330" s="135">
        <f t="shared" si="487"/>
        <v>5.18</v>
      </c>
      <c r="AB3330" s="135">
        <f t="shared" si="488"/>
        <v>243.94</v>
      </c>
      <c r="AC3330" s="130">
        <f t="shared" si="491"/>
        <v>980</v>
      </c>
      <c r="AD3330" s="130" t="str">
        <f t="shared" si="489"/>
        <v>66000-795</v>
      </c>
      <c r="AE3330" s="136"/>
      <c r="AF3330" s="137"/>
      <c r="AG3330" s="1" t="s">
        <v>152</v>
      </c>
      <c r="AH3330" s="43">
        <v>2744</v>
      </c>
      <c r="AI3330" s="229">
        <v>45373</v>
      </c>
    </row>
    <row r="3331" spans="1:35" x14ac:dyDescent="0.25">
      <c r="A3331" s="140">
        <v>45377</v>
      </c>
      <c r="B3331" s="55">
        <v>340127</v>
      </c>
      <c r="C3331" s="236"/>
      <c r="D3331" s="51" t="s">
        <v>9738</v>
      </c>
      <c r="E3331" s="54">
        <v>45377</v>
      </c>
      <c r="F3331" s="51" t="s">
        <v>9738</v>
      </c>
      <c r="G3331" s="48"/>
      <c r="H3331" s="52">
        <v>1</v>
      </c>
      <c r="I3331" s="51"/>
      <c r="J3331" s="1">
        <v>10.6</v>
      </c>
      <c r="K3331" s="132">
        <v>1033811</v>
      </c>
      <c r="L3331" s="131"/>
      <c r="M3331" s="131"/>
      <c r="N3331" s="131"/>
      <c r="O3331" s="133">
        <f t="shared" si="490"/>
        <v>0</v>
      </c>
      <c r="P3331" s="131"/>
      <c r="Q3331" s="131"/>
      <c r="R3331" s="134" t="s">
        <v>9073</v>
      </c>
      <c r="S3331" s="149">
        <v>0.93055555555555536</v>
      </c>
      <c r="T3331" s="149">
        <v>0.93055555555555536</v>
      </c>
      <c r="U3331" s="150">
        <v>45379</v>
      </c>
      <c r="V3331" s="149">
        <v>0.16666666666666741</v>
      </c>
      <c r="W3331" s="130">
        <v>1</v>
      </c>
      <c r="X3331" s="135">
        <v>24.6</v>
      </c>
      <c r="Y3331" s="130" t="str">
        <f t="shared" si="485"/>
        <v xml:space="preserve">LAB REPLACE BOARD </v>
      </c>
      <c r="Z3331" s="130">
        <f t="shared" si="486"/>
        <v>0</v>
      </c>
      <c r="AA3331" s="135">
        <f t="shared" si="487"/>
        <v>1</v>
      </c>
      <c r="AB3331" s="135">
        <f t="shared" si="488"/>
        <v>10.6</v>
      </c>
      <c r="AC3331" s="130">
        <f t="shared" si="491"/>
        <v>24.6</v>
      </c>
      <c r="AD3331" s="130">
        <f t="shared" si="489"/>
        <v>0</v>
      </c>
      <c r="AE3331" s="136"/>
      <c r="AF3331" s="137"/>
      <c r="AG3331" s="1" t="s">
        <v>152</v>
      </c>
      <c r="AH3331" s="43">
        <v>31615</v>
      </c>
      <c r="AI3331" s="229">
        <v>45377</v>
      </c>
    </row>
    <row r="3332" spans="1:35" x14ac:dyDescent="0.25">
      <c r="A3332" s="146">
        <v>45378</v>
      </c>
      <c r="B3332" s="57" t="s">
        <v>9701</v>
      </c>
      <c r="C3332" s="51" t="s">
        <v>9702</v>
      </c>
      <c r="D3332" s="51" t="s">
        <v>881</v>
      </c>
      <c r="E3332" s="54">
        <v>45392</v>
      </c>
      <c r="F3332" s="51" t="s">
        <v>4423</v>
      </c>
      <c r="G3332" s="51" t="s">
        <v>880</v>
      </c>
      <c r="H3332" s="51">
        <v>200</v>
      </c>
      <c r="I3332" s="51" t="s">
        <v>383</v>
      </c>
      <c r="J3332" s="51">
        <v>5.86</v>
      </c>
      <c r="K3332" s="132">
        <v>1033187</v>
      </c>
      <c r="L3332" s="131"/>
      <c r="M3332" s="131">
        <v>3.6</v>
      </c>
      <c r="N3332" s="131">
        <v>2.2999999999999998</v>
      </c>
      <c r="O3332" s="133">
        <f t="shared" si="490"/>
        <v>8.2799999999999994</v>
      </c>
      <c r="P3332" s="131" t="s">
        <v>3486</v>
      </c>
      <c r="Q3332" s="131" t="s">
        <v>412</v>
      </c>
      <c r="R3332" s="134" t="s">
        <v>248</v>
      </c>
      <c r="S3332" s="149">
        <v>12.579722222222221</v>
      </c>
      <c r="T3332" s="149">
        <v>6.2898611111111113E-2</v>
      </c>
      <c r="U3332" s="150">
        <v>45384</v>
      </c>
      <c r="V3332" s="149">
        <v>1.583333333333333</v>
      </c>
      <c r="W3332" s="130">
        <v>0.03</v>
      </c>
      <c r="X3332" s="135">
        <v>12.98</v>
      </c>
      <c r="Y3332" s="130" t="str">
        <f t="shared" ref="Y3332:Y3363" si="492">D3332</f>
        <v>RL1208B2</v>
      </c>
      <c r="Z3332" s="130" t="str">
        <f t="shared" ref="Z3332:Z3363" si="493">C3332</f>
        <v xml:space="preserve">1/NCA103450 </v>
      </c>
      <c r="AA3332" s="135">
        <f t="shared" ref="AA3332:AA3363" si="494">W3332</f>
        <v>0.03</v>
      </c>
      <c r="AB3332" s="135">
        <f t="shared" ref="AB3332:AB3363" si="495">J3332</f>
        <v>5.86</v>
      </c>
      <c r="AC3332" s="130">
        <f t="shared" si="491"/>
        <v>12.98</v>
      </c>
      <c r="AD3332" s="130" t="str">
        <f t="shared" ref="AD3332:AD3363" si="496">G3332</f>
        <v>67001-699B2</v>
      </c>
      <c r="AE3332" s="136"/>
      <c r="AF3332" s="137"/>
      <c r="AG3332" s="1" t="s">
        <v>152</v>
      </c>
      <c r="AH3332" s="43">
        <v>66872</v>
      </c>
      <c r="AI3332" s="229">
        <v>45370</v>
      </c>
    </row>
    <row r="3333" spans="1:35" x14ac:dyDescent="0.25">
      <c r="A3333" s="146">
        <v>45386</v>
      </c>
      <c r="B3333" s="57" t="s">
        <v>9764</v>
      </c>
      <c r="C3333" s="51" t="s">
        <v>5567</v>
      </c>
      <c r="D3333" s="51" t="s">
        <v>1803</v>
      </c>
      <c r="E3333" s="54">
        <v>45404</v>
      </c>
      <c r="F3333" s="51" t="s">
        <v>6115</v>
      </c>
      <c r="G3333" s="48" t="s">
        <v>1801</v>
      </c>
      <c r="H3333" s="52">
        <v>1</v>
      </c>
      <c r="I3333" s="51" t="s">
        <v>3647</v>
      </c>
      <c r="J3333" s="1">
        <v>20.65</v>
      </c>
      <c r="K3333" s="132">
        <v>1034542</v>
      </c>
      <c r="L3333" s="131"/>
      <c r="M3333" s="131">
        <v>7.2</v>
      </c>
      <c r="N3333" s="131">
        <v>11</v>
      </c>
      <c r="O3333" s="133">
        <f t="shared" si="490"/>
        <v>79.2</v>
      </c>
      <c r="P3333" s="131" t="s">
        <v>3486</v>
      </c>
      <c r="Q3333" s="131" t="s">
        <v>281</v>
      </c>
      <c r="R3333" s="134" t="s">
        <v>248</v>
      </c>
      <c r="S3333" s="149">
        <v>2.0608333333333331</v>
      </c>
      <c r="T3333" s="149">
        <v>2.0608333333333331</v>
      </c>
      <c r="U3333" s="150">
        <v>45390</v>
      </c>
      <c r="V3333" s="149">
        <v>0.16666666666666607</v>
      </c>
      <c r="W3333" s="130">
        <v>1.85</v>
      </c>
      <c r="X3333" s="135">
        <v>118</v>
      </c>
      <c r="Y3333" s="130" t="str">
        <f t="shared" si="492"/>
        <v>RL1461</v>
      </c>
      <c r="Z3333" s="130" t="str">
        <f t="shared" si="493"/>
        <v>4/INR26650-55A</v>
      </c>
      <c r="AA3333" s="135">
        <f t="shared" si="494"/>
        <v>1.85</v>
      </c>
      <c r="AB3333" s="135">
        <f t="shared" si="495"/>
        <v>20.65</v>
      </c>
      <c r="AC3333" s="130">
        <f t="shared" si="491"/>
        <v>118</v>
      </c>
      <c r="AD3333" s="130" t="str">
        <f t="shared" si="496"/>
        <v>66002-656</v>
      </c>
      <c r="AE3333" s="136"/>
      <c r="AF3333" s="137"/>
      <c r="AG3333" s="1" t="s">
        <v>151</v>
      </c>
      <c r="AH3333" s="43">
        <v>65658</v>
      </c>
      <c r="AI3333" s="229">
        <v>45385</v>
      </c>
    </row>
    <row r="3334" spans="1:35" x14ac:dyDescent="0.25">
      <c r="A3334" s="146">
        <v>45379</v>
      </c>
      <c r="B3334" s="191">
        <v>340159</v>
      </c>
      <c r="C3334" s="175" t="s">
        <v>1813</v>
      </c>
      <c r="D3334" s="175" t="s">
        <v>9753</v>
      </c>
      <c r="E3334" s="187">
        <v>45388</v>
      </c>
      <c r="F3334" s="175" t="s">
        <v>282</v>
      </c>
      <c r="G3334" s="176" t="s">
        <v>9752</v>
      </c>
      <c r="H3334" s="177">
        <v>1</v>
      </c>
      <c r="I3334" s="175" t="s">
        <v>318</v>
      </c>
      <c r="J3334">
        <v>5.22</v>
      </c>
      <c r="K3334" s="132">
        <v>1033455</v>
      </c>
      <c r="L3334" s="131"/>
      <c r="M3334" s="131">
        <v>3.6</v>
      </c>
      <c r="N3334" s="131">
        <v>3.35</v>
      </c>
      <c r="O3334" s="133">
        <v>5.22</v>
      </c>
      <c r="P3334" s="131" t="s">
        <v>5138</v>
      </c>
      <c r="Q3334" s="131" t="s">
        <v>412</v>
      </c>
      <c r="R3334" s="134" t="s">
        <v>248</v>
      </c>
      <c r="S3334" s="149">
        <v>0.79472222222222078</v>
      </c>
      <c r="T3334" s="149">
        <v>0.79472222222222078</v>
      </c>
      <c r="U3334" s="150">
        <v>45390</v>
      </c>
      <c r="V3334" s="149">
        <v>8.3333333333333037E-2</v>
      </c>
      <c r="W3334" s="130">
        <v>0.15</v>
      </c>
      <c r="X3334" s="135">
        <v>45</v>
      </c>
      <c r="Y3334" s="130" t="str">
        <f t="shared" si="492"/>
        <v>RL1340</v>
      </c>
      <c r="Z3334" s="130" t="str">
        <f t="shared" si="493"/>
        <v>1/NCR18650GA</v>
      </c>
      <c r="AA3334" s="135">
        <f t="shared" si="494"/>
        <v>0.15</v>
      </c>
      <c r="AB3334" s="135">
        <f t="shared" si="495"/>
        <v>5.22</v>
      </c>
      <c r="AC3334" s="130">
        <f t="shared" si="491"/>
        <v>45</v>
      </c>
      <c r="AD3334" s="130" t="str">
        <f t="shared" si="496"/>
        <v>66002-344</v>
      </c>
      <c r="AE3334" s="136"/>
      <c r="AF3334" s="137"/>
      <c r="AG3334" s="1" t="s">
        <v>152</v>
      </c>
      <c r="AH3334" s="43" t="s">
        <v>283</v>
      </c>
      <c r="AI3334" s="229">
        <v>45379</v>
      </c>
    </row>
    <row r="3335" spans="1:35" x14ac:dyDescent="0.25">
      <c r="A3335" s="146">
        <v>45386</v>
      </c>
      <c r="B3335" s="57" t="s">
        <v>9769</v>
      </c>
      <c r="C3335" s="51" t="s">
        <v>9770</v>
      </c>
      <c r="D3335" s="51" t="s">
        <v>1141</v>
      </c>
      <c r="E3335" s="54">
        <v>45387</v>
      </c>
      <c r="F3335" s="51" t="s">
        <v>333</v>
      </c>
      <c r="G3335" s="48" t="s">
        <v>1138</v>
      </c>
      <c r="H3335" s="52">
        <v>1</v>
      </c>
      <c r="I3335" s="51" t="s">
        <v>736</v>
      </c>
      <c r="J3335" s="1">
        <v>2.41</v>
      </c>
      <c r="K3335" s="132">
        <v>1034529</v>
      </c>
      <c r="L3335" s="131"/>
      <c r="M3335" s="131">
        <v>3</v>
      </c>
      <c r="N3335" s="131">
        <v>1.2</v>
      </c>
      <c r="O3335" s="133">
        <f t="shared" ref="O3335:O3360" si="497">N3335*M3335</f>
        <v>3.5999999999999996</v>
      </c>
      <c r="P3335" s="131" t="s">
        <v>435</v>
      </c>
      <c r="Q3335" s="131" t="s">
        <v>412</v>
      </c>
      <c r="R3335" s="134" t="s">
        <v>248</v>
      </c>
      <c r="S3335" s="149">
        <v>0.27472222222222209</v>
      </c>
      <c r="T3335" s="149">
        <v>0.27472222222222209</v>
      </c>
      <c r="U3335" s="150">
        <v>45390</v>
      </c>
      <c r="V3335" s="149">
        <v>8.3333333333333037E-2</v>
      </c>
      <c r="W3335" s="130">
        <v>0.16</v>
      </c>
      <c r="X3335" s="135">
        <v>11.14</v>
      </c>
      <c r="Y3335" s="130" t="str">
        <f t="shared" si="492"/>
        <v>L355</v>
      </c>
      <c r="Z3335" s="130" t="str">
        <f t="shared" si="493"/>
        <v>1/PLC-2/3A-3-121</v>
      </c>
      <c r="AA3335" s="135">
        <f t="shared" si="494"/>
        <v>0.16</v>
      </c>
      <c r="AB3335" s="135">
        <f t="shared" si="495"/>
        <v>2.41</v>
      </c>
      <c r="AC3335" s="130">
        <f t="shared" si="491"/>
        <v>11.14</v>
      </c>
      <c r="AD3335" s="130" t="str">
        <f t="shared" si="496"/>
        <v>46003-301</v>
      </c>
      <c r="AE3335" s="136"/>
      <c r="AF3335" s="137"/>
      <c r="AG3335" s="1" t="s">
        <v>573</v>
      </c>
      <c r="AH3335" s="43" t="s">
        <v>334</v>
      </c>
      <c r="AI3335" s="229">
        <v>45386</v>
      </c>
    </row>
    <row r="3336" spans="1:35" x14ac:dyDescent="0.25">
      <c r="A3336" s="144">
        <v>45357</v>
      </c>
      <c r="B3336" s="56" t="s">
        <v>9600</v>
      </c>
      <c r="C3336" s="51" t="s">
        <v>1139</v>
      </c>
      <c r="D3336" s="51" t="s">
        <v>1141</v>
      </c>
      <c r="E3336" s="54">
        <v>45376</v>
      </c>
      <c r="F3336" s="51" t="s">
        <v>6788</v>
      </c>
      <c r="G3336" s="48" t="s">
        <v>1138</v>
      </c>
      <c r="H3336" s="52">
        <v>46</v>
      </c>
      <c r="I3336" s="51" t="s">
        <v>736</v>
      </c>
      <c r="J3336" s="1">
        <v>2.39</v>
      </c>
      <c r="K3336" s="132">
        <v>1031305</v>
      </c>
      <c r="L3336" s="131"/>
      <c r="M3336" s="131">
        <v>3</v>
      </c>
      <c r="N3336" s="131">
        <v>1.2</v>
      </c>
      <c r="O3336" s="133">
        <f t="shared" si="497"/>
        <v>3.5999999999999996</v>
      </c>
      <c r="P3336" s="131" t="s">
        <v>9601</v>
      </c>
      <c r="Q3336" s="131" t="s">
        <v>412</v>
      </c>
      <c r="R3336" s="134" t="s">
        <v>9787</v>
      </c>
      <c r="S3336" s="149">
        <v>9.1808333333333358</v>
      </c>
      <c r="T3336" s="149">
        <v>0.19958333333333339</v>
      </c>
      <c r="U3336" s="150">
        <v>45390</v>
      </c>
      <c r="V3336" s="149">
        <v>0.58333333333333259</v>
      </c>
      <c r="W3336" s="130">
        <v>0.16</v>
      </c>
      <c r="X3336" s="135">
        <v>11.55</v>
      </c>
      <c r="Y3336" s="130" t="str">
        <f t="shared" si="492"/>
        <v>L355</v>
      </c>
      <c r="Z3336" s="130" t="str">
        <f t="shared" si="493"/>
        <v>PLC-2/3A-3-121</v>
      </c>
      <c r="AA3336" s="135">
        <f t="shared" si="494"/>
        <v>0.16</v>
      </c>
      <c r="AB3336" s="135">
        <f t="shared" si="495"/>
        <v>2.39</v>
      </c>
      <c r="AC3336" s="130">
        <f t="shared" si="491"/>
        <v>11.55</v>
      </c>
      <c r="AD3336" s="130" t="str">
        <f t="shared" si="496"/>
        <v>46003-301</v>
      </c>
      <c r="AE3336" s="136"/>
      <c r="AF3336" s="137"/>
      <c r="AG3336" s="1" t="s">
        <v>573</v>
      </c>
      <c r="AH3336" s="43">
        <v>25000</v>
      </c>
      <c r="AI3336" s="229">
        <v>45356</v>
      </c>
    </row>
    <row r="3337" spans="1:35" x14ac:dyDescent="0.25">
      <c r="A3337" s="140">
        <v>45377</v>
      </c>
      <c r="B3337" s="55" t="s">
        <v>9736</v>
      </c>
      <c r="C3337" s="51" t="s">
        <v>369</v>
      </c>
      <c r="D3337" s="51" t="s">
        <v>9737</v>
      </c>
      <c r="E3337" s="54">
        <v>45404</v>
      </c>
      <c r="F3337" s="51" t="s">
        <v>609</v>
      </c>
      <c r="G3337" s="48" t="s">
        <v>4430</v>
      </c>
      <c r="H3337" s="52">
        <v>20</v>
      </c>
      <c r="I3337" s="51" t="s">
        <v>368</v>
      </c>
      <c r="J3337" s="1">
        <v>14.14</v>
      </c>
      <c r="K3337" s="132">
        <v>1033633</v>
      </c>
      <c r="L3337" s="131"/>
      <c r="M3337" s="131">
        <v>7.2</v>
      </c>
      <c r="N3337" s="131">
        <v>2.7</v>
      </c>
      <c r="O3337" s="133">
        <f t="shared" si="497"/>
        <v>19.440000000000001</v>
      </c>
      <c r="P3337" s="131" t="s">
        <v>3497</v>
      </c>
      <c r="Q3337" s="131" t="s">
        <v>464</v>
      </c>
      <c r="R3337" s="134" t="s">
        <v>248</v>
      </c>
      <c r="S3337" s="149">
        <v>11.870555555555558</v>
      </c>
      <c r="T3337" s="149">
        <v>0.59352777777777788</v>
      </c>
      <c r="U3337" s="150">
        <v>45390</v>
      </c>
      <c r="V3337" s="149">
        <v>0.49999999999999956</v>
      </c>
      <c r="W3337" s="130">
        <v>0.27</v>
      </c>
      <c r="X3337" s="135">
        <v>96.67</v>
      </c>
      <c r="Y3337" s="130" t="str">
        <f t="shared" si="492"/>
        <v>N508</v>
      </c>
      <c r="Z3337" s="130" t="str">
        <f t="shared" si="493"/>
        <v>6/HR-AU</v>
      </c>
      <c r="AA3337" s="135">
        <f t="shared" si="494"/>
        <v>0.27</v>
      </c>
      <c r="AB3337" s="135">
        <f t="shared" si="495"/>
        <v>14.14</v>
      </c>
      <c r="AC3337" s="130">
        <f t="shared" si="491"/>
        <v>96.67</v>
      </c>
      <c r="AD3337" s="130" t="str">
        <f t="shared" si="496"/>
        <v>22000-006INSERT</v>
      </c>
      <c r="AE3337" s="136"/>
      <c r="AF3337" s="137"/>
      <c r="AG3337" s="1" t="s">
        <v>152</v>
      </c>
      <c r="AH3337" s="43">
        <v>32091</v>
      </c>
      <c r="AI3337" s="229">
        <v>45374</v>
      </c>
    </row>
    <row r="3338" spans="1:35" x14ac:dyDescent="0.25">
      <c r="A3338" s="146">
        <v>45386</v>
      </c>
      <c r="B3338" s="57" t="s">
        <v>9768</v>
      </c>
      <c r="C3338" s="51" t="s">
        <v>149</v>
      </c>
      <c r="D3338" s="51" t="s">
        <v>220</v>
      </c>
      <c r="E3338" s="54">
        <v>45406</v>
      </c>
      <c r="F3338" s="51" t="s">
        <v>3091</v>
      </c>
      <c r="G3338" s="48" t="s">
        <v>219</v>
      </c>
      <c r="H3338" s="52">
        <v>10</v>
      </c>
      <c r="I3338" s="51" t="s">
        <v>148</v>
      </c>
      <c r="J3338" s="1">
        <v>18.14</v>
      </c>
      <c r="K3338" s="132">
        <v>1034520</v>
      </c>
      <c r="L3338" s="131"/>
      <c r="M3338" s="131">
        <v>3.6</v>
      </c>
      <c r="N3338" s="131">
        <v>13</v>
      </c>
      <c r="O3338" s="133">
        <f t="shared" si="497"/>
        <v>46.800000000000004</v>
      </c>
      <c r="P3338" s="131" t="s">
        <v>421</v>
      </c>
      <c r="Q3338" s="131" t="s">
        <v>412</v>
      </c>
      <c r="R3338" s="134" t="s">
        <v>2172</v>
      </c>
      <c r="S3338" s="149">
        <v>4.3213888888888912</v>
      </c>
      <c r="T3338" s="149">
        <v>0.43213888888888913</v>
      </c>
      <c r="U3338" s="150">
        <v>45390</v>
      </c>
      <c r="V3338" s="149">
        <v>0.16666666666666741</v>
      </c>
      <c r="W3338" s="130">
        <v>0.2</v>
      </c>
      <c r="X3338" s="135">
        <v>33</v>
      </c>
      <c r="Y3338" s="130" t="str">
        <f t="shared" si="492"/>
        <v>L204</v>
      </c>
      <c r="Z3338" s="130" t="str">
        <f t="shared" si="493"/>
        <v>1/LSH20</v>
      </c>
      <c r="AA3338" s="135">
        <f t="shared" si="494"/>
        <v>0.2</v>
      </c>
      <c r="AB3338" s="135">
        <f t="shared" si="495"/>
        <v>18.14</v>
      </c>
      <c r="AC3338" s="130">
        <f t="shared" si="491"/>
        <v>33</v>
      </c>
      <c r="AD3338" s="130" t="str">
        <f t="shared" si="496"/>
        <v>66000-207</v>
      </c>
      <c r="AE3338" s="136"/>
      <c r="AF3338" s="137"/>
      <c r="AG3338" s="1" t="s">
        <v>152</v>
      </c>
      <c r="AH3338" s="43">
        <v>65365</v>
      </c>
      <c r="AI3338" s="229">
        <v>45386</v>
      </c>
    </row>
    <row r="3339" spans="1:35" x14ac:dyDescent="0.25">
      <c r="A3339" s="144">
        <v>45364</v>
      </c>
      <c r="B3339" s="56" t="s">
        <v>9659</v>
      </c>
      <c r="C3339" s="51" t="s">
        <v>7995</v>
      </c>
      <c r="D3339" s="51" t="s">
        <v>753</v>
      </c>
      <c r="E3339" s="54">
        <v>45383</v>
      </c>
      <c r="F3339" s="51" t="s">
        <v>659</v>
      </c>
      <c r="G3339" s="48" t="s">
        <v>752</v>
      </c>
      <c r="H3339" s="52">
        <v>5</v>
      </c>
      <c r="I3339" s="51" t="s">
        <v>95</v>
      </c>
      <c r="J3339" s="1">
        <v>33.770000000000003</v>
      </c>
      <c r="K3339" s="132">
        <v>1032095</v>
      </c>
      <c r="L3339" s="131"/>
      <c r="M3339" s="131">
        <v>18</v>
      </c>
      <c r="N3339" s="131">
        <v>54</v>
      </c>
      <c r="O3339" s="133">
        <f t="shared" si="497"/>
        <v>972</v>
      </c>
      <c r="P3339" s="131" t="s">
        <v>3538</v>
      </c>
      <c r="Q3339" s="131" t="s">
        <v>592</v>
      </c>
      <c r="R3339" s="134" t="s">
        <v>9787</v>
      </c>
      <c r="S3339" s="149">
        <v>14.291666666666671</v>
      </c>
      <c r="T3339" s="149">
        <v>2.8583333333333343</v>
      </c>
      <c r="U3339" s="150">
        <v>45387</v>
      </c>
      <c r="V3339" s="149">
        <v>0.49999999999999956</v>
      </c>
      <c r="W3339" s="130">
        <v>1.7</v>
      </c>
      <c r="X3339" s="135">
        <v>162</v>
      </c>
      <c r="Y3339" s="130" t="str">
        <f t="shared" si="492"/>
        <v>AL274</v>
      </c>
      <c r="Z3339" s="130" t="str">
        <f t="shared" si="493"/>
        <v xml:space="preserve">36/LR20XW </v>
      </c>
      <c r="AA3339" s="135">
        <f t="shared" si="494"/>
        <v>1.7</v>
      </c>
      <c r="AB3339" s="135">
        <f t="shared" si="495"/>
        <v>33.770000000000003</v>
      </c>
      <c r="AC3339" s="130">
        <f t="shared" si="491"/>
        <v>162</v>
      </c>
      <c r="AD3339" s="130" t="str">
        <f t="shared" si="496"/>
        <v>66000-265</v>
      </c>
      <c r="AE3339" s="136"/>
      <c r="AF3339" s="137"/>
      <c r="AG3339" s="1" t="s">
        <v>573</v>
      </c>
      <c r="AH3339" s="43">
        <v>2557</v>
      </c>
      <c r="AI3339" s="229">
        <v>45363</v>
      </c>
    </row>
    <row r="3340" spans="1:35" x14ac:dyDescent="0.25">
      <c r="A3340" s="144">
        <v>45364</v>
      </c>
      <c r="B3340" s="56" t="s">
        <v>9660</v>
      </c>
      <c r="C3340" s="51" t="s">
        <v>3841</v>
      </c>
      <c r="D3340" s="51" t="s">
        <v>3842</v>
      </c>
      <c r="E3340" s="54">
        <v>45383</v>
      </c>
      <c r="F3340" s="51" t="s">
        <v>659</v>
      </c>
      <c r="G3340" s="48" t="s">
        <v>3840</v>
      </c>
      <c r="H3340" s="52">
        <v>8</v>
      </c>
      <c r="I3340" s="51" t="s">
        <v>256</v>
      </c>
      <c r="J3340" s="1">
        <v>9</v>
      </c>
      <c r="K3340" s="132">
        <v>1032095</v>
      </c>
      <c r="L3340" s="131"/>
      <c r="M3340" s="131">
        <v>22.5</v>
      </c>
      <c r="N3340" s="131"/>
      <c r="O3340" s="133">
        <f t="shared" si="497"/>
        <v>0</v>
      </c>
      <c r="P3340" s="131" t="s">
        <v>3538</v>
      </c>
      <c r="Q3340" s="131" t="s">
        <v>6683</v>
      </c>
      <c r="R3340" s="134" t="s">
        <v>5667</v>
      </c>
      <c r="S3340" s="149">
        <v>21.661666666666669</v>
      </c>
      <c r="T3340" s="149">
        <v>2.7077083333333336</v>
      </c>
      <c r="U3340" s="150">
        <v>45387</v>
      </c>
      <c r="V3340" s="149">
        <v>0.25000000000000044</v>
      </c>
      <c r="W3340" s="130">
        <v>1.7</v>
      </c>
      <c r="X3340" s="135">
        <v>137</v>
      </c>
      <c r="Y3340" s="130" t="str">
        <f t="shared" si="492"/>
        <v>AL317</v>
      </c>
      <c r="Z3340" s="130" t="str">
        <f t="shared" si="493"/>
        <v>45/LR6XW</v>
      </c>
      <c r="AA3340" s="135">
        <f t="shared" si="494"/>
        <v>1.7</v>
      </c>
      <c r="AB3340" s="135">
        <f t="shared" si="495"/>
        <v>9</v>
      </c>
      <c r="AC3340" s="130">
        <f t="shared" si="491"/>
        <v>137</v>
      </c>
      <c r="AD3340" s="130" t="str">
        <f t="shared" si="496"/>
        <v>66000-633</v>
      </c>
      <c r="AE3340" s="136"/>
      <c r="AF3340" s="137"/>
      <c r="AG3340" s="1" t="s">
        <v>573</v>
      </c>
      <c r="AH3340" s="43">
        <v>2557</v>
      </c>
      <c r="AI3340" s="229">
        <v>45363</v>
      </c>
    </row>
    <row r="3341" spans="1:35" x14ac:dyDescent="0.25">
      <c r="A3341" s="146">
        <v>45386</v>
      </c>
      <c r="B3341" s="57" t="s">
        <v>9766</v>
      </c>
      <c r="C3341" s="51" t="s">
        <v>9767</v>
      </c>
      <c r="D3341" s="51" t="s">
        <v>1141</v>
      </c>
      <c r="E3341" s="54">
        <v>45387</v>
      </c>
      <c r="F3341" s="51" t="s">
        <v>117</v>
      </c>
      <c r="G3341" s="48" t="s">
        <v>1138</v>
      </c>
      <c r="H3341" s="52">
        <v>4</v>
      </c>
      <c r="I3341" s="51" t="s">
        <v>736</v>
      </c>
      <c r="J3341" s="1">
        <v>2.41</v>
      </c>
      <c r="K3341" s="132">
        <v>1034556</v>
      </c>
      <c r="L3341" s="131"/>
      <c r="M3341" s="131">
        <v>3</v>
      </c>
      <c r="N3341" s="131">
        <v>1.2</v>
      </c>
      <c r="O3341" s="133">
        <f t="shared" si="497"/>
        <v>3.5999999999999996</v>
      </c>
      <c r="P3341" s="131" t="s">
        <v>435</v>
      </c>
      <c r="Q3341" s="131" t="s">
        <v>412</v>
      </c>
      <c r="R3341" s="134" t="s">
        <v>248</v>
      </c>
      <c r="S3341" s="149">
        <v>1.2749999999999995</v>
      </c>
      <c r="T3341" s="149">
        <v>0.31874999999999987</v>
      </c>
      <c r="U3341" s="150">
        <v>45387</v>
      </c>
      <c r="V3341" s="149">
        <v>0.16666666666666607</v>
      </c>
      <c r="W3341" s="130">
        <v>0.16</v>
      </c>
      <c r="X3341" s="135">
        <v>9.49</v>
      </c>
      <c r="Y3341" s="130" t="str">
        <f t="shared" si="492"/>
        <v>L355</v>
      </c>
      <c r="Z3341" s="130" t="str">
        <f t="shared" si="493"/>
        <v>1/PLC-2/3A-3-12</v>
      </c>
      <c r="AA3341" s="135">
        <f t="shared" si="494"/>
        <v>0.16</v>
      </c>
      <c r="AB3341" s="135">
        <f t="shared" si="495"/>
        <v>2.41</v>
      </c>
      <c r="AC3341" s="130">
        <f t="shared" si="491"/>
        <v>9.49</v>
      </c>
      <c r="AD3341" s="130" t="str">
        <f t="shared" si="496"/>
        <v>46003-301</v>
      </c>
      <c r="AE3341" s="136"/>
      <c r="AF3341" s="137"/>
      <c r="AG3341" s="1" t="s">
        <v>573</v>
      </c>
      <c r="AH3341" s="43">
        <v>24232</v>
      </c>
      <c r="AI3341" s="229">
        <v>45386</v>
      </c>
    </row>
    <row r="3342" spans="1:35" x14ac:dyDescent="0.25">
      <c r="A3342" s="140">
        <v>45377</v>
      </c>
      <c r="B3342" s="55" t="s">
        <v>9729</v>
      </c>
      <c r="C3342" s="51" t="s">
        <v>9730</v>
      </c>
      <c r="D3342" s="51" t="s">
        <v>9605</v>
      </c>
      <c r="E3342" s="54">
        <v>45404</v>
      </c>
      <c r="F3342" s="51" t="s">
        <v>267</v>
      </c>
      <c r="G3342" s="48" t="s">
        <v>9604</v>
      </c>
      <c r="H3342" s="52">
        <v>6</v>
      </c>
      <c r="I3342" s="51" t="s">
        <v>7463</v>
      </c>
      <c r="J3342" s="1">
        <v>18.5</v>
      </c>
      <c r="K3342" s="132">
        <v>1033600</v>
      </c>
      <c r="L3342" s="131"/>
      <c r="M3342" s="131">
        <v>24</v>
      </c>
      <c r="N3342" s="131"/>
      <c r="O3342" s="133">
        <f t="shared" si="497"/>
        <v>0</v>
      </c>
      <c r="P3342" s="131"/>
      <c r="Q3342" s="131"/>
      <c r="R3342" s="134" t="s">
        <v>2172</v>
      </c>
      <c r="S3342" s="149">
        <v>0.9858333333333329</v>
      </c>
      <c r="T3342" s="149">
        <v>0.16430555555555548</v>
      </c>
      <c r="U3342" s="150">
        <v>45392</v>
      </c>
      <c r="V3342" s="149">
        <v>0.16666666666666607</v>
      </c>
      <c r="W3342" s="130">
        <v>0.1</v>
      </c>
      <c r="X3342" s="135">
        <v>29.8</v>
      </c>
      <c r="Y3342" s="130" t="str">
        <f t="shared" si="492"/>
        <v>CH485A</v>
      </c>
      <c r="Z3342" s="130" t="str">
        <f t="shared" si="493"/>
        <v>1/FRA024-S24-I</v>
      </c>
      <c r="AA3342" s="135">
        <f t="shared" si="494"/>
        <v>0.1</v>
      </c>
      <c r="AB3342" s="135">
        <f t="shared" si="495"/>
        <v>18.5</v>
      </c>
      <c r="AC3342" s="130">
        <f t="shared" si="491"/>
        <v>29.8</v>
      </c>
      <c r="AD3342" s="130" t="str">
        <f t="shared" si="496"/>
        <v>67001-790</v>
      </c>
      <c r="AE3342" s="136"/>
      <c r="AF3342" s="137"/>
      <c r="AG3342" s="1" t="s">
        <v>153</v>
      </c>
      <c r="AH3342" s="43">
        <v>66116</v>
      </c>
      <c r="AI3342" s="229">
        <v>45376</v>
      </c>
    </row>
    <row r="3343" spans="1:35" x14ac:dyDescent="0.25">
      <c r="A3343" s="147">
        <v>45387</v>
      </c>
      <c r="B3343" s="82" t="s">
        <v>9777</v>
      </c>
      <c r="C3343" s="51" t="s">
        <v>9770</v>
      </c>
      <c r="D3343" s="51" t="s">
        <v>1141</v>
      </c>
      <c r="E3343" s="54">
        <v>45386</v>
      </c>
      <c r="F3343" s="51" t="s">
        <v>90</v>
      </c>
      <c r="G3343" s="48" t="s">
        <v>1138</v>
      </c>
      <c r="H3343" s="52">
        <v>11</v>
      </c>
      <c r="I3343" s="51" t="s">
        <v>736</v>
      </c>
      <c r="J3343" s="1">
        <v>2.41</v>
      </c>
      <c r="K3343" s="132" t="s">
        <v>90</v>
      </c>
      <c r="L3343" s="131"/>
      <c r="M3343" s="131">
        <v>3</v>
      </c>
      <c r="N3343" s="131">
        <v>1.2</v>
      </c>
      <c r="O3343" s="133">
        <f t="shared" si="497"/>
        <v>3.5999999999999996</v>
      </c>
      <c r="P3343" s="131" t="s">
        <v>435</v>
      </c>
      <c r="Q3343" s="131" t="s">
        <v>412</v>
      </c>
      <c r="R3343" s="134" t="s">
        <v>9073</v>
      </c>
      <c r="S3343" s="149">
        <v>1.6055555555555556</v>
      </c>
      <c r="T3343" s="149">
        <v>0.14595959595959596</v>
      </c>
      <c r="U3343" s="150">
        <v>45394</v>
      </c>
      <c r="V3343" s="149">
        <v>0.25000000000000044</v>
      </c>
      <c r="W3343" s="130">
        <v>0.16</v>
      </c>
      <c r="X3343" s="135">
        <v>11.14</v>
      </c>
      <c r="Y3343" s="130" t="str">
        <f t="shared" si="492"/>
        <v>L355</v>
      </c>
      <c r="Z3343" s="130" t="str">
        <f t="shared" si="493"/>
        <v>1/PLC-2/3A-3-121</v>
      </c>
      <c r="AA3343" s="135">
        <f t="shared" si="494"/>
        <v>0.16</v>
      </c>
      <c r="AB3343" s="135">
        <f t="shared" si="495"/>
        <v>2.41</v>
      </c>
      <c r="AC3343" s="130">
        <f t="shared" si="491"/>
        <v>11.14</v>
      </c>
      <c r="AD3343" s="130" t="str">
        <f t="shared" si="496"/>
        <v>46003-301</v>
      </c>
      <c r="AE3343" s="136"/>
      <c r="AF3343" s="137"/>
      <c r="AG3343" s="1" t="s">
        <v>573</v>
      </c>
      <c r="AH3343" s="43" t="s">
        <v>334</v>
      </c>
      <c r="AI3343" s="229">
        <v>45386</v>
      </c>
    </row>
    <row r="3344" spans="1:35" x14ac:dyDescent="0.25">
      <c r="A3344" s="144">
        <v>45392</v>
      </c>
      <c r="B3344" s="56" t="s">
        <v>9802</v>
      </c>
      <c r="C3344" s="51" t="s">
        <v>9804</v>
      </c>
      <c r="D3344" s="51" t="s">
        <v>9805</v>
      </c>
      <c r="E3344" s="54">
        <v>45393</v>
      </c>
      <c r="F3344" s="51" t="s">
        <v>7282</v>
      </c>
      <c r="G3344" s="48" t="s">
        <v>9803</v>
      </c>
      <c r="H3344" s="52">
        <v>3</v>
      </c>
      <c r="I3344" s="51" t="s">
        <v>7284</v>
      </c>
      <c r="J3344" s="1">
        <v>791.59</v>
      </c>
      <c r="K3344" s="132">
        <v>1035096</v>
      </c>
      <c r="L3344" s="131"/>
      <c r="M3344" s="131">
        <v>33</v>
      </c>
      <c r="N3344" s="131">
        <v>21</v>
      </c>
      <c r="O3344" s="133">
        <f t="shared" si="497"/>
        <v>693</v>
      </c>
      <c r="P3344" s="131" t="s">
        <v>421</v>
      </c>
      <c r="Q3344" s="131" t="s">
        <v>1776</v>
      </c>
      <c r="R3344" s="134" t="s">
        <v>9073</v>
      </c>
      <c r="S3344" s="149">
        <v>9.6180555555555571</v>
      </c>
      <c r="T3344" s="149">
        <v>3.206018518518519</v>
      </c>
      <c r="U3344" s="150">
        <v>45394</v>
      </c>
      <c r="V3344" s="149">
        <v>0.25000000000000044</v>
      </c>
      <c r="W3344" s="130">
        <v>0.5</v>
      </c>
      <c r="X3344" s="135">
        <v>1200</v>
      </c>
      <c r="Y3344" s="130" t="str">
        <f t="shared" si="492"/>
        <v>L930A</v>
      </c>
      <c r="Z3344" s="130" t="str">
        <f t="shared" si="493"/>
        <v>9/LIRDD-165HTS-BC</v>
      </c>
      <c r="AA3344" s="135">
        <f t="shared" si="494"/>
        <v>0.5</v>
      </c>
      <c r="AB3344" s="135">
        <f t="shared" si="495"/>
        <v>791.59</v>
      </c>
      <c r="AC3344" s="130">
        <f t="shared" si="491"/>
        <v>1200</v>
      </c>
      <c r="AD3344" s="130" t="str">
        <f t="shared" si="496"/>
        <v>67001-9431</v>
      </c>
      <c r="AE3344" s="136"/>
      <c r="AF3344" s="137"/>
      <c r="AG3344" s="1" t="s">
        <v>153</v>
      </c>
      <c r="AH3344" s="43">
        <v>2836</v>
      </c>
      <c r="AI3344" s="229">
        <v>45391</v>
      </c>
    </row>
    <row r="3345" spans="1:35" x14ac:dyDescent="0.25">
      <c r="A3345" s="140">
        <v>45377</v>
      </c>
      <c r="B3345" s="55" t="s">
        <v>9731</v>
      </c>
      <c r="C3345" s="51" t="s">
        <v>673</v>
      </c>
      <c r="D3345" s="51" t="s">
        <v>5644</v>
      </c>
      <c r="E3345" s="54">
        <v>45436</v>
      </c>
      <c r="F3345" s="51" t="s">
        <v>571</v>
      </c>
      <c r="G3345" s="48" t="s">
        <v>808</v>
      </c>
      <c r="H3345" s="52">
        <v>500</v>
      </c>
      <c r="I3345" s="51" t="s">
        <v>270</v>
      </c>
      <c r="J3345" s="1">
        <v>11.78</v>
      </c>
      <c r="K3345" s="132">
        <v>1033638</v>
      </c>
      <c r="L3345" s="131"/>
      <c r="M3345" s="131">
        <v>3.6</v>
      </c>
      <c r="N3345" s="131">
        <v>2.1</v>
      </c>
      <c r="O3345" s="133">
        <f t="shared" si="497"/>
        <v>7.5600000000000005</v>
      </c>
      <c r="P3345" s="131" t="s">
        <v>9572</v>
      </c>
      <c r="Q3345" s="131" t="s">
        <v>7375</v>
      </c>
      <c r="R3345" s="134" t="s">
        <v>9828</v>
      </c>
      <c r="S3345" s="149">
        <v>132.32444444444442</v>
      </c>
      <c r="T3345" s="149">
        <v>0.26464888888888882</v>
      </c>
      <c r="U3345" s="150">
        <v>45394</v>
      </c>
      <c r="V3345" s="149">
        <v>8</v>
      </c>
      <c r="W3345" s="130">
        <v>0.23</v>
      </c>
      <c r="X3345" s="135">
        <v>36</v>
      </c>
      <c r="Y3345" s="130" t="str">
        <f t="shared" si="492"/>
        <v>L238A-1048</v>
      </c>
      <c r="Z3345" s="130" t="str">
        <f t="shared" si="493"/>
        <v>2/LS14500</v>
      </c>
      <c r="AA3345" s="135">
        <f t="shared" si="494"/>
        <v>0.23</v>
      </c>
      <c r="AB3345" s="135">
        <f t="shared" si="495"/>
        <v>11.78</v>
      </c>
      <c r="AC3345" s="130">
        <f t="shared" si="491"/>
        <v>36</v>
      </c>
      <c r="AD3345" s="130" t="str">
        <f t="shared" si="496"/>
        <v>66000-231A</v>
      </c>
      <c r="AE3345" s="136"/>
      <c r="AF3345" s="137"/>
      <c r="AG3345" s="1" t="s">
        <v>153</v>
      </c>
      <c r="AH3345" s="43">
        <v>65616</v>
      </c>
      <c r="AI3345" s="229">
        <v>45376</v>
      </c>
    </row>
    <row r="3346" spans="1:35" x14ac:dyDescent="0.25">
      <c r="A3346" s="144">
        <v>45392</v>
      </c>
      <c r="B3346" s="56" t="s">
        <v>9806</v>
      </c>
      <c r="C3346" s="51" t="s">
        <v>5167</v>
      </c>
      <c r="D3346" s="51" t="s">
        <v>9829</v>
      </c>
      <c r="E3346" s="54">
        <v>45405</v>
      </c>
      <c r="F3346" s="51" t="s">
        <v>339</v>
      </c>
      <c r="G3346" s="48" t="s">
        <v>9807</v>
      </c>
      <c r="H3346" s="52">
        <v>1</v>
      </c>
      <c r="I3346" s="51" t="s">
        <v>3758</v>
      </c>
      <c r="J3346" s="1">
        <v>4.63</v>
      </c>
      <c r="K3346" s="132">
        <v>1035147</v>
      </c>
      <c r="L3346" s="131"/>
      <c r="M3346" s="131">
        <v>3.6</v>
      </c>
      <c r="N3346" s="131">
        <v>1</v>
      </c>
      <c r="O3346" s="133">
        <f t="shared" si="497"/>
        <v>3.6</v>
      </c>
      <c r="P3346" s="131" t="s">
        <v>3486</v>
      </c>
      <c r="Q3346" s="131" t="s">
        <v>412</v>
      </c>
      <c r="R3346" s="134" t="s">
        <v>997</v>
      </c>
      <c r="S3346" s="149">
        <v>0.60888888888888903</v>
      </c>
      <c r="T3346" s="149">
        <v>0.60888888888888903</v>
      </c>
      <c r="U3346" s="150">
        <v>45393</v>
      </c>
      <c r="V3346" s="149">
        <v>8.3333333333335702E-2</v>
      </c>
      <c r="W3346" s="130">
        <v>0.25</v>
      </c>
      <c r="X3346" s="135">
        <v>40</v>
      </c>
      <c r="Y3346" s="130" t="str">
        <f t="shared" si="492"/>
        <v>RECELL893</v>
      </c>
      <c r="Z3346" s="130" t="str">
        <f t="shared" si="493"/>
        <v>1/NCA573536</v>
      </c>
      <c r="AA3346" s="135">
        <f t="shared" si="494"/>
        <v>0.25</v>
      </c>
      <c r="AB3346" s="135">
        <f t="shared" si="495"/>
        <v>4.63</v>
      </c>
      <c r="AC3346" s="130">
        <f t="shared" si="491"/>
        <v>40</v>
      </c>
      <c r="AD3346" s="130" t="str">
        <f t="shared" si="496"/>
        <v>66003-253</v>
      </c>
      <c r="AE3346" s="136"/>
      <c r="AF3346" s="137"/>
      <c r="AG3346" s="1" t="s">
        <v>9312</v>
      </c>
      <c r="AH3346" s="43" t="s">
        <v>9419</v>
      </c>
      <c r="AI3346" s="229">
        <v>45391</v>
      </c>
    </row>
    <row r="3347" spans="1:35" x14ac:dyDescent="0.25">
      <c r="A3347" s="140">
        <v>45391</v>
      </c>
      <c r="B3347" s="55" t="s">
        <v>9788</v>
      </c>
      <c r="C3347" s="51" t="s">
        <v>661</v>
      </c>
      <c r="D3347" s="51" t="s">
        <v>9791</v>
      </c>
      <c r="E3347" s="54">
        <v>45408</v>
      </c>
      <c r="F3347" s="51" t="s">
        <v>9789</v>
      </c>
      <c r="G3347" s="48" t="s">
        <v>9790</v>
      </c>
      <c r="H3347" s="52">
        <v>3</v>
      </c>
      <c r="I3347" s="51" t="s">
        <v>660</v>
      </c>
      <c r="J3347" s="1">
        <v>1.27</v>
      </c>
      <c r="K3347" s="132">
        <v>1034681</v>
      </c>
      <c r="L3347" s="131"/>
      <c r="M3347" s="131">
        <v>3.6</v>
      </c>
      <c r="N3347" s="131">
        <v>1.2</v>
      </c>
      <c r="O3347" s="133">
        <f t="shared" si="497"/>
        <v>4.32</v>
      </c>
      <c r="P3347" s="131" t="s">
        <v>9572</v>
      </c>
      <c r="Q3347" s="131" t="s">
        <v>412</v>
      </c>
      <c r="R3347" s="134" t="s">
        <v>997</v>
      </c>
      <c r="S3347" s="149">
        <v>0.59500000000000108</v>
      </c>
      <c r="T3347" s="149">
        <v>0.19833333333333369</v>
      </c>
      <c r="U3347" s="150">
        <v>45393</v>
      </c>
      <c r="V3347" s="149">
        <v>0.16666666666666607</v>
      </c>
      <c r="W3347" s="130">
        <v>0.24</v>
      </c>
      <c r="X3347" s="135">
        <v>19.5</v>
      </c>
      <c r="Y3347" s="130" t="str">
        <f t="shared" si="492"/>
        <v>PACK327</v>
      </c>
      <c r="Z3347" s="130" t="str">
        <f t="shared" si="493"/>
        <v>1/ER14250H</v>
      </c>
      <c r="AA3347" s="135">
        <f t="shared" si="494"/>
        <v>0.24</v>
      </c>
      <c r="AB3347" s="135">
        <f t="shared" si="495"/>
        <v>1.27</v>
      </c>
      <c r="AC3347" s="130">
        <f t="shared" si="491"/>
        <v>19.5</v>
      </c>
      <c r="AD3347" s="130" t="str">
        <f t="shared" si="496"/>
        <v>66001-698</v>
      </c>
      <c r="AE3347" s="136"/>
      <c r="AF3347" s="137"/>
      <c r="AG3347" s="1" t="s">
        <v>152</v>
      </c>
      <c r="AH3347" s="43">
        <v>1871</v>
      </c>
      <c r="AI3347" s="229">
        <v>45387</v>
      </c>
    </row>
    <row r="3348" spans="1:35" x14ac:dyDescent="0.25">
      <c r="A3348" s="139">
        <v>45390</v>
      </c>
      <c r="B3348" s="58" t="s">
        <v>9783</v>
      </c>
      <c r="C3348" s="51" t="s">
        <v>9785</v>
      </c>
      <c r="D3348" s="51" t="s">
        <v>9786</v>
      </c>
      <c r="E3348" s="54">
        <v>45404</v>
      </c>
      <c r="F3348" s="51" t="s">
        <v>255</v>
      </c>
      <c r="G3348" s="48" t="s">
        <v>9784</v>
      </c>
      <c r="H3348" s="52">
        <v>1</v>
      </c>
      <c r="I3348" s="51" t="s">
        <v>8174</v>
      </c>
      <c r="J3348" s="1">
        <v>0.99</v>
      </c>
      <c r="K3348" s="132">
        <v>1034889</v>
      </c>
      <c r="L3348" s="131"/>
      <c r="M3348" s="131">
        <v>3</v>
      </c>
      <c r="N3348" s="131">
        <v>0.94</v>
      </c>
      <c r="O3348" s="133">
        <f t="shared" si="497"/>
        <v>2.82</v>
      </c>
      <c r="P3348" s="131" t="s">
        <v>3538</v>
      </c>
      <c r="Q3348" s="131" t="s">
        <v>582</v>
      </c>
      <c r="R3348" s="134" t="s">
        <v>997</v>
      </c>
      <c r="S3348" s="149">
        <v>0.61500000000000021</v>
      </c>
      <c r="T3348" s="149">
        <v>0.61500000000000021</v>
      </c>
      <c r="U3348" s="150">
        <v>45393</v>
      </c>
      <c r="V3348" s="149">
        <v>8.3333333333335702E-2</v>
      </c>
      <c r="W3348" s="130">
        <v>0.25</v>
      </c>
      <c r="X3348" s="135">
        <v>7.01</v>
      </c>
      <c r="Y3348" s="130" t="str">
        <f t="shared" si="492"/>
        <v>AL629A</v>
      </c>
      <c r="Z3348" s="130" t="str">
        <f t="shared" si="493"/>
        <v>2/LR1</v>
      </c>
      <c r="AA3348" s="135">
        <f t="shared" si="494"/>
        <v>0.25</v>
      </c>
      <c r="AB3348" s="135">
        <f t="shared" si="495"/>
        <v>0.99</v>
      </c>
      <c r="AC3348" s="130">
        <f t="shared" si="491"/>
        <v>7.01</v>
      </c>
      <c r="AD3348" s="130" t="str">
        <f t="shared" si="496"/>
        <v>32001-003</v>
      </c>
      <c r="AE3348" s="136"/>
      <c r="AF3348" s="137"/>
      <c r="AG3348" s="1" t="s">
        <v>573</v>
      </c>
      <c r="AH3348" s="43" t="s">
        <v>277</v>
      </c>
      <c r="AI3348" s="229">
        <v>45390</v>
      </c>
    </row>
    <row r="3349" spans="1:35" x14ac:dyDescent="0.25">
      <c r="A3349" s="139">
        <v>45390</v>
      </c>
      <c r="B3349" s="58" t="s">
        <v>9781</v>
      </c>
      <c r="C3349" s="51" t="s">
        <v>3121</v>
      </c>
      <c r="D3349" s="51" t="s">
        <v>3122</v>
      </c>
      <c r="E3349" s="54">
        <v>45404</v>
      </c>
      <c r="F3349" s="51" t="s">
        <v>282</v>
      </c>
      <c r="G3349" s="48" t="s">
        <v>3120</v>
      </c>
      <c r="H3349" s="52">
        <v>1</v>
      </c>
      <c r="I3349" s="51" t="s">
        <v>299</v>
      </c>
      <c r="J3349" s="1">
        <v>31.46</v>
      </c>
      <c r="K3349" s="132">
        <v>1034899</v>
      </c>
      <c r="L3349" s="131"/>
      <c r="M3349" s="131">
        <v>14.4</v>
      </c>
      <c r="N3349" s="131">
        <v>4.0999999999999996</v>
      </c>
      <c r="O3349" s="133">
        <f t="shared" si="497"/>
        <v>59.04</v>
      </c>
      <c r="P3349" s="131" t="s">
        <v>3486</v>
      </c>
      <c r="Q3349" s="131" t="s">
        <v>92</v>
      </c>
      <c r="R3349" s="134" t="s">
        <v>997</v>
      </c>
      <c r="S3349" s="149">
        <v>2.4699999999999998</v>
      </c>
      <c r="T3349" s="149">
        <v>2.4699999999999998</v>
      </c>
      <c r="U3349" s="150">
        <v>45393</v>
      </c>
      <c r="V3349" s="149">
        <v>8.3333333333333037E-2</v>
      </c>
      <c r="W3349" s="130">
        <v>1.43</v>
      </c>
      <c r="X3349" s="135">
        <v>127.6</v>
      </c>
      <c r="Y3349" s="130" t="str">
        <f t="shared" si="492"/>
        <v>RECELL323</v>
      </c>
      <c r="Z3349" s="130" t="str">
        <f t="shared" si="493"/>
        <v>8/UR18650RX</v>
      </c>
      <c r="AA3349" s="135">
        <f t="shared" si="494"/>
        <v>1.43</v>
      </c>
      <c r="AB3349" s="135">
        <f t="shared" si="495"/>
        <v>31.46</v>
      </c>
      <c r="AC3349" s="130">
        <f t="shared" si="491"/>
        <v>127.6</v>
      </c>
      <c r="AD3349" s="130" t="str">
        <f t="shared" si="496"/>
        <v>30008-108ROTHEN</v>
      </c>
      <c r="AE3349" s="136"/>
      <c r="AF3349" s="137"/>
      <c r="AG3349" s="1" t="s">
        <v>9312</v>
      </c>
      <c r="AH3349" s="43" t="s">
        <v>283</v>
      </c>
      <c r="AI3349" s="229">
        <v>45390</v>
      </c>
    </row>
    <row r="3350" spans="1:35" x14ac:dyDescent="0.25">
      <c r="A3350" s="146">
        <v>45372</v>
      </c>
      <c r="B3350" s="57" t="s">
        <v>9703</v>
      </c>
      <c r="C3350" s="51" t="s">
        <v>9704</v>
      </c>
      <c r="D3350" s="51" t="s">
        <v>1874</v>
      </c>
      <c r="E3350" s="54">
        <v>45392</v>
      </c>
      <c r="F3350" s="51" t="s">
        <v>693</v>
      </c>
      <c r="G3350" s="48" t="s">
        <v>1871</v>
      </c>
      <c r="H3350" s="52">
        <v>6</v>
      </c>
      <c r="I3350" s="51" t="s">
        <v>6419</v>
      </c>
      <c r="J3350" s="1">
        <v>432.89</v>
      </c>
      <c r="K3350" s="132">
        <v>1033250</v>
      </c>
      <c r="L3350" s="131"/>
      <c r="M3350" s="131">
        <v>19.5</v>
      </c>
      <c r="N3350" s="131">
        <v>15.3</v>
      </c>
      <c r="O3350" s="133">
        <f t="shared" si="497"/>
        <v>298.35000000000002</v>
      </c>
      <c r="P3350" s="131" t="s">
        <v>20</v>
      </c>
      <c r="Q3350" s="131" t="s">
        <v>583</v>
      </c>
      <c r="R3350" s="134" t="s">
        <v>9157</v>
      </c>
      <c r="S3350" s="149">
        <v>29.435277777777785</v>
      </c>
      <c r="T3350" s="149">
        <v>4.9058796296296308</v>
      </c>
      <c r="U3350" s="150">
        <v>45393</v>
      </c>
      <c r="V3350" s="149">
        <v>0.25000000000000044</v>
      </c>
      <c r="W3350" s="130">
        <v>3.57</v>
      </c>
      <c r="X3350" s="135">
        <v>850</v>
      </c>
      <c r="Y3350" s="130" t="str">
        <f t="shared" si="492"/>
        <v>DH34</v>
      </c>
      <c r="Z3350" s="130" t="str">
        <f t="shared" si="493"/>
        <v>5/LCRCC-165HT</v>
      </c>
      <c r="AA3350" s="135">
        <f t="shared" si="494"/>
        <v>3.57</v>
      </c>
      <c r="AB3350" s="135">
        <f t="shared" si="495"/>
        <v>432.89</v>
      </c>
      <c r="AC3350" s="130">
        <f t="shared" si="491"/>
        <v>850</v>
      </c>
      <c r="AD3350" s="130" t="str">
        <f t="shared" si="496"/>
        <v>66000-799</v>
      </c>
      <c r="AE3350" s="136"/>
      <c r="AF3350" s="137"/>
      <c r="AG3350" s="1" t="s">
        <v>153</v>
      </c>
      <c r="AH3350" s="43">
        <v>65578</v>
      </c>
      <c r="AI3350" s="229">
        <v>45372</v>
      </c>
    </row>
    <row r="3351" spans="1:35" x14ac:dyDescent="0.25">
      <c r="A3351" s="147">
        <v>45387</v>
      </c>
      <c r="B3351" s="82" t="s">
        <v>9775</v>
      </c>
      <c r="C3351" s="51" t="s">
        <v>663</v>
      </c>
      <c r="D3351" s="51" t="s">
        <v>664</v>
      </c>
      <c r="E3351" s="54">
        <v>45414</v>
      </c>
      <c r="F3351" s="51" t="s">
        <v>260</v>
      </c>
      <c r="G3351" s="48" t="s">
        <v>662</v>
      </c>
      <c r="H3351" s="52">
        <v>10</v>
      </c>
      <c r="I3351" s="51" t="s">
        <v>630</v>
      </c>
      <c r="J3351" s="1">
        <v>24.27</v>
      </c>
      <c r="K3351" s="132">
        <v>1034620</v>
      </c>
      <c r="L3351" s="131"/>
      <c r="M3351" s="131">
        <v>7.2</v>
      </c>
      <c r="N3351" s="131">
        <v>3</v>
      </c>
      <c r="O3351" s="133">
        <f t="shared" si="497"/>
        <v>21.6</v>
      </c>
      <c r="P3351" s="131" t="s">
        <v>96</v>
      </c>
      <c r="Q3351" s="131" t="s">
        <v>464</v>
      </c>
      <c r="R3351" s="134" t="s">
        <v>2172</v>
      </c>
      <c r="S3351" s="149">
        <v>1.9516666666666653</v>
      </c>
      <c r="T3351" s="149">
        <v>0.19516666666666654</v>
      </c>
      <c r="U3351" s="150">
        <v>45392</v>
      </c>
      <c r="V3351" s="149">
        <v>0.41666666666666785</v>
      </c>
      <c r="W3351" s="130">
        <v>0.28000000000000003</v>
      </c>
      <c r="X3351" s="135">
        <v>75.599999999999994</v>
      </c>
      <c r="Y3351" s="130" t="str">
        <f t="shared" si="492"/>
        <v>N405</v>
      </c>
      <c r="Z3351" s="130" t="str">
        <f t="shared" si="493"/>
        <v>6/N3000CR</v>
      </c>
      <c r="AA3351" s="135">
        <f t="shared" si="494"/>
        <v>0.28000000000000003</v>
      </c>
      <c r="AB3351" s="135">
        <f t="shared" si="495"/>
        <v>24.27</v>
      </c>
      <c r="AC3351" s="130">
        <f t="shared" si="491"/>
        <v>75.599999999999994</v>
      </c>
      <c r="AD3351" s="130" t="str">
        <f t="shared" si="496"/>
        <v>30003-856AA</v>
      </c>
      <c r="AE3351" s="136"/>
      <c r="AF3351" s="137"/>
      <c r="AG3351" s="1" t="s">
        <v>573</v>
      </c>
      <c r="AH3351" s="43">
        <v>20171</v>
      </c>
      <c r="AI3351" s="229">
        <v>45386</v>
      </c>
    </row>
    <row r="3352" spans="1:35" x14ac:dyDescent="0.25">
      <c r="A3352" s="139">
        <v>45390</v>
      </c>
      <c r="B3352" s="58" t="s">
        <v>9782</v>
      </c>
      <c r="C3352" s="51" t="s">
        <v>580</v>
      </c>
      <c r="D3352" s="51" t="s">
        <v>3466</v>
      </c>
      <c r="E3352" s="54">
        <v>45419</v>
      </c>
      <c r="F3352" s="51" t="s">
        <v>267</v>
      </c>
      <c r="G3352" s="48" t="s">
        <v>3464</v>
      </c>
      <c r="H3352" s="52">
        <v>3</v>
      </c>
      <c r="I3352" s="51" t="s">
        <v>364</v>
      </c>
      <c r="J3352" s="1">
        <v>8.2799999999999994</v>
      </c>
      <c r="K3352" s="132">
        <v>1034781</v>
      </c>
      <c r="L3352" s="131"/>
      <c r="M3352" s="131">
        <v>3.7</v>
      </c>
      <c r="N3352" s="131">
        <v>5.2</v>
      </c>
      <c r="O3352" s="133">
        <f t="shared" si="497"/>
        <v>19.240000000000002</v>
      </c>
      <c r="P3352" s="131" t="s">
        <v>3486</v>
      </c>
      <c r="Q3352" s="131" t="s">
        <v>550</v>
      </c>
      <c r="R3352" s="134" t="s">
        <v>248</v>
      </c>
      <c r="S3352" s="149">
        <v>1.5611111111111118</v>
      </c>
      <c r="T3352" s="149">
        <v>0.52037037037037059</v>
      </c>
      <c r="U3352" s="150">
        <v>45391</v>
      </c>
      <c r="V3352" s="149">
        <v>0.16666666666666874</v>
      </c>
      <c r="W3352" s="130">
        <v>0.56999999999999995</v>
      </c>
      <c r="X3352" s="135">
        <v>40</v>
      </c>
      <c r="Y3352" s="130" t="str">
        <f t="shared" si="492"/>
        <v>RL261A</v>
      </c>
      <c r="Z3352" s="130" t="str">
        <f t="shared" si="493"/>
        <v>2/UR18650ZY</v>
      </c>
      <c r="AA3352" s="135">
        <f t="shared" si="494"/>
        <v>0.56999999999999995</v>
      </c>
      <c r="AB3352" s="135">
        <f t="shared" si="495"/>
        <v>8.2799999999999994</v>
      </c>
      <c r="AC3352" s="130">
        <f t="shared" si="491"/>
        <v>40</v>
      </c>
      <c r="AD3352" s="130" t="str">
        <f t="shared" si="496"/>
        <v>66000-493</v>
      </c>
      <c r="AE3352" s="136"/>
      <c r="AF3352" s="137"/>
      <c r="AG3352" s="1" t="s">
        <v>153</v>
      </c>
      <c r="AH3352" s="43">
        <v>66116</v>
      </c>
      <c r="AI3352" s="229">
        <v>45390</v>
      </c>
    </row>
    <row r="3353" spans="1:35" x14ac:dyDescent="0.25">
      <c r="A3353" s="147">
        <v>45387</v>
      </c>
      <c r="B3353" s="82" t="s">
        <v>9772</v>
      </c>
      <c r="C3353" s="51" t="s">
        <v>5583</v>
      </c>
      <c r="D3353" s="51" t="s">
        <v>9774</v>
      </c>
      <c r="E3353" s="54">
        <v>45406</v>
      </c>
      <c r="F3353" s="51" t="s">
        <v>7452</v>
      </c>
      <c r="G3353" s="48" t="s">
        <v>9773</v>
      </c>
      <c r="H3353" s="52">
        <v>10</v>
      </c>
      <c r="I3353" s="51" t="s">
        <v>5582</v>
      </c>
      <c r="J3353" s="1">
        <v>5.0199999999999996</v>
      </c>
      <c r="K3353" s="132">
        <v>1035696</v>
      </c>
      <c r="L3353" s="131"/>
      <c r="M3353" s="131">
        <v>3.7</v>
      </c>
      <c r="N3353" s="131">
        <v>0.93</v>
      </c>
      <c r="O3353" s="133">
        <f t="shared" si="497"/>
        <v>3.4410000000000003</v>
      </c>
      <c r="P3353" s="131" t="s">
        <v>3486</v>
      </c>
      <c r="Q3353" s="131" t="s">
        <v>412</v>
      </c>
      <c r="R3353" s="134" t="s">
        <v>248</v>
      </c>
      <c r="S3353" s="149">
        <v>5.4083333333333341</v>
      </c>
      <c r="T3353" s="149">
        <v>0.54083333333333339</v>
      </c>
      <c r="U3353" s="150">
        <v>45391</v>
      </c>
      <c r="V3353" s="149">
        <v>0.16666666666666607</v>
      </c>
      <c r="W3353" s="130">
        <v>0.25</v>
      </c>
      <c r="X3353" s="135">
        <v>25</v>
      </c>
      <c r="Y3353" s="130" t="str">
        <f t="shared" si="492"/>
        <v>RL1377</v>
      </c>
      <c r="Z3353" s="130" t="str">
        <f t="shared" si="493"/>
        <v>1/UF553048F</v>
      </c>
      <c r="AA3353" s="135">
        <f t="shared" si="494"/>
        <v>0.25</v>
      </c>
      <c r="AB3353" s="135">
        <f t="shared" si="495"/>
        <v>5.0199999999999996</v>
      </c>
      <c r="AC3353" s="130">
        <f t="shared" si="491"/>
        <v>25</v>
      </c>
      <c r="AD3353" s="130" t="str">
        <f t="shared" si="496"/>
        <v>66003-940</v>
      </c>
      <c r="AE3353" s="136"/>
      <c r="AF3353" s="137"/>
      <c r="AG3353" s="1" t="s">
        <v>152</v>
      </c>
      <c r="AH3353" s="43">
        <v>66816</v>
      </c>
      <c r="AI3353" s="229">
        <v>45386</v>
      </c>
    </row>
    <row r="3354" spans="1:35" x14ac:dyDescent="0.25">
      <c r="A3354" s="140">
        <v>45398</v>
      </c>
      <c r="B3354" s="55" t="s">
        <v>9847</v>
      </c>
      <c r="C3354" s="51"/>
      <c r="D3354" s="51" t="s">
        <v>9596</v>
      </c>
      <c r="E3354" s="54">
        <v>45411</v>
      </c>
      <c r="F3354" s="51" t="s">
        <v>571</v>
      </c>
      <c r="G3354" s="48" t="s">
        <v>6757</v>
      </c>
      <c r="H3354" s="52">
        <v>2</v>
      </c>
      <c r="I3354" s="51" t="s">
        <v>6758</v>
      </c>
      <c r="J3354" s="1">
        <v>1622.29</v>
      </c>
      <c r="K3354" s="132">
        <v>1035746</v>
      </c>
      <c r="L3354" s="131"/>
      <c r="M3354" s="131"/>
      <c r="N3354" s="131"/>
      <c r="O3354" s="133">
        <f t="shared" si="497"/>
        <v>0</v>
      </c>
      <c r="P3354" s="131"/>
      <c r="Q3354" s="131"/>
      <c r="R3354" s="134" t="s">
        <v>249</v>
      </c>
      <c r="S3354" s="149">
        <v>0.15416666666666679</v>
      </c>
      <c r="T3354" s="149">
        <v>7.7083333333333393E-2</v>
      </c>
      <c r="U3354" s="150">
        <v>45399</v>
      </c>
      <c r="V3354" s="149">
        <v>8.3333333333333037E-2</v>
      </c>
      <c r="W3354" s="130">
        <v>0.5</v>
      </c>
      <c r="X3354" s="135">
        <v>1960</v>
      </c>
      <c r="Y3354" s="130" t="str">
        <f t="shared" si="492"/>
        <v>LABOUR</v>
      </c>
      <c r="Z3354" s="130">
        <f t="shared" si="493"/>
        <v>0</v>
      </c>
      <c r="AA3354" s="135">
        <f t="shared" si="494"/>
        <v>0.5</v>
      </c>
      <c r="AB3354" s="135">
        <f t="shared" si="495"/>
        <v>1622.29</v>
      </c>
      <c r="AC3354" s="130">
        <f t="shared" ref="AC3354:AC3385" si="498">X3354</f>
        <v>1960</v>
      </c>
      <c r="AD3354" s="130" t="str">
        <f t="shared" si="496"/>
        <v>20006-071A</v>
      </c>
      <c r="AE3354" s="136"/>
      <c r="AF3354" s="137"/>
      <c r="AG3354" s="1" t="s">
        <v>153</v>
      </c>
      <c r="AH3354" s="43">
        <v>65616</v>
      </c>
      <c r="AI3354" s="229">
        <v>45397</v>
      </c>
    </row>
    <row r="3355" spans="1:35" x14ac:dyDescent="0.25">
      <c r="A3355" s="139">
        <v>45397</v>
      </c>
      <c r="B3355" s="58" t="s">
        <v>9834</v>
      </c>
      <c r="C3355" s="51" t="s">
        <v>2326</v>
      </c>
      <c r="D3355" s="51" t="s">
        <v>4402</v>
      </c>
      <c r="E3355" s="54">
        <v>45418</v>
      </c>
      <c r="F3355" s="51" t="s">
        <v>9835</v>
      </c>
      <c r="G3355" s="48" t="s">
        <v>4400</v>
      </c>
      <c r="H3355" s="52">
        <v>3</v>
      </c>
      <c r="I3355" s="51" t="s">
        <v>113</v>
      </c>
      <c r="J3355" s="1">
        <v>6.25</v>
      </c>
      <c r="K3355" s="132">
        <v>1035677</v>
      </c>
      <c r="L3355" s="131"/>
      <c r="M3355" s="131">
        <v>3.6</v>
      </c>
      <c r="N3355" s="131">
        <v>3.35</v>
      </c>
      <c r="O3355" s="133">
        <f t="shared" si="497"/>
        <v>12.06</v>
      </c>
      <c r="P3355" s="131" t="s">
        <v>3486</v>
      </c>
      <c r="Q3355" s="131" t="s">
        <v>412</v>
      </c>
      <c r="R3355" s="134" t="s">
        <v>259</v>
      </c>
      <c r="S3355" s="149">
        <v>2.4658333333333338</v>
      </c>
      <c r="T3355" s="149">
        <v>0.82194444444444459</v>
      </c>
      <c r="U3355" s="150">
        <v>45399</v>
      </c>
      <c r="V3355" s="149">
        <v>0.16666666666666607</v>
      </c>
      <c r="W3355" s="130">
        <v>0.25</v>
      </c>
      <c r="X3355" s="135">
        <v>30.52</v>
      </c>
      <c r="Y3355" s="130" t="str">
        <f t="shared" si="492"/>
        <v>RL804</v>
      </c>
      <c r="Z3355" s="130" t="str">
        <f t="shared" si="493"/>
        <v>1/NCR18650BF</v>
      </c>
      <c r="AA3355" s="135">
        <f t="shared" si="494"/>
        <v>0.25</v>
      </c>
      <c r="AB3355" s="135">
        <f t="shared" si="495"/>
        <v>6.25</v>
      </c>
      <c r="AC3355" s="130">
        <f t="shared" si="498"/>
        <v>30.52</v>
      </c>
      <c r="AD3355" s="130" t="str">
        <f t="shared" si="496"/>
        <v>88003-101</v>
      </c>
      <c r="AE3355" s="136"/>
      <c r="AF3355" s="137"/>
      <c r="AG3355" s="1" t="s">
        <v>153</v>
      </c>
      <c r="AH3355" s="43">
        <v>3039</v>
      </c>
      <c r="AI3355" s="229">
        <v>45397</v>
      </c>
    </row>
    <row r="3356" spans="1:35" x14ac:dyDescent="0.25">
      <c r="A3356" s="146">
        <v>45393</v>
      </c>
      <c r="B3356" s="57" t="s">
        <v>9813</v>
      </c>
      <c r="C3356" s="51" t="s">
        <v>9815</v>
      </c>
      <c r="D3356" s="51" t="s">
        <v>9816</v>
      </c>
      <c r="E3356" s="54">
        <v>45402</v>
      </c>
      <c r="F3356" s="51" t="s">
        <v>9817</v>
      </c>
      <c r="G3356" s="48" t="s">
        <v>9814</v>
      </c>
      <c r="H3356" s="52">
        <v>1</v>
      </c>
      <c r="I3356" s="51" t="s">
        <v>318</v>
      </c>
      <c r="J3356" s="1">
        <v>2182.86</v>
      </c>
      <c r="K3356" s="132">
        <v>1036041</v>
      </c>
      <c r="L3356" s="131"/>
      <c r="M3356" s="131">
        <v>25.2</v>
      </c>
      <c r="N3356" s="131">
        <v>241.5</v>
      </c>
      <c r="O3356" s="133">
        <f t="shared" si="497"/>
        <v>6085.8</v>
      </c>
      <c r="P3356" s="131" t="s">
        <v>3486</v>
      </c>
      <c r="Q3356" s="131" t="s">
        <v>9818</v>
      </c>
      <c r="R3356" s="134" t="s">
        <v>6268</v>
      </c>
      <c r="S3356" s="149">
        <v>27.246944444444448</v>
      </c>
      <c r="T3356" s="149">
        <v>27.246944444444448</v>
      </c>
      <c r="U3356" s="150">
        <v>45399</v>
      </c>
      <c r="V3356" s="149">
        <v>0.16666666666666607</v>
      </c>
      <c r="W3356" s="130">
        <v>2</v>
      </c>
      <c r="X3356" s="135">
        <v>7250</v>
      </c>
      <c r="Y3356" s="130" t="str">
        <f t="shared" si="492"/>
        <v>RL1797</v>
      </c>
      <c r="Z3356" s="130" t="str">
        <f t="shared" si="493"/>
        <v>490/NCR18650GA</v>
      </c>
      <c r="AA3356" s="135">
        <f t="shared" si="494"/>
        <v>2</v>
      </c>
      <c r="AB3356" s="135">
        <f t="shared" si="495"/>
        <v>2182.86</v>
      </c>
      <c r="AC3356" s="130">
        <f t="shared" si="498"/>
        <v>7250</v>
      </c>
      <c r="AD3356" s="130" t="str">
        <f t="shared" si="496"/>
        <v>66003-254</v>
      </c>
      <c r="AE3356" s="136"/>
      <c r="AF3356" s="137"/>
      <c r="AG3356" s="1" t="s">
        <v>151</v>
      </c>
      <c r="AH3356" s="43"/>
      <c r="AI3356" s="229">
        <v>45393</v>
      </c>
    </row>
    <row r="3357" spans="1:35" x14ac:dyDescent="0.25">
      <c r="A3357" s="147">
        <v>45387</v>
      </c>
      <c r="B3357" s="82" t="s">
        <v>9776</v>
      </c>
      <c r="C3357" s="51" t="s">
        <v>3175</v>
      </c>
      <c r="D3357" s="51" t="s">
        <v>1786</v>
      </c>
      <c r="E3357" s="54">
        <v>45414</v>
      </c>
      <c r="F3357" s="51" t="s">
        <v>260</v>
      </c>
      <c r="G3357" s="48" t="s">
        <v>1785</v>
      </c>
      <c r="H3357" s="52">
        <v>20</v>
      </c>
      <c r="I3357" s="51" t="s">
        <v>261</v>
      </c>
      <c r="J3357" s="1">
        <v>25.57</v>
      </c>
      <c r="K3357" s="132">
        <v>1034620</v>
      </c>
      <c r="L3357" s="131"/>
      <c r="M3357" s="131">
        <v>12</v>
      </c>
      <c r="N3357" s="131">
        <v>1.9</v>
      </c>
      <c r="O3357" s="133">
        <f t="shared" si="497"/>
        <v>22.799999999999997</v>
      </c>
      <c r="P3357" s="131" t="s">
        <v>96</v>
      </c>
      <c r="Q3357" s="131" t="s">
        <v>584</v>
      </c>
      <c r="R3357" s="134" t="s">
        <v>287</v>
      </c>
      <c r="S3357" s="149">
        <v>3.2102777777777791</v>
      </c>
      <c r="T3357" s="149">
        <v>0.16051388888888896</v>
      </c>
      <c r="U3357" s="150">
        <v>45398</v>
      </c>
      <c r="V3357" s="149">
        <v>1.3333333333333313</v>
      </c>
      <c r="W3357" s="130">
        <v>0.26</v>
      </c>
      <c r="X3357" s="135">
        <v>75</v>
      </c>
      <c r="Y3357" s="130" t="str">
        <f t="shared" si="492"/>
        <v>N393</v>
      </c>
      <c r="Z3357" s="130" t="str">
        <f t="shared" si="493"/>
        <v>10/NC-1900SCR</v>
      </c>
      <c r="AA3357" s="135">
        <f t="shared" si="494"/>
        <v>0.26</v>
      </c>
      <c r="AB3357" s="135">
        <f t="shared" si="495"/>
        <v>25.57</v>
      </c>
      <c r="AC3357" s="130">
        <f t="shared" si="498"/>
        <v>75</v>
      </c>
      <c r="AD3357" s="130" t="str">
        <f t="shared" si="496"/>
        <v>66000-372</v>
      </c>
      <c r="AE3357" s="136"/>
      <c r="AF3357" s="137"/>
      <c r="AG3357" s="1" t="s">
        <v>573</v>
      </c>
      <c r="AH3357" s="43">
        <v>20171</v>
      </c>
      <c r="AI3357" s="229">
        <v>45386</v>
      </c>
    </row>
    <row r="3358" spans="1:35" x14ac:dyDescent="0.25">
      <c r="A3358" s="139">
        <v>45397</v>
      </c>
      <c r="B3358" s="58" t="s">
        <v>9842</v>
      </c>
      <c r="C3358" s="51" t="s">
        <v>912</v>
      </c>
      <c r="D3358" s="51" t="s">
        <v>7878</v>
      </c>
      <c r="E3358" s="54">
        <v>45404</v>
      </c>
      <c r="F3358" s="51" t="s">
        <v>7876</v>
      </c>
      <c r="G3358" s="48" t="s">
        <v>7877</v>
      </c>
      <c r="H3358" s="52">
        <v>15</v>
      </c>
      <c r="I3358" s="51" t="s">
        <v>911</v>
      </c>
      <c r="J3358" s="1">
        <v>14.73</v>
      </c>
      <c r="K3358" s="132">
        <v>1035752</v>
      </c>
      <c r="L3358" s="131"/>
      <c r="M3358" s="131">
        <v>3.6</v>
      </c>
      <c r="N3358" s="131">
        <v>5.5</v>
      </c>
      <c r="O3358" s="133">
        <f t="shared" si="497"/>
        <v>19.8</v>
      </c>
      <c r="P3358" s="131" t="s">
        <v>9572</v>
      </c>
      <c r="Q3358" s="131" t="s">
        <v>412</v>
      </c>
      <c r="R3358" s="134" t="s">
        <v>248</v>
      </c>
      <c r="S3358" s="149">
        <v>4.4755555555555553</v>
      </c>
      <c r="T3358" s="149">
        <v>0.29837037037037034</v>
      </c>
      <c r="U3358" s="150">
        <v>45398</v>
      </c>
      <c r="V3358" s="149">
        <v>0.41666666666666785</v>
      </c>
      <c r="W3358" s="130">
        <v>0.17</v>
      </c>
      <c r="X3358" s="135">
        <v>34.15</v>
      </c>
      <c r="Y3358" s="130" t="str">
        <f t="shared" si="492"/>
        <v>L951</v>
      </c>
      <c r="Z3358" s="130" t="str">
        <f t="shared" si="493"/>
        <v>1/LSH14</v>
      </c>
      <c r="AA3358" s="135">
        <f t="shared" si="494"/>
        <v>0.17</v>
      </c>
      <c r="AB3358" s="135">
        <f t="shared" si="495"/>
        <v>14.73</v>
      </c>
      <c r="AC3358" s="130">
        <f t="shared" si="498"/>
        <v>34.15</v>
      </c>
      <c r="AD3358" s="130" t="str">
        <f t="shared" si="496"/>
        <v>66003-167</v>
      </c>
      <c r="AE3358" s="136"/>
      <c r="AF3358" s="137"/>
      <c r="AG3358" s="1" t="s">
        <v>573</v>
      </c>
      <c r="AH3358" s="43">
        <v>30375</v>
      </c>
      <c r="AI3358" s="229">
        <v>45397</v>
      </c>
    </row>
    <row r="3359" spans="1:35" x14ac:dyDescent="0.25">
      <c r="A3359" s="140">
        <v>45377</v>
      </c>
      <c r="B3359" s="55" t="s">
        <v>9714</v>
      </c>
      <c r="C3359" s="51" t="s">
        <v>2326</v>
      </c>
      <c r="D3359" s="51" t="s">
        <v>5369</v>
      </c>
      <c r="E3359" s="54">
        <v>45436</v>
      </c>
      <c r="F3359" s="51" t="s">
        <v>571</v>
      </c>
      <c r="G3359" s="48" t="s">
        <v>5368</v>
      </c>
      <c r="H3359" s="52">
        <v>250</v>
      </c>
      <c r="I3359" s="51" t="s">
        <v>6481</v>
      </c>
      <c r="J3359" s="1">
        <v>8.06</v>
      </c>
      <c r="K3359" s="132">
        <v>1033540</v>
      </c>
      <c r="L3359" s="131"/>
      <c r="M3359" s="131">
        <v>3.6</v>
      </c>
      <c r="N3359" s="131">
        <v>3.35</v>
      </c>
      <c r="O3359" s="133">
        <f t="shared" si="497"/>
        <v>12.06</v>
      </c>
      <c r="P3359" s="131" t="s">
        <v>3486</v>
      </c>
      <c r="Q3359" s="131" t="s">
        <v>9715</v>
      </c>
      <c r="R3359" s="134" t="s">
        <v>7574</v>
      </c>
      <c r="S3359" s="149">
        <v>50.671111111111109</v>
      </c>
      <c r="T3359" s="149">
        <v>0.20268444444444444</v>
      </c>
      <c r="U3359" s="150">
        <v>45398</v>
      </c>
      <c r="V3359" s="149">
        <v>4.5</v>
      </c>
      <c r="W3359" s="130">
        <v>0.26</v>
      </c>
      <c r="X3359" s="135">
        <v>24</v>
      </c>
      <c r="Y3359" s="130" t="str">
        <f t="shared" si="492"/>
        <v>RL1598</v>
      </c>
      <c r="Z3359" s="130" t="str">
        <f t="shared" si="493"/>
        <v>1/NCR18650BF</v>
      </c>
      <c r="AA3359" s="135">
        <f t="shared" si="494"/>
        <v>0.26</v>
      </c>
      <c r="AB3359" s="135">
        <f t="shared" si="495"/>
        <v>8.06</v>
      </c>
      <c r="AC3359" s="130">
        <f t="shared" si="498"/>
        <v>24</v>
      </c>
      <c r="AD3359" s="130" t="str">
        <f t="shared" si="496"/>
        <v>66002-915</v>
      </c>
      <c r="AE3359" s="136"/>
      <c r="AF3359" s="137"/>
      <c r="AG3359" s="1" t="s">
        <v>153</v>
      </c>
      <c r="AH3359" s="43">
        <v>65616</v>
      </c>
      <c r="AI3359" s="229">
        <v>45376</v>
      </c>
    </row>
    <row r="3360" spans="1:35" x14ac:dyDescent="0.25">
      <c r="A3360" s="147">
        <v>45394</v>
      </c>
      <c r="B3360" s="82" t="s">
        <v>9820</v>
      </c>
      <c r="C3360" s="51" t="s">
        <v>5795</v>
      </c>
      <c r="D3360" s="51" t="s">
        <v>5796</v>
      </c>
      <c r="E3360" s="54">
        <v>45421</v>
      </c>
      <c r="F3360" s="51" t="s">
        <v>117</v>
      </c>
      <c r="G3360" s="48" t="s">
        <v>5794</v>
      </c>
      <c r="H3360" s="52">
        <v>1</v>
      </c>
      <c r="I3360" s="51" t="s">
        <v>388</v>
      </c>
      <c r="J3360" s="1">
        <v>85.87</v>
      </c>
      <c r="K3360" s="132">
        <v>1035450</v>
      </c>
      <c r="L3360" s="131"/>
      <c r="M3360" s="131">
        <v>3.6</v>
      </c>
      <c r="N3360" s="131">
        <v>66.400000000000006</v>
      </c>
      <c r="O3360" s="133">
        <f t="shared" si="497"/>
        <v>239.04000000000002</v>
      </c>
      <c r="P3360" s="131" t="s">
        <v>9572</v>
      </c>
      <c r="Q3360" s="131" t="s">
        <v>715</v>
      </c>
      <c r="R3360" s="134" t="s">
        <v>997</v>
      </c>
      <c r="S3360" s="149">
        <v>1.2158333333333342</v>
      </c>
      <c r="T3360" s="149">
        <v>1.2158333333333342</v>
      </c>
      <c r="U3360" s="150">
        <v>45397</v>
      </c>
      <c r="V3360" s="149">
        <v>8.3333333333333037E-2</v>
      </c>
      <c r="W3360" s="130">
        <v>1.7</v>
      </c>
      <c r="X3360" s="135">
        <v>178</v>
      </c>
      <c r="Y3360" s="130" t="str">
        <f t="shared" si="492"/>
        <v>L732</v>
      </c>
      <c r="Z3360" s="130" t="str">
        <f t="shared" si="493"/>
        <v>3/LS33600 + 2/LS26500</v>
      </c>
      <c r="AA3360" s="135">
        <f t="shared" si="494"/>
        <v>1.7</v>
      </c>
      <c r="AB3360" s="135">
        <f t="shared" si="495"/>
        <v>85.87</v>
      </c>
      <c r="AC3360" s="130">
        <f t="shared" si="498"/>
        <v>178</v>
      </c>
      <c r="AD3360" s="130" t="str">
        <f t="shared" si="496"/>
        <v>66001-710</v>
      </c>
      <c r="AE3360" s="136"/>
      <c r="AF3360" s="137"/>
      <c r="AG3360" s="1" t="s">
        <v>152</v>
      </c>
      <c r="AH3360" s="43">
        <v>24232</v>
      </c>
      <c r="AI3360" s="229">
        <v>45393</v>
      </c>
    </row>
    <row r="3361" spans="1:35" x14ac:dyDescent="0.25">
      <c r="A3361" s="139">
        <v>45348</v>
      </c>
      <c r="B3361" s="58" t="s">
        <v>9545</v>
      </c>
      <c r="C3361" s="51" t="s">
        <v>6681</v>
      </c>
      <c r="D3361" s="51" t="s">
        <v>9547</v>
      </c>
      <c r="E3361" s="54">
        <v>45365</v>
      </c>
      <c r="F3361" s="51" t="s">
        <v>6679</v>
      </c>
      <c r="G3361" s="48" t="s">
        <v>9546</v>
      </c>
      <c r="H3361" s="52">
        <v>8</v>
      </c>
      <c r="I3361" s="51" t="s">
        <v>95</v>
      </c>
      <c r="J3361" s="1">
        <v>75.89</v>
      </c>
      <c r="K3361" s="132">
        <v>1030033</v>
      </c>
      <c r="L3361" s="131"/>
      <c r="M3361" s="131">
        <v>22.5</v>
      </c>
      <c r="N3361" s="131">
        <v>18</v>
      </c>
      <c r="O3361" s="133">
        <v>400</v>
      </c>
      <c r="P3361" s="131" t="s">
        <v>3538</v>
      </c>
      <c r="Q3361" s="131" t="s">
        <v>6683</v>
      </c>
      <c r="R3361" s="134" t="s">
        <v>2172</v>
      </c>
      <c r="S3361" s="149">
        <v>44.245000000000005</v>
      </c>
      <c r="T3361" s="149">
        <v>5.5306250000000006</v>
      </c>
      <c r="U3361" s="150">
        <v>45401</v>
      </c>
      <c r="V3361" s="149">
        <v>0.41666666666666785</v>
      </c>
      <c r="W3361" s="130">
        <v>0.5</v>
      </c>
      <c r="X3361" s="135">
        <v>275</v>
      </c>
      <c r="Y3361" s="130" t="str">
        <f t="shared" si="492"/>
        <v>AL615A</v>
      </c>
      <c r="Z3361" s="130" t="str">
        <f t="shared" si="493"/>
        <v>30/LR20XW</v>
      </c>
      <c r="AA3361" s="135">
        <f t="shared" si="494"/>
        <v>0.5</v>
      </c>
      <c r="AB3361" s="135">
        <f t="shared" si="495"/>
        <v>75.89</v>
      </c>
      <c r="AC3361" s="130">
        <f t="shared" si="498"/>
        <v>275</v>
      </c>
      <c r="AD3361" s="130" t="str">
        <f t="shared" si="496"/>
        <v>67001-9361</v>
      </c>
      <c r="AE3361" s="136"/>
      <c r="AF3361" s="137"/>
      <c r="AG3361" s="1" t="s">
        <v>153</v>
      </c>
      <c r="AH3361" s="43">
        <v>2763</v>
      </c>
      <c r="AI3361" s="229">
        <v>45344</v>
      </c>
    </row>
    <row r="3362" spans="1:35" x14ac:dyDescent="0.25">
      <c r="A3362" s="147">
        <v>45394</v>
      </c>
      <c r="B3362" s="82" t="s">
        <v>9832</v>
      </c>
      <c r="C3362" s="51" t="s">
        <v>2049</v>
      </c>
      <c r="D3362" s="51" t="s">
        <v>9880</v>
      </c>
      <c r="E3362" s="54">
        <v>45408</v>
      </c>
      <c r="F3362" s="51" t="s">
        <v>339</v>
      </c>
      <c r="G3362" s="48" t="s">
        <v>9833</v>
      </c>
      <c r="H3362" s="52">
        <v>1</v>
      </c>
      <c r="I3362" s="51" t="s">
        <v>1816</v>
      </c>
      <c r="J3362" s="1">
        <v>30.8</v>
      </c>
      <c r="K3362" s="132">
        <v>1035594</v>
      </c>
      <c r="L3362" s="131"/>
      <c r="M3362" s="131">
        <v>18</v>
      </c>
      <c r="N3362" s="131">
        <v>2</v>
      </c>
      <c r="O3362" s="133">
        <f t="shared" ref="O3362:O3378" si="499">N3362*M3362</f>
        <v>36</v>
      </c>
      <c r="P3362" s="131" t="s">
        <v>96</v>
      </c>
      <c r="Q3362" s="131" t="s">
        <v>590</v>
      </c>
      <c r="R3362" s="134" t="s">
        <v>997</v>
      </c>
      <c r="S3362" s="149">
        <v>1.4850000000000003</v>
      </c>
      <c r="T3362" s="149">
        <v>1.4850000000000003</v>
      </c>
      <c r="U3362" s="150">
        <v>45400</v>
      </c>
      <c r="V3362" s="149">
        <v>0.24999999999999911</v>
      </c>
      <c r="W3362" s="130">
        <v>0.5</v>
      </c>
      <c r="X3362" s="135">
        <v>105</v>
      </c>
      <c r="Y3362" s="130" t="str">
        <f t="shared" si="492"/>
        <v>N2126</v>
      </c>
      <c r="Z3362" s="130" t="str">
        <f t="shared" si="493"/>
        <v>15/IPP2000CS</v>
      </c>
      <c r="AA3362" s="135">
        <f t="shared" si="494"/>
        <v>0.5</v>
      </c>
      <c r="AB3362" s="135">
        <f t="shared" si="495"/>
        <v>30.8</v>
      </c>
      <c r="AC3362" s="130">
        <f t="shared" si="498"/>
        <v>105</v>
      </c>
      <c r="AD3362" s="130" t="str">
        <f t="shared" si="496"/>
        <v>66003-923</v>
      </c>
      <c r="AE3362" s="136"/>
      <c r="AF3362" s="137"/>
      <c r="AG3362" s="1" t="s">
        <v>9312</v>
      </c>
      <c r="AH3362" s="43" t="s">
        <v>9419</v>
      </c>
      <c r="AI3362" s="229">
        <v>45394</v>
      </c>
    </row>
    <row r="3363" spans="1:35" x14ac:dyDescent="0.25">
      <c r="A3363" s="147">
        <v>45394</v>
      </c>
      <c r="B3363" s="82" t="s">
        <v>9830</v>
      </c>
      <c r="C3363" s="51" t="s">
        <v>362</v>
      </c>
      <c r="D3363" s="51" t="s">
        <v>479</v>
      </c>
      <c r="E3363" s="54">
        <v>45415</v>
      </c>
      <c r="F3363" s="51" t="s">
        <v>322</v>
      </c>
      <c r="G3363" s="48" t="s">
        <v>466</v>
      </c>
      <c r="H3363" s="52">
        <v>1</v>
      </c>
      <c r="I3363" s="51" t="s">
        <v>114</v>
      </c>
      <c r="J3363" s="1">
        <v>21.3</v>
      </c>
      <c r="K3363" s="132">
        <v>1035570</v>
      </c>
      <c r="L3363" s="131"/>
      <c r="M3363" s="131">
        <v>7.2</v>
      </c>
      <c r="N3363" s="131">
        <v>4.5</v>
      </c>
      <c r="O3363" s="133">
        <f t="shared" si="499"/>
        <v>32.4</v>
      </c>
      <c r="P3363" s="131" t="s">
        <v>3497</v>
      </c>
      <c r="Q3363" s="131" t="s">
        <v>464</v>
      </c>
      <c r="R3363" s="134" t="s">
        <v>997</v>
      </c>
      <c r="S3363" s="149">
        <v>0.74861111111111001</v>
      </c>
      <c r="T3363" s="149">
        <v>0.74861111111111001</v>
      </c>
      <c r="U3363" s="150">
        <v>45400</v>
      </c>
      <c r="V3363" s="149">
        <v>0.16666666666666607</v>
      </c>
      <c r="W3363" s="130">
        <v>0.88</v>
      </c>
      <c r="X3363" s="135">
        <v>80</v>
      </c>
      <c r="Y3363" s="130" t="str">
        <f t="shared" si="492"/>
        <v>PACK249</v>
      </c>
      <c r="Z3363" s="130" t="str">
        <f t="shared" si="493"/>
        <v>6/HR-4/3FAU</v>
      </c>
      <c r="AA3363" s="135">
        <f t="shared" si="494"/>
        <v>0.88</v>
      </c>
      <c r="AB3363" s="135">
        <f t="shared" si="495"/>
        <v>21.3</v>
      </c>
      <c r="AC3363" s="130">
        <f t="shared" si="498"/>
        <v>80</v>
      </c>
      <c r="AD3363" s="130" t="str">
        <f t="shared" si="496"/>
        <v>66001-449</v>
      </c>
      <c r="AE3363" s="136"/>
      <c r="AF3363" s="137"/>
      <c r="AG3363" s="1" t="s">
        <v>9312</v>
      </c>
      <c r="AH3363" s="43" t="s">
        <v>323</v>
      </c>
      <c r="AI3363" s="229">
        <v>45394</v>
      </c>
    </row>
    <row r="3364" spans="1:35" x14ac:dyDescent="0.25">
      <c r="A3364" s="147">
        <v>45394</v>
      </c>
      <c r="B3364" s="82" t="s">
        <v>9819</v>
      </c>
      <c r="C3364" s="51" t="s">
        <v>4263</v>
      </c>
      <c r="D3364" s="51" t="s">
        <v>4264</v>
      </c>
      <c r="E3364" s="54">
        <v>45412</v>
      </c>
      <c r="F3364" s="51" t="s">
        <v>4260</v>
      </c>
      <c r="G3364" s="48" t="s">
        <v>4261</v>
      </c>
      <c r="H3364" s="52">
        <v>20</v>
      </c>
      <c r="I3364" s="51" t="s">
        <v>4262</v>
      </c>
      <c r="J3364" s="1">
        <v>17.25</v>
      </c>
      <c r="K3364" s="132">
        <v>1035408</v>
      </c>
      <c r="L3364" s="131"/>
      <c r="M3364" s="131">
        <v>24</v>
      </c>
      <c r="N3364" s="131">
        <v>2.2999999999999998</v>
      </c>
      <c r="O3364" s="133">
        <f t="shared" si="499"/>
        <v>55.199999999999996</v>
      </c>
      <c r="P3364" s="131" t="s">
        <v>115</v>
      </c>
      <c r="Q3364" s="131" t="s">
        <v>582</v>
      </c>
      <c r="R3364" s="134" t="s">
        <v>287</v>
      </c>
      <c r="S3364" s="149">
        <v>7.6499999999999986</v>
      </c>
      <c r="T3364" s="149">
        <v>0.38249999999999995</v>
      </c>
      <c r="U3364" s="150">
        <v>45400</v>
      </c>
      <c r="V3364" s="149">
        <v>1.2500000000000009</v>
      </c>
      <c r="W3364" s="130">
        <v>0.66</v>
      </c>
      <c r="X3364" s="135">
        <v>42</v>
      </c>
      <c r="Y3364" s="130" t="str">
        <f t="shared" ref="Y3364:Y3393" si="500">D3364</f>
        <v>S129</v>
      </c>
      <c r="Z3364" s="130" t="str">
        <f t="shared" ref="Z3364:Z3393" si="501">C3364</f>
        <v>2/12SB2.3P</v>
      </c>
      <c r="AA3364" s="135">
        <f t="shared" ref="AA3364:AA3393" si="502">W3364</f>
        <v>0.66</v>
      </c>
      <c r="AB3364" s="135">
        <f t="shared" ref="AB3364:AB3393" si="503">J3364</f>
        <v>17.25</v>
      </c>
      <c r="AC3364" s="130">
        <f t="shared" si="498"/>
        <v>42</v>
      </c>
      <c r="AD3364" s="130" t="str">
        <f t="shared" ref="AD3364:AD3393" si="504">G3364</f>
        <v>67001-883</v>
      </c>
      <c r="AE3364" s="136"/>
      <c r="AF3364" s="137"/>
      <c r="AG3364" s="1" t="s">
        <v>153</v>
      </c>
      <c r="AH3364" s="43">
        <v>2628</v>
      </c>
      <c r="AI3364" s="229">
        <v>45393</v>
      </c>
    </row>
    <row r="3365" spans="1:35" x14ac:dyDescent="0.25">
      <c r="A3365" s="147">
        <v>45394</v>
      </c>
      <c r="B3365" s="82" t="s">
        <v>9821</v>
      </c>
      <c r="C3365" s="51" t="s">
        <v>3197</v>
      </c>
      <c r="D3365" s="51" t="s">
        <v>9824</v>
      </c>
      <c r="E3365" s="54">
        <v>45420</v>
      </c>
      <c r="F3365" s="51" t="s">
        <v>9822</v>
      </c>
      <c r="G3365" s="48" t="s">
        <v>9823</v>
      </c>
      <c r="H3365" s="52">
        <v>1</v>
      </c>
      <c r="I3365" s="51" t="s">
        <v>114</v>
      </c>
      <c r="J3365" s="1">
        <v>31.37</v>
      </c>
      <c r="K3365" s="132">
        <v>1035555</v>
      </c>
      <c r="L3365" s="131"/>
      <c r="M3365" s="131">
        <v>12</v>
      </c>
      <c r="N3365" s="131">
        <v>4.5</v>
      </c>
      <c r="O3365" s="133">
        <f t="shared" si="499"/>
        <v>54</v>
      </c>
      <c r="P3365" s="131" t="s">
        <v>3497</v>
      </c>
      <c r="Q3365" s="131" t="s">
        <v>584</v>
      </c>
      <c r="R3365" s="134" t="s">
        <v>997</v>
      </c>
      <c r="S3365" s="149">
        <v>0.94305555555555598</v>
      </c>
      <c r="T3365" s="149">
        <v>0.94305555555555598</v>
      </c>
      <c r="U3365" s="150">
        <v>45400</v>
      </c>
      <c r="V3365" s="149">
        <v>8.333333333333437E-2</v>
      </c>
      <c r="W3365" s="130">
        <v>1.02</v>
      </c>
      <c r="X3365" s="135">
        <v>135</v>
      </c>
      <c r="Y3365" s="130" t="str">
        <f t="shared" si="500"/>
        <v>PACK82</v>
      </c>
      <c r="Z3365" s="130" t="str">
        <f t="shared" si="501"/>
        <v>10/HR-4/3FAU</v>
      </c>
      <c r="AA3365" s="135">
        <f t="shared" si="502"/>
        <v>1.02</v>
      </c>
      <c r="AB3365" s="135">
        <f t="shared" si="503"/>
        <v>31.37</v>
      </c>
      <c r="AC3365" s="130">
        <f t="shared" si="498"/>
        <v>135</v>
      </c>
      <c r="AD3365" s="130" t="str">
        <f t="shared" si="504"/>
        <v>66001-002</v>
      </c>
      <c r="AE3365" s="136"/>
      <c r="AF3365" s="137"/>
      <c r="AG3365" s="1" t="s">
        <v>152</v>
      </c>
      <c r="AH3365" s="43">
        <v>3037</v>
      </c>
      <c r="AI3365" s="229">
        <v>45394</v>
      </c>
    </row>
    <row r="3366" spans="1:35" x14ac:dyDescent="0.25">
      <c r="A3366" s="147">
        <v>45394</v>
      </c>
      <c r="B3366" s="82" t="s">
        <v>9825</v>
      </c>
      <c r="C3366" s="51" t="s">
        <v>580</v>
      </c>
      <c r="D3366" s="51" t="s">
        <v>9827</v>
      </c>
      <c r="E3366" s="54">
        <v>45408</v>
      </c>
      <c r="F3366" s="51" t="s">
        <v>322</v>
      </c>
      <c r="G3366" s="48" t="s">
        <v>9826</v>
      </c>
      <c r="H3366" s="52">
        <v>1</v>
      </c>
      <c r="I3366" s="51" t="s">
        <v>364</v>
      </c>
      <c r="J3366" s="1">
        <v>7.9</v>
      </c>
      <c r="K3366" s="132">
        <v>1035558</v>
      </c>
      <c r="L3366" s="131"/>
      <c r="M3366" s="131">
        <v>7.4</v>
      </c>
      <c r="N3366" s="131">
        <v>2.6</v>
      </c>
      <c r="O3366" s="133">
        <f t="shared" si="499"/>
        <v>19.240000000000002</v>
      </c>
      <c r="P3366" s="131" t="s">
        <v>3486</v>
      </c>
      <c r="Q3366" s="131" t="s">
        <v>550</v>
      </c>
      <c r="R3366" s="134" t="s">
        <v>997</v>
      </c>
      <c r="S3366" s="149">
        <v>0.82611111111111146</v>
      </c>
      <c r="T3366" s="149">
        <v>0.82611111111111146</v>
      </c>
      <c r="U3366" s="150">
        <v>45400</v>
      </c>
      <c r="V3366" s="149">
        <v>8.333333333333437E-2</v>
      </c>
      <c r="W3366" s="130">
        <v>0.25</v>
      </c>
      <c r="X3366" s="135">
        <v>60</v>
      </c>
      <c r="Y3366" s="130" t="str">
        <f t="shared" si="500"/>
        <v>RL1798</v>
      </c>
      <c r="Z3366" s="130" t="str">
        <f t="shared" si="501"/>
        <v>2/UR18650ZY</v>
      </c>
      <c r="AA3366" s="135">
        <f t="shared" si="502"/>
        <v>0.25</v>
      </c>
      <c r="AB3366" s="135">
        <f t="shared" si="503"/>
        <v>7.9</v>
      </c>
      <c r="AC3366" s="130">
        <f t="shared" si="498"/>
        <v>60</v>
      </c>
      <c r="AD3366" s="130" t="str">
        <f t="shared" si="504"/>
        <v>66003-718</v>
      </c>
      <c r="AE3366" s="136"/>
      <c r="AF3366" s="137"/>
      <c r="AG3366" s="1" t="s">
        <v>9312</v>
      </c>
      <c r="AH3366" s="43" t="s">
        <v>323</v>
      </c>
      <c r="AI3366" s="229">
        <v>45394</v>
      </c>
    </row>
    <row r="3367" spans="1:35" x14ac:dyDescent="0.25">
      <c r="A3367" s="139">
        <v>45404</v>
      </c>
      <c r="B3367" s="58" t="s">
        <v>9895</v>
      </c>
      <c r="C3367" s="51" t="s">
        <v>5577</v>
      </c>
      <c r="D3367" s="51" t="s">
        <v>9896</v>
      </c>
      <c r="E3367" s="54">
        <v>45418</v>
      </c>
      <c r="F3367" s="51" t="s">
        <v>1938</v>
      </c>
      <c r="G3367" s="48" t="s">
        <v>5575</v>
      </c>
      <c r="H3367" s="52">
        <v>1</v>
      </c>
      <c r="I3367" s="51" t="s">
        <v>5576</v>
      </c>
      <c r="J3367" s="1">
        <v>11.85</v>
      </c>
      <c r="K3367" s="132">
        <v>1036580</v>
      </c>
      <c r="L3367" s="131"/>
      <c r="M3367" s="131">
        <v>6</v>
      </c>
      <c r="N3367" s="131">
        <v>3</v>
      </c>
      <c r="O3367" s="133">
        <f t="shared" si="499"/>
        <v>18</v>
      </c>
      <c r="P3367" s="131" t="s">
        <v>4011</v>
      </c>
      <c r="Q3367" s="131" t="s">
        <v>583</v>
      </c>
      <c r="R3367" s="134" t="s">
        <v>259</v>
      </c>
      <c r="S3367" s="149">
        <v>0.88555555555555487</v>
      </c>
      <c r="T3367" s="149">
        <v>0.88555555555555487</v>
      </c>
      <c r="U3367" s="150">
        <v>45405</v>
      </c>
      <c r="V3367" s="149">
        <v>0.16666666666666607</v>
      </c>
      <c r="W3367" s="130">
        <v>0.25</v>
      </c>
      <c r="X3367" s="135">
        <v>90</v>
      </c>
      <c r="Y3367" s="130" t="str">
        <f t="shared" si="500"/>
        <v>N2127</v>
      </c>
      <c r="Z3367" s="130" t="str">
        <f t="shared" si="501"/>
        <v>5/IC3000C</v>
      </c>
      <c r="AA3367" s="135">
        <f t="shared" si="502"/>
        <v>0.25</v>
      </c>
      <c r="AB3367" s="135">
        <f t="shared" si="503"/>
        <v>11.85</v>
      </c>
      <c r="AC3367" s="130">
        <f t="shared" si="498"/>
        <v>90</v>
      </c>
      <c r="AD3367" s="130" t="str">
        <f t="shared" si="504"/>
        <v>66004-071</v>
      </c>
      <c r="AE3367" s="136"/>
      <c r="AF3367" s="137"/>
      <c r="AG3367" s="1" t="s">
        <v>151</v>
      </c>
      <c r="AH3367" s="43">
        <v>62925</v>
      </c>
      <c r="AI3367" s="229">
        <v>45404</v>
      </c>
    </row>
    <row r="3368" spans="1:35" x14ac:dyDescent="0.25">
      <c r="A3368" s="146">
        <v>45379</v>
      </c>
      <c r="B3368" s="57" t="s">
        <v>9749</v>
      </c>
      <c r="C3368" s="51" t="s">
        <v>9751</v>
      </c>
      <c r="D3368" s="51" t="s">
        <v>9750</v>
      </c>
      <c r="E3368" s="54">
        <v>45392</v>
      </c>
      <c r="F3368" s="51" t="s">
        <v>8812</v>
      </c>
      <c r="G3368" s="48" t="s">
        <v>3722</v>
      </c>
      <c r="H3368" s="52">
        <v>30</v>
      </c>
      <c r="I3368" s="51" t="s">
        <v>3492</v>
      </c>
      <c r="J3368" s="1">
        <v>112.25</v>
      </c>
      <c r="K3368" s="132">
        <v>1033943</v>
      </c>
      <c r="L3368" s="131"/>
      <c r="M3368" s="131"/>
      <c r="N3368" s="131"/>
      <c r="O3368" s="133">
        <f t="shared" si="499"/>
        <v>0</v>
      </c>
      <c r="P3368" s="131"/>
      <c r="Q3368" s="131"/>
      <c r="R3368" s="134" t="s">
        <v>259</v>
      </c>
      <c r="S3368" s="149">
        <v>37.399722222222216</v>
      </c>
      <c r="T3368" s="149">
        <v>1.2466574074074073</v>
      </c>
      <c r="U3368" s="150">
        <v>45405</v>
      </c>
      <c r="V3368" s="149">
        <v>0.99999999999999911</v>
      </c>
      <c r="W3368" s="130">
        <v>2.08</v>
      </c>
      <c r="X3368" s="135">
        <v>240</v>
      </c>
      <c r="Y3368" s="130" t="str">
        <f t="shared" si="500"/>
        <v xml:space="preserve">CH563A </v>
      </c>
      <c r="Z3368" s="130" t="str">
        <f t="shared" si="501"/>
        <v>CH-TSB-003PCBR5</v>
      </c>
      <c r="AA3368" s="135">
        <f t="shared" si="502"/>
        <v>2.08</v>
      </c>
      <c r="AB3368" s="135">
        <f t="shared" si="503"/>
        <v>112.25</v>
      </c>
      <c r="AC3368" s="130">
        <f t="shared" si="498"/>
        <v>240</v>
      </c>
      <c r="AD3368" s="130" t="str">
        <f t="shared" si="504"/>
        <v>67001-877</v>
      </c>
      <c r="AE3368" s="136"/>
      <c r="AF3368" s="137"/>
      <c r="AG3368" s="1" t="s">
        <v>153</v>
      </c>
      <c r="AH3368" s="43">
        <v>2486</v>
      </c>
      <c r="AI3368" s="229">
        <v>45378</v>
      </c>
    </row>
    <row r="3369" spans="1:35" x14ac:dyDescent="0.25">
      <c r="A3369" s="140">
        <v>45398</v>
      </c>
      <c r="B3369" s="55" t="s">
        <v>9843</v>
      </c>
      <c r="C3369" s="51" t="s">
        <v>5641</v>
      </c>
      <c r="D3369" s="51" t="s">
        <v>9846</v>
      </c>
      <c r="E3369" s="54">
        <v>45408</v>
      </c>
      <c r="F3369" s="51" t="s">
        <v>9844</v>
      </c>
      <c r="G3369" s="48" t="s">
        <v>9845</v>
      </c>
      <c r="H3369" s="52">
        <v>20</v>
      </c>
      <c r="I3369" s="51" t="s">
        <v>113</v>
      </c>
      <c r="J3369" s="1">
        <v>14.77</v>
      </c>
      <c r="K3369" s="132">
        <v>1035622</v>
      </c>
      <c r="L3369" s="131"/>
      <c r="M3369" s="131">
        <v>7.4</v>
      </c>
      <c r="N3369" s="131">
        <v>3.35</v>
      </c>
      <c r="O3369" s="133">
        <f t="shared" si="499"/>
        <v>24.790000000000003</v>
      </c>
      <c r="P3369" s="131" t="s">
        <v>3486</v>
      </c>
      <c r="Q3369" s="131" t="s">
        <v>582</v>
      </c>
      <c r="R3369" s="134" t="s">
        <v>5775</v>
      </c>
      <c r="S3369" s="149">
        <v>20.747777777777781</v>
      </c>
      <c r="T3369" s="149">
        <v>1.0373888888888891</v>
      </c>
      <c r="U3369" s="150">
        <v>45405</v>
      </c>
      <c r="V3369" s="149">
        <v>0.33333333333333348</v>
      </c>
      <c r="W3369" s="130">
        <v>0.46</v>
      </c>
      <c r="X3369" s="135">
        <v>70</v>
      </c>
      <c r="Y3369" s="130" t="str">
        <f t="shared" si="500"/>
        <v>RL636</v>
      </c>
      <c r="Z3369" s="130" t="str">
        <f t="shared" si="501"/>
        <v>2/NCR18650BF</v>
      </c>
      <c r="AA3369" s="135">
        <f t="shared" si="502"/>
        <v>0.46</v>
      </c>
      <c r="AB3369" s="135">
        <f t="shared" si="503"/>
        <v>14.77</v>
      </c>
      <c r="AC3369" s="130">
        <f t="shared" si="498"/>
        <v>70</v>
      </c>
      <c r="AD3369" s="130" t="str">
        <f t="shared" si="504"/>
        <v>66000-876</v>
      </c>
      <c r="AE3369" s="136"/>
      <c r="AF3369" s="137"/>
      <c r="AG3369" s="1" t="s">
        <v>151</v>
      </c>
      <c r="AH3369" s="43">
        <v>67216</v>
      </c>
      <c r="AI3369" s="229">
        <v>45394</v>
      </c>
    </row>
    <row r="3370" spans="1:35" x14ac:dyDescent="0.25">
      <c r="A3370" s="146">
        <v>45400</v>
      </c>
      <c r="B3370" s="57" t="s">
        <v>9874</v>
      </c>
      <c r="C3370" s="51" t="s">
        <v>4000</v>
      </c>
      <c r="D3370" s="51" t="s">
        <v>5630</v>
      </c>
      <c r="E3370" s="54">
        <v>45425</v>
      </c>
      <c r="F3370" s="51" t="s">
        <v>1225</v>
      </c>
      <c r="G3370" s="48" t="s">
        <v>5629</v>
      </c>
      <c r="H3370" s="52">
        <v>50</v>
      </c>
      <c r="I3370" s="51" t="s">
        <v>1395</v>
      </c>
      <c r="J3370" s="1">
        <v>6.09</v>
      </c>
      <c r="K3370" s="132">
        <v>1036253</v>
      </c>
      <c r="L3370" s="131"/>
      <c r="M3370" s="131">
        <v>3.6</v>
      </c>
      <c r="N3370" s="131">
        <v>4.9000000000000004</v>
      </c>
      <c r="O3370" s="133">
        <f t="shared" si="499"/>
        <v>17.64</v>
      </c>
      <c r="P3370" s="131" t="s">
        <v>3486</v>
      </c>
      <c r="Q3370" s="131" t="s">
        <v>412</v>
      </c>
      <c r="R3370" s="134" t="s">
        <v>287</v>
      </c>
      <c r="S3370" s="149">
        <v>10.180833333333336</v>
      </c>
      <c r="T3370" s="149">
        <v>0.20361666666666672</v>
      </c>
      <c r="U3370" s="150">
        <v>45405</v>
      </c>
      <c r="V3370" s="149">
        <v>0.83333333333333304</v>
      </c>
      <c r="W3370" s="130">
        <v>0.26</v>
      </c>
      <c r="X3370" s="135">
        <v>30</v>
      </c>
      <c r="Y3370" s="130" t="str">
        <f t="shared" si="500"/>
        <v>RL1606</v>
      </c>
      <c r="Z3370" s="130" t="str">
        <f t="shared" si="501"/>
        <v>1/INR21700-50E</v>
      </c>
      <c r="AA3370" s="135">
        <f t="shared" si="502"/>
        <v>0.26</v>
      </c>
      <c r="AB3370" s="135">
        <f t="shared" si="503"/>
        <v>6.09</v>
      </c>
      <c r="AC3370" s="130">
        <f t="shared" si="498"/>
        <v>30</v>
      </c>
      <c r="AD3370" s="130" t="str">
        <f t="shared" si="504"/>
        <v>66002-924</v>
      </c>
      <c r="AE3370" s="136"/>
      <c r="AF3370" s="137"/>
      <c r="AG3370" s="1" t="s">
        <v>151</v>
      </c>
      <c r="AH3370" s="43">
        <v>2164</v>
      </c>
      <c r="AI3370" s="229">
        <v>45400</v>
      </c>
    </row>
    <row r="3371" spans="1:35" x14ac:dyDescent="0.25">
      <c r="A3371" s="146">
        <v>45400</v>
      </c>
      <c r="B3371" s="57" t="s">
        <v>9877</v>
      </c>
      <c r="C3371" s="51" t="s">
        <v>9878</v>
      </c>
      <c r="D3371" s="51" t="s">
        <v>9879</v>
      </c>
      <c r="E3371" s="54">
        <v>45404</v>
      </c>
      <c r="F3371" s="51" t="s">
        <v>8217</v>
      </c>
      <c r="G3371" s="48" t="s">
        <v>9876</v>
      </c>
      <c r="H3371" s="52">
        <v>3</v>
      </c>
      <c r="I3371" s="51" t="s">
        <v>3492</v>
      </c>
      <c r="J3371" s="1">
        <v>75.27</v>
      </c>
      <c r="K3371" s="132">
        <v>1036272</v>
      </c>
      <c r="L3371" s="131"/>
      <c r="M3371" s="131"/>
      <c r="N3371" s="131"/>
      <c r="O3371" s="133">
        <f t="shared" si="499"/>
        <v>0</v>
      </c>
      <c r="P3371" s="131"/>
      <c r="Q3371" s="131"/>
      <c r="R3371" s="134" t="s">
        <v>249</v>
      </c>
      <c r="S3371" s="149">
        <v>0.25000000000000044</v>
      </c>
      <c r="T3371" s="149">
        <v>8.3333333333333481E-2</v>
      </c>
      <c r="U3371" s="150">
        <v>45405</v>
      </c>
      <c r="V3371" s="149">
        <v>0.33333333333333348</v>
      </c>
      <c r="W3371" s="130">
        <v>0.5</v>
      </c>
      <c r="X3371" s="135">
        <v>220</v>
      </c>
      <c r="Y3371" s="130" t="str">
        <f t="shared" si="500"/>
        <v>CH642A</v>
      </c>
      <c r="Z3371" s="130" t="str">
        <f t="shared" si="501"/>
        <v>2/TSB-003PCB</v>
      </c>
      <c r="AA3371" s="135">
        <f t="shared" si="502"/>
        <v>0.5</v>
      </c>
      <c r="AB3371" s="135">
        <f t="shared" si="503"/>
        <v>75.27</v>
      </c>
      <c r="AC3371" s="130">
        <f t="shared" si="498"/>
        <v>220</v>
      </c>
      <c r="AD3371" s="130" t="str">
        <f t="shared" si="504"/>
        <v>66003-182A</v>
      </c>
      <c r="AE3371" s="136"/>
      <c r="AF3371" s="137"/>
      <c r="AG3371" s="1" t="s">
        <v>151</v>
      </c>
      <c r="AH3371" s="43">
        <v>2915</v>
      </c>
      <c r="AI3371" s="229">
        <v>45400</v>
      </c>
    </row>
    <row r="3372" spans="1:35" x14ac:dyDescent="0.25">
      <c r="A3372" s="140">
        <v>45398</v>
      </c>
      <c r="B3372" s="55" t="s">
        <v>9853</v>
      </c>
      <c r="C3372" s="51" t="s">
        <v>2124</v>
      </c>
      <c r="D3372" s="51" t="s">
        <v>2125</v>
      </c>
      <c r="E3372" s="54">
        <v>45404</v>
      </c>
      <c r="F3372" s="51" t="s">
        <v>1622</v>
      </c>
      <c r="G3372" s="48" t="s">
        <v>2122</v>
      </c>
      <c r="H3372" s="52">
        <v>1</v>
      </c>
      <c r="I3372" s="51" t="s">
        <v>2123</v>
      </c>
      <c r="J3372" s="1">
        <v>78.569999999999993</v>
      </c>
      <c r="K3372" s="132">
        <v>1035802</v>
      </c>
      <c r="L3372" s="131"/>
      <c r="M3372" s="131">
        <v>3.93</v>
      </c>
      <c r="N3372" s="131">
        <v>32</v>
      </c>
      <c r="O3372" s="133">
        <f t="shared" si="499"/>
        <v>125.76</v>
      </c>
      <c r="P3372" s="131" t="s">
        <v>9572</v>
      </c>
      <c r="Q3372" s="131" t="s">
        <v>412</v>
      </c>
      <c r="R3372" s="134" t="s">
        <v>248</v>
      </c>
      <c r="S3372" s="149">
        <v>0.27333333333333343</v>
      </c>
      <c r="T3372" s="149">
        <v>0.27333333333333343</v>
      </c>
      <c r="U3372" s="150">
        <v>45404</v>
      </c>
      <c r="V3372" s="149">
        <v>8.3333333333333037E-2</v>
      </c>
      <c r="W3372" s="130">
        <v>0.05</v>
      </c>
      <c r="X3372" s="135">
        <v>0</v>
      </c>
      <c r="Y3372" s="130" t="str">
        <f t="shared" si="500"/>
        <v>L865</v>
      </c>
      <c r="Z3372" s="130" t="str">
        <f t="shared" si="501"/>
        <v>1/LXRDD-5-1-SC-BC</v>
      </c>
      <c r="AA3372" s="135">
        <f t="shared" si="502"/>
        <v>0.05</v>
      </c>
      <c r="AB3372" s="135">
        <f t="shared" si="503"/>
        <v>78.569999999999993</v>
      </c>
      <c r="AC3372" s="130">
        <f t="shared" si="498"/>
        <v>0</v>
      </c>
      <c r="AD3372" s="130" t="str">
        <f t="shared" si="504"/>
        <v>67001-3486L865</v>
      </c>
      <c r="AE3372" s="136"/>
      <c r="AF3372" s="137"/>
      <c r="AG3372" s="1" t="s">
        <v>153</v>
      </c>
      <c r="AH3372" s="43">
        <v>1926</v>
      </c>
      <c r="AI3372" s="229">
        <v>45397</v>
      </c>
    </row>
    <row r="3373" spans="1:35" x14ac:dyDescent="0.25">
      <c r="A3373" s="146">
        <v>45400</v>
      </c>
      <c r="B3373" s="57" t="s">
        <v>9868</v>
      </c>
      <c r="C3373" s="51" t="s">
        <v>9870</v>
      </c>
      <c r="D3373" s="51" t="s">
        <v>9871</v>
      </c>
      <c r="E3373" s="54">
        <v>45414</v>
      </c>
      <c r="F3373" s="51" t="s">
        <v>292</v>
      </c>
      <c r="G3373" s="48" t="s">
        <v>9869</v>
      </c>
      <c r="H3373" s="52">
        <v>1</v>
      </c>
      <c r="I3373" s="51" t="s">
        <v>624</v>
      </c>
      <c r="J3373" s="1">
        <v>3.18</v>
      </c>
      <c r="K3373" s="132">
        <v>1035887</v>
      </c>
      <c r="L3373" s="131"/>
      <c r="M3373" s="131">
        <v>6</v>
      </c>
      <c r="N3373" s="131">
        <v>1.55</v>
      </c>
      <c r="O3373" s="133">
        <f t="shared" si="499"/>
        <v>9.3000000000000007</v>
      </c>
      <c r="P3373" s="131" t="s">
        <v>411</v>
      </c>
      <c r="Q3373" s="131" t="s">
        <v>582</v>
      </c>
      <c r="R3373" s="134" t="s">
        <v>997</v>
      </c>
      <c r="S3373" s="149">
        <v>0.45305555555555532</v>
      </c>
      <c r="T3373" s="149">
        <v>0.45305555555555532</v>
      </c>
      <c r="U3373" s="150">
        <v>45404</v>
      </c>
      <c r="V3373" s="149">
        <v>8.3333333333333037E-2</v>
      </c>
      <c r="W3373" s="130">
        <v>0.25</v>
      </c>
      <c r="X3373" s="135">
        <v>22.98</v>
      </c>
      <c r="Y3373" s="130" t="str">
        <f t="shared" si="500"/>
        <v>L997</v>
      </c>
      <c r="Z3373" s="130" t="str">
        <f t="shared" si="501"/>
        <v>2/CR123A</v>
      </c>
      <c r="AA3373" s="135">
        <f t="shared" si="502"/>
        <v>0.25</v>
      </c>
      <c r="AB3373" s="135">
        <f t="shared" si="503"/>
        <v>3.18</v>
      </c>
      <c r="AC3373" s="130">
        <f t="shared" si="498"/>
        <v>22.98</v>
      </c>
      <c r="AD3373" s="130" t="str">
        <f t="shared" si="504"/>
        <v>66003-257</v>
      </c>
      <c r="AE3373" s="136"/>
      <c r="AF3373" s="137"/>
      <c r="AG3373" s="1" t="s">
        <v>9872</v>
      </c>
      <c r="AH3373" s="43">
        <v>6830</v>
      </c>
      <c r="AI3373" s="229">
        <v>45400</v>
      </c>
    </row>
    <row r="3374" spans="1:35" x14ac:dyDescent="0.25">
      <c r="A3374" s="147">
        <v>45394</v>
      </c>
      <c r="B3374" s="82" t="s">
        <v>9831</v>
      </c>
      <c r="C3374" s="51" t="s">
        <v>4901</v>
      </c>
      <c r="D3374" s="51" t="s">
        <v>4732</v>
      </c>
      <c r="E3374" s="54">
        <v>45418</v>
      </c>
      <c r="F3374" s="51" t="s">
        <v>3635</v>
      </c>
      <c r="G3374" s="48" t="s">
        <v>4730</v>
      </c>
      <c r="H3374" s="52">
        <v>1</v>
      </c>
      <c r="I3374" s="51" t="s">
        <v>1066</v>
      </c>
      <c r="J3374" s="1">
        <v>252.34</v>
      </c>
      <c r="K3374" s="132">
        <v>1035567</v>
      </c>
      <c r="L3374" s="131"/>
      <c r="M3374" s="131">
        <v>25.6</v>
      </c>
      <c r="N3374" s="131">
        <v>22.8</v>
      </c>
      <c r="O3374" s="133">
        <f t="shared" si="499"/>
        <v>583.68000000000006</v>
      </c>
      <c r="P3374" s="131" t="s">
        <v>508</v>
      </c>
      <c r="Q3374" s="131" t="s">
        <v>4733</v>
      </c>
      <c r="R3374" s="134" t="s">
        <v>9073</v>
      </c>
      <c r="S3374" s="149">
        <v>5.3630555555555564</v>
      </c>
      <c r="T3374" s="149">
        <v>5.3630555555555564</v>
      </c>
      <c r="U3374" s="150">
        <v>45404</v>
      </c>
      <c r="V3374" s="149">
        <v>0.16666666666666741</v>
      </c>
      <c r="W3374" s="130">
        <v>3.52</v>
      </c>
      <c r="X3374" s="135">
        <v>800</v>
      </c>
      <c r="Y3374" s="130" t="str">
        <f t="shared" si="500"/>
        <v>RL1572</v>
      </c>
      <c r="Z3374" s="130" t="str">
        <f t="shared" si="501"/>
        <v>48/IFR26650-38A</v>
      </c>
      <c r="AA3374" s="135">
        <f t="shared" si="502"/>
        <v>3.52</v>
      </c>
      <c r="AB3374" s="135">
        <f t="shared" si="503"/>
        <v>252.34</v>
      </c>
      <c r="AC3374" s="130">
        <f t="shared" si="498"/>
        <v>800</v>
      </c>
      <c r="AD3374" s="130" t="str">
        <f t="shared" si="504"/>
        <v>66003-027</v>
      </c>
      <c r="AE3374" s="136"/>
      <c r="AF3374" s="137"/>
      <c r="AG3374" s="1" t="s">
        <v>151</v>
      </c>
      <c r="AH3374" s="43">
        <v>65701</v>
      </c>
      <c r="AI3374" s="229">
        <v>45394</v>
      </c>
    </row>
    <row r="3375" spans="1:35" x14ac:dyDescent="0.25">
      <c r="A3375" s="139">
        <v>45390</v>
      </c>
      <c r="B3375" s="58" t="s">
        <v>9778</v>
      </c>
      <c r="C3375" s="51" t="s">
        <v>9780</v>
      </c>
      <c r="D3375" s="51" t="s">
        <v>9906</v>
      </c>
      <c r="E3375" s="54">
        <v>45404</v>
      </c>
      <c r="F3375" s="51" t="s">
        <v>282</v>
      </c>
      <c r="G3375" s="48" t="s">
        <v>9779</v>
      </c>
      <c r="H3375" s="52">
        <v>1</v>
      </c>
      <c r="I3375" s="51" t="s">
        <v>9644</v>
      </c>
      <c r="J3375" s="1">
        <v>20.16</v>
      </c>
      <c r="K3375" s="132">
        <v>1034785</v>
      </c>
      <c r="L3375" s="131"/>
      <c r="M3375" s="131">
        <v>3.7</v>
      </c>
      <c r="N3375" s="131">
        <v>3.8</v>
      </c>
      <c r="O3375" s="133">
        <f t="shared" si="499"/>
        <v>14.06</v>
      </c>
      <c r="P3375" s="131" t="s">
        <v>3486</v>
      </c>
      <c r="Q3375" s="131" t="s">
        <v>412</v>
      </c>
      <c r="R3375" s="134" t="s">
        <v>997</v>
      </c>
      <c r="S3375" s="149">
        <v>1.2419444444444432</v>
      </c>
      <c r="T3375" s="149">
        <v>1.2419444444444432</v>
      </c>
      <c r="U3375" s="150">
        <v>45401</v>
      </c>
      <c r="V3375" s="149">
        <v>8.3333333333333037E-2</v>
      </c>
      <c r="W3375" s="130">
        <v>0.25</v>
      </c>
      <c r="X3375" s="135">
        <v>62.5</v>
      </c>
      <c r="Y3375" s="130" t="str">
        <f t="shared" si="500"/>
        <v>L999</v>
      </c>
      <c r="Z3375" s="130" t="str">
        <f t="shared" si="501"/>
        <v>1/GPSB-N496-BP1</v>
      </c>
      <c r="AA3375" s="135">
        <f t="shared" si="502"/>
        <v>0.25</v>
      </c>
      <c r="AB3375" s="135">
        <f t="shared" si="503"/>
        <v>20.16</v>
      </c>
      <c r="AC3375" s="130">
        <f t="shared" si="498"/>
        <v>62.5</v>
      </c>
      <c r="AD3375" s="130" t="str">
        <f t="shared" si="504"/>
        <v>66003-251</v>
      </c>
      <c r="AE3375" s="136"/>
      <c r="AF3375" s="137"/>
      <c r="AG3375" s="1" t="s">
        <v>151</v>
      </c>
      <c r="AH3375" s="43" t="s">
        <v>283</v>
      </c>
      <c r="AI3375" s="229">
        <v>45388</v>
      </c>
    </row>
    <row r="3376" spans="1:35" x14ac:dyDescent="0.25">
      <c r="A3376" s="144">
        <v>45399</v>
      </c>
      <c r="B3376" s="56" t="s">
        <v>9863</v>
      </c>
      <c r="C3376" s="51" t="s">
        <v>9864</v>
      </c>
      <c r="D3376" s="51" t="s">
        <v>9841</v>
      </c>
      <c r="E3376" s="54">
        <v>45418</v>
      </c>
      <c r="F3376" s="51" t="s">
        <v>1280</v>
      </c>
      <c r="G3376" s="48" t="s">
        <v>9694</v>
      </c>
      <c r="H3376" s="52">
        <v>2</v>
      </c>
      <c r="I3376" s="51" t="s">
        <v>9695</v>
      </c>
      <c r="J3376" s="1">
        <v>1.34</v>
      </c>
      <c r="K3376" s="132">
        <v>1035797</v>
      </c>
      <c r="L3376" s="131"/>
      <c r="M3376" s="131">
        <v>1.2</v>
      </c>
      <c r="N3376" s="131">
        <v>0.7</v>
      </c>
      <c r="O3376" s="133">
        <f t="shared" si="499"/>
        <v>0.84</v>
      </c>
      <c r="P3376" s="131" t="s">
        <v>4011</v>
      </c>
      <c r="Q3376" s="131" t="s">
        <v>412</v>
      </c>
      <c r="R3376" s="134" t="s">
        <v>997</v>
      </c>
      <c r="S3376" s="149">
        <v>0.16388888888888875</v>
      </c>
      <c r="T3376" s="149">
        <v>8.1944444444444375E-2</v>
      </c>
      <c r="U3376" s="150">
        <v>45401</v>
      </c>
      <c r="V3376" s="149">
        <v>8.3333333333333037E-2</v>
      </c>
      <c r="W3376" s="130">
        <v>0.14000000000000001</v>
      </c>
      <c r="X3376" s="135">
        <v>5.39</v>
      </c>
      <c r="Y3376" s="130" t="str">
        <f t="shared" si="500"/>
        <v>N2124</v>
      </c>
      <c r="Z3376" s="130" t="str">
        <f t="shared" si="501"/>
        <v>1/N700AA</v>
      </c>
      <c r="AA3376" s="135">
        <f t="shared" si="502"/>
        <v>0.14000000000000001</v>
      </c>
      <c r="AB3376" s="135">
        <f t="shared" si="503"/>
        <v>1.34</v>
      </c>
      <c r="AC3376" s="130">
        <f t="shared" si="498"/>
        <v>5.39</v>
      </c>
      <c r="AD3376" s="130" t="str">
        <f t="shared" si="504"/>
        <v>22000-696</v>
      </c>
      <c r="AE3376" s="136"/>
      <c r="AF3376" s="137"/>
      <c r="AG3376" s="1" t="s">
        <v>573</v>
      </c>
      <c r="AH3376" s="43">
        <v>23984</v>
      </c>
      <c r="AI3376" s="229">
        <v>45397</v>
      </c>
    </row>
    <row r="3377" spans="1:35" x14ac:dyDescent="0.25">
      <c r="A3377" s="140">
        <v>45398</v>
      </c>
      <c r="B3377" s="55" t="s">
        <v>9856</v>
      </c>
      <c r="C3377" s="51" t="s">
        <v>1780</v>
      </c>
      <c r="D3377" s="51" t="s">
        <v>9858</v>
      </c>
      <c r="E3377" s="54">
        <v>45412</v>
      </c>
      <c r="F3377" s="51" t="s">
        <v>9857</v>
      </c>
      <c r="G3377" s="48" t="s">
        <v>5623</v>
      </c>
      <c r="H3377" s="52">
        <v>1</v>
      </c>
      <c r="I3377" s="51" t="s">
        <v>643</v>
      </c>
      <c r="J3377" s="1">
        <v>22.07</v>
      </c>
      <c r="K3377" s="132">
        <v>1035876</v>
      </c>
      <c r="L3377" s="131"/>
      <c r="M3377" s="131">
        <v>18</v>
      </c>
      <c r="N3377" s="131">
        <v>2.5</v>
      </c>
      <c r="O3377" s="133">
        <f t="shared" si="499"/>
        <v>45</v>
      </c>
      <c r="P3377" s="131" t="s">
        <v>3486</v>
      </c>
      <c r="Q3377" s="131" t="s">
        <v>583</v>
      </c>
      <c r="R3377" s="134" t="s">
        <v>997</v>
      </c>
      <c r="S3377" s="149">
        <v>0.85777777777777775</v>
      </c>
      <c r="T3377" s="149">
        <v>0.85777777777777775</v>
      </c>
      <c r="U3377" s="150">
        <v>45401</v>
      </c>
      <c r="V3377" s="149">
        <v>0.16666666666666607</v>
      </c>
      <c r="W3377" s="130">
        <v>0.25</v>
      </c>
      <c r="X3377" s="135">
        <v>78.849999999999994</v>
      </c>
      <c r="Y3377" s="130" t="str">
        <f t="shared" si="500"/>
        <v>L994</v>
      </c>
      <c r="Z3377" s="130" t="str">
        <f t="shared" si="501"/>
        <v>5/INR18650-25R</v>
      </c>
      <c r="AA3377" s="135">
        <f t="shared" si="502"/>
        <v>0.25</v>
      </c>
      <c r="AB3377" s="135">
        <f t="shared" si="503"/>
        <v>22.07</v>
      </c>
      <c r="AC3377" s="130">
        <f t="shared" si="498"/>
        <v>78.849999999999994</v>
      </c>
      <c r="AD3377" s="130" t="str">
        <f t="shared" si="504"/>
        <v>67001-275</v>
      </c>
      <c r="AE3377" s="136"/>
      <c r="AF3377" s="137"/>
      <c r="AG3377" s="1" t="s">
        <v>9312</v>
      </c>
      <c r="AH3377" s="43">
        <v>24115</v>
      </c>
      <c r="AI3377" s="229">
        <v>45398</v>
      </c>
    </row>
    <row r="3378" spans="1:35" x14ac:dyDescent="0.25">
      <c r="A3378" s="139">
        <v>45397</v>
      </c>
      <c r="B3378" s="58" t="s">
        <v>9838</v>
      </c>
      <c r="C3378" s="51" t="s">
        <v>4856</v>
      </c>
      <c r="D3378" s="51" t="s">
        <v>9841</v>
      </c>
      <c r="E3378" s="54">
        <v>45411</v>
      </c>
      <c r="F3378" s="51" t="s">
        <v>9839</v>
      </c>
      <c r="G3378" s="48" t="s">
        <v>9840</v>
      </c>
      <c r="H3378" s="52">
        <v>1</v>
      </c>
      <c r="I3378" s="51" t="s">
        <v>1486</v>
      </c>
      <c r="J3378" s="1">
        <v>19.63</v>
      </c>
      <c r="K3378" s="132">
        <v>1035713</v>
      </c>
      <c r="L3378" s="131"/>
      <c r="M3378" s="131">
        <v>12</v>
      </c>
      <c r="N3378" s="131">
        <v>2</v>
      </c>
      <c r="O3378" s="133">
        <f t="shared" si="499"/>
        <v>24</v>
      </c>
      <c r="P3378" s="131" t="s">
        <v>3497</v>
      </c>
      <c r="Q3378" s="131" t="s">
        <v>584</v>
      </c>
      <c r="R3378" s="134" t="s">
        <v>997</v>
      </c>
      <c r="S3378" s="149">
        <v>0.87944444444444503</v>
      </c>
      <c r="T3378" s="149">
        <v>0.87944444444444503</v>
      </c>
      <c r="U3378" s="150">
        <v>45401</v>
      </c>
      <c r="V3378" s="149">
        <v>0.16666666666666741</v>
      </c>
      <c r="W3378" s="130">
        <v>1</v>
      </c>
      <c r="X3378" s="135">
        <v>80</v>
      </c>
      <c r="Y3378" s="130" t="str">
        <f t="shared" si="500"/>
        <v>N2124</v>
      </c>
      <c r="Z3378" s="130" t="str">
        <f t="shared" si="501"/>
        <v>10/HR-3UTC</v>
      </c>
      <c r="AA3378" s="135">
        <f t="shared" si="502"/>
        <v>1</v>
      </c>
      <c r="AB3378" s="135">
        <f t="shared" si="503"/>
        <v>19.63</v>
      </c>
      <c r="AC3378" s="130">
        <f t="shared" si="498"/>
        <v>80</v>
      </c>
      <c r="AD3378" s="130" t="str">
        <f t="shared" si="504"/>
        <v>66003-256</v>
      </c>
      <c r="AE3378" s="136"/>
      <c r="AF3378" s="137"/>
      <c r="AG3378" s="1" t="s">
        <v>9312</v>
      </c>
      <c r="AH3378" s="43">
        <v>85414</v>
      </c>
      <c r="AI3378" s="229">
        <v>45397</v>
      </c>
    </row>
    <row r="3379" spans="1:35" x14ac:dyDescent="0.25">
      <c r="A3379" s="146">
        <v>45379</v>
      </c>
      <c r="B3379" s="57" t="s">
        <v>9746</v>
      </c>
      <c r="C3379" s="51" t="s">
        <v>943</v>
      </c>
      <c r="D3379" s="51" t="s">
        <v>944</v>
      </c>
      <c r="E3379" s="54">
        <v>45399</v>
      </c>
      <c r="F3379" s="51" t="s">
        <v>941</v>
      </c>
      <c r="G3379" s="48" t="s">
        <v>942</v>
      </c>
      <c r="H3379" s="52">
        <v>6</v>
      </c>
      <c r="I3379" s="51" t="s">
        <v>95</v>
      </c>
      <c r="J3379" s="1">
        <v>285.72000000000003</v>
      </c>
      <c r="K3379" s="132">
        <v>1033942</v>
      </c>
      <c r="L3379" s="131"/>
      <c r="M3379" s="131" t="s">
        <v>9747</v>
      </c>
      <c r="N3379" s="131"/>
      <c r="O3379" s="133"/>
      <c r="P3379" s="131" t="s">
        <v>3538</v>
      </c>
      <c r="Q3379" s="131" t="s">
        <v>9748</v>
      </c>
      <c r="R3379" s="134" t="s">
        <v>9073</v>
      </c>
      <c r="S3379" s="149">
        <v>28.977499999999999</v>
      </c>
      <c r="T3379" s="149">
        <v>4.8295833333333329</v>
      </c>
      <c r="U3379" s="150">
        <v>45401</v>
      </c>
      <c r="V3379" s="149">
        <v>0.33333333333333348</v>
      </c>
      <c r="W3379" s="130">
        <v>9.39</v>
      </c>
      <c r="X3379" s="135">
        <v>670</v>
      </c>
      <c r="Y3379" s="130" t="str">
        <f t="shared" si="500"/>
        <v>AL572</v>
      </c>
      <c r="Z3379" s="130" t="str">
        <f t="shared" si="501"/>
        <v>149/LR20XW</v>
      </c>
      <c r="AA3379" s="135">
        <f t="shared" si="502"/>
        <v>9.39</v>
      </c>
      <c r="AB3379" s="135">
        <f t="shared" si="503"/>
        <v>285.72000000000003</v>
      </c>
      <c r="AC3379" s="130">
        <f t="shared" si="498"/>
        <v>670</v>
      </c>
      <c r="AD3379" s="130" t="str">
        <f t="shared" si="504"/>
        <v>67001-696</v>
      </c>
      <c r="AE3379" s="136"/>
      <c r="AF3379" s="137"/>
      <c r="AG3379" s="1" t="s">
        <v>153</v>
      </c>
      <c r="AH3379" s="43">
        <v>2500</v>
      </c>
      <c r="AI3379" s="229">
        <v>45376</v>
      </c>
    </row>
    <row r="3380" spans="1:35" x14ac:dyDescent="0.25">
      <c r="A3380" s="140">
        <v>45398</v>
      </c>
      <c r="B3380" s="55" t="s">
        <v>9848</v>
      </c>
      <c r="C3380" s="51" t="s">
        <v>3244</v>
      </c>
      <c r="D3380" s="51" t="s">
        <v>3245</v>
      </c>
      <c r="E3380" s="54">
        <v>45411</v>
      </c>
      <c r="F3380" s="51" t="s">
        <v>105</v>
      </c>
      <c r="G3380" s="48" t="s">
        <v>3242</v>
      </c>
      <c r="H3380" s="52">
        <v>1</v>
      </c>
      <c r="I3380" s="51" t="s">
        <v>293</v>
      </c>
      <c r="J3380" s="1">
        <v>5.48</v>
      </c>
      <c r="K3380" s="132">
        <v>1035774</v>
      </c>
      <c r="L3380" s="131"/>
      <c r="M3380" s="131">
        <v>3.6</v>
      </c>
      <c r="N3380" s="131">
        <v>1.7</v>
      </c>
      <c r="O3380" s="133">
        <f t="shared" ref="O3380:O3390" si="505">N3380*M3380</f>
        <v>6.12</v>
      </c>
      <c r="P3380" s="131" t="s">
        <v>3497</v>
      </c>
      <c r="Q3380" s="131" t="s">
        <v>577</v>
      </c>
      <c r="R3380" s="134" t="s">
        <v>997</v>
      </c>
      <c r="S3380" s="149">
        <v>1.0802777777777779</v>
      </c>
      <c r="T3380" s="149">
        <v>1.0802777777777779</v>
      </c>
      <c r="U3380" s="150">
        <v>45401</v>
      </c>
      <c r="V3380" s="149">
        <v>8.3333333333333037E-2</v>
      </c>
      <c r="W3380" s="130">
        <v>0.89</v>
      </c>
      <c r="X3380" s="135">
        <v>18.89</v>
      </c>
      <c r="Y3380" s="130" t="str">
        <f t="shared" si="500"/>
        <v>N1626</v>
      </c>
      <c r="Z3380" s="130" t="str">
        <f t="shared" si="501"/>
        <v>3/AA1700 GS</v>
      </c>
      <c r="AA3380" s="135">
        <f t="shared" si="502"/>
        <v>0.89</v>
      </c>
      <c r="AB3380" s="135">
        <f t="shared" si="503"/>
        <v>5.48</v>
      </c>
      <c r="AC3380" s="130">
        <f t="shared" si="498"/>
        <v>18.89</v>
      </c>
      <c r="AD3380" s="130" t="str">
        <f t="shared" si="504"/>
        <v>30006-263</v>
      </c>
      <c r="AE3380" s="136"/>
      <c r="AF3380" s="137"/>
      <c r="AG3380" s="1" t="s">
        <v>573</v>
      </c>
      <c r="AH3380" s="43" t="s">
        <v>294</v>
      </c>
      <c r="AI3380" s="229">
        <v>45397</v>
      </c>
    </row>
    <row r="3381" spans="1:35" x14ac:dyDescent="0.25">
      <c r="A3381" s="140">
        <v>45398</v>
      </c>
      <c r="B3381" s="55" t="s">
        <v>9849</v>
      </c>
      <c r="C3381" s="51" t="s">
        <v>9851</v>
      </c>
      <c r="D3381" s="51" t="s">
        <v>9852</v>
      </c>
      <c r="E3381" s="54">
        <v>45411</v>
      </c>
      <c r="F3381" s="51" t="s">
        <v>105</v>
      </c>
      <c r="G3381" s="48" t="s">
        <v>9850</v>
      </c>
      <c r="H3381" s="52">
        <v>1</v>
      </c>
      <c r="I3381" s="51" t="s">
        <v>2817</v>
      </c>
      <c r="J3381" s="1">
        <v>18.05</v>
      </c>
      <c r="K3381" s="132">
        <v>1035774</v>
      </c>
      <c r="L3381" s="131"/>
      <c r="M3381" s="131">
        <v>3.7</v>
      </c>
      <c r="N3381" s="131">
        <v>2.4</v>
      </c>
      <c r="O3381" s="133">
        <f t="shared" si="505"/>
        <v>8.8800000000000008</v>
      </c>
      <c r="P3381" s="131" t="s">
        <v>3486</v>
      </c>
      <c r="Q3381" s="131" t="s">
        <v>124</v>
      </c>
      <c r="R3381" s="134" t="s">
        <v>997</v>
      </c>
      <c r="S3381" s="149">
        <v>0.94388888888888944</v>
      </c>
      <c r="T3381" s="149">
        <v>0.94388888888888944</v>
      </c>
      <c r="U3381" s="150">
        <v>45401</v>
      </c>
      <c r="V3381" s="149">
        <v>8.3333333333333037E-2</v>
      </c>
      <c r="W3381" s="130">
        <v>0.5</v>
      </c>
      <c r="X3381" s="135">
        <v>23.04</v>
      </c>
      <c r="Y3381" s="130" t="str">
        <f t="shared" si="500"/>
        <v>RL1796</v>
      </c>
      <c r="Z3381" s="130" t="str">
        <f t="shared" si="501"/>
        <v>3/UR14500AC</v>
      </c>
      <c r="AA3381" s="135">
        <f t="shared" si="502"/>
        <v>0.5</v>
      </c>
      <c r="AB3381" s="135">
        <f t="shared" si="503"/>
        <v>18.05</v>
      </c>
      <c r="AC3381" s="130">
        <f t="shared" si="498"/>
        <v>23.04</v>
      </c>
      <c r="AD3381" s="130" t="str">
        <f t="shared" si="504"/>
        <v>66003-922</v>
      </c>
      <c r="AE3381" s="136"/>
      <c r="AF3381" s="137"/>
      <c r="AG3381" s="1" t="s">
        <v>573</v>
      </c>
      <c r="AH3381" s="43" t="s">
        <v>294</v>
      </c>
      <c r="AI3381" s="229">
        <v>45397</v>
      </c>
    </row>
    <row r="3382" spans="1:35" x14ac:dyDescent="0.25">
      <c r="A3382" s="140">
        <v>45391</v>
      </c>
      <c r="B3382" s="55" t="s">
        <v>9793</v>
      </c>
      <c r="C3382" s="51"/>
      <c r="D3382" s="51" t="s">
        <v>2756</v>
      </c>
      <c r="E3382" s="54">
        <v>45411</v>
      </c>
      <c r="F3382" s="51" t="s">
        <v>610</v>
      </c>
      <c r="G3382" s="48" t="s">
        <v>2754</v>
      </c>
      <c r="H3382" s="52">
        <v>10</v>
      </c>
      <c r="I3382" s="51" t="s">
        <v>4505</v>
      </c>
      <c r="J3382" s="1">
        <v>57.47</v>
      </c>
      <c r="K3382" s="132">
        <v>1034972</v>
      </c>
      <c r="L3382" s="131"/>
      <c r="M3382" s="131"/>
      <c r="N3382" s="131"/>
      <c r="O3382" s="133">
        <f t="shared" si="505"/>
        <v>0</v>
      </c>
      <c r="P3382" s="131"/>
      <c r="Q3382" s="131"/>
      <c r="R3382" s="134" t="s">
        <v>259</v>
      </c>
      <c r="S3382" s="149">
        <v>3.6216666666666653</v>
      </c>
      <c r="T3382" s="149">
        <v>0.36216666666666653</v>
      </c>
      <c r="U3382" s="150">
        <v>45401</v>
      </c>
      <c r="V3382" s="149">
        <v>0.16666666666666607</v>
      </c>
      <c r="W3382" s="130">
        <v>0.5</v>
      </c>
      <c r="X3382" s="135">
        <v>110</v>
      </c>
      <c r="Y3382" s="130" t="str">
        <f t="shared" si="500"/>
        <v>CH369</v>
      </c>
      <c r="Z3382" s="130">
        <f t="shared" si="501"/>
        <v>0</v>
      </c>
      <c r="AA3382" s="135">
        <f t="shared" si="502"/>
        <v>0.5</v>
      </c>
      <c r="AB3382" s="135">
        <f t="shared" si="503"/>
        <v>57.47</v>
      </c>
      <c r="AC3382" s="130">
        <f t="shared" si="498"/>
        <v>110</v>
      </c>
      <c r="AD3382" s="130" t="str">
        <f t="shared" si="504"/>
        <v>66001-384</v>
      </c>
      <c r="AE3382" s="136"/>
      <c r="AF3382" s="137"/>
      <c r="AG3382" s="1" t="s">
        <v>151</v>
      </c>
      <c r="AH3382" s="43">
        <v>1582</v>
      </c>
      <c r="AI3382" s="229">
        <v>45391</v>
      </c>
    </row>
    <row r="3383" spans="1:35" x14ac:dyDescent="0.25">
      <c r="A3383" s="144">
        <v>45308</v>
      </c>
      <c r="B3383" s="56" t="s">
        <v>9239</v>
      </c>
      <c r="C3383" s="51" t="s">
        <v>2124</v>
      </c>
      <c r="D3383" s="51" t="s">
        <v>2125</v>
      </c>
      <c r="E3383" s="54">
        <v>45357</v>
      </c>
      <c r="F3383" s="51" t="s">
        <v>1622</v>
      </c>
      <c r="G3383" s="48" t="s">
        <v>2122</v>
      </c>
      <c r="H3383" s="52">
        <v>500</v>
      </c>
      <c r="I3383" s="51" t="s">
        <v>2123</v>
      </c>
      <c r="J3383">
        <v>79.33</v>
      </c>
      <c r="K3383" s="132">
        <v>1025694</v>
      </c>
      <c r="L3383" s="131"/>
      <c r="M3383" s="131">
        <v>3.93</v>
      </c>
      <c r="N3383" s="131">
        <v>32</v>
      </c>
      <c r="O3383" s="133">
        <f t="shared" si="505"/>
        <v>125.76</v>
      </c>
      <c r="P3383" s="131" t="s">
        <v>3372</v>
      </c>
      <c r="Q3383" s="131" t="s">
        <v>412</v>
      </c>
      <c r="R3383" s="134" t="s">
        <v>248</v>
      </c>
      <c r="S3383" s="149">
        <v>48.9375</v>
      </c>
      <c r="T3383" s="149">
        <v>9.7875000000000004E-2</v>
      </c>
      <c r="U3383" s="150">
        <v>45405</v>
      </c>
      <c r="V3383" s="149">
        <v>1.9952777777777784</v>
      </c>
      <c r="W3383" s="130">
        <v>0.05</v>
      </c>
      <c r="X3383" s="135">
        <v>112.5</v>
      </c>
      <c r="Y3383" s="130" t="str">
        <f t="shared" si="500"/>
        <v>L865</v>
      </c>
      <c r="Z3383" s="130" t="str">
        <f t="shared" si="501"/>
        <v>1/LXRDD-5-1-SC-BC</v>
      </c>
      <c r="AA3383" s="135">
        <f t="shared" si="502"/>
        <v>0.05</v>
      </c>
      <c r="AB3383" s="135">
        <f t="shared" si="503"/>
        <v>79.33</v>
      </c>
      <c r="AC3383" s="130">
        <f t="shared" si="498"/>
        <v>112.5</v>
      </c>
      <c r="AD3383" s="130" t="str">
        <f t="shared" si="504"/>
        <v>67001-3486L865</v>
      </c>
      <c r="AE3383" s="136"/>
      <c r="AF3383" s="137"/>
      <c r="AG3383" s="1" t="s">
        <v>153</v>
      </c>
      <c r="AH3383" s="43">
        <v>1926</v>
      </c>
      <c r="AI3383" s="229">
        <v>45321</v>
      </c>
    </row>
    <row r="3384" spans="1:35" x14ac:dyDescent="0.25">
      <c r="A3384" s="140">
        <v>45405</v>
      </c>
      <c r="B3384" s="55" t="s">
        <v>9911</v>
      </c>
      <c r="C3384" s="51" t="s">
        <v>2109</v>
      </c>
      <c r="D3384" s="51" t="s">
        <v>8731</v>
      </c>
      <c r="E3384" s="54">
        <v>45415</v>
      </c>
      <c r="F3384" s="51" t="s">
        <v>1407</v>
      </c>
      <c r="G3384" s="48" t="s">
        <v>8730</v>
      </c>
      <c r="H3384" s="52">
        <v>50</v>
      </c>
      <c r="I3384" s="51" t="s">
        <v>148</v>
      </c>
      <c r="J3384" s="1">
        <v>36.229999999999997</v>
      </c>
      <c r="K3384" s="132">
        <v>1036621</v>
      </c>
      <c r="L3384" s="131"/>
      <c r="M3384" s="131">
        <v>3.6</v>
      </c>
      <c r="N3384" s="131">
        <v>26</v>
      </c>
      <c r="O3384" s="133">
        <f t="shared" si="505"/>
        <v>93.600000000000009</v>
      </c>
      <c r="P3384" s="131" t="s">
        <v>9572</v>
      </c>
      <c r="Q3384" s="131" t="s">
        <v>550</v>
      </c>
      <c r="R3384" s="134" t="s">
        <v>5775</v>
      </c>
      <c r="S3384" s="149">
        <v>11.936666666666667</v>
      </c>
      <c r="T3384" s="149">
        <v>0.23873333333333335</v>
      </c>
      <c r="U3384" s="150">
        <v>45411</v>
      </c>
      <c r="V3384" s="149">
        <v>0.66666666666666696</v>
      </c>
      <c r="W3384" s="130">
        <v>0.24</v>
      </c>
      <c r="X3384" s="135">
        <v>61</v>
      </c>
      <c r="Y3384" s="130" t="str">
        <f t="shared" si="500"/>
        <v>L965</v>
      </c>
      <c r="Z3384" s="130" t="str">
        <f t="shared" si="501"/>
        <v>2/LSH20</v>
      </c>
      <c r="AA3384" s="135">
        <f t="shared" si="502"/>
        <v>0.24</v>
      </c>
      <c r="AB3384" s="135">
        <f t="shared" si="503"/>
        <v>36.229999999999997</v>
      </c>
      <c r="AC3384" s="130">
        <f t="shared" si="498"/>
        <v>61</v>
      </c>
      <c r="AD3384" s="130" t="str">
        <f t="shared" si="504"/>
        <v>67001-959</v>
      </c>
      <c r="AE3384" s="136"/>
      <c r="AF3384" s="137"/>
      <c r="AG3384" s="1" t="s">
        <v>153</v>
      </c>
      <c r="AH3384" s="43">
        <v>66531</v>
      </c>
      <c r="AI3384" s="229">
        <v>45405</v>
      </c>
    </row>
    <row r="3385" spans="1:35" x14ac:dyDescent="0.25">
      <c r="A3385" s="147">
        <v>45401</v>
      </c>
      <c r="B3385" s="82" t="s">
        <v>9882</v>
      </c>
      <c r="C3385" s="51" t="s">
        <v>123</v>
      </c>
      <c r="D3385" s="51" t="s">
        <v>9432</v>
      </c>
      <c r="E3385" s="54">
        <v>45425</v>
      </c>
      <c r="F3385" s="51" t="s">
        <v>1312</v>
      </c>
      <c r="G3385" s="48" t="s">
        <v>349</v>
      </c>
      <c r="H3385" s="52">
        <v>100</v>
      </c>
      <c r="I3385" s="51" t="s">
        <v>122</v>
      </c>
      <c r="J3385" s="1">
        <v>7.5</v>
      </c>
      <c r="K3385" s="132">
        <v>1036349</v>
      </c>
      <c r="L3385" s="131" t="s">
        <v>351</v>
      </c>
      <c r="M3385" s="131">
        <v>7.2</v>
      </c>
      <c r="N3385" s="131">
        <v>0.7</v>
      </c>
      <c r="O3385" s="133">
        <f t="shared" si="505"/>
        <v>5.04</v>
      </c>
      <c r="P3385" s="131" t="s">
        <v>4011</v>
      </c>
      <c r="Q3385" s="131" t="s">
        <v>464</v>
      </c>
      <c r="R3385" s="134" t="s">
        <v>9927</v>
      </c>
      <c r="S3385" s="149">
        <v>38.678055555555559</v>
      </c>
      <c r="T3385" s="149">
        <v>0.38678055555555557</v>
      </c>
      <c r="U3385" s="150">
        <v>45411</v>
      </c>
      <c r="V3385" s="149">
        <v>1.5</v>
      </c>
      <c r="W3385" s="130">
        <v>0.27</v>
      </c>
      <c r="X3385" s="135">
        <v>22</v>
      </c>
      <c r="Y3385" s="130" t="str">
        <f t="shared" si="500"/>
        <v>N592 N115</v>
      </c>
      <c r="Z3385" s="130" t="str">
        <f t="shared" si="501"/>
        <v>6/N700AACL</v>
      </c>
      <c r="AA3385" s="135">
        <f t="shared" si="502"/>
        <v>0.27</v>
      </c>
      <c r="AB3385" s="135">
        <f t="shared" si="503"/>
        <v>7.5</v>
      </c>
      <c r="AC3385" s="130">
        <f t="shared" si="498"/>
        <v>22</v>
      </c>
      <c r="AD3385" s="130" t="str">
        <f t="shared" si="504"/>
        <v>22000-657</v>
      </c>
      <c r="AE3385" s="136"/>
      <c r="AF3385" s="137"/>
      <c r="AG3385" s="1" t="s">
        <v>153</v>
      </c>
      <c r="AH3385" s="43">
        <v>66095</v>
      </c>
      <c r="AI3385" s="229">
        <v>45401</v>
      </c>
    </row>
    <row r="3386" spans="1:35" x14ac:dyDescent="0.25">
      <c r="A3386" s="140">
        <v>45405</v>
      </c>
      <c r="B3386" s="55" t="s">
        <v>9898</v>
      </c>
      <c r="C3386" s="51" t="s">
        <v>2770</v>
      </c>
      <c r="D3386" s="51" t="s">
        <v>9900</v>
      </c>
      <c r="E3386" s="54">
        <v>45411</v>
      </c>
      <c r="F3386" s="51" t="s">
        <v>1370</v>
      </c>
      <c r="G3386" s="48" t="s">
        <v>9899</v>
      </c>
      <c r="H3386" s="52">
        <v>1</v>
      </c>
      <c r="I3386" s="51" t="s">
        <v>318</v>
      </c>
      <c r="J3386" s="1">
        <v>89.89</v>
      </c>
      <c r="K3386" s="132">
        <v>1036551</v>
      </c>
      <c r="L3386" s="131"/>
      <c r="M3386" s="131">
        <v>14.4</v>
      </c>
      <c r="N3386" s="131">
        <v>13.8</v>
      </c>
      <c r="O3386" s="133">
        <f t="shared" si="505"/>
        <v>198.72000000000003</v>
      </c>
      <c r="P3386" s="131" t="s">
        <v>3486</v>
      </c>
      <c r="Q3386" s="131" t="s">
        <v>88</v>
      </c>
      <c r="R3386" s="134" t="s">
        <v>9073</v>
      </c>
      <c r="S3386" s="149">
        <v>5.0950000000000024</v>
      </c>
      <c r="T3386" s="149">
        <v>5.0950000000000024</v>
      </c>
      <c r="U3386" s="150">
        <v>45411</v>
      </c>
      <c r="V3386" s="149">
        <v>0.16666666666666607</v>
      </c>
      <c r="W3386" s="130">
        <v>0.5</v>
      </c>
      <c r="X3386" s="135">
        <v>275</v>
      </c>
      <c r="Y3386" s="130" t="str">
        <f t="shared" si="500"/>
        <v>RL1803</v>
      </c>
      <c r="Z3386" s="130" t="str">
        <f t="shared" si="501"/>
        <v>16/NCR18650GA</v>
      </c>
      <c r="AA3386" s="135">
        <f t="shared" si="502"/>
        <v>0.5</v>
      </c>
      <c r="AB3386" s="135">
        <f t="shared" si="503"/>
        <v>89.89</v>
      </c>
      <c r="AC3386" s="130">
        <f t="shared" ref="AC3386:AC3393" si="506">X3386</f>
        <v>275</v>
      </c>
      <c r="AD3386" s="130" t="str">
        <f t="shared" si="504"/>
        <v>66003-241</v>
      </c>
      <c r="AE3386" s="136"/>
      <c r="AF3386" s="137"/>
      <c r="AG3386" s="1" t="s">
        <v>151</v>
      </c>
      <c r="AH3386" s="43">
        <v>66889</v>
      </c>
      <c r="AI3386" s="229">
        <v>45404</v>
      </c>
    </row>
    <row r="3387" spans="1:35" x14ac:dyDescent="0.25">
      <c r="A3387" s="147">
        <v>45401</v>
      </c>
      <c r="B3387" s="82" t="s">
        <v>9883</v>
      </c>
      <c r="C3387" s="51" t="s">
        <v>9885</v>
      </c>
      <c r="D3387" s="51" t="s">
        <v>9886</v>
      </c>
      <c r="E3387" s="54">
        <v>45419</v>
      </c>
      <c r="F3387" s="51" t="s">
        <v>832</v>
      </c>
      <c r="G3387" s="48" t="s">
        <v>9884</v>
      </c>
      <c r="H3387" s="52">
        <v>2</v>
      </c>
      <c r="I3387" s="51" t="s">
        <v>1356</v>
      </c>
      <c r="J3387" s="1">
        <v>48.05</v>
      </c>
      <c r="K3387" s="132">
        <v>1035952</v>
      </c>
      <c r="L3387" s="131"/>
      <c r="M3387" s="131">
        <v>24</v>
      </c>
      <c r="N3387" s="131">
        <v>2.5</v>
      </c>
      <c r="O3387" s="133">
        <f t="shared" si="505"/>
        <v>60</v>
      </c>
      <c r="P3387" s="131" t="s">
        <v>3497</v>
      </c>
      <c r="Q3387" s="131" t="s">
        <v>594</v>
      </c>
      <c r="R3387" s="134" t="s">
        <v>9073</v>
      </c>
      <c r="S3387" s="149">
        <v>3.3869444444444428</v>
      </c>
      <c r="T3387" s="149">
        <v>1.6934722222222214</v>
      </c>
      <c r="U3387" s="150">
        <v>45411</v>
      </c>
      <c r="V3387" s="149">
        <v>0.16666666666666741</v>
      </c>
      <c r="W3387" s="130">
        <v>0.5</v>
      </c>
      <c r="X3387" s="135">
        <v>210</v>
      </c>
      <c r="Y3387" s="130" t="str">
        <f t="shared" si="500"/>
        <v>N2121</v>
      </c>
      <c r="Z3387" s="130" t="str">
        <f t="shared" si="501"/>
        <v>20/MH-SC2500HT</v>
      </c>
      <c r="AA3387" s="135">
        <f t="shared" si="502"/>
        <v>0.5</v>
      </c>
      <c r="AB3387" s="135">
        <f t="shared" si="503"/>
        <v>48.05</v>
      </c>
      <c r="AC3387" s="130">
        <f t="shared" si="506"/>
        <v>210</v>
      </c>
      <c r="AD3387" s="130" t="str">
        <f t="shared" si="504"/>
        <v>66003-602</v>
      </c>
      <c r="AE3387" s="136"/>
      <c r="AF3387" s="137"/>
      <c r="AG3387" s="1" t="s">
        <v>9312</v>
      </c>
      <c r="AH3387" s="43">
        <v>64999</v>
      </c>
      <c r="AI3387" s="229">
        <v>45398</v>
      </c>
    </row>
    <row r="3388" spans="1:35" x14ac:dyDescent="0.25">
      <c r="A3388" s="144">
        <v>45406</v>
      </c>
      <c r="B3388" s="56" t="s">
        <v>9912</v>
      </c>
      <c r="C3388" s="51" t="s">
        <v>9181</v>
      </c>
      <c r="D3388" s="51" t="s">
        <v>9914</v>
      </c>
      <c r="E3388" s="54">
        <v>45414</v>
      </c>
      <c r="F3388" s="51" t="s">
        <v>6947</v>
      </c>
      <c r="G3388" s="48" t="s">
        <v>9913</v>
      </c>
      <c r="H3388" s="52">
        <v>1</v>
      </c>
      <c r="I3388" s="51" t="s">
        <v>3647</v>
      </c>
      <c r="J3388" s="1">
        <v>17.91</v>
      </c>
      <c r="K3388" s="132">
        <v>1036942</v>
      </c>
      <c r="L3388" s="131"/>
      <c r="M3388" s="131">
        <v>10.8</v>
      </c>
      <c r="N3388" s="131">
        <v>5.5</v>
      </c>
      <c r="O3388" s="133">
        <f t="shared" si="505"/>
        <v>59.400000000000006</v>
      </c>
      <c r="P3388" s="131" t="s">
        <v>3486</v>
      </c>
      <c r="Q3388" s="131" t="s">
        <v>577</v>
      </c>
      <c r="R3388" s="134" t="s">
        <v>997</v>
      </c>
      <c r="S3388" s="149">
        <v>1.7405555555555554</v>
      </c>
      <c r="T3388" s="149">
        <v>1.7405555555555554</v>
      </c>
      <c r="U3388" s="150">
        <v>45411</v>
      </c>
      <c r="V3388" s="149">
        <v>8.3333333333333037E-2</v>
      </c>
      <c r="W3388" s="130">
        <v>0.25</v>
      </c>
      <c r="X3388" s="135">
        <v>100</v>
      </c>
      <c r="Y3388" s="130" t="str">
        <f t="shared" si="500"/>
        <v>RL1274A</v>
      </c>
      <c r="Z3388" s="130" t="str">
        <f t="shared" si="501"/>
        <v>3/INR26650-55A</v>
      </c>
      <c r="AA3388" s="135">
        <f t="shared" si="502"/>
        <v>0.25</v>
      </c>
      <c r="AB3388" s="135">
        <f t="shared" si="503"/>
        <v>17.91</v>
      </c>
      <c r="AC3388" s="130">
        <f t="shared" si="506"/>
        <v>100</v>
      </c>
      <c r="AD3388" s="130" t="str">
        <f t="shared" si="504"/>
        <v>66002-175A</v>
      </c>
      <c r="AE3388" s="136"/>
      <c r="AF3388" s="137"/>
      <c r="AG3388" s="1" t="s">
        <v>152</v>
      </c>
      <c r="AH3388" s="43">
        <v>67184</v>
      </c>
      <c r="AI3388" s="229">
        <v>45406</v>
      </c>
    </row>
    <row r="3389" spans="1:35" x14ac:dyDescent="0.25">
      <c r="A3389" s="140">
        <v>45405</v>
      </c>
      <c r="B3389" s="55" t="s">
        <v>9910</v>
      </c>
      <c r="C3389" s="51" t="s">
        <v>580</v>
      </c>
      <c r="D3389" s="51" t="s">
        <v>3466</v>
      </c>
      <c r="E3389" s="54">
        <v>45439</v>
      </c>
      <c r="F3389" s="51" t="s">
        <v>267</v>
      </c>
      <c r="G3389" s="48" t="s">
        <v>3464</v>
      </c>
      <c r="H3389" s="52">
        <v>3</v>
      </c>
      <c r="I3389" s="51" t="s">
        <v>364</v>
      </c>
      <c r="J3389" s="1">
        <v>8.2799999999999994</v>
      </c>
      <c r="K3389" s="132">
        <v>1036625</v>
      </c>
      <c r="L3389" s="131"/>
      <c r="M3389" s="131">
        <v>3.7</v>
      </c>
      <c r="N3389" s="131">
        <v>5.2</v>
      </c>
      <c r="O3389" s="133">
        <f t="shared" si="505"/>
        <v>19.240000000000002</v>
      </c>
      <c r="P3389" s="131" t="s">
        <v>3486</v>
      </c>
      <c r="Q3389" s="131" t="s">
        <v>550</v>
      </c>
      <c r="R3389" s="134" t="s">
        <v>2172</v>
      </c>
      <c r="S3389" s="149">
        <v>1.6613888888888884</v>
      </c>
      <c r="T3389" s="149">
        <v>0.55379629629629612</v>
      </c>
      <c r="U3389" s="150">
        <v>45406</v>
      </c>
      <c r="V3389" s="149">
        <v>0.16666666666666874</v>
      </c>
      <c r="W3389" s="130">
        <v>0.56000000000000005</v>
      </c>
      <c r="X3389" s="135">
        <v>40</v>
      </c>
      <c r="Y3389" s="130" t="str">
        <f t="shared" si="500"/>
        <v>RL261A</v>
      </c>
      <c r="Z3389" s="130" t="str">
        <f t="shared" si="501"/>
        <v>2/UR18650ZY</v>
      </c>
      <c r="AA3389" s="135">
        <f t="shared" si="502"/>
        <v>0.56000000000000005</v>
      </c>
      <c r="AB3389" s="135">
        <f t="shared" si="503"/>
        <v>8.2799999999999994</v>
      </c>
      <c r="AC3389" s="130">
        <f t="shared" si="506"/>
        <v>40</v>
      </c>
      <c r="AD3389" s="130" t="str">
        <f t="shared" si="504"/>
        <v>66000-493</v>
      </c>
      <c r="AE3389" s="136"/>
      <c r="AF3389" s="137"/>
      <c r="AG3389" s="1" t="s">
        <v>153</v>
      </c>
      <c r="AH3389" s="43">
        <v>66116</v>
      </c>
      <c r="AI3389" s="229">
        <v>45405</v>
      </c>
    </row>
    <row r="3390" spans="1:35" x14ac:dyDescent="0.25">
      <c r="A3390" s="146">
        <v>45393</v>
      </c>
      <c r="B3390" s="57" t="s">
        <v>9812</v>
      </c>
      <c r="C3390" s="51" t="s">
        <v>663</v>
      </c>
      <c r="D3390" s="51" t="s">
        <v>664</v>
      </c>
      <c r="E3390" s="54">
        <v>45414</v>
      </c>
      <c r="F3390" s="51" t="s">
        <v>260</v>
      </c>
      <c r="G3390" s="48" t="s">
        <v>662</v>
      </c>
      <c r="H3390" s="52">
        <v>10</v>
      </c>
      <c r="I3390" s="51" t="s">
        <v>630</v>
      </c>
      <c r="J3390" s="1">
        <v>24.27</v>
      </c>
      <c r="K3390" s="132">
        <v>1034620</v>
      </c>
      <c r="L3390" s="131"/>
      <c r="M3390" s="131">
        <v>7.2</v>
      </c>
      <c r="N3390" s="131">
        <v>3</v>
      </c>
      <c r="O3390" s="133">
        <f t="shared" si="505"/>
        <v>21.6</v>
      </c>
      <c r="P3390" s="131" t="s">
        <v>96</v>
      </c>
      <c r="Q3390" s="131" t="s">
        <v>464</v>
      </c>
      <c r="R3390" s="134" t="s">
        <v>2172</v>
      </c>
      <c r="S3390" s="149">
        <v>3.1544444444444437</v>
      </c>
      <c r="T3390" s="149">
        <v>0.31544444444444436</v>
      </c>
      <c r="U3390" s="150">
        <v>45406</v>
      </c>
      <c r="V3390" s="149">
        <v>0.66666666666666696</v>
      </c>
      <c r="W3390" s="130">
        <v>0.28000000000000003</v>
      </c>
      <c r="X3390" s="135">
        <v>75.599999999999994</v>
      </c>
      <c r="Y3390" s="130" t="str">
        <f t="shared" si="500"/>
        <v>N405</v>
      </c>
      <c r="Z3390" s="130" t="str">
        <f t="shared" si="501"/>
        <v>6/N3000CR</v>
      </c>
      <c r="AA3390" s="135">
        <f t="shared" si="502"/>
        <v>0.28000000000000003</v>
      </c>
      <c r="AB3390" s="135">
        <f t="shared" si="503"/>
        <v>24.27</v>
      </c>
      <c r="AC3390" s="130">
        <f t="shared" si="506"/>
        <v>75.599999999999994</v>
      </c>
      <c r="AD3390" s="130" t="str">
        <f t="shared" si="504"/>
        <v>30003-856AA</v>
      </c>
      <c r="AE3390" s="136"/>
      <c r="AF3390" s="137"/>
      <c r="AG3390" s="1" t="s">
        <v>573</v>
      </c>
      <c r="AH3390" s="43">
        <v>20171</v>
      </c>
      <c r="AI3390" s="229">
        <v>45392</v>
      </c>
    </row>
    <row r="3391" spans="1:35" x14ac:dyDescent="0.25">
      <c r="A3391" s="262">
        <v>45373</v>
      </c>
      <c r="B3391" s="59" t="s">
        <v>9711</v>
      </c>
      <c r="C3391" s="51" t="s">
        <v>8182</v>
      </c>
      <c r="D3391" s="51" t="s">
        <v>2735</v>
      </c>
      <c r="E3391" s="54">
        <v>45394</v>
      </c>
      <c r="F3391" s="51" t="s">
        <v>1543</v>
      </c>
      <c r="G3391" s="48" t="s">
        <v>2732</v>
      </c>
      <c r="H3391" s="52">
        <v>10</v>
      </c>
      <c r="I3391" s="51" t="s">
        <v>95</v>
      </c>
      <c r="J3391" s="1">
        <v>63.75</v>
      </c>
      <c r="K3391" s="132">
        <v>1033436</v>
      </c>
      <c r="L3391" s="131"/>
      <c r="M3391" s="131" t="s">
        <v>9712</v>
      </c>
      <c r="N3391" s="131"/>
      <c r="O3391" s="133"/>
      <c r="P3391" s="131" t="s">
        <v>3538</v>
      </c>
      <c r="Q3391" s="131" t="s">
        <v>2734</v>
      </c>
      <c r="R3391" s="134" t="s">
        <v>4880</v>
      </c>
      <c r="S3391" s="149">
        <v>58.935833333333335</v>
      </c>
      <c r="T3391" s="149">
        <v>5.8935833333333338</v>
      </c>
      <c r="U3391" s="150">
        <v>45406</v>
      </c>
      <c r="V3391" s="149">
        <v>0.99999999999999911</v>
      </c>
      <c r="W3391" s="130">
        <v>6.07</v>
      </c>
      <c r="X3391" s="135">
        <v>395</v>
      </c>
      <c r="Y3391" s="130" t="str">
        <f t="shared" si="500"/>
        <v>AL601</v>
      </c>
      <c r="Z3391" s="130" t="str">
        <f t="shared" si="501"/>
        <v>45/LR20XW + 9/LR14T</v>
      </c>
      <c r="AA3391" s="135">
        <f t="shared" si="502"/>
        <v>6.07</v>
      </c>
      <c r="AB3391" s="135">
        <f t="shared" si="503"/>
        <v>63.75</v>
      </c>
      <c r="AC3391" s="130">
        <f t="shared" si="506"/>
        <v>395</v>
      </c>
      <c r="AD3391" s="130" t="str">
        <f t="shared" si="504"/>
        <v>66002-691</v>
      </c>
      <c r="AE3391" s="136"/>
      <c r="AF3391" s="137"/>
      <c r="AG3391" s="1" t="s">
        <v>152</v>
      </c>
      <c r="AH3391" s="43">
        <v>27233</v>
      </c>
      <c r="AI3391" s="229">
        <v>45373</v>
      </c>
    </row>
    <row r="3392" spans="1:35" x14ac:dyDescent="0.25">
      <c r="A3392" s="140">
        <v>45377</v>
      </c>
      <c r="B3392" s="55" t="s">
        <v>9720</v>
      </c>
      <c r="C3392" s="51" t="s">
        <v>9725</v>
      </c>
      <c r="D3392" s="51" t="s">
        <v>9726</v>
      </c>
      <c r="E3392" s="54">
        <v>45397</v>
      </c>
      <c r="F3392" s="51" t="s">
        <v>9721</v>
      </c>
      <c r="G3392" s="48" t="s">
        <v>9722</v>
      </c>
      <c r="H3392" s="52">
        <v>1</v>
      </c>
      <c r="I3392" s="51" t="s">
        <v>9723</v>
      </c>
      <c r="J3392">
        <v>808.55</v>
      </c>
      <c r="K3392" s="132">
        <v>1033358</v>
      </c>
      <c r="L3392" s="131" t="s">
        <v>9724</v>
      </c>
      <c r="M3392" s="131">
        <v>12.8</v>
      </c>
      <c r="N3392" s="131">
        <v>100</v>
      </c>
      <c r="O3392" s="133">
        <f>N3392*M3392</f>
        <v>1280</v>
      </c>
      <c r="P3392" s="131" t="s">
        <v>508</v>
      </c>
      <c r="Q3392" s="131" t="s">
        <v>92</v>
      </c>
      <c r="R3392" s="134" t="s">
        <v>249</v>
      </c>
      <c r="S3392" s="149">
        <v>0.15194444444444599</v>
      </c>
      <c r="T3392" s="149">
        <v>0.15194444444444599</v>
      </c>
      <c r="U3392" s="150">
        <v>45408</v>
      </c>
      <c r="V3392" s="149">
        <v>1.9999999999999996</v>
      </c>
      <c r="W3392" s="130">
        <v>10</v>
      </c>
      <c r="X3392" s="135">
        <v>1750</v>
      </c>
      <c r="Y3392" s="130" t="str">
        <f t="shared" si="500"/>
        <v>RL1790</v>
      </c>
      <c r="Z3392" s="130" t="str">
        <f t="shared" si="501"/>
        <v>1/12LFP100PS</v>
      </c>
      <c r="AA3392" s="135">
        <f t="shared" si="502"/>
        <v>10</v>
      </c>
      <c r="AB3392" s="135">
        <f t="shared" si="503"/>
        <v>808.55</v>
      </c>
      <c r="AC3392" s="130">
        <f t="shared" si="506"/>
        <v>1750</v>
      </c>
      <c r="AD3392" s="130" t="str">
        <f t="shared" si="504"/>
        <v>88003-645</v>
      </c>
      <c r="AE3392" s="136"/>
      <c r="AF3392" s="137"/>
      <c r="AG3392" s="1" t="s">
        <v>151</v>
      </c>
      <c r="AH3392" s="43">
        <v>2541</v>
      </c>
      <c r="AI3392" s="229">
        <v>45372</v>
      </c>
    </row>
    <row r="3393" spans="1:35" x14ac:dyDescent="0.25">
      <c r="A3393" s="147">
        <v>45401</v>
      </c>
      <c r="B3393" s="82" t="s">
        <v>9881</v>
      </c>
      <c r="C3393" s="51" t="s">
        <v>1152</v>
      </c>
      <c r="D3393" s="51" t="s">
        <v>1153</v>
      </c>
      <c r="E3393" s="54">
        <v>45425</v>
      </c>
      <c r="F3393" s="51" t="s">
        <v>1149</v>
      </c>
      <c r="G3393" s="48" t="s">
        <v>1150</v>
      </c>
      <c r="H3393" s="52">
        <v>4</v>
      </c>
      <c r="I3393" s="51" t="s">
        <v>1151</v>
      </c>
      <c r="J3393" s="1">
        <v>43.79</v>
      </c>
      <c r="K3393" s="132">
        <v>1036336</v>
      </c>
      <c r="L3393" s="131"/>
      <c r="M3393" s="131">
        <v>36</v>
      </c>
      <c r="N3393" s="131">
        <v>2</v>
      </c>
      <c r="O3393" s="133">
        <f>N3393*M3393</f>
        <v>72</v>
      </c>
      <c r="P3393" s="131" t="s">
        <v>115</v>
      </c>
      <c r="Q3393" s="131" t="s">
        <v>577</v>
      </c>
      <c r="R3393" s="134" t="s">
        <v>9073</v>
      </c>
      <c r="S3393" s="149">
        <v>3.9083333333333328</v>
      </c>
      <c r="T3393" s="149">
        <v>0.97708333333333319</v>
      </c>
      <c r="U3393" s="150">
        <v>45413</v>
      </c>
      <c r="V3393" s="149">
        <v>0.25000000000000044</v>
      </c>
      <c r="W3393" s="130">
        <v>1.06</v>
      </c>
      <c r="X3393" s="135">
        <v>115.95</v>
      </c>
      <c r="Y3393" s="130" t="str">
        <f t="shared" si="500"/>
        <v>S122</v>
      </c>
      <c r="Z3393" s="130" t="str">
        <f t="shared" si="501"/>
        <v>3/LB-VWVBM10</v>
      </c>
      <c r="AA3393" s="135">
        <f t="shared" si="502"/>
        <v>1.06</v>
      </c>
      <c r="AB3393" s="135">
        <f t="shared" si="503"/>
        <v>43.79</v>
      </c>
      <c r="AC3393" s="130">
        <f t="shared" si="506"/>
        <v>115.95</v>
      </c>
      <c r="AD3393" s="130" t="str">
        <f t="shared" si="504"/>
        <v>66002-606</v>
      </c>
      <c r="AE3393" s="136"/>
      <c r="AF3393" s="137"/>
      <c r="AG3393" s="1" t="s">
        <v>573</v>
      </c>
      <c r="AH3393" s="43">
        <v>34566</v>
      </c>
      <c r="AI3393" s="229">
        <v>45401</v>
      </c>
    </row>
    <row r="3395" spans="1:35" x14ac:dyDescent="0.25">
      <c r="A3395" s="139">
        <v>45411</v>
      </c>
      <c r="B3395" s="58" t="s">
        <v>9925</v>
      </c>
      <c r="C3395" s="51" t="s">
        <v>661</v>
      </c>
      <c r="D3395" s="51" t="s">
        <v>406</v>
      </c>
      <c r="E3395" s="54">
        <v>45422</v>
      </c>
      <c r="F3395" s="51" t="s">
        <v>105</v>
      </c>
      <c r="G3395" s="48" t="s">
        <v>480</v>
      </c>
      <c r="H3395" s="52">
        <v>40</v>
      </c>
      <c r="I3395" s="51" t="s">
        <v>109</v>
      </c>
      <c r="J3395" s="1">
        <v>1.65</v>
      </c>
      <c r="K3395" s="132">
        <v>1036977</v>
      </c>
      <c r="L3395" s="131"/>
      <c r="M3395" s="131">
        <v>3.6</v>
      </c>
      <c r="N3395" s="131">
        <v>1.2</v>
      </c>
      <c r="O3395" s="133">
        <f t="shared" ref="O3395:O3419" si="507">N3395*M3395</f>
        <v>4.32</v>
      </c>
      <c r="P3395" s="131" t="s">
        <v>421</v>
      </c>
      <c r="Q3395" s="131" t="s">
        <v>412</v>
      </c>
      <c r="R3395" s="134" t="s">
        <v>5667</v>
      </c>
      <c r="S3395" s="149">
        <v>9.9044444444444402</v>
      </c>
      <c r="T3395" s="149">
        <v>0.247611111111111</v>
      </c>
      <c r="U3395" s="150">
        <v>45412</v>
      </c>
      <c r="V3395" s="149">
        <v>0.41666666666666785</v>
      </c>
      <c r="W3395" s="130">
        <v>0.09</v>
      </c>
      <c r="X3395" s="135">
        <v>13.25</v>
      </c>
      <c r="Y3395" s="130" t="str">
        <f t="shared" ref="Y3395:Y3458" si="508">D3395</f>
        <v>L503</v>
      </c>
      <c r="Z3395" s="130" t="str">
        <f t="shared" ref="Z3395:Z3458" si="509">C3395</f>
        <v>1/ER14250H</v>
      </c>
      <c r="AA3395" s="135">
        <f t="shared" ref="AA3395:AA3458" si="510">W3395</f>
        <v>0.09</v>
      </c>
      <c r="AB3395" s="135">
        <f t="shared" ref="AB3395:AB3458" si="511">J3395</f>
        <v>1.65</v>
      </c>
      <c r="AC3395" s="130">
        <f t="shared" ref="AC3395:AC3458" si="512">X3395</f>
        <v>13.25</v>
      </c>
      <c r="AD3395" s="130" t="str">
        <f t="shared" ref="AD3395:AD3458" si="513">G3395</f>
        <v>66000-6911</v>
      </c>
      <c r="AE3395" s="136"/>
      <c r="AF3395" s="137"/>
      <c r="AG3395" s="1" t="s">
        <v>9312</v>
      </c>
      <c r="AH3395" s="43" t="s">
        <v>294</v>
      </c>
      <c r="AI3395" s="229">
        <v>45408</v>
      </c>
    </row>
    <row r="3396" spans="1:35" x14ac:dyDescent="0.25">
      <c r="A3396" s="140">
        <v>45412</v>
      </c>
      <c r="B3396" s="55" t="s">
        <v>9933</v>
      </c>
      <c r="C3396" s="51" t="s">
        <v>658</v>
      </c>
      <c r="D3396" s="51" t="s">
        <v>9936</v>
      </c>
      <c r="E3396" s="54">
        <v>45425</v>
      </c>
      <c r="F3396" s="51" t="s">
        <v>9934</v>
      </c>
      <c r="G3396" s="48" t="s">
        <v>9935</v>
      </c>
      <c r="H3396" s="52">
        <v>1</v>
      </c>
      <c r="I3396" s="51" t="s">
        <v>318</v>
      </c>
      <c r="J3396" s="1">
        <v>19.25</v>
      </c>
      <c r="K3396" s="132">
        <v>1037245</v>
      </c>
      <c r="L3396" s="131"/>
      <c r="M3396" s="131">
        <v>7.2</v>
      </c>
      <c r="N3396" s="131">
        <v>6.9</v>
      </c>
      <c r="O3396" s="133">
        <f t="shared" si="507"/>
        <v>49.680000000000007</v>
      </c>
      <c r="P3396" s="131" t="s">
        <v>3486</v>
      </c>
      <c r="Q3396" s="131" t="s">
        <v>281</v>
      </c>
      <c r="R3396" s="134" t="s">
        <v>248</v>
      </c>
      <c r="S3396" s="149">
        <v>1.6236111111111109</v>
      </c>
      <c r="T3396" s="149">
        <v>1.6236111111111109</v>
      </c>
      <c r="U3396" s="150">
        <v>45412</v>
      </c>
      <c r="V3396" s="149">
        <v>0.16666666666666874</v>
      </c>
      <c r="W3396" s="130">
        <v>0.25</v>
      </c>
      <c r="X3396" s="135">
        <v>70</v>
      </c>
      <c r="Y3396" s="130" t="str">
        <f t="shared" si="508"/>
        <v>RL1809</v>
      </c>
      <c r="Z3396" s="130" t="str">
        <f t="shared" si="509"/>
        <v>4/NCR18650GA</v>
      </c>
      <c r="AA3396" s="135">
        <f t="shared" si="510"/>
        <v>0.25</v>
      </c>
      <c r="AB3396" s="135">
        <f t="shared" si="511"/>
        <v>19.25</v>
      </c>
      <c r="AC3396" s="130">
        <f t="shared" si="512"/>
        <v>70</v>
      </c>
      <c r="AD3396" s="130" t="str">
        <f t="shared" si="513"/>
        <v>66003-263</v>
      </c>
      <c r="AE3396" s="136"/>
      <c r="AF3396" s="137"/>
      <c r="AG3396" s="1" t="s">
        <v>9312</v>
      </c>
      <c r="AH3396" s="43">
        <v>2617</v>
      </c>
      <c r="AI3396" s="229">
        <v>45411</v>
      </c>
    </row>
    <row r="3397" spans="1:35" x14ac:dyDescent="0.25">
      <c r="A3397" s="144">
        <v>45343</v>
      </c>
      <c r="B3397" s="56">
        <v>339221</v>
      </c>
      <c r="C3397" s="51" t="s">
        <v>9518</v>
      </c>
      <c r="D3397" s="51" t="s">
        <v>9516</v>
      </c>
      <c r="E3397" s="54">
        <v>45397</v>
      </c>
      <c r="F3397" s="51" t="s">
        <v>9512</v>
      </c>
      <c r="G3397" s="48" t="s">
        <v>9513</v>
      </c>
      <c r="H3397" s="52">
        <v>5</v>
      </c>
      <c r="I3397" s="51" t="s">
        <v>9519</v>
      </c>
      <c r="J3397" s="1">
        <v>980.23</v>
      </c>
      <c r="K3397" s="132">
        <v>1029687</v>
      </c>
      <c r="L3397" s="131"/>
      <c r="M3397" s="131">
        <v>28.8</v>
      </c>
      <c r="N3397" s="131">
        <v>34</v>
      </c>
      <c r="O3397" s="133">
        <f t="shared" si="507"/>
        <v>979.2</v>
      </c>
      <c r="P3397" s="131" t="s">
        <v>5138</v>
      </c>
      <c r="Q3397" s="131" t="s">
        <v>9514</v>
      </c>
      <c r="R3397" s="134" t="s">
        <v>3039</v>
      </c>
      <c r="S3397" s="149">
        <v>49.538055555555559</v>
      </c>
      <c r="T3397" s="149">
        <v>9.9076111111111125</v>
      </c>
      <c r="U3397" s="150">
        <v>45412</v>
      </c>
      <c r="V3397" s="149">
        <v>0.33333333333333348</v>
      </c>
      <c r="W3397" s="130">
        <v>6</v>
      </c>
      <c r="X3397" s="135">
        <v>2185</v>
      </c>
      <c r="Y3397" s="130" t="str">
        <f t="shared" si="508"/>
        <v>RL1732</v>
      </c>
      <c r="Z3397" s="130" t="str">
        <f t="shared" si="509"/>
        <v>56/INR21700-50G</v>
      </c>
      <c r="AA3397" s="135">
        <f t="shared" si="510"/>
        <v>6</v>
      </c>
      <c r="AB3397" s="135">
        <f t="shared" si="511"/>
        <v>980.23</v>
      </c>
      <c r="AC3397" s="130">
        <f t="shared" si="512"/>
        <v>2185</v>
      </c>
      <c r="AD3397" s="130" t="str">
        <f t="shared" si="513"/>
        <v>67001-954</v>
      </c>
      <c r="AE3397" s="136"/>
      <c r="AF3397" s="137"/>
      <c r="AG3397" s="1" t="s">
        <v>153</v>
      </c>
      <c r="AH3397" s="43">
        <v>2943</v>
      </c>
      <c r="AI3397" s="229">
        <v>45338</v>
      </c>
    </row>
    <row r="3398" spans="1:35" x14ac:dyDescent="0.25">
      <c r="A3398" s="139">
        <v>45411</v>
      </c>
      <c r="B3398" s="58" t="s">
        <v>9922</v>
      </c>
      <c r="C3398" s="51" t="s">
        <v>597</v>
      </c>
      <c r="D3398" s="51" t="s">
        <v>9924</v>
      </c>
      <c r="E3398" s="54">
        <v>45420</v>
      </c>
      <c r="F3398" s="51" t="s">
        <v>105</v>
      </c>
      <c r="G3398" s="48" t="s">
        <v>9923</v>
      </c>
      <c r="H3398" s="52">
        <v>3</v>
      </c>
      <c r="I3398" s="51" t="s">
        <v>270</v>
      </c>
      <c r="J3398" s="1">
        <v>4.9800000000000004</v>
      </c>
      <c r="K3398" s="132">
        <v>1036941</v>
      </c>
      <c r="L3398" s="131"/>
      <c r="M3398" s="131">
        <v>3.6</v>
      </c>
      <c r="N3398" s="131">
        <v>2.6</v>
      </c>
      <c r="O3398" s="133">
        <f t="shared" si="507"/>
        <v>9.3600000000000012</v>
      </c>
      <c r="P3398" s="131" t="s">
        <v>9572</v>
      </c>
      <c r="Q3398" s="131" t="s">
        <v>412</v>
      </c>
      <c r="R3398" s="134" t="s">
        <v>248</v>
      </c>
      <c r="S3398" s="149">
        <v>2.0822222222222209</v>
      </c>
      <c r="T3398" s="149">
        <v>0.69407407407407362</v>
      </c>
      <c r="U3398" s="150">
        <v>45412</v>
      </c>
      <c r="V3398" s="149">
        <v>0.16666666666666607</v>
      </c>
      <c r="W3398" s="130">
        <v>0.25</v>
      </c>
      <c r="X3398" s="135">
        <v>20</v>
      </c>
      <c r="Y3398" s="130" t="str">
        <f t="shared" si="508"/>
        <v>L1003</v>
      </c>
      <c r="Z3398" s="130" t="str">
        <f t="shared" si="509"/>
        <v>1/LS14500</v>
      </c>
      <c r="AA3398" s="135">
        <f t="shared" si="510"/>
        <v>0.25</v>
      </c>
      <c r="AB3398" s="135">
        <f t="shared" si="511"/>
        <v>4.9800000000000004</v>
      </c>
      <c r="AC3398" s="130">
        <f t="shared" si="512"/>
        <v>20</v>
      </c>
      <c r="AD3398" s="130" t="str">
        <f t="shared" si="513"/>
        <v>66003-261</v>
      </c>
      <c r="AE3398" s="136"/>
      <c r="AF3398" s="137"/>
      <c r="AG3398" s="1" t="s">
        <v>9312</v>
      </c>
      <c r="AH3398" s="43" t="s">
        <v>294</v>
      </c>
      <c r="AI3398" s="229">
        <v>45406</v>
      </c>
    </row>
    <row r="3399" spans="1:35" x14ac:dyDescent="0.25">
      <c r="A3399" s="139">
        <v>45404</v>
      </c>
      <c r="B3399" s="58" t="s">
        <v>9894</v>
      </c>
      <c r="C3399" s="51" t="s">
        <v>642</v>
      </c>
      <c r="D3399" s="51" t="s">
        <v>690</v>
      </c>
      <c r="E3399" s="54">
        <v>45425</v>
      </c>
      <c r="F3399" s="51" t="s">
        <v>688</v>
      </c>
      <c r="G3399" s="48" t="s">
        <v>689</v>
      </c>
      <c r="H3399" s="52">
        <v>1</v>
      </c>
      <c r="I3399" s="51" t="s">
        <v>364</v>
      </c>
      <c r="J3399" s="1">
        <v>58.52</v>
      </c>
      <c r="K3399" s="132">
        <v>1036545</v>
      </c>
      <c r="L3399" s="131"/>
      <c r="M3399" s="131">
        <v>14.4</v>
      </c>
      <c r="N3399" s="131">
        <v>5.2</v>
      </c>
      <c r="O3399" s="133">
        <f t="shared" si="507"/>
        <v>74.88000000000001</v>
      </c>
      <c r="P3399" s="131" t="s">
        <v>3486</v>
      </c>
      <c r="Q3399" s="131" t="s">
        <v>92</v>
      </c>
      <c r="R3399" s="134" t="s">
        <v>248</v>
      </c>
      <c r="S3399" s="149">
        <v>2.3933333333333344</v>
      </c>
      <c r="T3399" s="149">
        <v>2.3933333333333344</v>
      </c>
      <c r="U3399" s="150">
        <v>45412</v>
      </c>
      <c r="V3399" s="149">
        <v>0.16666666666666741</v>
      </c>
      <c r="W3399" s="130">
        <v>1.64</v>
      </c>
      <c r="X3399" s="135">
        <v>180</v>
      </c>
      <c r="Y3399" s="130" t="str">
        <f t="shared" si="508"/>
        <v>RL110E</v>
      </c>
      <c r="Z3399" s="130" t="str">
        <f t="shared" si="509"/>
        <v>8/UR18650ZY</v>
      </c>
      <c r="AA3399" s="135">
        <f t="shared" si="510"/>
        <v>1.64</v>
      </c>
      <c r="AB3399" s="135">
        <f t="shared" si="511"/>
        <v>58.52</v>
      </c>
      <c r="AC3399" s="130">
        <f t="shared" si="512"/>
        <v>180</v>
      </c>
      <c r="AD3399" s="130" t="str">
        <f t="shared" si="513"/>
        <v>66001-360</v>
      </c>
      <c r="AE3399" s="136"/>
      <c r="AF3399" s="137"/>
      <c r="AG3399" s="1" t="s">
        <v>152</v>
      </c>
      <c r="AH3399" s="43">
        <v>62142</v>
      </c>
      <c r="AI3399" s="229">
        <v>45404</v>
      </c>
    </row>
    <row r="3400" spans="1:35" x14ac:dyDescent="0.25">
      <c r="A3400" s="140">
        <v>45272</v>
      </c>
      <c r="B3400" s="55" t="s">
        <v>9117</v>
      </c>
      <c r="C3400" s="51" t="s">
        <v>9130</v>
      </c>
      <c r="D3400" s="51" t="s">
        <v>9120</v>
      </c>
      <c r="E3400" s="54">
        <v>45332</v>
      </c>
      <c r="F3400" s="51" t="s">
        <v>9118</v>
      </c>
      <c r="G3400" s="48" t="s">
        <v>9119</v>
      </c>
      <c r="H3400" s="52">
        <v>30</v>
      </c>
      <c r="I3400" s="51" t="s">
        <v>6254</v>
      </c>
      <c r="J3400" s="1">
        <v>58.19</v>
      </c>
      <c r="K3400" s="132">
        <v>1022786</v>
      </c>
      <c r="L3400" s="131"/>
      <c r="M3400" s="131">
        <v>3.67</v>
      </c>
      <c r="N3400" s="131">
        <v>5.5</v>
      </c>
      <c r="O3400" s="133">
        <f t="shared" si="507"/>
        <v>20.184999999999999</v>
      </c>
      <c r="P3400" s="131" t="s">
        <v>3372</v>
      </c>
      <c r="Q3400" s="131" t="s">
        <v>412</v>
      </c>
      <c r="R3400" s="134" t="s">
        <v>5892</v>
      </c>
      <c r="S3400" s="149">
        <v>61.155277777777783</v>
      </c>
      <c r="T3400" s="149">
        <v>2.0385092592592593</v>
      </c>
      <c r="U3400" s="150">
        <v>45413</v>
      </c>
      <c r="V3400" s="149">
        <v>0.33333333333333215</v>
      </c>
      <c r="W3400" s="130">
        <v>0.25</v>
      </c>
      <c r="X3400" s="135">
        <v>141</v>
      </c>
      <c r="Y3400" s="130" t="str">
        <f t="shared" si="508"/>
        <v>DH64</v>
      </c>
      <c r="Z3400" s="130" t="str">
        <f t="shared" si="509"/>
        <v>1/LIRC-165HT-BC</v>
      </c>
      <c r="AA3400" s="135">
        <f t="shared" si="510"/>
        <v>0.25</v>
      </c>
      <c r="AB3400" s="135">
        <f t="shared" si="511"/>
        <v>58.19</v>
      </c>
      <c r="AC3400" s="130">
        <f t="shared" si="512"/>
        <v>141</v>
      </c>
      <c r="AD3400" s="130" t="str">
        <f t="shared" si="513"/>
        <v>67001-3487DH64</v>
      </c>
      <c r="AE3400" s="136"/>
      <c r="AF3400" s="137"/>
      <c r="AG3400" s="1" t="s">
        <v>153</v>
      </c>
      <c r="AH3400" s="43">
        <v>2986</v>
      </c>
      <c r="AI3400" s="229">
        <v>45337</v>
      </c>
    </row>
    <row r="3401" spans="1:35" x14ac:dyDescent="0.25">
      <c r="A3401" s="144">
        <v>45413</v>
      </c>
      <c r="B3401" s="56" t="s">
        <v>9944</v>
      </c>
      <c r="C3401" s="51" t="s">
        <v>3235</v>
      </c>
      <c r="D3401" s="51" t="s">
        <v>525</v>
      </c>
      <c r="E3401" s="54">
        <v>45436</v>
      </c>
      <c r="F3401" s="51" t="s">
        <v>9621</v>
      </c>
      <c r="G3401" s="48" t="s">
        <v>524</v>
      </c>
      <c r="H3401" s="52">
        <v>20</v>
      </c>
      <c r="I3401" s="51" t="s">
        <v>1924</v>
      </c>
      <c r="J3401" s="1">
        <v>39.08</v>
      </c>
      <c r="K3401" s="132">
        <v>1037320</v>
      </c>
      <c r="L3401" s="131"/>
      <c r="M3401" s="131"/>
      <c r="N3401" s="131"/>
      <c r="O3401" s="133">
        <f t="shared" si="507"/>
        <v>0</v>
      </c>
      <c r="P3401" s="131"/>
      <c r="Q3401" s="131"/>
      <c r="R3401" s="134" t="s">
        <v>5813</v>
      </c>
      <c r="S3401" s="149">
        <v>3.0713888888888876</v>
      </c>
      <c r="T3401" s="149">
        <v>0.15356944444444437</v>
      </c>
      <c r="U3401" s="150">
        <v>45415</v>
      </c>
      <c r="V3401" s="149">
        <v>1.2499999999999996</v>
      </c>
      <c r="W3401" s="130">
        <v>0.1</v>
      </c>
      <c r="X3401" s="135">
        <v>58.5</v>
      </c>
      <c r="Y3401" s="130" t="str">
        <f t="shared" si="508"/>
        <v>CH178A</v>
      </c>
      <c r="Z3401" s="130" t="str">
        <f t="shared" si="509"/>
        <v>1/TSB-002PCB</v>
      </c>
      <c r="AA3401" s="135">
        <f t="shared" si="510"/>
        <v>0.1</v>
      </c>
      <c r="AB3401" s="135">
        <f t="shared" si="511"/>
        <v>39.08</v>
      </c>
      <c r="AC3401" s="130">
        <f t="shared" si="512"/>
        <v>58.5</v>
      </c>
      <c r="AD3401" s="130" t="str">
        <f t="shared" si="513"/>
        <v>66000-087</v>
      </c>
      <c r="AE3401" s="136"/>
      <c r="AF3401" s="137"/>
      <c r="AG3401" s="1" t="s">
        <v>153</v>
      </c>
      <c r="AH3401" s="43" t="s">
        <v>1046</v>
      </c>
      <c r="AI3401" s="229">
        <v>45412</v>
      </c>
    </row>
    <row r="3402" spans="1:35" x14ac:dyDescent="0.25">
      <c r="A3402" s="139">
        <v>45411</v>
      </c>
      <c r="B3402" s="58" t="s">
        <v>9916</v>
      </c>
      <c r="C3402" s="51" t="s">
        <v>1458</v>
      </c>
      <c r="D3402" s="51" t="s">
        <v>10002</v>
      </c>
      <c r="E3402" s="54">
        <v>45419</v>
      </c>
      <c r="F3402" s="51" t="s">
        <v>282</v>
      </c>
      <c r="G3402" s="48" t="s">
        <v>9917</v>
      </c>
      <c r="H3402" s="52">
        <v>1</v>
      </c>
      <c r="I3402" s="51" t="s">
        <v>748</v>
      </c>
      <c r="J3402" s="1">
        <v>11.2</v>
      </c>
      <c r="K3402" s="132">
        <v>1036774</v>
      </c>
      <c r="L3402" s="131"/>
      <c r="M3402" s="131">
        <v>3.6</v>
      </c>
      <c r="N3402" s="131">
        <v>4.8</v>
      </c>
      <c r="O3402" s="133">
        <f t="shared" si="507"/>
        <v>17.28</v>
      </c>
      <c r="P3402" s="131" t="s">
        <v>3486</v>
      </c>
      <c r="Q3402" s="131" t="s">
        <v>582</v>
      </c>
      <c r="R3402" s="134" t="s">
        <v>997</v>
      </c>
      <c r="S3402" s="149">
        <v>0.82999999999999918</v>
      </c>
      <c r="T3402" s="149">
        <v>0.82999999999999918</v>
      </c>
      <c r="U3402" s="150">
        <v>45414</v>
      </c>
      <c r="V3402" s="149">
        <v>8.3333333333335702E-2</v>
      </c>
      <c r="W3402" s="130">
        <v>0.25</v>
      </c>
      <c r="X3402" s="135">
        <v>55</v>
      </c>
      <c r="Y3402" s="130" t="str">
        <f t="shared" si="508"/>
        <v>RL1820</v>
      </c>
      <c r="Z3402" s="130" t="str">
        <f t="shared" si="509"/>
        <v>2/NCA653864SA</v>
      </c>
      <c r="AA3402" s="135">
        <f t="shared" si="510"/>
        <v>0.25</v>
      </c>
      <c r="AB3402" s="135">
        <f t="shared" si="511"/>
        <v>11.2</v>
      </c>
      <c r="AC3402" s="130">
        <f t="shared" si="512"/>
        <v>55</v>
      </c>
      <c r="AD3402" s="130" t="str">
        <f t="shared" si="513"/>
        <v>66003-260</v>
      </c>
      <c r="AE3402" s="136"/>
      <c r="AF3402" s="137"/>
      <c r="AG3402" s="1" t="s">
        <v>9312</v>
      </c>
      <c r="AH3402" s="43" t="s">
        <v>283</v>
      </c>
      <c r="AI3402" s="229">
        <v>45408</v>
      </c>
    </row>
    <row r="3403" spans="1:35" x14ac:dyDescent="0.25">
      <c r="A3403" s="140">
        <v>45405</v>
      </c>
      <c r="B3403" s="55" t="s">
        <v>9902</v>
      </c>
      <c r="C3403" s="51" t="s">
        <v>7256</v>
      </c>
      <c r="D3403" s="51" t="s">
        <v>9905</v>
      </c>
      <c r="E3403" s="54">
        <v>45419</v>
      </c>
      <c r="F3403" s="51" t="s">
        <v>9903</v>
      </c>
      <c r="G3403" s="48" t="s">
        <v>9904</v>
      </c>
      <c r="H3403" s="52">
        <v>1</v>
      </c>
      <c r="I3403" s="51" t="s">
        <v>3647</v>
      </c>
      <c r="J3403" s="1">
        <v>9.52</v>
      </c>
      <c r="K3403" s="132">
        <v>1036698</v>
      </c>
      <c r="L3403" s="131"/>
      <c r="M3403" s="131">
        <v>7.2</v>
      </c>
      <c r="N3403" s="131">
        <v>5.5</v>
      </c>
      <c r="O3403" s="133">
        <f t="shared" si="507"/>
        <v>39.6</v>
      </c>
      <c r="P3403" s="131" t="s">
        <v>3486</v>
      </c>
      <c r="Q3403" s="131" t="s">
        <v>582</v>
      </c>
      <c r="R3403" s="134" t="s">
        <v>997</v>
      </c>
      <c r="S3403" s="149">
        <v>1.1158333333333346</v>
      </c>
      <c r="T3403" s="149">
        <v>1.1158333333333346</v>
      </c>
      <c r="U3403" s="150">
        <v>45414</v>
      </c>
      <c r="V3403" s="149">
        <v>8.3333333333333037E-2</v>
      </c>
      <c r="W3403" s="130">
        <v>0.25</v>
      </c>
      <c r="X3403" s="135">
        <v>60</v>
      </c>
      <c r="Y3403" s="130" t="str">
        <f t="shared" si="508"/>
        <v>L1001</v>
      </c>
      <c r="Z3403" s="130" t="str">
        <f t="shared" si="509"/>
        <v>2/INR26650-55A</v>
      </c>
      <c r="AA3403" s="135">
        <f t="shared" si="510"/>
        <v>0.25</v>
      </c>
      <c r="AB3403" s="135">
        <f t="shared" si="511"/>
        <v>9.52</v>
      </c>
      <c r="AC3403" s="130">
        <f t="shared" si="512"/>
        <v>60</v>
      </c>
      <c r="AD3403" s="130" t="str">
        <f t="shared" si="513"/>
        <v>66003-259</v>
      </c>
      <c r="AE3403" s="136"/>
      <c r="AF3403" s="137"/>
      <c r="AG3403" s="1" t="s">
        <v>9312</v>
      </c>
      <c r="AH3403" s="43">
        <v>2086</v>
      </c>
      <c r="AI3403" s="229">
        <v>45405</v>
      </c>
    </row>
    <row r="3404" spans="1:35" x14ac:dyDescent="0.25">
      <c r="A3404" s="140">
        <v>45405</v>
      </c>
      <c r="B3404" s="55" t="s">
        <v>9909</v>
      </c>
      <c r="C3404" s="51" t="s">
        <v>2265</v>
      </c>
      <c r="D3404" s="51" t="s">
        <v>6858</v>
      </c>
      <c r="E3404" s="54">
        <v>45425</v>
      </c>
      <c r="F3404" s="51" t="s">
        <v>9908</v>
      </c>
      <c r="G3404" s="48" t="s">
        <v>6856</v>
      </c>
      <c r="H3404" s="52">
        <v>8</v>
      </c>
      <c r="I3404" s="51" t="s">
        <v>654</v>
      </c>
      <c r="J3404" s="1">
        <v>69.19</v>
      </c>
      <c r="K3404" s="132">
        <v>1036567</v>
      </c>
      <c r="L3404" s="131"/>
      <c r="M3404" s="131">
        <v>21.6</v>
      </c>
      <c r="N3404" s="131">
        <v>4.5</v>
      </c>
      <c r="O3404" s="133">
        <f t="shared" si="507"/>
        <v>97.2</v>
      </c>
      <c r="P3404" s="131" t="s">
        <v>3486</v>
      </c>
      <c r="Q3404" s="131" t="s">
        <v>373</v>
      </c>
      <c r="R3404" s="134" t="s">
        <v>259</v>
      </c>
      <c r="S3404" s="149">
        <v>11.893333333333334</v>
      </c>
      <c r="T3404" s="149">
        <v>1.4866666666666668</v>
      </c>
      <c r="U3404" s="150">
        <v>45414</v>
      </c>
      <c r="V3404" s="149">
        <v>0.24999999999999911</v>
      </c>
      <c r="W3404" s="130">
        <v>1.3</v>
      </c>
      <c r="X3404" s="135">
        <v>320</v>
      </c>
      <c r="Y3404" s="130" t="str">
        <f t="shared" si="508"/>
        <v>RL638PKB</v>
      </c>
      <c r="Z3404" s="130" t="str">
        <f t="shared" si="509"/>
        <v>12/UR18650A</v>
      </c>
      <c r="AA3404" s="135">
        <f t="shared" si="510"/>
        <v>1.3</v>
      </c>
      <c r="AB3404" s="135">
        <f t="shared" si="511"/>
        <v>69.19</v>
      </c>
      <c r="AC3404" s="130">
        <f t="shared" si="512"/>
        <v>320</v>
      </c>
      <c r="AD3404" s="130" t="str">
        <f t="shared" si="513"/>
        <v>66000-887PKB</v>
      </c>
      <c r="AE3404" s="136"/>
      <c r="AF3404" s="137"/>
      <c r="AG3404" s="1" t="s">
        <v>152</v>
      </c>
      <c r="AH3404" s="43">
        <v>1167</v>
      </c>
      <c r="AI3404" s="229">
        <v>45405</v>
      </c>
    </row>
    <row r="3405" spans="1:35" x14ac:dyDescent="0.25">
      <c r="A3405" s="139">
        <v>45397</v>
      </c>
      <c r="B3405" s="58" t="s">
        <v>9836</v>
      </c>
      <c r="C3405" s="51" t="s">
        <v>8739</v>
      </c>
      <c r="D3405" s="51" t="s">
        <v>9837</v>
      </c>
      <c r="E3405" s="54">
        <v>45418</v>
      </c>
      <c r="F3405" s="51" t="s">
        <v>1002</v>
      </c>
      <c r="G3405" s="48" t="s">
        <v>8738</v>
      </c>
      <c r="H3405" s="52">
        <v>1</v>
      </c>
      <c r="I3405" s="51" t="s">
        <v>5576</v>
      </c>
      <c r="J3405" s="1">
        <v>90.09</v>
      </c>
      <c r="K3405" s="132">
        <v>1035686</v>
      </c>
      <c r="L3405" s="131"/>
      <c r="M3405" s="131">
        <v>45.6</v>
      </c>
      <c r="N3405" s="131">
        <v>3</v>
      </c>
      <c r="O3405" s="133">
        <f t="shared" si="507"/>
        <v>136.80000000000001</v>
      </c>
      <c r="P3405" s="131" t="s">
        <v>96</v>
      </c>
      <c r="Q3405" s="131" t="s">
        <v>8740</v>
      </c>
      <c r="R3405" s="134" t="s">
        <v>997</v>
      </c>
      <c r="S3405" s="149">
        <v>2.6088888888888886</v>
      </c>
      <c r="T3405" s="149">
        <v>2.6088888888888886</v>
      </c>
      <c r="U3405" s="150">
        <v>45414</v>
      </c>
      <c r="V3405" s="149">
        <v>0.16666666666666741</v>
      </c>
      <c r="W3405" s="130">
        <v>1</v>
      </c>
      <c r="X3405" s="135">
        <v>322</v>
      </c>
      <c r="Y3405" s="130" t="str">
        <f t="shared" si="508"/>
        <v>N2123</v>
      </c>
      <c r="Z3405" s="130" t="str">
        <f t="shared" si="509"/>
        <v>38/IC3000C</v>
      </c>
      <c r="AA3405" s="135">
        <f t="shared" si="510"/>
        <v>1</v>
      </c>
      <c r="AB3405" s="135">
        <f t="shared" si="511"/>
        <v>90.09</v>
      </c>
      <c r="AC3405" s="130">
        <f t="shared" si="512"/>
        <v>322</v>
      </c>
      <c r="AD3405" s="130" t="str">
        <f t="shared" si="513"/>
        <v>66003-915</v>
      </c>
      <c r="AE3405" s="136"/>
      <c r="AF3405" s="137"/>
      <c r="AG3405" s="1" t="s">
        <v>9312</v>
      </c>
      <c r="AH3405" s="43">
        <v>23977</v>
      </c>
      <c r="AI3405" s="229">
        <v>45397</v>
      </c>
    </row>
    <row r="3406" spans="1:35" x14ac:dyDescent="0.25">
      <c r="A3406" s="147">
        <v>45401</v>
      </c>
      <c r="B3406" s="82" t="s">
        <v>9887</v>
      </c>
      <c r="C3406" s="51" t="s">
        <v>2931</v>
      </c>
      <c r="D3406" s="51" t="s">
        <v>9890</v>
      </c>
      <c r="E3406" s="54">
        <v>45419</v>
      </c>
      <c r="F3406" s="51" t="s">
        <v>832</v>
      </c>
      <c r="G3406" s="48" t="s">
        <v>9888</v>
      </c>
      <c r="H3406" s="52">
        <v>1</v>
      </c>
      <c r="I3406" s="51" t="s">
        <v>9889</v>
      </c>
      <c r="J3406" s="1">
        <v>43.83</v>
      </c>
      <c r="K3406" s="132">
        <v>1035952</v>
      </c>
      <c r="L3406" s="131"/>
      <c r="M3406" s="131"/>
      <c r="N3406" s="131"/>
      <c r="O3406" s="133">
        <f t="shared" si="507"/>
        <v>0</v>
      </c>
      <c r="P3406" s="131"/>
      <c r="Q3406" s="131"/>
      <c r="R3406" s="134" t="s">
        <v>249</v>
      </c>
      <c r="S3406" s="149">
        <v>0.25361111111111123</v>
      </c>
      <c r="T3406" s="149">
        <v>0.25361111111111123</v>
      </c>
      <c r="U3406" s="150">
        <v>45414</v>
      </c>
      <c r="V3406" s="149">
        <v>8.333333333333437E-2</v>
      </c>
      <c r="W3406" s="130">
        <v>0.5</v>
      </c>
      <c r="X3406" s="135">
        <v>130</v>
      </c>
      <c r="Y3406" s="130" t="str">
        <f t="shared" si="508"/>
        <v>CH653</v>
      </c>
      <c r="Z3406" s="130" t="str">
        <f t="shared" si="509"/>
        <v>1/TSB002</v>
      </c>
      <c r="AA3406" s="135">
        <f t="shared" si="510"/>
        <v>0.5</v>
      </c>
      <c r="AB3406" s="135">
        <f t="shared" si="511"/>
        <v>43.83</v>
      </c>
      <c r="AC3406" s="130">
        <f t="shared" si="512"/>
        <v>130</v>
      </c>
      <c r="AD3406" s="130" t="str">
        <f t="shared" si="513"/>
        <v>66003-252</v>
      </c>
      <c r="AE3406" s="136"/>
      <c r="AF3406" s="137"/>
      <c r="AG3406" s="1" t="s">
        <v>9312</v>
      </c>
      <c r="AH3406" s="43">
        <v>64999</v>
      </c>
      <c r="AI3406" s="229">
        <v>45398</v>
      </c>
    </row>
    <row r="3407" spans="1:35" x14ac:dyDescent="0.25">
      <c r="A3407" s="140">
        <v>45405</v>
      </c>
      <c r="B3407" s="55" t="s">
        <v>9897</v>
      </c>
      <c r="C3407" s="51" t="s">
        <v>8525</v>
      </c>
      <c r="D3407" s="51" t="s">
        <v>8526</v>
      </c>
      <c r="E3407" s="54">
        <v>45432</v>
      </c>
      <c r="F3407" s="51" t="s">
        <v>5532</v>
      </c>
      <c r="G3407" s="48" t="s">
        <v>8523</v>
      </c>
      <c r="H3407" s="52">
        <v>50</v>
      </c>
      <c r="I3407" s="51" t="s">
        <v>8524</v>
      </c>
      <c r="J3407" s="1">
        <v>115.59</v>
      </c>
      <c r="K3407" s="132">
        <v>1036558</v>
      </c>
      <c r="L3407" s="131"/>
      <c r="M3407" s="131"/>
      <c r="N3407" s="131"/>
      <c r="O3407" s="133">
        <f t="shared" si="507"/>
        <v>0</v>
      </c>
      <c r="P3407" s="131"/>
      <c r="Q3407" s="131"/>
      <c r="R3407" s="134" t="s">
        <v>9073</v>
      </c>
      <c r="S3407" s="149">
        <v>15.045833333333334</v>
      </c>
      <c r="T3407" s="149">
        <v>0.30091666666666667</v>
      </c>
      <c r="U3407" s="150">
        <v>45425</v>
      </c>
      <c r="V3407" s="149">
        <v>2.5000000000000004</v>
      </c>
      <c r="W3407" s="130">
        <v>0.4</v>
      </c>
      <c r="X3407" s="135">
        <v>153.56</v>
      </c>
      <c r="Y3407" s="130" t="str">
        <f t="shared" si="508"/>
        <v>CH598A</v>
      </c>
      <c r="Z3407" s="130" t="str">
        <f t="shared" si="509"/>
        <v>VECIP67-24/8A</v>
      </c>
      <c r="AA3407" s="135">
        <f t="shared" si="510"/>
        <v>0.4</v>
      </c>
      <c r="AB3407" s="135">
        <f t="shared" si="511"/>
        <v>115.59</v>
      </c>
      <c r="AC3407" s="130">
        <f t="shared" si="512"/>
        <v>153.56</v>
      </c>
      <c r="AD3407" s="130" t="str">
        <f t="shared" si="513"/>
        <v>64900-694XLR</v>
      </c>
      <c r="AE3407" s="136"/>
      <c r="AF3407" s="137"/>
      <c r="AG3407" s="1" t="s">
        <v>153</v>
      </c>
      <c r="AH3407" s="43">
        <v>66277</v>
      </c>
      <c r="AI3407" s="229">
        <v>45404</v>
      </c>
    </row>
    <row r="3408" spans="1:35" x14ac:dyDescent="0.25">
      <c r="A3408" s="140">
        <v>45272</v>
      </c>
      <c r="B3408" s="55" t="s">
        <v>9121</v>
      </c>
      <c r="C3408" s="51" t="s">
        <v>9131</v>
      </c>
      <c r="D3408" s="51" t="s">
        <v>9124</v>
      </c>
      <c r="E3408" s="54">
        <v>45332</v>
      </c>
      <c r="F3408" s="51" t="s">
        <v>9118</v>
      </c>
      <c r="G3408" s="48" t="s">
        <v>9122</v>
      </c>
      <c r="H3408" s="52">
        <v>10</v>
      </c>
      <c r="I3408" s="51" t="s">
        <v>9123</v>
      </c>
      <c r="J3408" s="1">
        <v>58.19</v>
      </c>
      <c r="K3408" s="132">
        <v>1022786</v>
      </c>
      <c r="L3408" s="131"/>
      <c r="M3408" s="131">
        <v>3.67</v>
      </c>
      <c r="N3408" s="131">
        <v>5.5</v>
      </c>
      <c r="O3408" s="133">
        <f t="shared" si="507"/>
        <v>20.184999999999999</v>
      </c>
      <c r="P3408" s="131" t="s">
        <v>3372</v>
      </c>
      <c r="Q3408" s="131" t="s">
        <v>412</v>
      </c>
      <c r="R3408" s="134" t="s">
        <v>2172</v>
      </c>
      <c r="S3408" s="149">
        <v>19.002222222222219</v>
      </c>
      <c r="T3408" s="149">
        <v>1.9002222222222218</v>
      </c>
      <c r="U3408" s="150">
        <v>45418</v>
      </c>
      <c r="V3408" s="149">
        <v>0.33333333333333348</v>
      </c>
      <c r="W3408" s="130">
        <v>0.25</v>
      </c>
      <c r="X3408" s="270">
        <v>167</v>
      </c>
      <c r="Y3408" s="130" t="str">
        <f t="shared" si="508"/>
        <v>DH65</v>
      </c>
      <c r="Z3408" s="130" t="str">
        <f t="shared" si="509"/>
        <v>1/LIRCC-165HT-BC</v>
      </c>
      <c r="AA3408" s="135">
        <f t="shared" si="510"/>
        <v>0.25</v>
      </c>
      <c r="AB3408" s="135">
        <f t="shared" si="511"/>
        <v>58.19</v>
      </c>
      <c r="AC3408" s="130">
        <f t="shared" si="512"/>
        <v>167</v>
      </c>
      <c r="AD3408" s="130" t="str">
        <f t="shared" si="513"/>
        <v>67001-3487ADH65</v>
      </c>
      <c r="AE3408" s="136"/>
      <c r="AF3408" s="137"/>
      <c r="AG3408" s="1" t="s">
        <v>153</v>
      </c>
      <c r="AH3408" s="43">
        <v>2986</v>
      </c>
      <c r="AI3408" s="51"/>
    </row>
    <row r="3409" spans="1:35" x14ac:dyDescent="0.25">
      <c r="A3409" s="147">
        <v>45415</v>
      </c>
      <c r="B3409" s="82" t="s">
        <v>9972</v>
      </c>
      <c r="C3409" s="51"/>
      <c r="D3409" s="51" t="s">
        <v>9596</v>
      </c>
      <c r="E3409" s="54">
        <v>45414</v>
      </c>
      <c r="F3409" s="51" t="s">
        <v>8217</v>
      </c>
      <c r="G3409" s="48"/>
      <c r="H3409" s="52">
        <v>1</v>
      </c>
      <c r="I3409" s="51" t="s">
        <v>7638</v>
      </c>
      <c r="J3409" s="1">
        <v>0</v>
      </c>
      <c r="K3409" s="132">
        <v>1037722</v>
      </c>
      <c r="L3409" s="131"/>
      <c r="M3409" s="131"/>
      <c r="N3409" s="131"/>
      <c r="O3409" s="133">
        <f t="shared" si="507"/>
        <v>0</v>
      </c>
      <c r="P3409" s="131"/>
      <c r="Q3409" s="131"/>
      <c r="R3409" s="134" t="s">
        <v>249</v>
      </c>
      <c r="S3409" s="149">
        <v>0.18305555555555442</v>
      </c>
      <c r="T3409" s="149">
        <v>0.18305555555555442</v>
      </c>
      <c r="U3409" s="150">
        <v>45415</v>
      </c>
      <c r="V3409" s="149">
        <v>8.3333333333333037E-2</v>
      </c>
      <c r="W3409" s="130">
        <v>0.25</v>
      </c>
      <c r="X3409" s="135">
        <v>30</v>
      </c>
      <c r="Y3409" s="130" t="str">
        <f t="shared" si="508"/>
        <v>LABOUR</v>
      </c>
      <c r="Z3409" s="130">
        <f t="shared" si="509"/>
        <v>0</v>
      </c>
      <c r="AA3409" s="135">
        <f t="shared" si="510"/>
        <v>0.25</v>
      </c>
      <c r="AB3409" s="135">
        <f t="shared" si="511"/>
        <v>0</v>
      </c>
      <c r="AC3409" s="130">
        <f t="shared" si="512"/>
        <v>30</v>
      </c>
      <c r="AD3409" s="130">
        <f t="shared" si="513"/>
        <v>0</v>
      </c>
      <c r="AE3409" s="136"/>
      <c r="AF3409" s="137"/>
      <c r="AG3409" s="1" t="s">
        <v>151</v>
      </c>
      <c r="AH3409" s="43">
        <v>2915</v>
      </c>
      <c r="AI3409" s="229">
        <v>45414</v>
      </c>
    </row>
    <row r="3410" spans="1:35" x14ac:dyDescent="0.25">
      <c r="A3410" s="139">
        <v>45411</v>
      </c>
      <c r="B3410" s="58" t="s">
        <v>9918</v>
      </c>
      <c r="C3410" s="51" t="s">
        <v>8464</v>
      </c>
      <c r="D3410" s="51" t="s">
        <v>5048</v>
      </c>
      <c r="E3410" s="54">
        <v>45427</v>
      </c>
      <c r="F3410" s="51" t="s">
        <v>5111</v>
      </c>
      <c r="G3410" s="48" t="s">
        <v>5050</v>
      </c>
      <c r="H3410" s="52">
        <v>5</v>
      </c>
      <c r="I3410" s="51" t="s">
        <v>5051</v>
      </c>
      <c r="J3410" s="1">
        <v>38.78</v>
      </c>
      <c r="K3410" s="132">
        <v>1036923</v>
      </c>
      <c r="L3410" s="131"/>
      <c r="M3410" s="131"/>
      <c r="N3410" s="131"/>
      <c r="O3410" s="133">
        <f t="shared" si="507"/>
        <v>0</v>
      </c>
      <c r="P3410" s="131"/>
      <c r="Q3410" s="131"/>
      <c r="R3410" s="134" t="s">
        <v>259</v>
      </c>
      <c r="S3410" s="149">
        <v>5.7225000000000019</v>
      </c>
      <c r="T3410" s="149">
        <v>1.1445000000000003</v>
      </c>
      <c r="U3410" s="150">
        <v>45422</v>
      </c>
      <c r="V3410" s="149">
        <v>0.66666666666666696</v>
      </c>
      <c r="W3410" s="130">
        <v>3.98</v>
      </c>
      <c r="X3410" s="135">
        <v>130.63</v>
      </c>
      <c r="Y3410" s="130" t="str">
        <f t="shared" si="508"/>
        <v>CH584</v>
      </c>
      <c r="Z3410" s="130" t="str">
        <f t="shared" si="509"/>
        <v>CH1-MH0707</v>
      </c>
      <c r="AA3410" s="135">
        <f t="shared" si="510"/>
        <v>3.98</v>
      </c>
      <c r="AB3410" s="135">
        <f t="shared" si="511"/>
        <v>38.78</v>
      </c>
      <c r="AC3410" s="130">
        <f t="shared" si="512"/>
        <v>130.63</v>
      </c>
      <c r="AD3410" s="130" t="str">
        <f t="shared" si="513"/>
        <v>20006-473MH0707</v>
      </c>
      <c r="AE3410" s="136"/>
      <c r="AF3410" s="137"/>
      <c r="AG3410" s="1" t="s">
        <v>152</v>
      </c>
      <c r="AH3410" s="43">
        <v>61349</v>
      </c>
      <c r="AI3410" s="229">
        <v>45406</v>
      </c>
    </row>
    <row r="3411" spans="1:35" x14ac:dyDescent="0.25">
      <c r="A3411" s="140">
        <v>45412</v>
      </c>
      <c r="B3411" s="55" t="s">
        <v>9928</v>
      </c>
      <c r="C3411" s="51" t="s">
        <v>7942</v>
      </c>
      <c r="D3411" s="51" t="s">
        <v>5721</v>
      </c>
      <c r="E3411" s="54">
        <v>45432</v>
      </c>
      <c r="F3411" s="51" t="s">
        <v>5717</v>
      </c>
      <c r="G3411" s="48" t="s">
        <v>5718</v>
      </c>
      <c r="H3411" s="52">
        <v>3</v>
      </c>
      <c r="I3411" s="51" t="s">
        <v>7284</v>
      </c>
      <c r="J3411" s="1">
        <v>328.44</v>
      </c>
      <c r="K3411" s="132">
        <v>1037171</v>
      </c>
      <c r="L3411" s="131"/>
      <c r="M3411" s="131">
        <v>14.68</v>
      </c>
      <c r="N3411" s="131">
        <v>18</v>
      </c>
      <c r="O3411" s="133">
        <f t="shared" si="507"/>
        <v>264.24</v>
      </c>
      <c r="P3411" s="131" t="s">
        <v>421</v>
      </c>
      <c r="Q3411" s="131" t="s">
        <v>562</v>
      </c>
      <c r="R3411" s="134" t="s">
        <v>118</v>
      </c>
      <c r="S3411" s="149">
        <v>8.5688888888888872</v>
      </c>
      <c r="T3411" s="149">
        <v>2.8562962962962959</v>
      </c>
      <c r="U3411" s="150">
        <v>45422</v>
      </c>
      <c r="V3411" s="149">
        <v>0.80305555555555674</v>
      </c>
      <c r="W3411" s="130">
        <v>3.83</v>
      </c>
      <c r="X3411" s="135">
        <v>696</v>
      </c>
      <c r="Y3411" s="130" t="str">
        <f t="shared" si="508"/>
        <v>L222</v>
      </c>
      <c r="Z3411" s="130" t="str">
        <f t="shared" si="509"/>
        <v>4/LIR-DD</v>
      </c>
      <c r="AA3411" s="135">
        <f t="shared" si="510"/>
        <v>3.83</v>
      </c>
      <c r="AB3411" s="135">
        <f t="shared" si="511"/>
        <v>328.44</v>
      </c>
      <c r="AC3411" s="130">
        <f t="shared" si="512"/>
        <v>696</v>
      </c>
      <c r="AD3411" s="130" t="str">
        <f t="shared" si="513"/>
        <v>66000-220</v>
      </c>
      <c r="AE3411" s="136"/>
      <c r="AF3411" s="137"/>
      <c r="AG3411" s="1" t="s">
        <v>153</v>
      </c>
      <c r="AH3411" s="43">
        <v>67254</v>
      </c>
      <c r="AI3411" s="229">
        <v>45411</v>
      </c>
    </row>
    <row r="3412" spans="1:35" x14ac:dyDescent="0.25">
      <c r="A3412" s="140">
        <v>45405</v>
      </c>
      <c r="B3412" s="55" t="s">
        <v>9907</v>
      </c>
      <c r="C3412" s="51" t="s">
        <v>2265</v>
      </c>
      <c r="D3412" s="51" t="s">
        <v>6862</v>
      </c>
      <c r="E3412" s="54">
        <v>45425</v>
      </c>
      <c r="F3412" s="51" t="s">
        <v>9908</v>
      </c>
      <c r="G3412" s="48" t="s">
        <v>6860</v>
      </c>
      <c r="H3412" s="52">
        <v>12</v>
      </c>
      <c r="I3412" s="51" t="s">
        <v>654</v>
      </c>
      <c r="J3412" s="1">
        <v>86.9</v>
      </c>
      <c r="K3412" s="132">
        <v>1036569</v>
      </c>
      <c r="L3412" s="131"/>
      <c r="M3412" s="131">
        <v>21.6</v>
      </c>
      <c r="N3412" s="131">
        <v>4.5</v>
      </c>
      <c r="O3412" s="133">
        <f t="shared" si="507"/>
        <v>97.2</v>
      </c>
      <c r="P3412" s="131" t="s">
        <v>3486</v>
      </c>
      <c r="Q3412" s="131" t="s">
        <v>373</v>
      </c>
      <c r="R3412" s="134" t="s">
        <v>259</v>
      </c>
      <c r="S3412" s="149">
        <v>18.94305555555556</v>
      </c>
      <c r="T3412" s="149">
        <v>1.5785879629629633</v>
      </c>
      <c r="U3412" s="150">
        <v>45421</v>
      </c>
      <c r="V3412" s="149">
        <v>0.6197222222222214</v>
      </c>
      <c r="W3412" s="130">
        <v>1.94</v>
      </c>
      <c r="X3412" s="135">
        <v>360</v>
      </c>
      <c r="Y3412" s="130" t="str">
        <f t="shared" si="508"/>
        <v>RL638PKA</v>
      </c>
      <c r="Z3412" s="130" t="str">
        <f t="shared" si="509"/>
        <v>12/UR18650A</v>
      </c>
      <c r="AA3412" s="135">
        <f t="shared" si="510"/>
        <v>1.94</v>
      </c>
      <c r="AB3412" s="135">
        <f t="shared" si="511"/>
        <v>86.9</v>
      </c>
      <c r="AC3412" s="130">
        <f t="shared" si="512"/>
        <v>360</v>
      </c>
      <c r="AD3412" s="130" t="str">
        <f t="shared" si="513"/>
        <v>66000-887PKA</v>
      </c>
      <c r="AE3412" s="136"/>
      <c r="AF3412" s="137"/>
      <c r="AG3412" s="1" t="s">
        <v>152</v>
      </c>
      <c r="AH3412" s="43">
        <v>1167</v>
      </c>
      <c r="AI3412" s="229">
        <v>45405</v>
      </c>
    </row>
    <row r="3413" spans="1:35" x14ac:dyDescent="0.25">
      <c r="A3413" s="139">
        <v>45411</v>
      </c>
      <c r="B3413" s="58" t="s">
        <v>9920</v>
      </c>
      <c r="C3413" s="51"/>
      <c r="D3413" s="51" t="s">
        <v>145</v>
      </c>
      <c r="E3413" s="54">
        <v>45425</v>
      </c>
      <c r="F3413" s="51" t="s">
        <v>139</v>
      </c>
      <c r="G3413" s="48" t="s">
        <v>144</v>
      </c>
      <c r="H3413" s="52">
        <v>28</v>
      </c>
      <c r="I3413" s="51" t="s">
        <v>4583</v>
      </c>
      <c r="J3413" s="1">
        <v>1.6</v>
      </c>
      <c r="K3413" s="132">
        <v>1036909</v>
      </c>
      <c r="L3413" s="131"/>
      <c r="M3413" s="131"/>
      <c r="N3413" s="131"/>
      <c r="O3413" s="133">
        <f t="shared" si="507"/>
        <v>0</v>
      </c>
      <c r="P3413" s="131"/>
      <c r="Q3413" s="131"/>
      <c r="R3413" s="134" t="s">
        <v>2172</v>
      </c>
      <c r="S3413" s="149">
        <v>4.6936111111111112</v>
      </c>
      <c r="T3413" s="149">
        <v>0.16762896825396825</v>
      </c>
      <c r="U3413" s="150">
        <v>45421</v>
      </c>
      <c r="V3413" s="149">
        <v>0.73527777777777859</v>
      </c>
      <c r="W3413" s="130">
        <v>0.28999999999999998</v>
      </c>
      <c r="X3413" s="135">
        <v>12</v>
      </c>
      <c r="Y3413" s="130" t="str">
        <f t="shared" si="508"/>
        <v>CA67</v>
      </c>
      <c r="Z3413" s="130">
        <f t="shared" si="509"/>
        <v>0</v>
      </c>
      <c r="AA3413" s="135">
        <f t="shared" si="510"/>
        <v>0.28999999999999998</v>
      </c>
      <c r="AB3413" s="135">
        <f t="shared" si="511"/>
        <v>1.6</v>
      </c>
      <c r="AC3413" s="130">
        <f t="shared" si="512"/>
        <v>12</v>
      </c>
      <c r="AD3413" s="130" t="str">
        <f t="shared" si="513"/>
        <v>66000-714</v>
      </c>
      <c r="AE3413" s="136"/>
      <c r="AF3413" s="137"/>
      <c r="AG3413" s="1" t="s">
        <v>573</v>
      </c>
      <c r="AH3413" s="43">
        <v>66824</v>
      </c>
      <c r="AI3413" s="229">
        <v>45406</v>
      </c>
    </row>
    <row r="3414" spans="1:35" x14ac:dyDescent="0.25">
      <c r="A3414" s="140">
        <v>45412</v>
      </c>
      <c r="B3414" s="55" t="s">
        <v>9929</v>
      </c>
      <c r="C3414" s="51" t="s">
        <v>580</v>
      </c>
      <c r="D3414" s="51" t="s">
        <v>10003</v>
      </c>
      <c r="E3414" s="54">
        <v>45425</v>
      </c>
      <c r="F3414" s="51" t="s">
        <v>1289</v>
      </c>
      <c r="G3414" s="48" t="s">
        <v>9930</v>
      </c>
      <c r="H3414" s="52">
        <v>1</v>
      </c>
      <c r="I3414" s="51" t="s">
        <v>364</v>
      </c>
      <c r="J3414" s="1">
        <v>7.14</v>
      </c>
      <c r="K3414" s="132">
        <v>1037240</v>
      </c>
      <c r="L3414" s="131"/>
      <c r="M3414" s="131">
        <v>7.4</v>
      </c>
      <c r="N3414" s="131">
        <v>2.6</v>
      </c>
      <c r="O3414" s="133">
        <f t="shared" si="507"/>
        <v>19.240000000000002</v>
      </c>
      <c r="P3414" s="131" t="s">
        <v>3486</v>
      </c>
      <c r="Q3414" s="131" t="s">
        <v>582</v>
      </c>
      <c r="R3414" s="134" t="s">
        <v>997</v>
      </c>
      <c r="S3414" s="149">
        <v>0.82305555555555721</v>
      </c>
      <c r="T3414" s="149">
        <v>0.82305555555555721</v>
      </c>
      <c r="U3414" s="150">
        <v>45421</v>
      </c>
      <c r="V3414" s="149">
        <v>0.50000000000000089</v>
      </c>
      <c r="W3414" s="130">
        <v>0.25</v>
      </c>
      <c r="X3414" s="135">
        <v>35</v>
      </c>
      <c r="Y3414" s="130" t="str">
        <f t="shared" si="508"/>
        <v>RL1822</v>
      </c>
      <c r="Z3414" s="130" t="str">
        <f t="shared" si="509"/>
        <v>2/UR18650ZY</v>
      </c>
      <c r="AA3414" s="135">
        <f t="shared" si="510"/>
        <v>0.25</v>
      </c>
      <c r="AB3414" s="135">
        <f t="shared" si="511"/>
        <v>7.14</v>
      </c>
      <c r="AC3414" s="130">
        <f t="shared" si="512"/>
        <v>35</v>
      </c>
      <c r="AD3414" s="130" t="str">
        <f t="shared" si="513"/>
        <v>66003-262</v>
      </c>
      <c r="AE3414" s="136"/>
      <c r="AF3414" s="137"/>
      <c r="AG3414" s="1" t="s">
        <v>9312</v>
      </c>
      <c r="AH3414" s="43">
        <v>23948</v>
      </c>
      <c r="AI3414" s="229">
        <v>45411</v>
      </c>
    </row>
    <row r="3415" spans="1:35" x14ac:dyDescent="0.25">
      <c r="A3415" s="144">
        <v>45413</v>
      </c>
      <c r="B3415" s="56" t="s">
        <v>9937</v>
      </c>
      <c r="C3415" s="51" t="s">
        <v>786</v>
      </c>
      <c r="D3415" s="51" t="s">
        <v>9939</v>
      </c>
      <c r="E3415" s="54">
        <v>45420</v>
      </c>
      <c r="F3415" s="51" t="s">
        <v>7452</v>
      </c>
      <c r="G3415" s="48" t="s">
        <v>9938</v>
      </c>
      <c r="H3415" s="52">
        <v>15</v>
      </c>
      <c r="I3415" s="51" t="s">
        <v>389</v>
      </c>
      <c r="J3415" s="1">
        <v>6.58</v>
      </c>
      <c r="K3415" s="132">
        <v>1037390</v>
      </c>
      <c r="L3415" s="131"/>
      <c r="M3415" s="131">
        <v>3.7</v>
      </c>
      <c r="N3415" s="131">
        <v>1.48</v>
      </c>
      <c r="O3415" s="133">
        <f t="shared" si="507"/>
        <v>5.476</v>
      </c>
      <c r="P3415" s="131" t="s">
        <v>3486</v>
      </c>
      <c r="Q3415" s="131" t="s">
        <v>412</v>
      </c>
      <c r="R3415" s="134" t="s">
        <v>5667</v>
      </c>
      <c r="S3415" s="149">
        <v>10.258055555555558</v>
      </c>
      <c r="T3415" s="149">
        <v>0.68387037037037046</v>
      </c>
      <c r="U3415" s="150">
        <v>45421</v>
      </c>
      <c r="V3415" s="149">
        <v>0.68166666666666664</v>
      </c>
      <c r="W3415" s="130">
        <v>0.25</v>
      </c>
      <c r="X3415" s="135">
        <v>18.37</v>
      </c>
      <c r="Y3415" s="130" t="str">
        <f t="shared" si="508"/>
        <v>RL1808</v>
      </c>
      <c r="Z3415" s="130" t="str">
        <f t="shared" si="509"/>
        <v>1/UF703450F</v>
      </c>
      <c r="AA3415" s="135">
        <f t="shared" si="510"/>
        <v>0.25</v>
      </c>
      <c r="AB3415" s="135">
        <f t="shared" si="511"/>
        <v>6.58</v>
      </c>
      <c r="AC3415" s="130">
        <f t="shared" si="512"/>
        <v>18.37</v>
      </c>
      <c r="AD3415" s="130" t="str">
        <f t="shared" si="513"/>
        <v>66003-264</v>
      </c>
      <c r="AE3415" s="136"/>
      <c r="AF3415" s="137"/>
      <c r="AG3415" s="1" t="s">
        <v>152</v>
      </c>
      <c r="AH3415" s="43">
        <v>66816</v>
      </c>
      <c r="AI3415" s="229">
        <v>45412</v>
      </c>
    </row>
    <row r="3416" spans="1:35" x14ac:dyDescent="0.25">
      <c r="A3416" s="146">
        <v>45414</v>
      </c>
      <c r="B3416" s="57" t="s">
        <v>9963</v>
      </c>
      <c r="C3416" s="51" t="s">
        <v>9965</v>
      </c>
      <c r="D3416" s="51" t="s">
        <v>9966</v>
      </c>
      <c r="E3416" s="54">
        <v>45425</v>
      </c>
      <c r="F3416" s="51" t="s">
        <v>1727</v>
      </c>
      <c r="G3416" s="48" t="s">
        <v>9964</v>
      </c>
      <c r="H3416" s="52">
        <v>4</v>
      </c>
      <c r="I3416" s="51" t="s">
        <v>5242</v>
      </c>
      <c r="J3416" s="1">
        <v>394.01</v>
      </c>
      <c r="K3416" s="132">
        <v>1037469</v>
      </c>
      <c r="L3416" s="131"/>
      <c r="M3416" s="131">
        <v>3.6</v>
      </c>
      <c r="N3416" s="131">
        <v>18</v>
      </c>
      <c r="O3416" s="133">
        <f t="shared" si="507"/>
        <v>64.8</v>
      </c>
      <c r="P3416" s="131" t="s">
        <v>421</v>
      </c>
      <c r="Q3416" s="131" t="s">
        <v>254</v>
      </c>
      <c r="R3416" s="134" t="s">
        <v>118</v>
      </c>
      <c r="S3416" s="149">
        <v>14.339444444444442</v>
      </c>
      <c r="T3416" s="149">
        <v>3.5848611111111106</v>
      </c>
      <c r="U3416" s="150">
        <v>45420</v>
      </c>
      <c r="V3416" s="149">
        <v>0.29250000000000043</v>
      </c>
      <c r="W3416" s="130">
        <v>0.25</v>
      </c>
      <c r="X3416" s="135">
        <v>720</v>
      </c>
      <c r="Y3416" s="130" t="str">
        <f t="shared" si="508"/>
        <v>DH66A</v>
      </c>
      <c r="Z3416" s="130" t="str">
        <f t="shared" si="509"/>
        <v>4/3B4800</v>
      </c>
      <c r="AA3416" s="135">
        <f t="shared" si="510"/>
        <v>0.25</v>
      </c>
      <c r="AB3416" s="135">
        <f t="shared" si="511"/>
        <v>394.01</v>
      </c>
      <c r="AC3416" s="130">
        <f t="shared" si="512"/>
        <v>720</v>
      </c>
      <c r="AD3416" s="130" t="str">
        <f t="shared" si="513"/>
        <v>67001-348EDH66A</v>
      </c>
      <c r="AE3416" s="136"/>
      <c r="AF3416" s="137"/>
      <c r="AG3416" s="1" t="s">
        <v>153</v>
      </c>
      <c r="AH3416" s="43">
        <v>66479</v>
      </c>
      <c r="AI3416" s="229">
        <v>45413</v>
      </c>
    </row>
    <row r="3417" spans="1:35" x14ac:dyDescent="0.25">
      <c r="A3417" s="139">
        <v>45411</v>
      </c>
      <c r="B3417" s="58" t="s">
        <v>9915</v>
      </c>
      <c r="C3417" s="51" t="s">
        <v>663</v>
      </c>
      <c r="D3417" s="51" t="s">
        <v>664</v>
      </c>
      <c r="E3417" s="54">
        <v>45426</v>
      </c>
      <c r="F3417" s="51" t="s">
        <v>260</v>
      </c>
      <c r="G3417" s="48" t="s">
        <v>662</v>
      </c>
      <c r="H3417" s="52">
        <v>20</v>
      </c>
      <c r="I3417" s="51" t="s">
        <v>630</v>
      </c>
      <c r="J3417" s="1">
        <v>24.07</v>
      </c>
      <c r="K3417" s="132">
        <v>1036770</v>
      </c>
      <c r="L3417" s="131"/>
      <c r="M3417" s="131">
        <v>7.2</v>
      </c>
      <c r="N3417" s="131">
        <v>3</v>
      </c>
      <c r="O3417" s="133">
        <f t="shared" si="507"/>
        <v>21.6</v>
      </c>
      <c r="P3417" s="131" t="s">
        <v>6498</v>
      </c>
      <c r="Q3417" s="131" t="s">
        <v>464</v>
      </c>
      <c r="R3417" s="134" t="s">
        <v>2172</v>
      </c>
      <c r="S3417" s="149">
        <v>4.9950000000000019</v>
      </c>
      <c r="T3417" s="149">
        <v>0.24975000000000008</v>
      </c>
      <c r="U3417" s="150">
        <v>45419</v>
      </c>
      <c r="V3417" s="149">
        <v>0.48333333333333428</v>
      </c>
      <c r="W3417" s="130">
        <v>0.28000000000000003</v>
      </c>
      <c r="X3417" s="135">
        <v>75.599999999999994</v>
      </c>
      <c r="Y3417" s="130" t="str">
        <f t="shared" si="508"/>
        <v>N405</v>
      </c>
      <c r="Z3417" s="130" t="str">
        <f t="shared" si="509"/>
        <v>6/N3000CR</v>
      </c>
      <c r="AA3417" s="135">
        <f t="shared" si="510"/>
        <v>0.28000000000000003</v>
      </c>
      <c r="AB3417" s="135">
        <f t="shared" si="511"/>
        <v>24.07</v>
      </c>
      <c r="AC3417" s="130">
        <f t="shared" si="512"/>
        <v>75.599999999999994</v>
      </c>
      <c r="AD3417" s="130" t="str">
        <f t="shared" si="513"/>
        <v>30003-856AA</v>
      </c>
      <c r="AE3417" s="136"/>
      <c r="AF3417" s="137"/>
      <c r="AG3417" s="1" t="s">
        <v>153</v>
      </c>
      <c r="AH3417" s="43">
        <v>20171</v>
      </c>
      <c r="AI3417" s="229">
        <v>45405</v>
      </c>
    </row>
    <row r="3418" spans="1:35" x14ac:dyDescent="0.25">
      <c r="A3418" s="144">
        <v>45413</v>
      </c>
      <c r="B3418" s="56" t="s">
        <v>9945</v>
      </c>
      <c r="C3418" s="51" t="s">
        <v>3230</v>
      </c>
      <c r="D3418" s="51" t="s">
        <v>9947</v>
      </c>
      <c r="E3418" s="54">
        <v>45433</v>
      </c>
      <c r="F3418" s="51" t="s">
        <v>2717</v>
      </c>
      <c r="G3418" s="48" t="s">
        <v>9946</v>
      </c>
      <c r="H3418" s="52">
        <v>20</v>
      </c>
      <c r="I3418" s="51" t="s">
        <v>1364</v>
      </c>
      <c r="J3418" s="1">
        <v>6.26</v>
      </c>
      <c r="K3418" s="132">
        <v>1037351</v>
      </c>
      <c r="L3418" s="131"/>
      <c r="M3418" s="131">
        <v>6</v>
      </c>
      <c r="N3418" s="131">
        <v>1.5</v>
      </c>
      <c r="O3418" s="133">
        <f t="shared" si="507"/>
        <v>9</v>
      </c>
      <c r="P3418" s="131" t="s">
        <v>3497</v>
      </c>
      <c r="Q3418" s="131" t="s">
        <v>583</v>
      </c>
      <c r="R3418" s="134" t="s">
        <v>5667</v>
      </c>
      <c r="S3418" s="149">
        <v>13.220555555555556</v>
      </c>
      <c r="T3418" s="149">
        <v>0.66102777777777777</v>
      </c>
      <c r="U3418" s="150">
        <v>45420</v>
      </c>
      <c r="V3418" s="149">
        <v>0.81666666666666643</v>
      </c>
      <c r="W3418" s="130">
        <v>0.25</v>
      </c>
      <c r="X3418" s="135">
        <v>28.96</v>
      </c>
      <c r="Y3418" s="130" t="str">
        <f t="shared" si="508"/>
        <v>N1836</v>
      </c>
      <c r="Z3418" s="130" t="str">
        <f t="shared" si="509"/>
        <v>5/MH-AA1500HT</v>
      </c>
      <c r="AA3418" s="135">
        <f t="shared" si="510"/>
        <v>0.25</v>
      </c>
      <c r="AB3418" s="135">
        <f t="shared" si="511"/>
        <v>6.26</v>
      </c>
      <c r="AC3418" s="130">
        <f t="shared" si="512"/>
        <v>28.96</v>
      </c>
      <c r="AD3418" s="130" t="str">
        <f t="shared" si="513"/>
        <v>59001-405EKT</v>
      </c>
      <c r="AE3418" s="136"/>
      <c r="AF3418" s="137"/>
      <c r="AG3418" s="1" t="s">
        <v>151</v>
      </c>
      <c r="AH3418" s="43" t="s">
        <v>9948</v>
      </c>
      <c r="AI3418" s="229">
        <v>45412</v>
      </c>
    </row>
    <row r="3419" spans="1:35" x14ac:dyDescent="0.25">
      <c r="A3419" s="147">
        <v>45415</v>
      </c>
      <c r="B3419" s="82" t="s">
        <v>9975</v>
      </c>
      <c r="C3419" s="51" t="s">
        <v>149</v>
      </c>
      <c r="D3419" s="51" t="s">
        <v>220</v>
      </c>
      <c r="E3419" s="54">
        <v>45429</v>
      </c>
      <c r="F3419" s="51" t="s">
        <v>6204</v>
      </c>
      <c r="G3419" s="48" t="s">
        <v>219</v>
      </c>
      <c r="H3419" s="52">
        <v>24</v>
      </c>
      <c r="I3419" s="51" t="s">
        <v>148</v>
      </c>
      <c r="J3419" s="1">
        <v>17.91</v>
      </c>
      <c r="K3419" s="132">
        <v>1037771</v>
      </c>
      <c r="L3419" s="131"/>
      <c r="M3419" s="131">
        <v>3.6</v>
      </c>
      <c r="N3419" s="131">
        <v>13</v>
      </c>
      <c r="O3419" s="133">
        <f t="shared" si="507"/>
        <v>46.800000000000004</v>
      </c>
      <c r="P3419" s="131" t="s">
        <v>421</v>
      </c>
      <c r="Q3419" s="131" t="s">
        <v>412</v>
      </c>
      <c r="R3419" s="134" t="s">
        <v>2172</v>
      </c>
      <c r="S3419" s="149">
        <v>5.6788888888888902</v>
      </c>
      <c r="T3419" s="149">
        <v>0.23662037037037043</v>
      </c>
      <c r="U3419" s="150">
        <v>45419</v>
      </c>
      <c r="V3419" s="149">
        <v>0.50000000000000089</v>
      </c>
      <c r="W3419" s="130">
        <v>0.2</v>
      </c>
      <c r="X3419" s="135">
        <v>37.5</v>
      </c>
      <c r="Y3419" s="130" t="str">
        <f t="shared" si="508"/>
        <v>L204</v>
      </c>
      <c r="Z3419" s="130" t="str">
        <f t="shared" si="509"/>
        <v>1/LSH20</v>
      </c>
      <c r="AA3419" s="135">
        <f t="shared" si="510"/>
        <v>0.2</v>
      </c>
      <c r="AB3419" s="135">
        <f t="shared" si="511"/>
        <v>17.91</v>
      </c>
      <c r="AC3419" s="130">
        <f t="shared" si="512"/>
        <v>37.5</v>
      </c>
      <c r="AD3419" s="130" t="str">
        <f t="shared" si="513"/>
        <v>66000-207</v>
      </c>
      <c r="AE3419" s="136"/>
      <c r="AF3419" s="137"/>
      <c r="AG3419" s="1" t="s">
        <v>151</v>
      </c>
      <c r="AH3419" s="43">
        <v>65832</v>
      </c>
      <c r="AI3419" s="229">
        <v>45415</v>
      </c>
    </row>
    <row r="3420" spans="1:35" x14ac:dyDescent="0.25">
      <c r="A3420" s="146">
        <v>45414</v>
      </c>
      <c r="B3420" s="57" t="s">
        <v>9959</v>
      </c>
      <c r="C3420" s="51" t="s">
        <v>9961</v>
      </c>
      <c r="D3420" s="51" t="s">
        <v>9962</v>
      </c>
      <c r="E3420" s="54">
        <v>45425</v>
      </c>
      <c r="F3420" s="51" t="s">
        <v>1727</v>
      </c>
      <c r="G3420" s="48" t="s">
        <v>9960</v>
      </c>
      <c r="H3420" s="52">
        <v>2</v>
      </c>
      <c r="I3420" s="51" t="s">
        <v>5242</v>
      </c>
      <c r="J3420" s="1">
        <v>531.11</v>
      </c>
      <c r="K3420" s="132">
        <v>1037469</v>
      </c>
      <c r="L3420" s="131"/>
      <c r="M3420" s="131">
        <v>18</v>
      </c>
      <c r="N3420" s="131">
        <v>4.5</v>
      </c>
      <c r="O3420" s="133">
        <v>99</v>
      </c>
      <c r="P3420" s="131" t="s">
        <v>421</v>
      </c>
      <c r="Q3420" s="131" t="s">
        <v>583</v>
      </c>
      <c r="R3420" s="134" t="s">
        <v>9073</v>
      </c>
      <c r="S3420" s="149">
        <v>5.6539004629629623</v>
      </c>
      <c r="T3420" s="149">
        <v>2.8269502314814812</v>
      </c>
      <c r="U3420" s="150">
        <v>45419</v>
      </c>
      <c r="V3420" s="149">
        <v>0.39999999999999991</v>
      </c>
      <c r="W3420" s="130">
        <v>0.5</v>
      </c>
      <c r="X3420" s="135">
        <v>860</v>
      </c>
      <c r="Y3420" s="130" t="str">
        <f t="shared" si="508"/>
        <v>DH33G</v>
      </c>
      <c r="Z3420" s="130" t="str">
        <f t="shared" si="509"/>
        <v>5/3B4800</v>
      </c>
      <c r="AA3420" s="135">
        <f t="shared" si="510"/>
        <v>0.5</v>
      </c>
      <c r="AB3420" s="135">
        <f t="shared" si="511"/>
        <v>531.11</v>
      </c>
      <c r="AC3420" s="130">
        <f t="shared" si="512"/>
        <v>860</v>
      </c>
      <c r="AD3420" s="130" t="str">
        <f t="shared" si="513"/>
        <v>66000-7987</v>
      </c>
      <c r="AE3420" s="136"/>
      <c r="AF3420" s="137"/>
      <c r="AG3420" s="1" t="s">
        <v>153</v>
      </c>
      <c r="AH3420" s="43">
        <v>66479</v>
      </c>
      <c r="AI3420" s="229">
        <v>45413</v>
      </c>
    </row>
    <row r="3421" spans="1:35" x14ac:dyDescent="0.25">
      <c r="A3421" s="144">
        <v>45413</v>
      </c>
      <c r="B3421" s="56" t="s">
        <v>9951</v>
      </c>
      <c r="C3421" s="51" t="s">
        <v>8154</v>
      </c>
      <c r="D3421" s="51" t="s">
        <v>8155</v>
      </c>
      <c r="E3421" s="54">
        <v>45417</v>
      </c>
      <c r="F3421" s="51" t="s">
        <v>9952</v>
      </c>
      <c r="G3421" s="48" t="s">
        <v>8153</v>
      </c>
      <c r="H3421" s="52">
        <v>1</v>
      </c>
      <c r="I3421" s="51" t="s">
        <v>5051</v>
      </c>
      <c r="J3421" s="1">
        <v>36.32</v>
      </c>
      <c r="K3421" s="132">
        <v>1037218</v>
      </c>
      <c r="L3421" s="131"/>
      <c r="M3421" s="131"/>
      <c r="N3421" s="131"/>
      <c r="O3421" s="133">
        <f t="shared" ref="O3421:O3436" si="514">N3421*M3421</f>
        <v>0</v>
      </c>
      <c r="P3421" s="131"/>
      <c r="Q3421" s="131"/>
      <c r="R3421" s="134" t="s">
        <v>259</v>
      </c>
      <c r="S3421" s="149">
        <v>0.58444444444444432</v>
      </c>
      <c r="T3421" s="149">
        <v>0.58444444444444432</v>
      </c>
      <c r="U3421" s="150">
        <v>45420</v>
      </c>
      <c r="V3421" s="149">
        <v>0.24999999999999911</v>
      </c>
      <c r="W3421" s="130">
        <v>0.83</v>
      </c>
      <c r="X3421" s="135">
        <v>171.88</v>
      </c>
      <c r="Y3421" s="130" t="str">
        <f t="shared" si="508"/>
        <v>CH583</v>
      </c>
      <c r="Z3421" s="130" t="str">
        <f t="shared" si="509"/>
        <v>CH1-590</v>
      </c>
      <c r="AA3421" s="135">
        <f t="shared" si="510"/>
        <v>0.83</v>
      </c>
      <c r="AB3421" s="135">
        <f t="shared" si="511"/>
        <v>36.32</v>
      </c>
      <c r="AC3421" s="130">
        <f t="shared" si="512"/>
        <v>171.88</v>
      </c>
      <c r="AD3421" s="130" t="str">
        <f t="shared" si="513"/>
        <v>20006-473ARB590</v>
      </c>
      <c r="AE3421" s="136"/>
      <c r="AF3421" s="137"/>
      <c r="AG3421" s="1" t="s">
        <v>152</v>
      </c>
      <c r="AH3421" s="43">
        <v>3050</v>
      </c>
      <c r="AI3421" s="229">
        <v>45412</v>
      </c>
    </row>
    <row r="3422" spans="1:35" x14ac:dyDescent="0.25">
      <c r="A3422" s="140">
        <v>45377</v>
      </c>
      <c r="B3422" s="55" t="s">
        <v>9732</v>
      </c>
      <c r="C3422" s="51" t="s">
        <v>1418</v>
      </c>
      <c r="D3422" s="51" t="s">
        <v>1419</v>
      </c>
      <c r="E3422" s="54">
        <v>45397</v>
      </c>
      <c r="F3422" s="51" t="s">
        <v>407</v>
      </c>
      <c r="G3422" s="48" t="s">
        <v>1416</v>
      </c>
      <c r="H3422" s="52">
        <v>10</v>
      </c>
      <c r="I3422" s="51" t="s">
        <v>1417</v>
      </c>
      <c r="J3422" s="1">
        <v>57.25</v>
      </c>
      <c r="K3422" s="132">
        <v>1033636</v>
      </c>
      <c r="L3422" s="131"/>
      <c r="M3422" s="131">
        <v>21.6</v>
      </c>
      <c r="N3422" s="131">
        <v>14</v>
      </c>
      <c r="O3422" s="133">
        <f t="shared" si="514"/>
        <v>302.40000000000003</v>
      </c>
      <c r="P3422" s="131" t="s">
        <v>9572</v>
      </c>
      <c r="Q3422" s="131" t="s">
        <v>464</v>
      </c>
      <c r="R3422" s="134" t="s">
        <v>10041</v>
      </c>
      <c r="S3422" s="149">
        <v>16.531388888888891</v>
      </c>
      <c r="T3422" s="149">
        <v>1.6531388888888892</v>
      </c>
      <c r="U3422" s="150">
        <v>45428</v>
      </c>
      <c r="V3422" s="149">
        <v>0.49999999999999956</v>
      </c>
      <c r="W3422" s="130">
        <v>1.17</v>
      </c>
      <c r="X3422" s="135">
        <v>321.47000000000003</v>
      </c>
      <c r="Y3422" s="130" t="str">
        <f t="shared" si="508"/>
        <v>L835</v>
      </c>
      <c r="Z3422" s="130" t="str">
        <f t="shared" si="509"/>
        <v>6/ER34615M</v>
      </c>
      <c r="AA3422" s="135">
        <f t="shared" si="510"/>
        <v>1.17</v>
      </c>
      <c r="AB3422" s="135">
        <f t="shared" si="511"/>
        <v>57.25</v>
      </c>
      <c r="AC3422" s="130">
        <f t="shared" si="512"/>
        <v>321.47000000000003</v>
      </c>
      <c r="AD3422" s="130" t="str">
        <f t="shared" si="513"/>
        <v>66003-950</v>
      </c>
      <c r="AE3422" s="136"/>
      <c r="AF3422" s="137"/>
      <c r="AG3422" s="1" t="s">
        <v>153</v>
      </c>
      <c r="AH3422" s="43">
        <v>66811</v>
      </c>
      <c r="AI3422" s="229">
        <v>45376</v>
      </c>
    </row>
    <row r="3423" spans="1:35" x14ac:dyDescent="0.25">
      <c r="A3423" s="140">
        <v>45426</v>
      </c>
      <c r="B3423" s="55" t="s">
        <v>10006</v>
      </c>
      <c r="C3423" s="51" t="s">
        <v>4412</v>
      </c>
      <c r="D3423" s="51" t="s">
        <v>10008</v>
      </c>
      <c r="E3423" s="54">
        <v>45436</v>
      </c>
      <c r="F3423" s="51" t="s">
        <v>423</v>
      </c>
      <c r="G3423" s="48" t="s">
        <v>10007</v>
      </c>
      <c r="H3423" s="52">
        <v>4</v>
      </c>
      <c r="I3423" s="51" t="s">
        <v>113</v>
      </c>
      <c r="J3423" s="1">
        <v>10.8</v>
      </c>
      <c r="K3423" s="132">
        <v>1038611</v>
      </c>
      <c r="L3423" s="131"/>
      <c r="M3423" s="131">
        <v>3.6</v>
      </c>
      <c r="N3423" s="131">
        <v>6.7</v>
      </c>
      <c r="O3423" s="133">
        <f t="shared" si="514"/>
        <v>24.12</v>
      </c>
      <c r="P3423" s="131" t="s">
        <v>3486</v>
      </c>
      <c r="Q3423" s="131" t="s">
        <v>550</v>
      </c>
      <c r="R3423" s="134" t="s">
        <v>2172</v>
      </c>
      <c r="S3423" s="149">
        <v>2.5780555555555558</v>
      </c>
      <c r="T3423" s="149">
        <v>0.64451388888888894</v>
      </c>
      <c r="U3423" s="150">
        <v>45427</v>
      </c>
      <c r="V3423" s="149">
        <v>0.16666666666666607</v>
      </c>
      <c r="W3423" s="130">
        <v>0.25</v>
      </c>
      <c r="X3423" s="135">
        <v>35.83</v>
      </c>
      <c r="Y3423" s="130" t="str">
        <f t="shared" si="508"/>
        <v>RL1386</v>
      </c>
      <c r="Z3423" s="130" t="str">
        <f t="shared" si="509"/>
        <v>2/NCR18650B</v>
      </c>
      <c r="AA3423" s="135">
        <f t="shared" si="510"/>
        <v>0.25</v>
      </c>
      <c r="AB3423" s="135">
        <f t="shared" si="511"/>
        <v>10.8</v>
      </c>
      <c r="AC3423" s="130">
        <f t="shared" si="512"/>
        <v>35.83</v>
      </c>
      <c r="AD3423" s="130" t="str">
        <f t="shared" si="513"/>
        <v>88002-632USM</v>
      </c>
      <c r="AE3423" s="136"/>
      <c r="AF3423" s="137"/>
      <c r="AG3423" s="1" t="s">
        <v>152</v>
      </c>
      <c r="AH3423" s="43">
        <v>23891</v>
      </c>
      <c r="AI3423" s="229">
        <v>45422</v>
      </c>
    </row>
    <row r="3424" spans="1:35" x14ac:dyDescent="0.25">
      <c r="A3424" s="146">
        <v>45400</v>
      </c>
      <c r="B3424" s="57" t="s">
        <v>9873</v>
      </c>
      <c r="C3424" s="51" t="s">
        <v>1042</v>
      </c>
      <c r="D3424" s="51" t="s">
        <v>9875</v>
      </c>
      <c r="E3424" s="54">
        <v>45414</v>
      </c>
      <c r="F3424" s="51" t="s">
        <v>3780</v>
      </c>
      <c r="G3424" s="48" t="s">
        <v>5932</v>
      </c>
      <c r="H3424" s="52">
        <v>1</v>
      </c>
      <c r="I3424" s="51" t="s">
        <v>364</v>
      </c>
      <c r="J3424" s="1">
        <v>14.28</v>
      </c>
      <c r="K3424" s="132">
        <v>1036216</v>
      </c>
      <c r="L3424" s="131"/>
      <c r="M3424" s="131">
        <v>7.4</v>
      </c>
      <c r="N3424" s="131">
        <v>5.2</v>
      </c>
      <c r="O3424" s="133">
        <f t="shared" si="514"/>
        <v>38.480000000000004</v>
      </c>
      <c r="P3424" s="131" t="s">
        <v>3486</v>
      </c>
      <c r="Q3424" s="131" t="s">
        <v>281</v>
      </c>
      <c r="R3424" s="134" t="s">
        <v>6268</v>
      </c>
      <c r="S3424" s="149">
        <v>1.96</v>
      </c>
      <c r="T3424" s="149">
        <v>1.96</v>
      </c>
      <c r="U3424" s="150">
        <v>45427</v>
      </c>
      <c r="V3424" s="149">
        <v>8.333333333333437E-2</v>
      </c>
      <c r="W3424" s="130">
        <v>0.25</v>
      </c>
      <c r="X3424" s="135">
        <v>87.02</v>
      </c>
      <c r="Y3424" s="130" t="str">
        <f t="shared" si="508"/>
        <v>L998</v>
      </c>
      <c r="Z3424" s="130" t="str">
        <f t="shared" si="509"/>
        <v>4/UR18650ZY</v>
      </c>
      <c r="AA3424" s="135">
        <f t="shared" si="510"/>
        <v>0.25</v>
      </c>
      <c r="AB3424" s="135">
        <f t="shared" si="511"/>
        <v>14.28</v>
      </c>
      <c r="AC3424" s="130">
        <f t="shared" si="512"/>
        <v>87.02</v>
      </c>
      <c r="AD3424" s="130" t="str">
        <f t="shared" si="513"/>
        <v>66002-536</v>
      </c>
      <c r="AE3424" s="136"/>
      <c r="AF3424" s="137"/>
      <c r="AG3424" s="1" t="s">
        <v>9312</v>
      </c>
      <c r="AH3424" s="43">
        <v>2240</v>
      </c>
      <c r="AI3424" s="229">
        <v>45400</v>
      </c>
    </row>
    <row r="3425" spans="1:35" x14ac:dyDescent="0.25">
      <c r="A3425" s="139">
        <v>45411</v>
      </c>
      <c r="B3425" s="58" t="s">
        <v>9919</v>
      </c>
      <c r="C3425" s="51" t="s">
        <v>2931</v>
      </c>
      <c r="D3425" s="51" t="s">
        <v>366</v>
      </c>
      <c r="E3425" s="54">
        <v>45425</v>
      </c>
      <c r="F3425" s="51" t="s">
        <v>139</v>
      </c>
      <c r="G3425" s="48" t="s">
        <v>142</v>
      </c>
      <c r="H3425" s="52">
        <v>24</v>
      </c>
      <c r="I3425" s="51" t="s">
        <v>102</v>
      </c>
      <c r="J3425" s="1">
        <v>43.63</v>
      </c>
      <c r="K3425" s="132">
        <v>1036909</v>
      </c>
      <c r="L3425" s="131"/>
      <c r="M3425" s="131"/>
      <c r="N3425" s="131"/>
      <c r="O3425" s="133">
        <f t="shared" si="514"/>
        <v>0</v>
      </c>
      <c r="P3425" s="131"/>
      <c r="Q3425" s="131"/>
      <c r="R3425" s="134" t="s">
        <v>5813</v>
      </c>
      <c r="S3425" s="149">
        <v>5.1977777777777776</v>
      </c>
      <c r="T3425" s="149">
        <v>0.21657407407407406</v>
      </c>
      <c r="U3425" s="150">
        <v>45426</v>
      </c>
      <c r="V3425" s="149">
        <v>0.49999999999999956</v>
      </c>
      <c r="W3425" s="130">
        <v>0.25</v>
      </c>
      <c r="X3425" s="135">
        <v>90</v>
      </c>
      <c r="Y3425" s="130" t="str">
        <f t="shared" si="508"/>
        <v>CH256</v>
      </c>
      <c r="Z3425" s="130" t="str">
        <f t="shared" si="509"/>
        <v>1/TSB002</v>
      </c>
      <c r="AA3425" s="135">
        <f t="shared" si="510"/>
        <v>0.25</v>
      </c>
      <c r="AB3425" s="135">
        <f t="shared" si="511"/>
        <v>43.63</v>
      </c>
      <c r="AC3425" s="130">
        <f t="shared" si="512"/>
        <v>90</v>
      </c>
      <c r="AD3425" s="130" t="str">
        <f t="shared" si="513"/>
        <v>66000-715</v>
      </c>
      <c r="AE3425" s="136"/>
      <c r="AF3425" s="137"/>
      <c r="AG3425" s="1" t="s">
        <v>573</v>
      </c>
      <c r="AH3425" s="43">
        <v>66824</v>
      </c>
      <c r="AI3425" s="229">
        <v>45406</v>
      </c>
    </row>
    <row r="3426" spans="1:35" x14ac:dyDescent="0.25">
      <c r="A3426" s="147">
        <v>45415</v>
      </c>
      <c r="B3426" s="82" t="s">
        <v>9973</v>
      </c>
      <c r="C3426" s="51" t="s">
        <v>9974</v>
      </c>
      <c r="D3426" s="51" t="s">
        <v>5849</v>
      </c>
      <c r="E3426" s="54">
        <v>45428</v>
      </c>
      <c r="F3426" s="51" t="s">
        <v>6851</v>
      </c>
      <c r="G3426" s="48" t="s">
        <v>5846</v>
      </c>
      <c r="H3426" s="52">
        <v>2</v>
      </c>
      <c r="I3426" s="51" t="s">
        <v>5847</v>
      </c>
      <c r="J3426" s="1">
        <v>1.97</v>
      </c>
      <c r="K3426" s="132">
        <v>1037736</v>
      </c>
      <c r="L3426" s="131"/>
      <c r="M3426" s="131">
        <v>12</v>
      </c>
      <c r="N3426" s="131"/>
      <c r="O3426" s="133">
        <f t="shared" si="514"/>
        <v>0</v>
      </c>
      <c r="P3426" s="131" t="s">
        <v>3538</v>
      </c>
      <c r="Q3426" s="131" t="s">
        <v>632</v>
      </c>
      <c r="R3426" s="134" t="s">
        <v>9073</v>
      </c>
      <c r="S3426" s="149">
        <v>3.2030555555555575</v>
      </c>
      <c r="T3426" s="149">
        <v>1.6015277777777788</v>
      </c>
      <c r="U3426" s="150">
        <v>45426</v>
      </c>
      <c r="V3426" s="149">
        <v>0.16666666666666607</v>
      </c>
      <c r="W3426" s="130">
        <v>1.03</v>
      </c>
      <c r="X3426" s="135">
        <v>50</v>
      </c>
      <c r="Y3426" s="130" t="str">
        <f t="shared" si="508"/>
        <v>AL521</v>
      </c>
      <c r="Z3426" s="130" t="str">
        <f t="shared" si="509"/>
        <v>8/LR6</v>
      </c>
      <c r="AA3426" s="135">
        <f t="shared" si="510"/>
        <v>1.03</v>
      </c>
      <c r="AB3426" s="135">
        <f t="shared" si="511"/>
        <v>1.97</v>
      </c>
      <c r="AC3426" s="130">
        <f t="shared" si="512"/>
        <v>50</v>
      </c>
      <c r="AD3426" s="130" t="str">
        <f t="shared" si="513"/>
        <v>66000-834</v>
      </c>
      <c r="AE3426" s="136"/>
      <c r="AF3426" s="137"/>
      <c r="AG3426" s="1" t="s">
        <v>151</v>
      </c>
      <c r="AH3426" s="43">
        <v>2673</v>
      </c>
      <c r="AI3426" s="229">
        <v>45414</v>
      </c>
    </row>
    <row r="3427" spans="1:35" x14ac:dyDescent="0.25">
      <c r="A3427" s="139">
        <v>45425</v>
      </c>
      <c r="B3427" s="58" t="s">
        <v>9988</v>
      </c>
      <c r="C3427" s="51" t="s">
        <v>123</v>
      </c>
      <c r="D3427" s="51" t="s">
        <v>9991</v>
      </c>
      <c r="E3427" s="54">
        <v>45436</v>
      </c>
      <c r="F3427" s="51" t="s">
        <v>9989</v>
      </c>
      <c r="G3427" s="48" t="s">
        <v>9990</v>
      </c>
      <c r="H3427" s="52">
        <v>1</v>
      </c>
      <c r="I3427" s="51" t="s">
        <v>122</v>
      </c>
      <c r="J3427" s="1">
        <v>7.01</v>
      </c>
      <c r="K3427" s="132">
        <v>1038557</v>
      </c>
      <c r="L3427" s="131"/>
      <c r="M3427" s="131">
        <v>7.2</v>
      </c>
      <c r="N3427" s="131">
        <v>0.7</v>
      </c>
      <c r="O3427" s="133">
        <f t="shared" si="514"/>
        <v>5.04</v>
      </c>
      <c r="P3427" s="131" t="s">
        <v>96</v>
      </c>
      <c r="Q3427" s="131" t="s">
        <v>464</v>
      </c>
      <c r="R3427" s="134" t="s">
        <v>2172</v>
      </c>
      <c r="S3427" s="149">
        <v>1.3594444444444456</v>
      </c>
      <c r="T3427" s="149">
        <v>1.3594444444444456</v>
      </c>
      <c r="U3427" s="150">
        <v>45429</v>
      </c>
      <c r="V3427" s="149">
        <v>8.3333333333333037E-2</v>
      </c>
      <c r="W3427" s="130">
        <v>0.25</v>
      </c>
      <c r="X3427" s="135">
        <v>30</v>
      </c>
      <c r="Y3427" s="130" t="str">
        <f t="shared" si="508"/>
        <v>N2133</v>
      </c>
      <c r="Z3427" s="130" t="str">
        <f t="shared" si="509"/>
        <v>6/N700AACL</v>
      </c>
      <c r="AA3427" s="135">
        <f t="shared" si="510"/>
        <v>0.25</v>
      </c>
      <c r="AB3427" s="135">
        <f t="shared" si="511"/>
        <v>7.01</v>
      </c>
      <c r="AC3427" s="130">
        <f t="shared" si="512"/>
        <v>30</v>
      </c>
      <c r="AD3427" s="130" t="str">
        <f t="shared" si="513"/>
        <v>66003-267</v>
      </c>
      <c r="AE3427" s="136"/>
      <c r="AF3427" s="137"/>
      <c r="AG3427" s="1" t="s">
        <v>9312</v>
      </c>
      <c r="AH3427" s="43">
        <v>37567</v>
      </c>
      <c r="AI3427" s="229">
        <v>45422</v>
      </c>
    </row>
    <row r="3428" spans="1:35" x14ac:dyDescent="0.25">
      <c r="A3428" s="146">
        <v>45421</v>
      </c>
      <c r="B3428" s="57" t="s">
        <v>9979</v>
      </c>
      <c r="C3428" s="51" t="s">
        <v>123</v>
      </c>
      <c r="D3428" s="51" t="s">
        <v>9980</v>
      </c>
      <c r="E3428" s="54">
        <v>45434</v>
      </c>
      <c r="F3428" s="51" t="s">
        <v>1289</v>
      </c>
      <c r="G3428" s="48" t="s">
        <v>3655</v>
      </c>
      <c r="H3428" s="52">
        <v>1</v>
      </c>
      <c r="I3428" s="51" t="s">
        <v>122</v>
      </c>
      <c r="J3428" s="52">
        <v>7.01</v>
      </c>
      <c r="K3428" s="132">
        <v>1038276</v>
      </c>
      <c r="L3428" s="131"/>
      <c r="M3428" s="131">
        <v>7.2</v>
      </c>
      <c r="N3428" s="131">
        <v>0.7</v>
      </c>
      <c r="O3428" s="133">
        <f t="shared" si="514"/>
        <v>5.04</v>
      </c>
      <c r="P3428" s="131" t="s">
        <v>96</v>
      </c>
      <c r="Q3428" s="131" t="s">
        <v>464</v>
      </c>
      <c r="R3428" s="134" t="s">
        <v>2172</v>
      </c>
      <c r="S3428" s="149">
        <v>1.6363888888888884</v>
      </c>
      <c r="T3428" s="149">
        <v>1.6363888888888884</v>
      </c>
      <c r="U3428" s="150">
        <v>45429</v>
      </c>
      <c r="V3428" s="149">
        <v>8.3333333333335702E-2</v>
      </c>
      <c r="W3428" s="130">
        <v>0.75</v>
      </c>
      <c r="X3428" s="135">
        <v>42.13</v>
      </c>
      <c r="Y3428" s="130" t="str">
        <f t="shared" si="508"/>
        <v>N2131</v>
      </c>
      <c r="Z3428" s="130" t="str">
        <f t="shared" si="509"/>
        <v>6/N700AACL</v>
      </c>
      <c r="AA3428" s="135">
        <f t="shared" si="510"/>
        <v>0.75</v>
      </c>
      <c r="AB3428" s="135">
        <f t="shared" si="511"/>
        <v>7.01</v>
      </c>
      <c r="AC3428" s="130">
        <f t="shared" si="512"/>
        <v>42.13</v>
      </c>
      <c r="AD3428" s="130" t="str">
        <f t="shared" si="513"/>
        <v>22000-356</v>
      </c>
      <c r="AE3428" s="136"/>
      <c r="AF3428" s="137"/>
      <c r="AG3428" s="1" t="s">
        <v>9312</v>
      </c>
      <c r="AH3428" s="43">
        <v>23948</v>
      </c>
      <c r="AI3428" s="229">
        <v>45420</v>
      </c>
    </row>
    <row r="3429" spans="1:35" x14ac:dyDescent="0.25">
      <c r="A3429" s="140">
        <v>45426</v>
      </c>
      <c r="B3429" s="55" t="s">
        <v>10009</v>
      </c>
      <c r="C3429" s="51" t="s">
        <v>580</v>
      </c>
      <c r="D3429" s="51" t="s">
        <v>10011</v>
      </c>
      <c r="E3429" s="54">
        <v>45436</v>
      </c>
      <c r="F3429" s="51" t="s">
        <v>420</v>
      </c>
      <c r="G3429" s="48" t="s">
        <v>10010</v>
      </c>
      <c r="H3429" s="52">
        <v>1</v>
      </c>
      <c r="I3429" s="51" t="s">
        <v>364</v>
      </c>
      <c r="J3429" s="1">
        <v>8.43</v>
      </c>
      <c r="K3429" s="132">
        <v>1038634</v>
      </c>
      <c r="L3429" s="131"/>
      <c r="M3429" s="131">
        <v>3.7</v>
      </c>
      <c r="N3429" s="131">
        <v>5.2</v>
      </c>
      <c r="O3429" s="133">
        <f t="shared" si="514"/>
        <v>19.240000000000002</v>
      </c>
      <c r="P3429" s="131" t="s">
        <v>3486</v>
      </c>
      <c r="Q3429" s="131" t="s">
        <v>550</v>
      </c>
      <c r="R3429" s="134" t="s">
        <v>9073</v>
      </c>
      <c r="S3429" s="149">
        <v>1.1900000000000008</v>
      </c>
      <c r="T3429" s="149">
        <v>1.1900000000000008</v>
      </c>
      <c r="U3429" s="150">
        <v>45429</v>
      </c>
      <c r="V3429" s="149">
        <v>8.3333333333333037E-2</v>
      </c>
      <c r="W3429" s="130">
        <v>0.25</v>
      </c>
      <c r="X3429" s="135">
        <v>32</v>
      </c>
      <c r="Y3429" s="130" t="str">
        <f t="shared" si="508"/>
        <v>RL1825</v>
      </c>
      <c r="Z3429" s="130" t="str">
        <f t="shared" si="509"/>
        <v>2/UR18650ZY</v>
      </c>
      <c r="AA3429" s="135">
        <f t="shared" si="510"/>
        <v>0.25</v>
      </c>
      <c r="AB3429" s="135">
        <f t="shared" si="511"/>
        <v>8.43</v>
      </c>
      <c r="AC3429" s="130">
        <f t="shared" si="512"/>
        <v>32</v>
      </c>
      <c r="AD3429" s="130" t="str">
        <f t="shared" si="513"/>
        <v>66003-924</v>
      </c>
      <c r="AE3429" s="136"/>
      <c r="AF3429" s="137"/>
      <c r="AG3429" s="1" t="s">
        <v>152</v>
      </c>
      <c r="AH3429" s="43">
        <v>23964</v>
      </c>
      <c r="AI3429" s="229">
        <v>45422</v>
      </c>
    </row>
    <row r="3430" spans="1:35" x14ac:dyDescent="0.25">
      <c r="A3430" s="140">
        <v>45426</v>
      </c>
      <c r="B3430" s="55" t="s">
        <v>10005</v>
      </c>
      <c r="C3430" s="51" t="s">
        <v>3030</v>
      </c>
      <c r="D3430" s="51" t="s">
        <v>3031</v>
      </c>
      <c r="E3430" s="54">
        <v>45427</v>
      </c>
      <c r="F3430" s="51" t="s">
        <v>3028</v>
      </c>
      <c r="G3430" s="48" t="s">
        <v>3029</v>
      </c>
      <c r="H3430" s="52">
        <v>1</v>
      </c>
      <c r="I3430" s="51" t="s">
        <v>95</v>
      </c>
      <c r="J3430" s="1">
        <v>13.3</v>
      </c>
      <c r="K3430" s="132">
        <v>1038521</v>
      </c>
      <c r="L3430" s="131"/>
      <c r="M3430" s="131">
        <v>18</v>
      </c>
      <c r="N3430" s="131"/>
      <c r="O3430" s="133">
        <f t="shared" si="514"/>
        <v>0</v>
      </c>
      <c r="P3430" s="131" t="s">
        <v>3538</v>
      </c>
      <c r="Q3430" s="131" t="s">
        <v>591</v>
      </c>
      <c r="R3430" s="134" t="s">
        <v>9073</v>
      </c>
      <c r="S3430" s="149">
        <v>1.3511111111111109</v>
      </c>
      <c r="T3430" s="149">
        <v>1.3511111111111109</v>
      </c>
      <c r="U3430" s="150">
        <v>45429</v>
      </c>
      <c r="V3430" s="149">
        <v>8.3333333333333037E-2</v>
      </c>
      <c r="W3430" s="130">
        <v>0.79</v>
      </c>
      <c r="X3430" s="135">
        <v>90</v>
      </c>
      <c r="Y3430" s="130" t="str">
        <f t="shared" si="508"/>
        <v>AL597</v>
      </c>
      <c r="Z3430" s="130" t="str">
        <f t="shared" si="509"/>
        <v>12/LR20XW</v>
      </c>
      <c r="AA3430" s="135">
        <f t="shared" si="510"/>
        <v>0.79</v>
      </c>
      <c r="AB3430" s="135">
        <f t="shared" si="511"/>
        <v>13.3</v>
      </c>
      <c r="AC3430" s="130">
        <f t="shared" si="512"/>
        <v>90</v>
      </c>
      <c r="AD3430" s="130" t="str">
        <f t="shared" si="513"/>
        <v>66002-551</v>
      </c>
      <c r="AE3430" s="136"/>
      <c r="AF3430" s="137"/>
      <c r="AG3430" s="1" t="s">
        <v>151</v>
      </c>
      <c r="AH3430" s="43">
        <v>2361</v>
      </c>
      <c r="AI3430" s="229">
        <v>45421</v>
      </c>
    </row>
    <row r="3431" spans="1:35" x14ac:dyDescent="0.25">
      <c r="A3431" s="139">
        <v>45425</v>
      </c>
      <c r="B3431" s="58" t="s">
        <v>9993</v>
      </c>
      <c r="C3431" s="51" t="s">
        <v>3401</v>
      </c>
      <c r="D3431" s="51" t="s">
        <v>9995</v>
      </c>
      <c r="E3431" s="54">
        <v>45439</v>
      </c>
      <c r="F3431" s="51" t="s">
        <v>2460</v>
      </c>
      <c r="G3431" s="48" t="s">
        <v>9994</v>
      </c>
      <c r="H3431" s="52">
        <v>1</v>
      </c>
      <c r="I3431" s="51" t="s">
        <v>3385</v>
      </c>
      <c r="J3431" s="1">
        <v>6.53</v>
      </c>
      <c r="K3431" s="132">
        <v>1038772</v>
      </c>
      <c r="L3431" s="131"/>
      <c r="M3431" s="131">
        <v>3.7</v>
      </c>
      <c r="N3431" s="131">
        <v>5.2</v>
      </c>
      <c r="O3431" s="133">
        <f t="shared" si="514"/>
        <v>19.240000000000002</v>
      </c>
      <c r="P3431" s="131" t="s">
        <v>3486</v>
      </c>
      <c r="Q3431" s="131" t="s">
        <v>582</v>
      </c>
      <c r="R3431" s="134" t="s">
        <v>2172</v>
      </c>
      <c r="S3431" s="149">
        <v>0.75499999999999945</v>
      </c>
      <c r="T3431" s="149">
        <v>0.75499999999999945</v>
      </c>
      <c r="U3431" s="150">
        <v>45429</v>
      </c>
      <c r="V3431" s="149">
        <v>8.3333333333333037E-2</v>
      </c>
      <c r="W3431" s="130">
        <v>0.25</v>
      </c>
      <c r="X3431" s="135">
        <v>35</v>
      </c>
      <c r="Y3431" s="130" t="str">
        <f t="shared" si="508"/>
        <v>RL1826</v>
      </c>
      <c r="Z3431" s="130" t="str">
        <f t="shared" si="509"/>
        <v>2/ICR18650-26JM</v>
      </c>
      <c r="AA3431" s="135">
        <f t="shared" si="510"/>
        <v>0.25</v>
      </c>
      <c r="AB3431" s="135">
        <f t="shared" si="511"/>
        <v>6.53</v>
      </c>
      <c r="AC3431" s="130">
        <f t="shared" si="512"/>
        <v>35</v>
      </c>
      <c r="AD3431" s="130" t="str">
        <f t="shared" si="513"/>
        <v>66003-268</v>
      </c>
      <c r="AE3431" s="136"/>
      <c r="AF3431" s="137"/>
      <c r="AG3431" s="1" t="s">
        <v>9312</v>
      </c>
      <c r="AH3431" s="43" t="s">
        <v>2464</v>
      </c>
      <c r="AI3431" s="229">
        <v>45425</v>
      </c>
    </row>
    <row r="3432" spans="1:35" x14ac:dyDescent="0.25">
      <c r="A3432" s="140">
        <v>45426</v>
      </c>
      <c r="B3432" s="55" t="s">
        <v>10004</v>
      </c>
      <c r="C3432" s="51" t="s">
        <v>9089</v>
      </c>
      <c r="D3432" s="51" t="s">
        <v>9090</v>
      </c>
      <c r="E3432" s="54">
        <v>45429</v>
      </c>
      <c r="F3432" s="51" t="s">
        <v>9087</v>
      </c>
      <c r="G3432" s="48" t="s">
        <v>9088</v>
      </c>
      <c r="H3432" s="52">
        <v>1</v>
      </c>
      <c r="I3432" s="51" t="s">
        <v>243</v>
      </c>
      <c r="J3432" s="1">
        <v>12.11</v>
      </c>
      <c r="K3432" s="132">
        <v>1038496</v>
      </c>
      <c r="L3432" s="131"/>
      <c r="M3432" s="131">
        <v>7.2</v>
      </c>
      <c r="N3432" s="131">
        <v>2.4500000000000002</v>
      </c>
      <c r="O3432" s="133">
        <f t="shared" si="514"/>
        <v>17.64</v>
      </c>
      <c r="P3432" s="131" t="s">
        <v>3497</v>
      </c>
      <c r="Q3432" s="131" t="s">
        <v>464</v>
      </c>
      <c r="R3432" s="134" t="s">
        <v>9073</v>
      </c>
      <c r="S3432" s="149">
        <v>0.6575000000000002</v>
      </c>
      <c r="T3432" s="149">
        <v>0.6575000000000002</v>
      </c>
      <c r="U3432" s="150">
        <v>45429</v>
      </c>
      <c r="V3432" s="149">
        <v>8.3333333333333037E-2</v>
      </c>
      <c r="W3432" s="130">
        <v>0.39</v>
      </c>
      <c r="X3432" s="135">
        <v>35</v>
      </c>
      <c r="Y3432" s="130" t="str">
        <f t="shared" si="508"/>
        <v>N1504</v>
      </c>
      <c r="Z3432" s="130" t="str">
        <f t="shared" si="509"/>
        <v>6/HR-3UTHB</v>
      </c>
      <c r="AA3432" s="135">
        <f t="shared" si="510"/>
        <v>0.39</v>
      </c>
      <c r="AB3432" s="135">
        <f t="shared" si="511"/>
        <v>12.11</v>
      </c>
      <c r="AC3432" s="130">
        <f t="shared" si="512"/>
        <v>35</v>
      </c>
      <c r="AD3432" s="130" t="str">
        <f t="shared" si="513"/>
        <v>67001-340</v>
      </c>
      <c r="AE3432" s="136"/>
      <c r="AF3432" s="137"/>
      <c r="AG3432" s="1" t="s">
        <v>152</v>
      </c>
      <c r="AH3432" s="43">
        <v>2330</v>
      </c>
      <c r="AI3432" s="229">
        <v>45421</v>
      </c>
    </row>
    <row r="3433" spans="1:35" x14ac:dyDescent="0.25">
      <c r="A3433" s="147">
        <v>45429</v>
      </c>
      <c r="B3433" s="82" t="s">
        <v>10042</v>
      </c>
      <c r="C3433" s="51" t="s">
        <v>2931</v>
      </c>
      <c r="D3433" s="51" t="s">
        <v>2811</v>
      </c>
      <c r="E3433" s="54">
        <v>45428</v>
      </c>
      <c r="F3433" s="51" t="s">
        <v>4159</v>
      </c>
      <c r="G3433" s="48" t="s">
        <v>2809</v>
      </c>
      <c r="H3433" s="52">
        <v>4</v>
      </c>
      <c r="I3433" s="51" t="s">
        <v>102</v>
      </c>
      <c r="J3433" s="1">
        <v>42.74</v>
      </c>
      <c r="K3433" s="132">
        <v>1039359</v>
      </c>
      <c r="L3433" s="131"/>
      <c r="M3433" s="131"/>
      <c r="N3433" s="131"/>
      <c r="O3433" s="133">
        <f t="shared" si="514"/>
        <v>0</v>
      </c>
      <c r="P3433" s="131"/>
      <c r="Q3433" s="131"/>
      <c r="R3433" s="134" t="s">
        <v>5813</v>
      </c>
      <c r="S3433" s="149">
        <v>0.24999999999999911</v>
      </c>
      <c r="T3433" s="149">
        <v>6.2499999999999778E-2</v>
      </c>
      <c r="U3433" s="150">
        <v>45429</v>
      </c>
      <c r="V3433" s="149">
        <v>0.25000000000000044</v>
      </c>
      <c r="W3433" s="130">
        <v>0.25</v>
      </c>
      <c r="X3433" s="135">
        <v>110</v>
      </c>
      <c r="Y3433" s="130" t="str">
        <f t="shared" si="508"/>
        <v>CH550</v>
      </c>
      <c r="Z3433" s="130" t="str">
        <f t="shared" si="509"/>
        <v>1/TSB002</v>
      </c>
      <c r="AA3433" s="135">
        <f t="shared" si="510"/>
        <v>0.25</v>
      </c>
      <c r="AB3433" s="135">
        <f t="shared" si="511"/>
        <v>42.74</v>
      </c>
      <c r="AC3433" s="130">
        <f t="shared" si="512"/>
        <v>110</v>
      </c>
      <c r="AD3433" s="130" t="str">
        <f t="shared" si="513"/>
        <v>66002-972</v>
      </c>
      <c r="AE3433" s="136"/>
      <c r="AF3433" s="137"/>
      <c r="AG3433" s="1" t="s">
        <v>151</v>
      </c>
      <c r="AH3433" s="43">
        <v>66787</v>
      </c>
      <c r="AI3433" s="229">
        <v>45428</v>
      </c>
    </row>
    <row r="3434" spans="1:35" x14ac:dyDescent="0.25">
      <c r="A3434" s="144">
        <v>45427</v>
      </c>
      <c r="B3434" s="56" t="s">
        <v>10027</v>
      </c>
      <c r="C3434" s="51"/>
      <c r="D3434" s="51" t="s">
        <v>145</v>
      </c>
      <c r="E3434" s="54">
        <v>45440</v>
      </c>
      <c r="F3434" s="51" t="s">
        <v>139</v>
      </c>
      <c r="G3434" s="48" t="s">
        <v>144</v>
      </c>
      <c r="H3434" s="52">
        <v>10</v>
      </c>
      <c r="I3434" s="51" t="s">
        <v>8337</v>
      </c>
      <c r="J3434" s="1">
        <v>1.61</v>
      </c>
      <c r="K3434" s="132">
        <v>1038927</v>
      </c>
      <c r="L3434" s="131"/>
      <c r="M3434" s="131"/>
      <c r="N3434" s="131"/>
      <c r="O3434" s="133">
        <f t="shared" si="514"/>
        <v>0</v>
      </c>
      <c r="P3434" s="131"/>
      <c r="Q3434" s="131"/>
      <c r="R3434" s="134" t="s">
        <v>2172</v>
      </c>
      <c r="S3434" s="149">
        <v>1.5047222222222225</v>
      </c>
      <c r="T3434" s="149">
        <v>0.15047222222222226</v>
      </c>
      <c r="U3434" s="150">
        <v>45429</v>
      </c>
      <c r="V3434" s="149">
        <v>0.16666666666666607</v>
      </c>
      <c r="W3434" s="130">
        <v>0.28999999999999998</v>
      </c>
      <c r="X3434" s="135">
        <v>12</v>
      </c>
      <c r="Y3434" s="130" t="str">
        <f t="shared" si="508"/>
        <v>CA67</v>
      </c>
      <c r="Z3434" s="130">
        <f t="shared" si="509"/>
        <v>0</v>
      </c>
      <c r="AA3434" s="135">
        <f t="shared" si="510"/>
        <v>0.28999999999999998</v>
      </c>
      <c r="AB3434" s="135">
        <f t="shared" si="511"/>
        <v>1.61</v>
      </c>
      <c r="AC3434" s="130">
        <f t="shared" si="512"/>
        <v>12</v>
      </c>
      <c r="AD3434" s="130" t="str">
        <f t="shared" si="513"/>
        <v>66000-714</v>
      </c>
      <c r="AE3434" s="136"/>
      <c r="AF3434" s="137"/>
      <c r="AG3434" s="1" t="s">
        <v>573</v>
      </c>
      <c r="AH3434" s="43">
        <v>66824</v>
      </c>
      <c r="AI3434" s="229">
        <v>45426</v>
      </c>
    </row>
    <row r="3435" spans="1:35" x14ac:dyDescent="0.25">
      <c r="A3435" s="146">
        <v>45414</v>
      </c>
      <c r="B3435" s="57" t="s">
        <v>9953</v>
      </c>
      <c r="C3435" s="51" t="s">
        <v>532</v>
      </c>
      <c r="D3435" s="51" t="s">
        <v>2615</v>
      </c>
      <c r="E3435" s="54">
        <v>45433</v>
      </c>
      <c r="F3435" s="51" t="s">
        <v>2613</v>
      </c>
      <c r="G3435" s="48" t="s">
        <v>2614</v>
      </c>
      <c r="H3435" s="52">
        <v>6</v>
      </c>
      <c r="I3435" s="51" t="s">
        <v>364</v>
      </c>
      <c r="J3435" s="1">
        <v>16.38</v>
      </c>
      <c r="K3435" s="132">
        <v>1037349</v>
      </c>
      <c r="L3435" s="131"/>
      <c r="M3435" s="131">
        <v>11.1</v>
      </c>
      <c r="N3435" s="131">
        <v>2.6</v>
      </c>
      <c r="O3435" s="133">
        <f t="shared" si="514"/>
        <v>28.86</v>
      </c>
      <c r="P3435" s="131" t="s">
        <v>3486</v>
      </c>
      <c r="Q3435" s="131" t="s">
        <v>577</v>
      </c>
      <c r="R3435" s="134" t="s">
        <v>9073</v>
      </c>
      <c r="S3435" s="149">
        <v>10.486666666666668</v>
      </c>
      <c r="T3435" s="149">
        <v>1.7477777777777781</v>
      </c>
      <c r="U3435" s="150">
        <v>45429</v>
      </c>
      <c r="V3435" s="149">
        <v>0.33333333333333348</v>
      </c>
      <c r="W3435" s="130">
        <v>0.98</v>
      </c>
      <c r="X3435" s="135">
        <v>88</v>
      </c>
      <c r="Y3435" s="130" t="str">
        <f t="shared" si="508"/>
        <v>RL144</v>
      </c>
      <c r="Z3435" s="130" t="str">
        <f t="shared" si="509"/>
        <v>3/UR18650ZY</v>
      </c>
      <c r="AA3435" s="135">
        <f t="shared" si="510"/>
        <v>0.98</v>
      </c>
      <c r="AB3435" s="135">
        <f t="shared" si="511"/>
        <v>16.38</v>
      </c>
      <c r="AC3435" s="130">
        <f t="shared" si="512"/>
        <v>88</v>
      </c>
      <c r="AD3435" s="130" t="str">
        <f t="shared" si="513"/>
        <v>66000-459</v>
      </c>
      <c r="AE3435" s="136"/>
      <c r="AF3435" s="137"/>
      <c r="AG3435" s="1" t="s">
        <v>151</v>
      </c>
      <c r="AH3435" s="43">
        <v>66148</v>
      </c>
      <c r="AI3435" s="229">
        <v>45413</v>
      </c>
    </row>
    <row r="3436" spans="1:35" x14ac:dyDescent="0.25">
      <c r="A3436" s="147">
        <v>45324</v>
      </c>
      <c r="B3436" s="82" t="s">
        <v>9377</v>
      </c>
      <c r="C3436" s="51" t="s">
        <v>107</v>
      </c>
      <c r="D3436" s="51" t="s">
        <v>104</v>
      </c>
      <c r="E3436" s="54">
        <v>45560</v>
      </c>
      <c r="F3436" s="51" t="s">
        <v>87</v>
      </c>
      <c r="G3436" s="48" t="s">
        <v>103</v>
      </c>
      <c r="H3436" s="52">
        <v>250</v>
      </c>
      <c r="I3436" s="51" t="s">
        <v>3599</v>
      </c>
      <c r="J3436" s="1">
        <v>158.22</v>
      </c>
      <c r="K3436" s="132">
        <v>1021734</v>
      </c>
      <c r="L3436" s="131"/>
      <c r="M3436" s="131">
        <v>14.8</v>
      </c>
      <c r="N3436" s="131">
        <v>9.6</v>
      </c>
      <c r="O3436" s="133">
        <f t="shared" si="514"/>
        <v>142.08000000000001</v>
      </c>
      <c r="P3436" s="131" t="s">
        <v>3486</v>
      </c>
      <c r="Q3436" s="131" t="s">
        <v>88</v>
      </c>
      <c r="R3436" s="134" t="s">
        <v>10047</v>
      </c>
      <c r="S3436" s="149">
        <v>111.36194444444445</v>
      </c>
      <c r="T3436" s="149">
        <v>0.44544777777777778</v>
      </c>
      <c r="U3436" s="150">
        <v>45429</v>
      </c>
      <c r="V3436" s="149">
        <v>5.9999999999999982</v>
      </c>
      <c r="W3436" s="130">
        <v>0.83</v>
      </c>
      <c r="X3436" s="135">
        <v>375</v>
      </c>
      <c r="Y3436" s="130" t="str">
        <f t="shared" si="508"/>
        <v>RL278</v>
      </c>
      <c r="Z3436" s="130" t="str">
        <f t="shared" si="509"/>
        <v>16/UR18650F-2300</v>
      </c>
      <c r="AA3436" s="135">
        <f t="shared" si="510"/>
        <v>0.83</v>
      </c>
      <c r="AB3436" s="135">
        <f t="shared" si="511"/>
        <v>158.22</v>
      </c>
      <c r="AC3436" s="130">
        <f t="shared" si="512"/>
        <v>375</v>
      </c>
      <c r="AD3436" s="130" t="str">
        <f t="shared" si="513"/>
        <v>66000-508</v>
      </c>
      <c r="AE3436" s="136"/>
      <c r="AF3436" s="137"/>
      <c r="AG3436" s="1" t="s">
        <v>153</v>
      </c>
      <c r="AH3436" s="43">
        <v>24081</v>
      </c>
      <c r="AI3436" s="229">
        <v>45187</v>
      </c>
    </row>
    <row r="3437" spans="1:35" x14ac:dyDescent="0.25">
      <c r="A3437" s="144">
        <v>45392</v>
      </c>
      <c r="B3437" s="56" t="s">
        <v>9797</v>
      </c>
      <c r="C3437" s="51" t="s">
        <v>9808</v>
      </c>
      <c r="D3437" s="51" t="s">
        <v>9801</v>
      </c>
      <c r="E3437" s="54">
        <v>45412</v>
      </c>
      <c r="F3437" s="51" t="s">
        <v>9798</v>
      </c>
      <c r="G3437" s="48" t="s">
        <v>9799</v>
      </c>
      <c r="H3437" s="52">
        <v>5</v>
      </c>
      <c r="I3437" s="51" t="s">
        <v>9800</v>
      </c>
      <c r="J3437" s="1">
        <v>8.6999999999999993</v>
      </c>
      <c r="K3437" s="132">
        <v>1035049</v>
      </c>
      <c r="L3437" s="131"/>
      <c r="M3437" s="261" t="s">
        <v>9810</v>
      </c>
      <c r="N3437" s="131"/>
      <c r="O3437" s="133"/>
      <c r="P3437" s="131" t="s">
        <v>3538</v>
      </c>
      <c r="Q3437" s="131" t="s">
        <v>9809</v>
      </c>
      <c r="R3437" s="134" t="s">
        <v>6739</v>
      </c>
      <c r="S3437" s="149">
        <v>15.831666666666671</v>
      </c>
      <c r="T3437" s="149">
        <v>3.1663333333333341</v>
      </c>
      <c r="U3437" s="150">
        <v>45429</v>
      </c>
      <c r="V3437" s="149">
        <v>0.24999999999999911</v>
      </c>
      <c r="W3437" s="130">
        <v>2</v>
      </c>
      <c r="X3437" s="135">
        <v>300</v>
      </c>
      <c r="Y3437" s="130" t="str">
        <f t="shared" si="508"/>
        <v>AL637</v>
      </c>
      <c r="Z3437" s="130" t="str">
        <f t="shared" si="509"/>
        <v>19/LR6XW</v>
      </c>
      <c r="AA3437" s="135">
        <f t="shared" si="510"/>
        <v>2</v>
      </c>
      <c r="AB3437" s="135">
        <f t="shared" si="511"/>
        <v>8.6999999999999993</v>
      </c>
      <c r="AC3437" s="130">
        <f t="shared" si="512"/>
        <v>300</v>
      </c>
      <c r="AD3437" s="130" t="str">
        <f t="shared" si="513"/>
        <v>67001-980</v>
      </c>
      <c r="AE3437" s="136"/>
      <c r="AF3437" s="137"/>
      <c r="AG3437" s="1" t="s">
        <v>153</v>
      </c>
      <c r="AH3437" s="43">
        <v>65572</v>
      </c>
      <c r="AI3437" s="229">
        <v>45391</v>
      </c>
    </row>
    <row r="3438" spans="1:35" x14ac:dyDescent="0.25">
      <c r="A3438" s="144">
        <v>45371</v>
      </c>
      <c r="B3438" s="56" t="s">
        <v>9699</v>
      </c>
      <c r="C3438" s="51" t="s">
        <v>9515</v>
      </c>
      <c r="D3438" s="51" t="s">
        <v>9516</v>
      </c>
      <c r="E3438" s="54">
        <v>45370</v>
      </c>
      <c r="F3438" s="51" t="s">
        <v>90</v>
      </c>
      <c r="G3438" s="48" t="s">
        <v>9513</v>
      </c>
      <c r="H3438" s="52">
        <v>2</v>
      </c>
      <c r="I3438" s="269" t="s">
        <v>1395</v>
      </c>
      <c r="J3438" s="1">
        <v>1019</v>
      </c>
      <c r="K3438" s="132"/>
      <c r="L3438" s="131"/>
      <c r="M3438" s="131">
        <v>28.8</v>
      </c>
      <c r="N3438" s="131">
        <v>34</v>
      </c>
      <c r="O3438" s="133">
        <f t="shared" ref="O3438:O3478" si="515">N3438*M3438</f>
        <v>979.2</v>
      </c>
      <c r="P3438" s="131" t="s">
        <v>3486</v>
      </c>
      <c r="Q3438" s="131" t="s">
        <v>9514</v>
      </c>
      <c r="R3438" s="134" t="s">
        <v>6739</v>
      </c>
      <c r="S3438" s="149">
        <v>18.716944444444444</v>
      </c>
      <c r="T3438" s="149">
        <v>9.3584722222222219</v>
      </c>
      <c r="U3438" s="150">
        <v>45428</v>
      </c>
      <c r="V3438" s="149">
        <v>0.16666666666666607</v>
      </c>
      <c r="W3438" s="130">
        <v>15</v>
      </c>
      <c r="X3438" s="135">
        <v>1019</v>
      </c>
      <c r="Y3438" s="130" t="str">
        <f t="shared" si="508"/>
        <v>RL1732</v>
      </c>
      <c r="Z3438" s="130" t="str">
        <f t="shared" si="509"/>
        <v>56/INR21700-50E</v>
      </c>
      <c r="AA3438" s="135">
        <f t="shared" si="510"/>
        <v>15</v>
      </c>
      <c r="AB3438" s="135">
        <f t="shared" si="511"/>
        <v>1019</v>
      </c>
      <c r="AC3438" s="130">
        <f t="shared" si="512"/>
        <v>1019</v>
      </c>
      <c r="AD3438" s="130" t="str">
        <f t="shared" si="513"/>
        <v>67001-954</v>
      </c>
      <c r="AE3438" s="136"/>
      <c r="AF3438" s="137"/>
      <c r="AG3438" s="1"/>
      <c r="AH3438" s="43"/>
      <c r="AI3438" s="229">
        <v>45370</v>
      </c>
    </row>
    <row r="3439" spans="1:35" x14ac:dyDescent="0.25">
      <c r="A3439" s="140">
        <v>45426</v>
      </c>
      <c r="B3439" s="55" t="s">
        <v>10012</v>
      </c>
      <c r="C3439" s="51" t="s">
        <v>580</v>
      </c>
      <c r="D3439" s="51" t="s">
        <v>3466</v>
      </c>
      <c r="E3439" s="54">
        <v>45440</v>
      </c>
      <c r="F3439" s="51" t="s">
        <v>267</v>
      </c>
      <c r="G3439" s="48" t="s">
        <v>3464</v>
      </c>
      <c r="H3439" s="52">
        <v>2</v>
      </c>
      <c r="I3439" s="51" t="s">
        <v>364</v>
      </c>
      <c r="J3439" s="1">
        <v>8.2799999999999994</v>
      </c>
      <c r="K3439" s="132">
        <v>1038748</v>
      </c>
      <c r="L3439" s="131"/>
      <c r="M3439" s="131">
        <v>3.7</v>
      </c>
      <c r="N3439" s="131">
        <v>5.2</v>
      </c>
      <c r="O3439" s="133">
        <f t="shared" si="515"/>
        <v>19.240000000000002</v>
      </c>
      <c r="P3439" s="131" t="s">
        <v>3486</v>
      </c>
      <c r="Q3439" s="131" t="s">
        <v>550</v>
      </c>
      <c r="R3439" s="134" t="s">
        <v>287</v>
      </c>
      <c r="S3439" s="149">
        <v>2.6380555555555572</v>
      </c>
      <c r="T3439" s="149">
        <v>0.37686507936507957</v>
      </c>
      <c r="U3439" s="150">
        <v>45428</v>
      </c>
      <c r="V3439" s="149">
        <v>8.3333333333333037E-2</v>
      </c>
      <c r="W3439" s="130">
        <v>0.56000000000000005</v>
      </c>
      <c r="X3439" s="135">
        <v>40</v>
      </c>
      <c r="Y3439" s="130" t="str">
        <f t="shared" si="508"/>
        <v>RL261A</v>
      </c>
      <c r="Z3439" s="130" t="str">
        <f t="shared" si="509"/>
        <v>2/UR18650ZY</v>
      </c>
      <c r="AA3439" s="135">
        <f t="shared" si="510"/>
        <v>0.56000000000000005</v>
      </c>
      <c r="AB3439" s="135">
        <f t="shared" si="511"/>
        <v>8.2799999999999994</v>
      </c>
      <c r="AC3439" s="130">
        <f t="shared" si="512"/>
        <v>40</v>
      </c>
      <c r="AD3439" s="130" t="str">
        <f t="shared" si="513"/>
        <v>66000-493</v>
      </c>
      <c r="AE3439" s="136"/>
      <c r="AF3439" s="137"/>
      <c r="AG3439" s="1" t="s">
        <v>153</v>
      </c>
      <c r="AH3439" s="43">
        <v>66116</v>
      </c>
      <c r="AI3439" s="229">
        <v>45425</v>
      </c>
    </row>
    <row r="3440" spans="1:35" x14ac:dyDescent="0.25">
      <c r="A3440" s="140">
        <v>45426</v>
      </c>
      <c r="B3440" s="55" t="s">
        <v>10015</v>
      </c>
      <c r="C3440" s="51" t="s">
        <v>308</v>
      </c>
      <c r="D3440" s="51" t="s">
        <v>1922</v>
      </c>
      <c r="E3440" s="54">
        <v>45425</v>
      </c>
      <c r="F3440" s="51" t="s">
        <v>499</v>
      </c>
      <c r="G3440" s="48" t="s">
        <v>505</v>
      </c>
      <c r="H3440" s="52">
        <v>50</v>
      </c>
      <c r="I3440" s="51" t="s">
        <v>102</v>
      </c>
      <c r="J3440" s="1">
        <v>42.74</v>
      </c>
      <c r="K3440" s="132">
        <v>1038045</v>
      </c>
      <c r="L3440" s="131"/>
      <c r="M3440" s="131"/>
      <c r="N3440" s="131"/>
      <c r="O3440" s="133">
        <f t="shared" si="515"/>
        <v>0</v>
      </c>
      <c r="P3440" s="131"/>
      <c r="Q3440" s="131"/>
      <c r="R3440" s="134" t="s">
        <v>5813</v>
      </c>
      <c r="S3440" s="149">
        <v>5.2069444444444457</v>
      </c>
      <c r="T3440" s="149">
        <v>0.10413888888888892</v>
      </c>
      <c r="U3440" s="150">
        <v>45433</v>
      </c>
      <c r="V3440" s="149">
        <v>1.5</v>
      </c>
      <c r="W3440" s="130">
        <v>0.12</v>
      </c>
      <c r="X3440" s="135">
        <v>90</v>
      </c>
      <c r="Y3440" s="130" t="str">
        <f t="shared" si="508"/>
        <v>CH248</v>
      </c>
      <c r="Z3440" s="130" t="str">
        <f t="shared" si="509"/>
        <v>TSB002</v>
      </c>
      <c r="AA3440" s="135">
        <f t="shared" si="510"/>
        <v>0.12</v>
      </c>
      <c r="AB3440" s="135">
        <f t="shared" si="511"/>
        <v>42.74</v>
      </c>
      <c r="AC3440" s="130">
        <f t="shared" si="512"/>
        <v>90</v>
      </c>
      <c r="AD3440" s="130" t="str">
        <f t="shared" si="513"/>
        <v>66000-659</v>
      </c>
      <c r="AE3440" s="136"/>
      <c r="AF3440" s="137"/>
      <c r="AG3440" s="1" t="s">
        <v>152</v>
      </c>
      <c r="AH3440" s="43">
        <v>66818</v>
      </c>
      <c r="AI3440" s="229">
        <v>45425</v>
      </c>
    </row>
    <row r="3441" spans="1:35" x14ac:dyDescent="0.25">
      <c r="A3441" s="146">
        <v>45428</v>
      </c>
      <c r="B3441" s="57" t="s">
        <v>10033</v>
      </c>
      <c r="C3441" s="51" t="s">
        <v>5648</v>
      </c>
      <c r="D3441" s="51" t="s">
        <v>8260</v>
      </c>
      <c r="E3441" s="54">
        <v>45441</v>
      </c>
      <c r="F3441" s="51" t="s">
        <v>3910</v>
      </c>
      <c r="G3441" s="48" t="s">
        <v>8259</v>
      </c>
      <c r="H3441" s="52">
        <v>2</v>
      </c>
      <c r="I3441" s="51" t="s">
        <v>256</v>
      </c>
      <c r="J3441" s="1">
        <v>6.81</v>
      </c>
      <c r="K3441" s="132">
        <v>1039141</v>
      </c>
      <c r="L3441" s="131"/>
      <c r="M3441" s="131">
        <v>18</v>
      </c>
      <c r="N3441" s="131"/>
      <c r="O3441" s="133">
        <f t="shared" si="515"/>
        <v>0</v>
      </c>
      <c r="P3441" s="131" t="s">
        <v>3538</v>
      </c>
      <c r="Q3441" s="131" t="s">
        <v>9327</v>
      </c>
      <c r="R3441" s="134" t="s">
        <v>287</v>
      </c>
      <c r="S3441" s="149">
        <v>2.3447222222222193</v>
      </c>
      <c r="T3441" s="149">
        <v>1.1723611111111096</v>
      </c>
      <c r="U3441" s="150">
        <v>45433</v>
      </c>
      <c r="V3441" s="149">
        <v>0.16666666666666607</v>
      </c>
      <c r="W3441" s="130">
        <v>0.79</v>
      </c>
      <c r="X3441" s="135">
        <v>120</v>
      </c>
      <c r="Y3441" s="130" t="str">
        <f t="shared" si="508"/>
        <v>AL313DEG</v>
      </c>
      <c r="Z3441" s="130" t="str">
        <f t="shared" si="509"/>
        <v>24/LR6XW</v>
      </c>
      <c r="AA3441" s="135">
        <f t="shared" si="510"/>
        <v>0.79</v>
      </c>
      <c r="AB3441" s="135">
        <f t="shared" si="511"/>
        <v>6.81</v>
      </c>
      <c r="AC3441" s="130">
        <f t="shared" si="512"/>
        <v>120</v>
      </c>
      <c r="AD3441" s="130" t="str">
        <f t="shared" si="513"/>
        <v>67000-425DEG</v>
      </c>
      <c r="AE3441" s="136"/>
      <c r="AF3441" s="137"/>
      <c r="AG3441" s="1" t="s">
        <v>152</v>
      </c>
      <c r="AH3441" s="43">
        <v>1853</v>
      </c>
      <c r="AI3441" s="229">
        <v>45427</v>
      </c>
    </row>
    <row r="3442" spans="1:35" x14ac:dyDescent="0.25">
      <c r="A3442" s="140">
        <v>45426</v>
      </c>
      <c r="B3442" s="55" t="s">
        <v>10019</v>
      </c>
      <c r="C3442" s="51"/>
      <c r="D3442" s="51" t="s">
        <v>9596</v>
      </c>
      <c r="E3442" s="54">
        <v>45425</v>
      </c>
      <c r="F3442" s="51" t="s">
        <v>610</v>
      </c>
      <c r="G3442" s="48" t="s">
        <v>7637</v>
      </c>
      <c r="H3442" s="52">
        <v>1</v>
      </c>
      <c r="I3442" s="51" t="s">
        <v>7638</v>
      </c>
      <c r="J3442" s="1">
        <v>0</v>
      </c>
      <c r="K3442" s="132">
        <v>1036397</v>
      </c>
      <c r="L3442" s="131"/>
      <c r="M3442" s="131"/>
      <c r="N3442" s="131"/>
      <c r="O3442" s="133">
        <f t="shared" si="515"/>
        <v>0</v>
      </c>
      <c r="P3442" s="131"/>
      <c r="Q3442" s="131"/>
      <c r="R3442" s="134" t="s">
        <v>5892</v>
      </c>
      <c r="S3442" s="149">
        <v>5.1880555555555556</v>
      </c>
      <c r="T3442" s="149">
        <v>5.1880555555555556</v>
      </c>
      <c r="U3442" s="150">
        <v>45433</v>
      </c>
      <c r="V3442" s="149">
        <v>0.16666666666666607</v>
      </c>
      <c r="W3442" s="130">
        <v>0.25</v>
      </c>
      <c r="X3442" s="135">
        <v>30</v>
      </c>
      <c r="Y3442" s="130" t="str">
        <f t="shared" si="508"/>
        <v>LABOUR</v>
      </c>
      <c r="Z3442" s="130">
        <f t="shared" si="509"/>
        <v>0</v>
      </c>
      <c r="AA3442" s="135">
        <f t="shared" si="510"/>
        <v>0.25</v>
      </c>
      <c r="AB3442" s="135">
        <f t="shared" si="511"/>
        <v>0</v>
      </c>
      <c r="AC3442" s="130">
        <f t="shared" si="512"/>
        <v>30</v>
      </c>
      <c r="AD3442" s="130" t="str">
        <f t="shared" si="513"/>
        <v>BOM - ENGINEERING</v>
      </c>
      <c r="AE3442" s="136"/>
      <c r="AF3442" s="137"/>
      <c r="AG3442" s="1" t="s">
        <v>151</v>
      </c>
      <c r="AH3442" s="43">
        <v>1582</v>
      </c>
      <c r="AI3442" s="229">
        <v>45425</v>
      </c>
    </row>
    <row r="3443" spans="1:35" x14ac:dyDescent="0.25">
      <c r="A3443" s="140">
        <v>45426</v>
      </c>
      <c r="B3443" s="55" t="s">
        <v>10016</v>
      </c>
      <c r="C3443" s="51" t="s">
        <v>2847</v>
      </c>
      <c r="D3443" s="51" t="s">
        <v>10018</v>
      </c>
      <c r="E3443" s="54">
        <v>45425</v>
      </c>
      <c r="F3443" s="51" t="s">
        <v>499</v>
      </c>
      <c r="G3443" s="48" t="s">
        <v>10017</v>
      </c>
      <c r="H3443" s="52">
        <v>20</v>
      </c>
      <c r="I3443" s="51" t="s">
        <v>1924</v>
      </c>
      <c r="J3443" s="1">
        <v>39.08</v>
      </c>
      <c r="K3443" s="132">
        <v>1038045</v>
      </c>
      <c r="L3443" s="131"/>
      <c r="M3443" s="131"/>
      <c r="N3443" s="131"/>
      <c r="O3443" s="133">
        <f t="shared" si="515"/>
        <v>0</v>
      </c>
      <c r="P3443" s="131"/>
      <c r="Q3443" s="131"/>
      <c r="R3443" s="134" t="s">
        <v>5813</v>
      </c>
      <c r="S3443" s="149">
        <v>0.99138888888889021</v>
      </c>
      <c r="T3443" s="149">
        <v>4.9569444444444513E-2</v>
      </c>
      <c r="U3443" s="150">
        <v>45433</v>
      </c>
      <c r="V3443" s="149">
        <v>0.33333333333333215</v>
      </c>
      <c r="W3443" s="130">
        <v>0.08</v>
      </c>
      <c r="X3443" s="135">
        <v>85</v>
      </c>
      <c r="Y3443" s="130" t="str">
        <f t="shared" si="508"/>
        <v>CH248B</v>
      </c>
      <c r="Z3443" s="130" t="str">
        <f t="shared" si="509"/>
        <v>TSB002PCB</v>
      </c>
      <c r="AA3443" s="135">
        <f t="shared" si="510"/>
        <v>0.08</v>
      </c>
      <c r="AB3443" s="135">
        <f t="shared" si="511"/>
        <v>39.08</v>
      </c>
      <c r="AC3443" s="130">
        <f t="shared" si="512"/>
        <v>85</v>
      </c>
      <c r="AD3443" s="130" t="str">
        <f t="shared" si="513"/>
        <v>66000-659B</v>
      </c>
      <c r="AE3443" s="136"/>
      <c r="AF3443" s="137"/>
      <c r="AG3443" s="1" t="s">
        <v>152</v>
      </c>
      <c r="AH3443" s="43">
        <v>66818</v>
      </c>
      <c r="AI3443" s="229">
        <v>45425</v>
      </c>
    </row>
    <row r="3444" spans="1:35" x14ac:dyDescent="0.25">
      <c r="A3444" s="262">
        <v>45422</v>
      </c>
      <c r="B3444" s="59" t="s">
        <v>9986</v>
      </c>
      <c r="C3444" s="51" t="s">
        <v>9987</v>
      </c>
      <c r="D3444" s="51" t="s">
        <v>600</v>
      </c>
      <c r="E3444" s="54">
        <v>45435</v>
      </c>
      <c r="F3444" s="51" t="s">
        <v>1002</v>
      </c>
      <c r="G3444" s="48" t="s">
        <v>449</v>
      </c>
      <c r="H3444" s="52">
        <v>1</v>
      </c>
      <c r="I3444" s="51" t="s">
        <v>364</v>
      </c>
      <c r="J3444" s="52">
        <v>21.43</v>
      </c>
      <c r="K3444" s="132">
        <v>1035866</v>
      </c>
      <c r="L3444" s="131"/>
      <c r="M3444" s="131">
        <v>11.1</v>
      </c>
      <c r="N3444" s="131">
        <v>5.2</v>
      </c>
      <c r="O3444" s="133">
        <f t="shared" si="515"/>
        <v>57.72</v>
      </c>
      <c r="P3444" s="131" t="s">
        <v>3486</v>
      </c>
      <c r="Q3444" s="131" t="s">
        <v>372</v>
      </c>
      <c r="R3444" s="134" t="s">
        <v>118</v>
      </c>
      <c r="S3444" s="149">
        <v>1.246666666666667</v>
      </c>
      <c r="T3444" s="149">
        <v>1.246666666666667</v>
      </c>
      <c r="U3444" s="150">
        <v>45433</v>
      </c>
      <c r="V3444" s="149">
        <v>8.333333333333437E-2</v>
      </c>
      <c r="W3444" s="130">
        <v>1</v>
      </c>
      <c r="X3444" s="135">
        <v>100</v>
      </c>
      <c r="Y3444" s="130" t="str">
        <f t="shared" si="508"/>
        <v>RECELL186</v>
      </c>
      <c r="Z3444" s="130" t="str">
        <f t="shared" si="509"/>
        <v xml:space="preserve">6/UR18650ZY </v>
      </c>
      <c r="AA3444" s="135">
        <f t="shared" si="510"/>
        <v>1</v>
      </c>
      <c r="AB3444" s="135">
        <f t="shared" si="511"/>
        <v>21.43</v>
      </c>
      <c r="AC3444" s="130">
        <f t="shared" si="512"/>
        <v>100</v>
      </c>
      <c r="AD3444" s="130" t="str">
        <f t="shared" si="513"/>
        <v>66001-114</v>
      </c>
      <c r="AE3444" s="136"/>
      <c r="AF3444" s="137"/>
      <c r="AG3444" s="1" t="s">
        <v>9312</v>
      </c>
      <c r="AH3444" s="43">
        <v>23977</v>
      </c>
      <c r="AI3444" s="229">
        <v>45398</v>
      </c>
    </row>
    <row r="3445" spans="1:35" x14ac:dyDescent="0.25">
      <c r="A3445" s="147">
        <v>45429</v>
      </c>
      <c r="B3445" s="82" t="s">
        <v>10043</v>
      </c>
      <c r="C3445" s="51" t="s">
        <v>1200</v>
      </c>
      <c r="D3445" s="51" t="s">
        <v>1201</v>
      </c>
      <c r="E3445" s="54">
        <v>45436</v>
      </c>
      <c r="F3445" s="51" t="s">
        <v>10044</v>
      </c>
      <c r="G3445" s="48" t="s">
        <v>1199</v>
      </c>
      <c r="H3445" s="52">
        <v>30</v>
      </c>
      <c r="I3445" s="51" t="s">
        <v>257</v>
      </c>
      <c r="J3445" s="1">
        <v>3.77</v>
      </c>
      <c r="K3445" s="132">
        <v>1032126</v>
      </c>
      <c r="L3445" s="131"/>
      <c r="M3445" s="131">
        <v>6</v>
      </c>
      <c r="N3445" s="131"/>
      <c r="O3445" s="133">
        <f t="shared" si="515"/>
        <v>0</v>
      </c>
      <c r="P3445" s="131" t="s">
        <v>3538</v>
      </c>
      <c r="Q3445" s="131" t="s">
        <v>562</v>
      </c>
      <c r="R3445" s="134" t="s">
        <v>5667</v>
      </c>
      <c r="S3445" s="149">
        <v>8.1869444444444461</v>
      </c>
      <c r="T3445" s="149">
        <v>0.27289814814814822</v>
      </c>
      <c r="U3445" s="150">
        <v>45433</v>
      </c>
      <c r="V3445" s="149">
        <v>1.0000000000000004</v>
      </c>
      <c r="W3445" s="130">
        <v>0.16</v>
      </c>
      <c r="X3445" s="135">
        <v>15.5</v>
      </c>
      <c r="Y3445" s="130" t="str">
        <f t="shared" si="508"/>
        <v>AL54C</v>
      </c>
      <c r="Z3445" s="130" t="str">
        <f t="shared" si="509"/>
        <v>4/LR14XW</v>
      </c>
      <c r="AA3445" s="135">
        <f t="shared" si="510"/>
        <v>0.16</v>
      </c>
      <c r="AB3445" s="135">
        <f t="shared" si="511"/>
        <v>3.77</v>
      </c>
      <c r="AC3445" s="130">
        <f t="shared" si="512"/>
        <v>15.5</v>
      </c>
      <c r="AD3445" s="130" t="str">
        <f t="shared" si="513"/>
        <v>66000-305C</v>
      </c>
      <c r="AE3445" s="136"/>
      <c r="AF3445" s="137"/>
      <c r="AG3445" s="1" t="s">
        <v>151</v>
      </c>
      <c r="AH3445" s="43">
        <v>33130</v>
      </c>
      <c r="AI3445" s="229">
        <v>45363</v>
      </c>
    </row>
    <row r="3446" spans="1:35" x14ac:dyDescent="0.25">
      <c r="A3446" s="144">
        <v>45427</v>
      </c>
      <c r="B3446" s="56" t="s">
        <v>10031</v>
      </c>
      <c r="C3446" s="51" t="s">
        <v>5340</v>
      </c>
      <c r="D3446" s="51" t="s">
        <v>5341</v>
      </c>
      <c r="E3446" s="54">
        <v>45441</v>
      </c>
      <c r="F3446" s="51" t="s">
        <v>579</v>
      </c>
      <c r="G3446" s="48" t="s">
        <v>5338</v>
      </c>
      <c r="H3446" s="52">
        <v>1</v>
      </c>
      <c r="I3446" s="51" t="s">
        <v>5339</v>
      </c>
      <c r="J3446" s="1">
        <v>46.21</v>
      </c>
      <c r="K3446" s="132">
        <v>1039086</v>
      </c>
      <c r="L3446" s="131"/>
      <c r="M3446" s="131">
        <v>12</v>
      </c>
      <c r="N3446" s="131">
        <v>4</v>
      </c>
      <c r="O3446" s="133">
        <f t="shared" si="515"/>
        <v>48</v>
      </c>
      <c r="P3446" s="131" t="s">
        <v>3497</v>
      </c>
      <c r="Q3446" s="131" t="s">
        <v>584</v>
      </c>
      <c r="R3446" s="134" t="s">
        <v>2172</v>
      </c>
      <c r="S3446" s="149">
        <v>1.0141666666666653</v>
      </c>
      <c r="T3446" s="149">
        <v>1.0141666666666653</v>
      </c>
      <c r="U3446" s="150">
        <v>45432</v>
      </c>
      <c r="V3446" s="149">
        <v>8.3333333333333037E-2</v>
      </c>
      <c r="W3446" s="130">
        <v>0.7</v>
      </c>
      <c r="X3446" s="135">
        <v>143.6</v>
      </c>
      <c r="Y3446" s="130" t="str">
        <f t="shared" si="508"/>
        <v>N1759</v>
      </c>
      <c r="Z3446" s="130" t="str">
        <f t="shared" si="509"/>
        <v>10/IMX-4000C</v>
      </c>
      <c r="AA3446" s="135">
        <f t="shared" si="510"/>
        <v>0.7</v>
      </c>
      <c r="AB3446" s="135">
        <f t="shared" si="511"/>
        <v>46.21</v>
      </c>
      <c r="AC3446" s="130">
        <f t="shared" si="512"/>
        <v>143.6</v>
      </c>
      <c r="AD3446" s="130" t="str">
        <f t="shared" si="513"/>
        <v>66001-515</v>
      </c>
      <c r="AE3446" s="136"/>
      <c r="AF3446" s="137"/>
      <c r="AG3446" s="1" t="s">
        <v>151</v>
      </c>
      <c r="AH3446" s="43">
        <v>23769</v>
      </c>
      <c r="AI3446" s="229">
        <v>45427</v>
      </c>
    </row>
    <row r="3447" spans="1:35" x14ac:dyDescent="0.25">
      <c r="A3447" s="139">
        <v>45425</v>
      </c>
      <c r="B3447" s="58" t="s">
        <v>9998</v>
      </c>
      <c r="C3447" s="51" t="s">
        <v>2700</v>
      </c>
      <c r="D3447" s="51" t="s">
        <v>10001</v>
      </c>
      <c r="E3447" s="54">
        <v>45439</v>
      </c>
      <c r="F3447" s="51" t="s">
        <v>832</v>
      </c>
      <c r="G3447" s="48" t="s">
        <v>9999</v>
      </c>
      <c r="H3447" s="52">
        <v>1</v>
      </c>
      <c r="I3447" s="51" t="s">
        <v>649</v>
      </c>
      <c r="J3447" s="1">
        <v>26.18</v>
      </c>
      <c r="K3447" s="132">
        <v>1038730</v>
      </c>
      <c r="L3447" s="131"/>
      <c r="M3447" s="131">
        <v>4.8</v>
      </c>
      <c r="N3447" s="131">
        <v>10</v>
      </c>
      <c r="O3447" s="133">
        <f t="shared" si="515"/>
        <v>48</v>
      </c>
      <c r="P3447" s="131" t="s">
        <v>3497</v>
      </c>
      <c r="Q3447" s="131" t="s">
        <v>562</v>
      </c>
      <c r="R3447" s="134" t="s">
        <v>9073</v>
      </c>
      <c r="S3447" s="149">
        <v>2.4983333333333322</v>
      </c>
      <c r="T3447" s="149">
        <v>2.4983333333333322</v>
      </c>
      <c r="U3447" s="150">
        <v>45432</v>
      </c>
      <c r="V3447" s="149">
        <v>0.16666666666666607</v>
      </c>
      <c r="W3447" s="130">
        <v>0.25</v>
      </c>
      <c r="X3447" s="135">
        <v>145</v>
      </c>
      <c r="Y3447" s="130" t="str">
        <f t="shared" si="508"/>
        <v>N2135</v>
      </c>
      <c r="Z3447" s="130" t="str">
        <f t="shared" si="509"/>
        <v>4/KH-D10000</v>
      </c>
      <c r="AA3447" s="135">
        <f t="shared" si="510"/>
        <v>0.25</v>
      </c>
      <c r="AB3447" s="135">
        <f t="shared" si="511"/>
        <v>26.18</v>
      </c>
      <c r="AC3447" s="130">
        <f t="shared" si="512"/>
        <v>145</v>
      </c>
      <c r="AD3447" s="130" t="str">
        <f t="shared" si="513"/>
        <v>22000-569K</v>
      </c>
      <c r="AE3447" s="136"/>
      <c r="AF3447" s="137"/>
      <c r="AG3447" s="1" t="s">
        <v>153</v>
      </c>
      <c r="AH3447" s="43">
        <v>64999</v>
      </c>
      <c r="AI3447" s="229">
        <v>45428</v>
      </c>
    </row>
    <row r="3448" spans="1:35" x14ac:dyDescent="0.25">
      <c r="A3448" s="144">
        <v>45427</v>
      </c>
      <c r="B3448" s="56" t="s">
        <v>10028</v>
      </c>
      <c r="C3448" s="51" t="s">
        <v>2251</v>
      </c>
      <c r="D3448" s="51" t="s">
        <v>10030</v>
      </c>
      <c r="E3448" s="54">
        <v>45432</v>
      </c>
      <c r="F3448" s="51" t="s">
        <v>8392</v>
      </c>
      <c r="G3448" s="48" t="s">
        <v>10029</v>
      </c>
      <c r="H3448" s="52">
        <v>4</v>
      </c>
      <c r="I3448" s="51" t="s">
        <v>95</v>
      </c>
      <c r="J3448" s="1">
        <v>19.61</v>
      </c>
      <c r="K3448" s="132">
        <v>1038997</v>
      </c>
      <c r="L3448" s="131"/>
      <c r="M3448" s="131">
        <v>13.5</v>
      </c>
      <c r="N3448" s="131"/>
      <c r="O3448" s="133">
        <f t="shared" si="515"/>
        <v>0</v>
      </c>
      <c r="P3448" s="131" t="s">
        <v>3538</v>
      </c>
      <c r="Q3448" s="131" t="s">
        <v>1442</v>
      </c>
      <c r="R3448" s="134" t="s">
        <v>287</v>
      </c>
      <c r="S3448" s="149">
        <v>4.96138888888889</v>
      </c>
      <c r="T3448" s="149">
        <v>1.2403472222222225</v>
      </c>
      <c r="U3448" s="150">
        <v>45432</v>
      </c>
      <c r="V3448" s="149">
        <v>0.25000000000000044</v>
      </c>
      <c r="W3448" s="130">
        <v>0.5</v>
      </c>
      <c r="X3448" s="135">
        <v>110</v>
      </c>
      <c r="Y3448" s="130" t="str">
        <f t="shared" si="508"/>
        <v>AL641</v>
      </c>
      <c r="Z3448" s="130" t="str">
        <f t="shared" si="509"/>
        <v>18/LR20XW</v>
      </c>
      <c r="AA3448" s="135">
        <f t="shared" si="510"/>
        <v>0.5</v>
      </c>
      <c r="AB3448" s="135">
        <f t="shared" si="511"/>
        <v>19.61</v>
      </c>
      <c r="AC3448" s="130">
        <f t="shared" si="512"/>
        <v>110</v>
      </c>
      <c r="AD3448" s="130" t="str">
        <f t="shared" si="513"/>
        <v>67001-982</v>
      </c>
      <c r="AE3448" s="136"/>
      <c r="AF3448" s="137"/>
      <c r="AG3448" s="1" t="s">
        <v>153</v>
      </c>
      <c r="AH3448" s="43">
        <v>30450</v>
      </c>
      <c r="AI3448" s="229">
        <v>45426</v>
      </c>
    </row>
    <row r="3449" spans="1:35" x14ac:dyDescent="0.25">
      <c r="A3449" s="144">
        <v>45434</v>
      </c>
      <c r="B3449" s="56" t="s">
        <v>10092</v>
      </c>
      <c r="C3449" s="51" t="s">
        <v>642</v>
      </c>
      <c r="D3449" s="51" t="s">
        <v>10094</v>
      </c>
      <c r="E3449" s="54">
        <v>45447</v>
      </c>
      <c r="F3449" s="51" t="s">
        <v>292</v>
      </c>
      <c r="G3449" s="48" t="s">
        <v>10093</v>
      </c>
      <c r="H3449" s="52">
        <v>2</v>
      </c>
      <c r="I3449" s="51" t="s">
        <v>364</v>
      </c>
      <c r="J3449" s="1">
        <v>28.57</v>
      </c>
      <c r="K3449" s="132">
        <v>1039757</v>
      </c>
      <c r="L3449" s="131"/>
      <c r="M3449" s="131">
        <v>14.8</v>
      </c>
      <c r="N3449" s="131">
        <v>5.2</v>
      </c>
      <c r="O3449" s="133">
        <f t="shared" si="515"/>
        <v>76.960000000000008</v>
      </c>
      <c r="P3449" s="131" t="s">
        <v>3486</v>
      </c>
      <c r="Q3449" s="131" t="s">
        <v>92</v>
      </c>
      <c r="R3449" s="134" t="s">
        <v>997</v>
      </c>
      <c r="S3449" s="149">
        <v>1.8991666666666678</v>
      </c>
      <c r="T3449" s="149">
        <v>0.94958333333333389</v>
      </c>
      <c r="U3449" s="150">
        <v>45442</v>
      </c>
      <c r="V3449" s="149">
        <v>0.20777777777777739</v>
      </c>
      <c r="W3449" s="130">
        <v>1.33</v>
      </c>
      <c r="X3449" s="135">
        <v>115</v>
      </c>
      <c r="Y3449" s="130" t="str">
        <f t="shared" si="508"/>
        <v>RECELL1139</v>
      </c>
      <c r="Z3449" s="130" t="str">
        <f t="shared" si="509"/>
        <v>8/UR18650ZY</v>
      </c>
      <c r="AA3449" s="135">
        <f t="shared" si="510"/>
        <v>1.33</v>
      </c>
      <c r="AB3449" s="135">
        <f t="shared" si="511"/>
        <v>28.57</v>
      </c>
      <c r="AC3449" s="130">
        <f t="shared" si="512"/>
        <v>115</v>
      </c>
      <c r="AD3449" s="130" t="str">
        <f t="shared" si="513"/>
        <v>66001-439</v>
      </c>
      <c r="AE3449" s="136"/>
      <c r="AF3449" s="137"/>
      <c r="AG3449" s="1" t="s">
        <v>9312</v>
      </c>
      <c r="AH3449" s="43">
        <v>6830</v>
      </c>
      <c r="AI3449" s="229">
        <v>45433</v>
      </c>
    </row>
    <row r="3450" spans="1:35" x14ac:dyDescent="0.25">
      <c r="A3450" s="139">
        <v>45411</v>
      </c>
      <c r="B3450" s="58" t="s">
        <v>9921</v>
      </c>
      <c r="C3450" s="51" t="s">
        <v>147</v>
      </c>
      <c r="D3450" s="51" t="s">
        <v>365</v>
      </c>
      <c r="E3450" s="54">
        <v>45425</v>
      </c>
      <c r="F3450" s="51" t="s">
        <v>139</v>
      </c>
      <c r="G3450" s="48" t="s">
        <v>140</v>
      </c>
      <c r="H3450" s="52">
        <v>25</v>
      </c>
      <c r="I3450" s="51" t="s">
        <v>114</v>
      </c>
      <c r="J3450" s="1">
        <v>91.07</v>
      </c>
      <c r="K3450" s="132">
        <v>1036909</v>
      </c>
      <c r="L3450" s="131"/>
      <c r="M3450" s="131">
        <v>19.2</v>
      </c>
      <c r="N3450" s="131">
        <v>4.5</v>
      </c>
      <c r="O3450" s="133">
        <f t="shared" si="515"/>
        <v>86.399999999999991</v>
      </c>
      <c r="P3450" s="131" t="s">
        <v>3497</v>
      </c>
      <c r="Q3450" s="131" t="s">
        <v>1208</v>
      </c>
      <c r="R3450" s="134" t="s">
        <v>10133</v>
      </c>
      <c r="S3450" s="149">
        <v>26.438055555555557</v>
      </c>
      <c r="T3450" s="149">
        <v>1.0575222222222223</v>
      </c>
      <c r="U3450" s="150">
        <v>45442</v>
      </c>
      <c r="V3450" s="149">
        <v>0.33194444444444349</v>
      </c>
      <c r="W3450" s="130">
        <v>0.94</v>
      </c>
      <c r="X3450" s="135">
        <v>115</v>
      </c>
      <c r="Y3450" s="130" t="str">
        <f t="shared" si="508"/>
        <v>N1021</v>
      </c>
      <c r="Z3450" s="130" t="str">
        <f t="shared" si="509"/>
        <v>16/HR4/3FAU</v>
      </c>
      <c r="AA3450" s="135">
        <f t="shared" si="510"/>
        <v>0.94</v>
      </c>
      <c r="AB3450" s="135">
        <f t="shared" si="511"/>
        <v>91.07</v>
      </c>
      <c r="AC3450" s="130">
        <f t="shared" si="512"/>
        <v>115</v>
      </c>
      <c r="AD3450" s="130" t="str">
        <f t="shared" si="513"/>
        <v>66000-725</v>
      </c>
      <c r="AE3450" s="136"/>
      <c r="AF3450" s="137"/>
      <c r="AG3450" s="1" t="s">
        <v>573</v>
      </c>
      <c r="AH3450" s="43">
        <v>66824</v>
      </c>
      <c r="AI3450" s="229">
        <v>45406</v>
      </c>
    </row>
    <row r="3451" spans="1:35" x14ac:dyDescent="0.25">
      <c r="A3451" s="146">
        <v>45421</v>
      </c>
      <c r="B3451" s="57" t="s">
        <v>9984</v>
      </c>
      <c r="C3451" s="51" t="s">
        <v>9985</v>
      </c>
      <c r="D3451" s="51" t="s">
        <v>10134</v>
      </c>
      <c r="E3451" s="54">
        <v>45434</v>
      </c>
      <c r="F3451" s="51" t="s">
        <v>117</v>
      </c>
      <c r="G3451" s="48" t="s">
        <v>7328</v>
      </c>
      <c r="H3451" s="52">
        <v>1</v>
      </c>
      <c r="I3451" s="51" t="s">
        <v>295</v>
      </c>
      <c r="J3451" s="1">
        <v>55.88</v>
      </c>
      <c r="K3451" s="132">
        <v>1038295</v>
      </c>
      <c r="L3451" s="131"/>
      <c r="M3451" s="131">
        <v>11.1</v>
      </c>
      <c r="N3451" s="131">
        <v>4.5999999999999996</v>
      </c>
      <c r="O3451" s="133">
        <f t="shared" si="515"/>
        <v>51.059999999999995</v>
      </c>
      <c r="P3451" s="131" t="s">
        <v>3486</v>
      </c>
      <c r="Q3451" s="131" t="s">
        <v>167</v>
      </c>
      <c r="R3451" s="134" t="s">
        <v>997</v>
      </c>
      <c r="S3451" s="149">
        <v>3.5874999999999999</v>
      </c>
      <c r="T3451" s="149">
        <v>3.5874999999999999</v>
      </c>
      <c r="U3451" s="150">
        <v>45441</v>
      </c>
      <c r="V3451" s="149">
        <v>0.22888888888889092</v>
      </c>
      <c r="W3451" s="130">
        <v>1.5</v>
      </c>
      <c r="X3451" s="135">
        <v>200</v>
      </c>
      <c r="Y3451" s="130" t="str">
        <f t="shared" si="508"/>
        <v>RECELL1706</v>
      </c>
      <c r="Z3451" s="130" t="str">
        <f t="shared" si="509"/>
        <v xml:space="preserve">12/UR553450Z </v>
      </c>
      <c r="AA3451" s="135">
        <f t="shared" si="510"/>
        <v>1.5</v>
      </c>
      <c r="AB3451" s="135">
        <f t="shared" si="511"/>
        <v>55.88</v>
      </c>
      <c r="AC3451" s="130">
        <f t="shared" si="512"/>
        <v>200</v>
      </c>
      <c r="AD3451" s="130" t="str">
        <f t="shared" si="513"/>
        <v>66004-145</v>
      </c>
      <c r="AE3451" s="136"/>
      <c r="AF3451" s="137"/>
      <c r="AG3451" s="1" t="s">
        <v>151</v>
      </c>
      <c r="AH3451" s="43">
        <v>24232</v>
      </c>
      <c r="AI3451" s="229">
        <v>45420</v>
      </c>
    </row>
    <row r="3452" spans="1:35" x14ac:dyDescent="0.25">
      <c r="A3452" s="146">
        <v>45421</v>
      </c>
      <c r="B3452" s="57" t="s">
        <v>9982</v>
      </c>
      <c r="C3452" s="51" t="s">
        <v>9983</v>
      </c>
      <c r="D3452" s="51" t="s">
        <v>10135</v>
      </c>
      <c r="E3452" s="54">
        <v>45434</v>
      </c>
      <c r="F3452" s="51" t="s">
        <v>1289</v>
      </c>
      <c r="G3452" s="48" t="s">
        <v>2577</v>
      </c>
      <c r="H3452" s="52">
        <v>1</v>
      </c>
      <c r="I3452" s="51" t="s">
        <v>643</v>
      </c>
      <c r="J3452" s="1">
        <v>13.24</v>
      </c>
      <c r="K3452" s="132">
        <v>1038264</v>
      </c>
      <c r="L3452" s="131"/>
      <c r="M3452" s="131">
        <v>10.8</v>
      </c>
      <c r="N3452" s="131">
        <v>2.5</v>
      </c>
      <c r="O3452" s="133">
        <f t="shared" si="515"/>
        <v>27</v>
      </c>
      <c r="P3452" s="131" t="s">
        <v>3486</v>
      </c>
      <c r="Q3452" s="131" t="s">
        <v>577</v>
      </c>
      <c r="R3452" s="134" t="s">
        <v>997</v>
      </c>
      <c r="S3452" s="149">
        <v>1.2402777777777776</v>
      </c>
      <c r="T3452" s="149">
        <v>1.2402777777777776</v>
      </c>
      <c r="U3452" s="150">
        <v>45441</v>
      </c>
      <c r="V3452" s="149">
        <v>0.32972222222222136</v>
      </c>
      <c r="W3452" s="130">
        <v>1</v>
      </c>
      <c r="X3452" s="135">
        <v>55.56</v>
      </c>
      <c r="Y3452" s="130" t="str">
        <f t="shared" si="508"/>
        <v>RECELL1707</v>
      </c>
      <c r="Z3452" s="130" t="str">
        <f t="shared" si="509"/>
        <v>3/INR18650</v>
      </c>
      <c r="AA3452" s="135">
        <f t="shared" si="510"/>
        <v>1</v>
      </c>
      <c r="AB3452" s="135">
        <f t="shared" si="511"/>
        <v>13.24</v>
      </c>
      <c r="AC3452" s="130">
        <f t="shared" si="512"/>
        <v>55.56</v>
      </c>
      <c r="AD3452" s="130" t="str">
        <f t="shared" si="513"/>
        <v>66002-321</v>
      </c>
      <c r="AE3452" s="136"/>
      <c r="AF3452" s="137"/>
      <c r="AG3452" s="1" t="s">
        <v>9312</v>
      </c>
      <c r="AH3452" s="43">
        <v>23948</v>
      </c>
      <c r="AI3452" s="229">
        <v>45420</v>
      </c>
    </row>
    <row r="3453" spans="1:35" x14ac:dyDescent="0.25">
      <c r="A3453" s="139">
        <v>45425</v>
      </c>
      <c r="B3453" s="58" t="s">
        <v>9992</v>
      </c>
      <c r="C3453" s="51" t="s">
        <v>3126</v>
      </c>
      <c r="D3453" s="51" t="s">
        <v>10000</v>
      </c>
      <c r="E3453" s="54">
        <v>45436</v>
      </c>
      <c r="F3453" s="51" t="s">
        <v>105</v>
      </c>
      <c r="G3453" s="48" t="s">
        <v>4247</v>
      </c>
      <c r="H3453" s="52">
        <v>1</v>
      </c>
      <c r="I3453" s="51" t="s">
        <v>288</v>
      </c>
      <c r="J3453" s="1">
        <v>12.25</v>
      </c>
      <c r="K3453" s="132">
        <v>1038579</v>
      </c>
      <c r="L3453" s="131"/>
      <c r="M3453" s="131">
        <v>4.8</v>
      </c>
      <c r="N3453" s="131">
        <v>4</v>
      </c>
      <c r="O3453" s="133">
        <f t="shared" si="515"/>
        <v>19.2</v>
      </c>
      <c r="P3453" s="131" t="s">
        <v>3497</v>
      </c>
      <c r="Q3453" s="131" t="s">
        <v>562</v>
      </c>
      <c r="R3453" s="134" t="s">
        <v>997</v>
      </c>
      <c r="S3453" s="149">
        <v>1.1200000000000006</v>
      </c>
      <c r="T3453" s="149">
        <v>1.1200000000000006</v>
      </c>
      <c r="U3453" s="150">
        <v>45441</v>
      </c>
      <c r="V3453" s="149">
        <v>0.12000000000000011</v>
      </c>
      <c r="W3453" s="130">
        <v>1.1100000000000001</v>
      </c>
      <c r="X3453" s="135">
        <v>53.84</v>
      </c>
      <c r="Y3453" s="130" t="str">
        <f t="shared" si="508"/>
        <v>N2134</v>
      </c>
      <c r="Z3453" s="130" t="str">
        <f t="shared" si="509"/>
        <v>4/HR-4/3AU</v>
      </c>
      <c r="AA3453" s="135">
        <f t="shared" si="510"/>
        <v>1.1100000000000001</v>
      </c>
      <c r="AB3453" s="135">
        <f t="shared" si="511"/>
        <v>12.25</v>
      </c>
      <c r="AC3453" s="130">
        <f t="shared" si="512"/>
        <v>53.84</v>
      </c>
      <c r="AD3453" s="130" t="str">
        <f t="shared" si="513"/>
        <v>22000-999E</v>
      </c>
      <c r="AE3453" s="136"/>
      <c r="AF3453" s="137"/>
      <c r="AG3453" s="1" t="s">
        <v>9312</v>
      </c>
      <c r="AH3453" s="43" t="s">
        <v>294</v>
      </c>
      <c r="AI3453" s="229">
        <v>45422</v>
      </c>
    </row>
    <row r="3454" spans="1:35" x14ac:dyDescent="0.25">
      <c r="A3454" s="146">
        <v>45414</v>
      </c>
      <c r="B3454" s="57" t="s">
        <v>9955</v>
      </c>
      <c r="C3454" s="51" t="s">
        <v>9957</v>
      </c>
      <c r="D3454" s="51" t="s">
        <v>9958</v>
      </c>
      <c r="E3454" s="54">
        <v>45427</v>
      </c>
      <c r="F3454" s="51" t="s">
        <v>285</v>
      </c>
      <c r="G3454" s="48" t="s">
        <v>9956</v>
      </c>
      <c r="H3454" s="52">
        <v>1</v>
      </c>
      <c r="I3454" s="51" t="s">
        <v>7837</v>
      </c>
      <c r="J3454" s="1">
        <v>26.75</v>
      </c>
      <c r="K3454" s="132">
        <v>1037549</v>
      </c>
      <c r="L3454" s="131"/>
      <c r="M3454" s="131">
        <v>21.6</v>
      </c>
      <c r="N3454" s="131">
        <v>4</v>
      </c>
      <c r="O3454" s="133">
        <f t="shared" si="515"/>
        <v>86.4</v>
      </c>
      <c r="P3454" s="131" t="s">
        <v>3486</v>
      </c>
      <c r="Q3454" s="131" t="s">
        <v>464</v>
      </c>
      <c r="R3454" s="134" t="s">
        <v>997</v>
      </c>
      <c r="S3454" s="149">
        <v>2.882222222222222</v>
      </c>
      <c r="T3454" s="149">
        <v>2.882222222222222</v>
      </c>
      <c r="U3454" s="150">
        <v>45440</v>
      </c>
      <c r="V3454" s="149">
        <v>0.46666666666666767</v>
      </c>
      <c r="W3454" s="130">
        <v>0.5</v>
      </c>
      <c r="X3454" s="135">
        <v>116</v>
      </c>
      <c r="Y3454" s="130" t="str">
        <f t="shared" si="508"/>
        <v>RL1812</v>
      </c>
      <c r="Z3454" s="130" t="str">
        <f t="shared" si="509"/>
        <v>6/INR21700-40T</v>
      </c>
      <c r="AA3454" s="135">
        <f t="shared" si="510"/>
        <v>0.5</v>
      </c>
      <c r="AB3454" s="135">
        <f t="shared" si="511"/>
        <v>26.75</v>
      </c>
      <c r="AC3454" s="130">
        <f t="shared" si="512"/>
        <v>116</v>
      </c>
      <c r="AD3454" s="130" t="str">
        <f t="shared" si="513"/>
        <v>66003-265</v>
      </c>
      <c r="AE3454" s="136"/>
      <c r="AF3454" s="137"/>
      <c r="AG3454" s="1" t="s">
        <v>9312</v>
      </c>
      <c r="AH3454" s="43" t="s">
        <v>286</v>
      </c>
      <c r="AI3454" s="229">
        <v>45413</v>
      </c>
    </row>
    <row r="3455" spans="1:35" x14ac:dyDescent="0.25">
      <c r="A3455" s="140">
        <v>45433</v>
      </c>
      <c r="B3455" s="55" t="s">
        <v>10078</v>
      </c>
      <c r="C3455" s="51" t="s">
        <v>3244</v>
      </c>
      <c r="D3455" s="51" t="s">
        <v>3245</v>
      </c>
      <c r="E3455" s="54">
        <v>45450</v>
      </c>
      <c r="F3455" s="51" t="s">
        <v>105</v>
      </c>
      <c r="G3455" s="48" t="s">
        <v>3242</v>
      </c>
      <c r="H3455" s="52">
        <v>20</v>
      </c>
      <c r="I3455" s="51" t="s">
        <v>293</v>
      </c>
      <c r="J3455" s="1">
        <v>5.49</v>
      </c>
      <c r="K3455" s="132">
        <v>1039562</v>
      </c>
      <c r="L3455" s="131"/>
      <c r="M3455" s="131">
        <v>3.6</v>
      </c>
      <c r="N3455" s="131">
        <v>1.7</v>
      </c>
      <c r="O3455" s="133">
        <f t="shared" si="515"/>
        <v>6.12</v>
      </c>
      <c r="P3455" s="131" t="s">
        <v>3497</v>
      </c>
      <c r="Q3455" s="131" t="s">
        <v>577</v>
      </c>
      <c r="R3455" s="134" t="s">
        <v>2172</v>
      </c>
      <c r="S3455" s="149">
        <v>7.1183333333333341</v>
      </c>
      <c r="T3455" s="149">
        <v>0.35591666666666671</v>
      </c>
      <c r="U3455" s="150">
        <v>45440</v>
      </c>
      <c r="V3455" s="149">
        <v>0.14999999999999947</v>
      </c>
      <c r="W3455" s="130">
        <v>0.96</v>
      </c>
      <c r="X3455" s="135">
        <v>18.89</v>
      </c>
      <c r="Y3455" s="130" t="str">
        <f t="shared" si="508"/>
        <v>N1626</v>
      </c>
      <c r="Z3455" s="130" t="str">
        <f t="shared" si="509"/>
        <v>3/AA1700 GS</v>
      </c>
      <c r="AA3455" s="135">
        <f t="shared" si="510"/>
        <v>0.96</v>
      </c>
      <c r="AB3455" s="135">
        <f t="shared" si="511"/>
        <v>5.49</v>
      </c>
      <c r="AC3455" s="130">
        <f t="shared" si="512"/>
        <v>18.89</v>
      </c>
      <c r="AD3455" s="130" t="str">
        <f t="shared" si="513"/>
        <v>30006-263</v>
      </c>
      <c r="AE3455" s="136"/>
      <c r="AF3455" s="137"/>
      <c r="AG3455" s="1" t="s">
        <v>573</v>
      </c>
      <c r="AH3455" s="43" t="s">
        <v>294</v>
      </c>
      <c r="AI3455" s="229">
        <v>45432</v>
      </c>
    </row>
    <row r="3456" spans="1:35" x14ac:dyDescent="0.25">
      <c r="A3456" s="144">
        <v>45434</v>
      </c>
      <c r="B3456" s="56" t="s">
        <v>10085</v>
      </c>
      <c r="C3456" s="51" t="s">
        <v>4641</v>
      </c>
      <c r="D3456" s="51" t="s">
        <v>10087</v>
      </c>
      <c r="E3456" s="54">
        <v>45447</v>
      </c>
      <c r="F3456" s="51" t="s">
        <v>10082</v>
      </c>
      <c r="G3456" s="48" t="s">
        <v>10086</v>
      </c>
      <c r="H3456" s="52">
        <v>2</v>
      </c>
      <c r="I3456" s="51" t="s">
        <v>2817</v>
      </c>
      <c r="J3456" s="1">
        <v>6.64</v>
      </c>
      <c r="K3456" s="132">
        <v>1039774</v>
      </c>
      <c r="L3456" s="131"/>
      <c r="M3456" s="131">
        <v>3.7</v>
      </c>
      <c r="N3456" s="131">
        <v>0.8</v>
      </c>
      <c r="O3456" s="133">
        <f t="shared" si="515"/>
        <v>2.9600000000000004</v>
      </c>
      <c r="P3456" s="131" t="s">
        <v>3486</v>
      </c>
      <c r="Q3456" s="131" t="s">
        <v>412</v>
      </c>
      <c r="R3456" s="134" t="s">
        <v>2172</v>
      </c>
      <c r="S3456" s="149">
        <v>0.81472222222222257</v>
      </c>
      <c r="T3456" s="149">
        <v>0.40736111111111128</v>
      </c>
      <c r="U3456" s="150">
        <v>45436</v>
      </c>
      <c r="V3456" s="149">
        <v>0.19999999999999929</v>
      </c>
      <c r="W3456" s="130">
        <v>0.25</v>
      </c>
      <c r="X3456" s="135">
        <v>22</v>
      </c>
      <c r="Y3456" s="130" t="str">
        <f t="shared" si="508"/>
        <v>RL544</v>
      </c>
      <c r="Z3456" s="130" t="str">
        <f t="shared" si="509"/>
        <v>1/UR14500AC</v>
      </c>
      <c r="AA3456" s="135">
        <f t="shared" si="510"/>
        <v>0.25</v>
      </c>
      <c r="AB3456" s="135">
        <f t="shared" si="511"/>
        <v>6.64</v>
      </c>
      <c r="AC3456" s="130">
        <f t="shared" si="512"/>
        <v>22</v>
      </c>
      <c r="AD3456" s="130" t="str">
        <f t="shared" si="513"/>
        <v>30007-090SY</v>
      </c>
      <c r="AE3456" s="136"/>
      <c r="AF3456" s="137"/>
      <c r="AG3456" s="1" t="s">
        <v>153</v>
      </c>
      <c r="AH3456" s="43">
        <v>66643</v>
      </c>
      <c r="AI3456" s="229">
        <v>45433</v>
      </c>
    </row>
    <row r="3457" spans="1:35" x14ac:dyDescent="0.25">
      <c r="A3457" s="140">
        <v>45433</v>
      </c>
      <c r="B3457" s="55" t="s">
        <v>10068</v>
      </c>
      <c r="C3457" s="51" t="s">
        <v>10071</v>
      </c>
      <c r="D3457" s="51" t="s">
        <v>10070</v>
      </c>
      <c r="E3457" s="54">
        <v>45446</v>
      </c>
      <c r="F3457" s="51" t="s">
        <v>139</v>
      </c>
      <c r="G3457" s="48" t="s">
        <v>10069</v>
      </c>
      <c r="H3457" s="52">
        <v>1</v>
      </c>
      <c r="I3457" s="51" t="s">
        <v>394</v>
      </c>
      <c r="J3457" s="1">
        <v>17.670000000000002</v>
      </c>
      <c r="K3457" s="132">
        <v>1039626</v>
      </c>
      <c r="L3457" s="131"/>
      <c r="M3457" s="131">
        <v>4.8</v>
      </c>
      <c r="N3457" s="131">
        <v>3</v>
      </c>
      <c r="O3457" s="133">
        <f t="shared" si="515"/>
        <v>14.399999999999999</v>
      </c>
      <c r="P3457" s="131" t="s">
        <v>3497</v>
      </c>
      <c r="Q3457" s="131" t="s">
        <v>562</v>
      </c>
      <c r="R3457" s="134" t="s">
        <v>2172</v>
      </c>
      <c r="S3457" s="149">
        <v>1.8477777777777793</v>
      </c>
      <c r="T3457" s="149">
        <v>1.8477777777777793</v>
      </c>
      <c r="U3457" s="150">
        <v>45440</v>
      </c>
      <c r="V3457" s="149">
        <v>0.13027777777777727</v>
      </c>
      <c r="W3457" s="130">
        <v>0.25</v>
      </c>
      <c r="X3457" s="135">
        <v>90</v>
      </c>
      <c r="Y3457" s="130" t="str">
        <f t="shared" si="508"/>
        <v>N2136</v>
      </c>
      <c r="Z3457" s="130" t="str">
        <f t="shared" si="509"/>
        <v>4/HHR-300SCP</v>
      </c>
      <c r="AA3457" s="135">
        <f t="shared" si="510"/>
        <v>0.25</v>
      </c>
      <c r="AB3457" s="135">
        <f t="shared" si="511"/>
        <v>17.670000000000002</v>
      </c>
      <c r="AC3457" s="130">
        <f t="shared" si="512"/>
        <v>90</v>
      </c>
      <c r="AD3457" s="130" t="str">
        <f t="shared" si="513"/>
        <v>22000-999H</v>
      </c>
      <c r="AE3457" s="136"/>
      <c r="AF3457" s="137"/>
      <c r="AG3457" s="1" t="s">
        <v>153</v>
      </c>
      <c r="AH3457" s="43">
        <v>66824</v>
      </c>
      <c r="AI3457" s="229">
        <v>45432</v>
      </c>
    </row>
    <row r="3458" spans="1:35" x14ac:dyDescent="0.25">
      <c r="A3458" s="144">
        <v>45434</v>
      </c>
      <c r="B3458" s="56" t="s">
        <v>10088</v>
      </c>
      <c r="C3458" s="51" t="s">
        <v>416</v>
      </c>
      <c r="D3458" s="51" t="s">
        <v>10090</v>
      </c>
      <c r="E3458" s="54">
        <v>45436</v>
      </c>
      <c r="F3458" s="51" t="s">
        <v>255</v>
      </c>
      <c r="G3458" s="48" t="s">
        <v>10089</v>
      </c>
      <c r="H3458" s="52">
        <v>5</v>
      </c>
      <c r="I3458" s="51" t="s">
        <v>293</v>
      </c>
      <c r="J3458" s="1">
        <v>19.63</v>
      </c>
      <c r="K3458" s="132">
        <v>1039842</v>
      </c>
      <c r="L3458" s="131"/>
      <c r="M3458" s="131">
        <v>9.6</v>
      </c>
      <c r="N3458" s="131">
        <v>1.7</v>
      </c>
      <c r="O3458" s="133">
        <f t="shared" si="515"/>
        <v>16.32</v>
      </c>
      <c r="P3458" s="131" t="s">
        <v>3497</v>
      </c>
      <c r="Q3458" s="131" t="s">
        <v>632</v>
      </c>
      <c r="R3458" s="134" t="s">
        <v>248</v>
      </c>
      <c r="S3458" s="149">
        <v>2.482499999999999</v>
      </c>
      <c r="T3458" s="149">
        <v>0.49649999999999983</v>
      </c>
      <c r="U3458" s="150">
        <v>45440</v>
      </c>
      <c r="V3458" s="149">
        <v>0.30472222222222278</v>
      </c>
      <c r="W3458" s="130">
        <v>0.25</v>
      </c>
      <c r="X3458" s="135">
        <v>49</v>
      </c>
      <c r="Y3458" s="130" t="str">
        <f t="shared" si="508"/>
        <v>N1901A</v>
      </c>
      <c r="Z3458" s="130" t="str">
        <f t="shared" si="509"/>
        <v>8/AA1700</v>
      </c>
      <c r="AA3458" s="135">
        <f t="shared" si="510"/>
        <v>0.25</v>
      </c>
      <c r="AB3458" s="135">
        <f t="shared" si="511"/>
        <v>19.63</v>
      </c>
      <c r="AC3458" s="130">
        <f t="shared" si="512"/>
        <v>49</v>
      </c>
      <c r="AD3458" s="130" t="str">
        <f t="shared" si="513"/>
        <v>30006-538CE133RP</v>
      </c>
      <c r="AE3458" s="136"/>
      <c r="AF3458" s="137"/>
      <c r="AG3458" s="1" t="s">
        <v>153</v>
      </c>
      <c r="AH3458" s="43" t="s">
        <v>277</v>
      </c>
      <c r="AI3458" s="229">
        <v>45433</v>
      </c>
    </row>
    <row r="3459" spans="1:35" x14ac:dyDescent="0.25">
      <c r="A3459" s="140">
        <v>45426</v>
      </c>
      <c r="B3459" s="55" t="s">
        <v>10014</v>
      </c>
      <c r="C3459" s="51" t="s">
        <v>658</v>
      </c>
      <c r="D3459" s="51" t="s">
        <v>1573</v>
      </c>
      <c r="E3459" s="54">
        <v>45440</v>
      </c>
      <c r="F3459" s="51" t="s">
        <v>267</v>
      </c>
      <c r="G3459" s="48" t="s">
        <v>1572</v>
      </c>
      <c r="H3459" s="52">
        <v>3</v>
      </c>
      <c r="I3459" s="51" t="s">
        <v>318</v>
      </c>
      <c r="J3459" s="1">
        <v>22.26</v>
      </c>
      <c r="K3459" s="132">
        <v>1038748</v>
      </c>
      <c r="L3459" s="131"/>
      <c r="M3459" s="131">
        <v>7.4</v>
      </c>
      <c r="N3459" s="131">
        <v>6.8</v>
      </c>
      <c r="O3459" s="133">
        <f t="shared" si="515"/>
        <v>50.32</v>
      </c>
      <c r="P3459" s="131" t="s">
        <v>3486</v>
      </c>
      <c r="Q3459" s="131" t="s">
        <v>281</v>
      </c>
      <c r="R3459" s="134" t="s">
        <v>248</v>
      </c>
      <c r="S3459" s="149">
        <v>3.602222222222224</v>
      </c>
      <c r="T3459" s="149">
        <v>1.2007407407407413</v>
      </c>
      <c r="U3459" s="150">
        <v>45440</v>
      </c>
      <c r="V3459" s="149">
        <v>0.30416666666666758</v>
      </c>
      <c r="W3459" s="130">
        <v>0.71</v>
      </c>
      <c r="X3459" s="135">
        <v>84</v>
      </c>
      <c r="Y3459" s="130" t="str">
        <f t="shared" ref="Y3459:Y3522" si="516">D3459</f>
        <v>RL862</v>
      </c>
      <c r="Z3459" s="130" t="str">
        <f t="shared" ref="Z3459:Z3522" si="517">C3459</f>
        <v>4/NCR18650GA</v>
      </c>
      <c r="AA3459" s="135">
        <f t="shared" ref="AA3459:AA3522" si="518">W3459</f>
        <v>0.71</v>
      </c>
      <c r="AB3459" s="135">
        <f t="shared" ref="AB3459:AB3522" si="519">J3459</f>
        <v>22.26</v>
      </c>
      <c r="AC3459" s="130">
        <f t="shared" ref="AC3459:AC3522" si="520">X3459</f>
        <v>84</v>
      </c>
      <c r="AD3459" s="130" t="str">
        <f t="shared" ref="AD3459:AD3522" si="521">G3459</f>
        <v>66001-229</v>
      </c>
      <c r="AE3459" s="136"/>
      <c r="AF3459" s="137"/>
      <c r="AG3459" s="1" t="s">
        <v>153</v>
      </c>
      <c r="AH3459" s="43">
        <v>66116</v>
      </c>
      <c r="AI3459" s="229">
        <v>45425</v>
      </c>
    </row>
    <row r="3460" spans="1:35" x14ac:dyDescent="0.25">
      <c r="A3460" s="140">
        <v>45433</v>
      </c>
      <c r="B3460" s="55" t="s">
        <v>10073</v>
      </c>
      <c r="C3460" s="51" t="s">
        <v>10076</v>
      </c>
      <c r="D3460" s="51" t="s">
        <v>10077</v>
      </c>
      <c r="E3460" s="54">
        <v>45439</v>
      </c>
      <c r="F3460" s="51" t="s">
        <v>6594</v>
      </c>
      <c r="G3460" s="48" t="s">
        <v>10074</v>
      </c>
      <c r="H3460" s="52">
        <v>1</v>
      </c>
      <c r="I3460" s="51" t="s">
        <v>10075</v>
      </c>
      <c r="J3460" s="1">
        <v>223.26</v>
      </c>
      <c r="K3460" s="132">
        <v>1039675</v>
      </c>
      <c r="L3460" s="131"/>
      <c r="M3460" s="131">
        <v>14.4</v>
      </c>
      <c r="N3460" s="131">
        <v>6.6</v>
      </c>
      <c r="O3460" s="133">
        <f t="shared" si="515"/>
        <v>95.039999999999992</v>
      </c>
      <c r="P3460" s="131" t="s">
        <v>3486</v>
      </c>
      <c r="Q3460" s="131" t="s">
        <v>412</v>
      </c>
      <c r="R3460" s="134" t="s">
        <v>2172</v>
      </c>
      <c r="S3460" s="149">
        <v>3.2075000000000005</v>
      </c>
      <c r="T3460" s="149">
        <v>3.2075000000000005</v>
      </c>
      <c r="U3460" s="150">
        <v>45440</v>
      </c>
      <c r="V3460" s="149">
        <v>0.299722222222222</v>
      </c>
      <c r="W3460" s="130">
        <v>0.25</v>
      </c>
      <c r="X3460" s="135">
        <v>630</v>
      </c>
      <c r="Y3460" s="130" t="str">
        <f t="shared" si="516"/>
        <v>RL1829</v>
      </c>
      <c r="Z3460" s="130" t="str">
        <f t="shared" si="517"/>
        <v>1/NL2024ED22</v>
      </c>
      <c r="AA3460" s="135">
        <f t="shared" si="518"/>
        <v>0.25</v>
      </c>
      <c r="AB3460" s="135">
        <f t="shared" si="519"/>
        <v>223.26</v>
      </c>
      <c r="AC3460" s="130">
        <f t="shared" si="520"/>
        <v>630</v>
      </c>
      <c r="AD3460" s="130" t="str">
        <f t="shared" si="521"/>
        <v>66003-926</v>
      </c>
      <c r="AE3460" s="136"/>
      <c r="AF3460" s="137"/>
      <c r="AG3460" s="1" t="s">
        <v>152</v>
      </c>
      <c r="AH3460" s="43">
        <v>2480</v>
      </c>
      <c r="AI3460" s="229">
        <v>45432</v>
      </c>
    </row>
    <row r="3461" spans="1:35" x14ac:dyDescent="0.25">
      <c r="A3461" s="147">
        <v>45415</v>
      </c>
      <c r="B3461" s="82" t="s">
        <v>9967</v>
      </c>
      <c r="C3461" s="51" t="s">
        <v>369</v>
      </c>
      <c r="D3461" s="51" t="s">
        <v>9970</v>
      </c>
      <c r="E3461" s="54">
        <v>45428</v>
      </c>
      <c r="F3461" s="51" t="s">
        <v>292</v>
      </c>
      <c r="G3461" s="48" t="s">
        <v>9968</v>
      </c>
      <c r="H3461" s="52">
        <v>1</v>
      </c>
      <c r="I3461" s="51" t="s">
        <v>368</v>
      </c>
      <c r="J3461" s="1">
        <v>13.33</v>
      </c>
      <c r="K3461" s="132">
        <v>1037641</v>
      </c>
      <c r="L3461" s="131" t="s">
        <v>9969</v>
      </c>
      <c r="M3461" s="131">
        <v>7.2</v>
      </c>
      <c r="N3461" s="131">
        <v>2.7</v>
      </c>
      <c r="O3461" s="133">
        <f t="shared" si="515"/>
        <v>19.440000000000001</v>
      </c>
      <c r="P3461" s="131" t="s">
        <v>3497</v>
      </c>
      <c r="Q3461" s="131" t="s">
        <v>464</v>
      </c>
      <c r="R3461" s="134" t="s">
        <v>5813</v>
      </c>
      <c r="S3461" s="149">
        <v>1.1119444444444424</v>
      </c>
      <c r="T3461" s="149">
        <v>1.1119444444444424</v>
      </c>
      <c r="U3461" s="150">
        <v>45439</v>
      </c>
      <c r="V3461" s="149">
        <v>0.16666666666666607</v>
      </c>
      <c r="W3461" s="130">
        <v>0.43</v>
      </c>
      <c r="X3461" s="135">
        <v>86.93</v>
      </c>
      <c r="Y3461" s="130" t="str">
        <f t="shared" si="516"/>
        <v>N1131</v>
      </c>
      <c r="Z3461" s="130" t="str">
        <f t="shared" si="517"/>
        <v>6/HR-AU</v>
      </c>
      <c r="AA3461" s="135">
        <f t="shared" si="518"/>
        <v>0.43</v>
      </c>
      <c r="AB3461" s="135">
        <f t="shared" si="519"/>
        <v>13.33</v>
      </c>
      <c r="AC3461" s="130">
        <f t="shared" si="520"/>
        <v>86.93</v>
      </c>
      <c r="AD3461" s="130" t="str">
        <f t="shared" si="521"/>
        <v>22000-308A</v>
      </c>
      <c r="AE3461" s="136"/>
      <c r="AF3461" s="137"/>
      <c r="AG3461" s="1" t="s">
        <v>9312</v>
      </c>
      <c r="AH3461" s="43">
        <v>6830</v>
      </c>
      <c r="AI3461" s="229">
        <v>45414</v>
      </c>
    </row>
    <row r="3462" spans="1:35" x14ac:dyDescent="0.25">
      <c r="A3462" s="140">
        <v>45433</v>
      </c>
      <c r="B3462" s="55" t="s">
        <v>10072</v>
      </c>
      <c r="C3462" s="51" t="s">
        <v>3235</v>
      </c>
      <c r="D3462" s="51" t="s">
        <v>1063</v>
      </c>
      <c r="E3462" s="54">
        <v>45458</v>
      </c>
      <c r="F3462" s="51" t="s">
        <v>267</v>
      </c>
      <c r="G3462" s="48" t="s">
        <v>1062</v>
      </c>
      <c r="H3462" s="52">
        <v>1</v>
      </c>
      <c r="I3462" s="51" t="s">
        <v>1924</v>
      </c>
      <c r="J3462" s="1">
        <v>39.68</v>
      </c>
      <c r="K3462" s="132">
        <v>1039672</v>
      </c>
      <c r="L3462" s="131"/>
      <c r="M3462" s="131"/>
      <c r="N3462" s="131"/>
      <c r="O3462" s="133">
        <f t="shared" si="515"/>
        <v>0</v>
      </c>
      <c r="P3462" s="131"/>
      <c r="Q3462" s="131"/>
      <c r="R3462" s="134" t="s">
        <v>5813</v>
      </c>
      <c r="S3462" s="149">
        <v>0.16666666666666741</v>
      </c>
      <c r="T3462" s="149">
        <v>0.16666666666666741</v>
      </c>
      <c r="U3462" s="150">
        <v>45439</v>
      </c>
      <c r="V3462" s="149">
        <v>0.16666666666666741</v>
      </c>
      <c r="W3462" s="130">
        <v>0.12</v>
      </c>
      <c r="X3462" s="135">
        <v>80</v>
      </c>
      <c r="Y3462" s="130" t="str">
        <f t="shared" si="516"/>
        <v>CH211A</v>
      </c>
      <c r="Z3462" s="130" t="str">
        <f t="shared" si="517"/>
        <v>1/TSB-002PCB</v>
      </c>
      <c r="AA3462" s="135">
        <f t="shared" si="518"/>
        <v>0.12</v>
      </c>
      <c r="AB3462" s="135">
        <f t="shared" si="519"/>
        <v>39.68</v>
      </c>
      <c r="AC3462" s="130">
        <f t="shared" si="520"/>
        <v>80</v>
      </c>
      <c r="AD3462" s="130" t="str">
        <f t="shared" si="521"/>
        <v>66000-118A</v>
      </c>
      <c r="AE3462" s="136"/>
      <c r="AF3462" s="137"/>
      <c r="AG3462" s="1" t="s">
        <v>153</v>
      </c>
      <c r="AH3462" s="43">
        <v>66116</v>
      </c>
      <c r="AI3462" s="229">
        <v>45432</v>
      </c>
    </row>
    <row r="3463" spans="1:35" x14ac:dyDescent="0.25">
      <c r="A3463" s="144">
        <v>45413</v>
      </c>
      <c r="B3463" s="56">
        <v>340828</v>
      </c>
      <c r="C3463" s="51" t="s">
        <v>3652</v>
      </c>
      <c r="D3463" s="51" t="s">
        <v>9950</v>
      </c>
      <c r="E3463" s="54">
        <v>45433</v>
      </c>
      <c r="F3463" s="51" t="s">
        <v>2717</v>
      </c>
      <c r="G3463" s="48" t="s">
        <v>9949</v>
      </c>
      <c r="H3463" s="52">
        <v>20</v>
      </c>
      <c r="I3463" s="51" t="s">
        <v>6362</v>
      </c>
      <c r="J3463" s="1">
        <v>6.82</v>
      </c>
      <c r="K3463" s="132">
        <v>1037351</v>
      </c>
      <c r="L3463" s="131"/>
      <c r="M3463" s="131">
        <v>2.4</v>
      </c>
      <c r="N3463" s="131">
        <v>4</v>
      </c>
      <c r="O3463" s="133">
        <f t="shared" si="515"/>
        <v>9.6</v>
      </c>
      <c r="P3463" s="131" t="s">
        <v>6498</v>
      </c>
      <c r="Q3463" s="131" t="s">
        <v>582</v>
      </c>
      <c r="R3463" s="134" t="s">
        <v>5667</v>
      </c>
      <c r="S3463" s="149">
        <v>10.005000000000003</v>
      </c>
      <c r="T3463" s="149">
        <v>0.50025000000000008</v>
      </c>
      <c r="U3463" s="150">
        <v>45439</v>
      </c>
      <c r="V3463" s="149">
        <v>0.96666666666666723</v>
      </c>
      <c r="W3463" s="130">
        <v>0.43</v>
      </c>
      <c r="X3463" s="135">
        <v>19.77</v>
      </c>
      <c r="Y3463" s="130" t="str">
        <f t="shared" si="516"/>
        <v>N774</v>
      </c>
      <c r="Z3463" s="130" t="str">
        <f t="shared" si="517"/>
        <v>2/ITL4000D</v>
      </c>
      <c r="AA3463" s="135">
        <f t="shared" si="518"/>
        <v>0.43</v>
      </c>
      <c r="AB3463" s="135">
        <f t="shared" si="519"/>
        <v>6.82</v>
      </c>
      <c r="AC3463" s="130">
        <f t="shared" si="520"/>
        <v>19.77</v>
      </c>
      <c r="AD3463" s="130" t="str">
        <f t="shared" si="521"/>
        <v>30004-352LM</v>
      </c>
      <c r="AE3463" s="136"/>
      <c r="AF3463" s="137"/>
      <c r="AG3463" s="1" t="s">
        <v>151</v>
      </c>
      <c r="AH3463" s="43" t="s">
        <v>9948</v>
      </c>
      <c r="AI3463" s="229">
        <v>45412</v>
      </c>
    </row>
    <row r="3464" spans="1:35" x14ac:dyDescent="0.25">
      <c r="A3464" s="144">
        <v>45427</v>
      </c>
      <c r="B3464" s="56" t="s">
        <v>10022</v>
      </c>
      <c r="C3464" s="51" t="s">
        <v>10025</v>
      </c>
      <c r="D3464" s="51" t="s">
        <v>10024</v>
      </c>
      <c r="E3464" s="54">
        <v>45440</v>
      </c>
      <c r="F3464" s="51" t="s">
        <v>1622</v>
      </c>
      <c r="G3464" s="48" t="s">
        <v>10023</v>
      </c>
      <c r="H3464" s="52">
        <v>65</v>
      </c>
      <c r="I3464" s="51" t="s">
        <v>6419</v>
      </c>
      <c r="J3464" s="1">
        <v>75.72</v>
      </c>
      <c r="K3464" s="132">
        <v>1038897</v>
      </c>
      <c r="L3464" s="131"/>
      <c r="M3464" s="131">
        <v>3.9</v>
      </c>
      <c r="N3464" s="131">
        <v>15.3</v>
      </c>
      <c r="O3464" s="133">
        <f t="shared" si="515"/>
        <v>59.67</v>
      </c>
      <c r="P3464" s="131" t="s">
        <v>3945</v>
      </c>
      <c r="Q3464" s="131" t="s">
        <v>412</v>
      </c>
      <c r="R3464" s="134" t="s">
        <v>248</v>
      </c>
      <c r="S3464" s="149">
        <v>10.063333333333336</v>
      </c>
      <c r="T3464" s="149">
        <v>0.15482051282051287</v>
      </c>
      <c r="U3464" s="150">
        <v>45439</v>
      </c>
      <c r="V3464" s="149">
        <v>0.85944444444444468</v>
      </c>
      <c r="W3464" s="130">
        <v>0.25</v>
      </c>
      <c r="X3464" s="135">
        <v>115</v>
      </c>
      <c r="Y3464" s="130" t="str">
        <f t="shared" si="516"/>
        <v>L935</v>
      </c>
      <c r="Z3464" s="130" t="str">
        <f t="shared" si="517"/>
        <v>1/LXRCC-165HT-SC-BC</v>
      </c>
      <c r="AA3464" s="135">
        <f t="shared" si="518"/>
        <v>0.25</v>
      </c>
      <c r="AB3464" s="135">
        <f t="shared" si="519"/>
        <v>75.72</v>
      </c>
      <c r="AC3464" s="130">
        <f t="shared" si="520"/>
        <v>115</v>
      </c>
      <c r="AD3464" s="130" t="str">
        <f t="shared" si="521"/>
        <v>60000-166A1</v>
      </c>
      <c r="AE3464" s="136"/>
      <c r="AF3464" s="137"/>
      <c r="AG3464" s="1" t="s">
        <v>153</v>
      </c>
      <c r="AH3464" s="43">
        <v>1926</v>
      </c>
      <c r="AI3464" s="229">
        <v>45426</v>
      </c>
    </row>
    <row r="3465" spans="1:35" x14ac:dyDescent="0.25">
      <c r="A3465" s="147">
        <v>45419</v>
      </c>
      <c r="B3465" s="82" t="s">
        <v>9978</v>
      </c>
      <c r="C3465" s="51" t="s">
        <v>1136</v>
      </c>
      <c r="D3465" s="51" t="s">
        <v>199</v>
      </c>
      <c r="E3465" s="54">
        <v>45439</v>
      </c>
      <c r="F3465" s="51" t="s">
        <v>693</v>
      </c>
      <c r="G3465" s="48" t="s">
        <v>1135</v>
      </c>
      <c r="H3465" s="52">
        <v>20</v>
      </c>
      <c r="I3465" s="51" t="s">
        <v>694</v>
      </c>
      <c r="J3465" s="1">
        <v>380.55</v>
      </c>
      <c r="K3465" s="132">
        <v>1038023</v>
      </c>
      <c r="L3465" s="131" t="s">
        <v>1323</v>
      </c>
      <c r="M3465" s="131">
        <v>19.5</v>
      </c>
      <c r="N3465" s="131">
        <v>6.2</v>
      </c>
      <c r="O3465" s="133">
        <f t="shared" si="515"/>
        <v>120.9</v>
      </c>
      <c r="P3465" s="131" t="s">
        <v>3945</v>
      </c>
      <c r="Q3465" s="131" t="s">
        <v>583</v>
      </c>
      <c r="R3465" s="134" t="s">
        <v>9157</v>
      </c>
      <c r="S3465" s="149">
        <v>36.203611111111115</v>
      </c>
      <c r="T3465" s="149">
        <v>1.8101805555555557</v>
      </c>
      <c r="U3465" s="150">
        <v>45436</v>
      </c>
      <c r="V3465" s="149">
        <v>0.95083333333333275</v>
      </c>
      <c r="W3465" s="130">
        <v>2.48</v>
      </c>
      <c r="X3465" s="135">
        <v>610</v>
      </c>
      <c r="Y3465" s="130" t="str">
        <f t="shared" si="516"/>
        <v>DH33</v>
      </c>
      <c r="Z3465" s="130" t="str">
        <f t="shared" si="517"/>
        <v>5/3B5100</v>
      </c>
      <c r="AA3465" s="135">
        <f t="shared" si="518"/>
        <v>2.48</v>
      </c>
      <c r="AB3465" s="135">
        <f t="shared" si="519"/>
        <v>380.55</v>
      </c>
      <c r="AC3465" s="130">
        <f t="shared" si="520"/>
        <v>610</v>
      </c>
      <c r="AD3465" s="130" t="str">
        <f t="shared" si="521"/>
        <v>66000-798</v>
      </c>
      <c r="AE3465" s="136"/>
      <c r="AF3465" s="137"/>
      <c r="AG3465" s="1" t="s">
        <v>153</v>
      </c>
      <c r="AH3465" s="43">
        <v>65578</v>
      </c>
      <c r="AI3465" s="229">
        <v>45418</v>
      </c>
    </row>
    <row r="3466" spans="1:35" x14ac:dyDescent="0.25">
      <c r="A3466" s="144">
        <v>45434</v>
      </c>
      <c r="B3466" s="56" t="s">
        <v>10081</v>
      </c>
      <c r="C3466" s="51" t="s">
        <v>4308</v>
      </c>
      <c r="D3466" s="51" t="s">
        <v>10084</v>
      </c>
      <c r="E3466" s="54">
        <v>45447</v>
      </c>
      <c r="F3466" s="51" t="s">
        <v>10082</v>
      </c>
      <c r="G3466" s="48" t="s">
        <v>10083</v>
      </c>
      <c r="H3466" s="52">
        <v>4</v>
      </c>
      <c r="I3466" s="51" t="s">
        <v>593</v>
      </c>
      <c r="J3466" s="1">
        <v>6.71</v>
      </c>
      <c r="K3466" s="132">
        <v>1039774</v>
      </c>
      <c r="L3466" s="131"/>
      <c r="M3466" s="131">
        <v>3.6</v>
      </c>
      <c r="N3466" s="131">
        <v>20</v>
      </c>
      <c r="O3466" s="133">
        <f t="shared" si="515"/>
        <v>72</v>
      </c>
      <c r="P3466" s="131" t="s">
        <v>421</v>
      </c>
      <c r="Q3466" s="131" t="s">
        <v>412</v>
      </c>
      <c r="R3466" s="134" t="s">
        <v>2172</v>
      </c>
      <c r="S3466" s="149">
        <v>4.0544444444444458</v>
      </c>
      <c r="T3466" s="149">
        <v>1.0136111111111115</v>
      </c>
      <c r="U3466" s="150">
        <v>45436</v>
      </c>
      <c r="V3466" s="149">
        <v>0.14861111111111081</v>
      </c>
      <c r="W3466" s="130">
        <v>0.23</v>
      </c>
      <c r="X3466" s="135">
        <v>25</v>
      </c>
      <c r="Y3466" s="130" t="str">
        <f t="shared" si="516"/>
        <v>L483</v>
      </c>
      <c r="Z3466" s="130" t="str">
        <f t="shared" si="517"/>
        <v>1/ER34615H</v>
      </c>
      <c r="AA3466" s="135">
        <f t="shared" si="518"/>
        <v>0.23</v>
      </c>
      <c r="AB3466" s="135">
        <f t="shared" si="519"/>
        <v>6.71</v>
      </c>
      <c r="AC3466" s="130">
        <f t="shared" si="520"/>
        <v>25</v>
      </c>
      <c r="AD3466" s="130" t="str">
        <f t="shared" si="521"/>
        <v>59001-521SY</v>
      </c>
      <c r="AE3466" s="136"/>
      <c r="AF3466" s="137"/>
      <c r="AG3466" s="1" t="s">
        <v>153</v>
      </c>
      <c r="AH3466" s="43">
        <v>66643</v>
      </c>
      <c r="AI3466" s="229">
        <v>45433</v>
      </c>
    </row>
    <row r="3467" spans="1:35" x14ac:dyDescent="0.25">
      <c r="A3467" s="146">
        <v>45435</v>
      </c>
      <c r="B3467" s="57" t="s">
        <v>10101</v>
      </c>
      <c r="C3467" s="51" t="s">
        <v>10104</v>
      </c>
      <c r="D3467" s="51" t="s">
        <v>10136</v>
      </c>
      <c r="E3467" s="54">
        <v>45448</v>
      </c>
      <c r="F3467" s="51" t="s">
        <v>10102</v>
      </c>
      <c r="G3467" s="48" t="s">
        <v>10103</v>
      </c>
      <c r="H3467" s="52">
        <v>1</v>
      </c>
      <c r="I3467" s="51" t="s">
        <v>261</v>
      </c>
      <c r="J3467" s="1">
        <v>12.79</v>
      </c>
      <c r="K3467" s="132">
        <v>1039960</v>
      </c>
      <c r="L3467" s="131"/>
      <c r="M3467" s="131">
        <v>6</v>
      </c>
      <c r="N3467" s="131">
        <v>1.9</v>
      </c>
      <c r="O3467" s="133">
        <f t="shared" si="515"/>
        <v>11.399999999999999</v>
      </c>
      <c r="P3467" s="131" t="s">
        <v>6498</v>
      </c>
      <c r="Q3467" s="131" t="s">
        <v>583</v>
      </c>
      <c r="R3467" s="134" t="s">
        <v>2172</v>
      </c>
      <c r="S3467" s="149">
        <v>1.4986111111111113</v>
      </c>
      <c r="T3467" s="149">
        <v>1.4986111111111113</v>
      </c>
      <c r="U3467" s="150">
        <v>45436</v>
      </c>
      <c r="V3467" s="149">
        <v>0.42000000000000037</v>
      </c>
      <c r="W3467" s="130">
        <v>0.25</v>
      </c>
      <c r="X3467" s="135">
        <v>70</v>
      </c>
      <c r="Y3467" s="130" t="str">
        <f t="shared" si="516"/>
        <v>RECELL1708</v>
      </c>
      <c r="Z3467" s="130" t="str">
        <f t="shared" si="517"/>
        <v>5/NC1900SCR</v>
      </c>
      <c r="AA3467" s="135">
        <f t="shared" si="518"/>
        <v>0.25</v>
      </c>
      <c r="AB3467" s="135">
        <f t="shared" si="519"/>
        <v>12.79</v>
      </c>
      <c r="AC3467" s="130">
        <f t="shared" si="520"/>
        <v>70</v>
      </c>
      <c r="AD3467" s="130" t="str">
        <f t="shared" si="521"/>
        <v>66003-270</v>
      </c>
      <c r="AE3467" s="136"/>
      <c r="AF3467" s="137"/>
      <c r="AG3467" s="1" t="s">
        <v>151</v>
      </c>
      <c r="AH3467" s="43">
        <v>3064</v>
      </c>
      <c r="AI3467" s="229">
        <v>45434</v>
      </c>
    </row>
    <row r="3468" spans="1:35" x14ac:dyDescent="0.25">
      <c r="A3468" s="140">
        <v>45433</v>
      </c>
      <c r="B3468" s="55" t="s">
        <v>10064</v>
      </c>
      <c r="C3468" s="51" t="s">
        <v>532</v>
      </c>
      <c r="D3468" s="51" t="s">
        <v>10066</v>
      </c>
      <c r="E3468" s="54">
        <v>45439</v>
      </c>
      <c r="F3468" s="51" t="s">
        <v>1370</v>
      </c>
      <c r="G3468" s="48" t="s">
        <v>10065</v>
      </c>
      <c r="H3468" s="52">
        <v>1</v>
      </c>
      <c r="I3468" s="51" t="s">
        <v>364</v>
      </c>
      <c r="J3468" s="1">
        <v>11.63</v>
      </c>
      <c r="K3468" s="132">
        <v>1039591</v>
      </c>
      <c r="L3468" s="131"/>
      <c r="M3468" s="131">
        <v>3.7</v>
      </c>
      <c r="N3468" s="131">
        <v>7.8</v>
      </c>
      <c r="O3468" s="133">
        <f t="shared" si="515"/>
        <v>28.86</v>
      </c>
      <c r="P3468" s="131" t="s">
        <v>3486</v>
      </c>
      <c r="Q3468" s="131" t="s">
        <v>124</v>
      </c>
      <c r="R3468" s="134" t="s">
        <v>2172</v>
      </c>
      <c r="S3468" s="149">
        <v>1.2713888888888887</v>
      </c>
      <c r="T3468" s="149">
        <v>1.2713888888888887</v>
      </c>
      <c r="U3468" s="150">
        <v>45436</v>
      </c>
      <c r="V3468" s="149">
        <v>0.23500000000000076</v>
      </c>
      <c r="W3468" s="130">
        <v>0.25</v>
      </c>
      <c r="X3468" s="135">
        <v>68</v>
      </c>
      <c r="Y3468" s="130" t="str">
        <f t="shared" si="516"/>
        <v>RL1828</v>
      </c>
      <c r="Z3468" s="130" t="str">
        <f t="shared" si="517"/>
        <v>3/UR18650ZY</v>
      </c>
      <c r="AA3468" s="135">
        <f t="shared" si="518"/>
        <v>0.25</v>
      </c>
      <c r="AB3468" s="135">
        <f t="shared" si="519"/>
        <v>11.63</v>
      </c>
      <c r="AC3468" s="130">
        <f t="shared" si="520"/>
        <v>68</v>
      </c>
      <c r="AD3468" s="130" t="str">
        <f t="shared" si="521"/>
        <v>66003-925</v>
      </c>
      <c r="AE3468" s="136"/>
      <c r="AF3468" s="137"/>
      <c r="AG3468" s="1" t="s">
        <v>152</v>
      </c>
      <c r="AH3468" s="43">
        <v>66989</v>
      </c>
      <c r="AI3468" s="229">
        <v>45432</v>
      </c>
    </row>
    <row r="3469" spans="1:35" x14ac:dyDescent="0.25">
      <c r="A3469" s="146">
        <v>45421</v>
      </c>
      <c r="B3469" s="57" t="s">
        <v>9981</v>
      </c>
      <c r="C3469" s="51" t="s">
        <v>1128</v>
      </c>
      <c r="D3469" s="51" t="s">
        <v>1124</v>
      </c>
      <c r="E3469" s="54">
        <v>45433</v>
      </c>
      <c r="F3469" s="51" t="s">
        <v>4831</v>
      </c>
      <c r="G3469" s="48" t="s">
        <v>1126</v>
      </c>
      <c r="H3469" s="52">
        <v>55</v>
      </c>
      <c r="I3469" s="51" t="s">
        <v>7363</v>
      </c>
      <c r="J3469" s="1">
        <v>0.15</v>
      </c>
      <c r="K3469" s="132">
        <v>1038175</v>
      </c>
      <c r="L3469" s="131"/>
      <c r="M3469" s="131">
        <v>3.6</v>
      </c>
      <c r="N3469" s="131">
        <v>2.4500000000000002</v>
      </c>
      <c r="O3469" s="133">
        <f t="shared" si="515"/>
        <v>8.82</v>
      </c>
      <c r="P3469" s="131" t="s">
        <v>3497</v>
      </c>
      <c r="Q3469" s="131" t="s">
        <v>577</v>
      </c>
      <c r="R3469" s="134" t="s">
        <v>248</v>
      </c>
      <c r="S3469" s="149">
        <v>15.980277777777779</v>
      </c>
      <c r="T3469" s="149">
        <v>0.29055050505050506</v>
      </c>
      <c r="U3469" s="150">
        <v>45435</v>
      </c>
      <c r="V3469" s="149">
        <v>0.33333333333333215</v>
      </c>
      <c r="W3469" s="130">
        <v>0.27</v>
      </c>
      <c r="X3469" s="135">
        <v>15</v>
      </c>
      <c r="Y3469" s="130" t="str">
        <f t="shared" si="516"/>
        <v>N1922</v>
      </c>
      <c r="Z3469" s="130" t="str">
        <f t="shared" si="517"/>
        <v>3/BK-250A</v>
      </c>
      <c r="AA3469" s="135">
        <f t="shared" si="518"/>
        <v>0.27</v>
      </c>
      <c r="AB3469" s="135">
        <f t="shared" si="519"/>
        <v>0.15</v>
      </c>
      <c r="AC3469" s="130">
        <f t="shared" si="520"/>
        <v>15</v>
      </c>
      <c r="AD3469" s="130" t="str">
        <f t="shared" si="521"/>
        <v>67001-795</v>
      </c>
      <c r="AE3469" s="136"/>
      <c r="AF3469" s="137"/>
      <c r="AG3469" s="1" t="s">
        <v>9312</v>
      </c>
      <c r="AH3469" s="43">
        <v>2052</v>
      </c>
      <c r="AI3469" s="229">
        <v>45419</v>
      </c>
    </row>
    <row r="3470" spans="1:35" x14ac:dyDescent="0.25">
      <c r="A3470" s="139">
        <v>45404</v>
      </c>
      <c r="B3470" s="58" t="s">
        <v>9891</v>
      </c>
      <c r="C3470" s="51" t="s">
        <v>1835</v>
      </c>
      <c r="D3470" s="51" t="s">
        <v>9893</v>
      </c>
      <c r="E3470" s="54">
        <v>45425</v>
      </c>
      <c r="F3470" s="51" t="s">
        <v>688</v>
      </c>
      <c r="G3470" s="48" t="s">
        <v>9892</v>
      </c>
      <c r="H3470" s="52">
        <v>1</v>
      </c>
      <c r="I3470" s="51" t="s">
        <v>279</v>
      </c>
      <c r="J3470" s="1">
        <v>23.27</v>
      </c>
      <c r="K3470" s="132">
        <v>1036545</v>
      </c>
      <c r="L3470" s="131"/>
      <c r="M3470" s="131">
        <v>9.6</v>
      </c>
      <c r="N3470" s="131">
        <v>2.5499999999999998</v>
      </c>
      <c r="O3470" s="133">
        <f t="shared" si="515"/>
        <v>24.479999999999997</v>
      </c>
      <c r="P3470" s="131" t="s">
        <v>3497</v>
      </c>
      <c r="Q3470" s="131" t="s">
        <v>632</v>
      </c>
      <c r="R3470" s="134" t="s">
        <v>2172</v>
      </c>
      <c r="S3470" s="149">
        <v>1.6572222222222224</v>
      </c>
      <c r="T3470" s="149">
        <v>1.6572222222222224</v>
      </c>
      <c r="U3470" s="150">
        <v>45435</v>
      </c>
      <c r="V3470" s="149">
        <v>0.44305555555555376</v>
      </c>
      <c r="W3470" s="130">
        <v>0.25</v>
      </c>
      <c r="X3470" s="135">
        <v>84.79</v>
      </c>
      <c r="Y3470" s="130" t="str">
        <f t="shared" si="516"/>
        <v>N1813</v>
      </c>
      <c r="Z3470" s="130" t="str">
        <f t="shared" si="517"/>
        <v>8/BK-3HCCE</v>
      </c>
      <c r="AA3470" s="135">
        <f t="shared" si="518"/>
        <v>0.25</v>
      </c>
      <c r="AB3470" s="135">
        <f t="shared" si="519"/>
        <v>23.27</v>
      </c>
      <c r="AC3470" s="130">
        <f t="shared" si="520"/>
        <v>84.79</v>
      </c>
      <c r="AD3470" s="130" t="str">
        <f t="shared" si="521"/>
        <v>30006-888WXSNP</v>
      </c>
      <c r="AE3470" s="136"/>
      <c r="AF3470" s="137"/>
      <c r="AG3470" s="1" t="s">
        <v>152</v>
      </c>
      <c r="AH3470" s="43">
        <v>62142</v>
      </c>
      <c r="AI3470" s="229">
        <v>45404</v>
      </c>
    </row>
    <row r="3471" spans="1:35" x14ac:dyDescent="0.25">
      <c r="A3471" s="144">
        <v>45378</v>
      </c>
      <c r="B3471" s="56" t="s">
        <v>9740</v>
      </c>
      <c r="C3471" s="51" t="s">
        <v>522</v>
      </c>
      <c r="D3471" s="51" t="s">
        <v>8547</v>
      </c>
      <c r="E3471" s="54">
        <v>45399</v>
      </c>
      <c r="F3471" s="51" t="s">
        <v>1407</v>
      </c>
      <c r="G3471" s="48" t="s">
        <v>8546</v>
      </c>
      <c r="H3471" s="52">
        <v>100</v>
      </c>
      <c r="I3471" s="51" t="s">
        <v>318</v>
      </c>
      <c r="J3471" s="1">
        <v>13.08</v>
      </c>
      <c r="K3471" s="132">
        <v>1033878</v>
      </c>
      <c r="L3471" s="131"/>
      <c r="M3471" s="131">
        <v>7.4</v>
      </c>
      <c r="N3471" s="131">
        <v>3.45</v>
      </c>
      <c r="O3471" s="133">
        <f t="shared" si="515"/>
        <v>25.53</v>
      </c>
      <c r="P3471" s="131" t="s">
        <v>3486</v>
      </c>
      <c r="Q3471" s="131" t="s">
        <v>582</v>
      </c>
      <c r="R3471" s="134" t="s">
        <v>10137</v>
      </c>
      <c r="S3471" s="149">
        <v>27.979444444444439</v>
      </c>
      <c r="T3471" s="149">
        <v>0.2797944444444444</v>
      </c>
      <c r="U3471" s="150">
        <v>45435</v>
      </c>
      <c r="V3471" s="149">
        <v>0.56999999999999851</v>
      </c>
      <c r="W3471" s="130">
        <v>0.38</v>
      </c>
      <c r="X3471" s="135">
        <v>30</v>
      </c>
      <c r="Y3471" s="130" t="str">
        <f t="shared" si="516"/>
        <v>RL1736</v>
      </c>
      <c r="Z3471" s="130" t="str">
        <f t="shared" si="517"/>
        <v>2/NCR18650GA</v>
      </c>
      <c r="AA3471" s="135">
        <f t="shared" si="518"/>
        <v>0.38</v>
      </c>
      <c r="AB3471" s="135">
        <f t="shared" si="519"/>
        <v>13.08</v>
      </c>
      <c r="AC3471" s="130">
        <f t="shared" si="520"/>
        <v>30</v>
      </c>
      <c r="AD3471" s="130" t="str">
        <f t="shared" si="521"/>
        <v>67001-957</v>
      </c>
      <c r="AE3471" s="136"/>
      <c r="AF3471" s="137"/>
      <c r="AG3471" s="1" t="s">
        <v>153</v>
      </c>
      <c r="AH3471" s="43">
        <v>66531</v>
      </c>
      <c r="AI3471" s="229">
        <v>45378</v>
      </c>
    </row>
    <row r="3472" spans="1:35" x14ac:dyDescent="0.25">
      <c r="A3472" s="139">
        <v>45432</v>
      </c>
      <c r="B3472" s="58" t="s">
        <v>10058</v>
      </c>
      <c r="C3472" s="51" t="s">
        <v>10060</v>
      </c>
      <c r="D3472" s="51" t="s">
        <v>10061</v>
      </c>
      <c r="E3472" s="54">
        <v>45434</v>
      </c>
      <c r="F3472" s="51" t="s">
        <v>3683</v>
      </c>
      <c r="G3472" s="48" t="s">
        <v>10059</v>
      </c>
      <c r="H3472" s="52">
        <v>2</v>
      </c>
      <c r="I3472" s="51" t="s">
        <v>3686</v>
      </c>
      <c r="J3472" s="1">
        <v>2.68</v>
      </c>
      <c r="K3472" s="132">
        <v>1039664</v>
      </c>
      <c r="L3472" s="131"/>
      <c r="M3472" s="131">
        <v>3</v>
      </c>
      <c r="N3472" s="131">
        <v>0.85</v>
      </c>
      <c r="O3472" s="133">
        <f t="shared" si="515"/>
        <v>2.5499999999999998</v>
      </c>
      <c r="P3472" s="131" t="s">
        <v>411</v>
      </c>
      <c r="Q3472" s="131" t="s">
        <v>412</v>
      </c>
      <c r="R3472" s="134" t="s">
        <v>2172</v>
      </c>
      <c r="S3472" s="149">
        <v>0.51277777777777844</v>
      </c>
      <c r="T3472" s="149">
        <v>0.25638888888888922</v>
      </c>
      <c r="U3472" s="150">
        <v>45434</v>
      </c>
      <c r="V3472" s="149">
        <v>8.333333333333437E-2</v>
      </c>
      <c r="W3472" s="130">
        <v>0.12</v>
      </c>
      <c r="X3472" s="135">
        <v>12.93</v>
      </c>
      <c r="Y3472" s="130" t="str">
        <f t="shared" si="516"/>
        <v>L617</v>
      </c>
      <c r="Z3472" s="130" t="str">
        <f t="shared" si="517"/>
        <v>1/PLC-1/2AA-3-D</v>
      </c>
      <c r="AA3472" s="135">
        <f t="shared" si="518"/>
        <v>0.12</v>
      </c>
      <c r="AB3472" s="135">
        <f t="shared" si="519"/>
        <v>2.68</v>
      </c>
      <c r="AC3472" s="130">
        <f t="shared" si="520"/>
        <v>12.93</v>
      </c>
      <c r="AD3472" s="130" t="str">
        <f t="shared" si="521"/>
        <v>32007-581D</v>
      </c>
      <c r="AE3472" s="136"/>
      <c r="AF3472" s="137"/>
      <c r="AG3472" s="1" t="s">
        <v>151</v>
      </c>
      <c r="AH3472" s="43">
        <v>66190</v>
      </c>
      <c r="AI3472" s="229">
        <v>45432</v>
      </c>
    </row>
    <row r="3473" spans="1:35" x14ac:dyDescent="0.25">
      <c r="A3473" s="140">
        <v>45440</v>
      </c>
      <c r="B3473" s="55" t="s">
        <v>10114</v>
      </c>
      <c r="C3473" s="51" t="s">
        <v>3153</v>
      </c>
      <c r="D3473" s="51" t="s">
        <v>10117</v>
      </c>
      <c r="E3473" s="54">
        <v>45453</v>
      </c>
      <c r="F3473" s="51" t="s">
        <v>10115</v>
      </c>
      <c r="G3473" s="48" t="s">
        <v>10116</v>
      </c>
      <c r="H3473" s="52">
        <v>3</v>
      </c>
      <c r="I3473" s="51" t="s">
        <v>388</v>
      </c>
      <c r="J3473" s="1">
        <v>58</v>
      </c>
      <c r="K3473" s="132">
        <v>1040525</v>
      </c>
      <c r="L3473" s="131"/>
      <c r="M3473" s="131">
        <v>10.8</v>
      </c>
      <c r="N3473" s="131">
        <v>17</v>
      </c>
      <c r="O3473" s="133">
        <f t="shared" si="515"/>
        <v>183.60000000000002</v>
      </c>
      <c r="P3473" s="131" t="s">
        <v>421</v>
      </c>
      <c r="Q3473" s="131" t="s">
        <v>577</v>
      </c>
      <c r="R3473" s="134" t="s">
        <v>997</v>
      </c>
      <c r="S3473" s="149">
        <v>2.3030555555555541</v>
      </c>
      <c r="T3473" s="149">
        <v>0.76768518518518469</v>
      </c>
      <c r="U3473" s="150">
        <v>45448</v>
      </c>
      <c r="V3473" s="149">
        <v>0.16666666666666741</v>
      </c>
      <c r="W3473" s="130">
        <v>0.78</v>
      </c>
      <c r="X3473" s="135">
        <v>130</v>
      </c>
      <c r="Y3473" s="130" t="str">
        <f t="shared" si="516"/>
        <v>L593</v>
      </c>
      <c r="Z3473" s="130" t="str">
        <f t="shared" si="517"/>
        <v>3/LS33600</v>
      </c>
      <c r="AA3473" s="135">
        <f t="shared" si="518"/>
        <v>0.78</v>
      </c>
      <c r="AB3473" s="135">
        <f t="shared" si="519"/>
        <v>58</v>
      </c>
      <c r="AC3473" s="130">
        <f t="shared" si="520"/>
        <v>130</v>
      </c>
      <c r="AD3473" s="130" t="str">
        <f t="shared" si="521"/>
        <v>66000-866B</v>
      </c>
      <c r="AE3473" s="136"/>
      <c r="AF3473" s="137"/>
      <c r="AG3473" s="1" t="s">
        <v>152</v>
      </c>
      <c r="AH3473" s="43">
        <v>1072</v>
      </c>
      <c r="AI3473" s="229">
        <v>45439</v>
      </c>
    </row>
    <row r="3474" spans="1:35" x14ac:dyDescent="0.25">
      <c r="A3474" s="140">
        <v>45426</v>
      </c>
      <c r="B3474" s="55" t="s">
        <v>10020</v>
      </c>
      <c r="C3474" s="51" t="s">
        <v>3235</v>
      </c>
      <c r="D3474" s="51" t="s">
        <v>1063</v>
      </c>
      <c r="E3474" s="54">
        <v>45458</v>
      </c>
      <c r="F3474" s="51" t="s">
        <v>267</v>
      </c>
      <c r="G3474" s="48" t="s">
        <v>1062</v>
      </c>
      <c r="H3474" s="52">
        <v>1</v>
      </c>
      <c r="I3474" s="51" t="s">
        <v>1924</v>
      </c>
      <c r="J3474" s="1">
        <v>39.68</v>
      </c>
      <c r="K3474" s="132">
        <v>1038818</v>
      </c>
      <c r="L3474" s="131"/>
      <c r="M3474" s="131"/>
      <c r="N3474" s="131"/>
      <c r="O3474" s="133">
        <f t="shared" si="515"/>
        <v>0</v>
      </c>
      <c r="P3474" s="131"/>
      <c r="Q3474" s="131"/>
      <c r="R3474" s="134" t="s">
        <v>5813</v>
      </c>
      <c r="S3474" s="149">
        <v>0.67611111111110933</v>
      </c>
      <c r="T3474" s="149">
        <v>0.67611111111110933</v>
      </c>
      <c r="U3474" s="150">
        <v>45448</v>
      </c>
      <c r="V3474" s="149">
        <v>8.3333333333333037E-2</v>
      </c>
      <c r="W3474" s="130">
        <v>0.12</v>
      </c>
      <c r="X3474" s="135">
        <v>80</v>
      </c>
      <c r="Y3474" s="130" t="str">
        <f t="shared" si="516"/>
        <v>CH211A</v>
      </c>
      <c r="Z3474" s="130" t="str">
        <f t="shared" si="517"/>
        <v>1/TSB-002PCB</v>
      </c>
      <c r="AA3474" s="135">
        <f t="shared" si="518"/>
        <v>0.12</v>
      </c>
      <c r="AB3474" s="135">
        <f t="shared" si="519"/>
        <v>39.68</v>
      </c>
      <c r="AC3474" s="130">
        <f t="shared" si="520"/>
        <v>80</v>
      </c>
      <c r="AD3474" s="130" t="str">
        <f t="shared" si="521"/>
        <v>66000-118A</v>
      </c>
      <c r="AE3474" s="136"/>
      <c r="AF3474" s="137"/>
      <c r="AG3474" s="1" t="s">
        <v>153</v>
      </c>
      <c r="AH3474" s="43">
        <v>66116</v>
      </c>
      <c r="AI3474" s="229">
        <v>45426</v>
      </c>
    </row>
    <row r="3475" spans="1:35" x14ac:dyDescent="0.25">
      <c r="A3475" s="144">
        <v>45441</v>
      </c>
      <c r="B3475" s="56" t="s">
        <v>10118</v>
      </c>
      <c r="C3475" s="51" t="s">
        <v>673</v>
      </c>
      <c r="D3475" s="51" t="s">
        <v>725</v>
      </c>
      <c r="E3475" s="54">
        <v>45460</v>
      </c>
      <c r="F3475" s="51" t="s">
        <v>579</v>
      </c>
      <c r="G3475" s="48" t="s">
        <v>724</v>
      </c>
      <c r="H3475" s="52">
        <v>1</v>
      </c>
      <c r="I3475" s="51" t="s">
        <v>270</v>
      </c>
      <c r="J3475" s="1">
        <v>11.64</v>
      </c>
      <c r="K3475" s="132">
        <v>1040691</v>
      </c>
      <c r="L3475" s="131"/>
      <c r="M3475" s="131">
        <v>3.6</v>
      </c>
      <c r="N3475" s="131">
        <v>2.6</v>
      </c>
      <c r="O3475" s="133">
        <f t="shared" si="515"/>
        <v>9.3600000000000012</v>
      </c>
      <c r="P3475" s="131" t="s">
        <v>421</v>
      </c>
      <c r="Q3475" s="131" t="s">
        <v>412</v>
      </c>
      <c r="R3475" s="134" t="s">
        <v>997</v>
      </c>
      <c r="S3475" s="149">
        <v>1.1691666666666682</v>
      </c>
      <c r="T3475" s="149">
        <v>1.1691666666666682</v>
      </c>
      <c r="U3475" s="150">
        <v>45447</v>
      </c>
      <c r="V3475" s="149">
        <v>0.16666666666666874</v>
      </c>
      <c r="W3475" s="130">
        <v>0.22</v>
      </c>
      <c r="X3475" s="135">
        <v>60</v>
      </c>
      <c r="Y3475" s="130" t="str">
        <f t="shared" si="516"/>
        <v>L238</v>
      </c>
      <c r="Z3475" s="130" t="str">
        <f t="shared" si="517"/>
        <v>2/LS14500</v>
      </c>
      <c r="AA3475" s="135">
        <f t="shared" si="518"/>
        <v>0.22</v>
      </c>
      <c r="AB3475" s="135">
        <f t="shared" si="519"/>
        <v>11.64</v>
      </c>
      <c r="AC3475" s="130">
        <f t="shared" si="520"/>
        <v>60</v>
      </c>
      <c r="AD3475" s="130" t="str">
        <f t="shared" si="521"/>
        <v>66000-231</v>
      </c>
      <c r="AE3475" s="136"/>
      <c r="AF3475" s="137"/>
      <c r="AG3475" s="1" t="s">
        <v>151</v>
      </c>
      <c r="AH3475" s="43">
        <v>23769</v>
      </c>
      <c r="AI3475" s="229">
        <v>45440</v>
      </c>
    </row>
    <row r="3476" spans="1:35" x14ac:dyDescent="0.25">
      <c r="A3476" s="144">
        <v>45434</v>
      </c>
      <c r="B3476" s="56" t="s">
        <v>10091</v>
      </c>
      <c r="C3476" s="51" t="s">
        <v>633</v>
      </c>
      <c r="D3476" s="51" t="s">
        <v>7004</v>
      </c>
      <c r="E3476" s="54">
        <v>45453</v>
      </c>
      <c r="F3476" s="51" t="s">
        <v>1938</v>
      </c>
      <c r="G3476" s="48" t="s">
        <v>7002</v>
      </c>
      <c r="H3476" s="52">
        <v>2</v>
      </c>
      <c r="I3476" s="51" t="s">
        <v>364</v>
      </c>
      <c r="J3476" s="1">
        <v>3.57</v>
      </c>
      <c r="K3476" s="132">
        <v>1039904</v>
      </c>
      <c r="L3476" s="131" t="s">
        <v>7003</v>
      </c>
      <c r="M3476" s="131">
        <v>3.7</v>
      </c>
      <c r="N3476" s="131">
        <v>2.6</v>
      </c>
      <c r="O3476" s="133">
        <f t="shared" si="515"/>
        <v>9.620000000000001</v>
      </c>
      <c r="P3476" s="131" t="s">
        <v>3486</v>
      </c>
      <c r="Q3476" s="131" t="s">
        <v>412</v>
      </c>
      <c r="R3476" s="134" t="s">
        <v>997</v>
      </c>
      <c r="S3476" s="149">
        <v>2.4727777777777771</v>
      </c>
      <c r="T3476" s="149">
        <v>1.2363888888888885</v>
      </c>
      <c r="U3476" s="150">
        <v>45447</v>
      </c>
      <c r="V3476" s="149">
        <v>0.16666666666666607</v>
      </c>
      <c r="W3476" s="130">
        <v>1.02</v>
      </c>
      <c r="X3476" s="135">
        <v>75</v>
      </c>
      <c r="Y3476" s="130" t="str">
        <f t="shared" si="516"/>
        <v>RECELL509</v>
      </c>
      <c r="Z3476" s="130" t="str">
        <f t="shared" si="517"/>
        <v>1/UR18650ZY</v>
      </c>
      <c r="AA3476" s="135">
        <f t="shared" si="518"/>
        <v>1.02</v>
      </c>
      <c r="AB3476" s="135">
        <f t="shared" si="519"/>
        <v>3.57</v>
      </c>
      <c r="AC3476" s="130">
        <f t="shared" si="520"/>
        <v>75</v>
      </c>
      <c r="AD3476" s="130" t="str">
        <f t="shared" si="521"/>
        <v>22000-170KE</v>
      </c>
      <c r="AE3476" s="136"/>
      <c r="AF3476" s="137"/>
      <c r="AG3476" s="1" t="s">
        <v>152</v>
      </c>
      <c r="AH3476" s="43">
        <v>65925</v>
      </c>
      <c r="AI3476" s="229">
        <v>45434</v>
      </c>
    </row>
    <row r="3477" spans="1:35" x14ac:dyDescent="0.25">
      <c r="A3477" s="147">
        <v>45443</v>
      </c>
      <c r="B3477" s="82" t="s">
        <v>10139</v>
      </c>
      <c r="C3477" s="51" t="s">
        <v>376</v>
      </c>
      <c r="D3477" s="51" t="s">
        <v>377</v>
      </c>
      <c r="E3477" s="54">
        <v>45450</v>
      </c>
      <c r="F3477" s="51" t="s">
        <v>1407</v>
      </c>
      <c r="G3477" s="48" t="s">
        <v>375</v>
      </c>
      <c r="H3477" s="52">
        <v>30</v>
      </c>
      <c r="I3477" s="51" t="s">
        <v>95</v>
      </c>
      <c r="J3477" s="1">
        <v>7.1</v>
      </c>
      <c r="K3477" s="132">
        <v>1040943</v>
      </c>
      <c r="L3477" s="131"/>
      <c r="M3477" s="131">
        <v>9</v>
      </c>
      <c r="N3477" s="131"/>
      <c r="O3477" s="133">
        <f t="shared" si="515"/>
        <v>0</v>
      </c>
      <c r="P3477" s="131" t="s">
        <v>3538</v>
      </c>
      <c r="Q3477" s="131" t="s">
        <v>464</v>
      </c>
      <c r="R3477" s="134" t="s">
        <v>7574</v>
      </c>
      <c r="S3477" s="149">
        <v>12.302222222222223</v>
      </c>
      <c r="T3477" s="149">
        <v>0.41007407407407409</v>
      </c>
      <c r="U3477" s="150">
        <v>45447</v>
      </c>
      <c r="V3477" s="149">
        <v>0.33333333333333215</v>
      </c>
      <c r="W3477" s="130">
        <v>0.28000000000000003</v>
      </c>
      <c r="X3477" s="135">
        <v>18.78</v>
      </c>
      <c r="Y3477" s="130" t="str">
        <f t="shared" si="516"/>
        <v>AL83</v>
      </c>
      <c r="Z3477" s="130" t="str">
        <f t="shared" si="517"/>
        <v>6/LR20XW</v>
      </c>
      <c r="AA3477" s="135">
        <f t="shared" si="518"/>
        <v>0.28000000000000003</v>
      </c>
      <c r="AB3477" s="135">
        <f t="shared" si="519"/>
        <v>7.1</v>
      </c>
      <c r="AC3477" s="130">
        <f t="shared" si="520"/>
        <v>18.78</v>
      </c>
      <c r="AD3477" s="130" t="str">
        <f t="shared" si="521"/>
        <v>66000-310</v>
      </c>
      <c r="AE3477" s="136"/>
      <c r="AF3477" s="137"/>
      <c r="AG3477" s="1" t="s">
        <v>153</v>
      </c>
      <c r="AH3477" s="43">
        <v>66531</v>
      </c>
      <c r="AI3477" s="229">
        <v>45442</v>
      </c>
    </row>
    <row r="3478" spans="1:35" x14ac:dyDescent="0.25">
      <c r="A3478" s="146">
        <v>45414</v>
      </c>
      <c r="B3478" s="57" t="s">
        <v>9954</v>
      </c>
      <c r="C3478" s="51" t="s">
        <v>1293</v>
      </c>
      <c r="D3478" s="51" t="s">
        <v>2618</v>
      </c>
      <c r="E3478" s="54">
        <v>45433</v>
      </c>
      <c r="F3478" s="51" t="s">
        <v>2613</v>
      </c>
      <c r="G3478" s="48" t="s">
        <v>2617</v>
      </c>
      <c r="H3478" s="52">
        <v>3</v>
      </c>
      <c r="I3478" s="51" t="s">
        <v>102</v>
      </c>
      <c r="J3478" s="1">
        <v>46.6</v>
      </c>
      <c r="K3478" s="132">
        <v>1037349</v>
      </c>
      <c r="L3478" s="131"/>
      <c r="M3478" s="131"/>
      <c r="N3478" s="131"/>
      <c r="O3478" s="133">
        <f t="shared" si="515"/>
        <v>0</v>
      </c>
      <c r="P3478" s="131"/>
      <c r="Q3478" s="131"/>
      <c r="R3478" s="134" t="s">
        <v>5813</v>
      </c>
      <c r="S3478" s="149">
        <v>0.75472222222222252</v>
      </c>
      <c r="T3478" s="149">
        <v>0.25157407407407417</v>
      </c>
      <c r="U3478" s="150">
        <v>45448</v>
      </c>
      <c r="V3478" s="149">
        <v>0.28333333333333499</v>
      </c>
      <c r="W3478" s="130">
        <v>0.56999999999999995</v>
      </c>
      <c r="X3478" s="135">
        <v>92</v>
      </c>
      <c r="Y3478" s="130" t="str">
        <f t="shared" si="516"/>
        <v>CH90</v>
      </c>
      <c r="Z3478" s="130" t="str">
        <f t="shared" si="517"/>
        <v>1/TSB-002</v>
      </c>
      <c r="AA3478" s="135">
        <f t="shared" si="518"/>
        <v>0.56999999999999995</v>
      </c>
      <c r="AB3478" s="135">
        <f t="shared" si="519"/>
        <v>46.6</v>
      </c>
      <c r="AC3478" s="130">
        <f t="shared" si="520"/>
        <v>92</v>
      </c>
      <c r="AD3478" s="130" t="str">
        <f t="shared" si="521"/>
        <v>66000-160</v>
      </c>
      <c r="AE3478" s="136"/>
      <c r="AF3478" s="137"/>
      <c r="AG3478" s="1" t="s">
        <v>151</v>
      </c>
      <c r="AH3478" s="43">
        <v>66148</v>
      </c>
      <c r="AI3478" s="229">
        <v>45413</v>
      </c>
    </row>
    <row r="3479" spans="1:35" x14ac:dyDescent="0.25">
      <c r="A3479" s="146">
        <v>45428</v>
      </c>
      <c r="B3479" s="57" t="s">
        <v>10037</v>
      </c>
      <c r="C3479" s="51" t="s">
        <v>6260</v>
      </c>
      <c r="D3479" s="51" t="s">
        <v>10039</v>
      </c>
      <c r="E3479" s="54">
        <v>45427</v>
      </c>
      <c r="F3479" s="51" t="s">
        <v>6679</v>
      </c>
      <c r="G3479" s="48" t="s">
        <v>10038</v>
      </c>
      <c r="H3479" s="52">
        <v>1</v>
      </c>
      <c r="I3479" s="51" t="s">
        <v>388</v>
      </c>
      <c r="J3479" s="1">
        <v>532.23</v>
      </c>
      <c r="K3479" s="132">
        <v>1039109</v>
      </c>
      <c r="L3479" s="131"/>
      <c r="M3479" s="131">
        <v>32</v>
      </c>
      <c r="N3479" s="131">
        <v>51</v>
      </c>
      <c r="O3479" s="133">
        <v>1652</v>
      </c>
      <c r="P3479" s="131" t="s">
        <v>9572</v>
      </c>
      <c r="Q3479" s="131" t="s">
        <v>6262</v>
      </c>
      <c r="R3479" s="134" t="s">
        <v>118</v>
      </c>
      <c r="S3479" s="149">
        <v>30.996944444444445</v>
      </c>
      <c r="T3479" s="149">
        <v>30.996944444444445</v>
      </c>
      <c r="U3479" s="150">
        <v>45447</v>
      </c>
      <c r="V3479" s="149">
        <v>8.3333333333333037E-2</v>
      </c>
      <c r="W3479" s="130">
        <v>0.5</v>
      </c>
      <c r="X3479" s="135">
        <v>1400</v>
      </c>
      <c r="Y3479" s="130" t="str">
        <f t="shared" si="516"/>
        <v>L993A</v>
      </c>
      <c r="Z3479" s="130" t="str">
        <f t="shared" si="517"/>
        <v>27/LS33600</v>
      </c>
      <c r="AA3479" s="135">
        <f t="shared" si="518"/>
        <v>0.5</v>
      </c>
      <c r="AB3479" s="135">
        <f t="shared" si="519"/>
        <v>532.23</v>
      </c>
      <c r="AC3479" s="130">
        <f t="shared" si="520"/>
        <v>1400</v>
      </c>
      <c r="AD3479" s="130" t="str">
        <f t="shared" si="521"/>
        <v>67001-9363</v>
      </c>
      <c r="AE3479" s="136"/>
      <c r="AF3479" s="137"/>
      <c r="AG3479" s="1" t="s">
        <v>153</v>
      </c>
      <c r="AH3479" s="43">
        <v>2763</v>
      </c>
      <c r="AI3479" s="229">
        <v>45427</v>
      </c>
    </row>
    <row r="3480" spans="1:35" x14ac:dyDescent="0.25">
      <c r="A3480" s="146">
        <v>45428</v>
      </c>
      <c r="B3480" s="57" t="s">
        <v>10034</v>
      </c>
      <c r="C3480" s="51" t="s">
        <v>6260</v>
      </c>
      <c r="D3480" s="51" t="s">
        <v>9855</v>
      </c>
      <c r="E3480" s="54">
        <v>45427</v>
      </c>
      <c r="F3480" s="51" t="s">
        <v>6679</v>
      </c>
      <c r="G3480" s="48" t="s">
        <v>10035</v>
      </c>
      <c r="H3480" s="52">
        <v>1</v>
      </c>
      <c r="I3480" s="51" t="s">
        <v>388</v>
      </c>
      <c r="J3480" s="1">
        <v>536.4</v>
      </c>
      <c r="K3480" s="132">
        <v>1039109</v>
      </c>
      <c r="L3480" s="131"/>
      <c r="M3480" s="131">
        <v>32</v>
      </c>
      <c r="N3480" s="131">
        <v>51</v>
      </c>
      <c r="O3480" s="133">
        <v>1952</v>
      </c>
      <c r="P3480" s="131" t="s">
        <v>9572</v>
      </c>
      <c r="Q3480" s="131" t="s">
        <v>10036</v>
      </c>
      <c r="R3480" s="134" t="s">
        <v>118</v>
      </c>
      <c r="S3480" s="149">
        <v>32.639444444444443</v>
      </c>
      <c r="T3480" s="149">
        <v>32.639444444444443</v>
      </c>
      <c r="U3480" s="150">
        <v>45447</v>
      </c>
      <c r="V3480" s="149">
        <v>8.3333333333333037E-2</v>
      </c>
      <c r="W3480" s="130">
        <v>0.5</v>
      </c>
      <c r="X3480" s="135">
        <v>1400</v>
      </c>
      <c r="Y3480" s="130" t="str">
        <f t="shared" si="516"/>
        <v>L993</v>
      </c>
      <c r="Z3480" s="130" t="str">
        <f t="shared" si="517"/>
        <v>27/LS33600</v>
      </c>
      <c r="AA3480" s="135">
        <f t="shared" si="518"/>
        <v>0.5</v>
      </c>
      <c r="AB3480" s="135">
        <f t="shared" si="519"/>
        <v>536.4</v>
      </c>
      <c r="AC3480" s="130">
        <f t="shared" si="520"/>
        <v>1400</v>
      </c>
      <c r="AD3480" s="130" t="str">
        <f t="shared" si="521"/>
        <v>67001-9362</v>
      </c>
      <c r="AE3480" s="136"/>
      <c r="AF3480" s="137"/>
      <c r="AG3480" s="1" t="s">
        <v>153</v>
      </c>
      <c r="AH3480" s="43">
        <v>2763</v>
      </c>
      <c r="AI3480" s="229">
        <v>45427</v>
      </c>
    </row>
    <row r="3481" spans="1:35" x14ac:dyDescent="0.25">
      <c r="A3481" s="140">
        <v>45440</v>
      </c>
      <c r="B3481" s="55" t="s">
        <v>10106</v>
      </c>
      <c r="C3481" s="51" t="s">
        <v>10109</v>
      </c>
      <c r="D3481" s="51" t="s">
        <v>10108</v>
      </c>
      <c r="E3481" s="54">
        <v>45442</v>
      </c>
      <c r="F3481" s="51" t="s">
        <v>1280</v>
      </c>
      <c r="G3481" s="48" t="s">
        <v>10107</v>
      </c>
      <c r="H3481" s="52">
        <v>1</v>
      </c>
      <c r="I3481" s="51" t="s">
        <v>9695</v>
      </c>
      <c r="J3481" s="1">
        <v>1.71</v>
      </c>
      <c r="K3481" s="132">
        <v>1040291</v>
      </c>
      <c r="L3481" s="131" t="s">
        <v>10111</v>
      </c>
      <c r="M3481" s="131">
        <v>2.4</v>
      </c>
      <c r="N3481" s="131">
        <v>0.7</v>
      </c>
      <c r="O3481" s="133">
        <f t="shared" ref="O3481:O3504" si="522">N3481*M3481</f>
        <v>1.68</v>
      </c>
      <c r="P3481" s="131" t="s">
        <v>6498</v>
      </c>
      <c r="Q3481" s="131" t="s">
        <v>582</v>
      </c>
      <c r="R3481" s="134" t="s">
        <v>997</v>
      </c>
      <c r="S3481" s="149">
        <v>0.38805555555555582</v>
      </c>
      <c r="T3481" s="149">
        <v>0.38805555555555582</v>
      </c>
      <c r="U3481" s="150">
        <v>45447</v>
      </c>
      <c r="V3481" s="149">
        <v>8.3333333333333037E-2</v>
      </c>
      <c r="W3481" s="130">
        <v>0.5</v>
      </c>
      <c r="X3481" s="135">
        <v>10.11</v>
      </c>
      <c r="Y3481" s="130" t="str">
        <f t="shared" si="516"/>
        <v>N1191</v>
      </c>
      <c r="Z3481" s="130" t="str">
        <f t="shared" si="517"/>
        <v>2/N700AAC</v>
      </c>
      <c r="AA3481" s="135">
        <f t="shared" si="518"/>
        <v>0.5</v>
      </c>
      <c r="AB3481" s="135">
        <f t="shared" si="519"/>
        <v>1.71</v>
      </c>
      <c r="AC3481" s="130">
        <f t="shared" si="520"/>
        <v>10.11</v>
      </c>
      <c r="AD3481" s="130" t="str">
        <f t="shared" si="521"/>
        <v>30002-782SIE</v>
      </c>
      <c r="AE3481" s="136"/>
      <c r="AF3481" s="137"/>
      <c r="AG3481" s="1" t="s">
        <v>152</v>
      </c>
      <c r="AH3481" s="43">
        <v>23984</v>
      </c>
      <c r="AI3481" s="229">
        <v>45436</v>
      </c>
    </row>
    <row r="3482" spans="1:35" x14ac:dyDescent="0.25">
      <c r="A3482" s="146">
        <v>45428</v>
      </c>
      <c r="B3482" s="57" t="s">
        <v>10032</v>
      </c>
      <c r="C3482" s="51" t="s">
        <v>2150</v>
      </c>
      <c r="D3482" s="51" t="s">
        <v>381</v>
      </c>
      <c r="E3482" s="54">
        <v>45441</v>
      </c>
      <c r="F3482" s="51" t="s">
        <v>3910</v>
      </c>
      <c r="G3482" s="48" t="s">
        <v>7043</v>
      </c>
      <c r="H3482" s="52">
        <v>2</v>
      </c>
      <c r="I3482" s="51" t="s">
        <v>95</v>
      </c>
      <c r="J3482" s="1">
        <v>80.03</v>
      </c>
      <c r="K3482" s="132">
        <v>1039141</v>
      </c>
      <c r="L3482" s="131"/>
      <c r="M3482" s="131">
        <v>13.5</v>
      </c>
      <c r="N3482" s="131"/>
      <c r="O3482" s="133">
        <f t="shared" si="522"/>
        <v>0</v>
      </c>
      <c r="P3482" s="131" t="s">
        <v>3538</v>
      </c>
      <c r="Q3482" s="131" t="s">
        <v>382</v>
      </c>
      <c r="R3482" s="134" t="s">
        <v>287</v>
      </c>
      <c r="S3482" s="149">
        <v>4.59</v>
      </c>
      <c r="T3482" s="149">
        <v>2.2949999999999999</v>
      </c>
      <c r="U3482" s="150">
        <v>45433</v>
      </c>
      <c r="V3482" s="149">
        <v>0.24999999999999911</v>
      </c>
      <c r="W3482" s="130">
        <v>2.5299999999999998</v>
      </c>
      <c r="X3482" s="135">
        <v>390</v>
      </c>
      <c r="Y3482" s="130" t="str">
        <f t="shared" si="516"/>
        <v>AL123D</v>
      </c>
      <c r="Z3482" s="130" t="str">
        <f t="shared" si="517"/>
        <v>72/LR20XW</v>
      </c>
      <c r="AA3482" s="135">
        <f t="shared" si="518"/>
        <v>2.5299999999999998</v>
      </c>
      <c r="AB3482" s="135">
        <f t="shared" si="519"/>
        <v>80.03</v>
      </c>
      <c r="AC3482" s="130">
        <f t="shared" si="520"/>
        <v>390</v>
      </c>
      <c r="AD3482" s="130" t="str">
        <f t="shared" si="521"/>
        <v>66000-182DEG</v>
      </c>
      <c r="AE3482" s="136"/>
      <c r="AF3482" s="137"/>
      <c r="AG3482" s="1" t="s">
        <v>152</v>
      </c>
      <c r="AH3482" s="43">
        <v>1853</v>
      </c>
      <c r="AI3482" s="229">
        <v>45427</v>
      </c>
    </row>
    <row r="3483" spans="1:35" x14ac:dyDescent="0.25">
      <c r="A3483" s="146">
        <v>45442</v>
      </c>
      <c r="B3483" s="57" t="s">
        <v>10132</v>
      </c>
      <c r="C3483" s="51" t="s">
        <v>1050</v>
      </c>
      <c r="D3483" s="51" t="s">
        <v>1051</v>
      </c>
      <c r="E3483" s="54">
        <v>45448</v>
      </c>
      <c r="F3483" s="51" t="s">
        <v>10154</v>
      </c>
      <c r="G3483" s="48" t="s">
        <v>1049</v>
      </c>
      <c r="H3483" s="52">
        <v>24</v>
      </c>
      <c r="I3483" s="51" t="s">
        <v>95</v>
      </c>
      <c r="J3483" s="1">
        <v>4.6399999999999997</v>
      </c>
      <c r="K3483" s="132">
        <v>1040854</v>
      </c>
      <c r="L3483" s="131" t="s">
        <v>1146</v>
      </c>
      <c r="M3483" s="131">
        <v>6</v>
      </c>
      <c r="N3483" s="131"/>
      <c r="O3483" s="133">
        <f t="shared" si="522"/>
        <v>0</v>
      </c>
      <c r="P3483" s="131" t="s">
        <v>3538</v>
      </c>
      <c r="Q3483" s="131" t="s">
        <v>562</v>
      </c>
      <c r="R3483" s="134" t="s">
        <v>5667</v>
      </c>
      <c r="S3483" s="149">
        <v>8.4905555555555576</v>
      </c>
      <c r="T3483" s="149">
        <v>0.35377314814814825</v>
      </c>
      <c r="U3483" s="150">
        <v>45450</v>
      </c>
      <c r="V3483" s="149">
        <v>0.41666666666666519</v>
      </c>
      <c r="W3483" s="130">
        <v>0.25</v>
      </c>
      <c r="X3483" s="135">
        <v>18.690000000000001</v>
      </c>
      <c r="Y3483" s="130" t="str">
        <f t="shared" si="516"/>
        <v>AL515</v>
      </c>
      <c r="Z3483" s="130" t="str">
        <f t="shared" si="517"/>
        <v>4/LR20XW</v>
      </c>
      <c r="AA3483" s="135">
        <f t="shared" si="518"/>
        <v>0.25</v>
      </c>
      <c r="AB3483" s="135">
        <f t="shared" si="519"/>
        <v>4.6399999999999997</v>
      </c>
      <c r="AC3483" s="130">
        <f t="shared" si="520"/>
        <v>18.690000000000001</v>
      </c>
      <c r="AD3483" s="130" t="str">
        <f t="shared" si="521"/>
        <v>46002-504MET</v>
      </c>
      <c r="AE3483" s="136"/>
      <c r="AF3483" s="137"/>
      <c r="AG3483" s="1" t="s">
        <v>151</v>
      </c>
      <c r="AH3483" s="43">
        <v>1688</v>
      </c>
      <c r="AI3483" s="229">
        <v>45441</v>
      </c>
    </row>
    <row r="3484" spans="1:35" x14ac:dyDescent="0.25">
      <c r="A3484" s="140">
        <v>45391</v>
      </c>
      <c r="B3484" s="55" t="s">
        <v>9792</v>
      </c>
      <c r="C3484" s="51" t="s">
        <v>1204</v>
      </c>
      <c r="D3484" s="51" t="s">
        <v>6431</v>
      </c>
      <c r="E3484" s="54">
        <v>45411</v>
      </c>
      <c r="F3484" s="51" t="s">
        <v>610</v>
      </c>
      <c r="G3484" s="48" t="s">
        <v>6430</v>
      </c>
      <c r="H3484" s="52">
        <v>10</v>
      </c>
      <c r="I3484" s="51" t="s">
        <v>643</v>
      </c>
      <c r="J3484" s="1">
        <v>344.2</v>
      </c>
      <c r="K3484" s="132">
        <v>1034972</v>
      </c>
      <c r="L3484" s="131"/>
      <c r="M3484" s="131">
        <v>25.2</v>
      </c>
      <c r="N3484" s="131">
        <v>7.5</v>
      </c>
      <c r="O3484" s="133">
        <f t="shared" si="522"/>
        <v>189</v>
      </c>
      <c r="P3484" s="131" t="s">
        <v>3486</v>
      </c>
      <c r="Q3484" s="131" t="s">
        <v>567</v>
      </c>
      <c r="R3484" s="134" t="s">
        <v>3204</v>
      </c>
      <c r="S3484" s="149">
        <v>62.829166666666666</v>
      </c>
      <c r="T3484" s="149">
        <v>6.2829166666666669</v>
      </c>
      <c r="U3484" s="150">
        <v>45450</v>
      </c>
      <c r="V3484" s="149">
        <v>0.16666666666666607</v>
      </c>
      <c r="W3484" s="130">
        <v>6.75</v>
      </c>
      <c r="X3484" s="135">
        <v>750</v>
      </c>
      <c r="Y3484" s="130" t="str">
        <f t="shared" si="516"/>
        <v>RL1098D</v>
      </c>
      <c r="Z3484" s="130" t="str">
        <f t="shared" si="517"/>
        <v>21/INR18650-25R</v>
      </c>
      <c r="AA3484" s="135">
        <f t="shared" si="518"/>
        <v>6.75</v>
      </c>
      <c r="AB3484" s="135">
        <f t="shared" si="519"/>
        <v>344.2</v>
      </c>
      <c r="AC3484" s="130">
        <f t="shared" si="520"/>
        <v>750</v>
      </c>
      <c r="AD3484" s="130" t="str">
        <f t="shared" si="521"/>
        <v>67001-6394</v>
      </c>
      <c r="AE3484" s="136"/>
      <c r="AF3484" s="137"/>
      <c r="AG3484" s="1" t="s">
        <v>151</v>
      </c>
      <c r="AH3484" s="43">
        <v>1582</v>
      </c>
      <c r="AI3484" s="229">
        <v>45391</v>
      </c>
    </row>
    <row r="3485" spans="1:35" x14ac:dyDescent="0.25">
      <c r="A3485" s="140">
        <v>45433</v>
      </c>
      <c r="B3485" s="55" t="s">
        <v>10062</v>
      </c>
      <c r="C3485" s="51" t="s">
        <v>1470</v>
      </c>
      <c r="D3485" s="51" t="s">
        <v>10063</v>
      </c>
      <c r="E3485" s="54">
        <v>45443</v>
      </c>
      <c r="F3485" s="51" t="s">
        <v>307</v>
      </c>
      <c r="G3485" s="48" t="s">
        <v>1469</v>
      </c>
      <c r="H3485" s="52">
        <v>100</v>
      </c>
      <c r="I3485" s="51" t="s">
        <v>279</v>
      </c>
      <c r="J3485" s="1">
        <v>49</v>
      </c>
      <c r="K3485" s="132">
        <v>1039399</v>
      </c>
      <c r="L3485" s="131"/>
      <c r="M3485" s="131">
        <v>8.4</v>
      </c>
      <c r="N3485" s="131">
        <v>2.5499999999999998</v>
      </c>
      <c r="O3485" s="133">
        <f t="shared" si="522"/>
        <v>21.419999999999998</v>
      </c>
      <c r="P3485" s="131" t="s">
        <v>3497</v>
      </c>
      <c r="Q3485" s="131" t="s">
        <v>5954</v>
      </c>
      <c r="R3485" s="134" t="s">
        <v>7574</v>
      </c>
      <c r="S3485" s="149">
        <v>84.623888888888885</v>
      </c>
      <c r="T3485" s="149">
        <v>0.84623888888888887</v>
      </c>
      <c r="U3485" s="150">
        <v>45450</v>
      </c>
      <c r="V3485" s="149">
        <v>3.9999999999999991</v>
      </c>
      <c r="W3485" s="130">
        <v>0.6</v>
      </c>
      <c r="X3485" s="135">
        <v>70</v>
      </c>
      <c r="Y3485" s="130" t="str">
        <f t="shared" si="516"/>
        <v xml:space="preserve"> N475A</v>
      </c>
      <c r="Z3485" s="130" t="str">
        <f t="shared" si="517"/>
        <v>14/BK-3HCCE</v>
      </c>
      <c r="AA3485" s="135">
        <f t="shared" si="518"/>
        <v>0.6</v>
      </c>
      <c r="AB3485" s="135">
        <f t="shared" si="519"/>
        <v>49</v>
      </c>
      <c r="AC3485" s="130">
        <f t="shared" si="520"/>
        <v>70</v>
      </c>
      <c r="AD3485" s="130" t="str">
        <f t="shared" si="521"/>
        <v>66000-6121</v>
      </c>
      <c r="AE3485" s="136"/>
      <c r="AF3485" s="137"/>
      <c r="AG3485" s="1" t="s">
        <v>153</v>
      </c>
      <c r="AH3485" s="43">
        <v>81345</v>
      </c>
      <c r="AI3485" s="229">
        <v>45429</v>
      </c>
    </row>
    <row r="3486" spans="1:35" x14ac:dyDescent="0.25">
      <c r="A3486" s="140">
        <v>45433</v>
      </c>
      <c r="B3486" s="55" t="s">
        <v>10079</v>
      </c>
      <c r="C3486" s="51"/>
      <c r="D3486" s="51" t="s">
        <v>8468</v>
      </c>
      <c r="E3486" s="54">
        <v>45449</v>
      </c>
      <c r="F3486" s="51" t="s">
        <v>282</v>
      </c>
      <c r="G3486" s="48" t="s">
        <v>8466</v>
      </c>
      <c r="H3486" s="52">
        <v>1</v>
      </c>
      <c r="I3486" s="51" t="s">
        <v>7276</v>
      </c>
      <c r="J3486" s="1">
        <v>6.64</v>
      </c>
      <c r="K3486" s="132">
        <v>1039572</v>
      </c>
      <c r="L3486" s="131"/>
      <c r="M3486" s="131"/>
      <c r="N3486" s="131"/>
      <c r="O3486" s="133">
        <f t="shared" si="522"/>
        <v>0</v>
      </c>
      <c r="P3486" s="131"/>
      <c r="Q3486" s="131"/>
      <c r="R3486" s="134" t="s">
        <v>997</v>
      </c>
      <c r="S3486" s="149">
        <v>0.65749999999999886</v>
      </c>
      <c r="T3486" s="149">
        <v>0.65749999999999886</v>
      </c>
      <c r="U3486" s="150">
        <v>45450</v>
      </c>
      <c r="V3486" s="149">
        <v>8.3333333333333037E-2</v>
      </c>
      <c r="W3486" s="130">
        <v>0.31</v>
      </c>
      <c r="X3486" s="135">
        <v>11.48</v>
      </c>
      <c r="Y3486" s="130" t="str">
        <f t="shared" si="516"/>
        <v>CA54</v>
      </c>
      <c r="Z3486" s="130">
        <f t="shared" si="517"/>
        <v>0</v>
      </c>
      <c r="AA3486" s="135">
        <f t="shared" si="518"/>
        <v>0.31</v>
      </c>
      <c r="AB3486" s="135">
        <f t="shared" si="519"/>
        <v>6.64</v>
      </c>
      <c r="AC3486" s="130">
        <f t="shared" si="520"/>
        <v>11.48</v>
      </c>
      <c r="AD3486" s="130" t="str">
        <f t="shared" si="521"/>
        <v>20006-100XLR</v>
      </c>
      <c r="AE3486" s="136"/>
      <c r="AF3486" s="137"/>
      <c r="AG3486" s="1" t="s">
        <v>573</v>
      </c>
      <c r="AH3486" s="43" t="s">
        <v>283</v>
      </c>
      <c r="AI3486" s="229">
        <v>45432</v>
      </c>
    </row>
    <row r="3487" spans="1:35" x14ac:dyDescent="0.25">
      <c r="A3487" s="140">
        <v>45447</v>
      </c>
      <c r="B3487" s="55" t="s">
        <v>10142</v>
      </c>
      <c r="C3487" s="51" t="s">
        <v>9785</v>
      </c>
      <c r="D3487" s="51" t="s">
        <v>9786</v>
      </c>
      <c r="E3487" s="54">
        <v>45449</v>
      </c>
      <c r="F3487" s="51" t="s">
        <v>423</v>
      </c>
      <c r="G3487" s="48" t="s">
        <v>9784</v>
      </c>
      <c r="H3487" s="52">
        <v>2</v>
      </c>
      <c r="I3487" s="51" t="s">
        <v>8174</v>
      </c>
      <c r="J3487" s="1">
        <v>1.02</v>
      </c>
      <c r="K3487" s="132">
        <v>1040969</v>
      </c>
      <c r="L3487" s="131"/>
      <c r="M3487" s="131">
        <v>3</v>
      </c>
      <c r="N3487" s="131">
        <v>0.94</v>
      </c>
      <c r="O3487" s="133">
        <f t="shared" si="522"/>
        <v>2.82</v>
      </c>
      <c r="P3487" s="131" t="s">
        <v>3538</v>
      </c>
      <c r="Q3487" s="131" t="s">
        <v>582</v>
      </c>
      <c r="R3487" s="134" t="s">
        <v>997</v>
      </c>
      <c r="S3487" s="149">
        <v>0.42944444444444407</v>
      </c>
      <c r="T3487" s="149">
        <v>0.21472222222222204</v>
      </c>
      <c r="U3487" s="150">
        <v>45450</v>
      </c>
      <c r="V3487" s="149">
        <v>8.3333333333333037E-2</v>
      </c>
      <c r="W3487" s="130">
        <v>0.62</v>
      </c>
      <c r="X3487" s="135">
        <v>7.01</v>
      </c>
      <c r="Y3487" s="130" t="str">
        <f t="shared" si="516"/>
        <v>AL629A</v>
      </c>
      <c r="Z3487" s="130" t="str">
        <f t="shared" si="517"/>
        <v>2/LR1</v>
      </c>
      <c r="AA3487" s="135">
        <f t="shared" si="518"/>
        <v>0.62</v>
      </c>
      <c r="AB3487" s="135">
        <f t="shared" si="519"/>
        <v>1.02</v>
      </c>
      <c r="AC3487" s="130">
        <f t="shared" si="520"/>
        <v>7.01</v>
      </c>
      <c r="AD3487" s="130" t="str">
        <f t="shared" si="521"/>
        <v>32001-003</v>
      </c>
      <c r="AE3487" s="136"/>
      <c r="AF3487" s="137"/>
      <c r="AG3487" s="1" t="s">
        <v>153</v>
      </c>
      <c r="AH3487" s="43">
        <v>23891</v>
      </c>
      <c r="AI3487" s="229">
        <v>45442</v>
      </c>
    </row>
    <row r="3488" spans="1:35" x14ac:dyDescent="0.25">
      <c r="A3488" s="140">
        <v>45447</v>
      </c>
      <c r="B3488" s="55" t="s">
        <v>10143</v>
      </c>
      <c r="C3488" s="51" t="s">
        <v>8510</v>
      </c>
      <c r="D3488" s="51" t="s">
        <v>10146</v>
      </c>
      <c r="E3488" s="54">
        <v>45453</v>
      </c>
      <c r="F3488" s="51" t="s">
        <v>10144</v>
      </c>
      <c r="G3488" s="48" t="s">
        <v>10145</v>
      </c>
      <c r="H3488" s="52">
        <v>1</v>
      </c>
      <c r="I3488" s="51" t="s">
        <v>643</v>
      </c>
      <c r="J3488" s="1">
        <v>8.4</v>
      </c>
      <c r="K3488" s="132">
        <v>1040082</v>
      </c>
      <c r="L3488" s="131"/>
      <c r="M3488" s="131">
        <v>7.2</v>
      </c>
      <c r="N3488" s="131">
        <v>2.5</v>
      </c>
      <c r="O3488" s="133">
        <f t="shared" si="522"/>
        <v>18</v>
      </c>
      <c r="P3488" s="131" t="s">
        <v>3486</v>
      </c>
      <c r="Q3488" s="131" t="s">
        <v>582</v>
      </c>
      <c r="R3488" s="134" t="s">
        <v>997</v>
      </c>
      <c r="S3488" s="149">
        <v>1.022222222222223</v>
      </c>
      <c r="T3488" s="149">
        <v>1.022222222222223</v>
      </c>
      <c r="U3488" s="150">
        <v>45450</v>
      </c>
      <c r="V3488" s="149">
        <v>8.3333333333333037E-2</v>
      </c>
      <c r="W3488" s="130">
        <v>0.5</v>
      </c>
      <c r="X3488" s="135">
        <v>55</v>
      </c>
      <c r="Y3488" s="130" t="str">
        <f t="shared" si="516"/>
        <v>RL1085</v>
      </c>
      <c r="Z3488" s="130" t="str">
        <f t="shared" si="517"/>
        <v>2/INR18650-25R</v>
      </c>
      <c r="AA3488" s="135">
        <f t="shared" si="518"/>
        <v>0.5</v>
      </c>
      <c r="AB3488" s="135">
        <f t="shared" si="519"/>
        <v>8.4</v>
      </c>
      <c r="AC3488" s="130">
        <f t="shared" si="520"/>
        <v>55</v>
      </c>
      <c r="AD3488" s="130" t="str">
        <f t="shared" si="521"/>
        <v>89003-122MY</v>
      </c>
      <c r="AE3488" s="136"/>
      <c r="AF3488" s="137"/>
      <c r="AG3488" s="1" t="s">
        <v>152</v>
      </c>
      <c r="AH3488" s="43">
        <v>34928</v>
      </c>
      <c r="AI3488" s="229">
        <v>45443</v>
      </c>
    </row>
    <row r="3489" spans="1:35" x14ac:dyDescent="0.25">
      <c r="A3489" s="146">
        <v>45449</v>
      </c>
      <c r="B3489" s="57" t="s">
        <v>10148</v>
      </c>
      <c r="C3489" s="51" t="s">
        <v>1091</v>
      </c>
      <c r="D3489" s="51" t="s">
        <v>10177</v>
      </c>
      <c r="E3489" s="54">
        <v>45448</v>
      </c>
      <c r="F3489" s="51" t="s">
        <v>10149</v>
      </c>
      <c r="G3489" s="48" t="s">
        <v>10150</v>
      </c>
      <c r="H3489" s="52">
        <v>1</v>
      </c>
      <c r="I3489" s="51" t="s">
        <v>364</v>
      </c>
      <c r="J3489" s="1">
        <v>42.85</v>
      </c>
      <c r="K3489" s="132">
        <v>1040678</v>
      </c>
      <c r="L3489" s="131"/>
      <c r="M3489" s="131">
        <v>43.2</v>
      </c>
      <c r="N3489" s="131">
        <v>2.5</v>
      </c>
      <c r="O3489" s="133">
        <f t="shared" si="522"/>
        <v>108</v>
      </c>
      <c r="P3489" s="131" t="s">
        <v>3486</v>
      </c>
      <c r="Q3489" s="131" t="s">
        <v>591</v>
      </c>
      <c r="R3489" s="134" t="s">
        <v>997</v>
      </c>
      <c r="S3489" s="149">
        <v>1.5022222222222235</v>
      </c>
      <c r="T3489" s="149">
        <v>1.5022222222222235</v>
      </c>
      <c r="U3489" s="150">
        <v>45450</v>
      </c>
      <c r="V3489" s="149">
        <v>8.3333333333333037E-2</v>
      </c>
      <c r="W3489" s="130">
        <v>1</v>
      </c>
      <c r="X3489" s="135">
        <v>240</v>
      </c>
      <c r="Y3489" s="130" t="str">
        <f t="shared" si="516"/>
        <v>RECELL1709</v>
      </c>
      <c r="Z3489" s="130" t="str">
        <f t="shared" si="517"/>
        <v>12/UR18650ZY</v>
      </c>
      <c r="AA3489" s="135">
        <f t="shared" si="518"/>
        <v>1</v>
      </c>
      <c r="AB3489" s="135">
        <f t="shared" si="519"/>
        <v>42.85</v>
      </c>
      <c r="AC3489" s="130">
        <f t="shared" si="520"/>
        <v>240</v>
      </c>
      <c r="AD3489" s="130" t="str">
        <f t="shared" si="521"/>
        <v>67001-984</v>
      </c>
      <c r="AE3489" s="136"/>
      <c r="AF3489" s="137"/>
      <c r="AG3489" s="1" t="s">
        <v>153</v>
      </c>
      <c r="AH3489" s="43">
        <v>3067</v>
      </c>
      <c r="AI3489" s="229">
        <v>45448</v>
      </c>
    </row>
    <row r="3490" spans="1:35" x14ac:dyDescent="0.25">
      <c r="A3490" s="139">
        <v>45411</v>
      </c>
      <c r="B3490" s="58" t="s">
        <v>9926</v>
      </c>
      <c r="C3490" s="51" t="s">
        <v>2150</v>
      </c>
      <c r="D3490" s="51" t="s">
        <v>381</v>
      </c>
      <c r="E3490" s="54">
        <v>45436</v>
      </c>
      <c r="F3490" s="51" t="s">
        <v>90</v>
      </c>
      <c r="G3490" s="48" t="s">
        <v>380</v>
      </c>
      <c r="H3490" s="52">
        <v>4</v>
      </c>
      <c r="I3490" s="51" t="s">
        <v>95</v>
      </c>
      <c r="J3490" s="1">
        <v>80.02</v>
      </c>
      <c r="K3490" s="132"/>
      <c r="L3490" s="131"/>
      <c r="M3490" s="131">
        <v>13.5</v>
      </c>
      <c r="N3490" s="131"/>
      <c r="O3490" s="133">
        <f t="shared" si="522"/>
        <v>0</v>
      </c>
      <c r="P3490" s="131" t="s">
        <v>3538</v>
      </c>
      <c r="Q3490" s="131" t="s">
        <v>382</v>
      </c>
      <c r="R3490" s="134" t="s">
        <v>287</v>
      </c>
      <c r="S3490" s="149">
        <v>9.1833333333333336</v>
      </c>
      <c r="T3490" s="149">
        <v>2.2958333333333334</v>
      </c>
      <c r="U3490" s="150">
        <v>45449</v>
      </c>
      <c r="V3490" s="149">
        <v>0.25000000000000044</v>
      </c>
      <c r="W3490" s="130">
        <v>2.5299999999999998</v>
      </c>
      <c r="X3490" s="135">
        <v>0</v>
      </c>
      <c r="Y3490" s="130" t="str">
        <f t="shared" si="516"/>
        <v>AL123D</v>
      </c>
      <c r="Z3490" s="130" t="str">
        <f t="shared" si="517"/>
        <v>72/LR20XW</v>
      </c>
      <c r="AA3490" s="135">
        <f t="shared" si="518"/>
        <v>2.5299999999999998</v>
      </c>
      <c r="AB3490" s="135">
        <f t="shared" si="519"/>
        <v>80.02</v>
      </c>
      <c r="AC3490" s="130">
        <f t="shared" si="520"/>
        <v>0</v>
      </c>
      <c r="AD3490" s="130" t="str">
        <f t="shared" si="521"/>
        <v>66000-182</v>
      </c>
      <c r="AE3490" s="136"/>
      <c r="AF3490" s="137"/>
      <c r="AG3490" s="1"/>
      <c r="AH3490" s="43"/>
      <c r="AI3490" s="229">
        <v>45406</v>
      </c>
    </row>
    <row r="3491" spans="1:35" x14ac:dyDescent="0.25">
      <c r="A3491" s="140">
        <v>45426</v>
      </c>
      <c r="B3491" s="55" t="s">
        <v>10013</v>
      </c>
      <c r="C3491" s="51" t="s">
        <v>120</v>
      </c>
      <c r="D3491" s="51" t="s">
        <v>1235</v>
      </c>
      <c r="E3491" s="54">
        <v>45440</v>
      </c>
      <c r="F3491" s="51" t="s">
        <v>267</v>
      </c>
      <c r="G3491" s="48" t="s">
        <v>1234</v>
      </c>
      <c r="H3491" s="52">
        <v>10</v>
      </c>
      <c r="I3491" s="51" t="s">
        <v>102</v>
      </c>
      <c r="J3491" s="1">
        <v>86.8</v>
      </c>
      <c r="K3491" s="132">
        <v>1038748</v>
      </c>
      <c r="L3491" s="131"/>
      <c r="M3491" s="131"/>
      <c r="N3491" s="131"/>
      <c r="O3491" s="133">
        <f t="shared" si="522"/>
        <v>0</v>
      </c>
      <c r="P3491" s="131"/>
      <c r="Q3491" s="131"/>
      <c r="R3491" s="134" t="s">
        <v>7409</v>
      </c>
      <c r="S3491" s="149">
        <v>8.3519444444444435</v>
      </c>
      <c r="T3491" s="149">
        <v>0.83519444444444435</v>
      </c>
      <c r="U3491" s="150">
        <v>45449</v>
      </c>
      <c r="V3491" s="149">
        <v>0.49999999999999956</v>
      </c>
      <c r="W3491" s="130">
        <v>0.37</v>
      </c>
      <c r="X3491" s="135">
        <v>113.4</v>
      </c>
      <c r="Y3491" s="130" t="str">
        <f t="shared" si="516"/>
        <v>CH108</v>
      </c>
      <c r="Z3491" s="130" t="str">
        <f t="shared" si="517"/>
        <v>TSB-002</v>
      </c>
      <c r="AA3491" s="135">
        <f t="shared" si="518"/>
        <v>0.37</v>
      </c>
      <c r="AB3491" s="135">
        <f t="shared" si="519"/>
        <v>86.8</v>
      </c>
      <c r="AC3491" s="130">
        <f t="shared" si="520"/>
        <v>113.4</v>
      </c>
      <c r="AD3491" s="130" t="str">
        <f t="shared" si="521"/>
        <v>66000-018</v>
      </c>
      <c r="AE3491" s="136"/>
      <c r="AF3491" s="137"/>
      <c r="AG3491" s="1" t="s">
        <v>153</v>
      </c>
      <c r="AH3491" s="43">
        <v>66116</v>
      </c>
      <c r="AI3491" s="229">
        <v>45425</v>
      </c>
    </row>
    <row r="3492" spans="1:35" x14ac:dyDescent="0.25">
      <c r="A3492" s="139">
        <v>45425</v>
      </c>
      <c r="B3492" s="58" t="s">
        <v>9996</v>
      </c>
      <c r="C3492" s="51" t="s">
        <v>308</v>
      </c>
      <c r="D3492" s="51" t="s">
        <v>9997</v>
      </c>
      <c r="E3492" s="54">
        <v>45440</v>
      </c>
      <c r="F3492" s="51" t="s">
        <v>267</v>
      </c>
      <c r="G3492" s="48" t="s">
        <v>316</v>
      </c>
      <c r="H3492" s="52">
        <v>2</v>
      </c>
      <c r="I3492" s="51" t="s">
        <v>102</v>
      </c>
      <c r="J3492" s="1">
        <v>89.23</v>
      </c>
      <c r="K3492" s="132">
        <v>1038456</v>
      </c>
      <c r="L3492" s="131"/>
      <c r="M3492" s="131"/>
      <c r="N3492" s="131"/>
      <c r="O3492" s="133">
        <f t="shared" si="522"/>
        <v>0</v>
      </c>
      <c r="P3492" s="131"/>
      <c r="Q3492" s="131"/>
      <c r="R3492" s="134" t="s">
        <v>7409</v>
      </c>
      <c r="S3492" s="149">
        <v>1.9491666666666676</v>
      </c>
      <c r="T3492" s="149">
        <v>0.9745833333333338</v>
      </c>
      <c r="U3492" s="150">
        <v>45449</v>
      </c>
      <c r="V3492" s="149">
        <v>0.16666666666666607</v>
      </c>
      <c r="W3492" s="130">
        <v>0.57999999999999996</v>
      </c>
      <c r="X3492" s="135">
        <v>164.55</v>
      </c>
      <c r="Y3492" s="130" t="str">
        <f t="shared" si="516"/>
        <v xml:space="preserve">CH346 </v>
      </c>
      <c r="Z3492" s="130" t="str">
        <f t="shared" si="517"/>
        <v>TSB002</v>
      </c>
      <c r="AA3492" s="135">
        <f t="shared" si="518"/>
        <v>0.57999999999999996</v>
      </c>
      <c r="AB3492" s="135">
        <f t="shared" si="519"/>
        <v>89.23</v>
      </c>
      <c r="AC3492" s="130">
        <f t="shared" si="520"/>
        <v>164.55</v>
      </c>
      <c r="AD3492" s="130" t="str">
        <f t="shared" si="521"/>
        <v>66001-230</v>
      </c>
      <c r="AE3492" s="136"/>
      <c r="AF3492" s="137"/>
      <c r="AG3492" s="1" t="s">
        <v>153</v>
      </c>
      <c r="AH3492" s="43">
        <v>66116</v>
      </c>
      <c r="AI3492" s="229">
        <v>45425</v>
      </c>
    </row>
    <row r="3493" spans="1:35" x14ac:dyDescent="0.25">
      <c r="A3493" s="147">
        <v>45443</v>
      </c>
      <c r="B3493" s="82">
        <v>341628</v>
      </c>
      <c r="C3493" s="51" t="s">
        <v>376</v>
      </c>
      <c r="D3493" s="51" t="s">
        <v>377</v>
      </c>
      <c r="E3493" s="54">
        <v>45463</v>
      </c>
      <c r="F3493" s="51" t="s">
        <v>1407</v>
      </c>
      <c r="G3493" s="48" t="s">
        <v>375</v>
      </c>
      <c r="H3493" s="52">
        <v>70</v>
      </c>
      <c r="I3493" s="51" t="s">
        <v>95</v>
      </c>
      <c r="J3493" s="1">
        <v>7.1</v>
      </c>
      <c r="K3493" s="132">
        <v>1040943</v>
      </c>
      <c r="L3493" s="131"/>
      <c r="M3493" s="131">
        <v>9</v>
      </c>
      <c r="N3493" s="131"/>
      <c r="O3493" s="133">
        <f t="shared" si="522"/>
        <v>0</v>
      </c>
      <c r="P3493" s="131" t="s">
        <v>3538</v>
      </c>
      <c r="Q3493" s="131" t="s">
        <v>464</v>
      </c>
      <c r="R3493" s="134" t="s">
        <v>7574</v>
      </c>
      <c r="S3493" s="149">
        <v>26.411666666666662</v>
      </c>
      <c r="T3493" s="149">
        <v>0.37730952380952376</v>
      </c>
      <c r="U3493" s="150">
        <v>45448</v>
      </c>
      <c r="V3493" s="149">
        <v>1.0833333333333321</v>
      </c>
      <c r="W3493" s="130">
        <v>0.28000000000000003</v>
      </c>
      <c r="X3493" s="135">
        <v>18.78</v>
      </c>
      <c r="Y3493" s="130" t="str">
        <f t="shared" si="516"/>
        <v>AL83</v>
      </c>
      <c r="Z3493" s="130" t="str">
        <f t="shared" si="517"/>
        <v>6/LR20XW</v>
      </c>
      <c r="AA3493" s="135">
        <f t="shared" si="518"/>
        <v>0.28000000000000003</v>
      </c>
      <c r="AB3493" s="135">
        <f t="shared" si="519"/>
        <v>7.1</v>
      </c>
      <c r="AC3493" s="130">
        <f t="shared" si="520"/>
        <v>18.78</v>
      </c>
      <c r="AD3493" s="130" t="str">
        <f t="shared" si="521"/>
        <v>66000-310</v>
      </c>
      <c r="AE3493" s="136"/>
      <c r="AF3493" s="137"/>
      <c r="AG3493" s="1" t="s">
        <v>153</v>
      </c>
      <c r="AH3493" s="43">
        <v>66531</v>
      </c>
      <c r="AI3493" s="229">
        <v>45442</v>
      </c>
    </row>
    <row r="3494" spans="1:35" x14ac:dyDescent="0.25">
      <c r="A3494" s="140">
        <v>45454</v>
      </c>
      <c r="B3494" s="55" t="s">
        <v>10197</v>
      </c>
      <c r="C3494" s="51" t="s">
        <v>3118</v>
      </c>
      <c r="D3494" s="51" t="s">
        <v>10199</v>
      </c>
      <c r="E3494" s="54">
        <v>45454</v>
      </c>
      <c r="F3494" s="51" t="s">
        <v>832</v>
      </c>
      <c r="G3494" s="48" t="s">
        <v>10198</v>
      </c>
      <c r="H3494" s="52">
        <v>1</v>
      </c>
      <c r="I3494" s="51" t="s">
        <v>1015</v>
      </c>
      <c r="J3494" s="1">
        <v>39.44</v>
      </c>
      <c r="K3494" s="132">
        <v>1042121</v>
      </c>
      <c r="L3494" s="131"/>
      <c r="M3494" s="131">
        <v>12</v>
      </c>
      <c r="N3494" s="131">
        <v>3</v>
      </c>
      <c r="O3494" s="133">
        <f t="shared" si="522"/>
        <v>36</v>
      </c>
      <c r="P3494" s="131" t="s">
        <v>3497</v>
      </c>
      <c r="Q3494" s="131" t="s">
        <v>584</v>
      </c>
      <c r="R3494" s="134" t="s">
        <v>997</v>
      </c>
      <c r="S3494" s="149">
        <v>1.0738888888888898</v>
      </c>
      <c r="T3494" s="149">
        <v>1.0738888888888898</v>
      </c>
      <c r="U3494" s="150">
        <v>45455</v>
      </c>
      <c r="V3494" s="149">
        <v>8.3333333333333037E-2</v>
      </c>
      <c r="W3494" s="130">
        <v>0.5</v>
      </c>
      <c r="X3494" s="135">
        <v>140</v>
      </c>
      <c r="Y3494" s="130" t="str">
        <f t="shared" si="516"/>
        <v>N2140</v>
      </c>
      <c r="Z3494" s="130" t="str">
        <f t="shared" si="517"/>
        <v>10/IMX-3000Cs</v>
      </c>
      <c r="AA3494" s="135">
        <f t="shared" si="518"/>
        <v>0.5</v>
      </c>
      <c r="AB3494" s="135">
        <f t="shared" si="519"/>
        <v>39.44</v>
      </c>
      <c r="AC3494" s="130">
        <f t="shared" si="520"/>
        <v>140</v>
      </c>
      <c r="AD3494" s="130" t="str">
        <f t="shared" si="521"/>
        <v>66004-228</v>
      </c>
      <c r="AE3494" s="136"/>
      <c r="AF3494" s="137"/>
      <c r="AG3494" s="1" t="s">
        <v>152</v>
      </c>
      <c r="AH3494" s="43">
        <v>64999</v>
      </c>
      <c r="AI3494" s="229">
        <v>45454</v>
      </c>
    </row>
    <row r="3495" spans="1:35" x14ac:dyDescent="0.25">
      <c r="A3495" s="146">
        <v>45449</v>
      </c>
      <c r="B3495" s="57" t="s">
        <v>10147</v>
      </c>
      <c r="C3495" s="51" t="s">
        <v>633</v>
      </c>
      <c r="D3495" s="51" t="s">
        <v>7004</v>
      </c>
      <c r="E3495" s="54">
        <v>45444</v>
      </c>
      <c r="F3495" s="51" t="s">
        <v>1938</v>
      </c>
      <c r="G3495" s="48" t="s">
        <v>7002</v>
      </c>
      <c r="H3495" s="52">
        <v>1</v>
      </c>
      <c r="I3495" s="51" t="s">
        <v>364</v>
      </c>
      <c r="J3495" s="1">
        <v>3.57</v>
      </c>
      <c r="K3495" s="132">
        <v>1040520</v>
      </c>
      <c r="L3495" s="131" t="s">
        <v>7003</v>
      </c>
      <c r="M3495" s="131">
        <v>3.7</v>
      </c>
      <c r="N3495" s="131">
        <v>2.6</v>
      </c>
      <c r="O3495" s="133">
        <f t="shared" si="522"/>
        <v>9.620000000000001</v>
      </c>
      <c r="P3495" s="131" t="s">
        <v>3486</v>
      </c>
      <c r="Q3495" s="131" t="s">
        <v>412</v>
      </c>
      <c r="R3495" s="134" t="s">
        <v>997</v>
      </c>
      <c r="S3495" s="149">
        <v>0.99666666666666781</v>
      </c>
      <c r="T3495" s="149">
        <v>0.99666666666666781</v>
      </c>
      <c r="U3495" s="150">
        <v>45454</v>
      </c>
      <c r="V3495" s="149">
        <v>8.3333333333335702E-2</v>
      </c>
      <c r="W3495" s="130">
        <v>1.0900000000000001</v>
      </c>
      <c r="X3495" s="135">
        <v>63.7</v>
      </c>
      <c r="Y3495" s="130" t="str">
        <f t="shared" si="516"/>
        <v>RECELL509</v>
      </c>
      <c r="Z3495" s="130" t="str">
        <f t="shared" si="517"/>
        <v>1/UR18650ZY</v>
      </c>
      <c r="AA3495" s="135">
        <f t="shared" si="518"/>
        <v>1.0900000000000001</v>
      </c>
      <c r="AB3495" s="135">
        <f t="shared" si="519"/>
        <v>3.57</v>
      </c>
      <c r="AC3495" s="130">
        <f t="shared" si="520"/>
        <v>63.7</v>
      </c>
      <c r="AD3495" s="130" t="str">
        <f t="shared" si="521"/>
        <v>22000-170KE</v>
      </c>
      <c r="AE3495" s="136"/>
      <c r="AF3495" s="137"/>
      <c r="AG3495" s="1" t="s">
        <v>151</v>
      </c>
      <c r="AH3495" s="43">
        <v>65925</v>
      </c>
      <c r="AI3495" s="229">
        <v>45441</v>
      </c>
    </row>
    <row r="3496" spans="1:35" x14ac:dyDescent="0.25">
      <c r="A3496" s="147">
        <v>45429</v>
      </c>
      <c r="B3496" s="82" t="s">
        <v>10045</v>
      </c>
      <c r="C3496" s="51" t="s">
        <v>10046</v>
      </c>
      <c r="D3496" s="51" t="s">
        <v>3480</v>
      </c>
      <c r="E3496" s="54">
        <v>45443</v>
      </c>
      <c r="F3496" s="51" t="s">
        <v>105</v>
      </c>
      <c r="G3496" s="48" t="s">
        <v>3481</v>
      </c>
      <c r="H3496" s="52">
        <v>4</v>
      </c>
      <c r="I3496" s="51" t="s">
        <v>291</v>
      </c>
      <c r="J3496" s="1">
        <v>5.5</v>
      </c>
      <c r="K3496" s="132">
        <v>1039243</v>
      </c>
      <c r="L3496" s="131"/>
      <c r="M3496" s="131">
        <v>2.4</v>
      </c>
      <c r="N3496" s="131">
        <v>2</v>
      </c>
      <c r="O3496" s="133">
        <f t="shared" si="522"/>
        <v>4.8</v>
      </c>
      <c r="P3496" s="131" t="s">
        <v>3497</v>
      </c>
      <c r="Q3496" s="131" t="s">
        <v>582</v>
      </c>
      <c r="R3496" s="134" t="s">
        <v>248</v>
      </c>
      <c r="S3496" s="149">
        <v>0.78166666666666762</v>
      </c>
      <c r="T3496" s="149">
        <v>0.1954166666666669</v>
      </c>
      <c r="U3496" s="150">
        <v>45454</v>
      </c>
      <c r="V3496" s="149">
        <v>0.25000000000000044</v>
      </c>
      <c r="W3496" s="130">
        <v>0.22</v>
      </c>
      <c r="X3496" s="135">
        <v>12.5</v>
      </c>
      <c r="Y3496" s="130" t="str">
        <f t="shared" si="516"/>
        <v>N1326</v>
      </c>
      <c r="Z3496" s="130" t="str">
        <f t="shared" si="517"/>
        <v xml:space="preserve">2/BK-3MCCE </v>
      </c>
      <c r="AA3496" s="135">
        <f t="shared" si="518"/>
        <v>0.22</v>
      </c>
      <c r="AB3496" s="135">
        <f t="shared" si="519"/>
        <v>5.5</v>
      </c>
      <c r="AC3496" s="130">
        <f t="shared" si="520"/>
        <v>12.5</v>
      </c>
      <c r="AD3496" s="130" t="str">
        <f t="shared" si="521"/>
        <v>30006-882TGSHAV</v>
      </c>
      <c r="AE3496" s="136"/>
      <c r="AF3496" s="137"/>
      <c r="AG3496" s="1" t="s">
        <v>573</v>
      </c>
      <c r="AH3496" s="43" t="s">
        <v>294</v>
      </c>
      <c r="AI3496" s="229">
        <v>45428</v>
      </c>
    </row>
    <row r="3497" spans="1:35" x14ac:dyDescent="0.25">
      <c r="A3497" s="140">
        <v>45391</v>
      </c>
      <c r="B3497" s="55" t="s">
        <v>9794</v>
      </c>
      <c r="C3497" s="51" t="s">
        <v>1204</v>
      </c>
      <c r="D3497" s="51" t="s">
        <v>9796</v>
      </c>
      <c r="E3497" s="54">
        <v>45411</v>
      </c>
      <c r="F3497" s="51" t="s">
        <v>610</v>
      </c>
      <c r="G3497" s="48" t="s">
        <v>9795</v>
      </c>
      <c r="H3497" s="52">
        <v>1</v>
      </c>
      <c r="I3497" s="51" t="s">
        <v>643</v>
      </c>
      <c r="J3497" s="1">
        <v>209.54</v>
      </c>
      <c r="K3497" s="132">
        <v>1034972</v>
      </c>
      <c r="L3497" s="131"/>
      <c r="M3497" s="131">
        <v>25.2</v>
      </c>
      <c r="N3497" s="131">
        <v>7.5</v>
      </c>
      <c r="O3497" s="133">
        <f t="shared" si="522"/>
        <v>189</v>
      </c>
      <c r="P3497" s="131" t="s">
        <v>3486</v>
      </c>
      <c r="Q3497" s="131" t="s">
        <v>567</v>
      </c>
      <c r="R3497" s="134" t="s">
        <v>259</v>
      </c>
      <c r="S3497" s="149">
        <v>10.312777777777777</v>
      </c>
      <c r="T3497" s="149">
        <v>10.312777777777777</v>
      </c>
      <c r="U3497" s="150">
        <v>45453</v>
      </c>
      <c r="V3497" s="149">
        <v>0.16666666666666607</v>
      </c>
      <c r="W3497" s="130">
        <v>5</v>
      </c>
      <c r="X3497" s="135">
        <v>425</v>
      </c>
      <c r="Y3497" s="130" t="str">
        <f t="shared" si="516"/>
        <v>RL1098E</v>
      </c>
      <c r="Z3497" s="130" t="str">
        <f t="shared" si="517"/>
        <v>21/INR18650-25R</v>
      </c>
      <c r="AA3497" s="135">
        <f t="shared" si="518"/>
        <v>5</v>
      </c>
      <c r="AB3497" s="135">
        <f t="shared" si="519"/>
        <v>209.54</v>
      </c>
      <c r="AC3497" s="130">
        <f t="shared" si="520"/>
        <v>425</v>
      </c>
      <c r="AD3497" s="130" t="str">
        <f t="shared" si="521"/>
        <v>67001-6395</v>
      </c>
      <c r="AE3497" s="136"/>
      <c r="AF3497" s="137"/>
      <c r="AG3497" s="1" t="s">
        <v>151</v>
      </c>
      <c r="AH3497" s="43">
        <v>1582</v>
      </c>
      <c r="AI3497" s="229">
        <v>45391</v>
      </c>
    </row>
    <row r="3498" spans="1:35" x14ac:dyDescent="0.25">
      <c r="A3498" s="144">
        <v>45371</v>
      </c>
      <c r="B3498" s="56" t="s">
        <v>9698</v>
      </c>
      <c r="C3498" s="51" t="s">
        <v>7995</v>
      </c>
      <c r="D3498" s="51" t="s">
        <v>331</v>
      </c>
      <c r="E3498" s="54">
        <v>45381</v>
      </c>
      <c r="F3498" s="51" t="s">
        <v>90</v>
      </c>
      <c r="G3498" s="48" t="s">
        <v>329</v>
      </c>
      <c r="H3498" s="52">
        <v>10</v>
      </c>
      <c r="I3498" s="51" t="s">
        <v>95</v>
      </c>
      <c r="J3498" s="1">
        <v>40.880000000000003</v>
      </c>
      <c r="K3498" s="132"/>
      <c r="L3498" s="131"/>
      <c r="M3498" s="131">
        <v>13.5</v>
      </c>
      <c r="N3498" s="131"/>
      <c r="O3498" s="133">
        <f t="shared" si="522"/>
        <v>0</v>
      </c>
      <c r="P3498" s="131" t="s">
        <v>3538</v>
      </c>
      <c r="Q3498" s="131" t="s">
        <v>332</v>
      </c>
      <c r="R3498" s="134" t="s">
        <v>4244</v>
      </c>
      <c r="S3498" s="149">
        <v>16.352499999999999</v>
      </c>
      <c r="T3498" s="149">
        <v>1.6352499999999999</v>
      </c>
      <c r="U3498" s="150">
        <v>45453</v>
      </c>
      <c r="V3498" s="149">
        <v>0.41666666666666785</v>
      </c>
      <c r="W3498" s="130">
        <v>1.48</v>
      </c>
      <c r="X3498" s="135">
        <v>408.85</v>
      </c>
      <c r="Y3498" s="130" t="str">
        <f t="shared" si="516"/>
        <v>AL123</v>
      </c>
      <c r="Z3498" s="130" t="str">
        <f t="shared" si="517"/>
        <v xml:space="preserve">36/LR20XW </v>
      </c>
      <c r="AA3498" s="135">
        <f t="shared" si="518"/>
        <v>1.48</v>
      </c>
      <c r="AB3498" s="135">
        <f t="shared" si="519"/>
        <v>40.880000000000003</v>
      </c>
      <c r="AC3498" s="130">
        <f t="shared" si="520"/>
        <v>408.85</v>
      </c>
      <c r="AD3498" s="130" t="str">
        <f t="shared" si="521"/>
        <v>66000-180</v>
      </c>
      <c r="AE3498" s="136"/>
      <c r="AF3498" s="137"/>
      <c r="AG3498" s="1"/>
      <c r="AH3498" s="43"/>
      <c r="AI3498" s="229">
        <v>45370</v>
      </c>
    </row>
    <row r="3499" spans="1:35" x14ac:dyDescent="0.25">
      <c r="A3499" s="140">
        <v>45440</v>
      </c>
      <c r="B3499" s="55" t="s">
        <v>10112</v>
      </c>
      <c r="C3499" s="51" t="s">
        <v>10113</v>
      </c>
      <c r="D3499" s="51" t="s">
        <v>2440</v>
      </c>
      <c r="E3499" s="54">
        <v>45453</v>
      </c>
      <c r="F3499" s="51" t="s">
        <v>6947</v>
      </c>
      <c r="G3499" s="48" t="s">
        <v>2439</v>
      </c>
      <c r="H3499" s="52">
        <v>20</v>
      </c>
      <c r="I3499" s="51" t="s">
        <v>114</v>
      </c>
      <c r="J3499" s="1">
        <v>70.540000000000006</v>
      </c>
      <c r="K3499" s="132">
        <v>1040597</v>
      </c>
      <c r="L3499" s="131"/>
      <c r="M3499" s="131">
        <v>12</v>
      </c>
      <c r="N3499" s="131">
        <v>9</v>
      </c>
      <c r="O3499" s="133">
        <f t="shared" si="522"/>
        <v>108</v>
      </c>
      <c r="P3499" s="131" t="s">
        <v>3497</v>
      </c>
      <c r="Q3499" s="131" t="s">
        <v>596</v>
      </c>
      <c r="R3499" s="134" t="s">
        <v>9073</v>
      </c>
      <c r="S3499" s="149">
        <v>10.305833333333332</v>
      </c>
      <c r="T3499" s="149">
        <v>0.51529166666666659</v>
      </c>
      <c r="U3499" s="150">
        <v>45453</v>
      </c>
      <c r="V3499" s="149">
        <v>1.0833333333333335</v>
      </c>
      <c r="W3499" s="130">
        <v>0.51</v>
      </c>
      <c r="X3499" s="135">
        <v>185</v>
      </c>
      <c r="Y3499" s="130" t="str">
        <f t="shared" si="516"/>
        <v>N1829</v>
      </c>
      <c r="Z3499" s="130" t="str">
        <f t="shared" si="517"/>
        <v xml:space="preserve">20/HR-4/3FAU </v>
      </c>
      <c r="AA3499" s="135">
        <f t="shared" si="518"/>
        <v>0.51</v>
      </c>
      <c r="AB3499" s="135">
        <f t="shared" si="519"/>
        <v>70.540000000000006</v>
      </c>
      <c r="AC3499" s="130">
        <f t="shared" si="520"/>
        <v>185</v>
      </c>
      <c r="AD3499" s="130" t="str">
        <f t="shared" si="521"/>
        <v>66001-916</v>
      </c>
      <c r="AE3499" s="136"/>
      <c r="AF3499" s="137"/>
      <c r="AG3499" s="1" t="s">
        <v>151</v>
      </c>
      <c r="AH3499" s="43">
        <v>67184</v>
      </c>
      <c r="AI3499" s="229">
        <v>45440</v>
      </c>
    </row>
    <row r="3500" spans="1:35" x14ac:dyDescent="0.25">
      <c r="A3500" s="147">
        <v>45443</v>
      </c>
      <c r="B3500" s="82" t="s">
        <v>10138</v>
      </c>
      <c r="C3500" s="51" t="s">
        <v>1565</v>
      </c>
      <c r="D3500" s="51" t="s">
        <v>1566</v>
      </c>
      <c r="E3500" s="54">
        <v>45453</v>
      </c>
      <c r="F3500" s="51" t="s">
        <v>1563</v>
      </c>
      <c r="G3500" s="48" t="s">
        <v>1564</v>
      </c>
      <c r="H3500" s="52">
        <v>4</v>
      </c>
      <c r="I3500" s="51" t="s">
        <v>388</v>
      </c>
      <c r="J3500" s="1">
        <v>19.600000000000001</v>
      </c>
      <c r="K3500" s="132">
        <v>1040954</v>
      </c>
      <c r="L3500" s="131"/>
      <c r="M3500" s="131">
        <v>3.6</v>
      </c>
      <c r="N3500" s="131">
        <v>17</v>
      </c>
      <c r="O3500" s="133">
        <f t="shared" si="522"/>
        <v>61.2</v>
      </c>
      <c r="P3500" s="131" t="s">
        <v>421</v>
      </c>
      <c r="Q3500" s="131" t="s">
        <v>412</v>
      </c>
      <c r="R3500" s="134" t="s">
        <v>997</v>
      </c>
      <c r="S3500" s="149">
        <v>2.0113888888888898</v>
      </c>
      <c r="T3500" s="149">
        <v>0.50284722222222245</v>
      </c>
      <c r="U3500" s="150">
        <v>45453</v>
      </c>
      <c r="V3500" s="149">
        <v>0.16666666666666607</v>
      </c>
      <c r="W3500" s="130">
        <v>0.5</v>
      </c>
      <c r="X3500" s="135">
        <v>45</v>
      </c>
      <c r="Y3500" s="130" t="str">
        <f t="shared" si="516"/>
        <v>L854</v>
      </c>
      <c r="Z3500" s="130" t="str">
        <f t="shared" si="517"/>
        <v>1/LS33600</v>
      </c>
      <c r="AA3500" s="135">
        <f t="shared" si="518"/>
        <v>0.5</v>
      </c>
      <c r="AB3500" s="135">
        <f t="shared" si="519"/>
        <v>19.600000000000001</v>
      </c>
      <c r="AC3500" s="130">
        <f t="shared" si="520"/>
        <v>45</v>
      </c>
      <c r="AD3500" s="130" t="str">
        <f t="shared" si="521"/>
        <v>66002-643</v>
      </c>
      <c r="AE3500" s="136"/>
      <c r="AF3500" s="137"/>
      <c r="AG3500" s="1" t="s">
        <v>153</v>
      </c>
      <c r="AH3500" s="43">
        <v>65613</v>
      </c>
      <c r="AI3500" s="229">
        <v>45442</v>
      </c>
    </row>
    <row r="3501" spans="1:35" x14ac:dyDescent="0.25">
      <c r="A3501" s="146">
        <v>45449</v>
      </c>
      <c r="B3501" s="57" t="s">
        <v>10151</v>
      </c>
      <c r="C3501" s="51" t="s">
        <v>10113</v>
      </c>
      <c r="D3501" s="51" t="s">
        <v>10155</v>
      </c>
      <c r="E3501" s="54">
        <v>45449</v>
      </c>
      <c r="F3501" s="51" t="s">
        <v>10152</v>
      </c>
      <c r="G3501" s="48" t="s">
        <v>10153</v>
      </c>
      <c r="H3501" s="52">
        <v>1</v>
      </c>
      <c r="I3501" s="51" t="s">
        <v>288</v>
      </c>
      <c r="J3501" s="1">
        <v>110.54</v>
      </c>
      <c r="K3501" s="132">
        <v>1040727</v>
      </c>
      <c r="L3501" s="131"/>
      <c r="M3501" s="131">
        <v>24</v>
      </c>
      <c r="N3501" s="131">
        <v>4</v>
      </c>
      <c r="O3501" s="133">
        <f t="shared" si="522"/>
        <v>96</v>
      </c>
      <c r="P3501" s="131" t="s">
        <v>3497</v>
      </c>
      <c r="Q3501" s="131" t="s">
        <v>594</v>
      </c>
      <c r="R3501" s="134" t="s">
        <v>249</v>
      </c>
      <c r="S3501" s="149">
        <v>0.15694444444444411</v>
      </c>
      <c r="T3501" s="149">
        <v>0.15694444444444411</v>
      </c>
      <c r="U3501" s="150">
        <v>45453</v>
      </c>
      <c r="V3501" s="149">
        <v>0.16666666666666874</v>
      </c>
      <c r="W3501" s="130">
        <v>1</v>
      </c>
      <c r="X3501" s="135">
        <v>375</v>
      </c>
      <c r="Y3501" s="130" t="str">
        <f t="shared" si="516"/>
        <v>N2139</v>
      </c>
      <c r="Z3501" s="130" t="str">
        <f t="shared" si="517"/>
        <v xml:space="preserve">20/HR-4/3FAU </v>
      </c>
      <c r="AA3501" s="135">
        <f t="shared" si="518"/>
        <v>1</v>
      </c>
      <c r="AB3501" s="135">
        <f t="shared" si="519"/>
        <v>110.54</v>
      </c>
      <c r="AC3501" s="130">
        <f t="shared" si="520"/>
        <v>375</v>
      </c>
      <c r="AD3501" s="130" t="str">
        <f t="shared" si="521"/>
        <v>67001-985</v>
      </c>
      <c r="AE3501" s="136"/>
      <c r="AF3501" s="137"/>
      <c r="AG3501" s="1" t="s">
        <v>153</v>
      </c>
      <c r="AH3501" s="43">
        <v>3069</v>
      </c>
      <c r="AI3501" s="229">
        <v>45449</v>
      </c>
    </row>
    <row r="3502" spans="1:35" x14ac:dyDescent="0.25">
      <c r="A3502" s="139">
        <v>45432</v>
      </c>
      <c r="B3502" s="58" t="s">
        <v>10053</v>
      </c>
      <c r="C3502" s="51" t="s">
        <v>10056</v>
      </c>
      <c r="D3502" s="51" t="s">
        <v>10057</v>
      </c>
      <c r="E3502" s="54">
        <v>45429</v>
      </c>
      <c r="F3502" s="51" t="s">
        <v>10054</v>
      </c>
      <c r="G3502" s="48" t="s">
        <v>10055</v>
      </c>
      <c r="H3502" s="52">
        <v>14</v>
      </c>
      <c r="I3502" s="51" t="s">
        <v>5858</v>
      </c>
      <c r="J3502" s="1">
        <v>730.19</v>
      </c>
      <c r="K3502" s="132">
        <v>1039458</v>
      </c>
      <c r="L3502" s="131"/>
      <c r="M3502" s="131">
        <v>33</v>
      </c>
      <c r="N3502" s="131">
        <v>24</v>
      </c>
      <c r="O3502" s="133">
        <f t="shared" si="522"/>
        <v>792</v>
      </c>
      <c r="P3502" s="131" t="s">
        <v>421</v>
      </c>
      <c r="Q3502" s="131" t="s">
        <v>1776</v>
      </c>
      <c r="R3502" s="134" t="s">
        <v>10200</v>
      </c>
      <c r="S3502" s="149">
        <v>44.748333333333335</v>
      </c>
      <c r="T3502" s="149">
        <v>3.196309523809524</v>
      </c>
      <c r="U3502" s="150">
        <v>45453</v>
      </c>
      <c r="V3502" s="149">
        <v>0.99999999999999911</v>
      </c>
      <c r="W3502" s="130">
        <v>0.5</v>
      </c>
      <c r="X3502" s="135">
        <v>1156</v>
      </c>
      <c r="Y3502" s="130" t="str">
        <f t="shared" si="516"/>
        <v>L930B</v>
      </c>
      <c r="Z3502" s="130" t="str">
        <f t="shared" si="517"/>
        <v>9/LIRDD-HT-BC</v>
      </c>
      <c r="AA3502" s="135">
        <f t="shared" si="518"/>
        <v>0.5</v>
      </c>
      <c r="AB3502" s="135">
        <f t="shared" si="519"/>
        <v>730.19</v>
      </c>
      <c r="AC3502" s="130">
        <f t="shared" si="520"/>
        <v>1156</v>
      </c>
      <c r="AD3502" s="130" t="str">
        <f t="shared" si="521"/>
        <v>67001-9432</v>
      </c>
      <c r="AE3502" s="136"/>
      <c r="AF3502" s="137"/>
      <c r="AG3502" s="1" t="s">
        <v>153</v>
      </c>
      <c r="AH3502" s="43">
        <v>3061</v>
      </c>
      <c r="AI3502" s="229">
        <v>45429</v>
      </c>
    </row>
    <row r="3503" spans="1:35" x14ac:dyDescent="0.25">
      <c r="A3503" s="147">
        <v>45450</v>
      </c>
      <c r="B3503" s="82" t="s">
        <v>10178</v>
      </c>
      <c r="C3503" s="51"/>
      <c r="D3503" s="51" t="s">
        <v>10180</v>
      </c>
      <c r="E3503" s="54">
        <v>45449</v>
      </c>
      <c r="F3503" s="51" t="s">
        <v>90</v>
      </c>
      <c r="G3503" s="48" t="s">
        <v>10179</v>
      </c>
      <c r="H3503" s="52">
        <v>5</v>
      </c>
      <c r="I3503" s="51" t="s">
        <v>7186</v>
      </c>
      <c r="J3503" s="1">
        <v>31.94</v>
      </c>
      <c r="K3503" s="132"/>
      <c r="L3503" s="131"/>
      <c r="M3503" s="131"/>
      <c r="N3503" s="131"/>
      <c r="O3503" s="133">
        <f t="shared" si="522"/>
        <v>0</v>
      </c>
      <c r="P3503" s="131"/>
      <c r="Q3503" s="131"/>
      <c r="R3503" s="134" t="s">
        <v>259</v>
      </c>
      <c r="S3503" s="149">
        <v>1.6141666666666659</v>
      </c>
      <c r="T3503" s="149">
        <v>0.32283333333333319</v>
      </c>
      <c r="U3503" s="150">
        <v>45456</v>
      </c>
      <c r="V3503" s="149">
        <v>0.24999999999999911</v>
      </c>
      <c r="W3503" s="130">
        <v>0.25</v>
      </c>
      <c r="X3503" s="135">
        <v>51</v>
      </c>
      <c r="Y3503" s="130" t="str">
        <f t="shared" si="516"/>
        <v>CA189</v>
      </c>
      <c r="Z3503" s="130">
        <f t="shared" si="517"/>
        <v>0</v>
      </c>
      <c r="AA3503" s="135">
        <f t="shared" si="518"/>
        <v>0.25</v>
      </c>
      <c r="AB3503" s="135">
        <f t="shared" si="519"/>
        <v>31.94</v>
      </c>
      <c r="AC3503" s="130">
        <f t="shared" si="520"/>
        <v>51</v>
      </c>
      <c r="AD3503" s="130" t="str">
        <f t="shared" si="521"/>
        <v>63000-131</v>
      </c>
      <c r="AE3503" s="136"/>
      <c r="AF3503" s="137"/>
      <c r="AG3503" s="1"/>
      <c r="AH3503" s="43"/>
      <c r="AI3503" s="229">
        <v>45449</v>
      </c>
    </row>
    <row r="3504" spans="1:35" x14ac:dyDescent="0.25">
      <c r="A3504" s="147">
        <v>45450</v>
      </c>
      <c r="B3504" s="82" t="s">
        <v>10184</v>
      </c>
      <c r="C3504" s="51" t="s">
        <v>633</v>
      </c>
      <c r="D3504" s="51" t="s">
        <v>10186</v>
      </c>
      <c r="E3504" s="54">
        <v>45450</v>
      </c>
      <c r="F3504" s="51" t="s">
        <v>2291</v>
      </c>
      <c r="G3504" s="48" t="s">
        <v>10185</v>
      </c>
      <c r="H3504" s="52">
        <v>4</v>
      </c>
      <c r="I3504" s="51" t="s">
        <v>364</v>
      </c>
      <c r="J3504" s="1">
        <v>4.33</v>
      </c>
      <c r="K3504" s="132">
        <v>1041930</v>
      </c>
      <c r="L3504" s="131"/>
      <c r="M3504" s="131">
        <v>3.7</v>
      </c>
      <c r="N3504" s="131">
        <v>2.7</v>
      </c>
      <c r="O3504" s="133">
        <f t="shared" si="522"/>
        <v>9.990000000000002</v>
      </c>
      <c r="P3504" s="131" t="s">
        <v>3486</v>
      </c>
      <c r="Q3504" s="131" t="s">
        <v>412</v>
      </c>
      <c r="R3504" s="134" t="s">
        <v>997</v>
      </c>
      <c r="S3504" s="149">
        <v>1.6622222222222218</v>
      </c>
      <c r="T3504" s="149">
        <v>0.41555555555555546</v>
      </c>
      <c r="U3504" s="150">
        <v>45456</v>
      </c>
      <c r="V3504" s="149">
        <v>0.16666666666666607</v>
      </c>
      <c r="W3504" s="130">
        <v>0.25</v>
      </c>
      <c r="X3504" s="135">
        <v>24</v>
      </c>
      <c r="Y3504" s="130" t="str">
        <f t="shared" si="516"/>
        <v>RL1821</v>
      </c>
      <c r="Z3504" s="130" t="str">
        <f t="shared" si="517"/>
        <v>1/UR18650ZY</v>
      </c>
      <c r="AA3504" s="135">
        <f t="shared" si="518"/>
        <v>0.25</v>
      </c>
      <c r="AB3504" s="135">
        <f t="shared" si="519"/>
        <v>4.33</v>
      </c>
      <c r="AC3504" s="130">
        <f t="shared" si="520"/>
        <v>24</v>
      </c>
      <c r="AD3504" s="130" t="str">
        <f t="shared" si="521"/>
        <v>66003-271</v>
      </c>
      <c r="AE3504" s="136"/>
      <c r="AF3504" s="137"/>
      <c r="AG3504" s="1" t="s">
        <v>151</v>
      </c>
      <c r="AH3504" s="43">
        <v>65471</v>
      </c>
      <c r="AI3504" s="229">
        <v>45450</v>
      </c>
    </row>
    <row r="3505" spans="1:35" x14ac:dyDescent="0.25">
      <c r="A3505" s="140">
        <v>45440</v>
      </c>
      <c r="B3505" s="55" t="s">
        <v>10105</v>
      </c>
      <c r="C3505" s="51" t="s">
        <v>1765</v>
      </c>
      <c r="D3505" s="51" t="s">
        <v>1766</v>
      </c>
      <c r="E3505" s="54">
        <v>45457</v>
      </c>
      <c r="F3505" s="51" t="s">
        <v>6713</v>
      </c>
      <c r="G3505" s="48" t="s">
        <v>1761</v>
      </c>
      <c r="H3505" s="52">
        <v>5</v>
      </c>
      <c r="I3505" s="51" t="s">
        <v>1762</v>
      </c>
      <c r="J3505" s="1">
        <v>81.5</v>
      </c>
      <c r="K3505" s="132">
        <v>1040143</v>
      </c>
      <c r="L3505" s="131"/>
      <c r="M3505" s="271" t="s">
        <v>7871</v>
      </c>
      <c r="N3505" s="131"/>
      <c r="O3505" s="133"/>
      <c r="P3505" s="131" t="s">
        <v>115</v>
      </c>
      <c r="Q3505" s="131" t="s">
        <v>1764</v>
      </c>
      <c r="R3505" s="134" t="s">
        <v>997</v>
      </c>
      <c r="S3505" s="149">
        <v>12.790833333333332</v>
      </c>
      <c r="T3505" s="149">
        <v>2.5581666666666663</v>
      </c>
      <c r="U3505" s="150">
        <v>45455</v>
      </c>
      <c r="V3505" s="149">
        <v>0.50000000000000089</v>
      </c>
      <c r="W3505" s="130">
        <v>2.06</v>
      </c>
      <c r="X3505" s="135">
        <v>245</v>
      </c>
      <c r="Y3505" s="130" t="str">
        <f t="shared" si="516"/>
        <v>S124</v>
      </c>
      <c r="Z3505" s="130" t="str">
        <f t="shared" si="517"/>
        <v>6/12SB25WHR</v>
      </c>
      <c r="AA3505" s="135">
        <f t="shared" si="518"/>
        <v>2.06</v>
      </c>
      <c r="AB3505" s="135">
        <f t="shared" si="519"/>
        <v>81.5</v>
      </c>
      <c r="AC3505" s="130">
        <f t="shared" si="520"/>
        <v>245</v>
      </c>
      <c r="AD3505" s="130" t="str">
        <f t="shared" si="521"/>
        <v>66002-950</v>
      </c>
      <c r="AE3505" s="136"/>
      <c r="AF3505" s="137"/>
      <c r="AG3505" s="1" t="s">
        <v>152</v>
      </c>
      <c r="AH3505" s="43">
        <v>2420</v>
      </c>
      <c r="AI3505" s="229">
        <v>45435</v>
      </c>
    </row>
    <row r="3506" spans="1:35" x14ac:dyDescent="0.25">
      <c r="A3506" s="140">
        <v>45433</v>
      </c>
      <c r="B3506" s="55" t="s">
        <v>10067</v>
      </c>
      <c r="C3506" s="51"/>
      <c r="D3506" s="51" t="s">
        <v>9762</v>
      </c>
      <c r="E3506" s="54">
        <v>45450</v>
      </c>
      <c r="F3506" s="51" t="s">
        <v>420</v>
      </c>
      <c r="G3506" s="48" t="s">
        <v>9760</v>
      </c>
      <c r="H3506" s="52">
        <v>4</v>
      </c>
      <c r="I3506" s="51" t="s">
        <v>3814</v>
      </c>
      <c r="J3506" s="1">
        <v>1.26</v>
      </c>
      <c r="K3506" s="132">
        <v>1039349</v>
      </c>
      <c r="L3506" s="131"/>
      <c r="M3506" s="131"/>
      <c r="N3506" s="131"/>
      <c r="O3506" s="133">
        <f t="shared" ref="O3506:O3525" si="523">N3506*M3506</f>
        <v>0</v>
      </c>
      <c r="P3506" s="131"/>
      <c r="Q3506" s="131"/>
      <c r="R3506" s="134" t="s">
        <v>2172</v>
      </c>
      <c r="S3506" s="149">
        <v>2.8302777777777783</v>
      </c>
      <c r="T3506" s="149">
        <v>0.70756944444444458</v>
      </c>
      <c r="U3506" s="150">
        <v>45455</v>
      </c>
      <c r="V3506" s="149">
        <v>8.3333333333333037E-2</v>
      </c>
      <c r="W3506" s="130">
        <v>0.25</v>
      </c>
      <c r="X3506" s="135">
        <v>3.08</v>
      </c>
      <c r="Y3506" s="130" t="str">
        <f t="shared" si="516"/>
        <v>CA154</v>
      </c>
      <c r="Z3506" s="130">
        <f t="shared" si="517"/>
        <v>0</v>
      </c>
      <c r="AA3506" s="135">
        <f t="shared" si="518"/>
        <v>0.25</v>
      </c>
      <c r="AB3506" s="135">
        <f t="shared" si="519"/>
        <v>1.26</v>
      </c>
      <c r="AC3506" s="130">
        <f t="shared" si="520"/>
        <v>3.08</v>
      </c>
      <c r="AD3506" s="130" t="str">
        <f t="shared" si="521"/>
        <v>20008-966E</v>
      </c>
      <c r="AE3506" s="136"/>
      <c r="AF3506" s="137"/>
      <c r="AG3506" s="1" t="s">
        <v>573</v>
      </c>
      <c r="AH3506" s="43">
        <v>23964</v>
      </c>
      <c r="AI3506" s="229">
        <v>45432</v>
      </c>
    </row>
    <row r="3507" spans="1:35" x14ac:dyDescent="0.25">
      <c r="A3507" s="144">
        <v>45434</v>
      </c>
      <c r="B3507" s="56" t="s">
        <v>10100</v>
      </c>
      <c r="C3507" s="51" t="s">
        <v>2634</v>
      </c>
      <c r="D3507" s="51" t="s">
        <v>6729</v>
      </c>
      <c r="E3507" s="54">
        <v>45447</v>
      </c>
      <c r="F3507" s="51" t="s">
        <v>6719</v>
      </c>
      <c r="G3507" s="48" t="s">
        <v>6728</v>
      </c>
      <c r="H3507" s="52">
        <v>7</v>
      </c>
      <c r="I3507" s="51" t="s">
        <v>318</v>
      </c>
      <c r="J3507" s="1">
        <v>92.48</v>
      </c>
      <c r="K3507" s="132">
        <v>1039838</v>
      </c>
      <c r="L3507" s="131"/>
      <c r="M3507" s="131">
        <v>7.4</v>
      </c>
      <c r="N3507" s="131">
        <v>16.7</v>
      </c>
      <c r="O3507" s="133">
        <f t="shared" si="523"/>
        <v>123.58</v>
      </c>
      <c r="P3507" s="131" t="s">
        <v>3486</v>
      </c>
      <c r="Q3507" s="131" t="s">
        <v>556</v>
      </c>
      <c r="R3507" s="134" t="s">
        <v>6177</v>
      </c>
      <c r="S3507" s="149">
        <v>13.917777777777774</v>
      </c>
      <c r="T3507" s="149">
        <v>1.9882539682539677</v>
      </c>
      <c r="U3507" s="150">
        <v>45455</v>
      </c>
      <c r="V3507" s="149">
        <v>0.24999999999999911</v>
      </c>
      <c r="W3507" s="130">
        <v>0.99</v>
      </c>
      <c r="X3507" s="135">
        <v>225</v>
      </c>
      <c r="Y3507" s="130" t="str">
        <f t="shared" si="516"/>
        <v>RL353A</v>
      </c>
      <c r="Z3507" s="130" t="str">
        <f t="shared" si="517"/>
        <v>10/NCR18650GA</v>
      </c>
      <c r="AA3507" s="135">
        <f t="shared" si="518"/>
        <v>0.99</v>
      </c>
      <c r="AB3507" s="135">
        <f t="shared" si="519"/>
        <v>92.48</v>
      </c>
      <c r="AC3507" s="130">
        <f t="shared" si="520"/>
        <v>225</v>
      </c>
      <c r="AD3507" s="130" t="str">
        <f t="shared" si="521"/>
        <v>66000-5881</v>
      </c>
      <c r="AE3507" s="136"/>
      <c r="AF3507" s="137"/>
      <c r="AG3507" s="1" t="s">
        <v>152</v>
      </c>
      <c r="AH3507" s="43">
        <v>2173</v>
      </c>
      <c r="AI3507" s="229">
        <v>45433</v>
      </c>
    </row>
    <row r="3508" spans="1:35" x14ac:dyDescent="0.25">
      <c r="A3508" s="144">
        <v>45399</v>
      </c>
      <c r="B3508" s="56" t="s">
        <v>9859</v>
      </c>
      <c r="C3508" s="51"/>
      <c r="D3508" s="51" t="s">
        <v>9862</v>
      </c>
      <c r="E3508" s="54">
        <v>45421</v>
      </c>
      <c r="F3508" s="51" t="s">
        <v>537</v>
      </c>
      <c r="G3508" s="48" t="s">
        <v>9860</v>
      </c>
      <c r="H3508" s="52">
        <v>70</v>
      </c>
      <c r="I3508" s="51" t="s">
        <v>9861</v>
      </c>
      <c r="J3508" s="1">
        <v>0.67</v>
      </c>
      <c r="K3508" s="132">
        <v>1035688</v>
      </c>
      <c r="L3508" s="131"/>
      <c r="M3508" s="131"/>
      <c r="N3508" s="131"/>
      <c r="O3508" s="133">
        <f t="shared" si="523"/>
        <v>0</v>
      </c>
      <c r="P3508" s="131"/>
      <c r="Q3508" s="131"/>
      <c r="R3508" s="134" t="s">
        <v>259</v>
      </c>
      <c r="S3508" s="149">
        <v>1.0325000000000015</v>
      </c>
      <c r="T3508" s="149">
        <v>1.4750000000000022E-2</v>
      </c>
      <c r="U3508" s="150">
        <v>45455</v>
      </c>
      <c r="V3508" s="149">
        <v>8.3333333333333037E-2</v>
      </c>
      <c r="W3508" s="130">
        <v>4.8000000000000001E-2</v>
      </c>
      <c r="X3508" s="135">
        <v>2.75</v>
      </c>
      <c r="Y3508" s="130" t="str">
        <f t="shared" si="516"/>
        <v>CA162</v>
      </c>
      <c r="Z3508" s="130">
        <f t="shared" si="517"/>
        <v>0</v>
      </c>
      <c r="AA3508" s="135">
        <f t="shared" si="518"/>
        <v>4.8000000000000001E-2</v>
      </c>
      <c r="AB3508" s="135">
        <f t="shared" si="519"/>
        <v>0.67</v>
      </c>
      <c r="AC3508" s="130">
        <f t="shared" si="520"/>
        <v>2.75</v>
      </c>
      <c r="AD3508" s="130" t="str">
        <f t="shared" si="521"/>
        <v>66002-515</v>
      </c>
      <c r="AE3508" s="136"/>
      <c r="AF3508" s="137"/>
      <c r="AG3508" s="1" t="s">
        <v>573</v>
      </c>
      <c r="AH3508" s="43" t="s">
        <v>539</v>
      </c>
      <c r="AI3508" s="229">
        <v>45398</v>
      </c>
    </row>
    <row r="3509" spans="1:35" x14ac:dyDescent="0.25">
      <c r="A3509" s="139">
        <v>45460</v>
      </c>
      <c r="B3509" s="58" t="s">
        <v>10208</v>
      </c>
      <c r="C3509" s="51" t="s">
        <v>310</v>
      </c>
      <c r="D3509" s="51" t="s">
        <v>10211</v>
      </c>
      <c r="E3509" s="54">
        <v>45469</v>
      </c>
      <c r="F3509" s="51" t="s">
        <v>339</v>
      </c>
      <c r="G3509" s="48" t="s">
        <v>10209</v>
      </c>
      <c r="H3509" s="52">
        <v>1</v>
      </c>
      <c r="I3509" s="51" t="s">
        <v>10210</v>
      </c>
      <c r="J3509" s="1">
        <v>11.03</v>
      </c>
      <c r="K3509" s="132">
        <v>1042137</v>
      </c>
      <c r="L3509" s="131"/>
      <c r="M3509" s="131">
        <v>4.8</v>
      </c>
      <c r="N3509" s="131">
        <v>4</v>
      </c>
      <c r="O3509" s="133">
        <f t="shared" si="523"/>
        <v>19.2</v>
      </c>
      <c r="P3509" s="131" t="s">
        <v>4011</v>
      </c>
      <c r="Q3509" s="131" t="s">
        <v>562</v>
      </c>
      <c r="R3509" s="134" t="s">
        <v>5667</v>
      </c>
      <c r="S3509" s="149">
        <v>0.71611111111111159</v>
      </c>
      <c r="T3509" s="149">
        <v>0.71611111111111159</v>
      </c>
      <c r="U3509" s="150">
        <v>45460</v>
      </c>
      <c r="V3509" s="149">
        <v>8.3333333333333037E-2</v>
      </c>
      <c r="W3509" s="130">
        <v>0.26</v>
      </c>
      <c r="X3509" s="135">
        <v>32.99</v>
      </c>
      <c r="Y3509" s="130" t="str">
        <f t="shared" si="516"/>
        <v>N1224</v>
      </c>
      <c r="Z3509" s="130" t="str">
        <f t="shared" si="517"/>
        <v>4/ITL4000D</v>
      </c>
      <c r="AA3509" s="135">
        <f t="shared" si="518"/>
        <v>0.26</v>
      </c>
      <c r="AB3509" s="135">
        <f t="shared" si="519"/>
        <v>11.03</v>
      </c>
      <c r="AC3509" s="130">
        <f t="shared" si="520"/>
        <v>32.99</v>
      </c>
      <c r="AD3509" s="130" t="str">
        <f t="shared" si="521"/>
        <v>30004-354GP</v>
      </c>
      <c r="AE3509" s="136"/>
      <c r="AF3509" s="137"/>
      <c r="AG3509" s="1" t="s">
        <v>573</v>
      </c>
      <c r="AH3509" s="43" t="s">
        <v>9419</v>
      </c>
      <c r="AI3509" s="229">
        <v>45454</v>
      </c>
    </row>
    <row r="3510" spans="1:35" x14ac:dyDescent="0.25">
      <c r="A3510" s="147">
        <v>45450</v>
      </c>
      <c r="B3510" s="82" t="s">
        <v>10169</v>
      </c>
      <c r="C3510" s="51" t="s">
        <v>5031</v>
      </c>
      <c r="D3510" s="51" t="s">
        <v>3135</v>
      </c>
      <c r="E3510" s="54">
        <v>45462</v>
      </c>
      <c r="F3510" s="51" t="s">
        <v>10165</v>
      </c>
      <c r="G3510" s="48" t="s">
        <v>3131</v>
      </c>
      <c r="H3510" s="52">
        <v>9</v>
      </c>
      <c r="I3510" s="51" t="s">
        <v>3132</v>
      </c>
      <c r="J3510" s="1">
        <v>20.13</v>
      </c>
      <c r="K3510" s="132">
        <v>1041674</v>
      </c>
      <c r="L3510" s="131"/>
      <c r="M3510" s="131">
        <v>7.2</v>
      </c>
      <c r="N3510" s="131">
        <v>4</v>
      </c>
      <c r="O3510" s="133">
        <f t="shared" si="523"/>
        <v>28.8</v>
      </c>
      <c r="P3510" s="131" t="s">
        <v>4011</v>
      </c>
      <c r="Q3510" s="131" t="s">
        <v>577</v>
      </c>
      <c r="R3510" s="134" t="s">
        <v>9073</v>
      </c>
      <c r="S3510" s="149">
        <v>5.8219444444444441</v>
      </c>
      <c r="T3510" s="149">
        <v>0.64688271604938263</v>
      </c>
      <c r="U3510" s="150">
        <v>45460</v>
      </c>
      <c r="V3510" s="149">
        <v>0.41666666666666785</v>
      </c>
      <c r="W3510" s="130">
        <v>0.31</v>
      </c>
      <c r="X3510" s="135">
        <v>63.86</v>
      </c>
      <c r="Y3510" s="130" t="str">
        <f t="shared" si="516"/>
        <v>N1506</v>
      </c>
      <c r="Z3510" s="130" t="str">
        <f t="shared" si="517"/>
        <v>3/ITL4000D</v>
      </c>
      <c r="AA3510" s="135">
        <f t="shared" si="518"/>
        <v>0.31</v>
      </c>
      <c r="AB3510" s="135">
        <f t="shared" si="519"/>
        <v>20.13</v>
      </c>
      <c r="AC3510" s="130">
        <f t="shared" si="520"/>
        <v>63.86</v>
      </c>
      <c r="AD3510" s="130" t="str">
        <f t="shared" si="521"/>
        <v>30004-356TS</v>
      </c>
      <c r="AE3510" s="136"/>
      <c r="AF3510" s="137"/>
      <c r="AG3510" s="1" t="s">
        <v>152</v>
      </c>
      <c r="AH3510" s="43">
        <v>3066</v>
      </c>
      <c r="AI3510" s="229">
        <v>45448</v>
      </c>
    </row>
    <row r="3511" spans="1:35" x14ac:dyDescent="0.25">
      <c r="A3511" s="140">
        <v>45460</v>
      </c>
      <c r="B3511" s="55" t="s">
        <v>10193</v>
      </c>
      <c r="C3511" s="51" t="s">
        <v>8525</v>
      </c>
      <c r="D3511" s="51" t="s">
        <v>8526</v>
      </c>
      <c r="E3511" s="54">
        <v>45467</v>
      </c>
      <c r="F3511" s="51" t="s">
        <v>5532</v>
      </c>
      <c r="G3511" s="48" t="s">
        <v>8523</v>
      </c>
      <c r="H3511" s="52">
        <v>38</v>
      </c>
      <c r="I3511" s="51" t="s">
        <v>8524</v>
      </c>
      <c r="J3511" s="1">
        <v>115.59</v>
      </c>
      <c r="K3511" s="132">
        <v>1041998</v>
      </c>
      <c r="L3511" s="131"/>
      <c r="M3511" s="131"/>
      <c r="N3511" s="131"/>
      <c r="O3511" s="133">
        <f t="shared" si="523"/>
        <v>0</v>
      </c>
      <c r="P3511" s="131"/>
      <c r="Q3511" s="131"/>
      <c r="R3511" s="134" t="s">
        <v>9073</v>
      </c>
      <c r="S3511" s="149">
        <v>8.7974999999999994</v>
      </c>
      <c r="T3511" s="149">
        <v>0.23151315789473684</v>
      </c>
      <c r="U3511" s="150">
        <v>45460</v>
      </c>
      <c r="V3511" s="149">
        <v>2.6666666666666665</v>
      </c>
      <c r="W3511" s="130">
        <v>0.37</v>
      </c>
      <c r="X3511" s="135">
        <v>153.56</v>
      </c>
      <c r="Y3511" s="130" t="str">
        <f t="shared" si="516"/>
        <v>CH598A</v>
      </c>
      <c r="Z3511" s="130" t="str">
        <f t="shared" si="517"/>
        <v>VECIP67-24/8A</v>
      </c>
      <c r="AA3511" s="135">
        <f t="shared" si="518"/>
        <v>0.37</v>
      </c>
      <c r="AB3511" s="135">
        <f t="shared" si="519"/>
        <v>115.59</v>
      </c>
      <c r="AC3511" s="130">
        <f t="shared" si="520"/>
        <v>153.56</v>
      </c>
      <c r="AD3511" s="130" t="str">
        <f t="shared" si="521"/>
        <v>64900-694XLR</v>
      </c>
      <c r="AE3511" s="136"/>
      <c r="AF3511" s="137"/>
      <c r="AG3511" s="1" t="s">
        <v>153</v>
      </c>
      <c r="AH3511" s="43">
        <v>66277</v>
      </c>
      <c r="AI3511" s="229">
        <v>45453</v>
      </c>
    </row>
    <row r="3512" spans="1:35" x14ac:dyDescent="0.25">
      <c r="A3512" s="224">
        <v>45450</v>
      </c>
      <c r="B3512" s="259" t="s">
        <v>10158</v>
      </c>
      <c r="C3512" s="108" t="s">
        <v>1140</v>
      </c>
      <c r="D3512" s="108" t="s">
        <v>8241</v>
      </c>
      <c r="E3512" s="107">
        <v>45469</v>
      </c>
      <c r="F3512" s="108" t="s">
        <v>10159</v>
      </c>
      <c r="G3512" s="109" t="s">
        <v>8239</v>
      </c>
      <c r="H3512" s="110">
        <v>20</v>
      </c>
      <c r="I3512" s="108" t="s">
        <v>736</v>
      </c>
      <c r="J3512" s="102">
        <v>3.11</v>
      </c>
      <c r="K3512" s="165">
        <v>1041607</v>
      </c>
      <c r="L3512" s="166"/>
      <c r="M3512" s="166">
        <v>3</v>
      </c>
      <c r="N3512" s="166">
        <v>1.2</v>
      </c>
      <c r="O3512" s="167">
        <f t="shared" si="523"/>
        <v>3.5999999999999996</v>
      </c>
      <c r="P3512" s="166" t="s">
        <v>435</v>
      </c>
      <c r="Q3512" s="166" t="s">
        <v>412</v>
      </c>
      <c r="R3512" s="168" t="s">
        <v>997</v>
      </c>
      <c r="S3512" s="201">
        <v>3.5883333333333294</v>
      </c>
      <c r="T3512" s="201">
        <v>0.17941666666666647</v>
      </c>
      <c r="U3512" s="202">
        <v>45460</v>
      </c>
      <c r="V3512" s="201">
        <v>0.41666666666666652</v>
      </c>
      <c r="W3512" s="164">
        <v>0.32</v>
      </c>
      <c r="X3512" s="169">
        <v>22.54</v>
      </c>
      <c r="Y3512" s="164" t="str">
        <f t="shared" si="516"/>
        <v>L324</v>
      </c>
      <c r="Z3512" s="164" t="str">
        <f t="shared" si="517"/>
        <v>1/BR2/3A</v>
      </c>
      <c r="AA3512" s="169">
        <f t="shared" si="518"/>
        <v>0.32</v>
      </c>
      <c r="AB3512" s="169">
        <f t="shared" si="519"/>
        <v>3.11</v>
      </c>
      <c r="AC3512" s="164">
        <f t="shared" si="520"/>
        <v>22.54</v>
      </c>
      <c r="AD3512" s="164" t="str">
        <f t="shared" si="521"/>
        <v>46000-001AMP</v>
      </c>
      <c r="AE3512" s="170"/>
      <c r="AF3512" s="171"/>
      <c r="AG3512" s="102" t="s">
        <v>152</v>
      </c>
      <c r="AH3512" s="103">
        <v>66645</v>
      </c>
      <c r="AI3512" s="260">
        <v>45448</v>
      </c>
    </row>
    <row r="3513" spans="1:35" x14ac:dyDescent="0.25">
      <c r="A3513" s="140">
        <v>45454</v>
      </c>
      <c r="B3513" s="55" t="s">
        <v>10191</v>
      </c>
      <c r="C3513" s="51"/>
      <c r="D3513" s="51" t="s">
        <v>10215</v>
      </c>
      <c r="E3513" s="54">
        <v>45447</v>
      </c>
      <c r="F3513" s="51" t="s">
        <v>302</v>
      </c>
      <c r="G3513" s="48" t="s">
        <v>8101</v>
      </c>
      <c r="H3513" s="52">
        <v>1</v>
      </c>
      <c r="I3513" s="51" t="s">
        <v>10192</v>
      </c>
      <c r="J3513" s="1">
        <v>3.06</v>
      </c>
      <c r="K3513" s="132">
        <v>1041482</v>
      </c>
      <c r="L3513" s="131"/>
      <c r="M3513" s="131"/>
      <c r="N3513" s="131"/>
      <c r="O3513" s="133">
        <f t="shared" si="523"/>
        <v>0</v>
      </c>
      <c r="P3513" s="131"/>
      <c r="Q3513" s="131"/>
      <c r="R3513" s="134" t="s">
        <v>997</v>
      </c>
      <c r="S3513" s="149">
        <v>0.17333333333333378</v>
      </c>
      <c r="T3513" s="149">
        <v>0.17333333333333378</v>
      </c>
      <c r="U3513" s="150">
        <v>45457</v>
      </c>
      <c r="V3513" s="149">
        <v>8.3333333333333037E-2</v>
      </c>
      <c r="W3513" s="130">
        <v>0.25</v>
      </c>
      <c r="X3513" s="135">
        <v>7.33</v>
      </c>
      <c r="Y3513" s="130" t="str">
        <f t="shared" si="516"/>
        <v>CA82</v>
      </c>
      <c r="Z3513" s="130">
        <f t="shared" si="517"/>
        <v>0</v>
      </c>
      <c r="AA3513" s="135">
        <f t="shared" si="518"/>
        <v>0.25</v>
      </c>
      <c r="AB3513" s="135">
        <f t="shared" si="519"/>
        <v>3.06</v>
      </c>
      <c r="AC3513" s="130">
        <f t="shared" si="520"/>
        <v>7.33</v>
      </c>
      <c r="AD3513" s="130" t="str">
        <f t="shared" si="521"/>
        <v>20006-100SMLSPD</v>
      </c>
      <c r="AE3513" s="136"/>
      <c r="AF3513" s="137"/>
      <c r="AG3513" s="1" t="s">
        <v>573</v>
      </c>
      <c r="AH3513" s="43" t="s">
        <v>513</v>
      </c>
      <c r="AI3513" s="229">
        <v>45447</v>
      </c>
    </row>
    <row r="3514" spans="1:35" x14ac:dyDescent="0.25">
      <c r="A3514" s="144">
        <v>45441</v>
      </c>
      <c r="B3514" s="56" t="s">
        <v>10119</v>
      </c>
      <c r="C3514" s="51" t="s">
        <v>2326</v>
      </c>
      <c r="D3514" s="51" t="s">
        <v>5369</v>
      </c>
      <c r="E3514" s="54">
        <v>45458</v>
      </c>
      <c r="F3514" s="51" t="s">
        <v>571</v>
      </c>
      <c r="G3514" s="48" t="s">
        <v>5368</v>
      </c>
      <c r="H3514" s="52">
        <v>250</v>
      </c>
      <c r="I3514" s="51" t="s">
        <v>113</v>
      </c>
      <c r="J3514" s="1">
        <v>8.06</v>
      </c>
      <c r="K3514" s="132">
        <v>1040697</v>
      </c>
      <c r="L3514" s="131"/>
      <c r="M3514" s="131">
        <v>3.6</v>
      </c>
      <c r="N3514" s="131">
        <v>3.35</v>
      </c>
      <c r="O3514" s="133">
        <f t="shared" si="523"/>
        <v>12.06</v>
      </c>
      <c r="P3514" s="131" t="s">
        <v>5138</v>
      </c>
      <c r="Q3514" s="131" t="s">
        <v>412</v>
      </c>
      <c r="R3514" s="134" t="s">
        <v>7574</v>
      </c>
      <c r="S3514" s="149">
        <v>44.275277777777774</v>
      </c>
      <c r="T3514" s="149">
        <v>0.1771011111111111</v>
      </c>
      <c r="U3514" s="150">
        <v>45457</v>
      </c>
      <c r="V3514" s="149">
        <v>3.2499999999999991</v>
      </c>
      <c r="W3514" s="130">
        <v>0.22</v>
      </c>
      <c r="X3514" s="135">
        <v>24</v>
      </c>
      <c r="Y3514" s="130" t="str">
        <f t="shared" si="516"/>
        <v>RL1598</v>
      </c>
      <c r="Z3514" s="130" t="str">
        <f t="shared" si="517"/>
        <v>1/NCR18650BF</v>
      </c>
      <c r="AA3514" s="135">
        <f t="shared" si="518"/>
        <v>0.22</v>
      </c>
      <c r="AB3514" s="135">
        <f t="shared" si="519"/>
        <v>8.06</v>
      </c>
      <c r="AC3514" s="130">
        <f t="shared" si="520"/>
        <v>24</v>
      </c>
      <c r="AD3514" s="130" t="str">
        <f t="shared" si="521"/>
        <v>66002-915</v>
      </c>
      <c r="AE3514" s="136"/>
      <c r="AF3514" s="137"/>
      <c r="AG3514" s="1" t="s">
        <v>153</v>
      </c>
      <c r="AH3514" s="43">
        <v>65616</v>
      </c>
      <c r="AI3514" s="229">
        <v>45440</v>
      </c>
    </row>
    <row r="3515" spans="1:35" x14ac:dyDescent="0.25">
      <c r="A3515" s="147">
        <v>45450</v>
      </c>
      <c r="B3515" s="82" t="s">
        <v>10187</v>
      </c>
      <c r="C3515" s="51" t="s">
        <v>107</v>
      </c>
      <c r="D3515" s="51" t="s">
        <v>104</v>
      </c>
      <c r="E3515" s="54">
        <v>45457</v>
      </c>
      <c r="F3515" s="51" t="s">
        <v>87</v>
      </c>
      <c r="G3515" s="48" t="s">
        <v>103</v>
      </c>
      <c r="H3515" s="52">
        <v>30</v>
      </c>
      <c r="I3515" s="51" t="s">
        <v>3599</v>
      </c>
      <c r="J3515" s="1">
        <v>163.08000000000001</v>
      </c>
      <c r="K3515" s="132">
        <v>1041922</v>
      </c>
      <c r="L3515" s="131"/>
      <c r="M3515" s="131">
        <v>14.8</v>
      </c>
      <c r="N3515" s="131">
        <v>9.6</v>
      </c>
      <c r="O3515" s="133">
        <f t="shared" si="523"/>
        <v>142.08000000000001</v>
      </c>
      <c r="P3515" s="131" t="s">
        <v>3486</v>
      </c>
      <c r="Q3515" s="131" t="s">
        <v>88</v>
      </c>
      <c r="R3515" s="134" t="s">
        <v>10216</v>
      </c>
      <c r="S3515" s="149">
        <v>21.166111111111114</v>
      </c>
      <c r="T3515" s="149">
        <v>0.70553703703703718</v>
      </c>
      <c r="U3515" s="150">
        <v>45457</v>
      </c>
      <c r="V3515" s="149">
        <v>0.50000000000000089</v>
      </c>
      <c r="W3515" s="130">
        <v>0.82</v>
      </c>
      <c r="X3515" s="135">
        <v>375</v>
      </c>
      <c r="Y3515" s="130" t="str">
        <f t="shared" si="516"/>
        <v>RL278</v>
      </c>
      <c r="Z3515" s="130" t="str">
        <f t="shared" si="517"/>
        <v>16/UR18650F-2300</v>
      </c>
      <c r="AA3515" s="135">
        <f t="shared" si="518"/>
        <v>0.82</v>
      </c>
      <c r="AB3515" s="135">
        <f t="shared" si="519"/>
        <v>163.08000000000001</v>
      </c>
      <c r="AC3515" s="130">
        <f t="shared" si="520"/>
        <v>375</v>
      </c>
      <c r="AD3515" s="130" t="str">
        <f t="shared" si="521"/>
        <v>66000-508</v>
      </c>
      <c r="AE3515" s="136"/>
      <c r="AF3515" s="137"/>
      <c r="AG3515" s="1" t="s">
        <v>153</v>
      </c>
      <c r="AH3515" s="43">
        <v>24081</v>
      </c>
      <c r="AI3515" s="229">
        <v>45450</v>
      </c>
    </row>
    <row r="3516" spans="1:35" x14ac:dyDescent="0.25">
      <c r="A3516" s="144">
        <v>45427</v>
      </c>
      <c r="B3516" s="56" t="s">
        <v>10026</v>
      </c>
      <c r="C3516" s="51" t="s">
        <v>1152</v>
      </c>
      <c r="D3516" s="51" t="s">
        <v>1153</v>
      </c>
      <c r="E3516" s="54">
        <v>45436</v>
      </c>
      <c r="F3516" s="51" t="s">
        <v>1149</v>
      </c>
      <c r="G3516" s="48" t="s">
        <v>1150</v>
      </c>
      <c r="H3516" s="52">
        <v>8</v>
      </c>
      <c r="I3516" s="51" t="s">
        <v>1151</v>
      </c>
      <c r="J3516" s="1">
        <v>44.06</v>
      </c>
      <c r="K3516" s="132">
        <v>1038934</v>
      </c>
      <c r="L3516" s="131"/>
      <c r="M3516" s="131">
        <v>36</v>
      </c>
      <c r="N3516" s="131">
        <v>2</v>
      </c>
      <c r="O3516" s="133">
        <f t="shared" si="523"/>
        <v>72</v>
      </c>
      <c r="P3516" s="131" t="s">
        <v>115</v>
      </c>
      <c r="Q3516" s="131" t="s">
        <v>577</v>
      </c>
      <c r="R3516" s="134" t="s">
        <v>997</v>
      </c>
      <c r="S3516" s="149">
        <v>4.4963888888888874</v>
      </c>
      <c r="T3516" s="149">
        <v>0.56204861111111093</v>
      </c>
      <c r="U3516" s="150">
        <v>45457</v>
      </c>
      <c r="V3516" s="149">
        <v>0.50000000000000089</v>
      </c>
      <c r="W3516" s="130">
        <v>1.04</v>
      </c>
      <c r="X3516" s="135">
        <v>115.95</v>
      </c>
      <c r="Y3516" s="130" t="str">
        <f t="shared" si="516"/>
        <v>S122</v>
      </c>
      <c r="Z3516" s="130" t="str">
        <f t="shared" si="517"/>
        <v>3/LB-VWVBM10</v>
      </c>
      <c r="AA3516" s="135">
        <f t="shared" si="518"/>
        <v>1.04</v>
      </c>
      <c r="AB3516" s="135">
        <f t="shared" si="519"/>
        <v>44.06</v>
      </c>
      <c r="AC3516" s="130">
        <f t="shared" si="520"/>
        <v>115.95</v>
      </c>
      <c r="AD3516" s="130" t="str">
        <f t="shared" si="521"/>
        <v>66002-606</v>
      </c>
      <c r="AE3516" s="136"/>
      <c r="AF3516" s="137"/>
      <c r="AG3516" s="1" t="s">
        <v>573</v>
      </c>
      <c r="AH3516" s="43">
        <v>34566</v>
      </c>
      <c r="AI3516" s="229">
        <v>45426</v>
      </c>
    </row>
    <row r="3517" spans="1:35" x14ac:dyDescent="0.25">
      <c r="A3517" s="147">
        <v>45450</v>
      </c>
      <c r="B3517" s="82" t="s">
        <v>10170</v>
      </c>
      <c r="C3517" s="51" t="s">
        <v>633</v>
      </c>
      <c r="D3517" s="51" t="s">
        <v>10217</v>
      </c>
      <c r="E3517" s="54">
        <v>45467</v>
      </c>
      <c r="F3517" s="51" t="s">
        <v>10171</v>
      </c>
      <c r="G3517" s="48" t="s">
        <v>10172</v>
      </c>
      <c r="H3517" s="52">
        <v>1</v>
      </c>
      <c r="I3517" s="51" t="s">
        <v>364</v>
      </c>
      <c r="J3517" s="1">
        <v>3.7</v>
      </c>
      <c r="K3517" s="132">
        <v>104729</v>
      </c>
      <c r="L3517" s="131" t="s">
        <v>10173</v>
      </c>
      <c r="M3517" s="131">
        <v>3.7</v>
      </c>
      <c r="N3517" s="131">
        <v>2.6</v>
      </c>
      <c r="O3517" s="133">
        <f t="shared" si="523"/>
        <v>9.620000000000001</v>
      </c>
      <c r="P3517" s="131" t="s">
        <v>3486</v>
      </c>
      <c r="Q3517" s="131" t="s">
        <v>412</v>
      </c>
      <c r="R3517" s="134" t="s">
        <v>997</v>
      </c>
      <c r="S3517" s="149">
        <v>0.47916666666666696</v>
      </c>
      <c r="T3517" s="149">
        <v>0.47916666666666696</v>
      </c>
      <c r="U3517" s="150">
        <v>45456</v>
      </c>
      <c r="V3517" s="149">
        <v>8.3333333333335702E-2</v>
      </c>
      <c r="W3517" s="130">
        <v>0.25</v>
      </c>
      <c r="X3517" s="135">
        <v>60</v>
      </c>
      <c r="Y3517" s="130" t="str">
        <f t="shared" si="516"/>
        <v>RECELL1710</v>
      </c>
      <c r="Z3517" s="130" t="str">
        <f t="shared" si="517"/>
        <v>1/UR18650ZY</v>
      </c>
      <c r="AA3517" s="135">
        <f t="shared" si="518"/>
        <v>0.25</v>
      </c>
      <c r="AB3517" s="135">
        <f t="shared" si="519"/>
        <v>3.7</v>
      </c>
      <c r="AC3517" s="130">
        <f t="shared" si="520"/>
        <v>60</v>
      </c>
      <c r="AD3517" s="130" t="str">
        <f t="shared" si="521"/>
        <v>22000-486N</v>
      </c>
      <c r="AE3517" s="136"/>
      <c r="AF3517" s="137"/>
      <c r="AG3517" s="1" t="s">
        <v>153</v>
      </c>
      <c r="AH3517" s="43">
        <v>2076</v>
      </c>
      <c r="AI3517" s="229">
        <v>45449</v>
      </c>
    </row>
    <row r="3518" spans="1:35" x14ac:dyDescent="0.25">
      <c r="A3518" s="140">
        <v>45454</v>
      </c>
      <c r="B3518" s="55" t="s">
        <v>10194</v>
      </c>
      <c r="C3518" s="51" t="s">
        <v>8520</v>
      </c>
      <c r="D3518" s="51" t="s">
        <v>8521</v>
      </c>
      <c r="E3518" s="54">
        <v>45469</v>
      </c>
      <c r="F3518" s="51" t="s">
        <v>5532</v>
      </c>
      <c r="G3518" s="48" t="s">
        <v>8518</v>
      </c>
      <c r="H3518" s="52">
        <v>8</v>
      </c>
      <c r="I3518" s="51" t="s">
        <v>8519</v>
      </c>
      <c r="J3518" s="1">
        <v>94.03</v>
      </c>
      <c r="K3518" s="132">
        <v>1041998</v>
      </c>
      <c r="L3518" s="131"/>
      <c r="M3518" s="131"/>
      <c r="N3518" s="131"/>
      <c r="O3518" s="133">
        <f t="shared" si="523"/>
        <v>0</v>
      </c>
      <c r="P3518" s="131"/>
      <c r="Q3518" s="131"/>
      <c r="R3518" s="134" t="s">
        <v>9073</v>
      </c>
      <c r="S3518" s="149">
        <v>1.8611111111111107</v>
      </c>
      <c r="T3518" s="149">
        <v>0.23263888888888884</v>
      </c>
      <c r="U3518" s="150">
        <v>45456</v>
      </c>
      <c r="V3518" s="149">
        <v>0.49999999999999956</v>
      </c>
      <c r="W3518" s="130">
        <v>0.3</v>
      </c>
      <c r="X3518" s="135">
        <v>111.8</v>
      </c>
      <c r="Y3518" s="130" t="str">
        <f t="shared" si="516"/>
        <v>CH597A</v>
      </c>
      <c r="Z3518" s="130" t="str">
        <f t="shared" si="517"/>
        <v>VECIP67-24/5A</v>
      </c>
      <c r="AA3518" s="135">
        <f t="shared" si="518"/>
        <v>0.3</v>
      </c>
      <c r="AB3518" s="135">
        <f t="shared" si="519"/>
        <v>94.03</v>
      </c>
      <c r="AC3518" s="130">
        <f t="shared" si="520"/>
        <v>111.8</v>
      </c>
      <c r="AD3518" s="130" t="str">
        <f t="shared" si="521"/>
        <v>64900-693XLR</v>
      </c>
      <c r="AE3518" s="136"/>
      <c r="AF3518" s="137"/>
      <c r="AG3518" s="1" t="s">
        <v>153</v>
      </c>
      <c r="AH3518" s="43">
        <v>66277</v>
      </c>
      <c r="AI3518" s="229">
        <v>45453</v>
      </c>
    </row>
    <row r="3519" spans="1:35" x14ac:dyDescent="0.25">
      <c r="A3519" s="146">
        <v>45442</v>
      </c>
      <c r="B3519" s="57" t="s">
        <v>10127</v>
      </c>
      <c r="C3519" s="51" t="s">
        <v>2321</v>
      </c>
      <c r="D3519" s="51" t="s">
        <v>10130</v>
      </c>
      <c r="E3519" s="54">
        <v>45468</v>
      </c>
      <c r="F3519" s="51" t="s">
        <v>90</v>
      </c>
      <c r="G3519" s="48" t="s">
        <v>10128</v>
      </c>
      <c r="H3519" s="52">
        <v>15</v>
      </c>
      <c r="I3519" s="51" t="s">
        <v>6356</v>
      </c>
      <c r="J3519" s="1">
        <v>4.17</v>
      </c>
      <c r="K3519" s="132" t="s">
        <v>90</v>
      </c>
      <c r="L3519" s="131" t="s">
        <v>10129</v>
      </c>
      <c r="M3519" s="131">
        <v>3.6</v>
      </c>
      <c r="N3519" s="131">
        <v>1.6</v>
      </c>
      <c r="O3519" s="133">
        <f t="shared" si="523"/>
        <v>5.7600000000000007</v>
      </c>
      <c r="P3519" s="131" t="s">
        <v>6498</v>
      </c>
      <c r="Q3519" s="131" t="s">
        <v>577</v>
      </c>
      <c r="R3519" s="134" t="s">
        <v>9073</v>
      </c>
      <c r="S3519" s="149">
        <v>5.804166666666668</v>
      </c>
      <c r="T3519" s="149">
        <v>0.38694444444444454</v>
      </c>
      <c r="U3519" s="150">
        <v>45460</v>
      </c>
      <c r="V3519" s="149">
        <v>0.49999999999999822</v>
      </c>
      <c r="W3519" s="130">
        <v>0.25</v>
      </c>
      <c r="X3519" s="135"/>
      <c r="Y3519" s="130" t="str">
        <f t="shared" si="516"/>
        <v>N993</v>
      </c>
      <c r="Z3519" s="130" t="str">
        <f t="shared" si="517"/>
        <v>3/IT1600Cs</v>
      </c>
      <c r="AA3519" s="135">
        <f t="shared" si="518"/>
        <v>0.25</v>
      </c>
      <c r="AB3519" s="135">
        <f t="shared" si="519"/>
        <v>4.17</v>
      </c>
      <c r="AC3519" s="130">
        <f t="shared" si="520"/>
        <v>0</v>
      </c>
      <c r="AD3519" s="130" t="str">
        <f t="shared" si="521"/>
        <v>59001-306GP</v>
      </c>
      <c r="AE3519" s="136"/>
      <c r="AF3519" s="137"/>
      <c r="AG3519" s="1"/>
      <c r="AH3519" s="43"/>
      <c r="AI3519" s="229">
        <v>45440</v>
      </c>
    </row>
    <row r="3520" spans="1:35" x14ac:dyDescent="0.25">
      <c r="A3520" s="146">
        <v>45442</v>
      </c>
      <c r="B3520" s="57" t="s">
        <v>10122</v>
      </c>
      <c r="C3520" s="51" t="s">
        <v>10125</v>
      </c>
      <c r="D3520" s="51" t="s">
        <v>10126</v>
      </c>
      <c r="E3520" s="54">
        <v>45468</v>
      </c>
      <c r="F3520" s="51" t="s">
        <v>90</v>
      </c>
      <c r="G3520" s="48" t="s">
        <v>10123</v>
      </c>
      <c r="H3520" s="52">
        <v>50</v>
      </c>
      <c r="I3520" s="51" t="s">
        <v>593</v>
      </c>
      <c r="J3520" s="1">
        <v>13.41</v>
      </c>
      <c r="K3520" s="132" t="s">
        <v>90</v>
      </c>
      <c r="L3520" s="131" t="s">
        <v>10124</v>
      </c>
      <c r="M3520" s="131">
        <v>3.6</v>
      </c>
      <c r="N3520" s="131">
        <v>38</v>
      </c>
      <c r="O3520" s="133">
        <f t="shared" si="523"/>
        <v>136.80000000000001</v>
      </c>
      <c r="P3520" s="131" t="s">
        <v>3945</v>
      </c>
      <c r="Q3520" s="131" t="s">
        <v>550</v>
      </c>
      <c r="R3520" s="134" t="s">
        <v>9073</v>
      </c>
      <c r="S3520" s="149">
        <v>13.351666666666667</v>
      </c>
      <c r="T3520" s="149">
        <v>0.26703333333333334</v>
      </c>
      <c r="U3520" s="150">
        <v>45460</v>
      </c>
      <c r="V3520" s="149">
        <v>0.66666666666666696</v>
      </c>
      <c r="W3520" s="130">
        <v>0.3</v>
      </c>
      <c r="X3520" s="135"/>
      <c r="Y3520" s="130" t="str">
        <f t="shared" si="516"/>
        <v>L570</v>
      </c>
      <c r="Z3520" s="130" t="str">
        <f t="shared" si="517"/>
        <v xml:space="preserve">2/ER34615H </v>
      </c>
      <c r="AA3520" s="135">
        <f t="shared" si="518"/>
        <v>0.3</v>
      </c>
      <c r="AB3520" s="135">
        <f t="shared" si="519"/>
        <v>13.41</v>
      </c>
      <c r="AC3520" s="130">
        <f t="shared" si="520"/>
        <v>0</v>
      </c>
      <c r="AD3520" s="130" t="str">
        <f t="shared" si="521"/>
        <v>59002-212JST</v>
      </c>
      <c r="AE3520" s="136"/>
      <c r="AF3520" s="137"/>
      <c r="AG3520" s="1"/>
      <c r="AH3520" s="43"/>
      <c r="AI3520" s="229">
        <v>45440</v>
      </c>
    </row>
    <row r="3521" spans="1:35" s="1" customFormat="1" x14ac:dyDescent="0.25">
      <c r="A3521" s="224">
        <v>45450</v>
      </c>
      <c r="B3521" s="259" t="s">
        <v>10156</v>
      </c>
      <c r="C3521" s="51" t="s">
        <v>9181</v>
      </c>
      <c r="D3521" s="51" t="s">
        <v>9182</v>
      </c>
      <c r="E3521" s="54">
        <v>45457</v>
      </c>
      <c r="F3521" s="51" t="s">
        <v>10157</v>
      </c>
      <c r="G3521" s="48" t="s">
        <v>9180</v>
      </c>
      <c r="H3521" s="52">
        <v>10</v>
      </c>
      <c r="I3521" s="51" t="s">
        <v>3647</v>
      </c>
      <c r="J3521" s="1">
        <v>14.27</v>
      </c>
      <c r="K3521" s="207">
        <v>1041647</v>
      </c>
      <c r="L3521" s="130"/>
      <c r="M3521" s="130">
        <v>11.1</v>
      </c>
      <c r="N3521" s="130">
        <v>5.5</v>
      </c>
      <c r="O3521" s="135">
        <f t="shared" si="523"/>
        <v>61.05</v>
      </c>
      <c r="P3521" s="130" t="s">
        <v>3486</v>
      </c>
      <c r="Q3521" s="130" t="s">
        <v>577</v>
      </c>
      <c r="R3521" s="130" t="s">
        <v>2172</v>
      </c>
      <c r="S3521" s="135">
        <v>11.437499999999996</v>
      </c>
      <c r="T3521" s="135">
        <v>1.1437499999999996</v>
      </c>
      <c r="U3521" s="210">
        <v>45463</v>
      </c>
      <c r="V3521" s="135">
        <v>0.41666666666666652</v>
      </c>
      <c r="W3521" s="130">
        <v>1.58</v>
      </c>
      <c r="X3521" s="135">
        <v>116</v>
      </c>
      <c r="Y3521" s="130" t="str">
        <f t="shared" si="516"/>
        <v>DH62</v>
      </c>
      <c r="Z3521" s="130" t="str">
        <f t="shared" si="517"/>
        <v>3/INR26650-55A</v>
      </c>
      <c r="AA3521" s="135">
        <f t="shared" si="518"/>
        <v>1.58</v>
      </c>
      <c r="AB3521" s="135">
        <f t="shared" si="519"/>
        <v>14.27</v>
      </c>
      <c r="AC3521" s="130">
        <f t="shared" si="520"/>
        <v>116</v>
      </c>
      <c r="AD3521" s="130" t="str">
        <f t="shared" si="521"/>
        <v>66003-155</v>
      </c>
      <c r="AE3521" s="136"/>
      <c r="AF3521" s="137"/>
      <c r="AG3521" s="1" t="s">
        <v>152</v>
      </c>
      <c r="AH3521" s="43">
        <v>2976</v>
      </c>
      <c r="AI3521" s="229">
        <v>45448</v>
      </c>
    </row>
    <row r="3522" spans="1:35" x14ac:dyDescent="0.25">
      <c r="A3522" s="147">
        <v>45415</v>
      </c>
      <c r="B3522" s="82" t="s">
        <v>9971</v>
      </c>
      <c r="C3522" s="51" t="s">
        <v>327</v>
      </c>
      <c r="D3522" s="51" t="s">
        <v>353</v>
      </c>
      <c r="E3522" s="54">
        <v>45462</v>
      </c>
      <c r="F3522" s="51" t="s">
        <v>571</v>
      </c>
      <c r="G3522" s="48" t="s">
        <v>352</v>
      </c>
      <c r="H3522" s="52">
        <v>300</v>
      </c>
      <c r="I3522" s="51" t="s">
        <v>326</v>
      </c>
      <c r="J3522" s="1">
        <v>33.14</v>
      </c>
      <c r="K3522" s="132">
        <v>1037712</v>
      </c>
      <c r="L3522" s="131"/>
      <c r="M3522" s="131">
        <v>8.4</v>
      </c>
      <c r="N3522" s="131">
        <v>4.5</v>
      </c>
      <c r="O3522" s="133">
        <f t="shared" si="523"/>
        <v>37.800000000000004</v>
      </c>
      <c r="P3522" s="131" t="s">
        <v>3497</v>
      </c>
      <c r="Q3522" s="131" t="s">
        <v>589</v>
      </c>
      <c r="R3522" s="134" t="s">
        <v>10240</v>
      </c>
      <c r="S3522" s="149">
        <v>125.91333333333333</v>
      </c>
      <c r="T3522" s="149">
        <v>0.41971111111111109</v>
      </c>
      <c r="U3522" s="150">
        <v>45463</v>
      </c>
      <c r="V3522" s="149">
        <v>2.4999999999999991</v>
      </c>
      <c r="W3522" s="130">
        <v>0.35</v>
      </c>
      <c r="X3522" s="135">
        <v>54</v>
      </c>
      <c r="Y3522" s="130" t="str">
        <f t="shared" si="516"/>
        <v>N1387</v>
      </c>
      <c r="Z3522" s="130" t="str">
        <f t="shared" si="517"/>
        <v>7/MH-C4500HT</v>
      </c>
      <c r="AA3522" s="135">
        <f t="shared" si="518"/>
        <v>0.35</v>
      </c>
      <c r="AB3522" s="135">
        <f t="shared" si="519"/>
        <v>33.14</v>
      </c>
      <c r="AC3522" s="130">
        <f t="shared" si="520"/>
        <v>54</v>
      </c>
      <c r="AD3522" s="130" t="str">
        <f t="shared" si="521"/>
        <v>66000-909</v>
      </c>
      <c r="AE3522" s="136"/>
      <c r="AF3522" s="137"/>
      <c r="AG3522" s="1" t="s">
        <v>153</v>
      </c>
      <c r="AH3522" s="43">
        <v>65616</v>
      </c>
      <c r="AI3522" s="229">
        <v>45414</v>
      </c>
    </row>
    <row r="3523" spans="1:35" x14ac:dyDescent="0.25">
      <c r="A3523" s="139">
        <v>45432</v>
      </c>
      <c r="B3523" s="58" t="s">
        <v>10048</v>
      </c>
      <c r="C3523" s="51" t="s">
        <v>10052</v>
      </c>
      <c r="D3523" s="51" t="s">
        <v>10051</v>
      </c>
      <c r="E3523" s="54">
        <v>45439</v>
      </c>
      <c r="F3523" s="51" t="s">
        <v>9087</v>
      </c>
      <c r="G3523" s="48" t="s">
        <v>10049</v>
      </c>
      <c r="H3523" s="52">
        <v>1</v>
      </c>
      <c r="I3523" s="51" t="s">
        <v>10050</v>
      </c>
      <c r="J3523" s="1">
        <v>49.04</v>
      </c>
      <c r="K3523" s="132">
        <v>1039356</v>
      </c>
      <c r="L3523" s="131"/>
      <c r="M3523" s="131"/>
      <c r="N3523" s="131"/>
      <c r="O3523" s="133">
        <f t="shared" si="523"/>
        <v>0</v>
      </c>
      <c r="P3523" s="131"/>
      <c r="Q3523" s="131"/>
      <c r="R3523" s="134" t="s">
        <v>259</v>
      </c>
      <c r="S3523" s="149">
        <v>1.3555555555555578</v>
      </c>
      <c r="T3523" s="149">
        <v>1.3555555555555578</v>
      </c>
      <c r="U3523" s="150">
        <v>45462</v>
      </c>
      <c r="V3523" s="149">
        <v>8.3333333333333037E-2</v>
      </c>
      <c r="W3523" s="130">
        <v>0.25</v>
      </c>
      <c r="X3523" s="135">
        <v>108.69</v>
      </c>
      <c r="Y3523" s="130" t="str">
        <f t="shared" ref="Y3523:Y3586" si="524">D3523</f>
        <v>CH574</v>
      </c>
      <c r="Z3523" s="130" t="str">
        <f t="shared" ref="Z3523:Z3586" si="525">C3523</f>
        <v>CH1-AS060</v>
      </c>
      <c r="AA3523" s="135">
        <f t="shared" ref="AA3523:AA3586" si="526">W3523</f>
        <v>0.25</v>
      </c>
      <c r="AB3523" s="135">
        <f t="shared" ref="AB3523:AB3586" si="527">J3523</f>
        <v>49.04</v>
      </c>
      <c r="AC3523" s="130">
        <f t="shared" ref="AC3523:AC3586" si="528">X3523</f>
        <v>108.69</v>
      </c>
      <c r="AD3523" s="130" t="str">
        <f t="shared" ref="AD3523:AD3586" si="529">G3523</f>
        <v>20006-473AS060</v>
      </c>
      <c r="AE3523" s="136"/>
      <c r="AF3523" s="137"/>
      <c r="AG3523" s="1" t="s">
        <v>152</v>
      </c>
      <c r="AH3523" s="43">
        <v>2330</v>
      </c>
      <c r="AI3523" s="229">
        <v>45428</v>
      </c>
    </row>
    <row r="3524" spans="1:35" x14ac:dyDescent="0.25">
      <c r="A3524" s="188">
        <v>45443</v>
      </c>
      <c r="B3524" s="189" t="s">
        <v>10140</v>
      </c>
      <c r="C3524" s="175" t="s">
        <v>10141</v>
      </c>
      <c r="D3524" s="175" t="s">
        <v>5721</v>
      </c>
      <c r="E3524" s="187">
        <v>45453</v>
      </c>
      <c r="F3524" s="175" t="s">
        <v>5717</v>
      </c>
      <c r="G3524" s="176" t="s">
        <v>5718</v>
      </c>
      <c r="H3524" s="177">
        <v>1</v>
      </c>
      <c r="I3524" s="175" t="s">
        <v>5858</v>
      </c>
      <c r="J3524" s="178">
        <v>324.39999999999998</v>
      </c>
      <c r="K3524" s="179">
        <v>1040646</v>
      </c>
      <c r="L3524" s="180"/>
      <c r="M3524" s="180">
        <v>14.68</v>
      </c>
      <c r="N3524" s="180">
        <v>24</v>
      </c>
      <c r="O3524" s="181">
        <f t="shared" si="523"/>
        <v>352.32</v>
      </c>
      <c r="P3524" s="180" t="s">
        <v>421</v>
      </c>
      <c r="Q3524" s="180" t="s">
        <v>562</v>
      </c>
      <c r="R3524" s="182" t="s">
        <v>9073</v>
      </c>
      <c r="S3524" s="196">
        <v>5.1049999999999986</v>
      </c>
      <c r="T3524" s="196">
        <v>5.1049999999999986</v>
      </c>
      <c r="U3524" s="197">
        <v>45462</v>
      </c>
      <c r="V3524" s="196">
        <v>0.16666666666666874</v>
      </c>
      <c r="W3524" s="174">
        <v>3.61</v>
      </c>
      <c r="X3524" s="183">
        <v>696</v>
      </c>
      <c r="Y3524" s="174" t="str">
        <f t="shared" si="524"/>
        <v>L222</v>
      </c>
      <c r="Z3524" s="174" t="str">
        <f t="shared" si="525"/>
        <v>4/LIRDD-HT-BC</v>
      </c>
      <c r="AA3524" s="183">
        <f t="shared" si="526"/>
        <v>3.61</v>
      </c>
      <c r="AB3524" s="183">
        <f t="shared" si="527"/>
        <v>324.39999999999998</v>
      </c>
      <c r="AC3524" s="174">
        <f t="shared" si="528"/>
        <v>696</v>
      </c>
      <c r="AD3524" s="174" t="str">
        <f t="shared" si="529"/>
        <v>66000-220</v>
      </c>
      <c r="AE3524" s="184"/>
      <c r="AF3524" s="185"/>
      <c r="AG3524" s="178" t="s">
        <v>153</v>
      </c>
      <c r="AH3524" s="186">
        <v>67254</v>
      </c>
      <c r="AI3524" s="258">
        <v>45440</v>
      </c>
    </row>
    <row r="3525" spans="1:35" x14ac:dyDescent="0.25">
      <c r="A3525" s="147">
        <v>45450</v>
      </c>
      <c r="B3525" s="82" t="s">
        <v>10174</v>
      </c>
      <c r="C3525" s="51" t="s">
        <v>7856</v>
      </c>
      <c r="D3525" s="51" t="s">
        <v>10176</v>
      </c>
      <c r="E3525" s="54">
        <v>45470</v>
      </c>
      <c r="F3525" s="51" t="s">
        <v>1811</v>
      </c>
      <c r="G3525" s="48" t="s">
        <v>10175</v>
      </c>
      <c r="H3525" s="52">
        <v>30</v>
      </c>
      <c r="I3525" s="51" t="s">
        <v>113</v>
      </c>
      <c r="J3525" s="1">
        <v>34.590000000000003</v>
      </c>
      <c r="K3525" s="132">
        <v>1041804</v>
      </c>
      <c r="L3525" s="131"/>
      <c r="M3525" s="131">
        <v>7.2</v>
      </c>
      <c r="N3525" s="131">
        <v>10</v>
      </c>
      <c r="O3525" s="133">
        <f t="shared" si="523"/>
        <v>72</v>
      </c>
      <c r="P3525" s="131" t="s">
        <v>3486</v>
      </c>
      <c r="Q3525" s="131" t="s">
        <v>492</v>
      </c>
      <c r="R3525" s="134" t="s">
        <v>5667</v>
      </c>
      <c r="S3525" s="149">
        <v>25.939444444444447</v>
      </c>
      <c r="T3525" s="149">
        <v>0.86464814814814828</v>
      </c>
      <c r="U3525" s="150">
        <v>45462</v>
      </c>
      <c r="V3525" s="149">
        <v>0.75</v>
      </c>
      <c r="W3525" s="130">
        <v>0.5</v>
      </c>
      <c r="X3525" s="135">
        <v>90</v>
      </c>
      <c r="Y3525" s="130" t="str">
        <f t="shared" si="524"/>
        <v>RL1836</v>
      </c>
      <c r="Z3525" s="130" t="str">
        <f t="shared" si="525"/>
        <v>6/NCR18650BF</v>
      </c>
      <c r="AA3525" s="135">
        <f t="shared" si="526"/>
        <v>0.5</v>
      </c>
      <c r="AB3525" s="135">
        <f t="shared" si="527"/>
        <v>34.590000000000003</v>
      </c>
      <c r="AC3525" s="130">
        <f t="shared" si="528"/>
        <v>90</v>
      </c>
      <c r="AD3525" s="130" t="str">
        <f t="shared" si="529"/>
        <v>67001-986</v>
      </c>
      <c r="AE3525" s="136"/>
      <c r="AF3525" s="137"/>
      <c r="AG3525" s="1" t="s">
        <v>153</v>
      </c>
      <c r="AH3525" s="43">
        <v>2334</v>
      </c>
      <c r="AI3525" s="229">
        <v>45449</v>
      </c>
    </row>
    <row r="3526" spans="1:35" x14ac:dyDescent="0.25">
      <c r="A3526" s="139">
        <v>45460</v>
      </c>
      <c r="B3526" s="246" t="s">
        <v>10212</v>
      </c>
      <c r="C3526" s="175" t="s">
        <v>5831</v>
      </c>
      <c r="D3526" s="175" t="s">
        <v>9858</v>
      </c>
      <c r="E3526" s="187">
        <v>45464</v>
      </c>
      <c r="F3526" s="175" t="s">
        <v>9087</v>
      </c>
      <c r="G3526" s="176" t="s">
        <v>10065</v>
      </c>
      <c r="H3526" s="177">
        <v>1</v>
      </c>
      <c r="I3526" s="175" t="s">
        <v>5830</v>
      </c>
      <c r="J3526" s="178">
        <v>6.04</v>
      </c>
      <c r="K3526" s="132">
        <v>1042669</v>
      </c>
      <c r="L3526" s="131"/>
      <c r="M3526" s="131">
        <v>3.6</v>
      </c>
      <c r="N3526" s="131">
        <v>6.3</v>
      </c>
      <c r="O3526" s="133">
        <v>28.86</v>
      </c>
      <c r="P3526" s="131" t="s">
        <v>421</v>
      </c>
      <c r="Q3526" s="131" t="s">
        <v>124</v>
      </c>
      <c r="R3526" s="134" t="s">
        <v>287</v>
      </c>
      <c r="S3526" s="149">
        <v>0.30444444444444307</v>
      </c>
      <c r="T3526" s="149">
        <v>0.30444444444444307</v>
      </c>
      <c r="U3526" s="150">
        <v>45462</v>
      </c>
      <c r="V3526" s="149">
        <v>8.3333333333333037E-2</v>
      </c>
      <c r="W3526" s="130">
        <v>0.25</v>
      </c>
      <c r="X3526" s="135">
        <v>60</v>
      </c>
      <c r="Y3526" s="130" t="str">
        <f t="shared" si="524"/>
        <v>L994</v>
      </c>
      <c r="Z3526" s="130" t="str">
        <f t="shared" si="525"/>
        <v>3/ER14505M</v>
      </c>
      <c r="AA3526" s="135">
        <f t="shared" si="526"/>
        <v>0.25</v>
      </c>
      <c r="AB3526" s="135">
        <f t="shared" si="527"/>
        <v>6.04</v>
      </c>
      <c r="AC3526" s="130">
        <f t="shared" si="528"/>
        <v>60</v>
      </c>
      <c r="AD3526" s="130" t="str">
        <f t="shared" si="529"/>
        <v>66003-925</v>
      </c>
      <c r="AE3526" s="136"/>
      <c r="AF3526" s="137"/>
      <c r="AG3526" s="1" t="s">
        <v>573</v>
      </c>
      <c r="AH3526" s="43">
        <v>2330</v>
      </c>
      <c r="AI3526" s="229">
        <v>45457</v>
      </c>
    </row>
    <row r="3527" spans="1:35" x14ac:dyDescent="0.25">
      <c r="A3527" s="147">
        <v>45450</v>
      </c>
      <c r="B3527" s="82" t="s">
        <v>10160</v>
      </c>
      <c r="C3527" s="51" t="s">
        <v>9648</v>
      </c>
      <c r="D3527" s="51" t="s">
        <v>10162</v>
      </c>
      <c r="E3527" s="54">
        <v>45469</v>
      </c>
      <c r="F3527" s="51" t="s">
        <v>10159</v>
      </c>
      <c r="G3527" s="48" t="s">
        <v>10161</v>
      </c>
      <c r="H3527" s="52">
        <v>20</v>
      </c>
      <c r="I3527" s="51" t="s">
        <v>593</v>
      </c>
      <c r="J3527" s="1">
        <v>14.78</v>
      </c>
      <c r="K3527" s="132">
        <v>1041607</v>
      </c>
      <c r="L3527" s="131"/>
      <c r="M3527" s="131">
        <v>7.2</v>
      </c>
      <c r="N3527" s="131">
        <v>20</v>
      </c>
      <c r="O3527" s="133">
        <f t="shared" ref="O3527:O3573" si="530">N3527*M3527</f>
        <v>144</v>
      </c>
      <c r="P3527" s="131" t="s">
        <v>421</v>
      </c>
      <c r="Q3527" s="131" t="s">
        <v>582</v>
      </c>
      <c r="R3527" s="134" t="s">
        <v>5775</v>
      </c>
      <c r="S3527" s="149">
        <v>12.037222222222224</v>
      </c>
      <c r="T3527" s="149">
        <v>0.60186111111111118</v>
      </c>
      <c r="U3527" s="150">
        <v>45462</v>
      </c>
      <c r="V3527" s="149">
        <v>0.33333333333333215</v>
      </c>
      <c r="W3527" s="130">
        <v>0.25</v>
      </c>
      <c r="X3527" s="135">
        <v>67.28</v>
      </c>
      <c r="Y3527" s="130" t="str">
        <f t="shared" si="524"/>
        <v>L792</v>
      </c>
      <c r="Z3527" s="130" t="str">
        <f t="shared" si="525"/>
        <v>2/ER34615H</v>
      </c>
      <c r="AA3527" s="135">
        <f t="shared" si="526"/>
        <v>0.25</v>
      </c>
      <c r="AB3527" s="135">
        <f t="shared" si="527"/>
        <v>14.78</v>
      </c>
      <c r="AC3527" s="130">
        <f t="shared" si="528"/>
        <v>67.28</v>
      </c>
      <c r="AD3527" s="130" t="str">
        <f t="shared" si="529"/>
        <v>59002-212HWM</v>
      </c>
      <c r="AE3527" s="136"/>
      <c r="AF3527" s="137"/>
      <c r="AG3527" s="1" t="s">
        <v>152</v>
      </c>
      <c r="AH3527" s="43">
        <v>66645</v>
      </c>
      <c r="AI3527" s="229">
        <v>45448</v>
      </c>
    </row>
    <row r="3528" spans="1:35" x14ac:dyDescent="0.25">
      <c r="A3528" s="139">
        <v>45453</v>
      </c>
      <c r="B3528" s="58" t="s">
        <v>10190</v>
      </c>
      <c r="C3528" s="51" t="s">
        <v>3248</v>
      </c>
      <c r="D3528" s="51" t="s">
        <v>1886</v>
      </c>
      <c r="E3528" s="54">
        <v>45471</v>
      </c>
      <c r="F3528" s="51" t="s">
        <v>4344</v>
      </c>
      <c r="G3528" s="48" t="s">
        <v>1882</v>
      </c>
      <c r="H3528" s="52">
        <v>40</v>
      </c>
      <c r="I3528" s="51" t="s">
        <v>1883</v>
      </c>
      <c r="J3528" s="1">
        <v>0.84</v>
      </c>
      <c r="K3528" s="132">
        <v>1041911</v>
      </c>
      <c r="L3528" s="131"/>
      <c r="M3528" s="131">
        <v>4.5</v>
      </c>
      <c r="N3528" s="131"/>
      <c r="O3528" s="133">
        <f t="shared" si="530"/>
        <v>0</v>
      </c>
      <c r="P3528" s="131" t="s">
        <v>3538</v>
      </c>
      <c r="Q3528" s="131" t="s">
        <v>577</v>
      </c>
      <c r="R3528" s="134" t="s">
        <v>248</v>
      </c>
      <c r="S3528" s="149">
        <v>11.491944444444446</v>
      </c>
      <c r="T3528" s="149">
        <v>0.28729861111111116</v>
      </c>
      <c r="U3528" s="150">
        <v>45461</v>
      </c>
      <c r="V3528" s="149">
        <v>0.41666666666666785</v>
      </c>
      <c r="W3528" s="130">
        <v>0.22</v>
      </c>
      <c r="X3528" s="135">
        <v>11.7</v>
      </c>
      <c r="Y3528" s="130" t="str">
        <f t="shared" si="524"/>
        <v>AL539</v>
      </c>
      <c r="Z3528" s="130" t="str">
        <f t="shared" si="525"/>
        <v xml:space="preserve">3/PC2400 </v>
      </c>
      <c r="AA3528" s="135">
        <f t="shared" si="526"/>
        <v>0.22</v>
      </c>
      <c r="AB3528" s="135">
        <f t="shared" si="527"/>
        <v>0.84</v>
      </c>
      <c r="AC3528" s="130">
        <f t="shared" si="528"/>
        <v>11.7</v>
      </c>
      <c r="AD3528" s="130" t="str">
        <f t="shared" si="529"/>
        <v>50001-343HAF</v>
      </c>
      <c r="AE3528" s="136"/>
      <c r="AF3528" s="137"/>
      <c r="AG3528" s="1" t="s">
        <v>573</v>
      </c>
      <c r="AH3528" s="43">
        <v>1412</v>
      </c>
      <c r="AI3528" s="229">
        <v>45450</v>
      </c>
    </row>
    <row r="3529" spans="1:35" x14ac:dyDescent="0.25">
      <c r="A3529" s="147">
        <v>45450</v>
      </c>
      <c r="B3529" s="82" t="s">
        <v>10164</v>
      </c>
      <c r="C3529" s="51" t="s">
        <v>310</v>
      </c>
      <c r="D3529" s="51" t="s">
        <v>10167</v>
      </c>
      <c r="E3529" s="54">
        <v>45462</v>
      </c>
      <c r="F3529" s="51" t="s">
        <v>10165</v>
      </c>
      <c r="G3529" s="48" t="s">
        <v>10166</v>
      </c>
      <c r="H3529" s="52">
        <v>15</v>
      </c>
      <c r="I3529" s="51" t="s">
        <v>3107</v>
      </c>
      <c r="J3529" s="1">
        <v>13.58</v>
      </c>
      <c r="K3529" s="132">
        <v>1041674</v>
      </c>
      <c r="L3529" s="131"/>
      <c r="M3529" s="131">
        <v>4.8</v>
      </c>
      <c r="N3529" s="131">
        <v>4</v>
      </c>
      <c r="O3529" s="133">
        <f t="shared" si="530"/>
        <v>19.2</v>
      </c>
      <c r="P3529" s="131" t="s">
        <v>4011</v>
      </c>
      <c r="Q3529" s="131" t="s">
        <v>562</v>
      </c>
      <c r="R3529" s="134" t="s">
        <v>9073</v>
      </c>
      <c r="S3529" s="149">
        <v>8.010555555555559</v>
      </c>
      <c r="T3529" s="149">
        <v>0.53403703703703731</v>
      </c>
      <c r="U3529" s="150">
        <v>45461</v>
      </c>
      <c r="V3529" s="149">
        <v>0.91666666666666607</v>
      </c>
      <c r="W3529" s="130">
        <v>0.31</v>
      </c>
      <c r="X3529" s="135">
        <v>33.619999999999997</v>
      </c>
      <c r="Y3529" s="130" t="str">
        <f t="shared" si="524"/>
        <v>N1513</v>
      </c>
      <c r="Z3529" s="130" t="str">
        <f t="shared" si="525"/>
        <v>4/ITL4000D</v>
      </c>
      <c r="AA3529" s="135">
        <f t="shared" si="526"/>
        <v>0.31</v>
      </c>
      <c r="AB3529" s="135">
        <f t="shared" si="527"/>
        <v>13.58</v>
      </c>
      <c r="AC3529" s="130">
        <f t="shared" si="528"/>
        <v>33.619999999999997</v>
      </c>
      <c r="AD3529" s="130" t="str">
        <f t="shared" si="529"/>
        <v>30004-354TACS</v>
      </c>
      <c r="AE3529" s="136"/>
      <c r="AF3529" s="137"/>
      <c r="AG3529" s="1" t="s">
        <v>152</v>
      </c>
      <c r="AH3529" s="43">
        <v>3066</v>
      </c>
      <c r="AI3529" s="229">
        <v>45448</v>
      </c>
    </row>
    <row r="3530" spans="1:35" x14ac:dyDescent="0.25">
      <c r="A3530" s="147">
        <v>45457</v>
      </c>
      <c r="B3530" s="82" t="s">
        <v>10205</v>
      </c>
      <c r="C3530" s="51" t="s">
        <v>522</v>
      </c>
      <c r="D3530" s="51" t="s">
        <v>10066</v>
      </c>
      <c r="E3530" s="54">
        <v>45470</v>
      </c>
      <c r="F3530" s="51" t="s">
        <v>255</v>
      </c>
      <c r="G3530" s="48" t="s">
        <v>10206</v>
      </c>
      <c r="H3530" s="52">
        <v>1</v>
      </c>
      <c r="I3530" s="51" t="s">
        <v>318</v>
      </c>
      <c r="J3530" s="1">
        <v>8.66</v>
      </c>
      <c r="K3530" s="132">
        <v>1042496</v>
      </c>
      <c r="L3530" s="131"/>
      <c r="M3530" s="131">
        <v>3.6</v>
      </c>
      <c r="N3530" s="131">
        <v>3.45</v>
      </c>
      <c r="O3530" s="133">
        <f t="shared" si="530"/>
        <v>12.420000000000002</v>
      </c>
      <c r="P3530" s="131" t="s">
        <v>3486</v>
      </c>
      <c r="Q3530" s="131" t="s">
        <v>550</v>
      </c>
      <c r="R3530" s="134" t="s">
        <v>997</v>
      </c>
      <c r="S3530" s="149">
        <v>1.6927777777777777</v>
      </c>
      <c r="T3530" s="149">
        <v>1.6927777777777777</v>
      </c>
      <c r="U3530" s="150">
        <v>45461</v>
      </c>
      <c r="V3530" s="149">
        <v>8.3333333333335702E-2</v>
      </c>
      <c r="W3530" s="130">
        <v>1.27</v>
      </c>
      <c r="X3530" s="135">
        <v>38.020000000000003</v>
      </c>
      <c r="Y3530" s="130" t="str">
        <f t="shared" si="524"/>
        <v>RL1828</v>
      </c>
      <c r="Z3530" s="130" t="str">
        <f t="shared" si="525"/>
        <v>2/NCR18650GA</v>
      </c>
      <c r="AA3530" s="135">
        <f t="shared" si="526"/>
        <v>1.27</v>
      </c>
      <c r="AB3530" s="135">
        <f t="shared" si="527"/>
        <v>8.66</v>
      </c>
      <c r="AC3530" s="130">
        <f t="shared" si="528"/>
        <v>38.020000000000003</v>
      </c>
      <c r="AD3530" s="130" t="str">
        <f t="shared" si="529"/>
        <v>66003-273</v>
      </c>
      <c r="AE3530" s="136"/>
      <c r="AF3530" s="137"/>
      <c r="AG3530" s="1" t="s">
        <v>9312</v>
      </c>
      <c r="AH3530" s="43" t="s">
        <v>277</v>
      </c>
      <c r="AI3530" s="229">
        <v>45456</v>
      </c>
    </row>
    <row r="3531" spans="1:35" x14ac:dyDescent="0.25">
      <c r="A3531" s="139">
        <v>45460</v>
      </c>
      <c r="B3531" s="58">
        <v>341926</v>
      </c>
      <c r="C3531" s="51" t="s">
        <v>10214</v>
      </c>
      <c r="D3531" s="51" t="s">
        <v>4402</v>
      </c>
      <c r="E3531" s="54">
        <v>45467</v>
      </c>
      <c r="F3531" s="51" t="s">
        <v>10213</v>
      </c>
      <c r="G3531" s="48" t="s">
        <v>4400</v>
      </c>
      <c r="H3531" s="52">
        <v>10</v>
      </c>
      <c r="I3531" s="51" t="s">
        <v>113</v>
      </c>
      <c r="J3531" s="1">
        <v>6.27</v>
      </c>
      <c r="K3531" s="132">
        <v>1042715</v>
      </c>
      <c r="L3531" s="131"/>
      <c r="M3531" s="131">
        <v>3.6</v>
      </c>
      <c r="N3531" s="131">
        <v>3.35</v>
      </c>
      <c r="O3531" s="133">
        <f t="shared" si="530"/>
        <v>12.06</v>
      </c>
      <c r="P3531" s="131" t="s">
        <v>3486</v>
      </c>
      <c r="Q3531" s="131" t="s">
        <v>412</v>
      </c>
      <c r="R3531" s="134" t="s">
        <v>5667</v>
      </c>
      <c r="S3531" s="149">
        <v>4.8727777777777757</v>
      </c>
      <c r="T3531" s="149">
        <v>0.48727777777777759</v>
      </c>
      <c r="U3531" s="150">
        <v>45461</v>
      </c>
      <c r="V3531" s="149">
        <v>0.33333333333333348</v>
      </c>
      <c r="W3531" s="130">
        <v>0.25</v>
      </c>
      <c r="X3531" s="135">
        <v>24.5</v>
      </c>
      <c r="Y3531" s="130" t="str">
        <f t="shared" si="524"/>
        <v>RL804</v>
      </c>
      <c r="Z3531" s="130" t="str">
        <f t="shared" si="525"/>
        <v>1/LICB-18650-1S1P-HC</v>
      </c>
      <c r="AA3531" s="135">
        <f t="shared" si="526"/>
        <v>0.25</v>
      </c>
      <c r="AB3531" s="135">
        <f t="shared" si="527"/>
        <v>6.27</v>
      </c>
      <c r="AC3531" s="130">
        <f t="shared" si="528"/>
        <v>24.5</v>
      </c>
      <c r="AD3531" s="130" t="str">
        <f t="shared" si="529"/>
        <v>88003-101</v>
      </c>
      <c r="AE3531" s="136"/>
      <c r="AF3531" s="137"/>
      <c r="AG3531" s="1" t="s">
        <v>573</v>
      </c>
      <c r="AH3531" s="43">
        <v>2886</v>
      </c>
      <c r="AI3531" s="229">
        <v>45457</v>
      </c>
    </row>
    <row r="3532" spans="1:35" x14ac:dyDescent="0.25">
      <c r="A3532" s="147">
        <v>45457</v>
      </c>
      <c r="B3532" s="82" t="s">
        <v>10207</v>
      </c>
      <c r="C3532" s="51" t="s">
        <v>2755</v>
      </c>
      <c r="D3532" s="51" t="s">
        <v>2756</v>
      </c>
      <c r="E3532" s="54">
        <v>45463</v>
      </c>
      <c r="F3532" s="51" t="s">
        <v>610</v>
      </c>
      <c r="G3532" s="48" t="s">
        <v>2754</v>
      </c>
      <c r="H3532" s="52">
        <v>4</v>
      </c>
      <c r="I3532" s="51" t="s">
        <v>4505</v>
      </c>
      <c r="J3532" s="1">
        <v>57.47</v>
      </c>
      <c r="K3532" s="132">
        <v>1042514</v>
      </c>
      <c r="L3532" s="131"/>
      <c r="M3532" s="131"/>
      <c r="N3532" s="131"/>
      <c r="O3532" s="133">
        <f t="shared" si="530"/>
        <v>0</v>
      </c>
      <c r="P3532" s="131"/>
      <c r="Q3532" s="131"/>
      <c r="R3532" s="134" t="s">
        <v>997</v>
      </c>
      <c r="S3532" s="149">
        <v>4.7033333333333331</v>
      </c>
      <c r="T3532" s="149">
        <v>1.1758333333333333</v>
      </c>
      <c r="U3532" s="150">
        <v>45461</v>
      </c>
      <c r="V3532" s="149">
        <v>0.50000000000000089</v>
      </c>
      <c r="W3532" s="130">
        <v>0.34</v>
      </c>
      <c r="X3532" s="135">
        <v>110</v>
      </c>
      <c r="Y3532" s="130" t="str">
        <f t="shared" si="524"/>
        <v>CH369</v>
      </c>
      <c r="Z3532" s="130" t="str">
        <f t="shared" si="525"/>
        <v>HP0060WL2</v>
      </c>
      <c r="AA3532" s="135">
        <f t="shared" si="526"/>
        <v>0.34</v>
      </c>
      <c r="AB3532" s="135">
        <f t="shared" si="527"/>
        <v>57.47</v>
      </c>
      <c r="AC3532" s="130">
        <f t="shared" si="528"/>
        <v>110</v>
      </c>
      <c r="AD3532" s="130" t="str">
        <f t="shared" si="529"/>
        <v>66001-384</v>
      </c>
      <c r="AE3532" s="136"/>
      <c r="AF3532" s="137"/>
      <c r="AG3532" s="1" t="s">
        <v>151</v>
      </c>
      <c r="AH3532" s="43">
        <v>1582</v>
      </c>
      <c r="AI3532" s="229">
        <v>45456</v>
      </c>
    </row>
    <row r="3533" spans="1:35" x14ac:dyDescent="0.25">
      <c r="A3533" s="146">
        <v>45456</v>
      </c>
      <c r="B3533" s="57" t="s">
        <v>10203</v>
      </c>
      <c r="C3533" s="51" t="s">
        <v>434</v>
      </c>
      <c r="D3533" s="51" t="s">
        <v>215</v>
      </c>
      <c r="E3533" s="54">
        <v>45503</v>
      </c>
      <c r="F3533" s="51" t="s">
        <v>571</v>
      </c>
      <c r="G3533" s="48" t="s">
        <v>214</v>
      </c>
      <c r="H3533" s="52">
        <v>200</v>
      </c>
      <c r="I3533" s="51" t="s">
        <v>270</v>
      </c>
      <c r="J3533" s="1">
        <v>15.92</v>
      </c>
      <c r="K3533" s="132">
        <v>1042323</v>
      </c>
      <c r="L3533" s="131"/>
      <c r="M3533" s="131">
        <v>10.8</v>
      </c>
      <c r="N3533" s="131">
        <v>2.6</v>
      </c>
      <c r="O3533" s="133">
        <f t="shared" si="530"/>
        <v>28.080000000000002</v>
      </c>
      <c r="P3533" s="131" t="s">
        <v>421</v>
      </c>
      <c r="Q3533" s="131" t="s">
        <v>577</v>
      </c>
      <c r="R3533" s="134" t="s">
        <v>7574</v>
      </c>
      <c r="S3533" s="149">
        <v>72.597499999999997</v>
      </c>
      <c r="T3533" s="149">
        <v>0.36298749999999996</v>
      </c>
      <c r="U3533" s="150">
        <v>45468</v>
      </c>
      <c r="V3533" s="149">
        <v>3.75</v>
      </c>
      <c r="W3533" s="130">
        <v>0.25</v>
      </c>
      <c r="X3533" s="135">
        <v>40</v>
      </c>
      <c r="Y3533" s="130" t="str">
        <f t="shared" si="524"/>
        <v>L300</v>
      </c>
      <c r="Z3533" s="130" t="str">
        <f t="shared" si="525"/>
        <v>3/LS14500</v>
      </c>
      <c r="AA3533" s="135">
        <f t="shared" si="526"/>
        <v>0.25</v>
      </c>
      <c r="AB3533" s="135">
        <f t="shared" si="527"/>
        <v>15.92</v>
      </c>
      <c r="AC3533" s="130">
        <f t="shared" si="528"/>
        <v>40</v>
      </c>
      <c r="AD3533" s="130" t="str">
        <f t="shared" si="529"/>
        <v>65000-765A</v>
      </c>
      <c r="AE3533" s="136"/>
      <c r="AF3533" s="137"/>
      <c r="AG3533" s="1" t="s">
        <v>153</v>
      </c>
      <c r="AH3533" s="43">
        <v>65616</v>
      </c>
      <c r="AI3533" s="229">
        <v>45455</v>
      </c>
    </row>
    <row r="3534" spans="1:35" x14ac:dyDescent="0.25">
      <c r="A3534" s="139">
        <v>45453</v>
      </c>
      <c r="B3534" s="58" t="s">
        <v>10189</v>
      </c>
      <c r="C3534" s="51" t="s">
        <v>3175</v>
      </c>
      <c r="D3534" s="51" t="s">
        <v>1786</v>
      </c>
      <c r="E3534" s="54">
        <v>45471</v>
      </c>
      <c r="F3534" s="51" t="s">
        <v>260</v>
      </c>
      <c r="G3534" s="48" t="s">
        <v>1785</v>
      </c>
      <c r="H3534" s="52">
        <v>20</v>
      </c>
      <c r="I3534" s="51" t="s">
        <v>261</v>
      </c>
      <c r="J3534" s="1">
        <v>25.57</v>
      </c>
      <c r="K3534" s="132">
        <v>1041970</v>
      </c>
      <c r="L3534" s="131"/>
      <c r="M3534" s="131">
        <v>12</v>
      </c>
      <c r="N3534" s="131">
        <v>1.9</v>
      </c>
      <c r="O3534" s="133">
        <f t="shared" si="530"/>
        <v>22.799999999999997</v>
      </c>
      <c r="P3534" s="131" t="s">
        <v>4011</v>
      </c>
      <c r="Q3534" s="131" t="s">
        <v>584</v>
      </c>
      <c r="R3534" s="134" t="s">
        <v>2172</v>
      </c>
      <c r="S3534" s="149">
        <v>5.9597222222222221</v>
      </c>
      <c r="T3534" s="149">
        <v>0.29798611111111112</v>
      </c>
      <c r="U3534" s="150">
        <v>45467</v>
      </c>
      <c r="V3534" s="149">
        <v>2.0000000000000009</v>
      </c>
      <c r="W3534" s="130">
        <v>0.5</v>
      </c>
      <c r="X3534" s="135">
        <v>75</v>
      </c>
      <c r="Y3534" s="130" t="str">
        <f t="shared" si="524"/>
        <v>N393</v>
      </c>
      <c r="Z3534" s="130" t="str">
        <f t="shared" si="525"/>
        <v>10/NC-1900SCR</v>
      </c>
      <c r="AA3534" s="135">
        <f t="shared" si="526"/>
        <v>0.5</v>
      </c>
      <c r="AB3534" s="135">
        <f t="shared" si="527"/>
        <v>25.57</v>
      </c>
      <c r="AC3534" s="130">
        <f t="shared" si="528"/>
        <v>75</v>
      </c>
      <c r="AD3534" s="130" t="str">
        <f t="shared" si="529"/>
        <v>66000-372</v>
      </c>
      <c r="AE3534" s="136"/>
      <c r="AF3534" s="137"/>
      <c r="AG3534" s="1" t="s">
        <v>153</v>
      </c>
      <c r="AH3534" s="43">
        <v>20171</v>
      </c>
      <c r="AI3534" s="229">
        <v>45450</v>
      </c>
    </row>
    <row r="3535" spans="1:35" x14ac:dyDescent="0.25">
      <c r="A3535" s="147">
        <v>45450</v>
      </c>
      <c r="B3535" s="82" t="s">
        <v>10163</v>
      </c>
      <c r="C3535" s="51" t="s">
        <v>2150</v>
      </c>
      <c r="D3535" s="51" t="s">
        <v>381</v>
      </c>
      <c r="E3535" s="54">
        <v>45476</v>
      </c>
      <c r="F3535" s="51" t="s">
        <v>443</v>
      </c>
      <c r="G3535" s="48" t="s">
        <v>380</v>
      </c>
      <c r="H3535" s="52">
        <v>20</v>
      </c>
      <c r="I3535" s="51" t="s">
        <v>95</v>
      </c>
      <c r="J3535" s="1">
        <v>80.02</v>
      </c>
      <c r="K3535" s="132">
        <v>1041605</v>
      </c>
      <c r="L3535" s="131"/>
      <c r="M3535" s="131">
        <v>13.5</v>
      </c>
      <c r="N3535" s="131"/>
      <c r="O3535" s="133">
        <f t="shared" si="530"/>
        <v>0</v>
      </c>
      <c r="P3535" s="131" t="s">
        <v>3538</v>
      </c>
      <c r="Q3535" s="131" t="s">
        <v>382</v>
      </c>
      <c r="R3535" s="134" t="s">
        <v>7339</v>
      </c>
      <c r="S3535" s="149">
        <v>63.463333333333338</v>
      </c>
      <c r="T3535" s="149">
        <v>3.1731666666666669</v>
      </c>
      <c r="U3535" s="150">
        <v>45467</v>
      </c>
      <c r="V3535" s="149">
        <v>1.3333333333333339</v>
      </c>
      <c r="W3535" s="130">
        <v>2.56</v>
      </c>
      <c r="X3535" s="135">
        <v>370</v>
      </c>
      <c r="Y3535" s="130" t="str">
        <f t="shared" si="524"/>
        <v>AL123D</v>
      </c>
      <c r="Z3535" s="130" t="str">
        <f t="shared" si="525"/>
        <v>72/LR20XW</v>
      </c>
      <c r="AA3535" s="135">
        <f t="shared" si="526"/>
        <v>2.56</v>
      </c>
      <c r="AB3535" s="135">
        <f t="shared" si="527"/>
        <v>80.02</v>
      </c>
      <c r="AC3535" s="130">
        <f t="shared" si="528"/>
        <v>370</v>
      </c>
      <c r="AD3535" s="130" t="str">
        <f t="shared" si="529"/>
        <v>66000-182</v>
      </c>
      <c r="AE3535" s="136"/>
      <c r="AF3535" s="137"/>
      <c r="AG3535" s="1" t="s">
        <v>152</v>
      </c>
      <c r="AH3535" s="43">
        <v>65381</v>
      </c>
      <c r="AI3535" s="229">
        <v>45448</v>
      </c>
    </row>
    <row r="3536" spans="1:35" x14ac:dyDescent="0.25">
      <c r="A3536" s="144">
        <v>45434</v>
      </c>
      <c r="B3536" s="56" t="s">
        <v>10095</v>
      </c>
      <c r="C3536" s="51"/>
      <c r="D3536" s="51" t="s">
        <v>10098</v>
      </c>
      <c r="E3536" s="54">
        <v>45448</v>
      </c>
      <c r="F3536" s="51" t="s">
        <v>704</v>
      </c>
      <c r="G3536" s="48" t="s">
        <v>10096</v>
      </c>
      <c r="H3536" s="52">
        <v>11</v>
      </c>
      <c r="I3536" s="51" t="s">
        <v>10097</v>
      </c>
      <c r="J3536" s="1">
        <v>26.26</v>
      </c>
      <c r="K3536" s="132">
        <v>1039890</v>
      </c>
      <c r="L3536" s="131"/>
      <c r="M3536" s="131"/>
      <c r="N3536" s="131"/>
      <c r="O3536" s="133">
        <f t="shared" si="530"/>
        <v>0</v>
      </c>
      <c r="P3536" s="131"/>
      <c r="Q3536" s="131"/>
      <c r="R3536" s="134" t="s">
        <v>5813</v>
      </c>
      <c r="S3536" s="149">
        <v>5.1611111111111114</v>
      </c>
      <c r="T3536" s="149">
        <v>0.46919191919191922</v>
      </c>
      <c r="U3536" s="150">
        <v>45467</v>
      </c>
      <c r="V3536" s="149">
        <v>0.49999999999999956</v>
      </c>
      <c r="W3536" s="130">
        <v>0.25</v>
      </c>
      <c r="X3536" s="135">
        <v>100</v>
      </c>
      <c r="Y3536" s="130" t="str">
        <f t="shared" si="524"/>
        <v>RL1317</v>
      </c>
      <c r="Z3536" s="130">
        <f t="shared" si="525"/>
        <v>0</v>
      </c>
      <c r="AA3536" s="135">
        <f t="shared" si="526"/>
        <v>0.25</v>
      </c>
      <c r="AB3536" s="135">
        <f t="shared" si="527"/>
        <v>26.26</v>
      </c>
      <c r="AC3536" s="130">
        <f t="shared" si="528"/>
        <v>100</v>
      </c>
      <c r="AD3536" s="130" t="str">
        <f t="shared" si="529"/>
        <v>66003-269</v>
      </c>
      <c r="AE3536" s="136"/>
      <c r="AF3536" s="137"/>
      <c r="AG3536" s="1" t="s">
        <v>9312</v>
      </c>
      <c r="AH3536" s="43">
        <v>1796</v>
      </c>
      <c r="AI3536" s="229">
        <v>45434</v>
      </c>
    </row>
    <row r="3537" spans="1:35" x14ac:dyDescent="0.25">
      <c r="A3537" s="144">
        <v>45434</v>
      </c>
      <c r="B3537" s="56" t="s">
        <v>10099</v>
      </c>
      <c r="C3537" s="51" t="s">
        <v>655</v>
      </c>
      <c r="D3537" s="51" t="s">
        <v>656</v>
      </c>
      <c r="E3537" s="54">
        <v>45453</v>
      </c>
      <c r="F3537" s="51" t="s">
        <v>652</v>
      </c>
      <c r="G3537" s="48" t="s">
        <v>653</v>
      </c>
      <c r="H3537" s="52">
        <v>360</v>
      </c>
      <c r="I3537" s="51" t="s">
        <v>654</v>
      </c>
      <c r="J3537" s="1">
        <v>5.58</v>
      </c>
      <c r="K3537" s="132">
        <v>1039840</v>
      </c>
      <c r="L3537" s="131"/>
      <c r="M3537" s="131">
        <v>3.6</v>
      </c>
      <c r="N3537" s="131">
        <v>2.25</v>
      </c>
      <c r="O3537" s="133">
        <f t="shared" si="530"/>
        <v>8.1</v>
      </c>
      <c r="P3537" s="131" t="s">
        <v>3486</v>
      </c>
      <c r="Q3537" s="131" t="s">
        <v>412</v>
      </c>
      <c r="R3537" s="134" t="s">
        <v>2172</v>
      </c>
      <c r="S3537" s="149">
        <v>52.198055555555555</v>
      </c>
      <c r="T3537" s="149">
        <v>0.14499459876543211</v>
      </c>
      <c r="U3537" s="150">
        <v>45467</v>
      </c>
      <c r="V3537" s="149">
        <v>6</v>
      </c>
      <c r="W3537" s="130">
        <v>0.12</v>
      </c>
      <c r="X3537" s="135">
        <v>12.8</v>
      </c>
      <c r="Y3537" s="130" t="str">
        <f t="shared" si="524"/>
        <v>RL1232</v>
      </c>
      <c r="Z3537" s="130" t="str">
        <f t="shared" si="525"/>
        <v>1/UR18650A</v>
      </c>
      <c r="AA3537" s="135">
        <f t="shared" si="526"/>
        <v>0.12</v>
      </c>
      <c r="AB3537" s="135">
        <f t="shared" si="527"/>
        <v>5.58</v>
      </c>
      <c r="AC3537" s="130">
        <f t="shared" si="528"/>
        <v>12.8</v>
      </c>
      <c r="AD3537" s="130" t="str">
        <f t="shared" si="529"/>
        <v>67001-718</v>
      </c>
      <c r="AE3537" s="136"/>
      <c r="AF3537" s="137"/>
      <c r="AG3537" s="1" t="s">
        <v>153</v>
      </c>
      <c r="AH3537" s="43">
        <v>35562</v>
      </c>
      <c r="AI3537" s="229">
        <v>45433</v>
      </c>
    </row>
    <row r="3538" spans="1:35" x14ac:dyDescent="0.25">
      <c r="A3538" s="140">
        <v>45461</v>
      </c>
      <c r="B3538" s="55" t="s">
        <v>10219</v>
      </c>
      <c r="C3538" s="51" t="s">
        <v>3689</v>
      </c>
      <c r="D3538" s="51" t="s">
        <v>727</v>
      </c>
      <c r="E3538" s="54">
        <v>45481</v>
      </c>
      <c r="F3538" s="51" t="s">
        <v>311</v>
      </c>
      <c r="G3538" s="48" t="s">
        <v>726</v>
      </c>
      <c r="H3538" s="52">
        <v>10</v>
      </c>
      <c r="I3538" s="51" t="s">
        <v>312</v>
      </c>
      <c r="J3538" s="1">
        <v>39.83</v>
      </c>
      <c r="K3538" s="132">
        <v>1042926</v>
      </c>
      <c r="L3538" s="131"/>
      <c r="M3538" s="131">
        <v>3</v>
      </c>
      <c r="N3538" s="131">
        <v>15</v>
      </c>
      <c r="O3538" s="133">
        <f t="shared" si="530"/>
        <v>45</v>
      </c>
      <c r="P3538" s="131" t="s">
        <v>435</v>
      </c>
      <c r="Q3538" s="131" t="s">
        <v>124</v>
      </c>
      <c r="R3538" s="134" t="s">
        <v>9073</v>
      </c>
      <c r="S3538" s="149">
        <v>9.3524999999999991</v>
      </c>
      <c r="T3538" s="149">
        <v>0.93524999999999991</v>
      </c>
      <c r="U3538" s="150">
        <v>45464</v>
      </c>
      <c r="V3538" s="149">
        <v>0.33333333333333215</v>
      </c>
      <c r="W3538" s="130">
        <v>0.51</v>
      </c>
      <c r="X3538" s="135">
        <v>74</v>
      </c>
      <c r="Y3538" s="130" t="str">
        <f t="shared" si="524"/>
        <v>L286A</v>
      </c>
      <c r="Z3538" s="130" t="str">
        <f t="shared" si="525"/>
        <v>3/BR-CE</v>
      </c>
      <c r="AA3538" s="135">
        <f t="shared" si="526"/>
        <v>0.51</v>
      </c>
      <c r="AB3538" s="135">
        <f t="shared" si="527"/>
        <v>39.83</v>
      </c>
      <c r="AC3538" s="130">
        <f t="shared" si="528"/>
        <v>74</v>
      </c>
      <c r="AD3538" s="130" t="str">
        <f t="shared" si="529"/>
        <v>66000-277A</v>
      </c>
      <c r="AE3538" s="136"/>
      <c r="AF3538" s="137"/>
      <c r="AG3538" s="1" t="s">
        <v>153</v>
      </c>
      <c r="AH3538" s="43">
        <v>65813</v>
      </c>
      <c r="AI3538" s="229">
        <v>45460</v>
      </c>
    </row>
    <row r="3539" spans="1:35" x14ac:dyDescent="0.25">
      <c r="A3539" s="146">
        <v>45456</v>
      </c>
      <c r="B3539" s="57" t="s">
        <v>10201</v>
      </c>
      <c r="C3539" s="51" t="s">
        <v>673</v>
      </c>
      <c r="D3539" s="51" t="s">
        <v>725</v>
      </c>
      <c r="E3539" s="54">
        <v>45474</v>
      </c>
      <c r="F3539" s="51" t="s">
        <v>579</v>
      </c>
      <c r="G3539" s="48" t="s">
        <v>724</v>
      </c>
      <c r="H3539" s="52">
        <v>3</v>
      </c>
      <c r="I3539" s="51" t="s">
        <v>270</v>
      </c>
      <c r="J3539" s="1">
        <v>11.63</v>
      </c>
      <c r="K3539" s="132">
        <v>1041983</v>
      </c>
      <c r="L3539" s="131"/>
      <c r="M3539" s="131">
        <v>3.6</v>
      </c>
      <c r="N3539" s="131">
        <v>2.1</v>
      </c>
      <c r="O3539" s="133">
        <f t="shared" si="530"/>
        <v>7.5600000000000005</v>
      </c>
      <c r="P3539" s="131" t="s">
        <v>421</v>
      </c>
      <c r="Q3539" s="131" t="s">
        <v>412</v>
      </c>
      <c r="R3539" s="134" t="s">
        <v>997</v>
      </c>
      <c r="S3539" s="149">
        <v>1.4516666666666684</v>
      </c>
      <c r="T3539" s="149">
        <v>0.48388888888888948</v>
      </c>
      <c r="U3539" s="150">
        <v>45463</v>
      </c>
      <c r="V3539" s="149">
        <v>0.16666666666666874</v>
      </c>
      <c r="W3539" s="130">
        <v>0.34</v>
      </c>
      <c r="X3539" s="135">
        <v>60</v>
      </c>
      <c r="Y3539" s="130" t="str">
        <f t="shared" si="524"/>
        <v>L238</v>
      </c>
      <c r="Z3539" s="130" t="str">
        <f t="shared" si="525"/>
        <v>2/LS14500</v>
      </c>
      <c r="AA3539" s="135">
        <f t="shared" si="526"/>
        <v>0.34</v>
      </c>
      <c r="AB3539" s="135">
        <f t="shared" si="527"/>
        <v>11.63</v>
      </c>
      <c r="AC3539" s="130">
        <f t="shared" si="528"/>
        <v>60</v>
      </c>
      <c r="AD3539" s="130" t="str">
        <f t="shared" si="529"/>
        <v>66000-231</v>
      </c>
      <c r="AE3539" s="136"/>
      <c r="AF3539" s="137"/>
      <c r="AG3539" s="1" t="s">
        <v>573</v>
      </c>
      <c r="AH3539" s="43">
        <v>23769</v>
      </c>
      <c r="AI3539" s="229">
        <v>45453</v>
      </c>
    </row>
    <row r="3540" spans="1:35" x14ac:dyDescent="0.25">
      <c r="A3540" s="146">
        <v>45463</v>
      </c>
      <c r="B3540" s="57" t="s">
        <v>10233</v>
      </c>
      <c r="C3540" s="51" t="s">
        <v>7572</v>
      </c>
      <c r="D3540" s="51" t="s">
        <v>10262</v>
      </c>
      <c r="E3540" s="54">
        <v>45477</v>
      </c>
      <c r="F3540" s="51" t="s">
        <v>1370</v>
      </c>
      <c r="G3540" s="48" t="s">
        <v>10234</v>
      </c>
      <c r="H3540" s="52">
        <v>1</v>
      </c>
      <c r="I3540" s="51" t="s">
        <v>8355</v>
      </c>
      <c r="J3540" s="1">
        <v>9.67</v>
      </c>
      <c r="K3540" s="132">
        <v>1043377</v>
      </c>
      <c r="L3540" s="131"/>
      <c r="M3540" s="131">
        <v>3.6</v>
      </c>
      <c r="N3540" s="131">
        <v>2.1</v>
      </c>
      <c r="O3540" s="133">
        <f t="shared" si="530"/>
        <v>7.5600000000000005</v>
      </c>
      <c r="P3540" s="131" t="s">
        <v>421</v>
      </c>
      <c r="Q3540" s="131" t="s">
        <v>412</v>
      </c>
      <c r="R3540" s="134" t="s">
        <v>5813</v>
      </c>
      <c r="S3540" s="149">
        <v>0.39916666666666645</v>
      </c>
      <c r="T3540" s="149">
        <v>0.39916666666666645</v>
      </c>
      <c r="U3540" s="150">
        <v>45463</v>
      </c>
      <c r="V3540" s="149">
        <v>8.3333333333333037E-2</v>
      </c>
      <c r="W3540" s="130">
        <v>0.25</v>
      </c>
      <c r="X3540" s="135">
        <v>20</v>
      </c>
      <c r="Y3540" s="130" t="str">
        <f t="shared" si="524"/>
        <v>RECELL1711</v>
      </c>
      <c r="Z3540" s="130" t="str">
        <f t="shared" si="525"/>
        <v>1/LS17330</v>
      </c>
      <c r="AA3540" s="135">
        <f t="shared" si="526"/>
        <v>0.25</v>
      </c>
      <c r="AB3540" s="135">
        <f t="shared" si="527"/>
        <v>9.67</v>
      </c>
      <c r="AC3540" s="130">
        <f t="shared" si="528"/>
        <v>20</v>
      </c>
      <c r="AD3540" s="130" t="str">
        <f t="shared" si="529"/>
        <v>33003-066A</v>
      </c>
      <c r="AE3540" s="136"/>
      <c r="AF3540" s="137"/>
      <c r="AG3540" s="1" t="s">
        <v>9312</v>
      </c>
      <c r="AH3540" s="43">
        <v>66989</v>
      </c>
      <c r="AI3540" s="229">
        <v>45463</v>
      </c>
    </row>
    <row r="3541" spans="1:35" x14ac:dyDescent="0.25">
      <c r="A3541" s="140">
        <v>45461</v>
      </c>
      <c r="B3541" s="55" t="s">
        <v>10220</v>
      </c>
      <c r="C3541" s="51" t="s">
        <v>379</v>
      </c>
      <c r="D3541" s="51" t="s">
        <v>825</v>
      </c>
      <c r="E3541" s="54">
        <v>45481</v>
      </c>
      <c r="F3541" s="51" t="s">
        <v>311</v>
      </c>
      <c r="G3541" s="48" t="s">
        <v>824</v>
      </c>
      <c r="H3541" s="52">
        <v>10</v>
      </c>
      <c r="I3541" s="51" t="s">
        <v>378</v>
      </c>
      <c r="J3541" s="1">
        <v>4.08</v>
      </c>
      <c r="K3541" s="132">
        <v>1042926</v>
      </c>
      <c r="L3541" s="131"/>
      <c r="M3541" s="131">
        <v>3</v>
      </c>
      <c r="N3541" s="131">
        <v>3</v>
      </c>
      <c r="O3541" s="133">
        <f t="shared" si="530"/>
        <v>9</v>
      </c>
      <c r="P3541" s="131" t="s">
        <v>411</v>
      </c>
      <c r="Q3541" s="131" t="s">
        <v>124</v>
      </c>
      <c r="R3541" s="134" t="s">
        <v>9073</v>
      </c>
      <c r="S3541" s="149">
        <v>5.7480555555555579</v>
      </c>
      <c r="T3541" s="149">
        <v>0.57480555555555579</v>
      </c>
      <c r="U3541" s="150">
        <v>45463</v>
      </c>
      <c r="V3541" s="149">
        <v>0.33333333333333215</v>
      </c>
      <c r="W3541" s="130">
        <v>0.32</v>
      </c>
      <c r="X3541" s="135">
        <v>16.899999999999999</v>
      </c>
      <c r="Y3541" s="130" t="str">
        <f t="shared" si="524"/>
        <v>L500</v>
      </c>
      <c r="Z3541" s="130" t="str">
        <f t="shared" si="525"/>
        <v>3/CR2477</v>
      </c>
      <c r="AA3541" s="135">
        <f t="shared" si="526"/>
        <v>0.32</v>
      </c>
      <c r="AB3541" s="135">
        <f t="shared" si="527"/>
        <v>4.08</v>
      </c>
      <c r="AC3541" s="130">
        <f t="shared" si="528"/>
        <v>16.899999999999999</v>
      </c>
      <c r="AD3541" s="130" t="str">
        <f t="shared" si="529"/>
        <v>66000-679</v>
      </c>
      <c r="AE3541" s="136"/>
      <c r="AF3541" s="137"/>
      <c r="AG3541" s="1" t="s">
        <v>153</v>
      </c>
      <c r="AH3541" s="43">
        <v>65813</v>
      </c>
      <c r="AI3541" s="229">
        <v>45460</v>
      </c>
    </row>
    <row r="3542" spans="1:35" x14ac:dyDescent="0.25">
      <c r="A3542" s="146">
        <v>45463</v>
      </c>
      <c r="B3542" s="57" t="s">
        <v>10231</v>
      </c>
      <c r="C3542" s="51" t="s">
        <v>580</v>
      </c>
      <c r="D3542" s="51" t="s">
        <v>3466</v>
      </c>
      <c r="E3542" s="54">
        <v>45478</v>
      </c>
      <c r="F3542" s="51" t="s">
        <v>267</v>
      </c>
      <c r="G3542" s="48" t="s">
        <v>3464</v>
      </c>
      <c r="H3542" s="52">
        <v>6</v>
      </c>
      <c r="I3542" s="51" t="s">
        <v>364</v>
      </c>
      <c r="J3542" s="1">
        <v>8.2799999999999994</v>
      </c>
      <c r="K3542" s="132">
        <v>1043286</v>
      </c>
      <c r="L3542" s="131"/>
      <c r="M3542" s="131">
        <v>3.7</v>
      </c>
      <c r="N3542" s="131">
        <v>5.2</v>
      </c>
      <c r="O3542" s="133">
        <f t="shared" si="530"/>
        <v>19.240000000000002</v>
      </c>
      <c r="P3542" s="131" t="s">
        <v>3486</v>
      </c>
      <c r="Q3542" s="131" t="s">
        <v>550</v>
      </c>
      <c r="R3542" s="134" t="s">
        <v>5667</v>
      </c>
      <c r="S3542" s="149">
        <v>3.5972222222222205</v>
      </c>
      <c r="T3542" s="149">
        <v>0.59953703703703676</v>
      </c>
      <c r="U3542" s="150">
        <v>45474</v>
      </c>
      <c r="V3542" s="149">
        <v>0.25000000000000178</v>
      </c>
      <c r="W3542" s="130">
        <v>0.56000000000000005</v>
      </c>
      <c r="X3542" s="135">
        <v>40</v>
      </c>
      <c r="Y3542" s="130" t="str">
        <f t="shared" si="524"/>
        <v>RL261A</v>
      </c>
      <c r="Z3542" s="130" t="str">
        <f t="shared" si="525"/>
        <v>2/UR18650ZY</v>
      </c>
      <c r="AA3542" s="135">
        <f t="shared" si="526"/>
        <v>0.56000000000000005</v>
      </c>
      <c r="AB3542" s="135">
        <f t="shared" si="527"/>
        <v>8.2799999999999994</v>
      </c>
      <c r="AC3542" s="130">
        <f t="shared" si="528"/>
        <v>40</v>
      </c>
      <c r="AD3542" s="130" t="str">
        <f t="shared" si="529"/>
        <v>66000-493</v>
      </c>
      <c r="AE3542" s="136"/>
      <c r="AF3542" s="137"/>
      <c r="AG3542" s="1" t="s">
        <v>151</v>
      </c>
      <c r="AH3542" s="43">
        <v>66116</v>
      </c>
      <c r="AI3542" s="229">
        <v>45462</v>
      </c>
    </row>
    <row r="3543" spans="1:35" x14ac:dyDescent="0.25">
      <c r="A3543" s="144">
        <v>45469</v>
      </c>
      <c r="B3543" s="56" t="s">
        <v>10268</v>
      </c>
      <c r="C3543" s="51" t="s">
        <v>2561</v>
      </c>
      <c r="D3543" s="51" t="s">
        <v>2562</v>
      </c>
      <c r="E3543" s="54">
        <v>45483</v>
      </c>
      <c r="F3543" s="51" t="s">
        <v>529</v>
      </c>
      <c r="G3543" s="48" t="s">
        <v>2560</v>
      </c>
      <c r="H3543" s="52">
        <v>2</v>
      </c>
      <c r="I3543" s="51" t="s">
        <v>315</v>
      </c>
      <c r="J3543" s="1">
        <v>5.83</v>
      </c>
      <c r="K3543" s="132">
        <v>1044102</v>
      </c>
      <c r="L3543" s="131"/>
      <c r="M3543" s="131">
        <v>3.6</v>
      </c>
      <c r="N3543" s="131">
        <v>1.65</v>
      </c>
      <c r="O3543" s="133">
        <f t="shared" si="530"/>
        <v>5.9399999999999995</v>
      </c>
      <c r="P3543" s="131" t="s">
        <v>3497</v>
      </c>
      <c r="Q3543" s="131" t="s">
        <v>577</v>
      </c>
      <c r="R3543" s="134" t="s">
        <v>287</v>
      </c>
      <c r="S3543" s="149">
        <v>1.2513888888888896</v>
      </c>
      <c r="T3543" s="149">
        <v>0.62569444444444478</v>
      </c>
      <c r="U3543" s="150">
        <v>45474</v>
      </c>
      <c r="V3543" s="149">
        <v>0.16666666666666607</v>
      </c>
      <c r="W3543" s="130">
        <v>0.64</v>
      </c>
      <c r="X3543" s="135">
        <v>26</v>
      </c>
      <c r="Y3543" s="130" t="str">
        <f t="shared" si="524"/>
        <v>N1400</v>
      </c>
      <c r="Z3543" s="130" t="str">
        <f t="shared" si="525"/>
        <v>3/HR-AAU</v>
      </c>
      <c r="AA3543" s="135">
        <f t="shared" si="526"/>
        <v>0.64</v>
      </c>
      <c r="AB3543" s="135">
        <f t="shared" si="527"/>
        <v>5.83</v>
      </c>
      <c r="AC3543" s="130">
        <f t="shared" si="528"/>
        <v>26</v>
      </c>
      <c r="AD3543" s="130" t="str">
        <f t="shared" si="529"/>
        <v>30006-233FLT-R</v>
      </c>
      <c r="AE3543" s="136"/>
      <c r="AF3543" s="137"/>
      <c r="AG3543" s="1" t="s">
        <v>151</v>
      </c>
      <c r="AH3543" s="43">
        <v>24220</v>
      </c>
      <c r="AI3543" s="229">
        <v>45469</v>
      </c>
    </row>
    <row r="3544" spans="1:35" x14ac:dyDescent="0.25">
      <c r="A3544" s="146">
        <v>45470</v>
      </c>
      <c r="B3544" s="57" t="s">
        <v>10274</v>
      </c>
      <c r="C3544" s="51" t="s">
        <v>379</v>
      </c>
      <c r="D3544" s="51" t="s">
        <v>439</v>
      </c>
      <c r="E3544" s="54">
        <v>45483</v>
      </c>
      <c r="F3544" s="51" t="s">
        <v>117</v>
      </c>
      <c r="G3544" s="48" t="s">
        <v>438</v>
      </c>
      <c r="H3544" s="52">
        <v>4</v>
      </c>
      <c r="I3544" s="51" t="s">
        <v>378</v>
      </c>
      <c r="J3544" s="1">
        <v>3.69</v>
      </c>
      <c r="K3544" s="132">
        <v>1044144</v>
      </c>
      <c r="L3544" s="131" t="s">
        <v>10275</v>
      </c>
      <c r="M3544" s="131">
        <v>3</v>
      </c>
      <c r="N3544" s="131">
        <v>3</v>
      </c>
      <c r="O3544" s="133">
        <f t="shared" si="530"/>
        <v>9</v>
      </c>
      <c r="P3544" s="131" t="s">
        <v>411</v>
      </c>
      <c r="Q3544" s="131" t="s">
        <v>124</v>
      </c>
      <c r="R3544" s="134" t="s">
        <v>248</v>
      </c>
      <c r="S3544" s="149">
        <v>1.7458333333333318</v>
      </c>
      <c r="T3544" s="149">
        <v>0.43645833333333295</v>
      </c>
      <c r="U3544" s="150">
        <v>45474</v>
      </c>
      <c r="V3544" s="149">
        <v>0.16666666666666874</v>
      </c>
      <c r="W3544" s="130">
        <v>0.51</v>
      </c>
      <c r="X3544" s="135">
        <v>15.13</v>
      </c>
      <c r="Y3544" s="130" t="str">
        <f t="shared" si="524"/>
        <v>L601</v>
      </c>
      <c r="Z3544" s="130" t="str">
        <f t="shared" si="525"/>
        <v>3/CR2477</v>
      </c>
      <c r="AA3544" s="135">
        <f t="shared" si="526"/>
        <v>0.51</v>
      </c>
      <c r="AB3544" s="135">
        <f t="shared" si="527"/>
        <v>3.69</v>
      </c>
      <c r="AC3544" s="130">
        <f t="shared" si="528"/>
        <v>15.13</v>
      </c>
      <c r="AD3544" s="130" t="str">
        <f t="shared" si="529"/>
        <v>85000-249</v>
      </c>
      <c r="AE3544" s="136"/>
      <c r="AF3544" s="137"/>
      <c r="AG3544" s="1" t="s">
        <v>573</v>
      </c>
      <c r="AH3544" s="43">
        <v>24232</v>
      </c>
      <c r="AI3544" s="229">
        <v>45469</v>
      </c>
    </row>
    <row r="3545" spans="1:35" x14ac:dyDescent="0.25">
      <c r="A3545" s="146">
        <v>45463</v>
      </c>
      <c r="B3545" s="57" t="s">
        <v>10223</v>
      </c>
      <c r="C3545" s="51" t="s">
        <v>580</v>
      </c>
      <c r="D3545" s="51" t="s">
        <v>10225</v>
      </c>
      <c r="E3545" s="54">
        <v>45476</v>
      </c>
      <c r="F3545" s="51" t="s">
        <v>302</v>
      </c>
      <c r="G3545" s="48" t="s">
        <v>10224</v>
      </c>
      <c r="H3545" s="52">
        <v>2</v>
      </c>
      <c r="I3545" s="51" t="s">
        <v>364</v>
      </c>
      <c r="J3545" s="1">
        <v>8.5500000000000007</v>
      </c>
      <c r="K3545" s="132">
        <v>1043160</v>
      </c>
      <c r="L3545" s="131"/>
      <c r="M3545" s="131">
        <v>7.4</v>
      </c>
      <c r="N3545" s="131">
        <v>2.6</v>
      </c>
      <c r="O3545" s="133">
        <f t="shared" si="530"/>
        <v>19.240000000000002</v>
      </c>
      <c r="P3545" s="131" t="s">
        <v>3486</v>
      </c>
      <c r="Q3545" s="131" t="s">
        <v>582</v>
      </c>
      <c r="R3545" s="134" t="s">
        <v>997</v>
      </c>
      <c r="S3545" s="149">
        <v>0.7983333333333329</v>
      </c>
      <c r="T3545" s="149">
        <v>0.39916666666666645</v>
      </c>
      <c r="U3545" s="150">
        <v>45474</v>
      </c>
      <c r="V3545" s="149">
        <v>0.16666666666666607</v>
      </c>
      <c r="W3545" s="130">
        <v>0.25</v>
      </c>
      <c r="X3545" s="135">
        <v>45</v>
      </c>
      <c r="Y3545" s="130" t="str">
        <f t="shared" si="524"/>
        <v>RL1840</v>
      </c>
      <c r="Z3545" s="130" t="str">
        <f t="shared" si="525"/>
        <v>2/UR18650ZY</v>
      </c>
      <c r="AA3545" s="135">
        <f t="shared" si="526"/>
        <v>0.25</v>
      </c>
      <c r="AB3545" s="135">
        <f t="shared" si="527"/>
        <v>8.5500000000000007</v>
      </c>
      <c r="AC3545" s="130">
        <f t="shared" si="528"/>
        <v>45</v>
      </c>
      <c r="AD3545" s="130" t="str">
        <f t="shared" si="529"/>
        <v>66003-274</v>
      </c>
      <c r="AE3545" s="136"/>
      <c r="AF3545" s="137"/>
      <c r="AG3545" s="1" t="s">
        <v>9312</v>
      </c>
      <c r="AH3545" s="43" t="s">
        <v>513</v>
      </c>
      <c r="AI3545" s="229">
        <v>45462</v>
      </c>
    </row>
    <row r="3546" spans="1:35" x14ac:dyDescent="0.25">
      <c r="A3546" s="147">
        <v>45464</v>
      </c>
      <c r="B3546" s="82" t="s">
        <v>10251</v>
      </c>
      <c r="C3546" s="51"/>
      <c r="D3546" s="51" t="s">
        <v>9596</v>
      </c>
      <c r="E3546" s="54">
        <v>45464</v>
      </c>
      <c r="F3546" s="51" t="s">
        <v>610</v>
      </c>
      <c r="G3546" s="48" t="s">
        <v>8726</v>
      </c>
      <c r="H3546" s="52">
        <v>2</v>
      </c>
      <c r="I3546" s="51" t="s">
        <v>7658</v>
      </c>
      <c r="J3546" s="1">
        <v>0</v>
      </c>
      <c r="K3546" s="132">
        <v>1043483</v>
      </c>
      <c r="L3546" s="131"/>
      <c r="M3546" s="131"/>
      <c r="N3546" s="131"/>
      <c r="O3546" s="133">
        <f t="shared" si="530"/>
        <v>0</v>
      </c>
      <c r="P3546" s="131"/>
      <c r="Q3546" s="131"/>
      <c r="R3546" s="134" t="s">
        <v>259</v>
      </c>
      <c r="S3546" s="149">
        <v>6.6736111111111107</v>
      </c>
      <c r="T3546" s="149">
        <v>3.3368055555555554</v>
      </c>
      <c r="U3546" s="150">
        <v>45474</v>
      </c>
      <c r="V3546" s="149">
        <v>0.16666666666666607</v>
      </c>
      <c r="W3546" s="130">
        <v>0.25</v>
      </c>
      <c r="X3546" s="135">
        <v>75</v>
      </c>
      <c r="Y3546" s="130" t="str">
        <f t="shared" si="524"/>
        <v>LABOUR</v>
      </c>
      <c r="Z3546" s="130">
        <f t="shared" si="525"/>
        <v>0</v>
      </c>
      <c r="AA3546" s="135">
        <f t="shared" si="526"/>
        <v>0.25</v>
      </c>
      <c r="AB3546" s="135">
        <f t="shared" si="527"/>
        <v>0</v>
      </c>
      <c r="AC3546" s="130">
        <f t="shared" si="528"/>
        <v>75</v>
      </c>
      <c r="AD3546" s="130" t="str">
        <f t="shared" si="529"/>
        <v>BOM - MANUAL</v>
      </c>
      <c r="AE3546" s="136"/>
      <c r="AF3546" s="137"/>
      <c r="AG3546" s="1" t="s">
        <v>151</v>
      </c>
      <c r="AH3546" s="43">
        <v>1582</v>
      </c>
      <c r="AI3546" s="229">
        <v>45464</v>
      </c>
    </row>
    <row r="3547" spans="1:35" x14ac:dyDescent="0.25">
      <c r="A3547" s="147">
        <v>45464</v>
      </c>
      <c r="B3547" s="82" t="s">
        <v>10244</v>
      </c>
      <c r="C3547" s="51" t="s">
        <v>3460</v>
      </c>
      <c r="D3547" s="51" t="s">
        <v>3566</v>
      </c>
      <c r="E3547" s="54">
        <v>45477</v>
      </c>
      <c r="F3547" s="51" t="s">
        <v>1149</v>
      </c>
      <c r="G3547" s="48" t="s">
        <v>3459</v>
      </c>
      <c r="H3547" s="52">
        <v>1</v>
      </c>
      <c r="I3547" s="51" t="s">
        <v>374</v>
      </c>
      <c r="J3547" s="1">
        <v>49.81</v>
      </c>
      <c r="K3547" s="132">
        <v>1043439</v>
      </c>
      <c r="L3547" s="131" t="s">
        <v>10239</v>
      </c>
      <c r="M3547" s="131">
        <v>14.4</v>
      </c>
      <c r="N3547" s="131">
        <v>3</v>
      </c>
      <c r="O3547" s="133">
        <f t="shared" si="530"/>
        <v>43.2</v>
      </c>
      <c r="P3547" s="131" t="s">
        <v>3497</v>
      </c>
      <c r="Q3547" s="131" t="s">
        <v>591</v>
      </c>
      <c r="R3547" s="134" t="s">
        <v>997</v>
      </c>
      <c r="S3547" s="149">
        <v>1.097500000000001</v>
      </c>
      <c r="T3547" s="149">
        <v>1.097500000000001</v>
      </c>
      <c r="U3547" s="150">
        <v>45474</v>
      </c>
      <c r="V3547" s="149">
        <v>8.333333333333437E-2</v>
      </c>
      <c r="W3547" s="130">
        <v>1.55</v>
      </c>
      <c r="X3547" s="135">
        <v>206.11</v>
      </c>
      <c r="Y3547" s="130" t="str">
        <f t="shared" si="524"/>
        <v>RECELL738</v>
      </c>
      <c r="Z3547" s="130" t="str">
        <f t="shared" si="525"/>
        <v>12/HHR-300SCP</v>
      </c>
      <c r="AA3547" s="135">
        <f t="shared" si="526"/>
        <v>1.55</v>
      </c>
      <c r="AB3547" s="135">
        <f t="shared" si="527"/>
        <v>49.81</v>
      </c>
      <c r="AC3547" s="130">
        <f t="shared" si="528"/>
        <v>206.11</v>
      </c>
      <c r="AD3547" s="130" t="str">
        <f t="shared" si="529"/>
        <v>22000-090V</v>
      </c>
      <c r="AE3547" s="136"/>
      <c r="AF3547" s="137"/>
      <c r="AG3547" s="1" t="s">
        <v>9312</v>
      </c>
      <c r="AH3547" s="43">
        <v>34566</v>
      </c>
      <c r="AI3547" s="229">
        <v>45463</v>
      </c>
    </row>
    <row r="3548" spans="1:35" x14ac:dyDescent="0.25">
      <c r="A3548" s="146">
        <v>45463</v>
      </c>
      <c r="B3548" s="57" t="s">
        <v>10238</v>
      </c>
      <c r="C3548" s="51" t="s">
        <v>7292</v>
      </c>
      <c r="D3548" s="51" t="s">
        <v>3566</v>
      </c>
      <c r="E3548" s="54">
        <v>45477</v>
      </c>
      <c r="F3548" s="51" t="s">
        <v>1149</v>
      </c>
      <c r="G3548" s="48" t="s">
        <v>3459</v>
      </c>
      <c r="H3548" s="52">
        <v>1</v>
      </c>
      <c r="I3548" s="51" t="s">
        <v>374</v>
      </c>
      <c r="J3548" s="1">
        <v>45.9</v>
      </c>
      <c r="K3548" s="132">
        <v>1043334</v>
      </c>
      <c r="L3548" s="131" t="s">
        <v>10239</v>
      </c>
      <c r="M3548" s="131">
        <v>14.4</v>
      </c>
      <c r="N3548" s="131">
        <v>3</v>
      </c>
      <c r="O3548" s="133">
        <f t="shared" si="530"/>
        <v>43.2</v>
      </c>
      <c r="P3548" s="131" t="s">
        <v>3497</v>
      </c>
      <c r="Q3548" s="131" t="s">
        <v>591</v>
      </c>
      <c r="R3548" s="134" t="s">
        <v>997</v>
      </c>
      <c r="S3548" s="149">
        <v>1.041666666666667</v>
      </c>
      <c r="T3548" s="149">
        <v>1.041666666666667</v>
      </c>
      <c r="U3548" s="150">
        <v>45474</v>
      </c>
      <c r="V3548" s="149">
        <v>8.3333333333333037E-2</v>
      </c>
      <c r="W3548" s="130">
        <v>1.55</v>
      </c>
      <c r="X3548" s="135">
        <v>206.11</v>
      </c>
      <c r="Y3548" s="130" t="str">
        <f t="shared" si="524"/>
        <v>RECELL738</v>
      </c>
      <c r="Z3548" s="130" t="str">
        <f t="shared" si="525"/>
        <v>12/HHR-300SCPY06</v>
      </c>
      <c r="AA3548" s="135">
        <f t="shared" si="526"/>
        <v>1.55</v>
      </c>
      <c r="AB3548" s="135">
        <f t="shared" si="527"/>
        <v>45.9</v>
      </c>
      <c r="AC3548" s="130">
        <f t="shared" si="528"/>
        <v>206.11</v>
      </c>
      <c r="AD3548" s="130" t="str">
        <f t="shared" si="529"/>
        <v>22000-090V</v>
      </c>
      <c r="AE3548" s="136"/>
      <c r="AF3548" s="137"/>
      <c r="AG3548" s="1" t="s">
        <v>9312</v>
      </c>
      <c r="AH3548" s="43">
        <v>34566</v>
      </c>
      <c r="AI3548" s="229">
        <v>45463</v>
      </c>
    </row>
    <row r="3549" spans="1:35" x14ac:dyDescent="0.25">
      <c r="A3549" s="146">
        <v>45470</v>
      </c>
      <c r="B3549" s="57" t="s">
        <v>10276</v>
      </c>
      <c r="C3549" s="51" t="s">
        <v>1869</v>
      </c>
      <c r="D3549" s="51" t="s">
        <v>517</v>
      </c>
      <c r="E3549" s="54">
        <v>45478</v>
      </c>
      <c r="F3549" s="51" t="s">
        <v>7042</v>
      </c>
      <c r="G3549" s="48" t="s">
        <v>516</v>
      </c>
      <c r="H3549" s="52">
        <v>1</v>
      </c>
      <c r="I3549" s="51" t="s">
        <v>388</v>
      </c>
      <c r="J3549" s="1">
        <v>680.58</v>
      </c>
      <c r="K3549" s="132">
        <v>1044153</v>
      </c>
      <c r="L3549" s="131"/>
      <c r="M3549" s="131">
        <v>14.4</v>
      </c>
      <c r="N3549" s="131">
        <v>153</v>
      </c>
      <c r="O3549" s="133">
        <f t="shared" si="530"/>
        <v>2203.2000000000003</v>
      </c>
      <c r="P3549" s="131" t="s">
        <v>421</v>
      </c>
      <c r="Q3549" s="131" t="s">
        <v>518</v>
      </c>
      <c r="R3549" s="134" t="s">
        <v>287</v>
      </c>
      <c r="S3549" s="149">
        <v>4.6338888888888894</v>
      </c>
      <c r="T3549" s="149">
        <v>4.6338888888888894</v>
      </c>
      <c r="U3549" s="150">
        <v>45474</v>
      </c>
      <c r="V3549" s="149">
        <v>8.3333333333333037E-2</v>
      </c>
      <c r="W3549" s="130">
        <v>3.67</v>
      </c>
      <c r="X3549" s="135">
        <v>900</v>
      </c>
      <c r="Y3549" s="130" t="str">
        <f t="shared" si="524"/>
        <v>L123B</v>
      </c>
      <c r="Z3549" s="130" t="str">
        <f t="shared" si="525"/>
        <v>36/LS33600</v>
      </c>
      <c r="AA3549" s="135">
        <f t="shared" si="526"/>
        <v>3.67</v>
      </c>
      <c r="AB3549" s="135">
        <f t="shared" si="527"/>
        <v>680.58</v>
      </c>
      <c r="AC3549" s="130">
        <f t="shared" si="528"/>
        <v>900</v>
      </c>
      <c r="AD3549" s="130" t="str">
        <f t="shared" si="529"/>
        <v>66000-758</v>
      </c>
      <c r="AE3549" s="136"/>
      <c r="AF3549" s="137"/>
      <c r="AG3549" s="1" t="s">
        <v>152</v>
      </c>
      <c r="AH3549" s="43">
        <v>1895</v>
      </c>
      <c r="AI3549" s="229">
        <v>45469</v>
      </c>
    </row>
    <row r="3550" spans="1:35" x14ac:dyDescent="0.25">
      <c r="A3550" s="147">
        <v>45464</v>
      </c>
      <c r="B3550" s="82" t="s">
        <v>10248</v>
      </c>
      <c r="C3550" s="51" t="s">
        <v>10250</v>
      </c>
      <c r="D3550" s="51" t="s">
        <v>10293</v>
      </c>
      <c r="E3550" s="54">
        <v>45477</v>
      </c>
      <c r="F3550" s="51" t="s">
        <v>10246</v>
      </c>
      <c r="G3550" s="48" t="s">
        <v>10249</v>
      </c>
      <c r="H3550" s="52">
        <v>1</v>
      </c>
      <c r="I3550" s="51" t="s">
        <v>657</v>
      </c>
      <c r="J3550" s="1">
        <v>16.95</v>
      </c>
      <c r="K3550" s="132">
        <v>1043476</v>
      </c>
      <c r="L3550" s="131"/>
      <c r="M3550" s="131">
        <v>7.2</v>
      </c>
      <c r="N3550" s="131">
        <v>2</v>
      </c>
      <c r="O3550" s="133">
        <f t="shared" si="530"/>
        <v>14.4</v>
      </c>
      <c r="P3550" s="131" t="s">
        <v>3497</v>
      </c>
      <c r="Q3550" s="131" t="s">
        <v>464</v>
      </c>
      <c r="R3550" s="134" t="s">
        <v>997</v>
      </c>
      <c r="S3550" s="149">
        <v>0.98805555555555369</v>
      </c>
      <c r="T3550" s="149">
        <v>0.98805555555555369</v>
      </c>
      <c r="U3550" s="150">
        <v>45474</v>
      </c>
      <c r="V3550" s="149">
        <v>8.333333333333437E-2</v>
      </c>
      <c r="W3550" s="130">
        <v>0.25</v>
      </c>
      <c r="X3550" s="135">
        <v>50</v>
      </c>
      <c r="Y3550" s="130" t="str">
        <f t="shared" si="524"/>
        <v>RECELL1713</v>
      </c>
      <c r="Z3550" s="130" t="str">
        <f t="shared" si="525"/>
        <v>6/IMX-2000CS</v>
      </c>
      <c r="AA3550" s="135">
        <f t="shared" si="526"/>
        <v>0.25</v>
      </c>
      <c r="AB3550" s="135">
        <f t="shared" si="527"/>
        <v>16.95</v>
      </c>
      <c r="AC3550" s="130">
        <f t="shared" si="528"/>
        <v>50</v>
      </c>
      <c r="AD3550" s="130" t="str">
        <f t="shared" si="529"/>
        <v>66003-276</v>
      </c>
      <c r="AE3550" s="136"/>
      <c r="AF3550" s="137"/>
      <c r="AG3550" s="1" t="s">
        <v>151</v>
      </c>
      <c r="AH3550" s="43">
        <v>1216</v>
      </c>
      <c r="AI3550" s="229">
        <v>45463</v>
      </c>
    </row>
    <row r="3551" spans="1:35" x14ac:dyDescent="0.25">
      <c r="A3551" s="147">
        <v>45464</v>
      </c>
      <c r="B3551" s="82" t="s">
        <v>10245</v>
      </c>
      <c r="C3551" s="51" t="s">
        <v>8689</v>
      </c>
      <c r="D3551" s="51" t="s">
        <v>10294</v>
      </c>
      <c r="E3551" s="54">
        <v>45477</v>
      </c>
      <c r="F3551" s="51" t="s">
        <v>10246</v>
      </c>
      <c r="G3551" s="48" t="s">
        <v>10247</v>
      </c>
      <c r="H3551" s="52">
        <v>1</v>
      </c>
      <c r="I3551" s="51" t="s">
        <v>643</v>
      </c>
      <c r="J3551" s="1">
        <v>13.24</v>
      </c>
      <c r="K3551" s="132">
        <v>1043476</v>
      </c>
      <c r="L3551" s="131"/>
      <c r="M3551" s="131">
        <v>10.8</v>
      </c>
      <c r="N3551" s="131">
        <v>2.5</v>
      </c>
      <c r="O3551" s="133">
        <f t="shared" si="530"/>
        <v>27</v>
      </c>
      <c r="P3551" s="131" t="s">
        <v>3486</v>
      </c>
      <c r="Q3551" s="131" t="s">
        <v>577</v>
      </c>
      <c r="R3551" s="134" t="s">
        <v>997</v>
      </c>
      <c r="S3551" s="149">
        <v>1.8149999999999999</v>
      </c>
      <c r="T3551" s="149">
        <v>1.8149999999999999</v>
      </c>
      <c r="U3551" s="150">
        <v>45474</v>
      </c>
      <c r="V3551" s="149">
        <v>8.333333333333437E-2</v>
      </c>
      <c r="W3551" s="130">
        <v>0.25</v>
      </c>
      <c r="X3551" s="135">
        <v>57.5</v>
      </c>
      <c r="Y3551" s="130" t="str">
        <f t="shared" si="524"/>
        <v>RECELL1712</v>
      </c>
      <c r="Z3551" s="130" t="str">
        <f t="shared" si="525"/>
        <v>3/INR18650-25R</v>
      </c>
      <c r="AA3551" s="135">
        <f t="shared" si="526"/>
        <v>0.25</v>
      </c>
      <c r="AB3551" s="135">
        <f t="shared" si="527"/>
        <v>13.24</v>
      </c>
      <c r="AC3551" s="130">
        <f t="shared" si="528"/>
        <v>57.5</v>
      </c>
      <c r="AD3551" s="130" t="str">
        <f t="shared" si="529"/>
        <v>66003-275</v>
      </c>
      <c r="AE3551" s="136"/>
      <c r="AF3551" s="137"/>
      <c r="AG3551" s="1" t="s">
        <v>151</v>
      </c>
      <c r="AH3551" s="43">
        <v>1216</v>
      </c>
      <c r="AI3551" s="229">
        <v>45463</v>
      </c>
    </row>
    <row r="3552" spans="1:35" x14ac:dyDescent="0.25">
      <c r="A3552" s="146">
        <v>45463</v>
      </c>
      <c r="B3552" s="57" t="s">
        <v>10235</v>
      </c>
      <c r="C3552" s="51" t="s">
        <v>10236</v>
      </c>
      <c r="D3552" s="51" t="s">
        <v>1268</v>
      </c>
      <c r="E3552" s="54">
        <v>45476</v>
      </c>
      <c r="F3552" s="51" t="s">
        <v>423</v>
      </c>
      <c r="G3552" s="48" t="s">
        <v>1266</v>
      </c>
      <c r="H3552" s="52">
        <v>1</v>
      </c>
      <c r="I3552" s="51" t="s">
        <v>643</v>
      </c>
      <c r="J3552" s="1">
        <v>30.89</v>
      </c>
      <c r="K3552" s="132">
        <v>1043258</v>
      </c>
      <c r="L3552" s="131"/>
      <c r="M3552" s="131">
        <v>25.2</v>
      </c>
      <c r="N3552" s="131">
        <v>2.5</v>
      </c>
      <c r="O3552" s="133">
        <f t="shared" si="530"/>
        <v>63</v>
      </c>
      <c r="P3552" s="131" t="s">
        <v>3486</v>
      </c>
      <c r="Q3552" s="131" t="s">
        <v>589</v>
      </c>
      <c r="R3552" s="134" t="s">
        <v>997</v>
      </c>
      <c r="S3552" s="149">
        <v>2.0055555555555555</v>
      </c>
      <c r="T3552" s="149">
        <v>2.0055555555555555</v>
      </c>
      <c r="U3552" s="150">
        <v>45471</v>
      </c>
      <c r="V3552" s="149">
        <v>8.3333333333333037E-2</v>
      </c>
      <c r="W3552" s="130">
        <v>2.0499999999999998</v>
      </c>
      <c r="X3552" s="135">
        <v>106.79</v>
      </c>
      <c r="Y3552" s="130" t="str">
        <f t="shared" si="524"/>
        <v>RECELL666</v>
      </c>
      <c r="Z3552" s="130" t="str">
        <f t="shared" si="525"/>
        <v>7/UR18650RX</v>
      </c>
      <c r="AA3552" s="135">
        <f t="shared" si="526"/>
        <v>2.0499999999999998</v>
      </c>
      <c r="AB3552" s="135">
        <f t="shared" si="527"/>
        <v>30.89</v>
      </c>
      <c r="AC3552" s="130">
        <f t="shared" si="528"/>
        <v>106.79</v>
      </c>
      <c r="AD3552" s="130" t="str">
        <f t="shared" si="529"/>
        <v>66002-529</v>
      </c>
      <c r="AE3552" s="136"/>
      <c r="AF3552" s="137"/>
      <c r="AG3552" s="1" t="s">
        <v>9312</v>
      </c>
      <c r="AH3552" s="43">
        <v>23891</v>
      </c>
      <c r="AI3552" s="229">
        <v>45462</v>
      </c>
    </row>
    <row r="3553" spans="1:35" x14ac:dyDescent="0.25">
      <c r="A3553" s="140">
        <v>45461</v>
      </c>
      <c r="B3553" s="55" t="s">
        <v>10218</v>
      </c>
      <c r="C3553" s="51"/>
      <c r="D3553" s="51" t="s">
        <v>9596</v>
      </c>
      <c r="E3553" s="54">
        <v>45456</v>
      </c>
      <c r="F3553" s="51" t="s">
        <v>563</v>
      </c>
      <c r="G3553" s="48" t="s">
        <v>7637</v>
      </c>
      <c r="H3553" s="52">
        <v>10</v>
      </c>
      <c r="I3553" s="51" t="s">
        <v>7638</v>
      </c>
      <c r="J3553" s="1">
        <v>0</v>
      </c>
      <c r="K3553" s="132">
        <v>1042376</v>
      </c>
      <c r="L3553" s="131"/>
      <c r="M3553" s="131"/>
      <c r="N3553" s="131"/>
      <c r="O3553" s="133">
        <f t="shared" si="530"/>
        <v>0</v>
      </c>
      <c r="P3553" s="131"/>
      <c r="Q3553" s="131"/>
      <c r="R3553" s="134" t="s">
        <v>6881</v>
      </c>
      <c r="S3553" s="149">
        <v>29.238888888888894</v>
      </c>
      <c r="T3553" s="149">
        <v>2.9238888888888894</v>
      </c>
      <c r="U3553" s="150">
        <v>45474</v>
      </c>
      <c r="V3553" s="149">
        <v>0.33333333333333215</v>
      </c>
      <c r="W3553" s="130">
        <v>0.25</v>
      </c>
      <c r="X3553" s="135">
        <v>152.15</v>
      </c>
      <c r="Y3553" s="130" t="str">
        <f t="shared" si="524"/>
        <v>LABOUR</v>
      </c>
      <c r="Z3553" s="130">
        <f t="shared" si="525"/>
        <v>0</v>
      </c>
      <c r="AA3553" s="135">
        <f t="shared" si="526"/>
        <v>0.25</v>
      </c>
      <c r="AB3553" s="135">
        <f t="shared" si="527"/>
        <v>0</v>
      </c>
      <c r="AC3553" s="130">
        <f t="shared" si="528"/>
        <v>152.15</v>
      </c>
      <c r="AD3553" s="130" t="str">
        <f t="shared" si="529"/>
        <v>BOM - ENGINEERING</v>
      </c>
      <c r="AE3553" s="136"/>
      <c r="AF3553" s="137"/>
      <c r="AG3553" s="1" t="s">
        <v>152</v>
      </c>
      <c r="AH3553" s="43">
        <v>1749</v>
      </c>
      <c r="AI3553" s="229">
        <v>45456</v>
      </c>
    </row>
    <row r="3554" spans="1:35" x14ac:dyDescent="0.25">
      <c r="A3554" s="140">
        <v>45468</v>
      </c>
      <c r="B3554" s="55" t="s">
        <v>10258</v>
      </c>
      <c r="C3554" s="51" t="s">
        <v>5714</v>
      </c>
      <c r="D3554" s="51" t="s">
        <v>10260</v>
      </c>
      <c r="E3554" s="54">
        <v>45470</v>
      </c>
      <c r="F3554" s="51" t="s">
        <v>4423</v>
      </c>
      <c r="G3554" s="48" t="s">
        <v>10259</v>
      </c>
      <c r="H3554" s="52">
        <v>350</v>
      </c>
      <c r="I3554" s="51" t="s">
        <v>710</v>
      </c>
      <c r="J3554" s="1">
        <v>4.7</v>
      </c>
      <c r="K3554" s="132">
        <v>1043898</v>
      </c>
      <c r="L3554" s="131"/>
      <c r="M3554" s="131">
        <v>3.6</v>
      </c>
      <c r="N3554" s="131">
        <v>2.04</v>
      </c>
      <c r="O3554" s="133">
        <f t="shared" si="530"/>
        <v>7.3440000000000003</v>
      </c>
      <c r="P3554" s="131" t="s">
        <v>3486</v>
      </c>
      <c r="Q3554" s="131" t="s">
        <v>412</v>
      </c>
      <c r="R3554" s="134" t="s">
        <v>248</v>
      </c>
      <c r="S3554" s="149">
        <v>11.70888888888889</v>
      </c>
      <c r="T3554" s="149">
        <v>3.3453968253968257E-2</v>
      </c>
      <c r="U3554" s="150">
        <v>45470</v>
      </c>
      <c r="V3554" s="149">
        <v>5.9999999999999982</v>
      </c>
      <c r="W3554" s="130">
        <v>0.25</v>
      </c>
      <c r="X3554" s="135">
        <v>11</v>
      </c>
      <c r="Y3554" s="130" t="str">
        <f t="shared" si="524"/>
        <v>RL1842</v>
      </c>
      <c r="Z3554" s="130" t="str">
        <f t="shared" si="525"/>
        <v>1/NCR18500A</v>
      </c>
      <c r="AA3554" s="135">
        <f t="shared" si="526"/>
        <v>0.25</v>
      </c>
      <c r="AB3554" s="135">
        <f t="shared" si="527"/>
        <v>4.7</v>
      </c>
      <c r="AC3554" s="130">
        <f t="shared" si="528"/>
        <v>11</v>
      </c>
      <c r="AD3554" s="130" t="str">
        <f t="shared" si="529"/>
        <v>66003-842</v>
      </c>
      <c r="AE3554" s="136"/>
      <c r="AF3554" s="137"/>
      <c r="AG3554" s="1" t="s">
        <v>152</v>
      </c>
      <c r="AH3554" s="43">
        <v>66872</v>
      </c>
      <c r="AI3554" s="229">
        <v>45468</v>
      </c>
    </row>
    <row r="3555" spans="1:35" x14ac:dyDescent="0.25">
      <c r="A3555" s="140">
        <v>45412</v>
      </c>
      <c r="B3555" s="55" t="s">
        <v>9932</v>
      </c>
      <c r="C3555" s="51" t="s">
        <v>7757</v>
      </c>
      <c r="D3555" s="51" t="s">
        <v>452</v>
      </c>
      <c r="E3555" s="54">
        <v>45467</v>
      </c>
      <c r="F3555" s="51" t="s">
        <v>571</v>
      </c>
      <c r="G3555" s="48" t="s">
        <v>451</v>
      </c>
      <c r="H3555" s="52">
        <v>100</v>
      </c>
      <c r="I3555" s="51" t="s">
        <v>3492</v>
      </c>
      <c r="J3555" s="1">
        <v>63.61</v>
      </c>
      <c r="K3555" s="132">
        <v>1037169</v>
      </c>
      <c r="L3555" s="131"/>
      <c r="M3555" s="131"/>
      <c r="N3555" s="131"/>
      <c r="O3555" s="133">
        <f t="shared" si="530"/>
        <v>0</v>
      </c>
      <c r="P3555" s="131"/>
      <c r="Q3555" s="131"/>
      <c r="R3555" s="134" t="s">
        <v>10295</v>
      </c>
      <c r="S3555" s="149">
        <v>90.935555555555567</v>
      </c>
      <c r="T3555" s="149">
        <v>0.90935555555555569</v>
      </c>
      <c r="U3555" s="150">
        <v>45471</v>
      </c>
      <c r="V3555" s="149">
        <v>3.75</v>
      </c>
      <c r="W3555" s="130">
        <v>0.9</v>
      </c>
      <c r="X3555" s="135">
        <v>178.5</v>
      </c>
      <c r="Y3555" s="130" t="str">
        <f t="shared" si="524"/>
        <v>CH157</v>
      </c>
      <c r="Z3555" s="130" t="str">
        <f t="shared" si="525"/>
        <v xml:space="preserve">TSB-003PCB </v>
      </c>
      <c r="AA3555" s="135">
        <f t="shared" si="526"/>
        <v>0.9</v>
      </c>
      <c r="AB3555" s="135">
        <f t="shared" si="527"/>
        <v>63.61</v>
      </c>
      <c r="AC3555" s="130">
        <f t="shared" si="528"/>
        <v>178.5</v>
      </c>
      <c r="AD3555" s="130" t="str">
        <f t="shared" si="529"/>
        <v>66000-066</v>
      </c>
      <c r="AE3555" s="136"/>
      <c r="AF3555" s="137"/>
      <c r="AG3555" s="1" t="s">
        <v>153</v>
      </c>
      <c r="AH3555" s="43">
        <v>65616</v>
      </c>
      <c r="AI3555" s="229">
        <v>45411</v>
      </c>
    </row>
    <row r="3556" spans="1:35" x14ac:dyDescent="0.25">
      <c r="A3556" s="140">
        <v>45468</v>
      </c>
      <c r="B3556" s="55" t="s">
        <v>10256</v>
      </c>
      <c r="C3556" s="51" t="s">
        <v>830</v>
      </c>
      <c r="D3556" s="51" t="s">
        <v>831</v>
      </c>
      <c r="E3556" s="54">
        <v>45483</v>
      </c>
      <c r="F3556" s="51" t="s">
        <v>828</v>
      </c>
      <c r="G3556" s="48" t="s">
        <v>829</v>
      </c>
      <c r="H3556" s="52">
        <v>12</v>
      </c>
      <c r="I3556" s="51" t="s">
        <v>109</v>
      </c>
      <c r="J3556" s="1">
        <v>3.37</v>
      </c>
      <c r="K3556" s="132">
        <v>1043615</v>
      </c>
      <c r="L3556" s="131"/>
      <c r="M3556" s="131">
        <v>3.6</v>
      </c>
      <c r="N3556" s="131">
        <v>1.2</v>
      </c>
      <c r="O3556" s="133">
        <f t="shared" si="530"/>
        <v>4.32</v>
      </c>
      <c r="P3556" s="131" t="s">
        <v>421</v>
      </c>
      <c r="Q3556" s="131" t="s">
        <v>412</v>
      </c>
      <c r="R3556" s="134" t="s">
        <v>9073</v>
      </c>
      <c r="S3556" s="149">
        <v>5.6705555555555556</v>
      </c>
      <c r="T3556" s="149">
        <v>0.4725462962962963</v>
      </c>
      <c r="U3556" s="150">
        <v>45470</v>
      </c>
      <c r="V3556" s="149">
        <v>0.16666666666666741</v>
      </c>
      <c r="W3556" s="130">
        <v>0.15</v>
      </c>
      <c r="X3556" s="135">
        <v>22.5</v>
      </c>
      <c r="Y3556" s="130" t="str">
        <f t="shared" si="524"/>
        <v>L837</v>
      </c>
      <c r="Z3556" s="130" t="str">
        <f t="shared" si="525"/>
        <v>1/LS14250</v>
      </c>
      <c r="AA3556" s="135">
        <f t="shared" si="526"/>
        <v>0.15</v>
      </c>
      <c r="AB3556" s="135">
        <f t="shared" si="527"/>
        <v>3.37</v>
      </c>
      <c r="AC3556" s="130">
        <f t="shared" si="528"/>
        <v>22.5</v>
      </c>
      <c r="AD3556" s="130" t="str">
        <f t="shared" si="529"/>
        <v>66002-840</v>
      </c>
      <c r="AE3556" s="136"/>
      <c r="AF3556" s="137"/>
      <c r="AG3556" s="1" t="s">
        <v>151</v>
      </c>
      <c r="AH3556" s="43">
        <v>65144</v>
      </c>
      <c r="AI3556" s="229">
        <v>45464</v>
      </c>
    </row>
    <row r="3557" spans="1:35" x14ac:dyDescent="0.25">
      <c r="A3557" s="147">
        <v>45464</v>
      </c>
      <c r="B3557" s="82" t="s">
        <v>10243</v>
      </c>
      <c r="C3557" s="51" t="s">
        <v>2055</v>
      </c>
      <c r="D3557" s="51" t="s">
        <v>6391</v>
      </c>
      <c r="E3557" s="54">
        <v>45477</v>
      </c>
      <c r="F3557" s="51" t="s">
        <v>6388</v>
      </c>
      <c r="G3557" s="48" t="s">
        <v>6389</v>
      </c>
      <c r="H3557" s="52">
        <v>10</v>
      </c>
      <c r="I3557" s="51" t="s">
        <v>256</v>
      </c>
      <c r="J3557" s="1">
        <v>1.74</v>
      </c>
      <c r="K3557" s="132">
        <v>1043381</v>
      </c>
      <c r="L3557" s="131"/>
      <c r="M3557" s="131">
        <v>6</v>
      </c>
      <c r="N3557" s="131"/>
      <c r="O3557" s="133">
        <f t="shared" si="530"/>
        <v>0</v>
      </c>
      <c r="P3557" s="131" t="s">
        <v>3538</v>
      </c>
      <c r="Q3557" s="131" t="s">
        <v>562</v>
      </c>
      <c r="R3557" s="134" t="s">
        <v>9073</v>
      </c>
      <c r="S3557" s="149">
        <v>10.988888888888887</v>
      </c>
      <c r="T3557" s="149">
        <v>1.0988888888888888</v>
      </c>
      <c r="U3557" s="150">
        <v>45469</v>
      </c>
      <c r="V3557" s="149">
        <v>0.24999999999999911</v>
      </c>
      <c r="W3557" s="130">
        <v>0.37</v>
      </c>
      <c r="X3557" s="135">
        <v>6.17</v>
      </c>
      <c r="Y3557" s="130" t="str">
        <f t="shared" si="524"/>
        <v>AL502</v>
      </c>
      <c r="Z3557" s="130" t="str">
        <f t="shared" si="525"/>
        <v>4/LR6XW</v>
      </c>
      <c r="AA3557" s="135">
        <f t="shared" si="526"/>
        <v>0.37</v>
      </c>
      <c r="AB3557" s="135">
        <f t="shared" si="527"/>
        <v>1.74</v>
      </c>
      <c r="AC3557" s="130">
        <f t="shared" si="528"/>
        <v>6.17</v>
      </c>
      <c r="AD3557" s="130" t="str">
        <f t="shared" si="529"/>
        <v>38001-204SL1</v>
      </c>
      <c r="AE3557" s="136"/>
      <c r="AF3557" s="137"/>
      <c r="AG3557" s="1" t="s">
        <v>151</v>
      </c>
      <c r="AH3557" s="43">
        <v>1736</v>
      </c>
      <c r="AI3557" s="229">
        <v>45463</v>
      </c>
    </row>
    <row r="3558" spans="1:35" x14ac:dyDescent="0.25">
      <c r="A3558" s="147">
        <v>45457</v>
      </c>
      <c r="B3558" s="82" t="s">
        <v>10204</v>
      </c>
      <c r="C3558" s="51" t="s">
        <v>2954</v>
      </c>
      <c r="D3558" s="51" t="s">
        <v>2955</v>
      </c>
      <c r="E3558" s="54">
        <v>45470</v>
      </c>
      <c r="F3558" s="51" t="s">
        <v>255</v>
      </c>
      <c r="G3558" s="48" t="s">
        <v>2953</v>
      </c>
      <c r="H3558" s="52">
        <v>1</v>
      </c>
      <c r="I3558" s="51" t="s">
        <v>293</v>
      </c>
      <c r="J3558" s="1">
        <v>17.95</v>
      </c>
      <c r="K3558" s="132">
        <v>1042565</v>
      </c>
      <c r="L3558" s="131"/>
      <c r="M3558" s="131">
        <v>12</v>
      </c>
      <c r="N3558" s="131">
        <v>1.7</v>
      </c>
      <c r="O3558" s="133">
        <f t="shared" si="530"/>
        <v>20.399999999999999</v>
      </c>
      <c r="P3558" s="131" t="s">
        <v>3497</v>
      </c>
      <c r="Q3558" s="131" t="s">
        <v>584</v>
      </c>
      <c r="R3558" s="134" t="s">
        <v>997</v>
      </c>
      <c r="S3558" s="149">
        <v>3.220277777777778</v>
      </c>
      <c r="T3558" s="149">
        <v>3.220277777777778</v>
      </c>
      <c r="U3558" s="150">
        <v>45469</v>
      </c>
      <c r="V3558" s="149">
        <v>8.3333333333333037E-2</v>
      </c>
      <c r="W3558" s="130">
        <v>1.28</v>
      </c>
      <c r="X3558" s="135">
        <v>100</v>
      </c>
      <c r="Y3558" s="130" t="str">
        <f t="shared" si="524"/>
        <v>RECELL525</v>
      </c>
      <c r="Z3558" s="130" t="str">
        <f t="shared" si="525"/>
        <v>10/AA1700</v>
      </c>
      <c r="AA3558" s="135">
        <f t="shared" si="526"/>
        <v>1.28</v>
      </c>
      <c r="AB3558" s="135">
        <f t="shared" si="527"/>
        <v>17.95</v>
      </c>
      <c r="AC3558" s="130">
        <f t="shared" si="528"/>
        <v>100</v>
      </c>
      <c r="AD3558" s="130" t="str">
        <f t="shared" si="529"/>
        <v>66002-135</v>
      </c>
      <c r="AE3558" s="136"/>
      <c r="AF3558" s="137"/>
      <c r="AG3558" s="1" t="s">
        <v>9312</v>
      </c>
      <c r="AH3558" s="43" t="s">
        <v>277</v>
      </c>
      <c r="AI3558" s="229">
        <v>45456</v>
      </c>
    </row>
    <row r="3559" spans="1:35" x14ac:dyDescent="0.25">
      <c r="A3559" s="144">
        <v>45427</v>
      </c>
      <c r="B3559" s="56" t="s">
        <v>10021</v>
      </c>
      <c r="C3559" s="51" t="s">
        <v>399</v>
      </c>
      <c r="D3559" s="51" t="s">
        <v>1297</v>
      </c>
      <c r="E3559" s="54">
        <v>45439</v>
      </c>
      <c r="F3559" s="51" t="s">
        <v>1295</v>
      </c>
      <c r="G3559" s="48" t="s">
        <v>1296</v>
      </c>
      <c r="H3559" s="52">
        <v>30</v>
      </c>
      <c r="I3559" s="51" t="s">
        <v>113</v>
      </c>
      <c r="J3559" s="1">
        <v>72.48</v>
      </c>
      <c r="K3559" s="132">
        <v>1038150</v>
      </c>
      <c r="L3559" s="131"/>
      <c r="M3559" s="131">
        <v>10.8</v>
      </c>
      <c r="N3559" s="131">
        <v>6.7</v>
      </c>
      <c r="O3559" s="133">
        <f t="shared" si="530"/>
        <v>72.360000000000014</v>
      </c>
      <c r="P3559" s="131" t="s">
        <v>3486</v>
      </c>
      <c r="Q3559" s="131" t="s">
        <v>372</v>
      </c>
      <c r="R3559" s="134" t="s">
        <v>10200</v>
      </c>
      <c r="S3559" s="149">
        <v>39.131666666666661</v>
      </c>
      <c r="T3559" s="149">
        <v>1.3043888888888886</v>
      </c>
      <c r="U3559" s="150">
        <v>45469</v>
      </c>
      <c r="V3559" s="149">
        <v>0.66666666666666696</v>
      </c>
      <c r="W3559" s="130">
        <v>0.99</v>
      </c>
      <c r="X3559" s="135">
        <v>190</v>
      </c>
      <c r="Y3559" s="130" t="str">
        <f t="shared" si="524"/>
        <v>RL1184</v>
      </c>
      <c r="Z3559" s="130" t="str">
        <f t="shared" si="525"/>
        <v>6/NCR18650B</v>
      </c>
      <c r="AA3559" s="135">
        <f t="shared" si="526"/>
        <v>0.99</v>
      </c>
      <c r="AB3559" s="135">
        <f t="shared" si="527"/>
        <v>72.48</v>
      </c>
      <c r="AC3559" s="130">
        <f t="shared" si="528"/>
        <v>190</v>
      </c>
      <c r="AD3559" s="130" t="str">
        <f t="shared" si="529"/>
        <v>67001-689</v>
      </c>
      <c r="AE3559" s="136"/>
      <c r="AF3559" s="137"/>
      <c r="AG3559" s="1" t="s">
        <v>153</v>
      </c>
      <c r="AH3559" s="43">
        <v>1039</v>
      </c>
      <c r="AI3559" s="229">
        <v>45419</v>
      </c>
    </row>
    <row r="3560" spans="1:35" x14ac:dyDescent="0.25">
      <c r="A3560" s="144">
        <v>45476</v>
      </c>
      <c r="B3560" s="56" t="s">
        <v>10312</v>
      </c>
      <c r="C3560" s="51" t="s">
        <v>2432</v>
      </c>
      <c r="D3560" s="51" t="s">
        <v>10350</v>
      </c>
      <c r="E3560" s="54">
        <v>45489</v>
      </c>
      <c r="F3560" s="51" t="s">
        <v>7007</v>
      </c>
      <c r="G3560" s="48" t="s">
        <v>10313</v>
      </c>
      <c r="H3560" s="52">
        <v>1</v>
      </c>
      <c r="I3560" s="51" t="s">
        <v>318</v>
      </c>
      <c r="J3560" s="1">
        <v>25.09</v>
      </c>
      <c r="K3560" s="132">
        <v>1044722</v>
      </c>
      <c r="L3560" s="131"/>
      <c r="M3560" s="131">
        <v>7.4</v>
      </c>
      <c r="N3560" s="131">
        <v>9.3000000000000007</v>
      </c>
      <c r="O3560" s="133">
        <f t="shared" si="530"/>
        <v>68.820000000000007</v>
      </c>
      <c r="P3560" s="131" t="s">
        <v>3486</v>
      </c>
      <c r="Q3560" s="131" t="s">
        <v>492</v>
      </c>
      <c r="R3560" s="134" t="s">
        <v>9073</v>
      </c>
      <c r="S3560" s="149">
        <v>2.5336111111111106</v>
      </c>
      <c r="T3560" s="149">
        <v>2.5336111111111106</v>
      </c>
      <c r="U3560" s="150">
        <v>45477</v>
      </c>
      <c r="V3560" s="149">
        <v>8.3333333333333037E-2</v>
      </c>
      <c r="W3560" s="130">
        <v>0.5</v>
      </c>
      <c r="X3560" s="135">
        <v>180</v>
      </c>
      <c r="Y3560" s="130" t="str">
        <f t="shared" si="524"/>
        <v>RECELL1705</v>
      </c>
      <c r="Z3560" s="130" t="str">
        <f t="shared" si="525"/>
        <v>6/NCR18650GA</v>
      </c>
      <c r="AA3560" s="135">
        <f t="shared" si="526"/>
        <v>0.5</v>
      </c>
      <c r="AB3560" s="135">
        <f t="shared" si="527"/>
        <v>25.09</v>
      </c>
      <c r="AC3560" s="130">
        <f t="shared" si="528"/>
        <v>180</v>
      </c>
      <c r="AD3560" s="130" t="str">
        <f t="shared" si="529"/>
        <v>66003-279</v>
      </c>
      <c r="AE3560" s="136"/>
      <c r="AF3560" s="137"/>
      <c r="AG3560" s="1" t="s">
        <v>9312</v>
      </c>
      <c r="AH3560" s="43">
        <v>66847</v>
      </c>
      <c r="AI3560" s="229">
        <v>45475</v>
      </c>
    </row>
    <row r="3561" spans="1:35" x14ac:dyDescent="0.25">
      <c r="A3561" s="139">
        <v>45474</v>
      </c>
      <c r="B3561" s="58" t="s">
        <v>10283</v>
      </c>
      <c r="C3561" s="51" t="s">
        <v>10285</v>
      </c>
      <c r="D3561" s="51" t="s">
        <v>10286</v>
      </c>
      <c r="E3561" s="54">
        <v>45484</v>
      </c>
      <c r="F3561" s="51" t="s">
        <v>3956</v>
      </c>
      <c r="G3561" s="48" t="s">
        <v>10284</v>
      </c>
      <c r="H3561" s="52">
        <v>1</v>
      </c>
      <c r="I3561" s="51" t="s">
        <v>2949</v>
      </c>
      <c r="J3561" s="1">
        <v>8.1300000000000008</v>
      </c>
      <c r="K3561" s="132">
        <v>1044217</v>
      </c>
      <c r="L3561" s="131"/>
      <c r="M3561" s="131">
        <v>12</v>
      </c>
      <c r="N3561" s="131">
        <v>0.8</v>
      </c>
      <c r="O3561" s="133">
        <f t="shared" si="530"/>
        <v>9.6000000000000014</v>
      </c>
      <c r="P3561" s="131" t="s">
        <v>4011</v>
      </c>
      <c r="Q3561" s="131" t="s">
        <v>584</v>
      </c>
      <c r="R3561" s="134" t="s">
        <v>9073</v>
      </c>
      <c r="S3561" s="149">
        <v>0.24861111111111178</v>
      </c>
      <c r="T3561" s="149">
        <v>0.24861111111111178</v>
      </c>
      <c r="U3561" s="150">
        <v>45477</v>
      </c>
      <c r="V3561" s="149">
        <v>8.3333333333333037E-2</v>
      </c>
      <c r="W3561" s="130">
        <v>0.94</v>
      </c>
      <c r="X3561" s="135">
        <v>65</v>
      </c>
      <c r="Y3561" s="130" t="str">
        <f t="shared" si="524"/>
        <v>RECELL948</v>
      </c>
      <c r="Z3561" s="130" t="str">
        <f t="shared" si="525"/>
        <v>10/NC-AA800HT</v>
      </c>
      <c r="AA3561" s="135">
        <f t="shared" si="526"/>
        <v>0.94</v>
      </c>
      <c r="AB3561" s="135">
        <f t="shared" si="527"/>
        <v>8.1300000000000008</v>
      </c>
      <c r="AC3561" s="130">
        <f t="shared" si="528"/>
        <v>65</v>
      </c>
      <c r="AD3561" s="130" t="str">
        <f t="shared" si="529"/>
        <v>59001-002J</v>
      </c>
      <c r="AE3561" s="136"/>
      <c r="AF3561" s="137"/>
      <c r="AG3561" s="1" t="s">
        <v>9312</v>
      </c>
      <c r="AH3561" s="43">
        <v>65216</v>
      </c>
      <c r="AI3561" s="229">
        <v>45470</v>
      </c>
    </row>
    <row r="3562" spans="1:35" x14ac:dyDescent="0.25">
      <c r="A3562" s="146">
        <v>45470</v>
      </c>
      <c r="B3562" s="57" t="s">
        <v>10279</v>
      </c>
      <c r="C3562" s="51" t="s">
        <v>2265</v>
      </c>
      <c r="D3562" s="51" t="s">
        <v>6858</v>
      </c>
      <c r="E3562" s="54">
        <v>45497</v>
      </c>
      <c r="F3562" s="51" t="s">
        <v>10278</v>
      </c>
      <c r="G3562" s="48" t="s">
        <v>6856</v>
      </c>
      <c r="H3562" s="52">
        <v>12</v>
      </c>
      <c r="I3562" s="51" t="s">
        <v>654</v>
      </c>
      <c r="J3562" s="1">
        <v>68.84</v>
      </c>
      <c r="K3562" s="132">
        <v>1044118</v>
      </c>
      <c r="L3562" s="131"/>
      <c r="M3562" s="131">
        <v>21.6</v>
      </c>
      <c r="N3562" s="131">
        <v>4.5</v>
      </c>
      <c r="O3562" s="133">
        <f t="shared" si="530"/>
        <v>97.2</v>
      </c>
      <c r="P3562" s="131" t="s">
        <v>3486</v>
      </c>
      <c r="Q3562" s="131" t="s">
        <v>373</v>
      </c>
      <c r="R3562" s="134" t="s">
        <v>259</v>
      </c>
      <c r="S3562" s="149">
        <v>18.932500000000005</v>
      </c>
      <c r="T3562" s="149">
        <v>1.5777083333333337</v>
      </c>
      <c r="U3562" s="150">
        <v>45477</v>
      </c>
      <c r="V3562" s="149">
        <v>0.66666666666666696</v>
      </c>
      <c r="W3562" s="130">
        <v>1.33</v>
      </c>
      <c r="X3562" s="135">
        <v>320</v>
      </c>
      <c r="Y3562" s="130" t="str">
        <f t="shared" si="524"/>
        <v>RL638PKB</v>
      </c>
      <c r="Z3562" s="130" t="str">
        <f t="shared" si="525"/>
        <v>12/UR18650A</v>
      </c>
      <c r="AA3562" s="135">
        <f t="shared" si="526"/>
        <v>1.33</v>
      </c>
      <c r="AB3562" s="135">
        <f t="shared" si="527"/>
        <v>68.84</v>
      </c>
      <c r="AC3562" s="130">
        <f t="shared" si="528"/>
        <v>320</v>
      </c>
      <c r="AD3562" s="130" t="str">
        <f t="shared" si="529"/>
        <v>66000-887PKB</v>
      </c>
      <c r="AE3562" s="136"/>
      <c r="AF3562" s="137"/>
      <c r="AG3562" s="1" t="s">
        <v>152</v>
      </c>
      <c r="AH3562" s="43">
        <v>25091</v>
      </c>
      <c r="AI3562" s="229">
        <v>45469</v>
      </c>
    </row>
    <row r="3563" spans="1:35" x14ac:dyDescent="0.25">
      <c r="A3563" s="146">
        <v>45456</v>
      </c>
      <c r="B3563" s="57" t="s">
        <v>10202</v>
      </c>
      <c r="C3563" s="51" t="s">
        <v>445</v>
      </c>
      <c r="D3563" s="51" t="s">
        <v>6096</v>
      </c>
      <c r="E3563" s="54">
        <v>45471</v>
      </c>
      <c r="F3563" s="51" t="s">
        <v>117</v>
      </c>
      <c r="G3563" s="48" t="s">
        <v>6093</v>
      </c>
      <c r="H3563" s="52">
        <v>1</v>
      </c>
      <c r="I3563" s="51" t="s">
        <v>364</v>
      </c>
      <c r="J3563" s="1">
        <v>26.87</v>
      </c>
      <c r="K3563" s="132">
        <v>1042373</v>
      </c>
      <c r="L3563" s="131"/>
      <c r="M3563" s="131">
        <v>11.1</v>
      </c>
      <c r="N3563" s="131">
        <v>5.2</v>
      </c>
      <c r="O3563" s="133">
        <f t="shared" si="530"/>
        <v>57.72</v>
      </c>
      <c r="P3563" s="131" t="s">
        <v>3486</v>
      </c>
      <c r="Q3563" s="131" t="s">
        <v>372</v>
      </c>
      <c r="R3563" s="134" t="s">
        <v>6178</v>
      </c>
      <c r="S3563" s="149">
        <v>2.0822222222222222</v>
      </c>
      <c r="T3563" s="149">
        <v>2.0822222222222222</v>
      </c>
      <c r="U3563" s="150">
        <v>45477</v>
      </c>
      <c r="V3563" s="149">
        <v>8.333333333333437E-2</v>
      </c>
      <c r="W3563" s="130">
        <v>1.78</v>
      </c>
      <c r="X3563" s="135">
        <v>124.58</v>
      </c>
      <c r="Y3563" s="130" t="str">
        <f t="shared" si="524"/>
        <v>RL950</v>
      </c>
      <c r="Z3563" s="130" t="str">
        <f t="shared" si="525"/>
        <v>6/UR18650ZY</v>
      </c>
      <c r="AA3563" s="135">
        <f t="shared" si="526"/>
        <v>1.78</v>
      </c>
      <c r="AB3563" s="135">
        <f t="shared" si="527"/>
        <v>26.87</v>
      </c>
      <c r="AC3563" s="130">
        <f t="shared" si="528"/>
        <v>124.58</v>
      </c>
      <c r="AD3563" s="130" t="str">
        <f t="shared" si="529"/>
        <v>89000-997</v>
      </c>
      <c r="AE3563" s="136"/>
      <c r="AF3563" s="137"/>
      <c r="AG3563" s="1" t="s">
        <v>573</v>
      </c>
      <c r="AH3563" s="43">
        <v>24232</v>
      </c>
      <c r="AI3563" s="229">
        <v>45455</v>
      </c>
    </row>
    <row r="3564" spans="1:35" x14ac:dyDescent="0.25">
      <c r="A3564" s="147">
        <v>45464</v>
      </c>
      <c r="B3564" s="82" t="s">
        <v>10242</v>
      </c>
      <c r="C3564" s="51" t="s">
        <v>8596</v>
      </c>
      <c r="D3564" s="51" t="s">
        <v>8597</v>
      </c>
      <c r="E3564" s="54">
        <v>45477</v>
      </c>
      <c r="F3564" s="51" t="s">
        <v>7042</v>
      </c>
      <c r="G3564" s="48" t="s">
        <v>8595</v>
      </c>
      <c r="H3564" s="52">
        <v>5</v>
      </c>
      <c r="I3564" s="51" t="s">
        <v>388</v>
      </c>
      <c r="J3564" s="1">
        <v>666.65</v>
      </c>
      <c r="K3564" s="132">
        <v>1043354</v>
      </c>
      <c r="L3564" s="131"/>
      <c r="M3564" s="131">
        <v>18</v>
      </c>
      <c r="N3564" s="131">
        <v>119</v>
      </c>
      <c r="O3564" s="133">
        <f t="shared" si="530"/>
        <v>2142</v>
      </c>
      <c r="P3564" s="131" t="s">
        <v>421</v>
      </c>
      <c r="Q3564" s="131" t="s">
        <v>8598</v>
      </c>
      <c r="R3564" s="134" t="s">
        <v>5775</v>
      </c>
      <c r="S3564" s="149">
        <v>17.284722222222229</v>
      </c>
      <c r="T3564" s="149">
        <v>3.4569444444444457</v>
      </c>
      <c r="U3564" s="150">
        <v>45477</v>
      </c>
      <c r="V3564" s="149">
        <v>0.33333333333333348</v>
      </c>
      <c r="W3564" s="130">
        <v>4.04</v>
      </c>
      <c r="X3564" s="135">
        <v>900</v>
      </c>
      <c r="Y3564" s="130" t="str">
        <f t="shared" si="524"/>
        <v>L123F</v>
      </c>
      <c r="Z3564" s="130" t="str">
        <f t="shared" si="525"/>
        <v>35/LS33600</v>
      </c>
      <c r="AA3564" s="135">
        <f t="shared" si="526"/>
        <v>4.04</v>
      </c>
      <c r="AB3564" s="135">
        <f t="shared" si="527"/>
        <v>666.65</v>
      </c>
      <c r="AC3564" s="130">
        <f t="shared" si="528"/>
        <v>900</v>
      </c>
      <c r="AD3564" s="130" t="str">
        <f t="shared" si="529"/>
        <v>66002-000</v>
      </c>
      <c r="AE3564" s="136"/>
      <c r="AF3564" s="137"/>
      <c r="AG3564" s="1" t="s">
        <v>152</v>
      </c>
      <c r="AH3564" s="43">
        <v>1895</v>
      </c>
      <c r="AI3564" s="229">
        <v>45463</v>
      </c>
    </row>
    <row r="3565" spans="1:35" x14ac:dyDescent="0.25">
      <c r="A3565" s="140">
        <v>45475</v>
      </c>
      <c r="B3565" s="55" t="s">
        <v>10307</v>
      </c>
      <c r="C3565" s="51" t="s">
        <v>10310</v>
      </c>
      <c r="D3565" s="51" t="s">
        <v>10309</v>
      </c>
      <c r="E3565" s="54">
        <v>45475</v>
      </c>
      <c r="F3565" s="51" t="s">
        <v>1543</v>
      </c>
      <c r="G3565" s="48" t="s">
        <v>10308</v>
      </c>
      <c r="H3565" s="52">
        <v>1</v>
      </c>
      <c r="I3565" s="51" t="s">
        <v>3492</v>
      </c>
      <c r="J3565" s="1">
        <v>162.30000000000001</v>
      </c>
      <c r="K3565" s="132">
        <v>1041775</v>
      </c>
      <c r="L3565" s="131"/>
      <c r="M3565" s="131"/>
      <c r="N3565" s="131"/>
      <c r="O3565" s="133">
        <f t="shared" si="530"/>
        <v>0</v>
      </c>
      <c r="P3565" s="131"/>
      <c r="Q3565" s="131"/>
      <c r="R3565" s="134" t="s">
        <v>5813</v>
      </c>
      <c r="S3565" s="149">
        <v>0.35388888888888914</v>
      </c>
      <c r="T3565" s="149">
        <v>0.35388888888888914</v>
      </c>
      <c r="U3565" s="150">
        <v>45477</v>
      </c>
      <c r="V3565" s="149">
        <v>0.16666666666666607</v>
      </c>
      <c r="W3565" s="130">
        <v>0.25</v>
      </c>
      <c r="X3565" s="135">
        <v>425</v>
      </c>
      <c r="Y3565" s="130" t="str">
        <f t="shared" si="524"/>
        <v>CH659</v>
      </c>
      <c r="Z3565" s="130" t="str">
        <f t="shared" si="525"/>
        <v>2/TSB-003PCBR5</v>
      </c>
      <c r="AA3565" s="135">
        <f t="shared" si="526"/>
        <v>0.25</v>
      </c>
      <c r="AB3565" s="135">
        <f t="shared" si="527"/>
        <v>162.30000000000001</v>
      </c>
      <c r="AC3565" s="130">
        <f t="shared" si="528"/>
        <v>425</v>
      </c>
      <c r="AD3565" s="130" t="str">
        <f t="shared" si="529"/>
        <v>66003-277</v>
      </c>
      <c r="AE3565" s="136"/>
      <c r="AF3565" s="137"/>
      <c r="AG3565" s="1" t="s">
        <v>151</v>
      </c>
      <c r="AH3565" s="43">
        <v>27233</v>
      </c>
      <c r="AI3565" s="229">
        <v>45475</v>
      </c>
    </row>
    <row r="3566" spans="1:35" x14ac:dyDescent="0.25">
      <c r="A3566" s="140">
        <v>45475</v>
      </c>
      <c r="B3566" s="55" t="s">
        <v>10296</v>
      </c>
      <c r="C3566" s="51" t="s">
        <v>633</v>
      </c>
      <c r="D3566" s="51" t="s">
        <v>5513</v>
      </c>
      <c r="E3566" s="54">
        <v>45488</v>
      </c>
      <c r="F3566" s="51" t="s">
        <v>282</v>
      </c>
      <c r="G3566" s="48" t="s">
        <v>703</v>
      </c>
      <c r="H3566" s="52">
        <v>5</v>
      </c>
      <c r="I3566" s="51" t="s">
        <v>364</v>
      </c>
      <c r="J3566" s="1">
        <v>3.66</v>
      </c>
      <c r="K3566" s="132">
        <v>1044472</v>
      </c>
      <c r="L3566" s="131"/>
      <c r="M3566" s="131">
        <v>3.7</v>
      </c>
      <c r="N3566" s="131">
        <v>2.6</v>
      </c>
      <c r="O3566" s="133">
        <f t="shared" si="530"/>
        <v>9.620000000000001</v>
      </c>
      <c r="P3566" s="131" t="s">
        <v>3486</v>
      </c>
      <c r="Q3566" s="131" t="s">
        <v>412</v>
      </c>
      <c r="R3566" s="134" t="s">
        <v>9073</v>
      </c>
      <c r="S3566" s="149">
        <v>0.19305555555555465</v>
      </c>
      <c r="T3566" s="149">
        <v>3.861111111111093E-2</v>
      </c>
      <c r="U3566" s="150">
        <v>45476</v>
      </c>
      <c r="V3566" s="149">
        <v>0.16666666666666874</v>
      </c>
      <c r="W3566" s="130">
        <v>0.03</v>
      </c>
      <c r="X3566" s="135">
        <v>8.9600000000000009</v>
      </c>
      <c r="Y3566" s="130" t="str">
        <f t="shared" si="524"/>
        <v>TAG55</v>
      </c>
      <c r="Z3566" s="130" t="str">
        <f t="shared" si="525"/>
        <v>1/UR18650ZY</v>
      </c>
      <c r="AA3566" s="135">
        <f t="shared" si="526"/>
        <v>0.03</v>
      </c>
      <c r="AB3566" s="135">
        <f t="shared" si="527"/>
        <v>3.66</v>
      </c>
      <c r="AC3566" s="130">
        <f t="shared" si="528"/>
        <v>8.9600000000000009</v>
      </c>
      <c r="AD3566" s="130" t="str">
        <f t="shared" si="529"/>
        <v>67001-595NIP</v>
      </c>
      <c r="AE3566" s="136"/>
      <c r="AF3566" s="137"/>
      <c r="AG3566" s="1" t="s">
        <v>573</v>
      </c>
      <c r="AH3566" s="43" t="s">
        <v>283</v>
      </c>
      <c r="AI3566" s="229">
        <v>45474</v>
      </c>
    </row>
    <row r="3567" spans="1:35" x14ac:dyDescent="0.25">
      <c r="A3567" s="140">
        <v>45475</v>
      </c>
      <c r="B3567" s="55" t="s">
        <v>10297</v>
      </c>
      <c r="C3567" s="51" t="s">
        <v>10302</v>
      </c>
      <c r="D3567" s="51" t="s">
        <v>10301</v>
      </c>
      <c r="E3567" s="54">
        <v>45485</v>
      </c>
      <c r="F3567" s="51" t="s">
        <v>10298</v>
      </c>
      <c r="G3567" s="48" t="s">
        <v>10299</v>
      </c>
      <c r="H3567" s="52">
        <v>2</v>
      </c>
      <c r="I3567" s="51" t="s">
        <v>10300</v>
      </c>
      <c r="J3567" s="1">
        <v>5.96</v>
      </c>
      <c r="K3567" s="132">
        <v>1044579</v>
      </c>
      <c r="L3567" s="131"/>
      <c r="M3567" s="131">
        <v>3.6</v>
      </c>
      <c r="N3567" s="131">
        <v>2</v>
      </c>
      <c r="O3567" s="133">
        <f t="shared" si="530"/>
        <v>7.2</v>
      </c>
      <c r="P3567" s="131" t="s">
        <v>4011</v>
      </c>
      <c r="Q3567" s="131" t="s">
        <v>577</v>
      </c>
      <c r="R3567" s="134" t="s">
        <v>9073</v>
      </c>
      <c r="S3567" s="149">
        <v>1.9838888888888855</v>
      </c>
      <c r="T3567" s="149">
        <v>0.99194444444444274</v>
      </c>
      <c r="U3567" s="150">
        <v>45476</v>
      </c>
      <c r="V3567" s="149">
        <v>0.16666666666666607</v>
      </c>
      <c r="W3567" s="130">
        <v>0.25</v>
      </c>
      <c r="X3567" s="135">
        <v>30.77</v>
      </c>
      <c r="Y3567" s="130" t="str">
        <f t="shared" si="524"/>
        <v>N1608</v>
      </c>
      <c r="Z3567" s="130" t="str">
        <f t="shared" si="525"/>
        <v>3/ELB-FB360GP</v>
      </c>
      <c r="AA3567" s="135">
        <f t="shared" si="526"/>
        <v>0.25</v>
      </c>
      <c r="AB3567" s="135">
        <f t="shared" si="527"/>
        <v>5.96</v>
      </c>
      <c r="AC3567" s="130">
        <f t="shared" si="528"/>
        <v>30.77</v>
      </c>
      <c r="AD3567" s="130" t="str">
        <f t="shared" si="529"/>
        <v>30004-353GP</v>
      </c>
      <c r="AE3567" s="136"/>
      <c r="AF3567" s="137"/>
      <c r="AG3567" s="1" t="s">
        <v>573</v>
      </c>
      <c r="AH3567" s="43">
        <v>23993</v>
      </c>
      <c r="AI3567" s="229">
        <v>45474</v>
      </c>
    </row>
    <row r="3568" spans="1:35" x14ac:dyDescent="0.25">
      <c r="A3568" s="144">
        <v>45469</v>
      </c>
      <c r="B3568" s="56" t="s">
        <v>10264</v>
      </c>
      <c r="C3568" s="51" t="s">
        <v>4941</v>
      </c>
      <c r="D3568" s="51" t="s">
        <v>647</v>
      </c>
      <c r="E3568" s="54">
        <v>45483</v>
      </c>
      <c r="F3568" s="51" t="s">
        <v>1399</v>
      </c>
      <c r="G3568" s="48" t="s">
        <v>645</v>
      </c>
      <c r="H3568" s="52">
        <v>2</v>
      </c>
      <c r="I3568" s="51" t="s">
        <v>113</v>
      </c>
      <c r="J3568" s="1">
        <v>15.34</v>
      </c>
      <c r="K3568" s="132">
        <v>1044028</v>
      </c>
      <c r="L3568" s="131"/>
      <c r="M3568" s="131">
        <v>10.8</v>
      </c>
      <c r="N3568" s="131">
        <v>3.35</v>
      </c>
      <c r="O3568" s="133">
        <f t="shared" si="530"/>
        <v>36.180000000000007</v>
      </c>
      <c r="P3568" s="131" t="s">
        <v>3486</v>
      </c>
      <c r="Q3568" s="131" t="s">
        <v>577</v>
      </c>
      <c r="R3568" s="134" t="s">
        <v>997</v>
      </c>
      <c r="S3568" s="149">
        <v>2.8322222222222222</v>
      </c>
      <c r="T3568" s="149">
        <v>1.4161111111111111</v>
      </c>
      <c r="U3568" s="150">
        <v>45476</v>
      </c>
      <c r="V3568" s="149">
        <v>0.16666666666666607</v>
      </c>
      <c r="W3568" s="130">
        <v>0.25</v>
      </c>
      <c r="X3568" s="135">
        <v>112.02</v>
      </c>
      <c r="Y3568" s="130" t="str">
        <f t="shared" si="524"/>
        <v>RECELL381</v>
      </c>
      <c r="Z3568" s="130" t="str">
        <f t="shared" si="525"/>
        <v>3/NCR18650BF</v>
      </c>
      <c r="AA3568" s="135">
        <f t="shared" si="526"/>
        <v>0.25</v>
      </c>
      <c r="AB3568" s="135">
        <f t="shared" si="527"/>
        <v>15.34</v>
      </c>
      <c r="AC3568" s="130">
        <f t="shared" si="528"/>
        <v>112.02</v>
      </c>
      <c r="AD3568" s="130" t="str">
        <f t="shared" si="529"/>
        <v>22000-535F</v>
      </c>
      <c r="AE3568" s="136"/>
      <c r="AF3568" s="137"/>
      <c r="AG3568" s="1" t="s">
        <v>9312</v>
      </c>
      <c r="AH3568" s="43">
        <v>1151</v>
      </c>
      <c r="AI3568" s="229">
        <v>45469</v>
      </c>
    </row>
    <row r="3569" spans="1:35" x14ac:dyDescent="0.25">
      <c r="A3569" s="139">
        <v>45474</v>
      </c>
      <c r="B3569" s="58" t="s">
        <v>10288</v>
      </c>
      <c r="C3569" s="51" t="s">
        <v>10290</v>
      </c>
      <c r="D3569" s="51" t="s">
        <v>204</v>
      </c>
      <c r="E3569" s="54">
        <v>45491</v>
      </c>
      <c r="F3569" s="51" t="s">
        <v>509</v>
      </c>
      <c r="G3569" s="48" t="s">
        <v>10289</v>
      </c>
      <c r="H3569" s="52">
        <v>8</v>
      </c>
      <c r="I3569" s="51" t="s">
        <v>146</v>
      </c>
      <c r="J3569" s="1">
        <v>17.7</v>
      </c>
      <c r="K3569" s="132">
        <v>1044246</v>
      </c>
      <c r="L3569" s="131"/>
      <c r="M3569" s="131">
        <v>6</v>
      </c>
      <c r="N3569" s="131">
        <v>4.5</v>
      </c>
      <c r="O3569" s="133">
        <f t="shared" si="530"/>
        <v>27</v>
      </c>
      <c r="P3569" s="131" t="s">
        <v>4011</v>
      </c>
      <c r="Q3569" s="131" t="s">
        <v>583</v>
      </c>
      <c r="R3569" s="134" t="s">
        <v>9073</v>
      </c>
      <c r="S3569" s="149">
        <v>4.9936111111111101</v>
      </c>
      <c r="T3569" s="149">
        <v>0.62420138888888876</v>
      </c>
      <c r="U3569" s="150">
        <v>45476</v>
      </c>
      <c r="V3569" s="149">
        <v>0.41666666666666519</v>
      </c>
      <c r="W3569" s="130">
        <v>0.63</v>
      </c>
      <c r="X3569" s="135">
        <v>44.42</v>
      </c>
      <c r="Y3569" s="130" t="str">
        <f t="shared" si="524"/>
        <v>N1336B</v>
      </c>
      <c r="Z3569" s="130" t="str">
        <f t="shared" si="525"/>
        <v>5/NC-D4500HT</v>
      </c>
      <c r="AA3569" s="135">
        <f t="shared" si="526"/>
        <v>0.63</v>
      </c>
      <c r="AB3569" s="135">
        <f t="shared" si="527"/>
        <v>17.7</v>
      </c>
      <c r="AC3569" s="130">
        <f t="shared" si="528"/>
        <v>44.42</v>
      </c>
      <c r="AD3569" s="130" t="str">
        <f t="shared" si="529"/>
        <v>66001-110</v>
      </c>
      <c r="AE3569" s="136"/>
      <c r="AF3569" s="137"/>
      <c r="AG3569" s="1" t="s">
        <v>573</v>
      </c>
      <c r="AH3569" s="43">
        <v>1273</v>
      </c>
      <c r="AI3569" s="229">
        <v>45471</v>
      </c>
    </row>
    <row r="3570" spans="1:35" x14ac:dyDescent="0.25">
      <c r="A3570" s="140">
        <v>45475</v>
      </c>
      <c r="B3570" s="55" t="s">
        <v>10303</v>
      </c>
      <c r="C3570" s="51" t="s">
        <v>10306</v>
      </c>
      <c r="D3570" s="51" t="s">
        <v>10322</v>
      </c>
      <c r="E3570" s="54">
        <v>45475</v>
      </c>
      <c r="F3570" s="51" t="s">
        <v>1543</v>
      </c>
      <c r="G3570" s="48" t="s">
        <v>10304</v>
      </c>
      <c r="H3570" s="52">
        <v>20</v>
      </c>
      <c r="I3570" s="51" t="s">
        <v>10305</v>
      </c>
      <c r="J3570" s="1">
        <v>8.89</v>
      </c>
      <c r="K3570" s="132">
        <v>1041775</v>
      </c>
      <c r="L3570" s="131"/>
      <c r="M3570" s="131">
        <v>3.6</v>
      </c>
      <c r="N3570" s="131">
        <v>4.5</v>
      </c>
      <c r="O3570" s="133">
        <f t="shared" si="530"/>
        <v>16.2</v>
      </c>
      <c r="P3570" s="131" t="s">
        <v>3486</v>
      </c>
      <c r="Q3570" s="131" t="s">
        <v>412</v>
      </c>
      <c r="R3570" s="134" t="s">
        <v>259</v>
      </c>
      <c r="S3570" s="149">
        <v>2.9777777777777787</v>
      </c>
      <c r="T3570" s="149">
        <v>0.14888888888888893</v>
      </c>
      <c r="U3570" s="150">
        <v>45476</v>
      </c>
      <c r="V3570" s="149">
        <v>0.49999999999999956</v>
      </c>
      <c r="W3570" s="130">
        <v>0.25</v>
      </c>
      <c r="X3570" s="135">
        <v>24</v>
      </c>
      <c r="Y3570" s="130" t="str">
        <f t="shared" si="524"/>
        <v>TAG74</v>
      </c>
      <c r="Z3570" s="130" t="str">
        <f t="shared" si="525"/>
        <v>1/INR21700-P45B</v>
      </c>
      <c r="AA3570" s="135">
        <f t="shared" si="526"/>
        <v>0.25</v>
      </c>
      <c r="AB3570" s="135">
        <f t="shared" si="527"/>
        <v>8.89</v>
      </c>
      <c r="AC3570" s="130">
        <f t="shared" si="528"/>
        <v>24</v>
      </c>
      <c r="AD3570" s="130" t="str">
        <f t="shared" si="529"/>
        <v>66003-278</v>
      </c>
      <c r="AE3570" s="136"/>
      <c r="AF3570" s="137"/>
      <c r="AG3570" s="1" t="s">
        <v>151</v>
      </c>
      <c r="AH3570" s="43">
        <v>27233</v>
      </c>
      <c r="AI3570" s="229">
        <v>45475</v>
      </c>
    </row>
    <row r="3571" spans="1:35" x14ac:dyDescent="0.25">
      <c r="A3571" s="146">
        <v>45463</v>
      </c>
      <c r="B3571" s="57" t="s">
        <v>10221</v>
      </c>
      <c r="C3571" s="51" t="s">
        <v>532</v>
      </c>
      <c r="D3571" s="51" t="s">
        <v>10323</v>
      </c>
      <c r="E3571" s="54">
        <v>45475</v>
      </c>
      <c r="F3571" s="51" t="s">
        <v>302</v>
      </c>
      <c r="G3571" s="48" t="s">
        <v>10222</v>
      </c>
      <c r="H3571" s="52">
        <v>2</v>
      </c>
      <c r="I3571" s="51" t="s">
        <v>364</v>
      </c>
      <c r="J3571" s="1">
        <v>10.88</v>
      </c>
      <c r="K3571" s="132">
        <v>1043045</v>
      </c>
      <c r="L3571" s="131"/>
      <c r="M3571" s="131">
        <v>11.1</v>
      </c>
      <c r="N3571" s="131">
        <v>2.6</v>
      </c>
      <c r="O3571" s="133">
        <f t="shared" si="530"/>
        <v>28.86</v>
      </c>
      <c r="P3571" s="131" t="s">
        <v>3486</v>
      </c>
      <c r="Q3571" s="131" t="s">
        <v>577</v>
      </c>
      <c r="R3571" s="134" t="s">
        <v>997</v>
      </c>
      <c r="S3571" s="149">
        <v>1.6774999999999984</v>
      </c>
      <c r="T3571" s="149">
        <v>0.83874999999999922</v>
      </c>
      <c r="U3571" s="150">
        <v>45476</v>
      </c>
      <c r="V3571" s="149">
        <v>8.333333333333437E-2</v>
      </c>
      <c r="W3571" s="130">
        <v>0.25</v>
      </c>
      <c r="X3571" s="135">
        <v>60.17</v>
      </c>
      <c r="Y3571" s="130" t="str">
        <f t="shared" si="524"/>
        <v>RECELL1714</v>
      </c>
      <c r="Z3571" s="130" t="str">
        <f t="shared" si="525"/>
        <v>3/UR18650ZY</v>
      </c>
      <c r="AA3571" s="135">
        <f t="shared" si="526"/>
        <v>0.25</v>
      </c>
      <c r="AB3571" s="135">
        <f t="shared" si="527"/>
        <v>10.88</v>
      </c>
      <c r="AC3571" s="130">
        <f t="shared" si="528"/>
        <v>60.17</v>
      </c>
      <c r="AD3571" s="130" t="str">
        <f t="shared" si="529"/>
        <v>22000-634CAR</v>
      </c>
      <c r="AE3571" s="136"/>
      <c r="AF3571" s="137"/>
      <c r="AG3571" s="1" t="s">
        <v>9312</v>
      </c>
      <c r="AH3571" s="43" t="s">
        <v>513</v>
      </c>
      <c r="AI3571" s="229">
        <v>45461</v>
      </c>
    </row>
    <row r="3572" spans="1:35" x14ac:dyDescent="0.25">
      <c r="A3572" s="139">
        <v>45474</v>
      </c>
      <c r="B3572" s="58" t="s">
        <v>10291</v>
      </c>
      <c r="C3572" s="51" t="s">
        <v>9414</v>
      </c>
      <c r="D3572" s="51" t="s">
        <v>9413</v>
      </c>
      <c r="E3572" s="54">
        <v>45492</v>
      </c>
      <c r="F3572" s="51" t="s">
        <v>292</v>
      </c>
      <c r="G3572" s="48" t="s">
        <v>9411</v>
      </c>
      <c r="H3572" s="52">
        <v>15</v>
      </c>
      <c r="I3572" s="51" t="s">
        <v>315</v>
      </c>
      <c r="J3572" s="1">
        <v>11.67</v>
      </c>
      <c r="K3572" s="132">
        <v>1044356</v>
      </c>
      <c r="L3572" s="131" t="s">
        <v>9412</v>
      </c>
      <c r="M3572" s="131">
        <v>7.2</v>
      </c>
      <c r="N3572" s="131">
        <v>1.65</v>
      </c>
      <c r="O3572" s="133">
        <f t="shared" si="530"/>
        <v>11.879999999999999</v>
      </c>
      <c r="P3572" s="131" t="s">
        <v>3497</v>
      </c>
      <c r="Q3572" s="131" t="s">
        <v>464</v>
      </c>
      <c r="R3572" s="134" t="s">
        <v>248</v>
      </c>
      <c r="S3572" s="149">
        <v>3.3391666666666677</v>
      </c>
      <c r="T3572" s="149">
        <v>0.22261111111111118</v>
      </c>
      <c r="U3572" s="150">
        <v>45476</v>
      </c>
      <c r="V3572" s="149">
        <v>0.41666666666666652</v>
      </c>
      <c r="W3572" s="130">
        <v>0.25</v>
      </c>
      <c r="X3572" s="135">
        <v>46.95</v>
      </c>
      <c r="Y3572" s="130" t="str">
        <f t="shared" si="524"/>
        <v>N1891</v>
      </c>
      <c r="Z3572" s="130" t="str">
        <f t="shared" si="525"/>
        <v>6/HR-AAU</v>
      </c>
      <c r="AA3572" s="135">
        <f t="shared" si="526"/>
        <v>0.25</v>
      </c>
      <c r="AB3572" s="135">
        <f t="shared" si="527"/>
        <v>11.67</v>
      </c>
      <c r="AC3572" s="130">
        <f t="shared" si="528"/>
        <v>46.95</v>
      </c>
      <c r="AD3572" s="130" t="str">
        <f t="shared" si="529"/>
        <v>22000-311C</v>
      </c>
      <c r="AE3572" s="136"/>
      <c r="AF3572" s="137"/>
      <c r="AG3572" s="1" t="s">
        <v>151</v>
      </c>
      <c r="AH3572" s="43">
        <v>6830</v>
      </c>
      <c r="AI3572" s="229">
        <v>45471</v>
      </c>
    </row>
    <row r="3573" spans="1:35" x14ac:dyDescent="0.25">
      <c r="A3573" s="139">
        <v>45474</v>
      </c>
      <c r="B3573" s="58" t="s">
        <v>10292</v>
      </c>
      <c r="C3573" s="51" t="s">
        <v>663</v>
      </c>
      <c r="D3573" s="51" t="s">
        <v>664</v>
      </c>
      <c r="E3573" s="54">
        <v>45485</v>
      </c>
      <c r="F3573" s="51" t="s">
        <v>260</v>
      </c>
      <c r="G3573" s="48" t="s">
        <v>662</v>
      </c>
      <c r="H3573" s="52">
        <v>30</v>
      </c>
      <c r="I3573" s="51" t="s">
        <v>630</v>
      </c>
      <c r="J3573" s="1">
        <v>24</v>
      </c>
      <c r="K3573" s="132">
        <v>1044362</v>
      </c>
      <c r="L3573" s="131"/>
      <c r="M3573" s="131">
        <v>7.2</v>
      </c>
      <c r="N3573" s="131">
        <v>3</v>
      </c>
      <c r="O3573" s="133">
        <f t="shared" si="530"/>
        <v>21.6</v>
      </c>
      <c r="P3573" s="131" t="s">
        <v>4011</v>
      </c>
      <c r="Q3573" s="131" t="s">
        <v>464</v>
      </c>
      <c r="R3573" s="134" t="s">
        <v>287</v>
      </c>
      <c r="S3573" s="149">
        <v>5.1030555555555539</v>
      </c>
      <c r="T3573" s="149">
        <v>0.17010185185185181</v>
      </c>
      <c r="U3573" s="150">
        <v>45476</v>
      </c>
      <c r="V3573" s="149">
        <v>1.7499999999999991</v>
      </c>
      <c r="W3573" s="130">
        <v>0.28000000000000003</v>
      </c>
      <c r="X3573" s="135">
        <v>75.599999999999994</v>
      </c>
      <c r="Y3573" s="130" t="str">
        <f t="shared" si="524"/>
        <v>N405</v>
      </c>
      <c r="Z3573" s="130" t="str">
        <f t="shared" si="525"/>
        <v>6/N3000CR</v>
      </c>
      <c r="AA3573" s="135">
        <f t="shared" si="526"/>
        <v>0.28000000000000003</v>
      </c>
      <c r="AB3573" s="135">
        <f t="shared" si="527"/>
        <v>24</v>
      </c>
      <c r="AC3573" s="130">
        <f t="shared" si="528"/>
        <v>75.599999999999994</v>
      </c>
      <c r="AD3573" s="130" t="str">
        <f t="shared" si="529"/>
        <v>30003-856AA</v>
      </c>
      <c r="AE3573" s="136"/>
      <c r="AF3573" s="137"/>
      <c r="AG3573" s="1" t="s">
        <v>153</v>
      </c>
      <c r="AH3573" s="43">
        <v>20171</v>
      </c>
      <c r="AI3573" s="229">
        <v>45474</v>
      </c>
    </row>
    <row r="3574" spans="1:35" x14ac:dyDescent="0.25">
      <c r="A3574" s="139">
        <v>45474</v>
      </c>
      <c r="B3574" s="58" t="s">
        <v>10287</v>
      </c>
      <c r="C3574" s="51" t="s">
        <v>5831</v>
      </c>
      <c r="D3574" s="51" t="s">
        <v>9858</v>
      </c>
      <c r="E3574" s="54">
        <v>45481</v>
      </c>
      <c r="F3574" s="51" t="s">
        <v>117</v>
      </c>
      <c r="G3574" s="48" t="s">
        <v>10065</v>
      </c>
      <c r="H3574" s="52">
        <v>1</v>
      </c>
      <c r="I3574" s="51" t="s">
        <v>5830</v>
      </c>
      <c r="J3574" s="1">
        <v>6.04</v>
      </c>
      <c r="K3574" s="132">
        <v>10444274</v>
      </c>
      <c r="L3574" s="131"/>
      <c r="M3574" s="131">
        <v>3.6</v>
      </c>
      <c r="N3574" s="131">
        <v>6.3</v>
      </c>
      <c r="O3574" s="133">
        <v>28.86</v>
      </c>
      <c r="P3574" s="131" t="s">
        <v>421</v>
      </c>
      <c r="Q3574" s="131" t="s">
        <v>124</v>
      </c>
      <c r="R3574" s="134" t="s">
        <v>9073</v>
      </c>
      <c r="S3574" s="149">
        <v>1.4244444444444451</v>
      </c>
      <c r="T3574" s="149">
        <v>1.4244444444444451</v>
      </c>
      <c r="U3574" s="150">
        <v>45475</v>
      </c>
      <c r="V3574" s="149">
        <v>8.3333333333333037E-2</v>
      </c>
      <c r="W3574" s="130">
        <v>0.57999999999999996</v>
      </c>
      <c r="X3574" s="135">
        <v>68</v>
      </c>
      <c r="Y3574" s="130" t="str">
        <f t="shared" si="524"/>
        <v>L994</v>
      </c>
      <c r="Z3574" s="130" t="str">
        <f t="shared" si="525"/>
        <v>3/ER14505M</v>
      </c>
      <c r="AA3574" s="135">
        <f t="shared" si="526"/>
        <v>0.57999999999999996</v>
      </c>
      <c r="AB3574" s="135">
        <f t="shared" si="527"/>
        <v>6.04</v>
      </c>
      <c r="AC3574" s="130">
        <f t="shared" si="528"/>
        <v>68</v>
      </c>
      <c r="AD3574" s="130" t="str">
        <f t="shared" si="529"/>
        <v>66003-925</v>
      </c>
      <c r="AE3574" s="136"/>
      <c r="AF3574" s="137"/>
      <c r="AG3574" s="1" t="s">
        <v>151</v>
      </c>
      <c r="AH3574" s="43">
        <v>24232</v>
      </c>
      <c r="AI3574" s="229">
        <v>45470</v>
      </c>
    </row>
    <row r="3575" spans="1:35" x14ac:dyDescent="0.25">
      <c r="A3575" s="144">
        <v>45469</v>
      </c>
      <c r="B3575" s="56" t="s">
        <v>10271</v>
      </c>
      <c r="C3575" s="51" t="s">
        <v>5831</v>
      </c>
      <c r="D3575" s="51" t="s">
        <v>9858</v>
      </c>
      <c r="E3575" s="54">
        <v>45476</v>
      </c>
      <c r="F3575" s="51" t="s">
        <v>1370</v>
      </c>
      <c r="G3575" s="48" t="s">
        <v>10065</v>
      </c>
      <c r="H3575" s="52">
        <v>2</v>
      </c>
      <c r="I3575" s="51" t="s">
        <v>5830</v>
      </c>
      <c r="J3575" s="1">
        <v>6.04</v>
      </c>
      <c r="K3575" s="132">
        <v>1044120</v>
      </c>
      <c r="L3575" s="131"/>
      <c r="M3575" s="131">
        <v>3.6</v>
      </c>
      <c r="N3575" s="131">
        <v>6.3</v>
      </c>
      <c r="O3575" s="133">
        <v>28.86</v>
      </c>
      <c r="P3575" s="131" t="s">
        <v>421</v>
      </c>
      <c r="Q3575" s="131" t="s">
        <v>124</v>
      </c>
      <c r="R3575" s="134" t="s">
        <v>9073</v>
      </c>
      <c r="S3575" s="149">
        <v>1.7730555555555565</v>
      </c>
      <c r="T3575" s="149">
        <v>0.88652777777777825</v>
      </c>
      <c r="U3575" s="150">
        <v>45475</v>
      </c>
      <c r="V3575" s="149">
        <v>0.16666666666666607</v>
      </c>
      <c r="W3575" s="130">
        <v>0.57999999999999996</v>
      </c>
      <c r="X3575" s="135">
        <v>68</v>
      </c>
      <c r="Y3575" s="130" t="str">
        <f t="shared" si="524"/>
        <v>L994</v>
      </c>
      <c r="Z3575" s="130" t="str">
        <f t="shared" si="525"/>
        <v>3/ER14505M</v>
      </c>
      <c r="AA3575" s="135">
        <f t="shared" si="526"/>
        <v>0.57999999999999996</v>
      </c>
      <c r="AB3575" s="135">
        <f t="shared" si="527"/>
        <v>6.04</v>
      </c>
      <c r="AC3575" s="130">
        <f t="shared" si="528"/>
        <v>68</v>
      </c>
      <c r="AD3575" s="130" t="str">
        <f t="shared" si="529"/>
        <v>66003-925</v>
      </c>
      <c r="AE3575" s="136"/>
      <c r="AF3575" s="137"/>
      <c r="AG3575" s="1" t="s">
        <v>152</v>
      </c>
      <c r="AH3575" s="43">
        <v>66989</v>
      </c>
      <c r="AI3575" s="229">
        <v>45469</v>
      </c>
    </row>
    <row r="3576" spans="1:35" x14ac:dyDescent="0.25">
      <c r="A3576" s="144">
        <v>45469</v>
      </c>
      <c r="B3576" s="56" t="s">
        <v>10269</v>
      </c>
      <c r="C3576" s="51" t="s">
        <v>5714</v>
      </c>
      <c r="D3576" s="51" t="s">
        <v>10270</v>
      </c>
      <c r="E3576" s="54">
        <v>45483</v>
      </c>
      <c r="F3576" s="51" t="s">
        <v>255</v>
      </c>
      <c r="G3576" s="48" t="s">
        <v>4639</v>
      </c>
      <c r="H3576" s="52">
        <v>1</v>
      </c>
      <c r="I3576" s="51" t="s">
        <v>2817</v>
      </c>
      <c r="J3576" s="1">
        <v>5.98</v>
      </c>
      <c r="K3576" s="132">
        <v>1044123</v>
      </c>
      <c r="L3576" s="131" t="s">
        <v>4640</v>
      </c>
      <c r="M3576" s="131">
        <v>3.7</v>
      </c>
      <c r="N3576" s="131">
        <v>0.8</v>
      </c>
      <c r="O3576" s="133">
        <f t="shared" ref="O3576:O3596" si="531">N3576*M3576</f>
        <v>2.9600000000000004</v>
      </c>
      <c r="P3576" s="131" t="s">
        <v>3486</v>
      </c>
      <c r="Q3576" s="131" t="s">
        <v>412</v>
      </c>
      <c r="R3576" s="134" t="s">
        <v>248</v>
      </c>
      <c r="S3576" s="149">
        <v>0.16333333333333214</v>
      </c>
      <c r="T3576" s="149">
        <v>0.16333333333333214</v>
      </c>
      <c r="U3576" s="150">
        <v>45475</v>
      </c>
      <c r="V3576" s="149">
        <v>8.333333333333437E-2</v>
      </c>
      <c r="W3576" s="130">
        <v>0.57999999999999996</v>
      </c>
      <c r="X3576" s="135">
        <v>19.04</v>
      </c>
      <c r="Y3576" s="130" t="str">
        <f t="shared" si="524"/>
        <v>RECELL1452</v>
      </c>
      <c r="Z3576" s="130" t="str">
        <f t="shared" si="525"/>
        <v>1/NCR18500A</v>
      </c>
      <c r="AA3576" s="135">
        <f t="shared" si="526"/>
        <v>0.57999999999999996</v>
      </c>
      <c r="AB3576" s="135">
        <f t="shared" si="527"/>
        <v>5.98</v>
      </c>
      <c r="AC3576" s="130">
        <f t="shared" si="528"/>
        <v>19.04</v>
      </c>
      <c r="AD3576" s="130" t="str">
        <f t="shared" si="529"/>
        <v>30007-090BRN</v>
      </c>
      <c r="AE3576" s="136"/>
      <c r="AF3576" s="137"/>
      <c r="AG3576" s="1" t="s">
        <v>9312</v>
      </c>
      <c r="AH3576" s="43" t="s">
        <v>277</v>
      </c>
      <c r="AI3576" s="229">
        <v>45469</v>
      </c>
    </row>
    <row r="3577" spans="1:35" x14ac:dyDescent="0.25">
      <c r="A3577" s="147">
        <v>45478</v>
      </c>
      <c r="B3577" s="82" t="s">
        <v>10331</v>
      </c>
      <c r="C3577" s="51" t="s">
        <v>369</v>
      </c>
      <c r="D3577" s="51" t="s">
        <v>6141</v>
      </c>
      <c r="E3577" s="54">
        <v>45497</v>
      </c>
      <c r="F3577" s="51" t="s">
        <v>322</v>
      </c>
      <c r="G3577" s="48" t="s">
        <v>6139</v>
      </c>
      <c r="H3577" s="52">
        <v>1</v>
      </c>
      <c r="I3577" s="51" t="s">
        <v>368</v>
      </c>
      <c r="J3577" s="1">
        <v>16.920000000000002</v>
      </c>
      <c r="K3577" s="132">
        <v>1044877</v>
      </c>
      <c r="L3577" s="131"/>
      <c r="M3577" s="131">
        <v>7.2</v>
      </c>
      <c r="N3577" s="131">
        <v>2.7</v>
      </c>
      <c r="O3577" s="133">
        <f t="shared" si="531"/>
        <v>19.440000000000001</v>
      </c>
      <c r="P3577" s="131" t="s">
        <v>3497</v>
      </c>
      <c r="Q3577" s="131" t="s">
        <v>464</v>
      </c>
      <c r="R3577" s="134" t="s">
        <v>9073</v>
      </c>
      <c r="S3577" s="149">
        <v>4.0102777777777749</v>
      </c>
      <c r="T3577" s="149">
        <v>4.0102777777777749</v>
      </c>
      <c r="U3577" s="150">
        <v>45482</v>
      </c>
      <c r="V3577" s="149">
        <v>8.3333333333333037E-2</v>
      </c>
      <c r="W3577" s="130">
        <v>1.1200000000000001</v>
      </c>
      <c r="X3577" s="135">
        <v>88.29</v>
      </c>
      <c r="Y3577" s="130" t="str">
        <f t="shared" si="524"/>
        <v>N1845</v>
      </c>
      <c r="Z3577" s="130" t="str">
        <f t="shared" si="525"/>
        <v>6/HR-AU</v>
      </c>
      <c r="AA3577" s="135">
        <f t="shared" si="526"/>
        <v>1.1200000000000001</v>
      </c>
      <c r="AB3577" s="135">
        <f t="shared" si="527"/>
        <v>16.920000000000002</v>
      </c>
      <c r="AC3577" s="130">
        <f t="shared" si="528"/>
        <v>88.29</v>
      </c>
      <c r="AD3577" s="130" t="str">
        <f t="shared" si="529"/>
        <v>89000-990BP</v>
      </c>
      <c r="AE3577" s="136"/>
      <c r="AF3577" s="137"/>
      <c r="AG3577" s="1" t="s">
        <v>573</v>
      </c>
      <c r="AH3577" s="43" t="s">
        <v>323</v>
      </c>
      <c r="AI3577" s="229">
        <v>45476</v>
      </c>
    </row>
    <row r="3578" spans="1:35" x14ac:dyDescent="0.25">
      <c r="A3578" s="146">
        <v>45477</v>
      </c>
      <c r="B3578" s="57" t="s">
        <v>10328</v>
      </c>
      <c r="C3578" s="51" t="s">
        <v>1987</v>
      </c>
      <c r="D3578" s="51" t="s">
        <v>3089</v>
      </c>
      <c r="E3578" s="54">
        <v>45491</v>
      </c>
      <c r="F3578" s="51" t="s">
        <v>9621</v>
      </c>
      <c r="G3578" s="48" t="s">
        <v>3088</v>
      </c>
      <c r="H3578" s="52">
        <v>59</v>
      </c>
      <c r="I3578" s="51" t="s">
        <v>3492</v>
      </c>
      <c r="J3578" s="1">
        <v>38.770000000000003</v>
      </c>
      <c r="K3578" s="132">
        <v>1044981</v>
      </c>
      <c r="L3578" s="131"/>
      <c r="M3578" s="131"/>
      <c r="N3578" s="131"/>
      <c r="O3578" s="133">
        <f t="shared" si="531"/>
        <v>0</v>
      </c>
      <c r="P3578" s="131"/>
      <c r="Q3578" s="131"/>
      <c r="R3578" s="134" t="s">
        <v>5813</v>
      </c>
      <c r="S3578" s="149">
        <v>5.2577777777777772</v>
      </c>
      <c r="T3578" s="149">
        <v>8.9114877589453856E-2</v>
      </c>
      <c r="U3578" s="150">
        <v>45482</v>
      </c>
      <c r="V3578" s="149">
        <v>1.9999999999999996</v>
      </c>
      <c r="W3578" s="130">
        <v>0.06</v>
      </c>
      <c r="X3578" s="135">
        <v>59</v>
      </c>
      <c r="Y3578" s="130" t="str">
        <f t="shared" si="524"/>
        <v>CH552</v>
      </c>
      <c r="Z3578" s="130" t="str">
        <f t="shared" si="525"/>
        <v>1/TSB-003PCB</v>
      </c>
      <c r="AA3578" s="135">
        <f t="shared" si="526"/>
        <v>0.06</v>
      </c>
      <c r="AB3578" s="135">
        <f t="shared" si="527"/>
        <v>38.770000000000003</v>
      </c>
      <c r="AC3578" s="130">
        <f t="shared" si="528"/>
        <v>59</v>
      </c>
      <c r="AD3578" s="130" t="str">
        <f t="shared" si="529"/>
        <v>66002-743</v>
      </c>
      <c r="AE3578" s="136"/>
      <c r="AF3578" s="137"/>
      <c r="AG3578" s="1" t="s">
        <v>153</v>
      </c>
      <c r="AH3578" s="43" t="s">
        <v>1046</v>
      </c>
      <c r="AI3578" s="229">
        <v>45477</v>
      </c>
    </row>
    <row r="3579" spans="1:35" x14ac:dyDescent="0.25">
      <c r="A3579" s="146">
        <v>45477</v>
      </c>
      <c r="B3579" s="57" t="s">
        <v>10324</v>
      </c>
      <c r="C3579" s="51" t="s">
        <v>10327</v>
      </c>
      <c r="D3579" s="51" t="s">
        <v>10352</v>
      </c>
      <c r="E3579" s="54">
        <v>45491</v>
      </c>
      <c r="F3579" s="51" t="s">
        <v>302</v>
      </c>
      <c r="G3579" s="48" t="s">
        <v>10325</v>
      </c>
      <c r="H3579" s="52">
        <v>1</v>
      </c>
      <c r="I3579" s="51" t="s">
        <v>10326</v>
      </c>
      <c r="J3579" s="1">
        <v>5.42</v>
      </c>
      <c r="K3579" s="132">
        <v>1044975</v>
      </c>
      <c r="L3579" s="131"/>
      <c r="M3579" s="131">
        <v>3.7</v>
      </c>
      <c r="N3579" s="131">
        <v>0.62</v>
      </c>
      <c r="O3579" s="133">
        <f t="shared" si="531"/>
        <v>2.294</v>
      </c>
      <c r="P3579" s="131" t="s">
        <v>6127</v>
      </c>
      <c r="Q3579" s="131" t="s">
        <v>412</v>
      </c>
      <c r="R3579" s="134" t="s">
        <v>997</v>
      </c>
      <c r="S3579" s="149">
        <v>0.62972222222222118</v>
      </c>
      <c r="T3579" s="149">
        <v>0.62972222222222118</v>
      </c>
      <c r="U3579" s="150">
        <v>45478</v>
      </c>
      <c r="V3579" s="149">
        <v>8.3333333333333037E-2</v>
      </c>
      <c r="W3579" s="130">
        <v>0.25</v>
      </c>
      <c r="X3579" s="135">
        <v>35</v>
      </c>
      <c r="Y3579" s="130" t="str">
        <f t="shared" si="524"/>
        <v>RECELL1716</v>
      </c>
      <c r="Z3579" s="130" t="str">
        <f t="shared" si="525"/>
        <v>1/LP852040</v>
      </c>
      <c r="AA3579" s="135">
        <f t="shared" si="526"/>
        <v>0.25</v>
      </c>
      <c r="AB3579" s="135">
        <f t="shared" si="527"/>
        <v>5.42</v>
      </c>
      <c r="AC3579" s="130">
        <f t="shared" si="528"/>
        <v>35</v>
      </c>
      <c r="AD3579" s="130" t="str">
        <f t="shared" si="529"/>
        <v>66003-281</v>
      </c>
      <c r="AE3579" s="136"/>
      <c r="AF3579" s="137"/>
      <c r="AG3579" s="1" t="s">
        <v>9312</v>
      </c>
      <c r="AH3579" s="43" t="s">
        <v>513</v>
      </c>
      <c r="AI3579" s="229">
        <v>45477</v>
      </c>
    </row>
    <row r="3580" spans="1:35" x14ac:dyDescent="0.25">
      <c r="A3580" s="147">
        <v>45478</v>
      </c>
      <c r="B3580" s="82" t="s">
        <v>10337</v>
      </c>
      <c r="C3580" s="51" t="s">
        <v>445</v>
      </c>
      <c r="D3580" s="51" t="s">
        <v>600</v>
      </c>
      <c r="E3580" s="54">
        <v>45491</v>
      </c>
      <c r="F3580" s="51" t="s">
        <v>832</v>
      </c>
      <c r="G3580" s="48" t="s">
        <v>449</v>
      </c>
      <c r="H3580" s="52">
        <v>1</v>
      </c>
      <c r="I3580" s="51" t="s">
        <v>364</v>
      </c>
      <c r="J3580" s="1">
        <v>21.15</v>
      </c>
      <c r="K3580" s="132">
        <v>1045085</v>
      </c>
      <c r="L3580" s="131"/>
      <c r="M3580" s="131">
        <v>11.1</v>
      </c>
      <c r="N3580" s="131">
        <v>5.2</v>
      </c>
      <c r="O3580" s="133">
        <f t="shared" si="531"/>
        <v>57.72</v>
      </c>
      <c r="P3580" s="131" t="s">
        <v>3486</v>
      </c>
      <c r="Q3580" s="131" t="s">
        <v>372</v>
      </c>
      <c r="R3580" s="134" t="s">
        <v>997</v>
      </c>
      <c r="S3580" s="149">
        <v>1.6500000000000008</v>
      </c>
      <c r="T3580" s="149">
        <v>1.6500000000000008</v>
      </c>
      <c r="U3580" s="150">
        <v>45478</v>
      </c>
      <c r="V3580" s="149">
        <v>8.3333333333333037E-2</v>
      </c>
      <c r="W3580" s="130">
        <v>1.28</v>
      </c>
      <c r="X3580" s="135">
        <v>205.97</v>
      </c>
      <c r="Y3580" s="130" t="str">
        <f t="shared" si="524"/>
        <v>RECELL186</v>
      </c>
      <c r="Z3580" s="130" t="str">
        <f t="shared" si="525"/>
        <v>6/UR18650ZY</v>
      </c>
      <c r="AA3580" s="135">
        <f t="shared" si="526"/>
        <v>1.28</v>
      </c>
      <c r="AB3580" s="135">
        <f t="shared" si="527"/>
        <v>21.15</v>
      </c>
      <c r="AC3580" s="130">
        <f t="shared" si="528"/>
        <v>205.97</v>
      </c>
      <c r="AD3580" s="130" t="str">
        <f t="shared" si="529"/>
        <v>66001-114</v>
      </c>
      <c r="AE3580" s="136"/>
      <c r="AF3580" s="137"/>
      <c r="AG3580" s="1" t="s">
        <v>152</v>
      </c>
      <c r="AH3580" s="43">
        <v>64999</v>
      </c>
      <c r="AI3580" s="229">
        <v>45477</v>
      </c>
    </row>
    <row r="3581" spans="1:35" x14ac:dyDescent="0.25">
      <c r="A3581" s="147">
        <v>45478</v>
      </c>
      <c r="B3581" s="82" t="s">
        <v>10336</v>
      </c>
      <c r="C3581" s="51" t="s">
        <v>646</v>
      </c>
      <c r="D3581" s="51" t="s">
        <v>647</v>
      </c>
      <c r="E3581" s="54">
        <v>45491</v>
      </c>
      <c r="F3581" s="51" t="s">
        <v>832</v>
      </c>
      <c r="G3581" s="48" t="s">
        <v>645</v>
      </c>
      <c r="H3581" s="52">
        <v>1</v>
      </c>
      <c r="I3581" s="51" t="s">
        <v>113</v>
      </c>
      <c r="J3581" s="1">
        <v>15.34</v>
      </c>
      <c r="K3581" s="132">
        <v>1045085</v>
      </c>
      <c r="L3581" s="131"/>
      <c r="M3581" s="131">
        <v>10.8</v>
      </c>
      <c r="N3581" s="131">
        <v>3.35</v>
      </c>
      <c r="O3581" s="133">
        <f t="shared" si="531"/>
        <v>36.180000000000007</v>
      </c>
      <c r="P3581" s="131" t="s">
        <v>3486</v>
      </c>
      <c r="Q3581" s="131" t="s">
        <v>577</v>
      </c>
      <c r="R3581" s="134" t="s">
        <v>997</v>
      </c>
      <c r="S3581" s="149">
        <v>0.73333333333333328</v>
      </c>
      <c r="T3581" s="149">
        <v>0.73333333333333328</v>
      </c>
      <c r="U3581" s="150">
        <v>45478</v>
      </c>
      <c r="V3581" s="149">
        <v>8.3333333333333037E-2</v>
      </c>
      <c r="W3581" s="130">
        <v>1.02</v>
      </c>
      <c r="X3581" s="135">
        <v>131.79</v>
      </c>
      <c r="Y3581" s="130" t="str">
        <f t="shared" si="524"/>
        <v>RECELL381</v>
      </c>
      <c r="Z3581" s="130" t="str">
        <f t="shared" si="525"/>
        <v>3/NCR18650B</v>
      </c>
      <c r="AA3581" s="135">
        <f t="shared" si="526"/>
        <v>1.02</v>
      </c>
      <c r="AB3581" s="135">
        <f t="shared" si="527"/>
        <v>15.34</v>
      </c>
      <c r="AC3581" s="130">
        <f t="shared" si="528"/>
        <v>131.79</v>
      </c>
      <c r="AD3581" s="130" t="str">
        <f t="shared" si="529"/>
        <v>22000-535F</v>
      </c>
      <c r="AE3581" s="136"/>
      <c r="AF3581" s="137"/>
      <c r="AG3581" s="1" t="s">
        <v>152</v>
      </c>
      <c r="AH3581" s="43">
        <v>64999</v>
      </c>
      <c r="AI3581" s="229">
        <v>45477</v>
      </c>
    </row>
    <row r="3582" spans="1:35" x14ac:dyDescent="0.25">
      <c r="A3582" s="146">
        <v>45477</v>
      </c>
      <c r="B3582" s="57" t="s">
        <v>10329</v>
      </c>
      <c r="C3582" s="51" t="s">
        <v>1461</v>
      </c>
      <c r="D3582" s="51" t="s">
        <v>10353</v>
      </c>
      <c r="E3582" s="54">
        <v>45491</v>
      </c>
      <c r="F3582" s="51" t="s">
        <v>3116</v>
      </c>
      <c r="G3582" s="48" t="s">
        <v>10330</v>
      </c>
      <c r="H3582" s="52">
        <v>1</v>
      </c>
      <c r="I3582" s="51" t="s">
        <v>643</v>
      </c>
      <c r="J3582" s="1">
        <v>26.48</v>
      </c>
      <c r="K3582" s="132">
        <v>1045042</v>
      </c>
      <c r="L3582" s="131"/>
      <c r="M3582" s="131">
        <v>21.6</v>
      </c>
      <c r="N3582" s="131">
        <v>2.5</v>
      </c>
      <c r="O3582" s="133">
        <f t="shared" si="531"/>
        <v>54</v>
      </c>
      <c r="P3582" s="131" t="s">
        <v>3486</v>
      </c>
      <c r="Q3582" s="131" t="s">
        <v>464</v>
      </c>
      <c r="R3582" s="134" t="s">
        <v>9073</v>
      </c>
      <c r="S3582" s="149">
        <v>3.6986111111111115</v>
      </c>
      <c r="T3582" s="149">
        <v>3.6986111111111115</v>
      </c>
      <c r="U3582" s="150">
        <v>45478</v>
      </c>
      <c r="V3582" s="149">
        <v>0.16666666666666607</v>
      </c>
      <c r="W3582" s="130">
        <v>0.5</v>
      </c>
      <c r="X3582" s="135">
        <v>90</v>
      </c>
      <c r="Y3582" s="130" t="str">
        <f t="shared" si="524"/>
        <v>RECELL1715</v>
      </c>
      <c r="Z3582" s="130" t="str">
        <f t="shared" si="525"/>
        <v>6/INR18650-25R</v>
      </c>
      <c r="AA3582" s="135">
        <f t="shared" si="526"/>
        <v>0.5</v>
      </c>
      <c r="AB3582" s="135">
        <f t="shared" si="527"/>
        <v>26.48</v>
      </c>
      <c r="AC3582" s="130">
        <f t="shared" si="528"/>
        <v>90</v>
      </c>
      <c r="AD3582" s="130" t="str">
        <f t="shared" si="529"/>
        <v>66003-282</v>
      </c>
      <c r="AE3582" s="136"/>
      <c r="AF3582" s="137"/>
      <c r="AG3582" s="1" t="s">
        <v>9312</v>
      </c>
      <c r="AH3582" s="43">
        <v>65517</v>
      </c>
      <c r="AI3582" s="229">
        <v>45477</v>
      </c>
    </row>
    <row r="3583" spans="1:35" x14ac:dyDescent="0.25">
      <c r="A3583" s="146">
        <v>45477</v>
      </c>
      <c r="B3583" s="57" t="s">
        <v>10319</v>
      </c>
      <c r="C3583" s="51" t="s">
        <v>7788</v>
      </c>
      <c r="D3583" s="51" t="s">
        <v>7789</v>
      </c>
      <c r="E3583" s="54">
        <v>45475</v>
      </c>
      <c r="F3583" s="51" t="s">
        <v>302</v>
      </c>
      <c r="G3583" s="48" t="s">
        <v>7787</v>
      </c>
      <c r="H3583" s="52">
        <v>1</v>
      </c>
      <c r="I3583" s="51" t="s">
        <v>5051</v>
      </c>
      <c r="J3583" s="1">
        <v>36.42</v>
      </c>
      <c r="K3583" s="132">
        <v>1044736</v>
      </c>
      <c r="L3583" s="131"/>
      <c r="M3583" s="131"/>
      <c r="N3583" s="131"/>
      <c r="O3583" s="133">
        <f t="shared" si="531"/>
        <v>0</v>
      </c>
      <c r="P3583" s="131"/>
      <c r="Q3583" s="131"/>
      <c r="R3583" s="134" t="s">
        <v>9073</v>
      </c>
      <c r="S3583" s="149">
        <v>0.96972222222222015</v>
      </c>
      <c r="T3583" s="149">
        <v>0.96972222222222015</v>
      </c>
      <c r="U3583" s="150">
        <v>45478</v>
      </c>
      <c r="V3583" s="149">
        <v>0.16666666666666741</v>
      </c>
      <c r="W3583" s="130">
        <v>3.98</v>
      </c>
      <c r="X3583" s="135">
        <v>117.02</v>
      </c>
      <c r="Y3583" s="130" t="str">
        <f t="shared" si="524"/>
        <v>CH582</v>
      </c>
      <c r="Z3583" s="130" t="str">
        <f t="shared" si="525"/>
        <v>CH1-MBM06</v>
      </c>
      <c r="AA3583" s="135">
        <f t="shared" si="526"/>
        <v>3.98</v>
      </c>
      <c r="AB3583" s="135">
        <f t="shared" si="527"/>
        <v>36.42</v>
      </c>
      <c r="AC3583" s="130">
        <f t="shared" si="528"/>
        <v>117.02</v>
      </c>
      <c r="AD3583" s="130" t="str">
        <f t="shared" si="529"/>
        <v>20006-473MBM06</v>
      </c>
      <c r="AE3583" s="136"/>
      <c r="AF3583" s="137"/>
      <c r="AG3583" s="1" t="s">
        <v>573</v>
      </c>
      <c r="AH3583" s="43" t="s">
        <v>513</v>
      </c>
      <c r="AI3583" s="229">
        <v>45475</v>
      </c>
    </row>
    <row r="3584" spans="1:35" x14ac:dyDescent="0.25">
      <c r="A3584" s="140">
        <v>45454</v>
      </c>
      <c r="B3584" s="55" t="s">
        <v>10195</v>
      </c>
      <c r="C3584" s="51" t="s">
        <v>3235</v>
      </c>
      <c r="D3584" s="51" t="s">
        <v>806</v>
      </c>
      <c r="E3584" s="54">
        <v>45481</v>
      </c>
      <c r="F3584" s="51" t="s">
        <v>10196</v>
      </c>
      <c r="G3584" s="48" t="s">
        <v>805</v>
      </c>
      <c r="H3584" s="52">
        <v>1</v>
      </c>
      <c r="I3584" s="51" t="s">
        <v>1924</v>
      </c>
      <c r="J3584" s="1">
        <v>70.489999999999995</v>
      </c>
      <c r="K3584" s="132">
        <v>1041993</v>
      </c>
      <c r="L3584" s="131"/>
      <c r="M3584" s="131"/>
      <c r="N3584" s="131"/>
      <c r="O3584" s="133">
        <f t="shared" si="531"/>
        <v>0</v>
      </c>
      <c r="P3584" s="131"/>
      <c r="Q3584" s="131"/>
      <c r="R3584" s="134" t="s">
        <v>6881</v>
      </c>
      <c r="S3584" s="149">
        <v>2.0047222222222221</v>
      </c>
      <c r="T3584" s="149">
        <v>2.0047222222222221</v>
      </c>
      <c r="U3584" s="150">
        <v>45478</v>
      </c>
      <c r="V3584" s="149">
        <v>0.16666666666666741</v>
      </c>
      <c r="W3584" s="130">
        <v>1</v>
      </c>
      <c r="X3584" s="135">
        <v>340</v>
      </c>
      <c r="Y3584" s="130" t="str">
        <f t="shared" si="524"/>
        <v>CH512</v>
      </c>
      <c r="Z3584" s="130" t="str">
        <f t="shared" si="525"/>
        <v>1/TSB-002PCB</v>
      </c>
      <c r="AA3584" s="135">
        <f t="shared" si="526"/>
        <v>1</v>
      </c>
      <c r="AB3584" s="135">
        <f t="shared" si="527"/>
        <v>70.489999999999995</v>
      </c>
      <c r="AC3584" s="130">
        <f t="shared" si="528"/>
        <v>340</v>
      </c>
      <c r="AD3584" s="130" t="str">
        <f t="shared" si="529"/>
        <v>66003-944</v>
      </c>
      <c r="AE3584" s="136"/>
      <c r="AF3584" s="137"/>
      <c r="AG3584" s="1" t="s">
        <v>152</v>
      </c>
      <c r="AH3584" s="43">
        <v>1794</v>
      </c>
      <c r="AI3584" s="229">
        <v>45453</v>
      </c>
    </row>
    <row r="3585" spans="1:35" x14ac:dyDescent="0.25">
      <c r="A3585" s="146">
        <v>45477</v>
      </c>
      <c r="B3585" s="57" t="s">
        <v>10321</v>
      </c>
      <c r="C3585" s="51" t="s">
        <v>149</v>
      </c>
      <c r="D3585" s="51" t="s">
        <v>429</v>
      </c>
      <c r="E3585" s="54">
        <v>45497</v>
      </c>
      <c r="F3585" s="51" t="s">
        <v>407</v>
      </c>
      <c r="G3585" s="48" t="s">
        <v>428</v>
      </c>
      <c r="H3585" s="52">
        <v>20</v>
      </c>
      <c r="I3585" s="51" t="s">
        <v>148</v>
      </c>
      <c r="J3585" s="1">
        <v>16.559999999999999</v>
      </c>
      <c r="K3585" s="132">
        <v>1044845</v>
      </c>
      <c r="L3585" s="131"/>
      <c r="M3585" s="131">
        <v>3.6</v>
      </c>
      <c r="N3585" s="131">
        <v>13</v>
      </c>
      <c r="O3585" s="133">
        <f t="shared" si="531"/>
        <v>46.800000000000004</v>
      </c>
      <c r="P3585" s="131" t="s">
        <v>421</v>
      </c>
      <c r="Q3585" s="131" t="s">
        <v>412</v>
      </c>
      <c r="R3585" s="134" t="s">
        <v>248</v>
      </c>
      <c r="S3585" s="149">
        <v>6.5355555555555522</v>
      </c>
      <c r="T3585" s="149">
        <v>0.32677777777777761</v>
      </c>
      <c r="U3585" s="150">
        <v>45478</v>
      </c>
      <c r="V3585" s="149">
        <v>0.58333333333333259</v>
      </c>
      <c r="W3585" s="130">
        <v>0.23</v>
      </c>
      <c r="X3585" s="135">
        <v>46</v>
      </c>
      <c r="Y3585" s="130" t="str">
        <f t="shared" si="524"/>
        <v>L594</v>
      </c>
      <c r="Z3585" s="130" t="str">
        <f t="shared" si="525"/>
        <v>1/LSH20</v>
      </c>
      <c r="AA3585" s="135">
        <f t="shared" si="526"/>
        <v>0.23</v>
      </c>
      <c r="AB3585" s="135">
        <f t="shared" si="527"/>
        <v>16.559999999999999</v>
      </c>
      <c r="AC3585" s="130">
        <f t="shared" si="528"/>
        <v>46</v>
      </c>
      <c r="AD3585" s="130" t="str">
        <f t="shared" si="529"/>
        <v>33003-681BD</v>
      </c>
      <c r="AE3585" s="136"/>
      <c r="AF3585" s="137"/>
      <c r="AG3585" s="1" t="s">
        <v>153</v>
      </c>
      <c r="AH3585" s="43">
        <v>66811</v>
      </c>
      <c r="AI3585" s="229">
        <v>45476</v>
      </c>
    </row>
    <row r="3586" spans="1:35" x14ac:dyDescent="0.25">
      <c r="A3586" s="144">
        <v>45469</v>
      </c>
      <c r="B3586" s="56" t="s">
        <v>10265</v>
      </c>
      <c r="C3586" s="51" t="s">
        <v>3640</v>
      </c>
      <c r="D3586" s="51" t="s">
        <v>5395</v>
      </c>
      <c r="E3586" s="54">
        <v>45483</v>
      </c>
      <c r="F3586" s="51" t="s">
        <v>1399</v>
      </c>
      <c r="G3586" s="48" t="s">
        <v>5394</v>
      </c>
      <c r="H3586" s="52">
        <v>1</v>
      </c>
      <c r="I3586" s="51" t="s">
        <v>284</v>
      </c>
      <c r="J3586" s="1">
        <v>44.01</v>
      </c>
      <c r="K3586" s="132">
        <v>1044028</v>
      </c>
      <c r="L3586" s="131"/>
      <c r="M3586" s="131">
        <v>18</v>
      </c>
      <c r="N3586" s="131">
        <v>2.5</v>
      </c>
      <c r="O3586" s="133">
        <f t="shared" si="531"/>
        <v>45</v>
      </c>
      <c r="P3586" s="131" t="s">
        <v>4011</v>
      </c>
      <c r="Q3586" s="131" t="s">
        <v>590</v>
      </c>
      <c r="R3586" s="134" t="s">
        <v>997</v>
      </c>
      <c r="S3586" s="149">
        <v>3.2261111111111109</v>
      </c>
      <c r="T3586" s="149">
        <v>3.2261111111111109</v>
      </c>
      <c r="U3586" s="150">
        <v>45478</v>
      </c>
      <c r="V3586" s="149">
        <v>8.3333333333333037E-2</v>
      </c>
      <c r="W3586" s="130">
        <v>1.34</v>
      </c>
      <c r="X3586" s="135">
        <v>205</v>
      </c>
      <c r="Y3586" s="130" t="str">
        <f t="shared" si="524"/>
        <v>RECELL121</v>
      </c>
      <c r="Z3586" s="130" t="str">
        <f t="shared" si="525"/>
        <v xml:space="preserve">15/NC2500SCR </v>
      </c>
      <c r="AA3586" s="135">
        <f t="shared" si="526"/>
        <v>1.34</v>
      </c>
      <c r="AB3586" s="135">
        <f t="shared" si="527"/>
        <v>44.01</v>
      </c>
      <c r="AC3586" s="130">
        <f t="shared" si="528"/>
        <v>205</v>
      </c>
      <c r="AD3586" s="130" t="str">
        <f t="shared" si="529"/>
        <v>22000-446A</v>
      </c>
      <c r="AE3586" s="136"/>
      <c r="AF3586" s="137"/>
      <c r="AG3586" s="1" t="s">
        <v>9312</v>
      </c>
      <c r="AH3586" s="43">
        <v>1151</v>
      </c>
      <c r="AI3586" s="229">
        <v>45469</v>
      </c>
    </row>
    <row r="3587" spans="1:35" x14ac:dyDescent="0.25">
      <c r="A3587" s="147">
        <v>45450</v>
      </c>
      <c r="B3587" s="82" t="s">
        <v>10168</v>
      </c>
      <c r="C3587" s="51" t="s">
        <v>2938</v>
      </c>
      <c r="D3587" s="51" t="s">
        <v>3397</v>
      </c>
      <c r="E3587" s="54">
        <v>45462</v>
      </c>
      <c r="F3587" s="51" t="s">
        <v>10165</v>
      </c>
      <c r="G3587" s="48" t="s">
        <v>3395</v>
      </c>
      <c r="H3587" s="52">
        <v>20</v>
      </c>
      <c r="I3587" s="51" t="s">
        <v>2339</v>
      </c>
      <c r="J3587" s="1">
        <v>9.9600000000000009</v>
      </c>
      <c r="K3587" s="132">
        <v>1041674</v>
      </c>
      <c r="L3587" s="131"/>
      <c r="M3587" s="131">
        <v>4.8</v>
      </c>
      <c r="N3587" s="131">
        <v>2.1</v>
      </c>
      <c r="O3587" s="133">
        <f t="shared" si="531"/>
        <v>10.08</v>
      </c>
      <c r="P3587" s="131" t="s">
        <v>3497</v>
      </c>
      <c r="Q3587" s="131" t="s">
        <v>562</v>
      </c>
      <c r="R3587" s="134" t="s">
        <v>997</v>
      </c>
      <c r="S3587" s="149">
        <v>11.241388888888892</v>
      </c>
      <c r="T3587" s="149">
        <v>0.56206944444444462</v>
      </c>
      <c r="U3587" s="150">
        <v>45478</v>
      </c>
      <c r="V3587" s="149">
        <v>0.49999999999999956</v>
      </c>
      <c r="W3587" s="130">
        <v>0.59</v>
      </c>
      <c r="X3587" s="135">
        <v>29.26</v>
      </c>
      <c r="Y3587" s="130" t="str">
        <f t="shared" ref="Y3587:Y3650" si="532">D3587</f>
        <v>N1841</v>
      </c>
      <c r="Z3587" s="130" t="str">
        <f t="shared" ref="Z3587:Z3650" si="533">C3587</f>
        <v>4/MH-A2100HT</v>
      </c>
      <c r="AA3587" s="135">
        <f t="shared" ref="AA3587:AA3650" si="534">W3587</f>
        <v>0.59</v>
      </c>
      <c r="AB3587" s="135">
        <f t="shared" ref="AB3587:AB3650" si="535">J3587</f>
        <v>9.9600000000000009</v>
      </c>
      <c r="AC3587" s="130">
        <f t="shared" ref="AC3587:AC3650" si="536">X3587</f>
        <v>29.26</v>
      </c>
      <c r="AD3587" s="130" t="str">
        <f t="shared" ref="AD3587:AD3650" si="537">G3587</f>
        <v>59001-404EKTB</v>
      </c>
      <c r="AE3587" s="136"/>
      <c r="AF3587" s="137"/>
      <c r="AG3587" s="1" t="s">
        <v>152</v>
      </c>
      <c r="AH3587" s="43">
        <v>3066</v>
      </c>
      <c r="AI3587" s="229">
        <v>45448</v>
      </c>
    </row>
    <row r="3588" spans="1:35" x14ac:dyDescent="0.25">
      <c r="A3588" s="146">
        <v>45470</v>
      </c>
      <c r="B3588" s="57" t="s">
        <v>10273</v>
      </c>
      <c r="C3588" s="51" t="s">
        <v>6099</v>
      </c>
      <c r="D3588" s="51" t="s">
        <v>9212</v>
      </c>
      <c r="E3588" s="54">
        <v>45490</v>
      </c>
      <c r="F3588" s="51" t="s">
        <v>10157</v>
      </c>
      <c r="G3588" s="48" t="s">
        <v>9211</v>
      </c>
      <c r="H3588" s="52">
        <v>5</v>
      </c>
      <c r="I3588" s="51" t="s">
        <v>3492</v>
      </c>
      <c r="J3588" s="1">
        <v>38.799999999999997</v>
      </c>
      <c r="K3588" s="132">
        <v>1044148</v>
      </c>
      <c r="L3588" s="131"/>
      <c r="M3588" s="131"/>
      <c r="N3588" s="131"/>
      <c r="O3588" s="133">
        <f t="shared" si="531"/>
        <v>0</v>
      </c>
      <c r="P3588" s="131"/>
      <c r="Q3588" s="131"/>
      <c r="R3588" s="134" t="s">
        <v>5813</v>
      </c>
      <c r="S3588" s="149">
        <v>0.50000000000000089</v>
      </c>
      <c r="T3588" s="149">
        <v>0.10000000000000017</v>
      </c>
      <c r="U3588" s="150">
        <v>45477</v>
      </c>
      <c r="V3588" s="149">
        <v>0.25000000000000178</v>
      </c>
      <c r="W3588" s="130">
        <v>0.5</v>
      </c>
      <c r="X3588" s="135">
        <v>110</v>
      </c>
      <c r="Y3588" s="130" t="str">
        <f t="shared" si="532"/>
        <v>CH649</v>
      </c>
      <c r="Z3588" s="130" t="str">
        <f t="shared" si="533"/>
        <v>1/TSB-003A</v>
      </c>
      <c r="AA3588" s="135">
        <f t="shared" si="534"/>
        <v>0.5</v>
      </c>
      <c r="AB3588" s="135">
        <f t="shared" si="535"/>
        <v>38.799999999999997</v>
      </c>
      <c r="AC3588" s="130">
        <f t="shared" si="536"/>
        <v>110</v>
      </c>
      <c r="AD3588" s="130" t="str">
        <f t="shared" si="537"/>
        <v>66003-649</v>
      </c>
      <c r="AE3588" s="136"/>
      <c r="AF3588" s="137"/>
      <c r="AG3588" s="1" t="s">
        <v>152</v>
      </c>
      <c r="AH3588" s="43">
        <v>2976</v>
      </c>
      <c r="AI3588" s="229">
        <v>45469</v>
      </c>
    </row>
    <row r="3589" spans="1:35" x14ac:dyDescent="0.25">
      <c r="A3589" s="146">
        <v>45484</v>
      </c>
      <c r="B3589" s="57" t="s">
        <v>10384</v>
      </c>
      <c r="C3589" s="51" t="s">
        <v>2954</v>
      </c>
      <c r="D3589" s="51" t="s">
        <v>6501</v>
      </c>
      <c r="E3589" s="54">
        <v>45504</v>
      </c>
      <c r="F3589" s="51" t="s">
        <v>6013</v>
      </c>
      <c r="G3589" s="48" t="s">
        <v>6500</v>
      </c>
      <c r="H3589" s="52">
        <v>1</v>
      </c>
      <c r="I3589" s="51" t="s">
        <v>293</v>
      </c>
      <c r="J3589" s="1">
        <v>19.54</v>
      </c>
      <c r="K3589" s="132">
        <v>1045768</v>
      </c>
      <c r="L3589" s="131"/>
      <c r="M3589" s="131">
        <v>12</v>
      </c>
      <c r="N3589" s="131">
        <v>1.7</v>
      </c>
      <c r="O3589" s="133">
        <f t="shared" si="531"/>
        <v>20.399999999999999</v>
      </c>
      <c r="P3589" s="131" t="s">
        <v>3497</v>
      </c>
      <c r="Q3589" s="131" t="s">
        <v>584</v>
      </c>
      <c r="R3589" s="134" t="s">
        <v>997</v>
      </c>
      <c r="S3589" s="149">
        <v>1.2341666666666664</v>
      </c>
      <c r="T3589" s="149">
        <v>1.2341666666666664</v>
      </c>
      <c r="U3589" s="150">
        <v>45488</v>
      </c>
      <c r="V3589" s="149">
        <v>8.3333333333333037E-2</v>
      </c>
      <c r="W3589" s="130">
        <v>0.62</v>
      </c>
      <c r="X3589" s="135">
        <v>80</v>
      </c>
      <c r="Y3589" s="130" t="str">
        <f t="shared" si="532"/>
        <v>N2019</v>
      </c>
      <c r="Z3589" s="130" t="str">
        <f t="shared" si="533"/>
        <v>10/AA1700</v>
      </c>
      <c r="AA3589" s="135">
        <f t="shared" si="534"/>
        <v>0.62</v>
      </c>
      <c r="AB3589" s="135">
        <f t="shared" si="535"/>
        <v>19.54</v>
      </c>
      <c r="AC3589" s="130">
        <f t="shared" si="536"/>
        <v>80</v>
      </c>
      <c r="AD3589" s="130" t="str">
        <f t="shared" si="537"/>
        <v>66003-099</v>
      </c>
      <c r="AE3589" s="136"/>
      <c r="AF3589" s="137"/>
      <c r="AG3589" s="1" t="s">
        <v>151</v>
      </c>
      <c r="AH3589" s="43">
        <v>31615</v>
      </c>
      <c r="AI3589" s="229">
        <v>45484</v>
      </c>
    </row>
    <row r="3590" spans="1:35" x14ac:dyDescent="0.25">
      <c r="A3590" s="140">
        <v>45482</v>
      </c>
      <c r="B3590" s="55" t="s">
        <v>10357</v>
      </c>
      <c r="C3590" s="51" t="s">
        <v>483</v>
      </c>
      <c r="D3590" s="51" t="s">
        <v>484</v>
      </c>
      <c r="E3590" s="54">
        <v>45495</v>
      </c>
      <c r="F3590" s="51" t="s">
        <v>481</v>
      </c>
      <c r="G3590" s="48" t="s">
        <v>482</v>
      </c>
      <c r="H3590" s="52">
        <v>6</v>
      </c>
      <c r="I3590" s="51" t="s">
        <v>318</v>
      </c>
      <c r="J3590" s="1">
        <v>40.32</v>
      </c>
      <c r="K3590" s="132">
        <v>1045373</v>
      </c>
      <c r="L3590" s="131"/>
      <c r="M3590" s="131">
        <v>14.4</v>
      </c>
      <c r="N3590" s="131">
        <v>6.9</v>
      </c>
      <c r="O3590" s="133">
        <f t="shared" si="531"/>
        <v>99.360000000000014</v>
      </c>
      <c r="P3590" s="131" t="s">
        <v>3486</v>
      </c>
      <c r="Q3590" s="131" t="s">
        <v>92</v>
      </c>
      <c r="R3590" s="134" t="s">
        <v>287</v>
      </c>
      <c r="S3590" s="149">
        <v>4.3983333333333317</v>
      </c>
      <c r="T3590" s="149">
        <v>0.73305555555555524</v>
      </c>
      <c r="U3590" s="150">
        <v>45488</v>
      </c>
      <c r="V3590" s="149">
        <v>0.24999999999999911</v>
      </c>
      <c r="W3590" s="130">
        <v>0.75</v>
      </c>
      <c r="X3590" s="135">
        <v>120</v>
      </c>
      <c r="Y3590" s="130" t="str">
        <f t="shared" si="532"/>
        <v>RL977</v>
      </c>
      <c r="Z3590" s="130" t="str">
        <f t="shared" si="533"/>
        <v>8/NCR18650GA</v>
      </c>
      <c r="AA3590" s="135">
        <f t="shared" si="534"/>
        <v>0.75</v>
      </c>
      <c r="AB3590" s="135">
        <f t="shared" si="535"/>
        <v>40.32</v>
      </c>
      <c r="AC3590" s="130">
        <f t="shared" si="536"/>
        <v>120</v>
      </c>
      <c r="AD3590" s="130" t="str">
        <f t="shared" si="537"/>
        <v>67001-566</v>
      </c>
      <c r="AE3590" s="136"/>
      <c r="AF3590" s="137"/>
      <c r="AG3590" s="1" t="s">
        <v>152</v>
      </c>
      <c r="AH3590" s="43">
        <v>1710</v>
      </c>
      <c r="AI3590" s="229">
        <v>45481</v>
      </c>
    </row>
    <row r="3591" spans="1:35" x14ac:dyDescent="0.25">
      <c r="A3591" s="140">
        <v>45482</v>
      </c>
      <c r="B3591" s="55" t="s">
        <v>10354</v>
      </c>
      <c r="C3591" s="51" t="s">
        <v>4941</v>
      </c>
      <c r="D3591" s="51" t="s">
        <v>9236</v>
      </c>
      <c r="E3591" s="54">
        <v>45496</v>
      </c>
      <c r="F3591" s="51" t="s">
        <v>10355</v>
      </c>
      <c r="G3591" s="48" t="s">
        <v>9234</v>
      </c>
      <c r="H3591" s="52">
        <v>1</v>
      </c>
      <c r="I3591" s="51" t="s">
        <v>113</v>
      </c>
      <c r="J3591" s="1">
        <v>19.5</v>
      </c>
      <c r="K3591" s="132">
        <v>1045465</v>
      </c>
      <c r="L3591" s="131" t="s">
        <v>9235</v>
      </c>
      <c r="M3591" s="131">
        <v>10.8</v>
      </c>
      <c r="N3591" s="131">
        <v>3.35</v>
      </c>
      <c r="O3591" s="133">
        <f t="shared" si="531"/>
        <v>36.180000000000007</v>
      </c>
      <c r="P3591" s="131" t="s">
        <v>3486</v>
      </c>
      <c r="Q3591" s="131" t="s">
        <v>577</v>
      </c>
      <c r="R3591" s="134" t="s">
        <v>997</v>
      </c>
      <c r="S3591" s="149">
        <v>1.1886111111111095</v>
      </c>
      <c r="T3591" s="149">
        <v>1.1886111111111095</v>
      </c>
      <c r="U3591" s="150">
        <v>45488</v>
      </c>
      <c r="V3591" s="149">
        <v>8.3333333333333037E-2</v>
      </c>
      <c r="W3591" s="130">
        <v>0.74</v>
      </c>
      <c r="X3591" s="135">
        <v>92.3</v>
      </c>
      <c r="Y3591" s="130" t="str">
        <f t="shared" si="532"/>
        <v>RL815</v>
      </c>
      <c r="Z3591" s="130" t="str">
        <f t="shared" si="533"/>
        <v>3/NCR18650BF</v>
      </c>
      <c r="AA3591" s="135">
        <f t="shared" si="534"/>
        <v>0.74</v>
      </c>
      <c r="AB3591" s="135">
        <f t="shared" si="535"/>
        <v>19.5</v>
      </c>
      <c r="AC3591" s="130">
        <f t="shared" si="536"/>
        <v>92.3</v>
      </c>
      <c r="AD3591" s="130" t="str">
        <f t="shared" si="537"/>
        <v>88003-112</v>
      </c>
      <c r="AE3591" s="136"/>
      <c r="AF3591" s="137"/>
      <c r="AG3591" s="1" t="s">
        <v>9312</v>
      </c>
      <c r="AH3591" s="43">
        <v>3081</v>
      </c>
      <c r="AI3591" s="229">
        <v>45482</v>
      </c>
    </row>
    <row r="3592" spans="1:35" x14ac:dyDescent="0.25">
      <c r="A3592" s="140">
        <v>45482</v>
      </c>
      <c r="B3592" s="55" t="s">
        <v>10356</v>
      </c>
      <c r="C3592" s="51"/>
      <c r="D3592" s="51" t="s">
        <v>586</v>
      </c>
      <c r="E3592" s="54">
        <v>45492</v>
      </c>
      <c r="F3592" s="51" t="s">
        <v>3399</v>
      </c>
      <c r="G3592" s="48" t="s">
        <v>585</v>
      </c>
      <c r="H3592" s="52">
        <v>10</v>
      </c>
      <c r="I3592" s="51" t="s">
        <v>3814</v>
      </c>
      <c r="J3592" s="1">
        <v>0.83</v>
      </c>
      <c r="K3592" s="132">
        <v>1045177</v>
      </c>
      <c r="L3592" s="131"/>
      <c r="M3592" s="131"/>
      <c r="N3592" s="131"/>
      <c r="O3592" s="133">
        <f t="shared" si="531"/>
        <v>0</v>
      </c>
      <c r="P3592" s="131"/>
      <c r="Q3592" s="131"/>
      <c r="R3592" s="134" t="s">
        <v>997</v>
      </c>
      <c r="S3592" s="149">
        <v>2.1691666666666674</v>
      </c>
      <c r="T3592" s="149">
        <v>0.21691666666666673</v>
      </c>
      <c r="U3592" s="150">
        <v>45488</v>
      </c>
      <c r="V3592" s="149">
        <v>8.333333333333437E-2</v>
      </c>
      <c r="W3592" s="130">
        <v>0.15</v>
      </c>
      <c r="X3592" s="135">
        <v>2.94</v>
      </c>
      <c r="Y3592" s="130" t="str">
        <f t="shared" si="532"/>
        <v>CA50</v>
      </c>
      <c r="Z3592" s="130">
        <f t="shared" si="533"/>
        <v>0</v>
      </c>
      <c r="AA3592" s="135">
        <f t="shared" si="534"/>
        <v>0.15</v>
      </c>
      <c r="AB3592" s="135">
        <f t="shared" si="535"/>
        <v>0.83</v>
      </c>
      <c r="AC3592" s="130">
        <f t="shared" si="536"/>
        <v>2.94</v>
      </c>
      <c r="AD3592" s="130" t="str">
        <f t="shared" si="537"/>
        <v>20008-966</v>
      </c>
      <c r="AE3592" s="136"/>
      <c r="AF3592" s="137"/>
      <c r="AG3592" s="1" t="s">
        <v>573</v>
      </c>
      <c r="AH3592" s="43">
        <v>20965</v>
      </c>
      <c r="AI3592" s="229">
        <v>45478</v>
      </c>
    </row>
    <row r="3593" spans="1:35" x14ac:dyDescent="0.25">
      <c r="A3593" s="140">
        <v>45482</v>
      </c>
      <c r="B3593" s="55" t="s">
        <v>10358</v>
      </c>
      <c r="C3593" s="51" t="s">
        <v>1461</v>
      </c>
      <c r="D3593" s="51" t="s">
        <v>10353</v>
      </c>
      <c r="E3593" s="54">
        <v>45495</v>
      </c>
      <c r="F3593" s="51" t="s">
        <v>3116</v>
      </c>
      <c r="G3593" s="48" t="s">
        <v>10330</v>
      </c>
      <c r="H3593" s="52">
        <v>1</v>
      </c>
      <c r="I3593" s="51" t="s">
        <v>643</v>
      </c>
      <c r="J3593" s="1">
        <v>22.1</v>
      </c>
      <c r="K3593" s="132">
        <v>1045375</v>
      </c>
      <c r="L3593" s="131"/>
      <c r="M3593" s="131">
        <v>21.6</v>
      </c>
      <c r="N3593" s="131">
        <v>2.5</v>
      </c>
      <c r="O3593" s="133">
        <f t="shared" si="531"/>
        <v>54</v>
      </c>
      <c r="P3593" s="131" t="s">
        <v>3486</v>
      </c>
      <c r="Q3593" s="131" t="s">
        <v>464</v>
      </c>
      <c r="R3593" s="134" t="s">
        <v>997</v>
      </c>
      <c r="S3593" s="149">
        <v>1.6905555555555543</v>
      </c>
      <c r="T3593" s="149">
        <v>1.6905555555555543</v>
      </c>
      <c r="U3593" s="150">
        <v>45488</v>
      </c>
      <c r="V3593" s="149">
        <v>0.16666666666666607</v>
      </c>
      <c r="W3593" s="130">
        <v>3.7</v>
      </c>
      <c r="X3593" s="135">
        <v>90</v>
      </c>
      <c r="Y3593" s="130" t="str">
        <f t="shared" si="532"/>
        <v>RECELL1715</v>
      </c>
      <c r="Z3593" s="130" t="str">
        <f t="shared" si="533"/>
        <v>6/INR18650-25R</v>
      </c>
      <c r="AA3593" s="135">
        <f t="shared" si="534"/>
        <v>3.7</v>
      </c>
      <c r="AB3593" s="135">
        <f t="shared" si="535"/>
        <v>22.1</v>
      </c>
      <c r="AC3593" s="130">
        <f t="shared" si="536"/>
        <v>90</v>
      </c>
      <c r="AD3593" s="130" t="str">
        <f t="shared" si="537"/>
        <v>66003-282</v>
      </c>
      <c r="AE3593" s="136"/>
      <c r="AF3593" s="137"/>
      <c r="AG3593" s="1" t="s">
        <v>9312</v>
      </c>
      <c r="AH3593" s="43">
        <v>65517</v>
      </c>
      <c r="AI3593" s="229">
        <v>45481</v>
      </c>
    </row>
    <row r="3594" spans="1:35" x14ac:dyDescent="0.25">
      <c r="A3594" s="147">
        <v>45478</v>
      </c>
      <c r="B3594" s="82" t="s">
        <v>10344</v>
      </c>
      <c r="C3594" s="51" t="s">
        <v>673</v>
      </c>
      <c r="D3594" s="51" t="s">
        <v>674</v>
      </c>
      <c r="E3594" s="54">
        <v>45498</v>
      </c>
      <c r="F3594" s="51" t="s">
        <v>571</v>
      </c>
      <c r="G3594" s="48" t="s">
        <v>672</v>
      </c>
      <c r="H3594" s="52">
        <v>500</v>
      </c>
      <c r="I3594" s="51" t="s">
        <v>270</v>
      </c>
      <c r="J3594" s="1">
        <v>10.32</v>
      </c>
      <c r="K3594" s="132">
        <v>1045055</v>
      </c>
      <c r="L3594" s="131"/>
      <c r="M3594" s="131">
        <v>7.2</v>
      </c>
      <c r="N3594" s="131">
        <v>2.6</v>
      </c>
      <c r="O3594" s="133">
        <f t="shared" si="531"/>
        <v>18.720000000000002</v>
      </c>
      <c r="P3594" s="131" t="s">
        <v>421</v>
      </c>
      <c r="Q3594" s="131" t="s">
        <v>582</v>
      </c>
      <c r="R3594" s="134" t="s">
        <v>10389</v>
      </c>
      <c r="S3594" s="149">
        <v>103.41027777777778</v>
      </c>
      <c r="T3594" s="149">
        <v>0.20682055555555556</v>
      </c>
      <c r="U3594" s="150">
        <v>45488</v>
      </c>
      <c r="V3594" s="149">
        <v>7</v>
      </c>
      <c r="W3594" s="130">
        <v>0.22</v>
      </c>
      <c r="X3594" s="135">
        <v>30</v>
      </c>
      <c r="Y3594" s="130" t="str">
        <f t="shared" si="532"/>
        <v>L231</v>
      </c>
      <c r="Z3594" s="130" t="str">
        <f t="shared" si="533"/>
        <v>2/LS14500</v>
      </c>
      <c r="AA3594" s="135">
        <f t="shared" si="534"/>
        <v>0.22</v>
      </c>
      <c r="AB3594" s="135">
        <f t="shared" si="535"/>
        <v>10.32</v>
      </c>
      <c r="AC3594" s="130">
        <f t="shared" si="536"/>
        <v>30</v>
      </c>
      <c r="AD3594" s="130" t="str">
        <f t="shared" si="537"/>
        <v>66000-223</v>
      </c>
      <c r="AE3594" s="136"/>
      <c r="AF3594" s="137"/>
      <c r="AG3594" s="1" t="s">
        <v>153</v>
      </c>
      <c r="AH3594" s="43">
        <v>65616</v>
      </c>
      <c r="AI3594" s="229">
        <v>45477</v>
      </c>
    </row>
    <row r="3595" spans="1:35" x14ac:dyDescent="0.25">
      <c r="A3595" s="147">
        <v>45485</v>
      </c>
      <c r="B3595" s="82">
        <v>342498</v>
      </c>
      <c r="C3595" s="51" t="s">
        <v>2931</v>
      </c>
      <c r="D3595" s="51" t="s">
        <v>2811</v>
      </c>
      <c r="E3595" s="54">
        <v>45485</v>
      </c>
      <c r="F3595" s="51" t="s">
        <v>4159</v>
      </c>
      <c r="G3595" s="48" t="s">
        <v>2809</v>
      </c>
      <c r="H3595" s="52">
        <v>6</v>
      </c>
      <c r="I3595" s="51" t="s">
        <v>102</v>
      </c>
      <c r="J3595" s="1">
        <v>47.74</v>
      </c>
      <c r="K3595" s="132">
        <v>1045942</v>
      </c>
      <c r="L3595" s="131"/>
      <c r="M3595" s="131"/>
      <c r="N3595" s="131"/>
      <c r="O3595" s="133">
        <f t="shared" si="531"/>
        <v>0</v>
      </c>
      <c r="P3595" s="131"/>
      <c r="Q3595" s="131"/>
      <c r="R3595" s="134" t="s">
        <v>5813</v>
      </c>
      <c r="S3595" s="149">
        <v>0.45611111111111091</v>
      </c>
      <c r="T3595" s="149">
        <v>7.6018518518518485E-2</v>
      </c>
      <c r="U3595" s="150">
        <v>45485</v>
      </c>
      <c r="V3595" s="149">
        <v>0.16666666666666607</v>
      </c>
      <c r="W3595" s="130">
        <v>0.16</v>
      </c>
      <c r="X3595" s="135">
        <v>110</v>
      </c>
      <c r="Y3595" s="130" t="str">
        <f t="shared" si="532"/>
        <v>CH550</v>
      </c>
      <c r="Z3595" s="130" t="str">
        <f t="shared" si="533"/>
        <v>1/TSB002</v>
      </c>
      <c r="AA3595" s="135">
        <f t="shared" si="534"/>
        <v>0.16</v>
      </c>
      <c r="AB3595" s="135">
        <f t="shared" si="535"/>
        <v>47.74</v>
      </c>
      <c r="AC3595" s="130">
        <f t="shared" si="536"/>
        <v>110</v>
      </c>
      <c r="AD3595" s="130" t="str">
        <f t="shared" si="537"/>
        <v>66002-972</v>
      </c>
      <c r="AE3595" s="136"/>
      <c r="AF3595" s="137"/>
      <c r="AG3595" s="1" t="s">
        <v>152</v>
      </c>
      <c r="AH3595" s="43">
        <v>66787</v>
      </c>
      <c r="AI3595" s="229">
        <v>45485</v>
      </c>
    </row>
    <row r="3596" spans="1:35" x14ac:dyDescent="0.25">
      <c r="A3596" s="140">
        <v>45482</v>
      </c>
      <c r="B3596" s="55" t="s">
        <v>10361</v>
      </c>
      <c r="C3596" s="51" t="s">
        <v>10363</v>
      </c>
      <c r="D3596" s="51" t="s">
        <v>10434</v>
      </c>
      <c r="E3596" s="54">
        <v>45496</v>
      </c>
      <c r="F3596" s="51" t="s">
        <v>333</v>
      </c>
      <c r="G3596" s="48" t="s">
        <v>10362</v>
      </c>
      <c r="H3596" s="52">
        <v>1</v>
      </c>
      <c r="I3596" s="51" t="s">
        <v>364</v>
      </c>
      <c r="J3596" s="1">
        <v>14.95</v>
      </c>
      <c r="K3596" s="132">
        <v>1045454</v>
      </c>
      <c r="L3596" s="131"/>
      <c r="M3596" s="131">
        <v>11.1</v>
      </c>
      <c r="N3596" s="131">
        <v>2.6</v>
      </c>
      <c r="O3596" s="133">
        <f t="shared" si="531"/>
        <v>28.86</v>
      </c>
      <c r="P3596" s="131" t="s">
        <v>3486</v>
      </c>
      <c r="Q3596" s="131" t="s">
        <v>577</v>
      </c>
      <c r="R3596" s="134" t="s">
        <v>997</v>
      </c>
      <c r="S3596" s="149">
        <v>1.1613888888888875</v>
      </c>
      <c r="T3596" s="149">
        <v>1.1613888888888875</v>
      </c>
      <c r="U3596" s="150">
        <v>45484</v>
      </c>
      <c r="V3596" s="149">
        <v>8.3333333333333037E-2</v>
      </c>
      <c r="W3596" s="130">
        <v>0.5</v>
      </c>
      <c r="X3596" s="135">
        <v>70</v>
      </c>
      <c r="Y3596" s="130" t="str">
        <f t="shared" si="532"/>
        <v>RECELL1717</v>
      </c>
      <c r="Z3596" s="130" t="str">
        <f t="shared" si="533"/>
        <v>3/UR18650Z</v>
      </c>
      <c r="AA3596" s="135">
        <f t="shared" si="534"/>
        <v>0.5</v>
      </c>
      <c r="AB3596" s="135">
        <f t="shared" si="535"/>
        <v>14.95</v>
      </c>
      <c r="AC3596" s="130">
        <f t="shared" si="536"/>
        <v>70</v>
      </c>
      <c r="AD3596" s="130" t="str">
        <f t="shared" si="537"/>
        <v>66003-283</v>
      </c>
      <c r="AE3596" s="136"/>
      <c r="AF3596" s="137"/>
      <c r="AG3596" s="1" t="s">
        <v>9312</v>
      </c>
      <c r="AH3596" s="43" t="s">
        <v>334</v>
      </c>
      <c r="AI3596" s="229">
        <v>45482</v>
      </c>
    </row>
    <row r="3597" spans="1:35" x14ac:dyDescent="0.25">
      <c r="A3597" s="146">
        <v>45470</v>
      </c>
      <c r="B3597" s="57" t="s">
        <v>10272</v>
      </c>
      <c r="C3597" s="51" t="s">
        <v>1765</v>
      </c>
      <c r="D3597" s="51" t="s">
        <v>1766</v>
      </c>
      <c r="E3597" s="54">
        <v>45497</v>
      </c>
      <c r="F3597" s="51" t="s">
        <v>6713</v>
      </c>
      <c r="G3597" s="48" t="s">
        <v>1761</v>
      </c>
      <c r="H3597" s="52">
        <v>16</v>
      </c>
      <c r="I3597" s="51" t="s">
        <v>1762</v>
      </c>
      <c r="J3597" s="1">
        <v>81.2</v>
      </c>
      <c r="K3597" s="132">
        <v>1044142</v>
      </c>
      <c r="L3597" s="131"/>
      <c r="M3597" s="131" t="s">
        <v>7871</v>
      </c>
      <c r="N3597" s="131"/>
      <c r="O3597" s="133">
        <v>0</v>
      </c>
      <c r="P3597" s="131" t="s">
        <v>115</v>
      </c>
      <c r="Q3597" s="131" t="s">
        <v>1764</v>
      </c>
      <c r="R3597" s="134" t="s">
        <v>10390</v>
      </c>
      <c r="S3597" s="149">
        <v>20.915833333333332</v>
      </c>
      <c r="T3597" s="149">
        <v>1.3072395833333332</v>
      </c>
      <c r="U3597" s="150">
        <v>45484</v>
      </c>
      <c r="V3597" s="149">
        <v>0.83333333333333304</v>
      </c>
      <c r="W3597" s="130">
        <v>2.11</v>
      </c>
      <c r="X3597" s="135">
        <v>245</v>
      </c>
      <c r="Y3597" s="130" t="str">
        <f t="shared" si="532"/>
        <v>S124</v>
      </c>
      <c r="Z3597" s="130" t="str">
        <f t="shared" si="533"/>
        <v>6/12SB25WHR</v>
      </c>
      <c r="AA3597" s="135">
        <f t="shared" si="534"/>
        <v>2.11</v>
      </c>
      <c r="AB3597" s="135">
        <f t="shared" si="535"/>
        <v>81.2</v>
      </c>
      <c r="AC3597" s="130">
        <f t="shared" si="536"/>
        <v>245</v>
      </c>
      <c r="AD3597" s="130" t="str">
        <f t="shared" si="537"/>
        <v>66002-950</v>
      </c>
      <c r="AE3597" s="136"/>
      <c r="AF3597" s="137"/>
      <c r="AG3597" s="1" t="s">
        <v>152</v>
      </c>
      <c r="AH3597" s="43">
        <v>2420</v>
      </c>
      <c r="AI3597" s="229">
        <v>45469</v>
      </c>
    </row>
    <row r="3598" spans="1:35" x14ac:dyDescent="0.25">
      <c r="A3598" s="146">
        <v>45470</v>
      </c>
      <c r="B3598" s="57" t="s">
        <v>10277</v>
      </c>
      <c r="C3598" s="51" t="s">
        <v>2265</v>
      </c>
      <c r="D3598" s="51" t="s">
        <v>6862</v>
      </c>
      <c r="E3598" s="54">
        <v>45497</v>
      </c>
      <c r="F3598" s="51" t="s">
        <v>10278</v>
      </c>
      <c r="G3598" s="48" t="s">
        <v>6860</v>
      </c>
      <c r="H3598" s="52">
        <v>12</v>
      </c>
      <c r="I3598" s="51" t="s">
        <v>654</v>
      </c>
      <c r="J3598" s="1">
        <v>87.04</v>
      </c>
      <c r="K3598" s="132">
        <v>1044118</v>
      </c>
      <c r="L3598" s="131"/>
      <c r="M3598" s="131">
        <v>21.6</v>
      </c>
      <c r="N3598" s="131">
        <v>4.5</v>
      </c>
      <c r="O3598" s="133">
        <f>N3598*M3598</f>
        <v>97.2</v>
      </c>
      <c r="P3598" s="131" t="s">
        <v>3486</v>
      </c>
      <c r="Q3598" s="131" t="s">
        <v>373</v>
      </c>
      <c r="R3598" s="134" t="s">
        <v>259</v>
      </c>
      <c r="S3598" s="149">
        <v>22.171666666666667</v>
      </c>
      <c r="T3598" s="149">
        <v>1.8476388888888888</v>
      </c>
      <c r="U3598" s="150">
        <v>45483</v>
      </c>
      <c r="V3598" s="149">
        <v>0.49999999999999956</v>
      </c>
      <c r="W3598" s="130">
        <v>1.87</v>
      </c>
      <c r="X3598" s="135">
        <v>360</v>
      </c>
      <c r="Y3598" s="130" t="str">
        <f t="shared" si="532"/>
        <v>RL638PKA</v>
      </c>
      <c r="Z3598" s="130" t="str">
        <f t="shared" si="533"/>
        <v>12/UR18650A</v>
      </c>
      <c r="AA3598" s="135">
        <f t="shared" si="534"/>
        <v>1.87</v>
      </c>
      <c r="AB3598" s="135">
        <f t="shared" si="535"/>
        <v>87.04</v>
      </c>
      <c r="AC3598" s="130">
        <f t="shared" si="536"/>
        <v>360</v>
      </c>
      <c r="AD3598" s="130" t="str">
        <f t="shared" si="537"/>
        <v>66000-887PKA</v>
      </c>
      <c r="AE3598" s="136"/>
      <c r="AF3598" s="137"/>
      <c r="AG3598" s="1" t="s">
        <v>152</v>
      </c>
      <c r="AH3598" s="43">
        <v>25091</v>
      </c>
      <c r="AI3598" s="229">
        <v>45469</v>
      </c>
    </row>
    <row r="3599" spans="1:35" x14ac:dyDescent="0.25">
      <c r="A3599" s="140">
        <v>45468</v>
      </c>
      <c r="B3599" s="55" t="s">
        <v>10257</v>
      </c>
      <c r="C3599" s="51" t="s">
        <v>912</v>
      </c>
      <c r="D3599" s="51" t="s">
        <v>7878</v>
      </c>
      <c r="E3599" s="54">
        <v>45483</v>
      </c>
      <c r="F3599" s="51" t="s">
        <v>7876</v>
      </c>
      <c r="G3599" s="48" t="s">
        <v>7877</v>
      </c>
      <c r="H3599" s="52">
        <v>30</v>
      </c>
      <c r="I3599" s="51" t="s">
        <v>911</v>
      </c>
      <c r="J3599" s="1">
        <v>14.89</v>
      </c>
      <c r="K3599" s="132">
        <v>1043569</v>
      </c>
      <c r="L3599" s="131"/>
      <c r="M3599" s="131">
        <v>3.6</v>
      </c>
      <c r="N3599" s="131">
        <v>5.5</v>
      </c>
      <c r="O3599" s="133">
        <f>N3599*M3599</f>
        <v>19.8</v>
      </c>
      <c r="P3599" s="131" t="s">
        <v>421</v>
      </c>
      <c r="Q3599" s="131" t="s">
        <v>412</v>
      </c>
      <c r="R3599" s="134" t="s">
        <v>5667</v>
      </c>
      <c r="S3599" s="149">
        <v>9.3463888888888906</v>
      </c>
      <c r="T3599" s="149">
        <v>0.31154629629629638</v>
      </c>
      <c r="U3599" s="150">
        <v>45483</v>
      </c>
      <c r="V3599" s="149">
        <v>0.49999999999999956</v>
      </c>
      <c r="W3599" s="130">
        <v>0.2</v>
      </c>
      <c r="X3599" s="135">
        <v>34.15</v>
      </c>
      <c r="Y3599" s="130" t="str">
        <f t="shared" si="532"/>
        <v>L951</v>
      </c>
      <c r="Z3599" s="130" t="str">
        <f t="shared" si="533"/>
        <v>1/LSH14</v>
      </c>
      <c r="AA3599" s="135">
        <f t="shared" si="534"/>
        <v>0.2</v>
      </c>
      <c r="AB3599" s="135">
        <f t="shared" si="535"/>
        <v>14.89</v>
      </c>
      <c r="AC3599" s="130">
        <f t="shared" si="536"/>
        <v>34.15</v>
      </c>
      <c r="AD3599" s="130" t="str">
        <f t="shared" si="537"/>
        <v>66003-167</v>
      </c>
      <c r="AE3599" s="136"/>
      <c r="AF3599" s="137"/>
      <c r="AG3599" s="1" t="s">
        <v>151</v>
      </c>
      <c r="AH3599" s="43">
        <v>30375</v>
      </c>
      <c r="AI3599" s="229">
        <v>45467</v>
      </c>
    </row>
    <row r="3600" spans="1:35" x14ac:dyDescent="0.25">
      <c r="A3600" s="147">
        <v>45478</v>
      </c>
      <c r="B3600" s="82" t="s">
        <v>10343</v>
      </c>
      <c r="C3600" s="51" t="s">
        <v>2536</v>
      </c>
      <c r="D3600" s="51" t="s">
        <v>586</v>
      </c>
      <c r="E3600" s="54">
        <v>45497</v>
      </c>
      <c r="F3600" s="51" t="s">
        <v>285</v>
      </c>
      <c r="G3600" s="48" t="s">
        <v>585</v>
      </c>
      <c r="H3600" s="52">
        <v>1</v>
      </c>
      <c r="I3600" s="51" t="s">
        <v>3814</v>
      </c>
      <c r="J3600" s="1">
        <v>0.83</v>
      </c>
      <c r="K3600" s="132">
        <v>1045040</v>
      </c>
      <c r="L3600" s="131"/>
      <c r="M3600" s="131"/>
      <c r="N3600" s="131"/>
      <c r="O3600" s="133">
        <f>N3600*M3600</f>
        <v>0</v>
      </c>
      <c r="P3600" s="131"/>
      <c r="Q3600" s="131"/>
      <c r="R3600" s="134" t="s">
        <v>997</v>
      </c>
      <c r="S3600" s="149">
        <v>0.56694444444444414</v>
      </c>
      <c r="T3600" s="149">
        <v>0.56694444444444414</v>
      </c>
      <c r="U3600" s="150">
        <v>45483</v>
      </c>
      <c r="V3600" s="149">
        <v>8.3333333333333037E-2</v>
      </c>
      <c r="W3600" s="130">
        <v>0.15</v>
      </c>
      <c r="X3600" s="135">
        <v>3.08</v>
      </c>
      <c r="Y3600" s="130" t="str">
        <f t="shared" si="532"/>
        <v>CA50</v>
      </c>
      <c r="Z3600" s="130" t="str">
        <f t="shared" si="533"/>
        <v>CE081</v>
      </c>
      <c r="AA3600" s="135">
        <f t="shared" si="534"/>
        <v>0.15</v>
      </c>
      <c r="AB3600" s="135">
        <f t="shared" si="535"/>
        <v>0.83</v>
      </c>
      <c r="AC3600" s="130">
        <f t="shared" si="536"/>
        <v>3.08</v>
      </c>
      <c r="AD3600" s="130" t="str">
        <f t="shared" si="537"/>
        <v>20008-966</v>
      </c>
      <c r="AE3600" s="136"/>
      <c r="AF3600" s="137"/>
      <c r="AG3600" s="1" t="s">
        <v>573</v>
      </c>
      <c r="AH3600" s="43" t="s">
        <v>286</v>
      </c>
      <c r="AI3600" s="229">
        <v>45477</v>
      </c>
    </row>
    <row r="3601" spans="1:35" x14ac:dyDescent="0.25">
      <c r="A3601" s="147">
        <v>45478</v>
      </c>
      <c r="B3601" s="82" t="s">
        <v>10338</v>
      </c>
      <c r="C3601" s="51" t="s">
        <v>450</v>
      </c>
      <c r="D3601" s="51" t="s">
        <v>10314</v>
      </c>
      <c r="E3601" s="54">
        <v>45477</v>
      </c>
      <c r="F3601" s="51" t="s">
        <v>605</v>
      </c>
      <c r="G3601" s="48" t="s">
        <v>4937</v>
      </c>
      <c r="H3601" s="52">
        <v>100</v>
      </c>
      <c r="I3601" s="51" t="s">
        <v>295</v>
      </c>
      <c r="J3601" s="1">
        <v>4.66</v>
      </c>
      <c r="K3601" s="132">
        <v>1045089</v>
      </c>
      <c r="L3601" s="131"/>
      <c r="M3601" s="131">
        <v>3.7</v>
      </c>
      <c r="N3601" s="131">
        <v>1.1499999999999999</v>
      </c>
      <c r="O3601" s="133">
        <f>N3601*M3601</f>
        <v>4.2549999999999999</v>
      </c>
      <c r="P3601" s="131" t="s">
        <v>3486</v>
      </c>
      <c r="Q3601" s="131" t="s">
        <v>412</v>
      </c>
      <c r="R3601" s="134" t="s">
        <v>248</v>
      </c>
      <c r="S3601" s="149">
        <v>5.3102777777777783</v>
      </c>
      <c r="T3601" s="149">
        <v>5.3102777777777783E-2</v>
      </c>
      <c r="U3601" s="150">
        <v>45483</v>
      </c>
      <c r="V3601" s="149">
        <v>1.8333333333333335</v>
      </c>
      <c r="W3601" s="130">
        <v>0.25</v>
      </c>
      <c r="X3601" s="135">
        <v>11.81</v>
      </c>
      <c r="Y3601" s="130" t="str">
        <f t="shared" si="532"/>
        <v>RL1844</v>
      </c>
      <c r="Z3601" s="130" t="str">
        <f t="shared" si="533"/>
        <v>1/UF553450Z</v>
      </c>
      <c r="AA3601" s="135">
        <f t="shared" si="534"/>
        <v>0.25</v>
      </c>
      <c r="AB3601" s="135">
        <f t="shared" si="535"/>
        <v>4.66</v>
      </c>
      <c r="AC3601" s="130">
        <f t="shared" si="536"/>
        <v>11.81</v>
      </c>
      <c r="AD3601" s="130" t="str">
        <f t="shared" si="537"/>
        <v>67001-199</v>
      </c>
      <c r="AE3601" s="136"/>
      <c r="AF3601" s="137"/>
      <c r="AG3601" s="1" t="s">
        <v>153</v>
      </c>
      <c r="AH3601" s="43">
        <v>66586</v>
      </c>
      <c r="AI3601" s="229">
        <v>45477</v>
      </c>
    </row>
    <row r="3602" spans="1:35" x14ac:dyDescent="0.25">
      <c r="A3602" s="144">
        <v>45469</v>
      </c>
      <c r="B3602" s="56" t="s">
        <v>10263</v>
      </c>
      <c r="C3602" s="51" t="s">
        <v>8182</v>
      </c>
      <c r="D3602" s="51" t="s">
        <v>2735</v>
      </c>
      <c r="E3602" s="54">
        <v>45496</v>
      </c>
      <c r="F3602" s="51" t="s">
        <v>1543</v>
      </c>
      <c r="G3602" s="48" t="s">
        <v>2732</v>
      </c>
      <c r="H3602" s="52">
        <v>10</v>
      </c>
      <c r="I3602" s="51" t="s">
        <v>95</v>
      </c>
      <c r="J3602" s="1">
        <v>63.6</v>
      </c>
      <c r="K3602" s="132">
        <v>1043861</v>
      </c>
      <c r="L3602" s="131"/>
      <c r="M3602" s="131" t="s">
        <v>8183</v>
      </c>
      <c r="N3602" s="131"/>
      <c r="O3602" s="133">
        <v>0</v>
      </c>
      <c r="P3602" s="131" t="s">
        <v>3538</v>
      </c>
      <c r="Q3602" s="131" t="s">
        <v>8184</v>
      </c>
      <c r="R3602" s="134" t="s">
        <v>2172</v>
      </c>
      <c r="S3602" s="149">
        <v>50.723888888888894</v>
      </c>
      <c r="T3602" s="149">
        <v>5.0723888888888897</v>
      </c>
      <c r="U3602" s="150">
        <v>45495</v>
      </c>
      <c r="V3602" s="149">
        <v>0.50000000000000089</v>
      </c>
      <c r="W3602" s="130">
        <v>6.03</v>
      </c>
      <c r="X3602" s="135">
        <v>395</v>
      </c>
      <c r="Y3602" s="130" t="str">
        <f t="shared" si="532"/>
        <v>AL601</v>
      </c>
      <c r="Z3602" s="130" t="str">
        <f t="shared" si="533"/>
        <v>45/LR20XW + 9/LR14T</v>
      </c>
      <c r="AA3602" s="135">
        <f t="shared" si="534"/>
        <v>6.03</v>
      </c>
      <c r="AB3602" s="135">
        <f t="shared" si="535"/>
        <v>63.6</v>
      </c>
      <c r="AC3602" s="130">
        <f t="shared" si="536"/>
        <v>395</v>
      </c>
      <c r="AD3602" s="130" t="str">
        <f t="shared" si="537"/>
        <v>66002-691</v>
      </c>
      <c r="AE3602" s="136"/>
      <c r="AF3602" s="137"/>
      <c r="AG3602" s="1" t="s">
        <v>152</v>
      </c>
      <c r="AH3602" s="43">
        <v>27233</v>
      </c>
      <c r="AI3602" s="229">
        <v>45468</v>
      </c>
    </row>
    <row r="3603" spans="1:35" x14ac:dyDescent="0.25">
      <c r="A3603" s="146">
        <v>45463</v>
      </c>
      <c r="B3603" s="57" t="s">
        <v>10232</v>
      </c>
      <c r="C3603" s="51" t="s">
        <v>642</v>
      </c>
      <c r="D3603" s="51" t="s">
        <v>1382</v>
      </c>
      <c r="E3603" s="54">
        <v>45490</v>
      </c>
      <c r="F3603" s="51" t="s">
        <v>1380</v>
      </c>
      <c r="G3603" s="48" t="s">
        <v>1381</v>
      </c>
      <c r="H3603" s="52">
        <v>100</v>
      </c>
      <c r="I3603" s="51" t="s">
        <v>364</v>
      </c>
      <c r="J3603" s="1">
        <v>48.99</v>
      </c>
      <c r="K3603" s="132">
        <v>1042876</v>
      </c>
      <c r="L3603" s="131"/>
      <c r="M3603" s="131">
        <v>14.8</v>
      </c>
      <c r="N3603" s="131">
        <v>5.2</v>
      </c>
      <c r="O3603" s="133">
        <f t="shared" ref="O3603:O3608" si="538">N3603*M3603</f>
        <v>76.960000000000008</v>
      </c>
      <c r="P3603" s="131" t="s">
        <v>3486</v>
      </c>
      <c r="Q3603" s="131" t="s">
        <v>92</v>
      </c>
      <c r="R3603" s="134" t="s">
        <v>10456</v>
      </c>
      <c r="S3603" s="149">
        <v>97.82</v>
      </c>
      <c r="T3603" s="149">
        <v>0.97819999999999996</v>
      </c>
      <c r="U3603" s="150">
        <v>45495</v>
      </c>
      <c r="V3603" s="149">
        <v>3.9999999999999991</v>
      </c>
      <c r="W3603" s="130">
        <v>0.76</v>
      </c>
      <c r="X3603" s="135">
        <v>110</v>
      </c>
      <c r="Y3603" s="130" t="str">
        <f t="shared" si="532"/>
        <v>RL1366</v>
      </c>
      <c r="Z3603" s="130" t="str">
        <f t="shared" si="533"/>
        <v>8/UR18650ZY</v>
      </c>
      <c r="AA3603" s="135">
        <f t="shared" si="534"/>
        <v>0.76</v>
      </c>
      <c r="AB3603" s="135">
        <f t="shared" si="535"/>
        <v>48.99</v>
      </c>
      <c r="AC3603" s="130">
        <f t="shared" si="536"/>
        <v>110</v>
      </c>
      <c r="AD3603" s="130" t="str">
        <f t="shared" si="537"/>
        <v>66002-828</v>
      </c>
      <c r="AE3603" s="136"/>
      <c r="AF3603" s="137"/>
      <c r="AG3603" s="1" t="s">
        <v>152</v>
      </c>
      <c r="AH3603" s="43">
        <v>2256</v>
      </c>
      <c r="AI3603" s="229">
        <v>45461</v>
      </c>
    </row>
    <row r="3604" spans="1:35" x14ac:dyDescent="0.25">
      <c r="A3604" s="146">
        <v>45491</v>
      </c>
      <c r="B3604" s="57" t="s">
        <v>10432</v>
      </c>
      <c r="C3604" s="51" t="s">
        <v>10433</v>
      </c>
      <c r="D3604" s="51" t="s">
        <v>10457</v>
      </c>
      <c r="E3604" s="54">
        <v>45491</v>
      </c>
      <c r="F3604" s="51" t="s">
        <v>6441</v>
      </c>
      <c r="G3604" s="48" t="s">
        <v>1157</v>
      </c>
      <c r="H3604" s="52">
        <v>1</v>
      </c>
      <c r="I3604" s="51" t="s">
        <v>736</v>
      </c>
      <c r="J3604" s="1">
        <v>2.16</v>
      </c>
      <c r="K3604" s="132">
        <v>1046546</v>
      </c>
      <c r="L3604" s="131"/>
      <c r="M3604" s="131">
        <v>3</v>
      </c>
      <c r="N3604" s="131">
        <v>1.2</v>
      </c>
      <c r="O3604" s="133">
        <f t="shared" si="538"/>
        <v>3.5999999999999996</v>
      </c>
      <c r="P3604" s="131" t="s">
        <v>4011</v>
      </c>
      <c r="Q3604" s="131" t="s">
        <v>412</v>
      </c>
      <c r="R3604" s="134" t="s">
        <v>248</v>
      </c>
      <c r="S3604" s="149">
        <v>0.53555555555555623</v>
      </c>
      <c r="T3604" s="149">
        <v>0.53555555555555623</v>
      </c>
      <c r="U3604" s="150">
        <v>45495</v>
      </c>
      <c r="V3604" s="149">
        <v>8.3333333333333037E-2</v>
      </c>
      <c r="W3604" s="130">
        <v>0.25</v>
      </c>
      <c r="X3604" s="135">
        <v>14.33</v>
      </c>
      <c r="Y3604" s="130" t="str">
        <f t="shared" si="532"/>
        <v>TAG75</v>
      </c>
      <c r="Z3604" s="130" t="str">
        <f t="shared" si="533"/>
        <v>1/BR2/3AE2SPE</v>
      </c>
      <c r="AA3604" s="135">
        <f t="shared" si="534"/>
        <v>0.25</v>
      </c>
      <c r="AB3604" s="135">
        <f t="shared" si="535"/>
        <v>2.16</v>
      </c>
      <c r="AC3604" s="130">
        <f t="shared" si="536"/>
        <v>14.33</v>
      </c>
      <c r="AD3604" s="130" t="str">
        <f t="shared" si="537"/>
        <v>46000-001A</v>
      </c>
      <c r="AE3604" s="136"/>
      <c r="AF3604" s="137"/>
      <c r="AG3604" s="1" t="s">
        <v>573</v>
      </c>
      <c r="AH3604" s="43">
        <v>1825</v>
      </c>
      <c r="AI3604" s="229">
        <v>45491</v>
      </c>
    </row>
    <row r="3605" spans="1:35" x14ac:dyDescent="0.25">
      <c r="A3605" s="146">
        <v>45484</v>
      </c>
      <c r="B3605" s="57" t="s">
        <v>10373</v>
      </c>
      <c r="C3605" s="51" t="s">
        <v>6285</v>
      </c>
      <c r="D3605" s="51" t="s">
        <v>7911</v>
      </c>
      <c r="E3605" s="54">
        <v>45499</v>
      </c>
      <c r="F3605" s="51" t="s">
        <v>302</v>
      </c>
      <c r="G3605" s="48" t="s">
        <v>6284</v>
      </c>
      <c r="H3605" s="52">
        <v>1</v>
      </c>
      <c r="I3605" s="51" t="s">
        <v>394</v>
      </c>
      <c r="J3605" s="1">
        <v>41.67</v>
      </c>
      <c r="K3605" s="132">
        <v>1045668</v>
      </c>
      <c r="L3605" s="131"/>
      <c r="M3605" s="131">
        <v>13.2</v>
      </c>
      <c r="N3605" s="131">
        <v>3</v>
      </c>
      <c r="O3605" s="133">
        <f t="shared" si="538"/>
        <v>39.599999999999994</v>
      </c>
      <c r="P3605" s="131" t="s">
        <v>3497</v>
      </c>
      <c r="Q3605" s="131" t="s">
        <v>10374</v>
      </c>
      <c r="R3605" s="134" t="s">
        <v>997</v>
      </c>
      <c r="S3605" s="149">
        <v>2.7938888888888882</v>
      </c>
      <c r="T3605" s="149">
        <v>2.7938888888888882</v>
      </c>
      <c r="U3605" s="150">
        <v>45491</v>
      </c>
      <c r="V3605" s="149">
        <v>8.3333333333335702E-2</v>
      </c>
      <c r="W3605" s="130">
        <v>2.21</v>
      </c>
      <c r="X3605" s="135">
        <v>139.51</v>
      </c>
      <c r="Y3605" s="130" t="str">
        <f t="shared" si="532"/>
        <v>RECELL842</v>
      </c>
      <c r="Z3605" s="130" t="str">
        <f t="shared" si="533"/>
        <v>11/HHR-300SCP</v>
      </c>
      <c r="AA3605" s="135">
        <f t="shared" si="534"/>
        <v>2.21</v>
      </c>
      <c r="AB3605" s="135">
        <f t="shared" si="535"/>
        <v>41.67</v>
      </c>
      <c r="AC3605" s="130">
        <f t="shared" si="536"/>
        <v>139.51</v>
      </c>
      <c r="AD3605" s="130" t="str">
        <f t="shared" si="537"/>
        <v>22000-780</v>
      </c>
      <c r="AE3605" s="136"/>
      <c r="AF3605" s="137"/>
      <c r="AG3605" s="1" t="s">
        <v>9312</v>
      </c>
      <c r="AH3605" s="43" t="s">
        <v>513</v>
      </c>
      <c r="AI3605" s="229">
        <v>45483</v>
      </c>
    </row>
    <row r="3606" spans="1:35" x14ac:dyDescent="0.25">
      <c r="A3606" s="140">
        <v>45482</v>
      </c>
      <c r="B3606" s="55" t="s">
        <v>10351</v>
      </c>
      <c r="C3606" s="51" t="s">
        <v>580</v>
      </c>
      <c r="D3606" s="51" t="s">
        <v>3466</v>
      </c>
      <c r="E3606" s="54">
        <v>45511</v>
      </c>
      <c r="F3606" s="51" t="s">
        <v>267</v>
      </c>
      <c r="G3606" s="48" t="s">
        <v>3464</v>
      </c>
      <c r="H3606" s="52">
        <v>3</v>
      </c>
      <c r="I3606" s="51" t="s">
        <v>364</v>
      </c>
      <c r="J3606" s="1">
        <v>8.25</v>
      </c>
      <c r="K3606" s="132">
        <v>1045204</v>
      </c>
      <c r="L3606" s="131"/>
      <c r="M3606" s="131">
        <v>3.7</v>
      </c>
      <c r="N3606" s="131">
        <v>5.2</v>
      </c>
      <c r="O3606" s="133">
        <f t="shared" si="538"/>
        <v>19.240000000000002</v>
      </c>
      <c r="P3606" s="131" t="s">
        <v>3486</v>
      </c>
      <c r="Q3606" s="131" t="s">
        <v>550</v>
      </c>
      <c r="R3606" s="134" t="s">
        <v>248</v>
      </c>
      <c r="S3606" s="149">
        <v>1.6922222222222225</v>
      </c>
      <c r="T3606" s="149">
        <v>0.56407407407407417</v>
      </c>
      <c r="U3606" s="150">
        <v>45491</v>
      </c>
      <c r="V3606" s="149">
        <v>0.16666666666666607</v>
      </c>
      <c r="W3606" s="130">
        <v>0.67</v>
      </c>
      <c r="X3606" s="135">
        <v>40</v>
      </c>
      <c r="Y3606" s="130" t="str">
        <f t="shared" si="532"/>
        <v>RL261A</v>
      </c>
      <c r="Z3606" s="130" t="str">
        <f t="shared" si="533"/>
        <v>2/UR18650ZY</v>
      </c>
      <c r="AA3606" s="135">
        <f t="shared" si="534"/>
        <v>0.67</v>
      </c>
      <c r="AB3606" s="135">
        <f t="shared" si="535"/>
        <v>8.25</v>
      </c>
      <c r="AC3606" s="130">
        <f t="shared" si="536"/>
        <v>40</v>
      </c>
      <c r="AD3606" s="130" t="str">
        <f t="shared" si="537"/>
        <v>66000-493</v>
      </c>
      <c r="AE3606" s="136"/>
      <c r="AF3606" s="137"/>
      <c r="AG3606" s="1" t="s">
        <v>153</v>
      </c>
      <c r="AH3606" s="43">
        <v>66116</v>
      </c>
      <c r="AI3606" s="229">
        <v>45478</v>
      </c>
    </row>
    <row r="3607" spans="1:35" x14ac:dyDescent="0.25">
      <c r="A3607" s="147">
        <v>45485</v>
      </c>
      <c r="B3607" s="82" t="s">
        <v>10385</v>
      </c>
      <c r="C3607" s="51"/>
      <c r="D3607" s="51" t="s">
        <v>10215</v>
      </c>
      <c r="E3607" s="54">
        <v>45483</v>
      </c>
      <c r="F3607" s="51" t="s">
        <v>302</v>
      </c>
      <c r="G3607" s="48" t="s">
        <v>8101</v>
      </c>
      <c r="H3607" s="52">
        <v>3</v>
      </c>
      <c r="I3607" s="51" t="s">
        <v>10192</v>
      </c>
      <c r="J3607" s="1">
        <v>3.06</v>
      </c>
      <c r="K3607" s="132">
        <v>1045693</v>
      </c>
      <c r="L3607" s="131"/>
      <c r="M3607" s="131"/>
      <c r="N3607" s="131"/>
      <c r="O3607" s="133">
        <f t="shared" si="538"/>
        <v>0</v>
      </c>
      <c r="P3607" s="131"/>
      <c r="Q3607" s="131"/>
      <c r="R3607" s="134" t="s">
        <v>997</v>
      </c>
      <c r="S3607" s="149">
        <v>0.5911111111111107</v>
      </c>
      <c r="T3607" s="149">
        <v>0.1970370370370369</v>
      </c>
      <c r="U3607" s="150">
        <v>45491</v>
      </c>
      <c r="V3607" s="149">
        <v>0.16666666666666607</v>
      </c>
      <c r="W3607" s="130">
        <v>0.17</v>
      </c>
      <c r="X3607" s="135">
        <v>7.33</v>
      </c>
      <c r="Y3607" s="130" t="str">
        <f t="shared" si="532"/>
        <v>CA82</v>
      </c>
      <c r="Z3607" s="130">
        <f t="shared" si="533"/>
        <v>0</v>
      </c>
      <c r="AA3607" s="135">
        <f t="shared" si="534"/>
        <v>0.17</v>
      </c>
      <c r="AB3607" s="135">
        <f t="shared" si="535"/>
        <v>3.06</v>
      </c>
      <c r="AC3607" s="130">
        <f t="shared" si="536"/>
        <v>7.33</v>
      </c>
      <c r="AD3607" s="130" t="str">
        <f t="shared" si="537"/>
        <v>20006-100SMLSPD</v>
      </c>
      <c r="AE3607" s="136"/>
      <c r="AF3607" s="137"/>
      <c r="AG3607" s="1" t="s">
        <v>573</v>
      </c>
      <c r="AH3607" s="43" t="s">
        <v>513</v>
      </c>
      <c r="AI3607" s="229">
        <v>45483</v>
      </c>
    </row>
    <row r="3608" spans="1:35" x14ac:dyDescent="0.25">
      <c r="A3608" s="144">
        <v>45483</v>
      </c>
      <c r="B3608" s="56" t="s">
        <v>10364</v>
      </c>
      <c r="C3608" s="51" t="s">
        <v>2270</v>
      </c>
      <c r="D3608" s="51" t="s">
        <v>10366</v>
      </c>
      <c r="E3608" s="54">
        <v>45504</v>
      </c>
      <c r="F3608" s="51" t="s">
        <v>267</v>
      </c>
      <c r="G3608" s="48" t="s">
        <v>10365</v>
      </c>
      <c r="H3608" s="52">
        <v>1</v>
      </c>
      <c r="I3608" s="51" t="s">
        <v>295</v>
      </c>
      <c r="J3608" s="1">
        <v>13.22</v>
      </c>
      <c r="K3608" s="132">
        <v>1045542</v>
      </c>
      <c r="L3608" s="131"/>
      <c r="M3608" s="131">
        <v>7.4</v>
      </c>
      <c r="N3608" s="131">
        <v>1.1000000000000001</v>
      </c>
      <c r="O3608" s="133">
        <f t="shared" si="538"/>
        <v>8.14</v>
      </c>
      <c r="P3608" s="131" t="s">
        <v>3486</v>
      </c>
      <c r="Q3608" s="131" t="s">
        <v>582</v>
      </c>
      <c r="R3608" s="134" t="s">
        <v>248</v>
      </c>
      <c r="S3608" s="149">
        <v>1.5305555555555559</v>
      </c>
      <c r="T3608" s="149">
        <v>1.5305555555555559</v>
      </c>
      <c r="U3608" s="150">
        <v>45491</v>
      </c>
      <c r="V3608" s="149">
        <v>8.3333333333333037E-2</v>
      </c>
      <c r="W3608" s="130">
        <v>0.75</v>
      </c>
      <c r="X3608" s="135">
        <v>45</v>
      </c>
      <c r="Y3608" s="130" t="str">
        <f t="shared" si="532"/>
        <v>RL41</v>
      </c>
      <c r="Z3608" s="130" t="str">
        <f t="shared" si="533"/>
        <v>2/UF553450Z</v>
      </c>
      <c r="AA3608" s="135">
        <f t="shared" si="534"/>
        <v>0.75</v>
      </c>
      <c r="AB3608" s="135">
        <f t="shared" si="535"/>
        <v>13.22</v>
      </c>
      <c r="AC3608" s="130">
        <f t="shared" si="536"/>
        <v>45</v>
      </c>
      <c r="AD3608" s="130" t="str">
        <f t="shared" si="537"/>
        <v>66000-589</v>
      </c>
      <c r="AE3608" s="136"/>
      <c r="AF3608" s="137"/>
      <c r="AG3608" s="1" t="s">
        <v>153</v>
      </c>
      <c r="AH3608" s="43">
        <v>66116</v>
      </c>
      <c r="AI3608" s="229">
        <v>45482</v>
      </c>
    </row>
    <row r="3609" spans="1:35" x14ac:dyDescent="0.25">
      <c r="A3609" s="147">
        <v>45485</v>
      </c>
      <c r="B3609" s="82" t="s">
        <v>10387</v>
      </c>
      <c r="C3609" s="51" t="s">
        <v>5831</v>
      </c>
      <c r="D3609" s="51" t="s">
        <v>9858</v>
      </c>
      <c r="E3609" s="54">
        <v>45499</v>
      </c>
      <c r="F3609" s="51" t="s">
        <v>1370</v>
      </c>
      <c r="G3609" s="48" t="s">
        <v>10065</v>
      </c>
      <c r="H3609" s="52">
        <v>3</v>
      </c>
      <c r="I3609" s="51" t="s">
        <v>5830</v>
      </c>
      <c r="J3609" s="1">
        <v>6.04</v>
      </c>
      <c r="K3609" s="132">
        <v>1045909</v>
      </c>
      <c r="L3609" s="131"/>
      <c r="M3609" s="131">
        <v>3.6</v>
      </c>
      <c r="N3609" s="131">
        <v>6.3</v>
      </c>
      <c r="O3609" s="133">
        <v>28.86</v>
      </c>
      <c r="P3609" s="131" t="s">
        <v>421</v>
      </c>
      <c r="Q3609" s="131" t="s">
        <v>124</v>
      </c>
      <c r="R3609" s="134" t="s">
        <v>997</v>
      </c>
      <c r="S3609" s="149">
        <v>0.98722222222222278</v>
      </c>
      <c r="T3609" s="149">
        <v>0.32907407407407424</v>
      </c>
      <c r="U3609" s="150">
        <v>45491</v>
      </c>
      <c r="V3609" s="149">
        <v>0.16666666666666874</v>
      </c>
      <c r="W3609" s="130">
        <v>0.87</v>
      </c>
      <c r="X3609" s="135">
        <v>68</v>
      </c>
      <c r="Y3609" s="130" t="str">
        <f t="shared" si="532"/>
        <v>L994</v>
      </c>
      <c r="Z3609" s="130" t="str">
        <f t="shared" si="533"/>
        <v>3/ER14505M</v>
      </c>
      <c r="AA3609" s="135">
        <f t="shared" si="534"/>
        <v>0.87</v>
      </c>
      <c r="AB3609" s="135">
        <f t="shared" si="535"/>
        <v>6.04</v>
      </c>
      <c r="AC3609" s="130">
        <f t="shared" si="536"/>
        <v>68</v>
      </c>
      <c r="AD3609" s="130" t="str">
        <f t="shared" si="537"/>
        <v>66003-925</v>
      </c>
      <c r="AE3609" s="136"/>
      <c r="AF3609" s="137"/>
      <c r="AG3609" s="1" t="s">
        <v>151</v>
      </c>
      <c r="AH3609" s="43">
        <v>66989</v>
      </c>
      <c r="AI3609" s="229">
        <v>45485</v>
      </c>
    </row>
    <row r="3610" spans="1:35" x14ac:dyDescent="0.25">
      <c r="A3610" s="144">
        <v>45483</v>
      </c>
      <c r="B3610" s="56" t="s">
        <v>10370</v>
      </c>
      <c r="C3610" s="51" t="s">
        <v>450</v>
      </c>
      <c r="D3610" s="51" t="s">
        <v>10459</v>
      </c>
      <c r="E3610" s="54">
        <v>45483</v>
      </c>
      <c r="F3610" s="51" t="s">
        <v>302</v>
      </c>
      <c r="G3610" s="48" t="s">
        <v>10371</v>
      </c>
      <c r="H3610" s="52">
        <v>1</v>
      </c>
      <c r="I3610" s="51" t="s">
        <v>295</v>
      </c>
      <c r="J3610" s="1">
        <v>4.66</v>
      </c>
      <c r="K3610" s="132">
        <v>1045635</v>
      </c>
      <c r="L3610" s="131"/>
      <c r="M3610" s="131">
        <v>3.7</v>
      </c>
      <c r="N3610" s="131">
        <v>1.1499999999999999</v>
      </c>
      <c r="O3610" s="133">
        <f t="shared" ref="O3610:O3635" si="539">N3610*M3610</f>
        <v>4.2549999999999999</v>
      </c>
      <c r="P3610" s="131" t="s">
        <v>3486</v>
      </c>
      <c r="Q3610" s="131" t="s">
        <v>412</v>
      </c>
      <c r="R3610" s="134" t="s">
        <v>997</v>
      </c>
      <c r="S3610" s="149">
        <v>2.1802777777777766</v>
      </c>
      <c r="T3610" s="149">
        <v>2.1802777777777766</v>
      </c>
      <c r="U3610" s="150">
        <v>45491</v>
      </c>
      <c r="V3610" s="149">
        <v>8.3333333333333037E-2</v>
      </c>
      <c r="W3610" s="130">
        <v>0.25</v>
      </c>
      <c r="X3610" s="135">
        <v>35</v>
      </c>
      <c r="Y3610" s="130" t="str">
        <f t="shared" si="532"/>
        <v>RECELL1718</v>
      </c>
      <c r="Z3610" s="130" t="str">
        <f t="shared" si="533"/>
        <v>1/UF553450Z</v>
      </c>
      <c r="AA3610" s="135">
        <f t="shared" si="534"/>
        <v>0.25</v>
      </c>
      <c r="AB3610" s="135">
        <f t="shared" si="535"/>
        <v>4.66</v>
      </c>
      <c r="AC3610" s="130">
        <f t="shared" si="536"/>
        <v>35</v>
      </c>
      <c r="AD3610" s="130" t="str">
        <f t="shared" si="537"/>
        <v>66003-284</v>
      </c>
      <c r="AE3610" s="136"/>
      <c r="AF3610" s="137"/>
      <c r="AG3610" s="1" t="s">
        <v>9312</v>
      </c>
      <c r="AH3610" s="43" t="s">
        <v>513</v>
      </c>
      <c r="AI3610" s="51" t="s">
        <v>10372</v>
      </c>
    </row>
    <row r="3611" spans="1:35" x14ac:dyDescent="0.25">
      <c r="A3611" s="147">
        <v>45478</v>
      </c>
      <c r="B3611" s="82" t="s">
        <v>10339</v>
      </c>
      <c r="C3611" s="51" t="s">
        <v>10341</v>
      </c>
      <c r="D3611" s="51" t="s">
        <v>10342</v>
      </c>
      <c r="E3611" s="54">
        <v>45492</v>
      </c>
      <c r="F3611" s="51" t="s">
        <v>9629</v>
      </c>
      <c r="G3611" s="48" t="s">
        <v>10340</v>
      </c>
      <c r="H3611" s="52">
        <v>1</v>
      </c>
      <c r="I3611" s="51" t="s">
        <v>719</v>
      </c>
      <c r="J3611" s="1">
        <v>47.05</v>
      </c>
      <c r="K3611" s="132">
        <v>1045135</v>
      </c>
      <c r="L3611" s="131"/>
      <c r="M3611" s="131">
        <v>10.8</v>
      </c>
      <c r="N3611" s="131">
        <v>9</v>
      </c>
      <c r="O3611" s="133">
        <f t="shared" si="539"/>
        <v>97.2</v>
      </c>
      <c r="P3611" s="131" t="s">
        <v>3486</v>
      </c>
      <c r="Q3611" s="131" t="s">
        <v>400</v>
      </c>
      <c r="R3611" s="134" t="s">
        <v>10390</v>
      </c>
      <c r="S3611" s="149">
        <v>3.1561111111111106</v>
      </c>
      <c r="T3611" s="149">
        <v>3.1561111111111106</v>
      </c>
      <c r="U3611" s="150">
        <v>45491</v>
      </c>
      <c r="V3611" s="149">
        <v>8.3333333333333037E-2</v>
      </c>
      <c r="W3611" s="130">
        <v>0.5</v>
      </c>
      <c r="X3611" s="135">
        <v>160</v>
      </c>
      <c r="Y3611" s="130" t="str">
        <f t="shared" si="532"/>
        <v>RL1380B</v>
      </c>
      <c r="Z3611" s="130" t="str">
        <f t="shared" si="533"/>
        <v>9/INR18650-30Q</v>
      </c>
      <c r="AA3611" s="135">
        <f t="shared" si="534"/>
        <v>0.5</v>
      </c>
      <c r="AB3611" s="135">
        <f t="shared" si="535"/>
        <v>47.05</v>
      </c>
      <c r="AC3611" s="130">
        <f t="shared" si="536"/>
        <v>160</v>
      </c>
      <c r="AD3611" s="130" t="str">
        <f t="shared" si="537"/>
        <v>66002-837B</v>
      </c>
      <c r="AE3611" s="136"/>
      <c r="AF3611" s="137"/>
      <c r="AG3611" s="1" t="s">
        <v>9312</v>
      </c>
      <c r="AH3611" s="43">
        <v>1918</v>
      </c>
      <c r="AI3611" s="229">
        <v>45478</v>
      </c>
    </row>
    <row r="3612" spans="1:35" x14ac:dyDescent="0.25">
      <c r="A3612" s="140">
        <v>45489</v>
      </c>
      <c r="B3612" s="55" t="s">
        <v>10391</v>
      </c>
      <c r="C3612" s="51" t="s">
        <v>5124</v>
      </c>
      <c r="D3612" s="51" t="s">
        <v>5125</v>
      </c>
      <c r="E3612" s="54">
        <v>45506</v>
      </c>
      <c r="F3612" s="51" t="s">
        <v>4672</v>
      </c>
      <c r="G3612" s="48" t="s">
        <v>5122</v>
      </c>
      <c r="H3612" s="52">
        <v>50</v>
      </c>
      <c r="I3612" s="51" t="s">
        <v>5123</v>
      </c>
      <c r="J3612" s="1">
        <v>0.64</v>
      </c>
      <c r="K3612" s="132">
        <v>1046005</v>
      </c>
      <c r="L3612" s="131"/>
      <c r="M3612" s="131">
        <v>3</v>
      </c>
      <c r="N3612" s="131">
        <v>0.22</v>
      </c>
      <c r="O3612" s="133">
        <f t="shared" si="539"/>
        <v>0.66</v>
      </c>
      <c r="P3612" s="131" t="s">
        <v>411</v>
      </c>
      <c r="Q3612" s="131" t="s">
        <v>412</v>
      </c>
      <c r="R3612" s="134" t="s">
        <v>248</v>
      </c>
      <c r="S3612" s="149">
        <v>2.5316666666666667</v>
      </c>
      <c r="T3612" s="149">
        <v>5.0633333333333336E-2</v>
      </c>
      <c r="U3612" s="150">
        <v>45491</v>
      </c>
      <c r="V3612" s="149">
        <v>0.24999999999999911</v>
      </c>
      <c r="W3612" s="130">
        <v>0.03</v>
      </c>
      <c r="X3612" s="135">
        <v>2.1</v>
      </c>
      <c r="Y3612" s="130" t="str">
        <f t="shared" si="532"/>
        <v>L169</v>
      </c>
      <c r="Z3612" s="130" t="str">
        <f t="shared" si="533"/>
        <v>1/CR2032-1GVF</v>
      </c>
      <c r="AA3612" s="135">
        <f t="shared" si="534"/>
        <v>0.03</v>
      </c>
      <c r="AB3612" s="135">
        <f t="shared" si="535"/>
        <v>0.64</v>
      </c>
      <c r="AC3612" s="130">
        <f t="shared" si="536"/>
        <v>2.1</v>
      </c>
      <c r="AD3612" s="130" t="str">
        <f t="shared" si="537"/>
        <v>66000-197</v>
      </c>
      <c r="AE3612" s="136"/>
      <c r="AF3612" s="137"/>
      <c r="AG3612" s="1" t="s">
        <v>153</v>
      </c>
      <c r="AH3612" s="43">
        <v>65012</v>
      </c>
      <c r="AI3612" s="229">
        <v>45485</v>
      </c>
    </row>
    <row r="3613" spans="1:35" x14ac:dyDescent="0.25">
      <c r="A3613" s="139">
        <v>45488</v>
      </c>
      <c r="B3613" s="58" t="s">
        <v>10388</v>
      </c>
      <c r="C3613" s="51" t="s">
        <v>530</v>
      </c>
      <c r="D3613" s="51" t="s">
        <v>5804</v>
      </c>
      <c r="E3613" s="54">
        <v>45502</v>
      </c>
      <c r="F3613" s="51" t="s">
        <v>292</v>
      </c>
      <c r="G3613" s="48" t="s">
        <v>5803</v>
      </c>
      <c r="H3613" s="52">
        <v>3</v>
      </c>
      <c r="I3613" s="51" t="s">
        <v>293</v>
      </c>
      <c r="J3613" s="1">
        <v>12.91</v>
      </c>
      <c r="K3613" s="132">
        <v>1045951</v>
      </c>
      <c r="L3613" s="131" t="s">
        <v>5947</v>
      </c>
      <c r="M3613" s="131">
        <v>7.2</v>
      </c>
      <c r="N3613" s="131">
        <v>1.7</v>
      </c>
      <c r="O3613" s="133">
        <f t="shared" si="539"/>
        <v>12.24</v>
      </c>
      <c r="P3613" s="131" t="s">
        <v>3497</v>
      </c>
      <c r="Q3613" s="131" t="s">
        <v>464</v>
      </c>
      <c r="R3613" s="134" t="s">
        <v>997</v>
      </c>
      <c r="S3613" s="149">
        <v>2.8299999999999987</v>
      </c>
      <c r="T3613" s="149">
        <v>0.94333333333333291</v>
      </c>
      <c r="U3613" s="150">
        <v>45491</v>
      </c>
      <c r="V3613" s="149">
        <v>0.16666666666666741</v>
      </c>
      <c r="W3613" s="130">
        <v>0.94</v>
      </c>
      <c r="X3613" s="135">
        <v>75</v>
      </c>
      <c r="Y3613" s="130" t="str">
        <f t="shared" si="532"/>
        <v>N2015</v>
      </c>
      <c r="Z3613" s="130" t="str">
        <f t="shared" si="533"/>
        <v>6/AA1700</v>
      </c>
      <c r="AA3613" s="135">
        <f t="shared" si="534"/>
        <v>0.94</v>
      </c>
      <c r="AB3613" s="135">
        <f t="shared" si="535"/>
        <v>12.91</v>
      </c>
      <c r="AC3613" s="130">
        <f t="shared" si="536"/>
        <v>75</v>
      </c>
      <c r="AD3613" s="130" t="str">
        <f t="shared" si="537"/>
        <v>66004-075</v>
      </c>
      <c r="AE3613" s="136"/>
      <c r="AF3613" s="137"/>
      <c r="AG3613" s="1" t="s">
        <v>151</v>
      </c>
      <c r="AH3613" s="43">
        <v>6830</v>
      </c>
      <c r="AI3613" s="229">
        <v>45485</v>
      </c>
    </row>
    <row r="3614" spans="1:35" x14ac:dyDescent="0.25">
      <c r="A3614" s="147">
        <v>45478</v>
      </c>
      <c r="B3614" s="82" t="s">
        <v>10333</v>
      </c>
      <c r="C3614" s="51"/>
      <c r="D3614" s="51" t="s">
        <v>145</v>
      </c>
      <c r="E3614" s="54">
        <v>45488</v>
      </c>
      <c r="F3614" s="51" t="s">
        <v>139</v>
      </c>
      <c r="G3614" s="48" t="s">
        <v>144</v>
      </c>
      <c r="H3614" s="52">
        <v>31</v>
      </c>
      <c r="I3614" s="51" t="s">
        <v>4583</v>
      </c>
      <c r="J3614" s="1">
        <v>1.61</v>
      </c>
      <c r="K3614" s="132">
        <v>1043570</v>
      </c>
      <c r="L3614" s="131"/>
      <c r="M3614" s="131"/>
      <c r="N3614" s="131"/>
      <c r="O3614" s="133">
        <f t="shared" si="539"/>
        <v>0</v>
      </c>
      <c r="P3614" s="131"/>
      <c r="Q3614" s="131"/>
      <c r="R3614" s="134" t="s">
        <v>259</v>
      </c>
      <c r="S3614" s="149">
        <v>5.3258333333333345</v>
      </c>
      <c r="T3614" s="149">
        <v>0.17180107526881724</v>
      </c>
      <c r="U3614" s="150">
        <v>45491</v>
      </c>
      <c r="V3614" s="149">
        <v>0.24999999999999911</v>
      </c>
      <c r="W3614" s="130">
        <v>0.28999999999999998</v>
      </c>
      <c r="X3614" s="135">
        <v>12</v>
      </c>
      <c r="Y3614" s="130" t="str">
        <f t="shared" si="532"/>
        <v>CA67</v>
      </c>
      <c r="Z3614" s="130">
        <f t="shared" si="533"/>
        <v>0</v>
      </c>
      <c r="AA3614" s="135">
        <f t="shared" si="534"/>
        <v>0.28999999999999998</v>
      </c>
      <c r="AB3614" s="135">
        <f t="shared" si="535"/>
        <v>1.61</v>
      </c>
      <c r="AC3614" s="130">
        <f t="shared" si="536"/>
        <v>12</v>
      </c>
      <c r="AD3614" s="130" t="str">
        <f t="shared" si="537"/>
        <v>66000-714</v>
      </c>
      <c r="AE3614" s="136"/>
      <c r="AF3614" s="137"/>
      <c r="AG3614" s="1" t="s">
        <v>151</v>
      </c>
      <c r="AH3614" s="43">
        <v>66824</v>
      </c>
      <c r="AI3614" s="229">
        <v>45477</v>
      </c>
    </row>
    <row r="3615" spans="1:35" x14ac:dyDescent="0.25">
      <c r="A3615" s="144">
        <v>45483</v>
      </c>
      <c r="B3615" s="56" t="s">
        <v>10367</v>
      </c>
      <c r="C3615" s="51" t="s">
        <v>1293</v>
      </c>
      <c r="D3615" s="51" t="s">
        <v>10369</v>
      </c>
      <c r="E3615" s="54">
        <v>45504</v>
      </c>
      <c r="F3615" s="51" t="s">
        <v>267</v>
      </c>
      <c r="G3615" s="48" t="s">
        <v>10368</v>
      </c>
      <c r="H3615" s="52">
        <v>1</v>
      </c>
      <c r="I3615" s="51" t="s">
        <v>102</v>
      </c>
      <c r="J3615" s="1">
        <v>42.74</v>
      </c>
      <c r="K3615" s="132">
        <v>1045542</v>
      </c>
      <c r="L3615" s="131"/>
      <c r="M3615" s="131"/>
      <c r="N3615" s="131"/>
      <c r="O3615" s="133">
        <f t="shared" si="539"/>
        <v>0</v>
      </c>
      <c r="P3615" s="131"/>
      <c r="Q3615" s="131"/>
      <c r="R3615" s="134" t="s">
        <v>5813</v>
      </c>
      <c r="S3615" s="149">
        <v>0.25083333333333258</v>
      </c>
      <c r="T3615" s="149">
        <v>0.25083333333333258</v>
      </c>
      <c r="U3615" s="150">
        <v>45491</v>
      </c>
      <c r="V3615" s="149">
        <v>8.3333333333333037E-2</v>
      </c>
      <c r="W3615" s="130">
        <v>0.17</v>
      </c>
      <c r="X3615" s="135">
        <v>125</v>
      </c>
      <c r="Y3615" s="130" t="str">
        <f t="shared" si="532"/>
        <v>CH96</v>
      </c>
      <c r="Z3615" s="130" t="str">
        <f t="shared" si="533"/>
        <v>1/TSB-002</v>
      </c>
      <c r="AA3615" s="135">
        <f t="shared" si="534"/>
        <v>0.17</v>
      </c>
      <c r="AB3615" s="135">
        <f t="shared" si="535"/>
        <v>42.74</v>
      </c>
      <c r="AC3615" s="130">
        <f t="shared" si="536"/>
        <v>125</v>
      </c>
      <c r="AD3615" s="130" t="str">
        <f t="shared" si="537"/>
        <v>66000-164</v>
      </c>
      <c r="AE3615" s="136"/>
      <c r="AF3615" s="137"/>
      <c r="AG3615" s="1" t="s">
        <v>153</v>
      </c>
      <c r="AH3615" s="43">
        <v>66116</v>
      </c>
      <c r="AI3615" s="229">
        <v>45482</v>
      </c>
    </row>
    <row r="3616" spans="1:35" x14ac:dyDescent="0.25">
      <c r="A3616" s="140">
        <v>45482</v>
      </c>
      <c r="B3616" s="55" t="s">
        <v>10359</v>
      </c>
      <c r="C3616" s="51" t="s">
        <v>3493</v>
      </c>
      <c r="D3616" s="51" t="s">
        <v>3494</v>
      </c>
      <c r="E3616" s="54">
        <v>45488</v>
      </c>
      <c r="F3616" s="51" t="s">
        <v>3495</v>
      </c>
      <c r="G3616" s="48" t="s">
        <v>3496</v>
      </c>
      <c r="H3616" s="52">
        <v>200</v>
      </c>
      <c r="I3616" s="51" t="s">
        <v>634</v>
      </c>
      <c r="J3616" s="1">
        <v>8.3800000000000008</v>
      </c>
      <c r="K3616" s="132">
        <v>1045393</v>
      </c>
      <c r="L3616" s="131"/>
      <c r="M3616" s="131">
        <v>4.8</v>
      </c>
      <c r="N3616" s="131">
        <v>0.8</v>
      </c>
      <c r="O3616" s="133">
        <f t="shared" si="539"/>
        <v>3.84</v>
      </c>
      <c r="P3616" s="131" t="s">
        <v>3497</v>
      </c>
      <c r="Q3616" s="131" t="s">
        <v>562</v>
      </c>
      <c r="R3616" s="134" t="s">
        <v>7574</v>
      </c>
      <c r="S3616" s="149">
        <v>36.587500000000006</v>
      </c>
      <c r="T3616" s="149">
        <v>0.18293750000000003</v>
      </c>
      <c r="U3616" s="150">
        <v>45489</v>
      </c>
      <c r="V3616" s="149">
        <v>2.0000000000000009</v>
      </c>
      <c r="W3616" s="130">
        <v>0.18</v>
      </c>
      <c r="X3616" s="135">
        <v>23.5</v>
      </c>
      <c r="Y3616" s="130" t="str">
        <f t="shared" si="532"/>
        <v>N1576</v>
      </c>
      <c r="Z3616" s="130" t="str">
        <f t="shared" si="533"/>
        <v>4/BK-4MCCE</v>
      </c>
      <c r="AA3616" s="135">
        <f t="shared" si="534"/>
        <v>0.18</v>
      </c>
      <c r="AB3616" s="135">
        <f t="shared" si="535"/>
        <v>8.3800000000000008</v>
      </c>
      <c r="AC3616" s="130">
        <f t="shared" si="536"/>
        <v>23.5</v>
      </c>
      <c r="AD3616" s="130" t="str">
        <f t="shared" si="537"/>
        <v>30006-908GSQ-22K</v>
      </c>
      <c r="AE3616" s="136"/>
      <c r="AF3616" s="137"/>
      <c r="AG3616" s="1" t="s">
        <v>152</v>
      </c>
      <c r="AH3616" s="43">
        <v>20755</v>
      </c>
      <c r="AI3616" s="229">
        <v>45481</v>
      </c>
    </row>
    <row r="3617" spans="1:35" x14ac:dyDescent="0.25">
      <c r="A3617" s="147">
        <v>45478</v>
      </c>
      <c r="B3617" s="82" t="s">
        <v>10334</v>
      </c>
      <c r="C3617" s="51" t="s">
        <v>147</v>
      </c>
      <c r="D3617" s="51" t="s">
        <v>365</v>
      </c>
      <c r="E3617" s="54">
        <v>45488</v>
      </c>
      <c r="F3617" s="51" t="s">
        <v>139</v>
      </c>
      <c r="G3617" s="48" t="s">
        <v>140</v>
      </c>
      <c r="H3617" s="52">
        <v>28</v>
      </c>
      <c r="I3617" s="51" t="s">
        <v>114</v>
      </c>
      <c r="J3617" s="1">
        <v>90.45</v>
      </c>
      <c r="K3617" s="132">
        <v>1043570</v>
      </c>
      <c r="L3617" s="131"/>
      <c r="M3617" s="131">
        <v>19.2</v>
      </c>
      <c r="N3617" s="131">
        <v>4.5</v>
      </c>
      <c r="O3617" s="133">
        <f t="shared" si="539"/>
        <v>86.399999999999991</v>
      </c>
      <c r="P3617" s="131" t="s">
        <v>3497</v>
      </c>
      <c r="Q3617" s="131" t="s">
        <v>1208</v>
      </c>
      <c r="R3617" s="134" t="s">
        <v>259</v>
      </c>
      <c r="S3617" s="149">
        <v>28.736944444444447</v>
      </c>
      <c r="T3617" s="149">
        <v>1.0263194444444446</v>
      </c>
      <c r="U3617" s="150">
        <v>45489</v>
      </c>
      <c r="V3617" s="149">
        <v>1.3333333333333339</v>
      </c>
      <c r="W3617" s="130">
        <v>0.94</v>
      </c>
      <c r="X3617" s="135">
        <v>115</v>
      </c>
      <c r="Y3617" s="130" t="str">
        <f t="shared" si="532"/>
        <v>N1021</v>
      </c>
      <c r="Z3617" s="130" t="str">
        <f t="shared" si="533"/>
        <v>16/HR4/3FAU</v>
      </c>
      <c r="AA3617" s="135">
        <f t="shared" si="534"/>
        <v>0.94</v>
      </c>
      <c r="AB3617" s="135">
        <f t="shared" si="535"/>
        <v>90.45</v>
      </c>
      <c r="AC3617" s="130">
        <f t="shared" si="536"/>
        <v>115</v>
      </c>
      <c r="AD3617" s="130" t="str">
        <f t="shared" si="537"/>
        <v>66000-725</v>
      </c>
      <c r="AE3617" s="136"/>
      <c r="AF3617" s="137"/>
      <c r="AG3617" s="1" t="s">
        <v>151</v>
      </c>
      <c r="AH3617" s="43">
        <v>66824</v>
      </c>
      <c r="AI3617" s="229">
        <v>45477</v>
      </c>
    </row>
    <row r="3618" spans="1:35" x14ac:dyDescent="0.25">
      <c r="A3618" s="146">
        <v>45484</v>
      </c>
      <c r="B3618" s="57" t="s">
        <v>10378</v>
      </c>
      <c r="C3618" s="51" t="s">
        <v>10382</v>
      </c>
      <c r="D3618" s="51" t="s">
        <v>10383</v>
      </c>
      <c r="E3618" s="54">
        <v>45504</v>
      </c>
      <c r="F3618" s="51" t="s">
        <v>10379</v>
      </c>
      <c r="G3618" s="48" t="s">
        <v>10380</v>
      </c>
      <c r="H3618" s="52">
        <v>1</v>
      </c>
      <c r="I3618" s="51" t="s">
        <v>10381</v>
      </c>
      <c r="J3618" s="1">
        <v>25.02</v>
      </c>
      <c r="K3618" s="132">
        <v>1045727</v>
      </c>
      <c r="L3618" s="131"/>
      <c r="M3618" s="131">
        <v>36</v>
      </c>
      <c r="N3618" s="131">
        <v>0.8</v>
      </c>
      <c r="O3618" s="133">
        <f t="shared" si="539"/>
        <v>28.8</v>
      </c>
      <c r="P3618" s="131" t="s">
        <v>115</v>
      </c>
      <c r="Q3618" s="131" t="s">
        <v>577</v>
      </c>
      <c r="R3618" s="134" t="s">
        <v>997</v>
      </c>
      <c r="S3618" s="149">
        <v>1.8250000000000002</v>
      </c>
      <c r="T3618" s="149">
        <v>1.8250000000000002</v>
      </c>
      <c r="U3618" s="150">
        <v>45488</v>
      </c>
      <c r="V3618" s="149">
        <v>0.16666666666666607</v>
      </c>
      <c r="W3618" s="130">
        <v>1</v>
      </c>
      <c r="X3618" s="135">
        <v>196.5</v>
      </c>
      <c r="Y3618" s="130" t="str">
        <f t="shared" si="532"/>
        <v>S112</v>
      </c>
      <c r="Z3618" s="130" t="str">
        <f t="shared" si="533"/>
        <v>3/12SB0.8P</v>
      </c>
      <c r="AA3618" s="135">
        <f t="shared" si="534"/>
        <v>1</v>
      </c>
      <c r="AB3618" s="135">
        <f t="shared" si="535"/>
        <v>25.02</v>
      </c>
      <c r="AC3618" s="130">
        <f t="shared" si="536"/>
        <v>196.5</v>
      </c>
      <c r="AD3618" s="130" t="str">
        <f t="shared" si="537"/>
        <v>60000-930CRE</v>
      </c>
      <c r="AE3618" s="136"/>
      <c r="AF3618" s="137"/>
      <c r="AG3618" s="1" t="s">
        <v>573</v>
      </c>
      <c r="AH3618" s="43">
        <v>29512</v>
      </c>
      <c r="AI3618" s="229">
        <v>45483</v>
      </c>
    </row>
    <row r="3619" spans="1:35" x14ac:dyDescent="0.25">
      <c r="A3619" s="146">
        <v>45484</v>
      </c>
      <c r="B3619" s="57" t="s">
        <v>10375</v>
      </c>
      <c r="C3619" s="51" t="s">
        <v>4641</v>
      </c>
      <c r="D3619" s="51" t="s">
        <v>10377</v>
      </c>
      <c r="E3619" s="54">
        <v>45490</v>
      </c>
      <c r="F3619" s="51" t="s">
        <v>2862</v>
      </c>
      <c r="G3619" s="48" t="s">
        <v>10376</v>
      </c>
      <c r="H3619" s="52">
        <v>1</v>
      </c>
      <c r="I3619" s="51" t="s">
        <v>2817</v>
      </c>
      <c r="J3619" s="1">
        <v>5.98</v>
      </c>
      <c r="K3619" s="132">
        <v>1045686</v>
      </c>
      <c r="L3619" s="131"/>
      <c r="M3619" s="131">
        <v>3.7</v>
      </c>
      <c r="N3619" s="131">
        <v>0.8</v>
      </c>
      <c r="O3619" s="133">
        <f t="shared" si="539"/>
        <v>2.9600000000000004</v>
      </c>
      <c r="P3619" s="131" t="s">
        <v>3486</v>
      </c>
      <c r="Q3619" s="131" t="s">
        <v>412</v>
      </c>
      <c r="R3619" s="134" t="s">
        <v>997</v>
      </c>
      <c r="S3619" s="149">
        <v>0.73277777777777819</v>
      </c>
      <c r="T3619" s="149">
        <v>0.73277777777777819</v>
      </c>
      <c r="U3619" s="150">
        <v>45488</v>
      </c>
      <c r="V3619" s="149">
        <v>8.3333333333333037E-2</v>
      </c>
      <c r="W3619" s="130">
        <v>0.44</v>
      </c>
      <c r="X3619" s="135">
        <v>16.21</v>
      </c>
      <c r="Y3619" s="130" t="str">
        <f t="shared" si="532"/>
        <v>RL1016</v>
      </c>
      <c r="Z3619" s="130" t="str">
        <f t="shared" si="533"/>
        <v>1/UR14500AC</v>
      </c>
      <c r="AA3619" s="135">
        <f t="shared" si="534"/>
        <v>0.44</v>
      </c>
      <c r="AB3619" s="135">
        <f t="shared" si="535"/>
        <v>5.98</v>
      </c>
      <c r="AC3619" s="130">
        <f t="shared" si="536"/>
        <v>16.21</v>
      </c>
      <c r="AD3619" s="130" t="str">
        <f t="shared" si="537"/>
        <v>30007-090PSF</v>
      </c>
      <c r="AE3619" s="136"/>
      <c r="AF3619" s="137"/>
      <c r="AG3619" s="1" t="s">
        <v>151</v>
      </c>
      <c r="AH3619" s="43">
        <v>35767</v>
      </c>
      <c r="AI3619" s="229">
        <v>45483</v>
      </c>
    </row>
    <row r="3620" spans="1:35" x14ac:dyDescent="0.25">
      <c r="A3620" s="144">
        <v>45497</v>
      </c>
      <c r="B3620" s="56" t="s">
        <v>10470</v>
      </c>
      <c r="C3620" s="51" t="s">
        <v>10473</v>
      </c>
      <c r="D3620" s="51" t="s">
        <v>10472</v>
      </c>
      <c r="E3620" s="54">
        <v>45499</v>
      </c>
      <c r="F3620" s="51" t="s">
        <v>255</v>
      </c>
      <c r="G3620" s="48" t="s">
        <v>10471</v>
      </c>
      <c r="H3620" s="52">
        <v>2</v>
      </c>
      <c r="I3620" s="51" t="s">
        <v>8355</v>
      </c>
      <c r="J3620" s="1">
        <v>9.56</v>
      </c>
      <c r="K3620" s="132">
        <v>1046982</v>
      </c>
      <c r="L3620" s="131"/>
      <c r="M3620" s="131">
        <v>3.6</v>
      </c>
      <c r="N3620" s="131">
        <v>2.1</v>
      </c>
      <c r="O3620" s="133">
        <f t="shared" si="539"/>
        <v>7.5600000000000005</v>
      </c>
      <c r="P3620" s="131" t="s">
        <v>421</v>
      </c>
      <c r="Q3620" s="131" t="s">
        <v>412</v>
      </c>
      <c r="R3620" s="134" t="s">
        <v>2172</v>
      </c>
      <c r="S3620" s="149">
        <v>1.0505555555555555</v>
      </c>
      <c r="T3620" s="149">
        <v>0.52527777777777773</v>
      </c>
      <c r="U3620" s="150">
        <v>45497</v>
      </c>
      <c r="V3620" s="149">
        <v>0.16666666666666607</v>
      </c>
      <c r="W3620" s="130">
        <v>0.23</v>
      </c>
      <c r="X3620" s="135">
        <v>22.91</v>
      </c>
      <c r="Y3620" s="130" t="str">
        <f t="shared" si="532"/>
        <v>L321</v>
      </c>
      <c r="Z3620" s="130" t="str">
        <f t="shared" si="533"/>
        <v>1/ER17/33-2PC</v>
      </c>
      <c r="AA3620" s="135">
        <f t="shared" si="534"/>
        <v>0.23</v>
      </c>
      <c r="AB3620" s="135">
        <f t="shared" si="535"/>
        <v>9.56</v>
      </c>
      <c r="AC3620" s="130">
        <f t="shared" si="536"/>
        <v>22.91</v>
      </c>
      <c r="AD3620" s="130" t="str">
        <f t="shared" si="537"/>
        <v>57000-001PLC</v>
      </c>
      <c r="AE3620" s="136"/>
      <c r="AF3620" s="137"/>
      <c r="AG3620" s="1" t="s">
        <v>573</v>
      </c>
      <c r="AH3620" s="43" t="s">
        <v>277</v>
      </c>
      <c r="AI3620" s="229">
        <v>45495</v>
      </c>
    </row>
    <row r="3621" spans="1:35" x14ac:dyDescent="0.25">
      <c r="A3621" s="139">
        <v>45495</v>
      </c>
      <c r="B3621" s="58" t="s">
        <v>10451</v>
      </c>
      <c r="C3621" s="51" t="s">
        <v>532</v>
      </c>
      <c r="D3621" s="51" t="s">
        <v>127</v>
      </c>
      <c r="E3621" s="54">
        <v>45506</v>
      </c>
      <c r="F3621" s="51" t="s">
        <v>339</v>
      </c>
      <c r="G3621" s="48" t="s">
        <v>126</v>
      </c>
      <c r="H3621" s="52">
        <v>1</v>
      </c>
      <c r="I3621" s="51" t="s">
        <v>364</v>
      </c>
      <c r="J3621" s="1">
        <v>14.18</v>
      </c>
      <c r="K3621" s="132">
        <v>1046766</v>
      </c>
      <c r="L3621" s="131"/>
      <c r="M3621" s="131">
        <v>11.1</v>
      </c>
      <c r="N3621" s="131">
        <v>2.6</v>
      </c>
      <c r="O3621" s="133">
        <f t="shared" si="539"/>
        <v>28.86</v>
      </c>
      <c r="P3621" s="131" t="s">
        <v>3486</v>
      </c>
      <c r="Q3621" s="131" t="s">
        <v>577</v>
      </c>
      <c r="R3621" s="134" t="s">
        <v>9270</v>
      </c>
      <c r="S3621" s="149">
        <v>4.7447222222222214</v>
      </c>
      <c r="T3621" s="149">
        <v>4.7447222222222214</v>
      </c>
      <c r="U3621" s="150">
        <v>45497</v>
      </c>
      <c r="V3621" s="149">
        <v>8.3333333333333037E-2</v>
      </c>
      <c r="W3621" s="130">
        <v>0.28999999999999998</v>
      </c>
      <c r="X3621" s="135">
        <v>60</v>
      </c>
      <c r="Y3621" s="130" t="str">
        <f t="shared" si="532"/>
        <v>RL489</v>
      </c>
      <c r="Z3621" s="130" t="str">
        <f t="shared" si="533"/>
        <v>3/UR18650ZY</v>
      </c>
      <c r="AA3621" s="135">
        <f t="shared" si="534"/>
        <v>0.28999999999999998</v>
      </c>
      <c r="AB3621" s="135">
        <f t="shared" si="535"/>
        <v>14.18</v>
      </c>
      <c r="AC3621" s="130">
        <f t="shared" si="536"/>
        <v>60</v>
      </c>
      <c r="AD3621" s="130" t="str">
        <f t="shared" si="537"/>
        <v>66000-664</v>
      </c>
      <c r="AE3621" s="136"/>
      <c r="AF3621" s="137"/>
      <c r="AG3621" s="1" t="s">
        <v>9312</v>
      </c>
      <c r="AH3621" s="43" t="s">
        <v>9419</v>
      </c>
      <c r="AI3621" s="229">
        <v>45492</v>
      </c>
    </row>
    <row r="3622" spans="1:35" x14ac:dyDescent="0.25">
      <c r="A3622" s="146">
        <v>45491</v>
      </c>
      <c r="B3622" s="57" t="s">
        <v>10414</v>
      </c>
      <c r="C3622" s="51" t="s">
        <v>1628</v>
      </c>
      <c r="D3622" s="51" t="s">
        <v>10504</v>
      </c>
      <c r="E3622" s="54">
        <v>45504</v>
      </c>
      <c r="F3622" s="51" t="s">
        <v>10415</v>
      </c>
      <c r="G3622" s="48" t="s">
        <v>10416</v>
      </c>
      <c r="H3622" s="52">
        <v>1</v>
      </c>
      <c r="I3622" s="51" t="s">
        <v>393</v>
      </c>
      <c r="J3622" s="1">
        <v>15.73</v>
      </c>
      <c r="K3622" s="132">
        <v>1046394</v>
      </c>
      <c r="L3622" s="131"/>
      <c r="M3622" s="131">
        <v>4.8</v>
      </c>
      <c r="N3622" s="131">
        <v>5</v>
      </c>
      <c r="O3622" s="133">
        <f t="shared" si="539"/>
        <v>24</v>
      </c>
      <c r="P3622" s="131" t="s">
        <v>4011</v>
      </c>
      <c r="Q3622" s="131" t="s">
        <v>7067</v>
      </c>
      <c r="R3622" s="134" t="s">
        <v>997</v>
      </c>
      <c r="S3622" s="149">
        <v>1.2408333333333328</v>
      </c>
      <c r="T3622" s="149">
        <v>1.2408333333333328</v>
      </c>
      <c r="U3622" s="150">
        <v>45497</v>
      </c>
      <c r="V3622" s="149">
        <v>0.16666666666666607</v>
      </c>
      <c r="W3622" s="130">
        <v>0.25</v>
      </c>
      <c r="X3622" s="135">
        <v>70</v>
      </c>
      <c r="Y3622" s="130" t="str">
        <f t="shared" si="532"/>
        <v>RECELL1724</v>
      </c>
      <c r="Z3622" s="130" t="str">
        <f t="shared" si="533"/>
        <v>4/IC5000DHH</v>
      </c>
      <c r="AA3622" s="135">
        <f t="shared" si="534"/>
        <v>0.25</v>
      </c>
      <c r="AB3622" s="135">
        <f t="shared" si="535"/>
        <v>15.73</v>
      </c>
      <c r="AC3622" s="130">
        <f t="shared" si="536"/>
        <v>70</v>
      </c>
      <c r="AD3622" s="130" t="str">
        <f t="shared" si="537"/>
        <v>66003-286</v>
      </c>
      <c r="AE3622" s="136"/>
      <c r="AF3622" s="137"/>
      <c r="AG3622" s="1" t="s">
        <v>151</v>
      </c>
      <c r="AH3622" s="43">
        <v>65716</v>
      </c>
      <c r="AI3622" s="229">
        <v>45490</v>
      </c>
    </row>
    <row r="3623" spans="1:35" x14ac:dyDescent="0.25">
      <c r="A3623" s="146">
        <v>45491</v>
      </c>
      <c r="B3623" s="57" t="s">
        <v>10417</v>
      </c>
      <c r="C3623" s="51" t="s">
        <v>7626</v>
      </c>
      <c r="D3623" s="51" t="s">
        <v>10419</v>
      </c>
      <c r="E3623" s="54">
        <v>45504</v>
      </c>
      <c r="F3623" s="51" t="s">
        <v>10415</v>
      </c>
      <c r="G3623" s="48" t="s">
        <v>10418</v>
      </c>
      <c r="H3623" s="52">
        <v>2</v>
      </c>
      <c r="I3623" s="51" t="s">
        <v>284</v>
      </c>
      <c r="J3623" s="1">
        <v>20.97</v>
      </c>
      <c r="K3623" s="132">
        <v>1046394</v>
      </c>
      <c r="L3623" s="131"/>
      <c r="M3623" s="131">
        <v>9.6</v>
      </c>
      <c r="N3623" s="131">
        <v>2.5</v>
      </c>
      <c r="O3623" s="133">
        <f t="shared" si="539"/>
        <v>24</v>
      </c>
      <c r="P3623" s="131" t="s">
        <v>4011</v>
      </c>
      <c r="Q3623" s="131" t="s">
        <v>632</v>
      </c>
      <c r="R3623" s="134" t="s">
        <v>997</v>
      </c>
      <c r="S3623" s="149">
        <v>0.52666666666666639</v>
      </c>
      <c r="T3623" s="149">
        <v>0.2633333333333332</v>
      </c>
      <c r="U3623" s="150">
        <v>45497</v>
      </c>
      <c r="V3623" s="149">
        <v>0.16666666666666741</v>
      </c>
      <c r="W3623" s="130">
        <v>1.34</v>
      </c>
      <c r="X3623" s="135">
        <v>80</v>
      </c>
      <c r="Y3623" s="130" t="str">
        <f t="shared" si="532"/>
        <v>N1924</v>
      </c>
      <c r="Z3623" s="130" t="str">
        <f t="shared" si="533"/>
        <v>8/NC2500SCR</v>
      </c>
      <c r="AA3623" s="135">
        <f t="shared" si="534"/>
        <v>1.34</v>
      </c>
      <c r="AB3623" s="135">
        <f t="shared" si="535"/>
        <v>20.97</v>
      </c>
      <c r="AC3623" s="130">
        <f t="shared" si="536"/>
        <v>80</v>
      </c>
      <c r="AD3623" s="130" t="str">
        <f t="shared" si="537"/>
        <v>66002-355</v>
      </c>
      <c r="AE3623" s="136"/>
      <c r="AF3623" s="137"/>
      <c r="AG3623" s="1" t="s">
        <v>151</v>
      </c>
      <c r="AH3623" s="43">
        <v>65716</v>
      </c>
      <c r="AI3623" s="229">
        <v>45490</v>
      </c>
    </row>
    <row r="3624" spans="1:35" x14ac:dyDescent="0.25">
      <c r="A3624" s="139">
        <v>45495</v>
      </c>
      <c r="B3624" s="58" t="s">
        <v>10442</v>
      </c>
      <c r="C3624" s="51" t="s">
        <v>1140</v>
      </c>
      <c r="D3624" s="51" t="s">
        <v>173</v>
      </c>
      <c r="E3624" s="54">
        <v>45511</v>
      </c>
      <c r="F3624" s="51" t="s">
        <v>117</v>
      </c>
      <c r="G3624" s="48" t="s">
        <v>6086</v>
      </c>
      <c r="H3624" s="52">
        <v>28</v>
      </c>
      <c r="I3624" s="51" t="s">
        <v>736</v>
      </c>
      <c r="J3624" s="1">
        <v>2.61</v>
      </c>
      <c r="K3624" s="132">
        <v>1046485</v>
      </c>
      <c r="L3624" s="131"/>
      <c r="M3624" s="131">
        <v>3</v>
      </c>
      <c r="N3624" s="131">
        <v>1.2</v>
      </c>
      <c r="O3624" s="133">
        <f t="shared" si="539"/>
        <v>3.5999999999999996</v>
      </c>
      <c r="P3624" s="131" t="s">
        <v>435</v>
      </c>
      <c r="Q3624" s="131" t="s">
        <v>412</v>
      </c>
      <c r="R3624" s="134" t="s">
        <v>2172</v>
      </c>
      <c r="S3624" s="149">
        <v>4.8827777777777781</v>
      </c>
      <c r="T3624" s="149">
        <v>0.17438492063492064</v>
      </c>
      <c r="U3624" s="150">
        <v>45497</v>
      </c>
      <c r="V3624" s="149">
        <v>0.66666666666666696</v>
      </c>
      <c r="W3624" s="130">
        <v>0.24</v>
      </c>
      <c r="X3624" s="135">
        <v>9.57</v>
      </c>
      <c r="Y3624" s="130" t="str">
        <f t="shared" si="532"/>
        <v>L339</v>
      </c>
      <c r="Z3624" s="130" t="str">
        <f t="shared" si="533"/>
        <v>1/BR2/3A</v>
      </c>
      <c r="AA3624" s="135">
        <f t="shared" si="534"/>
        <v>0.24</v>
      </c>
      <c r="AB3624" s="135">
        <f t="shared" si="535"/>
        <v>2.61</v>
      </c>
      <c r="AC3624" s="130">
        <f t="shared" si="536"/>
        <v>9.57</v>
      </c>
      <c r="AD3624" s="130" t="str">
        <f t="shared" si="537"/>
        <v>46000-001JAE</v>
      </c>
      <c r="AE3624" s="136"/>
      <c r="AF3624" s="137"/>
      <c r="AG3624" s="1" t="s">
        <v>573</v>
      </c>
      <c r="AH3624" s="43">
        <v>24232</v>
      </c>
      <c r="AI3624" s="51" t="s">
        <v>10443</v>
      </c>
    </row>
    <row r="3625" spans="1:35" x14ac:dyDescent="0.25">
      <c r="A3625" s="147">
        <v>45485</v>
      </c>
      <c r="B3625" s="82" t="s">
        <v>10386</v>
      </c>
      <c r="C3625" s="51" t="s">
        <v>3680</v>
      </c>
      <c r="D3625" s="51" t="s">
        <v>7842</v>
      </c>
      <c r="E3625" s="54">
        <v>45499</v>
      </c>
      <c r="F3625" s="51" t="s">
        <v>282</v>
      </c>
      <c r="G3625" s="48" t="s">
        <v>7841</v>
      </c>
      <c r="H3625" s="52">
        <v>1</v>
      </c>
      <c r="I3625" s="51" t="s">
        <v>114</v>
      </c>
      <c r="J3625" s="1">
        <v>39.61</v>
      </c>
      <c r="K3625" s="132">
        <v>1045908</v>
      </c>
      <c r="L3625" s="131"/>
      <c r="M3625" s="131">
        <v>13.2</v>
      </c>
      <c r="N3625" s="131">
        <v>4.5</v>
      </c>
      <c r="O3625" s="133">
        <f t="shared" si="539"/>
        <v>59.4</v>
      </c>
      <c r="P3625" s="131" t="s">
        <v>3497</v>
      </c>
      <c r="Q3625" s="131" t="s">
        <v>2608</v>
      </c>
      <c r="R3625" s="134" t="s">
        <v>997</v>
      </c>
      <c r="S3625" s="149">
        <v>1.4141666666666679</v>
      </c>
      <c r="T3625" s="149">
        <v>1.4141666666666679</v>
      </c>
      <c r="U3625" s="150">
        <v>45497</v>
      </c>
      <c r="V3625" s="149">
        <v>8.3333333333333037E-2</v>
      </c>
      <c r="W3625" s="130">
        <v>1.1499999999999999</v>
      </c>
      <c r="X3625" s="135">
        <v>130</v>
      </c>
      <c r="Y3625" s="130" t="str">
        <f t="shared" si="532"/>
        <v>RECELL606</v>
      </c>
      <c r="Z3625" s="130" t="str">
        <f t="shared" si="533"/>
        <v>11/HR-4/3FAU</v>
      </c>
      <c r="AA3625" s="135">
        <f t="shared" si="534"/>
        <v>1.1499999999999999</v>
      </c>
      <c r="AB3625" s="135">
        <f t="shared" si="535"/>
        <v>39.61</v>
      </c>
      <c r="AC3625" s="130">
        <f t="shared" si="536"/>
        <v>130</v>
      </c>
      <c r="AD3625" s="130" t="str">
        <f t="shared" si="537"/>
        <v>22000-696B</v>
      </c>
      <c r="AE3625" s="136"/>
      <c r="AF3625" s="137"/>
      <c r="AG3625" s="1" t="s">
        <v>9312</v>
      </c>
      <c r="AH3625" s="43" t="s">
        <v>283</v>
      </c>
      <c r="AI3625" s="229">
        <v>45485</v>
      </c>
    </row>
    <row r="3626" spans="1:35" x14ac:dyDescent="0.25">
      <c r="A3626" s="146">
        <v>45491</v>
      </c>
      <c r="B3626" s="57" t="s">
        <v>10402</v>
      </c>
      <c r="C3626" s="51" t="s">
        <v>5215</v>
      </c>
      <c r="D3626" s="51" t="s">
        <v>5216</v>
      </c>
      <c r="E3626" s="54">
        <v>45506</v>
      </c>
      <c r="F3626" s="51" t="s">
        <v>3718</v>
      </c>
      <c r="G3626" s="48" t="s">
        <v>5214</v>
      </c>
      <c r="H3626" s="52">
        <v>5</v>
      </c>
      <c r="I3626" s="51" t="s">
        <v>3221</v>
      </c>
      <c r="J3626" s="1">
        <v>78.7</v>
      </c>
      <c r="K3626" s="132">
        <v>1046011</v>
      </c>
      <c r="L3626" s="131"/>
      <c r="M3626" s="131">
        <v>12.8</v>
      </c>
      <c r="N3626" s="131">
        <v>16.5</v>
      </c>
      <c r="O3626" s="133">
        <f t="shared" si="539"/>
        <v>211.20000000000002</v>
      </c>
      <c r="P3626" s="131" t="s">
        <v>508</v>
      </c>
      <c r="Q3626" s="131" t="s">
        <v>5217</v>
      </c>
      <c r="R3626" s="134" t="s">
        <v>287</v>
      </c>
      <c r="S3626" s="149">
        <v>8.5783333333333349</v>
      </c>
      <c r="T3626" s="149">
        <v>1.7156666666666669</v>
      </c>
      <c r="U3626" s="150">
        <v>45497</v>
      </c>
      <c r="V3626" s="149">
        <v>0.16666666666666607</v>
      </c>
      <c r="W3626" s="130">
        <v>2.15</v>
      </c>
      <c r="X3626" s="135">
        <v>285</v>
      </c>
      <c r="Y3626" s="130" t="str">
        <f t="shared" si="532"/>
        <v>RL1597</v>
      </c>
      <c r="Z3626" s="130" t="str">
        <f t="shared" si="533"/>
        <v>20/IFR26650-33A</v>
      </c>
      <c r="AA3626" s="135">
        <f t="shared" si="534"/>
        <v>2.15</v>
      </c>
      <c r="AB3626" s="135">
        <f t="shared" si="535"/>
        <v>78.7</v>
      </c>
      <c r="AC3626" s="130">
        <f t="shared" si="536"/>
        <v>285</v>
      </c>
      <c r="AD3626" s="130" t="str">
        <f t="shared" si="537"/>
        <v>66002-909</v>
      </c>
      <c r="AE3626" s="136"/>
      <c r="AF3626" s="137"/>
      <c r="AG3626" s="1" t="s">
        <v>573</v>
      </c>
      <c r="AH3626" s="43" t="s">
        <v>8108</v>
      </c>
      <c r="AI3626" s="229">
        <v>45485</v>
      </c>
    </row>
    <row r="3627" spans="1:35" x14ac:dyDescent="0.25">
      <c r="A3627" s="147">
        <v>45478</v>
      </c>
      <c r="B3627" s="82" t="s">
        <v>10346</v>
      </c>
      <c r="C3627" s="51" t="s">
        <v>10348</v>
      </c>
      <c r="D3627" s="51" t="s">
        <v>10349</v>
      </c>
      <c r="E3627" s="54">
        <v>45499</v>
      </c>
      <c r="F3627" s="51" t="s">
        <v>1727</v>
      </c>
      <c r="G3627" s="48" t="s">
        <v>10347</v>
      </c>
      <c r="H3627" s="52">
        <v>4</v>
      </c>
      <c r="I3627" s="51" t="s">
        <v>1872</v>
      </c>
      <c r="J3627" s="1">
        <v>201.14</v>
      </c>
      <c r="K3627" s="132">
        <v>1045132</v>
      </c>
      <c r="L3627" s="131"/>
      <c r="M3627" s="131">
        <v>3.9</v>
      </c>
      <c r="N3627" s="131">
        <v>28</v>
      </c>
      <c r="O3627" s="133">
        <f t="shared" si="539"/>
        <v>109.2</v>
      </c>
      <c r="P3627" s="131" t="s">
        <v>421</v>
      </c>
      <c r="Q3627" s="131" t="s">
        <v>550</v>
      </c>
      <c r="R3627" s="134" t="s">
        <v>10200</v>
      </c>
      <c r="S3627" s="149">
        <v>11.026388888888896</v>
      </c>
      <c r="T3627" s="149">
        <v>2.7565972222222239</v>
      </c>
      <c r="U3627" s="150">
        <v>45497</v>
      </c>
      <c r="V3627" s="149">
        <v>8.3333333333333037E-2</v>
      </c>
      <c r="W3627" s="130">
        <v>0.5</v>
      </c>
      <c r="X3627" s="135">
        <v>410</v>
      </c>
      <c r="Y3627" s="130" t="str">
        <f t="shared" si="532"/>
        <v>DH66B</v>
      </c>
      <c r="Z3627" s="130" t="str">
        <f t="shared" si="533"/>
        <v>2/3B5200</v>
      </c>
      <c r="AA3627" s="135">
        <f t="shared" si="534"/>
        <v>0.5</v>
      </c>
      <c r="AB3627" s="135">
        <f t="shared" si="535"/>
        <v>201.14</v>
      </c>
      <c r="AC3627" s="130">
        <f t="shared" si="536"/>
        <v>410</v>
      </c>
      <c r="AD3627" s="130" t="str">
        <f t="shared" si="537"/>
        <v>67001-348EDH66B</v>
      </c>
      <c r="AE3627" s="136"/>
      <c r="AF3627" s="137"/>
      <c r="AG3627" s="1" t="s">
        <v>153</v>
      </c>
      <c r="AH3627" s="43">
        <v>66479</v>
      </c>
      <c r="AI3627" s="229">
        <v>45478</v>
      </c>
    </row>
    <row r="3628" spans="1:35" x14ac:dyDescent="0.25">
      <c r="A3628" s="147">
        <v>45478</v>
      </c>
      <c r="B3628" s="82" t="s">
        <v>10345</v>
      </c>
      <c r="C3628" s="51" t="s">
        <v>434</v>
      </c>
      <c r="D3628" s="51" t="s">
        <v>215</v>
      </c>
      <c r="E3628" s="54">
        <v>45498</v>
      </c>
      <c r="F3628" s="51" t="s">
        <v>571</v>
      </c>
      <c r="G3628" s="48" t="s">
        <v>214</v>
      </c>
      <c r="H3628" s="52">
        <v>300</v>
      </c>
      <c r="I3628" s="51" t="s">
        <v>270</v>
      </c>
      <c r="J3628" s="1">
        <v>15.05</v>
      </c>
      <c r="K3628" s="132">
        <v>1045055</v>
      </c>
      <c r="L3628" s="131"/>
      <c r="M3628" s="131">
        <v>10.8</v>
      </c>
      <c r="N3628" s="131">
        <v>2.6</v>
      </c>
      <c r="O3628" s="133">
        <f t="shared" si="539"/>
        <v>28.080000000000002</v>
      </c>
      <c r="P3628" s="131" t="s">
        <v>421</v>
      </c>
      <c r="Q3628" s="131" t="s">
        <v>577</v>
      </c>
      <c r="R3628" s="134" t="s">
        <v>9075</v>
      </c>
      <c r="S3628" s="149">
        <v>80.848611111111111</v>
      </c>
      <c r="T3628" s="149">
        <v>0.26949537037037036</v>
      </c>
      <c r="U3628" s="150">
        <v>45496</v>
      </c>
      <c r="V3628" s="149">
        <v>3.1666666666666661</v>
      </c>
      <c r="W3628" s="130">
        <v>0.26</v>
      </c>
      <c r="X3628" s="135">
        <v>40</v>
      </c>
      <c r="Y3628" s="130" t="str">
        <f t="shared" si="532"/>
        <v>L300</v>
      </c>
      <c r="Z3628" s="130" t="str">
        <f t="shared" si="533"/>
        <v>3/LS14500</v>
      </c>
      <c r="AA3628" s="135">
        <f t="shared" si="534"/>
        <v>0.26</v>
      </c>
      <c r="AB3628" s="135">
        <f t="shared" si="535"/>
        <v>15.05</v>
      </c>
      <c r="AC3628" s="130">
        <f t="shared" si="536"/>
        <v>40</v>
      </c>
      <c r="AD3628" s="130" t="str">
        <f t="shared" si="537"/>
        <v>65000-765A</v>
      </c>
      <c r="AE3628" s="136"/>
      <c r="AF3628" s="137"/>
      <c r="AG3628" s="1" t="s">
        <v>153</v>
      </c>
      <c r="AH3628" s="43">
        <v>65616</v>
      </c>
      <c r="AI3628" s="229">
        <v>45477</v>
      </c>
    </row>
    <row r="3629" spans="1:35" x14ac:dyDescent="0.25">
      <c r="A3629" s="146">
        <v>45477</v>
      </c>
      <c r="B3629" s="57" t="s">
        <v>10320</v>
      </c>
      <c r="C3629" s="51" t="s">
        <v>3235</v>
      </c>
      <c r="D3629" s="51" t="s">
        <v>1063</v>
      </c>
      <c r="E3629" s="54">
        <v>45510</v>
      </c>
      <c r="F3629" s="51" t="s">
        <v>267</v>
      </c>
      <c r="G3629" s="48" t="s">
        <v>1062</v>
      </c>
      <c r="H3629" s="52">
        <v>10</v>
      </c>
      <c r="I3629" s="51" t="s">
        <v>1924</v>
      </c>
      <c r="J3629" s="1">
        <v>39.68</v>
      </c>
      <c r="K3629" s="132">
        <v>1044854</v>
      </c>
      <c r="L3629" s="131"/>
      <c r="M3629" s="131"/>
      <c r="N3629" s="131"/>
      <c r="O3629" s="133">
        <f t="shared" si="539"/>
        <v>0</v>
      </c>
      <c r="P3629" s="131"/>
      <c r="Q3629" s="131"/>
      <c r="R3629" s="134" t="s">
        <v>5813</v>
      </c>
      <c r="S3629" s="149">
        <v>0.81694444444444336</v>
      </c>
      <c r="T3629" s="149">
        <v>8.1694444444444334E-2</v>
      </c>
      <c r="U3629" s="150">
        <v>45496</v>
      </c>
      <c r="V3629" s="149">
        <v>0.16666666666666741</v>
      </c>
      <c r="W3629" s="130">
        <v>0.12</v>
      </c>
      <c r="X3629" s="135">
        <v>80</v>
      </c>
      <c r="Y3629" s="130" t="str">
        <f t="shared" si="532"/>
        <v>CH211A</v>
      </c>
      <c r="Z3629" s="130" t="str">
        <f t="shared" si="533"/>
        <v>1/TSB-002PCB</v>
      </c>
      <c r="AA3629" s="135">
        <f t="shared" si="534"/>
        <v>0.12</v>
      </c>
      <c r="AB3629" s="135">
        <f t="shared" si="535"/>
        <v>39.68</v>
      </c>
      <c r="AC3629" s="130">
        <f t="shared" si="536"/>
        <v>80</v>
      </c>
      <c r="AD3629" s="130" t="str">
        <f t="shared" si="537"/>
        <v>66000-118A</v>
      </c>
      <c r="AE3629" s="136"/>
      <c r="AF3629" s="137"/>
      <c r="AG3629" s="1" t="s">
        <v>153</v>
      </c>
      <c r="AH3629" s="43">
        <v>66116</v>
      </c>
      <c r="AI3629" s="229">
        <v>45476</v>
      </c>
    </row>
    <row r="3630" spans="1:35" x14ac:dyDescent="0.25">
      <c r="A3630" s="146">
        <v>45491</v>
      </c>
      <c r="B3630" s="57" t="s">
        <v>10408</v>
      </c>
      <c r="C3630" s="51" t="s">
        <v>8520</v>
      </c>
      <c r="D3630" s="51" t="s">
        <v>8521</v>
      </c>
      <c r="E3630" s="54">
        <v>45503</v>
      </c>
      <c r="F3630" s="51" t="s">
        <v>5532</v>
      </c>
      <c r="G3630" s="48" t="s">
        <v>8518</v>
      </c>
      <c r="H3630" s="52">
        <v>10</v>
      </c>
      <c r="I3630" s="51" t="s">
        <v>8519</v>
      </c>
      <c r="J3630" s="1">
        <v>89.6</v>
      </c>
      <c r="K3630" s="132">
        <v>1046441</v>
      </c>
      <c r="L3630" s="131"/>
      <c r="M3630" s="131"/>
      <c r="N3630" s="131"/>
      <c r="O3630" s="133">
        <f t="shared" si="539"/>
        <v>0</v>
      </c>
      <c r="P3630" s="131"/>
      <c r="Q3630" s="131"/>
      <c r="R3630" s="134" t="s">
        <v>259</v>
      </c>
      <c r="S3630" s="149">
        <v>1.7283333333333344</v>
      </c>
      <c r="T3630" s="149">
        <v>0.17283333333333345</v>
      </c>
      <c r="U3630" s="150">
        <v>45496</v>
      </c>
      <c r="V3630" s="149">
        <v>0.75</v>
      </c>
      <c r="W3630" s="130">
        <v>0.27</v>
      </c>
      <c r="X3630" s="135">
        <v>111.8</v>
      </c>
      <c r="Y3630" s="130" t="str">
        <f t="shared" si="532"/>
        <v>CH597A</v>
      </c>
      <c r="Z3630" s="130" t="str">
        <f t="shared" si="533"/>
        <v>VECIP67-24/5A</v>
      </c>
      <c r="AA3630" s="135">
        <f t="shared" si="534"/>
        <v>0.27</v>
      </c>
      <c r="AB3630" s="135">
        <f t="shared" si="535"/>
        <v>89.6</v>
      </c>
      <c r="AC3630" s="130">
        <f t="shared" si="536"/>
        <v>111.8</v>
      </c>
      <c r="AD3630" s="130" t="str">
        <f t="shared" si="537"/>
        <v>64900-693XLR</v>
      </c>
      <c r="AE3630" s="136"/>
      <c r="AF3630" s="137"/>
      <c r="AG3630" s="1" t="s">
        <v>153</v>
      </c>
      <c r="AH3630" s="43">
        <v>66277</v>
      </c>
      <c r="AI3630" s="229">
        <v>45490</v>
      </c>
    </row>
    <row r="3631" spans="1:35" x14ac:dyDescent="0.25">
      <c r="A3631" s="140">
        <v>45489</v>
      </c>
      <c r="B3631" s="55" t="s">
        <v>10401</v>
      </c>
      <c r="C3631" s="51" t="s">
        <v>3230</v>
      </c>
      <c r="D3631" s="51" t="s">
        <v>3231</v>
      </c>
      <c r="E3631" s="54">
        <v>45510</v>
      </c>
      <c r="F3631" s="51" t="s">
        <v>117</v>
      </c>
      <c r="G3631" s="48" t="s">
        <v>3228</v>
      </c>
      <c r="H3631" s="52">
        <v>30</v>
      </c>
      <c r="I3631" s="51" t="s">
        <v>1364</v>
      </c>
      <c r="J3631" s="1">
        <v>8.4600000000000009</v>
      </c>
      <c r="K3631" s="132">
        <v>1046246</v>
      </c>
      <c r="L3631" s="131"/>
      <c r="M3631" s="131">
        <v>6</v>
      </c>
      <c r="N3631" s="131">
        <v>1.5</v>
      </c>
      <c r="O3631" s="133">
        <f t="shared" si="539"/>
        <v>9</v>
      </c>
      <c r="P3631" s="131" t="s">
        <v>3497</v>
      </c>
      <c r="Q3631" s="131" t="s">
        <v>583</v>
      </c>
      <c r="R3631" s="134" t="s">
        <v>248</v>
      </c>
      <c r="S3631" s="149">
        <v>15.604166666666668</v>
      </c>
      <c r="T3631" s="149">
        <v>0.52013888888888893</v>
      </c>
      <c r="U3631" s="150">
        <v>45496</v>
      </c>
      <c r="V3631" s="149">
        <v>0.75</v>
      </c>
      <c r="W3631" s="130">
        <v>0.32</v>
      </c>
      <c r="X3631" s="135">
        <v>21.41</v>
      </c>
      <c r="Y3631" s="130" t="str">
        <f t="shared" si="532"/>
        <v>N1390</v>
      </c>
      <c r="Z3631" s="130" t="str">
        <f t="shared" si="533"/>
        <v>5/MH-AA1500HT</v>
      </c>
      <c r="AA3631" s="135">
        <f t="shared" si="534"/>
        <v>0.32</v>
      </c>
      <c r="AB3631" s="135">
        <f t="shared" si="535"/>
        <v>8.4600000000000009</v>
      </c>
      <c r="AC3631" s="130">
        <f t="shared" si="536"/>
        <v>21.41</v>
      </c>
      <c r="AD3631" s="130" t="str">
        <f t="shared" si="537"/>
        <v>40000-406EL</v>
      </c>
      <c r="AE3631" s="136"/>
      <c r="AF3631" s="137"/>
      <c r="AG3631" s="1" t="s">
        <v>573</v>
      </c>
      <c r="AH3631" s="43">
        <v>24232</v>
      </c>
      <c r="AI3631" s="229">
        <v>45489</v>
      </c>
    </row>
    <row r="3632" spans="1:35" x14ac:dyDescent="0.25">
      <c r="A3632" s="146">
        <v>45491</v>
      </c>
      <c r="B3632" s="272" t="s">
        <v>10409</v>
      </c>
      <c r="C3632" s="175" t="s">
        <v>5617</v>
      </c>
      <c r="D3632" s="175" t="s">
        <v>10411</v>
      </c>
      <c r="E3632" s="187">
        <v>45506</v>
      </c>
      <c r="F3632" s="175" t="s">
        <v>8054</v>
      </c>
      <c r="G3632" s="176" t="s">
        <v>10410</v>
      </c>
      <c r="H3632" s="177">
        <v>1</v>
      </c>
      <c r="I3632" s="175" t="s">
        <v>5616</v>
      </c>
      <c r="J3632" s="178">
        <v>3.8</v>
      </c>
      <c r="K3632" s="132">
        <v>1046314</v>
      </c>
      <c r="L3632" s="131"/>
      <c r="M3632" s="131">
        <v>3</v>
      </c>
      <c r="N3632" s="131">
        <v>2.5</v>
      </c>
      <c r="O3632" s="133">
        <f t="shared" si="539"/>
        <v>7.5</v>
      </c>
      <c r="P3632" s="131" t="s">
        <v>411</v>
      </c>
      <c r="Q3632" s="131" t="s">
        <v>412</v>
      </c>
      <c r="R3632" s="134" t="s">
        <v>248</v>
      </c>
      <c r="S3632" s="149">
        <v>0.59333333333333405</v>
      </c>
      <c r="T3632" s="149">
        <v>0.59333333333333405</v>
      </c>
      <c r="U3632" s="150">
        <v>45496</v>
      </c>
      <c r="V3632" s="149">
        <v>8.3333333333333037E-2</v>
      </c>
      <c r="W3632" s="130">
        <v>0.25</v>
      </c>
      <c r="X3632" s="135">
        <v>14.34</v>
      </c>
      <c r="Y3632" s="130" t="str">
        <f t="shared" si="532"/>
        <v>L331</v>
      </c>
      <c r="Z3632" s="130" t="str">
        <f t="shared" si="533"/>
        <v>1/CR17450SE</v>
      </c>
      <c r="AA3632" s="135">
        <f t="shared" si="534"/>
        <v>0.25</v>
      </c>
      <c r="AB3632" s="135">
        <f t="shared" si="535"/>
        <v>3.8</v>
      </c>
      <c r="AC3632" s="130">
        <f t="shared" si="536"/>
        <v>14.34</v>
      </c>
      <c r="AD3632" s="130" t="str">
        <f t="shared" si="537"/>
        <v>32007-601CE023B</v>
      </c>
      <c r="AE3632" s="136"/>
      <c r="AF3632" s="137"/>
      <c r="AG3632" s="1" t="s">
        <v>573</v>
      </c>
      <c r="AH3632" s="43">
        <v>26035</v>
      </c>
      <c r="AI3632" s="229">
        <v>45489</v>
      </c>
    </row>
    <row r="3633" spans="1:35" x14ac:dyDescent="0.25">
      <c r="A3633" s="146">
        <v>45491</v>
      </c>
      <c r="B3633" s="57" t="s">
        <v>10420</v>
      </c>
      <c r="C3633" s="51" t="s">
        <v>2321</v>
      </c>
      <c r="D3633" s="51" t="s">
        <v>10422</v>
      </c>
      <c r="E3633" s="54">
        <v>45512</v>
      </c>
      <c r="F3633" s="51" t="s">
        <v>255</v>
      </c>
      <c r="G3633" s="48" t="s">
        <v>10421</v>
      </c>
      <c r="H3633" s="52">
        <v>10</v>
      </c>
      <c r="I3633" s="51" t="s">
        <v>6356</v>
      </c>
      <c r="J3633" s="1">
        <v>3.97</v>
      </c>
      <c r="K3633" s="132">
        <v>1046412</v>
      </c>
      <c r="L3633" s="131"/>
      <c r="M3633" s="131">
        <v>3.6</v>
      </c>
      <c r="N3633" s="131">
        <v>1.6</v>
      </c>
      <c r="O3633" s="133">
        <f t="shared" si="539"/>
        <v>5.7600000000000007</v>
      </c>
      <c r="P3633" s="131" t="s">
        <v>4011</v>
      </c>
      <c r="Q3633" s="131" t="s">
        <v>577</v>
      </c>
      <c r="R3633" s="134" t="s">
        <v>248</v>
      </c>
      <c r="S3633" s="149">
        <v>3.1080555555555547</v>
      </c>
      <c r="T3633" s="149">
        <v>0.31080555555555545</v>
      </c>
      <c r="U3633" s="150">
        <v>45496</v>
      </c>
      <c r="V3633" s="149">
        <v>0.33333333333333348</v>
      </c>
      <c r="W3633" s="130">
        <v>0.25</v>
      </c>
      <c r="X3633" s="135">
        <v>12.26</v>
      </c>
      <c r="Y3633" s="130" t="str">
        <f t="shared" si="532"/>
        <v>N2145</v>
      </c>
      <c r="Z3633" s="130" t="str">
        <f t="shared" si="533"/>
        <v>3/IT1600Cs</v>
      </c>
      <c r="AA3633" s="135">
        <f t="shared" si="534"/>
        <v>0.25</v>
      </c>
      <c r="AB3633" s="135">
        <f t="shared" si="535"/>
        <v>3.97</v>
      </c>
      <c r="AC3633" s="130">
        <f t="shared" si="536"/>
        <v>12.26</v>
      </c>
      <c r="AD3633" s="130" t="str">
        <f t="shared" si="537"/>
        <v>59001-306YP</v>
      </c>
      <c r="AE3633" s="136"/>
      <c r="AF3633" s="137"/>
      <c r="AG3633" s="1" t="s">
        <v>153</v>
      </c>
      <c r="AH3633" s="43" t="s">
        <v>277</v>
      </c>
      <c r="AI3633" s="229">
        <v>45490</v>
      </c>
    </row>
    <row r="3634" spans="1:35" x14ac:dyDescent="0.25">
      <c r="A3634" s="146">
        <v>45491</v>
      </c>
      <c r="B3634" s="57" t="s">
        <v>10423</v>
      </c>
      <c r="C3634" s="51" t="s">
        <v>3511</v>
      </c>
      <c r="D3634" s="51" t="s">
        <v>10426</v>
      </c>
      <c r="E3634" s="54">
        <v>45504</v>
      </c>
      <c r="F3634" s="51" t="s">
        <v>10424</v>
      </c>
      <c r="G3634" s="48" t="s">
        <v>10425</v>
      </c>
      <c r="H3634" s="52">
        <v>2</v>
      </c>
      <c r="I3634" s="51" t="s">
        <v>338</v>
      </c>
      <c r="J3634" s="1">
        <v>5.92</v>
      </c>
      <c r="K3634" s="132">
        <v>1046469</v>
      </c>
      <c r="L3634" s="131"/>
      <c r="M3634" s="131">
        <v>7.2</v>
      </c>
      <c r="N3634" s="131">
        <v>1</v>
      </c>
      <c r="O3634" s="133">
        <f t="shared" si="539"/>
        <v>7.2</v>
      </c>
      <c r="P3634" s="131" t="s">
        <v>4011</v>
      </c>
      <c r="Q3634" s="131" t="s">
        <v>464</v>
      </c>
      <c r="R3634" s="134" t="s">
        <v>997</v>
      </c>
      <c r="S3634" s="149">
        <v>1.5650000000000022</v>
      </c>
      <c r="T3634" s="149">
        <v>0.78250000000000108</v>
      </c>
      <c r="U3634" s="150">
        <v>45496</v>
      </c>
      <c r="V3634" s="149">
        <v>8.3333333333333037E-2</v>
      </c>
      <c r="W3634" s="130">
        <v>1</v>
      </c>
      <c r="X3634" s="135">
        <v>40</v>
      </c>
      <c r="Y3634" s="130" t="str">
        <f t="shared" si="532"/>
        <v>RECELL361</v>
      </c>
      <c r="Z3634" s="130" t="str">
        <f t="shared" si="533"/>
        <v>6/IF1000AA</v>
      </c>
      <c r="AA3634" s="135">
        <f t="shared" si="534"/>
        <v>1</v>
      </c>
      <c r="AB3634" s="135">
        <f t="shared" si="535"/>
        <v>5.92</v>
      </c>
      <c r="AC3634" s="130">
        <f t="shared" si="536"/>
        <v>40</v>
      </c>
      <c r="AD3634" s="130" t="str">
        <f t="shared" si="537"/>
        <v>22000-446C</v>
      </c>
      <c r="AE3634" s="136"/>
      <c r="AF3634" s="137"/>
      <c r="AG3634" s="1" t="s">
        <v>151</v>
      </c>
      <c r="AH3634" s="43">
        <v>3085</v>
      </c>
      <c r="AI3634" s="229">
        <v>45490</v>
      </c>
    </row>
    <row r="3635" spans="1:35" x14ac:dyDescent="0.25">
      <c r="A3635" s="140">
        <v>45468</v>
      </c>
      <c r="B3635" s="55" t="s">
        <v>10255</v>
      </c>
      <c r="C3635" s="51"/>
      <c r="D3635" s="51" t="s">
        <v>4871</v>
      </c>
      <c r="E3635" s="54">
        <v>45483</v>
      </c>
      <c r="F3635" s="51" t="s">
        <v>8361</v>
      </c>
      <c r="G3635" s="48" t="s">
        <v>4870</v>
      </c>
      <c r="H3635" s="52">
        <v>12</v>
      </c>
      <c r="I3635" s="51" t="s">
        <v>8430</v>
      </c>
      <c r="J3635" s="1">
        <v>2.1</v>
      </c>
      <c r="K3635" s="132">
        <v>1043607</v>
      </c>
      <c r="L3635" s="131"/>
      <c r="M3635" s="131"/>
      <c r="N3635" s="131"/>
      <c r="O3635" s="133">
        <f t="shared" si="539"/>
        <v>0</v>
      </c>
      <c r="P3635" s="131"/>
      <c r="Q3635" s="131"/>
      <c r="R3635" s="134" t="s">
        <v>10492</v>
      </c>
      <c r="S3635" s="149">
        <v>4.9938888888888915</v>
      </c>
      <c r="T3635" s="149">
        <v>0.41615740740740764</v>
      </c>
      <c r="U3635" s="150">
        <v>45496</v>
      </c>
      <c r="V3635" s="149">
        <v>8.3333333333333037E-2</v>
      </c>
      <c r="W3635" s="130">
        <v>0.45</v>
      </c>
      <c r="X3635" s="135">
        <v>20</v>
      </c>
      <c r="Y3635" s="130" t="str">
        <f t="shared" si="532"/>
        <v>CA139</v>
      </c>
      <c r="Z3635" s="130">
        <f t="shared" si="533"/>
        <v>0</v>
      </c>
      <c r="AA3635" s="135">
        <f t="shared" si="534"/>
        <v>0.45</v>
      </c>
      <c r="AB3635" s="135">
        <f t="shared" si="535"/>
        <v>2.1</v>
      </c>
      <c r="AC3635" s="130">
        <f t="shared" si="536"/>
        <v>20</v>
      </c>
      <c r="AD3635" s="130" t="str">
        <f t="shared" si="537"/>
        <v>66002-050</v>
      </c>
      <c r="AE3635" s="136"/>
      <c r="AF3635" s="137"/>
      <c r="AG3635" s="1" t="s">
        <v>151</v>
      </c>
      <c r="AH3635" s="43">
        <v>66854</v>
      </c>
      <c r="AI3635" s="229">
        <v>45464</v>
      </c>
    </row>
    <row r="3636" spans="1:35" x14ac:dyDescent="0.25">
      <c r="A3636" s="146">
        <v>45428</v>
      </c>
      <c r="B3636" s="57" t="s">
        <v>10040</v>
      </c>
      <c r="C3636" s="51" t="s">
        <v>6260</v>
      </c>
      <c r="D3636" s="51" t="s">
        <v>10039</v>
      </c>
      <c r="E3636" s="54">
        <v>45427</v>
      </c>
      <c r="F3636" s="51" t="s">
        <v>6679</v>
      </c>
      <c r="G3636" s="48" t="s">
        <v>10038</v>
      </c>
      <c r="H3636" s="52">
        <v>7</v>
      </c>
      <c r="I3636" s="51" t="s">
        <v>388</v>
      </c>
      <c r="J3636" s="1">
        <v>547.97</v>
      </c>
      <c r="K3636" s="132">
        <v>1039109</v>
      </c>
      <c r="L3636" s="131"/>
      <c r="M3636" s="131">
        <v>32</v>
      </c>
      <c r="N3636" s="131">
        <v>51</v>
      </c>
      <c r="O3636" s="133">
        <v>1652</v>
      </c>
      <c r="P3636" s="131" t="s">
        <v>9572</v>
      </c>
      <c r="Q3636" s="131" t="s">
        <v>6262</v>
      </c>
      <c r="R3636" s="134" t="s">
        <v>10491</v>
      </c>
      <c r="S3636" s="149">
        <v>82.51</v>
      </c>
      <c r="T3636" s="149">
        <v>11.787142857142857</v>
      </c>
      <c r="U3636" s="150">
        <v>45497</v>
      </c>
      <c r="V3636" s="149">
        <v>0.25000000000000178</v>
      </c>
      <c r="W3636" s="130">
        <v>0.5</v>
      </c>
      <c r="X3636" s="135">
        <v>1400</v>
      </c>
      <c r="Y3636" s="130" t="str">
        <f t="shared" si="532"/>
        <v>L993A</v>
      </c>
      <c r="Z3636" s="130" t="str">
        <f t="shared" si="533"/>
        <v>27/LS33600</v>
      </c>
      <c r="AA3636" s="135">
        <f t="shared" si="534"/>
        <v>0.5</v>
      </c>
      <c r="AB3636" s="135">
        <f t="shared" si="535"/>
        <v>547.97</v>
      </c>
      <c r="AC3636" s="130">
        <f t="shared" si="536"/>
        <v>1400</v>
      </c>
      <c r="AD3636" s="130" t="str">
        <f t="shared" si="537"/>
        <v>67001-9363</v>
      </c>
      <c r="AE3636" s="136"/>
      <c r="AF3636" s="137"/>
      <c r="AG3636" s="1" t="s">
        <v>153</v>
      </c>
      <c r="AH3636" s="43">
        <v>2763</v>
      </c>
      <c r="AI3636" s="229">
        <v>45427</v>
      </c>
    </row>
    <row r="3637" spans="1:35" x14ac:dyDescent="0.25">
      <c r="A3637" s="146">
        <v>45491</v>
      </c>
      <c r="B3637" s="57" t="s">
        <v>10429</v>
      </c>
      <c r="C3637" s="51" t="s">
        <v>1461</v>
      </c>
      <c r="D3637" s="51" t="s">
        <v>10505</v>
      </c>
      <c r="E3637" s="54">
        <v>45504</v>
      </c>
      <c r="F3637" s="51" t="s">
        <v>105</v>
      </c>
      <c r="G3637" s="48" t="s">
        <v>10430</v>
      </c>
      <c r="H3637" s="52">
        <v>1</v>
      </c>
      <c r="I3637" s="51" t="s">
        <v>643</v>
      </c>
      <c r="J3637" s="1">
        <v>22.1</v>
      </c>
      <c r="K3637" s="132">
        <v>1046423</v>
      </c>
      <c r="L3637" s="131"/>
      <c r="M3637" s="131">
        <v>10</v>
      </c>
      <c r="N3637" s="131">
        <v>5</v>
      </c>
      <c r="O3637" s="133">
        <f t="shared" ref="O3637:O3646" si="540">N3637*M3637</f>
        <v>50</v>
      </c>
      <c r="P3637" s="131" t="s">
        <v>3486</v>
      </c>
      <c r="Q3637" s="131" t="s">
        <v>372</v>
      </c>
      <c r="R3637" s="134" t="s">
        <v>997</v>
      </c>
      <c r="S3637" s="149">
        <v>0.9572222222222222</v>
      </c>
      <c r="T3637" s="149">
        <v>0.9572222222222222</v>
      </c>
      <c r="U3637" s="150">
        <v>45496</v>
      </c>
      <c r="V3637" s="149">
        <v>8.3333333333333037E-2</v>
      </c>
      <c r="W3637" s="130">
        <v>0.5</v>
      </c>
      <c r="X3637" s="135">
        <v>70</v>
      </c>
      <c r="Y3637" s="130" t="str">
        <f t="shared" si="532"/>
        <v>RECELL1725</v>
      </c>
      <c r="Z3637" s="130" t="str">
        <f t="shared" si="533"/>
        <v>6/INR18650-25R</v>
      </c>
      <c r="AA3637" s="135">
        <f t="shared" si="534"/>
        <v>0.5</v>
      </c>
      <c r="AB3637" s="135">
        <f t="shared" si="535"/>
        <v>22.1</v>
      </c>
      <c r="AC3637" s="130">
        <f t="shared" si="536"/>
        <v>70</v>
      </c>
      <c r="AD3637" s="130" t="str">
        <f t="shared" si="537"/>
        <v>66003-287</v>
      </c>
      <c r="AE3637" s="136"/>
      <c r="AF3637" s="137"/>
      <c r="AG3637" s="1" t="s">
        <v>9312</v>
      </c>
      <c r="AH3637" s="43" t="s">
        <v>294</v>
      </c>
      <c r="AI3637" s="229">
        <v>45490</v>
      </c>
    </row>
    <row r="3638" spans="1:35" x14ac:dyDescent="0.25">
      <c r="A3638" s="146">
        <v>45491</v>
      </c>
      <c r="B3638" s="57">
        <v>342775</v>
      </c>
      <c r="C3638" s="51" t="s">
        <v>532</v>
      </c>
      <c r="D3638" s="51" t="s">
        <v>10506</v>
      </c>
      <c r="E3638" s="54">
        <v>45504</v>
      </c>
      <c r="F3638" s="51" t="s">
        <v>105</v>
      </c>
      <c r="G3638" s="48" t="s">
        <v>10431</v>
      </c>
      <c r="H3638" s="52">
        <v>1</v>
      </c>
      <c r="I3638" s="51" t="s">
        <v>364</v>
      </c>
      <c r="J3638" s="1">
        <v>10.58</v>
      </c>
      <c r="K3638" s="132">
        <v>1046423</v>
      </c>
      <c r="L3638" s="131"/>
      <c r="M3638" s="131">
        <v>3.7</v>
      </c>
      <c r="N3638" s="131">
        <v>2.6</v>
      </c>
      <c r="O3638" s="133">
        <f t="shared" si="540"/>
        <v>9.620000000000001</v>
      </c>
      <c r="P3638" s="131" t="s">
        <v>3486</v>
      </c>
      <c r="Q3638" s="131" t="s">
        <v>577</v>
      </c>
      <c r="R3638" s="134" t="s">
        <v>9270</v>
      </c>
      <c r="S3638" s="149">
        <v>1.9497222222222215</v>
      </c>
      <c r="T3638" s="149">
        <v>1.9497222222222215</v>
      </c>
      <c r="U3638" s="150">
        <v>45497</v>
      </c>
      <c r="V3638" s="149">
        <v>8.3333333333333037E-2</v>
      </c>
      <c r="W3638" s="130">
        <v>0.5</v>
      </c>
      <c r="X3638" s="135">
        <v>45</v>
      </c>
      <c r="Y3638" s="130" t="str">
        <f t="shared" si="532"/>
        <v>RECELL1726</v>
      </c>
      <c r="Z3638" s="130" t="str">
        <f t="shared" si="533"/>
        <v>3/UR18650ZY</v>
      </c>
      <c r="AA3638" s="135">
        <f t="shared" si="534"/>
        <v>0.5</v>
      </c>
      <c r="AB3638" s="135">
        <f t="shared" si="535"/>
        <v>10.58</v>
      </c>
      <c r="AC3638" s="130">
        <f t="shared" si="536"/>
        <v>45</v>
      </c>
      <c r="AD3638" s="130" t="str">
        <f t="shared" si="537"/>
        <v>66003-288</v>
      </c>
      <c r="AE3638" s="136"/>
      <c r="AF3638" s="137"/>
      <c r="AG3638" s="1" t="s">
        <v>9312</v>
      </c>
      <c r="AH3638" s="43" t="s">
        <v>294</v>
      </c>
      <c r="AI3638" s="229">
        <v>45490</v>
      </c>
    </row>
    <row r="3639" spans="1:35" x14ac:dyDescent="0.25">
      <c r="A3639" s="144">
        <v>45497</v>
      </c>
      <c r="B3639" s="56" t="s">
        <v>10460</v>
      </c>
      <c r="C3639" s="51" t="s">
        <v>10462</v>
      </c>
      <c r="D3639" s="51" t="s">
        <v>10524</v>
      </c>
      <c r="E3639" s="54">
        <v>45502</v>
      </c>
      <c r="F3639" s="51" t="s">
        <v>255</v>
      </c>
      <c r="G3639" s="48" t="s">
        <v>10461</v>
      </c>
      <c r="H3639" s="52">
        <v>1</v>
      </c>
      <c r="I3639" s="51" t="s">
        <v>368</v>
      </c>
      <c r="J3639" s="1">
        <v>18.920000000000002</v>
      </c>
      <c r="K3639" s="132">
        <v>1046967</v>
      </c>
      <c r="L3639" s="131"/>
      <c r="M3639" s="131">
        <v>8.4</v>
      </c>
      <c r="N3639" s="131">
        <v>2.7</v>
      </c>
      <c r="O3639" s="133">
        <f t="shared" si="540"/>
        <v>22.680000000000003</v>
      </c>
      <c r="P3639" s="131" t="s">
        <v>3497</v>
      </c>
      <c r="Q3639" s="131" t="s">
        <v>589</v>
      </c>
      <c r="R3639" s="134" t="s">
        <v>9048</v>
      </c>
      <c r="S3639" s="149">
        <v>2.2550000000000008</v>
      </c>
      <c r="T3639" s="149">
        <v>2.2550000000000008</v>
      </c>
      <c r="U3639" s="150">
        <v>45498</v>
      </c>
      <c r="V3639" s="149">
        <v>8.3333333333333037E-2</v>
      </c>
      <c r="W3639" s="130">
        <v>0.25</v>
      </c>
      <c r="X3639" s="135">
        <v>75</v>
      </c>
      <c r="Y3639" s="130" t="str">
        <f t="shared" si="532"/>
        <v>RECELL1719</v>
      </c>
      <c r="Z3639" s="130" t="str">
        <f t="shared" si="533"/>
        <v>7/HR-AUE</v>
      </c>
      <c r="AA3639" s="135">
        <f t="shared" si="534"/>
        <v>0.25</v>
      </c>
      <c r="AB3639" s="135">
        <f t="shared" si="535"/>
        <v>18.920000000000002</v>
      </c>
      <c r="AC3639" s="130">
        <f t="shared" si="536"/>
        <v>75</v>
      </c>
      <c r="AD3639" s="130" t="str">
        <f t="shared" si="537"/>
        <v>66003-293</v>
      </c>
      <c r="AE3639" s="136"/>
      <c r="AF3639" s="137"/>
      <c r="AG3639" s="1" t="s">
        <v>9312</v>
      </c>
      <c r="AH3639" s="43" t="s">
        <v>277</v>
      </c>
      <c r="AI3639" s="229">
        <v>45495</v>
      </c>
    </row>
    <row r="3640" spans="1:35" x14ac:dyDescent="0.25">
      <c r="A3640" s="139">
        <v>45495</v>
      </c>
      <c r="B3640" s="58" t="s">
        <v>10448</v>
      </c>
      <c r="C3640" s="51" t="s">
        <v>2824</v>
      </c>
      <c r="D3640" s="51" t="s">
        <v>2825</v>
      </c>
      <c r="E3640" s="54">
        <v>45506</v>
      </c>
      <c r="F3640" s="51" t="s">
        <v>1149</v>
      </c>
      <c r="G3640" s="48" t="s">
        <v>2822</v>
      </c>
      <c r="H3640" s="52">
        <v>3</v>
      </c>
      <c r="I3640" s="51" t="s">
        <v>394</v>
      </c>
      <c r="J3640" s="1">
        <v>84.79</v>
      </c>
      <c r="K3640" s="132">
        <v>1046696</v>
      </c>
      <c r="L3640" s="131" t="s">
        <v>2823</v>
      </c>
      <c r="M3640" s="131">
        <v>26.4</v>
      </c>
      <c r="N3640" s="131">
        <v>2.8</v>
      </c>
      <c r="O3640" s="133">
        <f t="shared" si="540"/>
        <v>73.919999999999987</v>
      </c>
      <c r="P3640" s="131" t="s">
        <v>3497</v>
      </c>
      <c r="Q3640" s="131" t="s">
        <v>2826</v>
      </c>
      <c r="R3640" s="134" t="s">
        <v>9048</v>
      </c>
      <c r="S3640" s="149">
        <v>6.4061111111111106</v>
      </c>
      <c r="T3640" s="149">
        <v>2.1353703703703704</v>
      </c>
      <c r="U3640" s="150">
        <v>45502</v>
      </c>
      <c r="V3640" s="149">
        <v>0.24999999999999911</v>
      </c>
      <c r="W3640" s="130">
        <v>1.32</v>
      </c>
      <c r="X3640" s="135">
        <v>268.85000000000002</v>
      </c>
      <c r="Y3640" s="130" t="str">
        <f t="shared" si="532"/>
        <v>N1302</v>
      </c>
      <c r="Z3640" s="130" t="str">
        <f t="shared" si="533"/>
        <v>22/HHR-300SCP</v>
      </c>
      <c r="AA3640" s="135">
        <f t="shared" si="534"/>
        <v>1.32</v>
      </c>
      <c r="AB3640" s="135">
        <f t="shared" si="535"/>
        <v>84.79</v>
      </c>
      <c r="AC3640" s="130">
        <f t="shared" si="536"/>
        <v>268.85000000000002</v>
      </c>
      <c r="AD3640" s="130" t="str">
        <f t="shared" si="537"/>
        <v>22000-090D</v>
      </c>
      <c r="AE3640" s="136"/>
      <c r="AF3640" s="137"/>
      <c r="AG3640" s="1" t="s">
        <v>9312</v>
      </c>
      <c r="AH3640" s="43">
        <v>34566</v>
      </c>
      <c r="AI3640" s="229">
        <v>45492</v>
      </c>
    </row>
    <row r="3641" spans="1:35" x14ac:dyDescent="0.25">
      <c r="A3641" s="140">
        <v>45482</v>
      </c>
      <c r="B3641" s="55" t="s">
        <v>10360</v>
      </c>
      <c r="C3641" s="51" t="s">
        <v>7662</v>
      </c>
      <c r="D3641" s="51" t="s">
        <v>7659</v>
      </c>
      <c r="E3641" s="54">
        <v>45499</v>
      </c>
      <c r="F3641" s="51" t="s">
        <v>7656</v>
      </c>
      <c r="G3641" s="48" t="s">
        <v>7657</v>
      </c>
      <c r="H3641" s="52">
        <v>10</v>
      </c>
      <c r="I3641" s="51" t="s">
        <v>7658</v>
      </c>
      <c r="J3641" s="1">
        <v>0</v>
      </c>
      <c r="K3641" s="132">
        <v>1045445</v>
      </c>
      <c r="L3641" s="131"/>
      <c r="M3641" s="131">
        <v>10.8</v>
      </c>
      <c r="N3641" s="131">
        <v>9</v>
      </c>
      <c r="O3641" s="133">
        <f t="shared" si="540"/>
        <v>97.2</v>
      </c>
      <c r="P3641" s="131" t="s">
        <v>3486</v>
      </c>
      <c r="Q3641" s="131" t="s">
        <v>372</v>
      </c>
      <c r="R3641" s="134" t="s">
        <v>2172</v>
      </c>
      <c r="S3641" s="149">
        <v>10.664999999999999</v>
      </c>
      <c r="T3641" s="149">
        <v>1.0665</v>
      </c>
      <c r="U3641" s="150">
        <v>45502</v>
      </c>
      <c r="V3641" s="149">
        <v>0.25000000000000044</v>
      </c>
      <c r="W3641" s="130">
        <v>0.55000000000000004</v>
      </c>
      <c r="X3641" s="135">
        <v>67.5</v>
      </c>
      <c r="Y3641" s="130" t="str">
        <f t="shared" si="532"/>
        <v>RL1702</v>
      </c>
      <c r="Z3641" s="130" t="str">
        <f t="shared" si="533"/>
        <v>6/LIION POLYMER</v>
      </c>
      <c r="AA3641" s="135">
        <f t="shared" si="534"/>
        <v>0.55000000000000004</v>
      </c>
      <c r="AB3641" s="135">
        <f t="shared" si="535"/>
        <v>0</v>
      </c>
      <c r="AC3641" s="130">
        <f t="shared" si="536"/>
        <v>67.5</v>
      </c>
      <c r="AD3641" s="130" t="str">
        <f t="shared" si="537"/>
        <v>67001-946</v>
      </c>
      <c r="AE3641" s="136"/>
      <c r="AF3641" s="137"/>
      <c r="AG3641" s="1" t="s">
        <v>153</v>
      </c>
      <c r="AH3641" s="43">
        <v>2877</v>
      </c>
      <c r="AI3641" s="229">
        <v>45482</v>
      </c>
    </row>
    <row r="3642" spans="1:35" x14ac:dyDescent="0.25">
      <c r="A3642" s="146">
        <v>45491</v>
      </c>
      <c r="B3642" s="57" t="s">
        <v>10427</v>
      </c>
      <c r="C3642" s="51" t="s">
        <v>2265</v>
      </c>
      <c r="D3642" s="51" t="s">
        <v>6862</v>
      </c>
      <c r="E3642" s="54">
        <v>45511</v>
      </c>
      <c r="F3642" s="51" t="s">
        <v>10278</v>
      </c>
      <c r="G3642" s="48" t="s">
        <v>6860</v>
      </c>
      <c r="H3642" s="52">
        <v>10</v>
      </c>
      <c r="I3642" s="51" t="s">
        <v>654</v>
      </c>
      <c r="J3642" s="1">
        <v>78.900000000000006</v>
      </c>
      <c r="K3642" s="132">
        <v>1046461</v>
      </c>
      <c r="L3642" s="131"/>
      <c r="M3642" s="131">
        <v>21.6</v>
      </c>
      <c r="N3642" s="131">
        <v>4.5</v>
      </c>
      <c r="O3642" s="133">
        <f t="shared" si="540"/>
        <v>97.2</v>
      </c>
      <c r="P3642" s="131" t="s">
        <v>3486</v>
      </c>
      <c r="Q3642" s="131" t="s">
        <v>373</v>
      </c>
      <c r="R3642" s="134" t="s">
        <v>259</v>
      </c>
      <c r="S3642" s="149">
        <v>15.333888888888886</v>
      </c>
      <c r="T3642" s="149">
        <v>1.5333888888888887</v>
      </c>
      <c r="U3642" s="150">
        <v>45502</v>
      </c>
      <c r="V3642" s="149">
        <v>0.33333333333333348</v>
      </c>
      <c r="W3642" s="130">
        <v>1.87</v>
      </c>
      <c r="X3642" s="135">
        <v>390</v>
      </c>
      <c r="Y3642" s="130" t="str">
        <f t="shared" si="532"/>
        <v>RL638PKA</v>
      </c>
      <c r="Z3642" s="130" t="str">
        <f t="shared" si="533"/>
        <v>12/UR18650A</v>
      </c>
      <c r="AA3642" s="135">
        <f t="shared" si="534"/>
        <v>1.87</v>
      </c>
      <c r="AB3642" s="135">
        <f t="shared" si="535"/>
        <v>78.900000000000006</v>
      </c>
      <c r="AC3642" s="130">
        <f t="shared" si="536"/>
        <v>390</v>
      </c>
      <c r="AD3642" s="130" t="str">
        <f t="shared" si="537"/>
        <v>66000-887PKA</v>
      </c>
      <c r="AE3642" s="136"/>
      <c r="AF3642" s="137"/>
      <c r="AG3642" s="1" t="s">
        <v>152</v>
      </c>
      <c r="AH3642" s="43">
        <v>25091</v>
      </c>
      <c r="AI3642" s="229">
        <v>45490</v>
      </c>
    </row>
    <row r="3643" spans="1:35" x14ac:dyDescent="0.25">
      <c r="A3643" s="146">
        <v>45491</v>
      </c>
      <c r="B3643" s="57" t="s">
        <v>10428</v>
      </c>
      <c r="C3643" s="51" t="s">
        <v>2265</v>
      </c>
      <c r="D3643" s="51" t="s">
        <v>6858</v>
      </c>
      <c r="E3643" s="54">
        <v>45511</v>
      </c>
      <c r="F3643" s="51" t="s">
        <v>10278</v>
      </c>
      <c r="G3643" s="48" t="s">
        <v>6856</v>
      </c>
      <c r="H3643" s="52">
        <v>10</v>
      </c>
      <c r="I3643" s="51" t="s">
        <v>654</v>
      </c>
      <c r="J3643" s="1">
        <v>74.19</v>
      </c>
      <c r="K3643" s="132">
        <v>1046460</v>
      </c>
      <c r="L3643" s="131"/>
      <c r="M3643" s="131">
        <v>21.6</v>
      </c>
      <c r="N3643" s="131">
        <v>4.5</v>
      </c>
      <c r="O3643" s="133">
        <f t="shared" si="540"/>
        <v>97.2</v>
      </c>
      <c r="P3643" s="131" t="s">
        <v>3486</v>
      </c>
      <c r="Q3643" s="131" t="s">
        <v>373</v>
      </c>
      <c r="R3643" s="134" t="s">
        <v>2172</v>
      </c>
      <c r="S3643" s="149">
        <v>12.993611111111111</v>
      </c>
      <c r="T3643" s="149">
        <v>1.2993611111111112</v>
      </c>
      <c r="U3643" s="150">
        <v>45502</v>
      </c>
      <c r="V3643" s="149">
        <v>0.50000000000000089</v>
      </c>
      <c r="W3643" s="130">
        <v>1.37</v>
      </c>
      <c r="X3643" s="135">
        <v>350</v>
      </c>
      <c r="Y3643" s="130" t="str">
        <f t="shared" si="532"/>
        <v>RL638PKB</v>
      </c>
      <c r="Z3643" s="130" t="str">
        <f t="shared" si="533"/>
        <v>12/UR18650A</v>
      </c>
      <c r="AA3643" s="135">
        <f t="shared" si="534"/>
        <v>1.37</v>
      </c>
      <c r="AB3643" s="135">
        <f t="shared" si="535"/>
        <v>74.19</v>
      </c>
      <c r="AC3643" s="130">
        <f t="shared" si="536"/>
        <v>350</v>
      </c>
      <c r="AD3643" s="130" t="str">
        <f t="shared" si="537"/>
        <v>66000-887PKB</v>
      </c>
      <c r="AE3643" s="136"/>
      <c r="AF3643" s="137"/>
      <c r="AG3643" s="1" t="s">
        <v>152</v>
      </c>
      <c r="AH3643" s="43">
        <v>25091</v>
      </c>
      <c r="AI3643" s="229">
        <v>45490</v>
      </c>
    </row>
    <row r="3644" spans="1:35" x14ac:dyDescent="0.25">
      <c r="A3644" s="146">
        <v>45491</v>
      </c>
      <c r="B3644" s="57" t="s">
        <v>10407</v>
      </c>
      <c r="C3644" s="51" t="s">
        <v>8525</v>
      </c>
      <c r="D3644" s="51" t="s">
        <v>8526</v>
      </c>
      <c r="E3644" s="54">
        <v>45510</v>
      </c>
      <c r="F3644" s="51" t="s">
        <v>5532</v>
      </c>
      <c r="G3644" s="48" t="s">
        <v>8523</v>
      </c>
      <c r="H3644" s="52">
        <v>50</v>
      </c>
      <c r="I3644" s="51" t="s">
        <v>8524</v>
      </c>
      <c r="J3644" s="1">
        <v>115.59</v>
      </c>
      <c r="K3644" s="132">
        <v>1046304</v>
      </c>
      <c r="L3644" s="131"/>
      <c r="M3644" s="131"/>
      <c r="N3644" s="131"/>
      <c r="O3644" s="133">
        <f t="shared" si="540"/>
        <v>0</v>
      </c>
      <c r="P3644" s="131"/>
      <c r="Q3644" s="131"/>
      <c r="R3644" s="134" t="s">
        <v>259</v>
      </c>
      <c r="S3644" s="149">
        <v>15.251944444444444</v>
      </c>
      <c r="T3644" s="149">
        <v>0.30503888888888886</v>
      </c>
      <c r="U3644" s="150">
        <v>45499</v>
      </c>
      <c r="V3644" s="149">
        <v>6.0000000000000018</v>
      </c>
      <c r="W3644" s="130">
        <v>0.35</v>
      </c>
      <c r="X3644" s="135">
        <v>153.56</v>
      </c>
      <c r="Y3644" s="130" t="str">
        <f t="shared" si="532"/>
        <v>CH598A</v>
      </c>
      <c r="Z3644" s="130" t="str">
        <f t="shared" si="533"/>
        <v>VECIP67-24/8A</v>
      </c>
      <c r="AA3644" s="135">
        <f t="shared" si="534"/>
        <v>0.35</v>
      </c>
      <c r="AB3644" s="135">
        <f t="shared" si="535"/>
        <v>115.59</v>
      </c>
      <c r="AC3644" s="130">
        <f t="shared" si="536"/>
        <v>153.56</v>
      </c>
      <c r="AD3644" s="130" t="str">
        <f t="shared" si="537"/>
        <v>64900-694XLR</v>
      </c>
      <c r="AE3644" s="136"/>
      <c r="AF3644" s="137"/>
      <c r="AG3644" s="1" t="s">
        <v>153</v>
      </c>
      <c r="AH3644" s="43">
        <v>66277</v>
      </c>
      <c r="AI3644" s="229">
        <v>45489</v>
      </c>
    </row>
    <row r="3645" spans="1:35" x14ac:dyDescent="0.25">
      <c r="A3645" s="144">
        <v>45497</v>
      </c>
      <c r="B3645" s="56" t="s">
        <v>10482</v>
      </c>
      <c r="C3645" s="51" t="s">
        <v>2700</v>
      </c>
      <c r="D3645" s="51" t="s">
        <v>10484</v>
      </c>
      <c r="E3645" s="54">
        <v>45510</v>
      </c>
      <c r="F3645" s="51" t="s">
        <v>10483</v>
      </c>
      <c r="G3645" s="48" t="s">
        <v>4086</v>
      </c>
      <c r="H3645" s="52">
        <v>1</v>
      </c>
      <c r="I3645" s="51" t="s">
        <v>649</v>
      </c>
      <c r="J3645" s="1">
        <v>26.18</v>
      </c>
      <c r="K3645" s="132">
        <v>1047085</v>
      </c>
      <c r="L3645" s="131"/>
      <c r="M3645" s="131">
        <v>4.8</v>
      </c>
      <c r="N3645" s="131">
        <v>10</v>
      </c>
      <c r="O3645" s="133">
        <f t="shared" si="540"/>
        <v>48</v>
      </c>
      <c r="P3645" s="131" t="s">
        <v>3497</v>
      </c>
      <c r="Q3645" s="131" t="s">
        <v>562</v>
      </c>
      <c r="R3645" s="134" t="s">
        <v>997</v>
      </c>
      <c r="S3645" s="149">
        <v>1.6324999999999994</v>
      </c>
      <c r="T3645" s="149">
        <v>1.6324999999999994</v>
      </c>
      <c r="U3645" s="150">
        <v>45499</v>
      </c>
      <c r="V3645" s="149">
        <v>0.16666666666666607</v>
      </c>
      <c r="W3645" s="130">
        <v>0.48</v>
      </c>
      <c r="X3645" s="135">
        <v>107.76</v>
      </c>
      <c r="Y3645" s="130" t="str">
        <f t="shared" si="532"/>
        <v>RECELL89</v>
      </c>
      <c r="Z3645" s="130" t="str">
        <f t="shared" si="533"/>
        <v>4/KH-D10000</v>
      </c>
      <c r="AA3645" s="135">
        <f t="shared" si="534"/>
        <v>0.48</v>
      </c>
      <c r="AB3645" s="135">
        <f t="shared" si="535"/>
        <v>26.18</v>
      </c>
      <c r="AC3645" s="130">
        <f t="shared" si="536"/>
        <v>107.76</v>
      </c>
      <c r="AD3645" s="130" t="str">
        <f t="shared" si="537"/>
        <v>22000-568B</v>
      </c>
      <c r="AE3645" s="136"/>
      <c r="AF3645" s="137"/>
      <c r="AG3645" s="1" t="s">
        <v>151</v>
      </c>
      <c r="AH3645" s="43">
        <v>3076</v>
      </c>
      <c r="AI3645" s="229">
        <v>45496</v>
      </c>
    </row>
    <row r="3646" spans="1:35" x14ac:dyDescent="0.25">
      <c r="A3646" s="147">
        <v>45478</v>
      </c>
      <c r="B3646" s="82" t="s">
        <v>10332</v>
      </c>
      <c r="C3646" s="51" t="s">
        <v>2931</v>
      </c>
      <c r="D3646" s="51" t="s">
        <v>366</v>
      </c>
      <c r="E3646" s="54">
        <v>45488</v>
      </c>
      <c r="F3646" s="51" t="s">
        <v>139</v>
      </c>
      <c r="G3646" s="48" t="s">
        <v>142</v>
      </c>
      <c r="H3646" s="52">
        <v>30</v>
      </c>
      <c r="I3646" s="51" t="s">
        <v>102</v>
      </c>
      <c r="J3646" s="1">
        <v>43.65</v>
      </c>
      <c r="K3646" s="132">
        <v>1043570</v>
      </c>
      <c r="L3646" s="131"/>
      <c r="M3646" s="131"/>
      <c r="N3646" s="131"/>
      <c r="O3646" s="133">
        <f t="shared" si="540"/>
        <v>0</v>
      </c>
      <c r="P3646" s="131"/>
      <c r="Q3646" s="131"/>
      <c r="R3646" s="134" t="s">
        <v>7083</v>
      </c>
      <c r="S3646" s="149">
        <v>7.6608333333333345</v>
      </c>
      <c r="T3646" s="149">
        <v>0.25536111111111115</v>
      </c>
      <c r="U3646" s="150">
        <v>45498</v>
      </c>
      <c r="V3646" s="149">
        <v>1.0000000000000018</v>
      </c>
      <c r="W3646" s="130">
        <v>0.25</v>
      </c>
      <c r="X3646" s="135">
        <v>90</v>
      </c>
      <c r="Y3646" s="130" t="str">
        <f t="shared" si="532"/>
        <v>CH256</v>
      </c>
      <c r="Z3646" s="130" t="str">
        <f t="shared" si="533"/>
        <v>1/TSB002</v>
      </c>
      <c r="AA3646" s="135">
        <f t="shared" si="534"/>
        <v>0.25</v>
      </c>
      <c r="AB3646" s="135">
        <f t="shared" si="535"/>
        <v>43.65</v>
      </c>
      <c r="AC3646" s="130">
        <f t="shared" si="536"/>
        <v>90</v>
      </c>
      <c r="AD3646" s="130" t="str">
        <f t="shared" si="537"/>
        <v>66000-715</v>
      </c>
      <c r="AE3646" s="136"/>
      <c r="AF3646" s="137"/>
      <c r="AG3646" s="1" t="s">
        <v>151</v>
      </c>
      <c r="AH3646" s="43">
        <v>66824</v>
      </c>
      <c r="AI3646" s="229">
        <v>45477</v>
      </c>
    </row>
    <row r="3647" spans="1:35" x14ac:dyDescent="0.25">
      <c r="A3647" s="139">
        <v>45495</v>
      </c>
      <c r="B3647" s="58" t="s">
        <v>10444</v>
      </c>
      <c r="C3647" s="51" t="s">
        <v>532</v>
      </c>
      <c r="D3647" s="51" t="s">
        <v>10525</v>
      </c>
      <c r="E3647" s="54">
        <v>45505</v>
      </c>
      <c r="F3647" s="51" t="s">
        <v>285</v>
      </c>
      <c r="G3647" s="48" t="s">
        <v>10445</v>
      </c>
      <c r="H3647" s="52">
        <v>1</v>
      </c>
      <c r="I3647" s="51" t="s">
        <v>364</v>
      </c>
      <c r="J3647" s="1">
        <v>10.85</v>
      </c>
      <c r="K3647" s="132">
        <v>1046582</v>
      </c>
      <c r="L3647" s="131"/>
      <c r="M3647" s="131">
        <v>11.1</v>
      </c>
      <c r="N3647" s="131">
        <v>2.5</v>
      </c>
      <c r="O3647" s="133">
        <v>28.9</v>
      </c>
      <c r="P3647" s="131" t="s">
        <v>3486</v>
      </c>
      <c r="Q3647" s="131" t="s">
        <v>577</v>
      </c>
      <c r="R3647" s="134" t="s">
        <v>997</v>
      </c>
      <c r="S3647" s="149">
        <v>0.6836111111111105</v>
      </c>
      <c r="T3647" s="149">
        <v>0.6836111111111105</v>
      </c>
      <c r="U3647" s="150">
        <v>45498</v>
      </c>
      <c r="V3647" s="149">
        <v>0.16666666666666874</v>
      </c>
      <c r="W3647" s="130">
        <v>0.5</v>
      </c>
      <c r="X3647" s="135">
        <v>55</v>
      </c>
      <c r="Y3647" s="130" t="str">
        <f t="shared" si="532"/>
        <v>RECELL1723</v>
      </c>
      <c r="Z3647" s="130" t="str">
        <f t="shared" si="533"/>
        <v>3/UR18650ZY</v>
      </c>
      <c r="AA3647" s="135">
        <f t="shared" si="534"/>
        <v>0.5</v>
      </c>
      <c r="AB3647" s="135">
        <f t="shared" si="535"/>
        <v>10.85</v>
      </c>
      <c r="AC3647" s="130">
        <f t="shared" si="536"/>
        <v>55</v>
      </c>
      <c r="AD3647" s="130" t="str">
        <f t="shared" si="537"/>
        <v>66003-289</v>
      </c>
      <c r="AE3647" s="136"/>
      <c r="AF3647" s="137"/>
      <c r="AG3647" s="1" t="s">
        <v>9312</v>
      </c>
      <c r="AH3647" s="43" t="s">
        <v>286</v>
      </c>
      <c r="AI3647" s="229">
        <v>45491</v>
      </c>
    </row>
    <row r="3648" spans="1:35" x14ac:dyDescent="0.25">
      <c r="A3648" s="146">
        <v>45463</v>
      </c>
      <c r="B3648" s="57" t="s">
        <v>10226</v>
      </c>
      <c r="C3648" s="51" t="s">
        <v>10230</v>
      </c>
      <c r="D3648" s="51" t="s">
        <v>10229</v>
      </c>
      <c r="E3648" s="54">
        <v>45471</v>
      </c>
      <c r="F3648" s="51" t="s">
        <v>255</v>
      </c>
      <c r="G3648" s="48" t="s">
        <v>10227</v>
      </c>
      <c r="H3648" s="52">
        <v>1</v>
      </c>
      <c r="I3648" s="51" t="s">
        <v>3500</v>
      </c>
      <c r="J3648" s="1">
        <v>11.76</v>
      </c>
      <c r="K3648" s="132">
        <v>1042302</v>
      </c>
      <c r="L3648" s="131" t="s">
        <v>10228</v>
      </c>
      <c r="M3648" s="131">
        <v>12</v>
      </c>
      <c r="N3648" s="131">
        <v>0.73</v>
      </c>
      <c r="O3648" s="133">
        <f>N3648*M3648</f>
        <v>8.76</v>
      </c>
      <c r="P3648" s="131" t="s">
        <v>3497</v>
      </c>
      <c r="Q3648" s="131" t="s">
        <v>584</v>
      </c>
      <c r="R3648" s="134" t="s">
        <v>997</v>
      </c>
      <c r="S3648" s="149">
        <v>1.7144444444444438</v>
      </c>
      <c r="T3648" s="149">
        <v>1.7144444444444438</v>
      </c>
      <c r="U3648" s="150">
        <v>45498</v>
      </c>
      <c r="V3648" s="149">
        <v>0.16666666666666607</v>
      </c>
      <c r="W3648" s="130">
        <v>0.5</v>
      </c>
      <c r="X3648" s="135">
        <v>64.7</v>
      </c>
      <c r="Y3648" s="130" t="str">
        <f t="shared" si="532"/>
        <v>N1493</v>
      </c>
      <c r="Z3648" s="130" t="str">
        <f t="shared" si="533"/>
        <v>10/HR-AAAU</v>
      </c>
      <c r="AA3648" s="135">
        <f t="shared" si="534"/>
        <v>0.5</v>
      </c>
      <c r="AB3648" s="135">
        <f t="shared" si="535"/>
        <v>11.76</v>
      </c>
      <c r="AC3648" s="130">
        <f t="shared" si="536"/>
        <v>64.7</v>
      </c>
      <c r="AD3648" s="130" t="str">
        <f t="shared" si="537"/>
        <v>30006-911JST</v>
      </c>
      <c r="AE3648" s="136"/>
      <c r="AF3648" s="137"/>
      <c r="AG3648" s="1" t="s">
        <v>573</v>
      </c>
      <c r="AH3648" s="43" t="s">
        <v>277</v>
      </c>
      <c r="AI3648" s="229">
        <v>45455</v>
      </c>
    </row>
    <row r="3649" spans="1:35" x14ac:dyDescent="0.25">
      <c r="A3649" s="144">
        <v>45497</v>
      </c>
      <c r="B3649" s="56" t="s">
        <v>10465</v>
      </c>
      <c r="C3649" s="51" t="s">
        <v>10467</v>
      </c>
      <c r="D3649" s="51" t="s">
        <v>10526</v>
      </c>
      <c r="E3649" s="54">
        <v>45509</v>
      </c>
      <c r="F3649" s="51" t="s">
        <v>2862</v>
      </c>
      <c r="G3649" s="48" t="s">
        <v>10466</v>
      </c>
      <c r="H3649" s="52">
        <v>1</v>
      </c>
      <c r="I3649" s="51" t="s">
        <v>1162</v>
      </c>
      <c r="J3649" s="1">
        <v>10.56</v>
      </c>
      <c r="K3649" s="132">
        <v>1046914</v>
      </c>
      <c r="L3649" s="131"/>
      <c r="M3649" s="131">
        <v>4.8</v>
      </c>
      <c r="N3649" s="131">
        <v>2.1</v>
      </c>
      <c r="O3649" s="133">
        <v>10.32</v>
      </c>
      <c r="P3649" s="131" t="s">
        <v>3497</v>
      </c>
      <c r="Q3649" s="131" t="s">
        <v>562</v>
      </c>
      <c r="R3649" s="134" t="s">
        <v>9048</v>
      </c>
      <c r="S3649" s="149">
        <v>0.92277777777777725</v>
      </c>
      <c r="T3649" s="149">
        <v>0.92277777777777725</v>
      </c>
      <c r="U3649" s="150">
        <v>45498</v>
      </c>
      <c r="V3649" s="149">
        <v>8.3333333333333037E-2</v>
      </c>
      <c r="W3649" s="130">
        <v>0.25</v>
      </c>
      <c r="X3649" s="135">
        <v>45</v>
      </c>
      <c r="Y3649" s="130" t="str">
        <f t="shared" si="532"/>
        <v>RECELL1722</v>
      </c>
      <c r="Z3649" s="130" t="str">
        <f t="shared" si="533"/>
        <v>4/HR-4/5AU</v>
      </c>
      <c r="AA3649" s="135">
        <f t="shared" si="534"/>
        <v>0.25</v>
      </c>
      <c r="AB3649" s="135">
        <f t="shared" si="535"/>
        <v>10.56</v>
      </c>
      <c r="AC3649" s="130">
        <f t="shared" si="536"/>
        <v>45</v>
      </c>
      <c r="AD3649" s="130" t="str">
        <f t="shared" si="537"/>
        <v>66003-292</v>
      </c>
      <c r="AE3649" s="136"/>
      <c r="AF3649" s="137"/>
      <c r="AG3649" s="1" t="s">
        <v>9312</v>
      </c>
      <c r="AH3649" s="43">
        <v>35767</v>
      </c>
      <c r="AI3649" s="229">
        <v>45495</v>
      </c>
    </row>
    <row r="3650" spans="1:35" x14ac:dyDescent="0.25">
      <c r="A3650" s="139">
        <v>45495</v>
      </c>
      <c r="B3650" s="58" t="s">
        <v>10438</v>
      </c>
      <c r="C3650" s="51" t="s">
        <v>10441</v>
      </c>
      <c r="D3650" s="51" t="s">
        <v>10440</v>
      </c>
      <c r="E3650" s="54">
        <v>45511</v>
      </c>
      <c r="F3650" s="51" t="s">
        <v>117</v>
      </c>
      <c r="G3650" s="48" t="s">
        <v>10439</v>
      </c>
      <c r="H3650" s="52">
        <v>7</v>
      </c>
      <c r="I3650" s="51" t="s">
        <v>2448</v>
      </c>
      <c r="J3650" s="1">
        <v>5.88</v>
      </c>
      <c r="K3650" s="132">
        <v>1046485</v>
      </c>
      <c r="L3650" s="131"/>
      <c r="M3650" s="131">
        <v>3</v>
      </c>
      <c r="N3650" s="131">
        <v>2.2000000000000002</v>
      </c>
      <c r="O3650" s="133">
        <f>N3650*M3650</f>
        <v>6.6000000000000005</v>
      </c>
      <c r="P3650" s="131" t="s">
        <v>435</v>
      </c>
      <c r="Q3650" s="131" t="s">
        <v>412</v>
      </c>
      <c r="R3650" s="134" t="s">
        <v>2172</v>
      </c>
      <c r="S3650" s="149">
        <v>2.4594444444444457</v>
      </c>
      <c r="T3650" s="149">
        <v>0.35134920634920652</v>
      </c>
      <c r="U3650" s="150">
        <v>45498</v>
      </c>
      <c r="V3650" s="149">
        <v>0.16666666666666607</v>
      </c>
      <c r="W3650" s="130">
        <v>0.25</v>
      </c>
      <c r="X3650" s="135">
        <v>16.32</v>
      </c>
      <c r="Y3650" s="130" t="str">
        <f t="shared" si="532"/>
        <v>L409</v>
      </c>
      <c r="Z3650" s="130" t="str">
        <f t="shared" si="533"/>
        <v>1/BR-AG</v>
      </c>
      <c r="AA3650" s="135">
        <f t="shared" si="534"/>
        <v>0.25</v>
      </c>
      <c r="AB3650" s="135">
        <f t="shared" si="535"/>
        <v>5.88</v>
      </c>
      <c r="AC3650" s="130">
        <f t="shared" si="536"/>
        <v>16.32</v>
      </c>
      <c r="AD3650" s="130" t="str">
        <f t="shared" si="537"/>
        <v>46000-000AMP</v>
      </c>
      <c r="AE3650" s="136"/>
      <c r="AF3650" s="137"/>
      <c r="AG3650" s="1" t="s">
        <v>573</v>
      </c>
      <c r="AH3650" s="43">
        <v>24232</v>
      </c>
      <c r="AI3650" s="229">
        <v>45490</v>
      </c>
    </row>
    <row r="3651" spans="1:35" x14ac:dyDescent="0.25">
      <c r="A3651" s="139">
        <v>45495</v>
      </c>
      <c r="B3651" s="58" t="s">
        <v>10452</v>
      </c>
      <c r="C3651" s="51" t="s">
        <v>10455</v>
      </c>
      <c r="D3651" s="51" t="s">
        <v>10527</v>
      </c>
      <c r="E3651" s="54">
        <v>45506</v>
      </c>
      <c r="F3651" s="51" t="s">
        <v>339</v>
      </c>
      <c r="G3651" s="48" t="s">
        <v>10453</v>
      </c>
      <c r="H3651" s="52">
        <v>1</v>
      </c>
      <c r="I3651" s="51" t="s">
        <v>10454</v>
      </c>
      <c r="J3651" s="1">
        <v>2.42</v>
      </c>
      <c r="K3651" s="132">
        <v>1046781</v>
      </c>
      <c r="L3651" s="131"/>
      <c r="M3651" s="131">
        <v>3.6</v>
      </c>
      <c r="N3651" s="131">
        <v>1.17</v>
      </c>
      <c r="O3651" s="133">
        <f>N3651*M3651</f>
        <v>4.2119999999999997</v>
      </c>
      <c r="P3651" s="131" t="s">
        <v>3486</v>
      </c>
      <c r="Q3651" s="131" t="s">
        <v>412</v>
      </c>
      <c r="R3651" s="134" t="s">
        <v>997</v>
      </c>
      <c r="S3651" s="149">
        <v>0.85694444444444429</v>
      </c>
      <c r="T3651" s="149">
        <v>0.85694444444444429</v>
      </c>
      <c r="U3651" s="150">
        <v>45498</v>
      </c>
      <c r="V3651" s="149">
        <v>0.16666666666666741</v>
      </c>
      <c r="W3651" s="130">
        <v>0.25</v>
      </c>
      <c r="X3651" s="135">
        <v>30</v>
      </c>
      <c r="Y3651" s="130" t="str">
        <f t="shared" ref="Y3651:Y3714" si="541">D3651</f>
        <v>RECELL1721</v>
      </c>
      <c r="Z3651" s="130" t="str">
        <f t="shared" ref="Z3651:Z3714" si="542">C3651</f>
        <v>1/NCA622944SA</v>
      </c>
      <c r="AA3651" s="135">
        <f t="shared" ref="AA3651:AA3714" si="543">W3651</f>
        <v>0.25</v>
      </c>
      <c r="AB3651" s="135">
        <f t="shared" ref="AB3651:AB3714" si="544">J3651</f>
        <v>2.42</v>
      </c>
      <c r="AC3651" s="130">
        <f t="shared" ref="AC3651:AC3714" si="545">X3651</f>
        <v>30</v>
      </c>
      <c r="AD3651" s="130" t="str">
        <f t="shared" ref="AD3651:AD3714" si="546">G3651</f>
        <v>66003-291</v>
      </c>
      <c r="AE3651" s="136"/>
      <c r="AF3651" s="137"/>
      <c r="AG3651" s="1" t="s">
        <v>9312</v>
      </c>
      <c r="AH3651" s="43" t="s">
        <v>9419</v>
      </c>
      <c r="AI3651" s="229">
        <v>45492</v>
      </c>
    </row>
    <row r="3652" spans="1:35" x14ac:dyDescent="0.25">
      <c r="A3652" s="144">
        <v>45497</v>
      </c>
      <c r="B3652" s="56" t="s">
        <v>10469</v>
      </c>
      <c r="C3652" s="51" t="s">
        <v>9181</v>
      </c>
      <c r="D3652" s="51" t="s">
        <v>9914</v>
      </c>
      <c r="E3652" s="54">
        <v>45511</v>
      </c>
      <c r="F3652" s="51" t="s">
        <v>6947</v>
      </c>
      <c r="G3652" s="48" t="s">
        <v>9913</v>
      </c>
      <c r="H3652" s="52">
        <v>1</v>
      </c>
      <c r="I3652" s="51" t="s">
        <v>3647</v>
      </c>
      <c r="J3652" s="1">
        <v>18.28</v>
      </c>
      <c r="K3652" s="132">
        <v>1046931</v>
      </c>
      <c r="L3652" s="131"/>
      <c r="M3652" s="131">
        <v>10.8</v>
      </c>
      <c r="N3652" s="131">
        <v>5.5</v>
      </c>
      <c r="O3652" s="133">
        <f>N3652*M3652</f>
        <v>59.400000000000006</v>
      </c>
      <c r="P3652" s="131" t="s">
        <v>3486</v>
      </c>
      <c r="Q3652" s="131" t="s">
        <v>577</v>
      </c>
      <c r="R3652" s="134" t="s">
        <v>287</v>
      </c>
      <c r="S3652" s="149">
        <v>1.5447222222222221</v>
      </c>
      <c r="T3652" s="149">
        <v>1.5447222222222221</v>
      </c>
      <c r="U3652" s="150">
        <v>45498</v>
      </c>
      <c r="V3652" s="149">
        <v>8.333333333333437E-2</v>
      </c>
      <c r="W3652" s="130">
        <v>1.74</v>
      </c>
      <c r="X3652" s="135">
        <v>110</v>
      </c>
      <c r="Y3652" s="130" t="str">
        <f t="shared" si="541"/>
        <v>RL1274A</v>
      </c>
      <c r="Z3652" s="130" t="str">
        <f t="shared" si="542"/>
        <v>3/INR26650-55A</v>
      </c>
      <c r="AA3652" s="135">
        <f t="shared" si="543"/>
        <v>1.74</v>
      </c>
      <c r="AB3652" s="135">
        <f t="shared" si="544"/>
        <v>18.28</v>
      </c>
      <c r="AC3652" s="130">
        <f t="shared" si="545"/>
        <v>110</v>
      </c>
      <c r="AD3652" s="130" t="str">
        <f t="shared" si="546"/>
        <v>66002-175A</v>
      </c>
      <c r="AE3652" s="136"/>
      <c r="AF3652" s="137"/>
      <c r="AG3652" s="1" t="s">
        <v>151</v>
      </c>
      <c r="AH3652" s="43">
        <v>67184</v>
      </c>
      <c r="AI3652" s="229">
        <v>45495</v>
      </c>
    </row>
    <row r="3653" spans="1:35" x14ac:dyDescent="0.25">
      <c r="A3653" s="139">
        <v>45495</v>
      </c>
      <c r="B3653" s="58" t="s">
        <v>10449</v>
      </c>
      <c r="C3653" s="51" t="s">
        <v>8689</v>
      </c>
      <c r="D3653" s="51" t="s">
        <v>10528</v>
      </c>
      <c r="E3653" s="54">
        <v>45506</v>
      </c>
      <c r="F3653" s="51" t="s">
        <v>339</v>
      </c>
      <c r="G3653" s="48" t="s">
        <v>10450</v>
      </c>
      <c r="H3653" s="52">
        <v>1</v>
      </c>
      <c r="I3653" s="51" t="s">
        <v>643</v>
      </c>
      <c r="J3653" s="1">
        <v>11.05</v>
      </c>
      <c r="K3653" s="132">
        <v>1046725</v>
      </c>
      <c r="L3653" s="131"/>
      <c r="M3653" s="131">
        <v>10.8</v>
      </c>
      <c r="N3653" s="131">
        <v>2.5</v>
      </c>
      <c r="O3653" s="133">
        <f>N3653*M3653</f>
        <v>27</v>
      </c>
      <c r="P3653" s="131" t="s">
        <v>3486</v>
      </c>
      <c r="Q3653" s="131" t="s">
        <v>577</v>
      </c>
      <c r="R3653" s="134" t="s">
        <v>9048</v>
      </c>
      <c r="S3653" s="149">
        <v>2.2819444444444446</v>
      </c>
      <c r="T3653" s="149">
        <v>2.2819444444444446</v>
      </c>
      <c r="U3653" s="150">
        <v>45498</v>
      </c>
      <c r="V3653" s="149">
        <v>8.333333333333437E-2</v>
      </c>
      <c r="W3653" s="130">
        <v>0.25</v>
      </c>
      <c r="X3653" s="135">
        <v>55</v>
      </c>
      <c r="Y3653" s="130" t="str">
        <f t="shared" si="541"/>
        <v>RECELL1720</v>
      </c>
      <c r="Z3653" s="130" t="str">
        <f t="shared" si="542"/>
        <v>3/INR18650-25R</v>
      </c>
      <c r="AA3653" s="135">
        <f t="shared" si="543"/>
        <v>0.25</v>
      </c>
      <c r="AB3653" s="135">
        <f t="shared" si="544"/>
        <v>11.05</v>
      </c>
      <c r="AC3653" s="130">
        <f t="shared" si="545"/>
        <v>55</v>
      </c>
      <c r="AD3653" s="130" t="str">
        <f t="shared" si="546"/>
        <v>66003-290</v>
      </c>
      <c r="AE3653" s="136"/>
      <c r="AF3653" s="137"/>
      <c r="AG3653" s="1" t="s">
        <v>9312</v>
      </c>
      <c r="AH3653" s="43" t="s">
        <v>9419</v>
      </c>
      <c r="AI3653" s="229">
        <v>45492</v>
      </c>
    </row>
    <row r="3654" spans="1:35" x14ac:dyDescent="0.25">
      <c r="A3654" s="139">
        <v>45502</v>
      </c>
      <c r="B3654" s="58" t="s">
        <v>10520</v>
      </c>
      <c r="C3654" s="51" t="s">
        <v>5124</v>
      </c>
      <c r="D3654" s="51" t="s">
        <v>5125</v>
      </c>
      <c r="E3654" s="54">
        <v>45517</v>
      </c>
      <c r="F3654" s="51" t="s">
        <v>10521</v>
      </c>
      <c r="G3654" s="48" t="s">
        <v>5122</v>
      </c>
      <c r="H3654" s="52">
        <v>29</v>
      </c>
      <c r="I3654" s="51" t="s">
        <v>5123</v>
      </c>
      <c r="J3654" s="1">
        <v>0.64</v>
      </c>
      <c r="K3654" s="132">
        <v>1047380</v>
      </c>
      <c r="L3654" s="131"/>
      <c r="M3654" s="131">
        <v>3</v>
      </c>
      <c r="N3654" s="131">
        <v>0.22</v>
      </c>
      <c r="O3654" s="133">
        <v>0.7</v>
      </c>
      <c r="P3654" s="131" t="s">
        <v>411</v>
      </c>
      <c r="Q3654" s="131" t="s">
        <v>412</v>
      </c>
      <c r="R3654" s="134" t="s">
        <v>248</v>
      </c>
      <c r="S3654" s="149">
        <v>3.0258333333333329</v>
      </c>
      <c r="T3654" s="149">
        <v>0.1043390804597701</v>
      </c>
      <c r="U3654" s="150">
        <v>45504</v>
      </c>
      <c r="V3654" s="149">
        <v>0.16666666666666607</v>
      </c>
      <c r="W3654" s="130">
        <v>0.03</v>
      </c>
      <c r="X3654" s="135">
        <v>2.2200000000000002</v>
      </c>
      <c r="Y3654" s="130" t="str">
        <f t="shared" si="541"/>
        <v>L169</v>
      </c>
      <c r="Z3654" s="130" t="str">
        <f t="shared" si="542"/>
        <v>1/CR2032-1GVF</v>
      </c>
      <c r="AA3654" s="135">
        <f t="shared" si="543"/>
        <v>0.03</v>
      </c>
      <c r="AB3654" s="135">
        <f t="shared" si="544"/>
        <v>0.64</v>
      </c>
      <c r="AC3654" s="130">
        <f t="shared" si="545"/>
        <v>2.2200000000000002</v>
      </c>
      <c r="AD3654" s="130" t="str">
        <f t="shared" si="546"/>
        <v>66000-197</v>
      </c>
      <c r="AE3654" s="136"/>
      <c r="AF3654" s="137"/>
      <c r="AG3654" s="1" t="s">
        <v>152</v>
      </c>
      <c r="AH3654" s="43">
        <v>3090</v>
      </c>
      <c r="AI3654" s="229">
        <v>45499</v>
      </c>
    </row>
    <row r="3655" spans="1:35" x14ac:dyDescent="0.25">
      <c r="A3655" s="147">
        <v>45499</v>
      </c>
      <c r="B3655" s="82" t="s">
        <v>10513</v>
      </c>
      <c r="C3655" s="51" t="s">
        <v>10514</v>
      </c>
      <c r="D3655" s="51" t="s">
        <v>392</v>
      </c>
      <c r="E3655" s="54">
        <v>45520</v>
      </c>
      <c r="F3655" s="51" t="s">
        <v>10515</v>
      </c>
      <c r="G3655" s="48" t="s">
        <v>6650</v>
      </c>
      <c r="H3655" s="52">
        <v>1</v>
      </c>
      <c r="I3655" s="51" t="s">
        <v>288</v>
      </c>
      <c r="J3655" s="1">
        <v>18.27</v>
      </c>
      <c r="K3655" s="132">
        <v>1047527</v>
      </c>
      <c r="L3655" s="131"/>
      <c r="M3655" s="131">
        <v>7.2</v>
      </c>
      <c r="N3655" s="131">
        <v>4</v>
      </c>
      <c r="O3655" s="133">
        <f t="shared" ref="O3655:O3665" si="547">N3655*M3655</f>
        <v>28.8</v>
      </c>
      <c r="P3655" s="131" t="s">
        <v>3497</v>
      </c>
      <c r="Q3655" s="131" t="s">
        <v>464</v>
      </c>
      <c r="R3655" s="134" t="s">
        <v>997</v>
      </c>
      <c r="S3655" s="149">
        <v>0.71805555555555534</v>
      </c>
      <c r="T3655" s="149">
        <v>0.71805555555555534</v>
      </c>
      <c r="U3655" s="150">
        <v>45503</v>
      </c>
      <c r="V3655" s="149">
        <v>8.3333333333333037E-2</v>
      </c>
      <c r="W3655" s="130">
        <v>0.6</v>
      </c>
      <c r="X3655" s="135">
        <v>127.4</v>
      </c>
      <c r="Y3655" s="130" t="str">
        <f t="shared" si="541"/>
        <v>RECELL</v>
      </c>
      <c r="Z3655" s="130" t="str">
        <f t="shared" si="542"/>
        <v>BC-65-REFURB NIKON 7.2V 4Ah</v>
      </c>
      <c r="AA3655" s="135">
        <f t="shared" si="543"/>
        <v>0.6</v>
      </c>
      <c r="AB3655" s="135">
        <f t="shared" si="544"/>
        <v>18.27</v>
      </c>
      <c r="AC3655" s="130">
        <f t="shared" si="545"/>
        <v>127.4</v>
      </c>
      <c r="AD3655" s="130" t="str">
        <f t="shared" si="546"/>
        <v>22000-348CHOUSN</v>
      </c>
      <c r="AE3655" s="136"/>
      <c r="AF3655" s="137"/>
      <c r="AG3655" s="1" t="s">
        <v>573</v>
      </c>
      <c r="AH3655" s="43">
        <v>3092</v>
      </c>
      <c r="AI3655" s="229">
        <v>45499</v>
      </c>
    </row>
    <row r="3656" spans="1:35" x14ac:dyDescent="0.25">
      <c r="A3656" s="144">
        <v>45497</v>
      </c>
      <c r="B3656" s="56" t="s">
        <v>10463</v>
      </c>
      <c r="C3656" s="51" t="s">
        <v>10464</v>
      </c>
      <c r="D3656" s="51" t="s">
        <v>9366</v>
      </c>
      <c r="E3656" s="54">
        <v>45509</v>
      </c>
      <c r="F3656" s="51" t="s">
        <v>9356</v>
      </c>
      <c r="G3656" s="48" t="s">
        <v>9357</v>
      </c>
      <c r="H3656" s="52">
        <v>1</v>
      </c>
      <c r="I3656" s="51" t="s">
        <v>1486</v>
      </c>
      <c r="J3656" s="1">
        <v>15.37</v>
      </c>
      <c r="K3656" s="132">
        <v>1046567</v>
      </c>
      <c r="L3656" s="131"/>
      <c r="M3656" s="131">
        <v>4.8</v>
      </c>
      <c r="N3656" s="131">
        <v>4</v>
      </c>
      <c r="O3656" s="133">
        <f t="shared" si="547"/>
        <v>19.2</v>
      </c>
      <c r="P3656" s="131" t="s">
        <v>3497</v>
      </c>
      <c r="Q3656" s="131" t="s">
        <v>92</v>
      </c>
      <c r="R3656" s="134" t="s">
        <v>997</v>
      </c>
      <c r="S3656" s="149">
        <v>1.0141666666666667</v>
      </c>
      <c r="T3656" s="149">
        <v>1.0141666666666667</v>
      </c>
      <c r="U3656" s="150">
        <v>45503</v>
      </c>
      <c r="V3656" s="149">
        <v>8.3333333333333037E-2</v>
      </c>
      <c r="W3656" s="130">
        <v>0.5</v>
      </c>
      <c r="X3656" s="135">
        <v>85</v>
      </c>
      <c r="Y3656" s="130" t="str">
        <f t="shared" si="541"/>
        <v>N2115</v>
      </c>
      <c r="Z3656" s="130" t="str">
        <f t="shared" si="542"/>
        <v>8/HR-3UT</v>
      </c>
      <c r="AA3656" s="135">
        <f t="shared" si="543"/>
        <v>0.5</v>
      </c>
      <c r="AB3656" s="135">
        <f t="shared" si="544"/>
        <v>15.37</v>
      </c>
      <c r="AC3656" s="130">
        <f t="shared" si="545"/>
        <v>85</v>
      </c>
      <c r="AD3656" s="130" t="str">
        <f t="shared" si="546"/>
        <v>67001-972</v>
      </c>
      <c r="AE3656" s="136"/>
      <c r="AF3656" s="137"/>
      <c r="AG3656" s="1" t="s">
        <v>153</v>
      </c>
      <c r="AH3656" s="43">
        <v>650481</v>
      </c>
      <c r="AI3656" s="229">
        <v>45491</v>
      </c>
    </row>
    <row r="3657" spans="1:35" x14ac:dyDescent="0.25">
      <c r="A3657" s="147">
        <v>45499</v>
      </c>
      <c r="B3657" s="82" t="s">
        <v>10518</v>
      </c>
      <c r="C3657" s="51" t="s">
        <v>1050</v>
      </c>
      <c r="D3657" s="51" t="s">
        <v>1051</v>
      </c>
      <c r="E3657" s="54">
        <v>45520</v>
      </c>
      <c r="F3657" s="51" t="s">
        <v>90</v>
      </c>
      <c r="G3657" s="48" t="s">
        <v>1049</v>
      </c>
      <c r="H3657" s="52">
        <v>40</v>
      </c>
      <c r="I3657" s="51" t="s">
        <v>95</v>
      </c>
      <c r="J3657" s="1">
        <v>0</v>
      </c>
      <c r="K3657" s="132"/>
      <c r="L3657" s="131"/>
      <c r="M3657" s="131">
        <v>6</v>
      </c>
      <c r="N3657" s="131"/>
      <c r="O3657" s="133">
        <f t="shared" si="547"/>
        <v>0</v>
      </c>
      <c r="P3657" s="131" t="s">
        <v>3538</v>
      </c>
      <c r="Q3657" s="131" t="s">
        <v>562</v>
      </c>
      <c r="R3657" s="134" t="s">
        <v>10567</v>
      </c>
      <c r="S3657" s="149">
        <v>10.368611111111111</v>
      </c>
      <c r="T3657" s="149">
        <v>0.25921527777777775</v>
      </c>
      <c r="U3657" s="150">
        <v>45503</v>
      </c>
      <c r="V3657" s="149">
        <v>0.91666666666666741</v>
      </c>
      <c r="W3657" s="130">
        <v>0.26</v>
      </c>
      <c r="X3657" s="135">
        <v>0</v>
      </c>
      <c r="Y3657" s="130" t="str">
        <f t="shared" si="541"/>
        <v>AL515</v>
      </c>
      <c r="Z3657" s="130" t="str">
        <f t="shared" si="542"/>
        <v>4/LR20XW</v>
      </c>
      <c r="AA3657" s="135">
        <f t="shared" si="543"/>
        <v>0.26</v>
      </c>
      <c r="AB3657" s="135">
        <f t="shared" si="544"/>
        <v>0</v>
      </c>
      <c r="AC3657" s="130">
        <f t="shared" si="545"/>
        <v>0</v>
      </c>
      <c r="AD3657" s="130" t="str">
        <f t="shared" si="546"/>
        <v>46002-504MET</v>
      </c>
      <c r="AE3657" s="136"/>
      <c r="AF3657" s="137"/>
      <c r="AG3657" s="1"/>
      <c r="AH3657" s="43"/>
      <c r="AI3657" s="229">
        <v>45438</v>
      </c>
    </row>
    <row r="3658" spans="1:35" x14ac:dyDescent="0.25">
      <c r="A3658" s="147">
        <v>45499</v>
      </c>
      <c r="B3658" s="82" t="s">
        <v>10479</v>
      </c>
      <c r="C3658" s="51" t="s">
        <v>10508</v>
      </c>
      <c r="D3658" s="51" t="s">
        <v>10568</v>
      </c>
      <c r="E3658" s="54">
        <v>45499</v>
      </c>
      <c r="F3658" s="51" t="s">
        <v>10480</v>
      </c>
      <c r="G3658" s="48" t="s">
        <v>10507</v>
      </c>
      <c r="H3658" s="52">
        <v>1</v>
      </c>
      <c r="I3658" s="51" t="s">
        <v>4193</v>
      </c>
      <c r="J3658" s="1">
        <v>97.01</v>
      </c>
      <c r="K3658" s="132">
        <v>1047030</v>
      </c>
      <c r="L3658" s="131"/>
      <c r="M3658" s="131">
        <v>12</v>
      </c>
      <c r="N3658" s="131">
        <v>14</v>
      </c>
      <c r="O3658" s="133">
        <f t="shared" si="547"/>
        <v>168</v>
      </c>
      <c r="P3658" s="131" t="s">
        <v>3497</v>
      </c>
      <c r="Q3658" s="131" t="s">
        <v>584</v>
      </c>
      <c r="R3658" s="134" t="s">
        <v>997</v>
      </c>
      <c r="S3658" s="149">
        <v>0.33166666666666522</v>
      </c>
      <c r="T3658" s="149">
        <v>0.33166666666666522</v>
      </c>
      <c r="U3658" s="150">
        <v>45503</v>
      </c>
      <c r="V3658" s="149">
        <v>8.3333333333333037E-2</v>
      </c>
      <c r="W3658" s="130">
        <v>0.5</v>
      </c>
      <c r="X3658" s="135">
        <v>250</v>
      </c>
      <c r="Y3658" s="130" t="str">
        <f t="shared" si="541"/>
        <v>RECELL1727</v>
      </c>
      <c r="Z3658" s="130" t="str">
        <f t="shared" si="542"/>
        <v>10/SB-H14000F</v>
      </c>
      <c r="AA3658" s="135">
        <f t="shared" si="543"/>
        <v>0.5</v>
      </c>
      <c r="AB3658" s="135">
        <f t="shared" si="544"/>
        <v>97.01</v>
      </c>
      <c r="AC3658" s="130">
        <f t="shared" si="545"/>
        <v>250</v>
      </c>
      <c r="AD3658" s="130" t="str">
        <f t="shared" si="546"/>
        <v>66000-988A</v>
      </c>
      <c r="AE3658" s="136"/>
      <c r="AF3658" s="137"/>
      <c r="AG3658" s="1" t="s">
        <v>151</v>
      </c>
      <c r="AH3658" s="43">
        <v>3080</v>
      </c>
      <c r="AI3658" s="229">
        <v>45499</v>
      </c>
    </row>
    <row r="3659" spans="1:35" x14ac:dyDescent="0.25">
      <c r="A3659" s="140">
        <v>45503</v>
      </c>
      <c r="B3659" s="55" t="s">
        <v>10529</v>
      </c>
      <c r="C3659" s="51" t="s">
        <v>10531</v>
      </c>
      <c r="D3659" s="51" t="s">
        <v>10532</v>
      </c>
      <c r="E3659" s="54">
        <v>45506</v>
      </c>
      <c r="F3659" s="51" t="s">
        <v>8929</v>
      </c>
      <c r="G3659" s="48" t="s">
        <v>10530</v>
      </c>
      <c r="H3659" s="52">
        <v>1</v>
      </c>
      <c r="I3659" s="51" t="s">
        <v>291</v>
      </c>
      <c r="J3659" s="1">
        <v>11.64</v>
      </c>
      <c r="K3659" s="132">
        <v>1047713</v>
      </c>
      <c r="L3659" s="131"/>
      <c r="M3659" s="131">
        <v>6</v>
      </c>
      <c r="N3659" s="131">
        <v>2</v>
      </c>
      <c r="O3659" s="133">
        <f t="shared" si="547"/>
        <v>12</v>
      </c>
      <c r="P3659" s="131" t="s">
        <v>3497</v>
      </c>
      <c r="Q3659" s="131" t="s">
        <v>583</v>
      </c>
      <c r="R3659" s="134" t="s">
        <v>287</v>
      </c>
      <c r="S3659" s="149">
        <v>0.66249999999999964</v>
      </c>
      <c r="T3659" s="149">
        <v>0.66249999999999964</v>
      </c>
      <c r="U3659" s="150">
        <v>45503</v>
      </c>
      <c r="V3659" s="149">
        <v>8.333333333333437E-2</v>
      </c>
      <c r="W3659" s="130">
        <v>0.53</v>
      </c>
      <c r="X3659" s="135">
        <v>30</v>
      </c>
      <c r="Y3659" s="130" t="str">
        <f t="shared" si="541"/>
        <v>N1311</v>
      </c>
      <c r="Z3659" s="130" t="str">
        <f t="shared" si="542"/>
        <v>5/BK-3MCCE</v>
      </c>
      <c r="AA3659" s="135">
        <f t="shared" si="543"/>
        <v>0.53</v>
      </c>
      <c r="AB3659" s="135">
        <f t="shared" si="544"/>
        <v>11.64</v>
      </c>
      <c r="AC3659" s="130">
        <f t="shared" si="545"/>
        <v>30</v>
      </c>
      <c r="AD3659" s="130" t="str">
        <f t="shared" si="546"/>
        <v>30006-885TGFL-T</v>
      </c>
      <c r="AE3659" s="136"/>
      <c r="AF3659" s="137"/>
      <c r="AG3659" s="1" t="s">
        <v>152</v>
      </c>
      <c r="AH3659" s="43">
        <v>66848</v>
      </c>
      <c r="AI3659" s="229">
        <v>45502</v>
      </c>
    </row>
    <row r="3660" spans="1:35" x14ac:dyDescent="0.25">
      <c r="A3660" s="147">
        <v>45499</v>
      </c>
      <c r="B3660" s="82" t="s">
        <v>10498</v>
      </c>
      <c r="C3660" s="51" t="s">
        <v>10501</v>
      </c>
      <c r="D3660" s="51" t="s">
        <v>10500</v>
      </c>
      <c r="E3660" s="54">
        <v>45512</v>
      </c>
      <c r="F3660" s="51" t="s">
        <v>255</v>
      </c>
      <c r="G3660" s="48" t="s">
        <v>10499</v>
      </c>
      <c r="H3660" s="52">
        <v>1</v>
      </c>
      <c r="I3660" s="51" t="s">
        <v>1486</v>
      </c>
      <c r="J3660" s="1">
        <v>38.43</v>
      </c>
      <c r="K3660" s="132">
        <v>1047376</v>
      </c>
      <c r="L3660" s="131"/>
      <c r="M3660" s="131">
        <v>24</v>
      </c>
      <c r="N3660" s="131">
        <v>2</v>
      </c>
      <c r="O3660" s="133">
        <f t="shared" si="547"/>
        <v>48</v>
      </c>
      <c r="P3660" s="131" t="s">
        <v>3497</v>
      </c>
      <c r="Q3660" s="131" t="s">
        <v>594</v>
      </c>
      <c r="R3660" s="134" t="s">
        <v>997</v>
      </c>
      <c r="S3660" s="149">
        <v>2.1847222222222236</v>
      </c>
      <c r="T3660" s="149">
        <v>2.1847222222222236</v>
      </c>
      <c r="U3660" s="150">
        <v>45503</v>
      </c>
      <c r="V3660" s="149">
        <v>8.3333333333333037E-2</v>
      </c>
      <c r="W3660" s="130">
        <v>1</v>
      </c>
      <c r="X3660" s="135">
        <v>150</v>
      </c>
      <c r="Y3660" s="130" t="str">
        <f t="shared" si="541"/>
        <v>N1041</v>
      </c>
      <c r="Z3660" s="130" t="str">
        <f t="shared" si="542"/>
        <v>20/HR-3UTC</v>
      </c>
      <c r="AA3660" s="135">
        <f t="shared" si="543"/>
        <v>1</v>
      </c>
      <c r="AB3660" s="135">
        <f t="shared" si="544"/>
        <v>38.43</v>
      </c>
      <c r="AC3660" s="130">
        <f t="shared" si="545"/>
        <v>150</v>
      </c>
      <c r="AD3660" s="130" t="str">
        <f t="shared" si="546"/>
        <v>22000-840</v>
      </c>
      <c r="AE3660" s="136"/>
      <c r="AF3660" s="137"/>
      <c r="AG3660" s="1" t="s">
        <v>9312</v>
      </c>
      <c r="AH3660" s="43" t="s">
        <v>277</v>
      </c>
      <c r="AI3660" s="229">
        <v>45498</v>
      </c>
    </row>
    <row r="3661" spans="1:35" x14ac:dyDescent="0.25">
      <c r="A3661" s="140">
        <v>45496</v>
      </c>
      <c r="B3661" s="55" t="s">
        <v>10458</v>
      </c>
      <c r="C3661" s="51" t="s">
        <v>3493</v>
      </c>
      <c r="D3661" s="51" t="s">
        <v>3494</v>
      </c>
      <c r="E3661" s="54">
        <v>45509</v>
      </c>
      <c r="F3661" s="51" t="s">
        <v>3495</v>
      </c>
      <c r="G3661" s="48" t="s">
        <v>3496</v>
      </c>
      <c r="H3661" s="52">
        <v>200</v>
      </c>
      <c r="I3661" s="51" t="s">
        <v>634</v>
      </c>
      <c r="J3661" s="1">
        <v>8.3800000000000008</v>
      </c>
      <c r="K3661" s="132">
        <v>1046743</v>
      </c>
      <c r="L3661" s="131"/>
      <c r="M3661" s="131">
        <v>4.8</v>
      </c>
      <c r="N3661" s="131">
        <v>0.8</v>
      </c>
      <c r="O3661" s="133">
        <f t="shared" si="547"/>
        <v>3.84</v>
      </c>
      <c r="P3661" s="131" t="s">
        <v>3497</v>
      </c>
      <c r="Q3661" s="131" t="s">
        <v>562</v>
      </c>
      <c r="R3661" s="134" t="s">
        <v>5775</v>
      </c>
      <c r="S3661" s="149">
        <v>33.9</v>
      </c>
      <c r="T3661" s="149">
        <v>0.16949999999999998</v>
      </c>
      <c r="U3661" s="150">
        <v>45503</v>
      </c>
      <c r="V3661" s="149">
        <v>4.5</v>
      </c>
      <c r="W3661" s="130">
        <v>0.25</v>
      </c>
      <c r="X3661" s="135">
        <v>23.5</v>
      </c>
      <c r="Y3661" s="130" t="str">
        <f t="shared" si="541"/>
        <v>N1576</v>
      </c>
      <c r="Z3661" s="130" t="str">
        <f t="shared" si="542"/>
        <v>4/BK-4MCCE</v>
      </c>
      <c r="AA3661" s="135">
        <f t="shared" si="543"/>
        <v>0.25</v>
      </c>
      <c r="AB3661" s="135">
        <f t="shared" si="544"/>
        <v>8.3800000000000008</v>
      </c>
      <c r="AC3661" s="130">
        <f t="shared" si="545"/>
        <v>23.5</v>
      </c>
      <c r="AD3661" s="130" t="str">
        <f t="shared" si="546"/>
        <v>30006-908GSQ-22K</v>
      </c>
      <c r="AE3661" s="136"/>
      <c r="AF3661" s="137"/>
      <c r="AG3661" s="1" t="s">
        <v>573</v>
      </c>
      <c r="AH3661" s="43">
        <v>20755</v>
      </c>
      <c r="AI3661" s="229">
        <v>45492</v>
      </c>
    </row>
    <row r="3662" spans="1:35" x14ac:dyDescent="0.25">
      <c r="A3662" s="146">
        <v>45491</v>
      </c>
      <c r="B3662" s="57" t="s">
        <v>10412</v>
      </c>
      <c r="C3662" s="51" t="s">
        <v>7471</v>
      </c>
      <c r="D3662" s="51" t="s">
        <v>7470</v>
      </c>
      <c r="E3662" s="54">
        <v>45503</v>
      </c>
      <c r="F3662" s="51" t="s">
        <v>10413</v>
      </c>
      <c r="G3662" s="48" t="s">
        <v>7469</v>
      </c>
      <c r="H3662" s="52">
        <v>1</v>
      </c>
      <c r="I3662" s="51" t="s">
        <v>5051</v>
      </c>
      <c r="J3662" s="1">
        <v>49.72</v>
      </c>
      <c r="K3662" s="132">
        <v>1046339</v>
      </c>
      <c r="L3662" s="131"/>
      <c r="M3662" s="131"/>
      <c r="N3662" s="131"/>
      <c r="O3662" s="133">
        <f t="shared" si="547"/>
        <v>0</v>
      </c>
      <c r="P3662" s="131"/>
      <c r="Q3662" s="131"/>
      <c r="R3662" s="134" t="s">
        <v>259</v>
      </c>
      <c r="S3662" s="149">
        <v>1.3455555555555549</v>
      </c>
      <c r="T3662" s="149">
        <v>1.3455555555555549</v>
      </c>
      <c r="U3662" s="150">
        <v>45502</v>
      </c>
      <c r="V3662" s="149">
        <v>8.3333333333333037E-2</v>
      </c>
      <c r="W3662" s="130">
        <v>1.03</v>
      </c>
      <c r="X3662" s="135">
        <v>172.52</v>
      </c>
      <c r="Y3662" s="130" t="str">
        <f t="shared" si="541"/>
        <v>CH573</v>
      </c>
      <c r="Z3662" s="130" t="str">
        <f t="shared" si="542"/>
        <v>CH1-FBH300</v>
      </c>
      <c r="AA3662" s="135">
        <f t="shared" si="543"/>
        <v>1.03</v>
      </c>
      <c r="AB3662" s="135">
        <f t="shared" si="544"/>
        <v>49.72</v>
      </c>
      <c r="AC3662" s="130">
        <f t="shared" si="545"/>
        <v>172.52</v>
      </c>
      <c r="AD3662" s="130" t="str">
        <f t="shared" si="546"/>
        <v>20006-473FBH300</v>
      </c>
      <c r="AE3662" s="136"/>
      <c r="AF3662" s="137"/>
      <c r="AG3662" s="1" t="s">
        <v>573</v>
      </c>
      <c r="AH3662" s="43">
        <v>3084</v>
      </c>
      <c r="AI3662" s="229">
        <v>45489</v>
      </c>
    </row>
    <row r="3663" spans="1:35" x14ac:dyDescent="0.25">
      <c r="A3663" s="147">
        <v>45499</v>
      </c>
      <c r="B3663" s="82" t="s">
        <v>10516</v>
      </c>
      <c r="C3663" s="51" t="s">
        <v>1042</v>
      </c>
      <c r="D3663" s="51" t="s">
        <v>10604</v>
      </c>
      <c r="E3663" s="54">
        <v>45513</v>
      </c>
      <c r="F3663" s="51" t="s">
        <v>255</v>
      </c>
      <c r="G3663" s="48" t="s">
        <v>10517</v>
      </c>
      <c r="H3663" s="52">
        <v>1</v>
      </c>
      <c r="I3663" s="51" t="s">
        <v>364</v>
      </c>
      <c r="J3663" s="1">
        <v>14.1</v>
      </c>
      <c r="K3663" s="132">
        <v>1047531</v>
      </c>
      <c r="L3663" s="131"/>
      <c r="M3663" s="131">
        <v>14.8</v>
      </c>
      <c r="N3663" s="131">
        <v>2.6</v>
      </c>
      <c r="O3663" s="133">
        <f t="shared" si="547"/>
        <v>38.480000000000004</v>
      </c>
      <c r="P3663" s="131" t="s">
        <v>3486</v>
      </c>
      <c r="Q3663" s="131" t="s">
        <v>562</v>
      </c>
      <c r="R3663" s="134" t="s">
        <v>9048</v>
      </c>
      <c r="S3663" s="149">
        <v>3.6661111111111131</v>
      </c>
      <c r="T3663" s="149">
        <v>3.6661111111111131</v>
      </c>
      <c r="U3663" s="150">
        <v>45509</v>
      </c>
      <c r="V3663" s="149">
        <v>8.3333333333333037E-2</v>
      </c>
      <c r="W3663" s="130">
        <v>0.25</v>
      </c>
      <c r="X3663" s="135">
        <v>68</v>
      </c>
      <c r="Y3663" s="130" t="str">
        <f t="shared" si="541"/>
        <v>RECELL1728</v>
      </c>
      <c r="Z3663" s="130" t="str">
        <f t="shared" si="542"/>
        <v>4/UR18650ZY</v>
      </c>
      <c r="AA3663" s="135">
        <f t="shared" si="543"/>
        <v>0.25</v>
      </c>
      <c r="AB3663" s="135">
        <f t="shared" si="544"/>
        <v>14.1</v>
      </c>
      <c r="AC3663" s="130">
        <f t="shared" si="545"/>
        <v>68</v>
      </c>
      <c r="AD3663" s="130" t="str">
        <f t="shared" si="546"/>
        <v>66003-296</v>
      </c>
      <c r="AE3663" s="136"/>
      <c r="AF3663" s="137"/>
      <c r="AG3663" s="1" t="s">
        <v>9312</v>
      </c>
      <c r="AH3663" s="43" t="s">
        <v>277</v>
      </c>
      <c r="AI3663" s="229">
        <v>45499</v>
      </c>
    </row>
    <row r="3664" spans="1:35" x14ac:dyDescent="0.25">
      <c r="A3664" s="146">
        <v>45505</v>
      </c>
      <c r="B3664" s="57" t="s">
        <v>10574</v>
      </c>
      <c r="C3664" s="51" t="s">
        <v>4125</v>
      </c>
      <c r="D3664" s="51" t="s">
        <v>885</v>
      </c>
      <c r="E3664" s="54">
        <v>45511</v>
      </c>
      <c r="F3664" s="51" t="s">
        <v>2442</v>
      </c>
      <c r="G3664" s="48" t="s">
        <v>884</v>
      </c>
      <c r="H3664" s="52">
        <v>50</v>
      </c>
      <c r="I3664" s="51" t="s">
        <v>4124</v>
      </c>
      <c r="J3664" s="1">
        <v>1.76</v>
      </c>
      <c r="K3664" s="132">
        <v>1048005</v>
      </c>
      <c r="L3664" s="131"/>
      <c r="M3664" s="131">
        <v>3.6</v>
      </c>
      <c r="N3664" s="131">
        <v>1.65</v>
      </c>
      <c r="O3664" s="133">
        <f t="shared" si="547"/>
        <v>5.9399999999999995</v>
      </c>
      <c r="P3664" s="131" t="s">
        <v>421</v>
      </c>
      <c r="Q3664" s="131" t="s">
        <v>412</v>
      </c>
      <c r="R3664" s="134" t="s">
        <v>287</v>
      </c>
      <c r="S3664" s="149">
        <v>7.4433333333333334</v>
      </c>
      <c r="T3664" s="149">
        <v>0.14886666666666667</v>
      </c>
      <c r="U3664" s="150">
        <v>45509</v>
      </c>
      <c r="V3664" s="149">
        <v>0.75</v>
      </c>
      <c r="W3664" s="130">
        <v>0.18</v>
      </c>
      <c r="X3664" s="135">
        <v>16</v>
      </c>
      <c r="Y3664" s="130" t="str">
        <f t="shared" si="541"/>
        <v>L742</v>
      </c>
      <c r="Z3664" s="130" t="str">
        <f t="shared" si="542"/>
        <v>1/ER14335</v>
      </c>
      <c r="AA3664" s="135">
        <f t="shared" si="543"/>
        <v>0.18</v>
      </c>
      <c r="AB3664" s="135">
        <f t="shared" si="544"/>
        <v>1.76</v>
      </c>
      <c r="AC3664" s="130">
        <f t="shared" si="545"/>
        <v>16</v>
      </c>
      <c r="AD3664" s="130" t="str">
        <f t="shared" si="546"/>
        <v>66001-760</v>
      </c>
      <c r="AE3664" s="136"/>
      <c r="AF3664" s="137"/>
      <c r="AG3664" s="1" t="s">
        <v>151</v>
      </c>
      <c r="AH3664" s="43">
        <v>2134</v>
      </c>
      <c r="AI3664" s="229">
        <v>45504</v>
      </c>
    </row>
    <row r="3665" spans="1:35" x14ac:dyDescent="0.25">
      <c r="A3665" s="146">
        <v>45491</v>
      </c>
      <c r="B3665" s="57" t="s">
        <v>10406</v>
      </c>
      <c r="C3665" s="51" t="s">
        <v>8520</v>
      </c>
      <c r="D3665" s="51" t="s">
        <v>8521</v>
      </c>
      <c r="E3665" s="54">
        <v>45510</v>
      </c>
      <c r="F3665" s="51" t="s">
        <v>5532</v>
      </c>
      <c r="G3665" s="48" t="s">
        <v>8518</v>
      </c>
      <c r="H3665" s="52">
        <v>10</v>
      </c>
      <c r="I3665" s="51" t="s">
        <v>8519</v>
      </c>
      <c r="J3665" s="1">
        <v>89.6</v>
      </c>
      <c r="K3665" s="132">
        <v>1046304</v>
      </c>
      <c r="L3665" s="131"/>
      <c r="M3665" s="131"/>
      <c r="N3665" s="131"/>
      <c r="O3665" s="133">
        <f t="shared" si="547"/>
        <v>0</v>
      </c>
      <c r="P3665" s="131"/>
      <c r="Q3665" s="131"/>
      <c r="R3665" s="134" t="s">
        <v>2172</v>
      </c>
      <c r="S3665" s="149">
        <v>4.6191666666666666</v>
      </c>
      <c r="T3665" s="149">
        <v>0.46191666666666664</v>
      </c>
      <c r="U3665" s="150">
        <v>45509</v>
      </c>
      <c r="V3665" s="149">
        <v>0.66666666666666563</v>
      </c>
      <c r="W3665" s="130">
        <v>0.27</v>
      </c>
      <c r="X3665" s="135">
        <v>111.8</v>
      </c>
      <c r="Y3665" s="130" t="str">
        <f t="shared" si="541"/>
        <v>CH597A</v>
      </c>
      <c r="Z3665" s="130" t="str">
        <f t="shared" si="542"/>
        <v>VECIP67-24/5A</v>
      </c>
      <c r="AA3665" s="135">
        <f t="shared" si="543"/>
        <v>0.27</v>
      </c>
      <c r="AB3665" s="135">
        <f t="shared" si="544"/>
        <v>89.6</v>
      </c>
      <c r="AC3665" s="130">
        <f t="shared" si="545"/>
        <v>111.8</v>
      </c>
      <c r="AD3665" s="130" t="str">
        <f t="shared" si="546"/>
        <v>64900-693XLR</v>
      </c>
      <c r="AE3665" s="136"/>
      <c r="AF3665" s="137"/>
      <c r="AG3665" s="1" t="s">
        <v>153</v>
      </c>
      <c r="AH3665" s="43">
        <v>66277</v>
      </c>
      <c r="AI3665" s="229">
        <v>45489</v>
      </c>
    </row>
    <row r="3666" spans="1:35" x14ac:dyDescent="0.25">
      <c r="A3666" s="139">
        <v>45495</v>
      </c>
      <c r="B3666" s="58" t="s">
        <v>10447</v>
      </c>
      <c r="C3666" s="51" t="s">
        <v>658</v>
      </c>
      <c r="D3666" s="51" t="s">
        <v>1573</v>
      </c>
      <c r="E3666" s="54">
        <v>45527</v>
      </c>
      <c r="F3666" s="51" t="s">
        <v>267</v>
      </c>
      <c r="G3666" s="48" t="s">
        <v>1572</v>
      </c>
      <c r="H3666" s="52">
        <v>4</v>
      </c>
      <c r="I3666" s="51" t="s">
        <v>318</v>
      </c>
      <c r="J3666" s="1">
        <v>21.85</v>
      </c>
      <c r="K3666" s="132">
        <v>1046622</v>
      </c>
      <c r="L3666" s="131"/>
      <c r="M3666" s="131">
        <v>7.4</v>
      </c>
      <c r="N3666" s="131">
        <v>6.8</v>
      </c>
      <c r="O3666" s="133">
        <v>50.32</v>
      </c>
      <c r="P3666" s="131" t="s">
        <v>3486</v>
      </c>
      <c r="Q3666" s="131" t="s">
        <v>281</v>
      </c>
      <c r="R3666" s="134" t="s">
        <v>248</v>
      </c>
      <c r="S3666" s="149">
        <v>5.2102777777777778</v>
      </c>
      <c r="T3666" s="149">
        <v>1.3025694444444444</v>
      </c>
      <c r="U3666" s="150">
        <v>45505</v>
      </c>
      <c r="V3666" s="149">
        <v>0.24999999999999911</v>
      </c>
      <c r="W3666" s="130">
        <v>0.72</v>
      </c>
      <c r="X3666" s="135">
        <v>84</v>
      </c>
      <c r="Y3666" s="130" t="str">
        <f t="shared" si="541"/>
        <v>RL862</v>
      </c>
      <c r="Z3666" s="130" t="str">
        <f t="shared" si="542"/>
        <v>4/NCR18650GA</v>
      </c>
      <c r="AA3666" s="135">
        <f t="shared" si="543"/>
        <v>0.72</v>
      </c>
      <c r="AB3666" s="135">
        <f t="shared" si="544"/>
        <v>21.85</v>
      </c>
      <c r="AC3666" s="130">
        <f t="shared" si="545"/>
        <v>84</v>
      </c>
      <c r="AD3666" s="130" t="str">
        <f t="shared" si="546"/>
        <v>66001-229</v>
      </c>
      <c r="AE3666" s="136"/>
      <c r="AF3666" s="137"/>
      <c r="AG3666" s="1" t="s">
        <v>153</v>
      </c>
      <c r="AH3666" s="43">
        <v>66116</v>
      </c>
      <c r="AI3666" s="229">
        <v>45491</v>
      </c>
    </row>
    <row r="3667" spans="1:35" x14ac:dyDescent="0.25">
      <c r="A3667" s="146">
        <v>45505</v>
      </c>
      <c r="B3667" s="57" t="s">
        <v>10575</v>
      </c>
      <c r="C3667" s="51" t="s">
        <v>5423</v>
      </c>
      <c r="D3667" s="51" t="s">
        <v>5424</v>
      </c>
      <c r="E3667" s="54">
        <v>45511</v>
      </c>
      <c r="F3667" s="51" t="s">
        <v>2442</v>
      </c>
      <c r="G3667" s="48" t="s">
        <v>5421</v>
      </c>
      <c r="H3667" s="52">
        <v>2</v>
      </c>
      <c r="I3667" s="51" t="s">
        <v>148</v>
      </c>
      <c r="J3667" s="1">
        <v>48.96</v>
      </c>
      <c r="K3667" s="132">
        <v>1048005</v>
      </c>
      <c r="L3667" s="131"/>
      <c r="M3667" s="131">
        <v>3.6</v>
      </c>
      <c r="N3667" s="131">
        <v>43.5</v>
      </c>
      <c r="O3667" s="133">
        <f t="shared" ref="O3667:O3698" si="548">N3667*M3667</f>
        <v>156.6</v>
      </c>
      <c r="P3667" s="131" t="s">
        <v>421</v>
      </c>
      <c r="Q3667" s="131" t="s">
        <v>124</v>
      </c>
      <c r="R3667" s="134" t="s">
        <v>248</v>
      </c>
      <c r="S3667" s="149">
        <v>1.9972222222222236</v>
      </c>
      <c r="T3667" s="149">
        <v>0.99861111111111178</v>
      </c>
      <c r="U3667" s="150">
        <v>45505</v>
      </c>
      <c r="V3667" s="149">
        <v>0.16666666666666874</v>
      </c>
      <c r="W3667" s="130">
        <v>0.28999999999999998</v>
      </c>
      <c r="X3667" s="135">
        <v>110</v>
      </c>
      <c r="Y3667" s="130" t="str">
        <f t="shared" si="541"/>
        <v>L907</v>
      </c>
      <c r="Z3667" s="130" t="str">
        <f t="shared" si="542"/>
        <v>3/ER34615M</v>
      </c>
      <c r="AA3667" s="135">
        <f t="shared" si="543"/>
        <v>0.28999999999999998</v>
      </c>
      <c r="AB3667" s="135">
        <f t="shared" si="544"/>
        <v>48.96</v>
      </c>
      <c r="AC3667" s="130">
        <f t="shared" si="545"/>
        <v>110</v>
      </c>
      <c r="AD3667" s="130" t="str">
        <f t="shared" si="546"/>
        <v>66002-920</v>
      </c>
      <c r="AE3667" s="136"/>
      <c r="AF3667" s="137"/>
      <c r="AG3667" s="1" t="s">
        <v>151</v>
      </c>
      <c r="AH3667" s="43">
        <v>2134</v>
      </c>
      <c r="AI3667" s="229">
        <v>45504</v>
      </c>
    </row>
    <row r="3668" spans="1:35" x14ac:dyDescent="0.25">
      <c r="A3668" s="140">
        <v>45503</v>
      </c>
      <c r="B3668" s="55" t="s">
        <v>10539</v>
      </c>
      <c r="C3668" s="51" t="s">
        <v>10542</v>
      </c>
      <c r="D3668" s="51" t="s">
        <v>10541</v>
      </c>
      <c r="E3668" s="54">
        <v>45516</v>
      </c>
      <c r="F3668" s="51" t="s">
        <v>90</v>
      </c>
      <c r="G3668" s="48" t="s">
        <v>10540</v>
      </c>
      <c r="H3668" s="52">
        <v>5</v>
      </c>
      <c r="I3668" s="51" t="s">
        <v>2319</v>
      </c>
      <c r="J3668" s="1">
        <v>0</v>
      </c>
      <c r="K3668" s="132"/>
      <c r="L3668" s="131"/>
      <c r="M3668" s="131"/>
      <c r="N3668" s="131"/>
      <c r="O3668" s="133">
        <f t="shared" si="548"/>
        <v>0</v>
      </c>
      <c r="P3668" s="131" t="s">
        <v>4011</v>
      </c>
      <c r="Q3668" s="131" t="s">
        <v>584</v>
      </c>
      <c r="R3668" s="134" t="s">
        <v>5667</v>
      </c>
      <c r="S3668" s="149">
        <v>4.6455555555555552</v>
      </c>
      <c r="T3668" s="149">
        <v>0.929111111111111</v>
      </c>
      <c r="U3668" s="150">
        <v>45505</v>
      </c>
      <c r="V3668" s="149">
        <v>0.25000000000000044</v>
      </c>
      <c r="W3668" s="130">
        <v>0.71</v>
      </c>
      <c r="X3668" s="135">
        <v>0</v>
      </c>
      <c r="Y3668" s="130" t="str">
        <f t="shared" si="541"/>
        <v>N1329</v>
      </c>
      <c r="Z3668" s="130" t="str">
        <f t="shared" si="542"/>
        <v>10/IT1600Cs</v>
      </c>
      <c r="AA3668" s="135">
        <f t="shared" si="543"/>
        <v>0.71</v>
      </c>
      <c r="AB3668" s="135">
        <f t="shared" si="544"/>
        <v>0</v>
      </c>
      <c r="AC3668" s="130">
        <f t="shared" si="545"/>
        <v>0</v>
      </c>
      <c r="AD3668" s="130" t="str">
        <f t="shared" si="546"/>
        <v>59001-310GP</v>
      </c>
      <c r="AE3668" s="136"/>
      <c r="AF3668" s="137"/>
      <c r="AG3668" s="1"/>
      <c r="AH3668" s="43"/>
      <c r="AI3668" s="229">
        <v>45490</v>
      </c>
    </row>
    <row r="3669" spans="1:35" x14ac:dyDescent="0.25">
      <c r="A3669" s="144">
        <v>45504</v>
      </c>
      <c r="B3669" s="56" t="s">
        <v>10559</v>
      </c>
      <c r="C3669" s="51" t="s">
        <v>8972</v>
      </c>
      <c r="D3669" s="51" t="s">
        <v>10562</v>
      </c>
      <c r="E3669" s="54">
        <v>45516</v>
      </c>
      <c r="F3669" s="51" t="s">
        <v>90</v>
      </c>
      <c r="G3669" s="48" t="s">
        <v>10560</v>
      </c>
      <c r="H3669" s="52">
        <v>10</v>
      </c>
      <c r="I3669" s="51" t="s">
        <v>650</v>
      </c>
      <c r="J3669" s="1">
        <v>0</v>
      </c>
      <c r="K3669" s="132"/>
      <c r="L3669" s="131" t="s">
        <v>10561</v>
      </c>
      <c r="M3669" s="131"/>
      <c r="N3669" s="131"/>
      <c r="O3669" s="133">
        <f t="shared" si="548"/>
        <v>0</v>
      </c>
      <c r="P3669" s="131" t="s">
        <v>421</v>
      </c>
      <c r="Q3669" s="131" t="s">
        <v>582</v>
      </c>
      <c r="R3669" s="134" t="s">
        <v>287</v>
      </c>
      <c r="S3669" s="149">
        <v>2.5608333333333326</v>
      </c>
      <c r="T3669" s="149">
        <v>0.25608333333333327</v>
      </c>
      <c r="U3669" s="150">
        <v>45505</v>
      </c>
      <c r="V3669" s="149">
        <v>0.33333333333333348</v>
      </c>
      <c r="W3669" s="130">
        <v>0.25</v>
      </c>
      <c r="X3669" s="135">
        <v>0</v>
      </c>
      <c r="Y3669" s="130" t="str">
        <f t="shared" si="541"/>
        <v>L572</v>
      </c>
      <c r="Z3669" s="130" t="str">
        <f t="shared" si="542"/>
        <v>2/ER14505H</v>
      </c>
      <c r="AA3669" s="135">
        <f t="shared" si="543"/>
        <v>0.25</v>
      </c>
      <c r="AB3669" s="135">
        <f t="shared" si="544"/>
        <v>0</v>
      </c>
      <c r="AC3669" s="130">
        <f t="shared" si="545"/>
        <v>0</v>
      </c>
      <c r="AD3669" s="130" t="str">
        <f t="shared" si="546"/>
        <v>22000-023</v>
      </c>
      <c r="AE3669" s="136"/>
      <c r="AF3669" s="137"/>
      <c r="AG3669" s="1"/>
      <c r="AH3669" s="43"/>
      <c r="AI3669" s="229">
        <v>45490</v>
      </c>
    </row>
    <row r="3670" spans="1:35" x14ac:dyDescent="0.25">
      <c r="A3670" s="147">
        <v>45499</v>
      </c>
      <c r="B3670" s="82" t="s">
        <v>10519</v>
      </c>
      <c r="C3670" s="51" t="s">
        <v>3248</v>
      </c>
      <c r="D3670" s="51" t="s">
        <v>1886</v>
      </c>
      <c r="E3670" s="54">
        <v>45516</v>
      </c>
      <c r="F3670" s="51" t="s">
        <v>90</v>
      </c>
      <c r="G3670" s="48" t="s">
        <v>1882</v>
      </c>
      <c r="H3670" s="52">
        <v>100</v>
      </c>
      <c r="I3670" s="51" t="s">
        <v>1883</v>
      </c>
      <c r="J3670" s="1">
        <v>0</v>
      </c>
      <c r="K3670" s="132"/>
      <c r="L3670" s="131"/>
      <c r="M3670" s="131">
        <v>4.5</v>
      </c>
      <c r="N3670" s="131"/>
      <c r="O3670" s="133">
        <f t="shared" si="548"/>
        <v>0</v>
      </c>
      <c r="P3670" s="131" t="s">
        <v>3538</v>
      </c>
      <c r="Q3670" s="131" t="s">
        <v>577</v>
      </c>
      <c r="R3670" s="134" t="s">
        <v>5775</v>
      </c>
      <c r="S3670" s="149">
        <v>13.743333333333334</v>
      </c>
      <c r="T3670" s="149">
        <v>0.13743333333333335</v>
      </c>
      <c r="U3670" s="150">
        <v>45505</v>
      </c>
      <c r="V3670" s="149">
        <v>1.4166666666666656</v>
      </c>
      <c r="W3670" s="130">
        <v>0.23</v>
      </c>
      <c r="X3670" s="135">
        <v>0</v>
      </c>
      <c r="Y3670" s="130" t="str">
        <f t="shared" si="541"/>
        <v>AL539</v>
      </c>
      <c r="Z3670" s="130" t="str">
        <f t="shared" si="542"/>
        <v xml:space="preserve">3/PC2400 </v>
      </c>
      <c r="AA3670" s="135">
        <f t="shared" si="543"/>
        <v>0.23</v>
      </c>
      <c r="AB3670" s="135">
        <f t="shared" si="544"/>
        <v>0</v>
      </c>
      <c r="AC3670" s="130">
        <f t="shared" si="545"/>
        <v>0</v>
      </c>
      <c r="AD3670" s="130" t="str">
        <f t="shared" si="546"/>
        <v>50001-343HAF</v>
      </c>
      <c r="AE3670" s="136"/>
      <c r="AF3670" s="137"/>
      <c r="AG3670" s="1"/>
      <c r="AH3670" s="43"/>
      <c r="AI3670" s="229">
        <v>45490</v>
      </c>
    </row>
    <row r="3671" spans="1:35" x14ac:dyDescent="0.25">
      <c r="A3671" s="140">
        <v>45503</v>
      </c>
      <c r="B3671" s="55" t="s">
        <v>10535</v>
      </c>
      <c r="C3671" s="51" t="s">
        <v>3230</v>
      </c>
      <c r="D3671" s="51" t="s">
        <v>3231</v>
      </c>
      <c r="E3671" s="54">
        <v>45513</v>
      </c>
      <c r="F3671" s="51" t="s">
        <v>90</v>
      </c>
      <c r="G3671" s="48" t="s">
        <v>3228</v>
      </c>
      <c r="H3671" s="52">
        <v>5</v>
      </c>
      <c r="I3671" s="51" t="s">
        <v>1364</v>
      </c>
      <c r="J3671" s="1">
        <v>0</v>
      </c>
      <c r="K3671" s="132"/>
      <c r="L3671" s="131"/>
      <c r="M3671" s="131"/>
      <c r="N3671" s="131"/>
      <c r="O3671" s="133">
        <f t="shared" si="548"/>
        <v>0</v>
      </c>
      <c r="P3671" s="131" t="s">
        <v>3497</v>
      </c>
      <c r="Q3671" s="131" t="s">
        <v>583</v>
      </c>
      <c r="R3671" s="134" t="s">
        <v>5667</v>
      </c>
      <c r="S3671" s="149">
        <v>3.6963888888888881</v>
      </c>
      <c r="T3671" s="149">
        <v>0.73927777777777759</v>
      </c>
      <c r="U3671" s="150">
        <v>45505</v>
      </c>
      <c r="V3671" s="149">
        <v>0.16666666666666741</v>
      </c>
      <c r="W3671" s="130">
        <v>0.37</v>
      </c>
      <c r="X3671" s="135">
        <v>0</v>
      </c>
      <c r="Y3671" s="130" t="str">
        <f t="shared" si="541"/>
        <v>N1390</v>
      </c>
      <c r="Z3671" s="130" t="str">
        <f t="shared" si="542"/>
        <v>5/MH-AA1500HT</v>
      </c>
      <c r="AA3671" s="135">
        <f t="shared" si="543"/>
        <v>0.37</v>
      </c>
      <c r="AB3671" s="135">
        <f t="shared" si="544"/>
        <v>0</v>
      </c>
      <c r="AC3671" s="130">
        <f t="shared" si="545"/>
        <v>0</v>
      </c>
      <c r="AD3671" s="130" t="str">
        <f t="shared" si="546"/>
        <v>40000-406EL</v>
      </c>
      <c r="AE3671" s="136"/>
      <c r="AF3671" s="137"/>
      <c r="AG3671" s="1"/>
      <c r="AH3671" s="43"/>
      <c r="AI3671" s="229">
        <v>45343</v>
      </c>
    </row>
    <row r="3672" spans="1:35" x14ac:dyDescent="0.25">
      <c r="A3672" s="140">
        <v>45489</v>
      </c>
      <c r="B3672" s="55" t="s">
        <v>10399</v>
      </c>
      <c r="C3672" s="51" t="s">
        <v>10400</v>
      </c>
      <c r="D3672" s="51" t="s">
        <v>9655</v>
      </c>
      <c r="E3672" s="54">
        <v>45509</v>
      </c>
      <c r="F3672" s="51" t="s">
        <v>9652</v>
      </c>
      <c r="G3672" s="48" t="s">
        <v>9653</v>
      </c>
      <c r="H3672" s="52">
        <v>5</v>
      </c>
      <c r="I3672" s="51" t="s">
        <v>318</v>
      </c>
      <c r="J3672" s="1">
        <v>292.27</v>
      </c>
      <c r="K3672" s="132">
        <v>1046129</v>
      </c>
      <c r="L3672" s="131"/>
      <c r="M3672" s="131">
        <v>25.2</v>
      </c>
      <c r="N3672" s="131">
        <v>24.15</v>
      </c>
      <c r="O3672" s="133">
        <f t="shared" si="548"/>
        <v>608.57999999999993</v>
      </c>
      <c r="P3672" s="131" t="s">
        <v>3486</v>
      </c>
      <c r="Q3672" s="131" t="s">
        <v>9614</v>
      </c>
      <c r="R3672" s="134" t="s">
        <v>3039</v>
      </c>
      <c r="S3672" s="149">
        <v>25.483333333333334</v>
      </c>
      <c r="T3672" s="149">
        <v>5.0966666666666667</v>
      </c>
      <c r="U3672" s="150">
        <v>45504</v>
      </c>
      <c r="V3672" s="149">
        <v>0.50000000000000089</v>
      </c>
      <c r="W3672" s="130">
        <v>0.84</v>
      </c>
      <c r="X3672" s="135">
        <v>980</v>
      </c>
      <c r="Y3672" s="130" t="str">
        <f t="shared" si="541"/>
        <v>RL1784</v>
      </c>
      <c r="Z3672" s="130" t="str">
        <f t="shared" si="542"/>
        <v>49/NCR18650GA</v>
      </c>
      <c r="AA3672" s="135">
        <f t="shared" si="543"/>
        <v>0.84</v>
      </c>
      <c r="AB3672" s="135">
        <f t="shared" si="544"/>
        <v>292.27</v>
      </c>
      <c r="AC3672" s="130">
        <f t="shared" si="545"/>
        <v>980</v>
      </c>
      <c r="AD3672" s="130" t="str">
        <f t="shared" si="546"/>
        <v>66003-236</v>
      </c>
      <c r="AE3672" s="136"/>
      <c r="AF3672" s="137"/>
      <c r="AG3672" s="1" t="s">
        <v>152</v>
      </c>
      <c r="AH3672" s="43">
        <v>3018</v>
      </c>
      <c r="AI3672" s="229">
        <v>45488</v>
      </c>
    </row>
    <row r="3673" spans="1:35" x14ac:dyDescent="0.25">
      <c r="A3673" s="140">
        <v>45503</v>
      </c>
      <c r="B3673" s="55" t="s">
        <v>10543</v>
      </c>
      <c r="C3673" s="51" t="s">
        <v>4412</v>
      </c>
      <c r="D3673" s="51" t="s">
        <v>10545</v>
      </c>
      <c r="E3673" s="54">
        <v>45516</v>
      </c>
      <c r="F3673" s="51" t="s">
        <v>90</v>
      </c>
      <c r="G3673" s="48" t="s">
        <v>10544</v>
      </c>
      <c r="H3673" s="52">
        <v>5</v>
      </c>
      <c r="I3673" s="51" t="s">
        <v>113</v>
      </c>
      <c r="J3673" s="1">
        <v>0</v>
      </c>
      <c r="K3673" s="132"/>
      <c r="L3673" s="131"/>
      <c r="M3673" s="131"/>
      <c r="N3673" s="131"/>
      <c r="O3673" s="133">
        <f t="shared" si="548"/>
        <v>0</v>
      </c>
      <c r="P3673" s="131" t="s">
        <v>3486</v>
      </c>
      <c r="Q3673" s="131" t="s">
        <v>550</v>
      </c>
      <c r="R3673" s="134" t="s">
        <v>5667</v>
      </c>
      <c r="S3673" s="149">
        <v>3.8144444444444443</v>
      </c>
      <c r="T3673" s="149">
        <v>0.76288888888888884</v>
      </c>
      <c r="U3673" s="150">
        <v>45504</v>
      </c>
      <c r="V3673" s="149">
        <v>0.16666666666666607</v>
      </c>
      <c r="W3673" s="130">
        <v>0.52</v>
      </c>
      <c r="X3673" s="135">
        <v>0</v>
      </c>
      <c r="Y3673" s="130" t="str">
        <f t="shared" si="541"/>
        <v>RL805</v>
      </c>
      <c r="Z3673" s="130" t="str">
        <f t="shared" si="542"/>
        <v>2/NCR18650B</v>
      </c>
      <c r="AA3673" s="135">
        <f t="shared" si="543"/>
        <v>0.52</v>
      </c>
      <c r="AB3673" s="135">
        <f t="shared" si="544"/>
        <v>0</v>
      </c>
      <c r="AC3673" s="130">
        <f t="shared" si="545"/>
        <v>0</v>
      </c>
      <c r="AD3673" s="130" t="str">
        <f t="shared" si="546"/>
        <v>88003-102</v>
      </c>
      <c r="AE3673" s="136"/>
      <c r="AF3673" s="137"/>
      <c r="AG3673" s="1"/>
      <c r="AH3673" s="43"/>
      <c r="AI3673" s="229">
        <v>45490</v>
      </c>
    </row>
    <row r="3674" spans="1:35" x14ac:dyDescent="0.25">
      <c r="A3674" s="147">
        <v>45450</v>
      </c>
      <c r="B3674" s="82" t="s">
        <v>10182</v>
      </c>
      <c r="C3674" s="51"/>
      <c r="D3674" s="51" t="s">
        <v>4721</v>
      </c>
      <c r="E3674" s="54">
        <v>45449</v>
      </c>
      <c r="F3674" s="51" t="s">
        <v>90</v>
      </c>
      <c r="G3674" s="48" t="s">
        <v>4720</v>
      </c>
      <c r="H3674" s="52">
        <v>5</v>
      </c>
      <c r="I3674" s="51" t="s">
        <v>10183</v>
      </c>
      <c r="J3674" s="1">
        <v>19.489999999999998</v>
      </c>
      <c r="K3674" s="132"/>
      <c r="L3674" s="131"/>
      <c r="M3674" s="131"/>
      <c r="N3674" s="131"/>
      <c r="O3674" s="133">
        <f t="shared" si="548"/>
        <v>0</v>
      </c>
      <c r="P3674" s="131"/>
      <c r="Q3674" s="131"/>
      <c r="R3674" s="134" t="s">
        <v>9073</v>
      </c>
      <c r="S3674" s="149">
        <v>1.8291666666666648</v>
      </c>
      <c r="T3674" s="149">
        <v>0.36583333333333296</v>
      </c>
      <c r="U3674" s="150">
        <v>45504</v>
      </c>
      <c r="V3674" s="149">
        <v>0.16666666666666741</v>
      </c>
      <c r="W3674" s="130">
        <v>0.25</v>
      </c>
      <c r="X3674" s="135">
        <v>37</v>
      </c>
      <c r="Y3674" s="130" t="str">
        <f t="shared" si="541"/>
        <v>CA187B</v>
      </c>
      <c r="Z3674" s="130">
        <f t="shared" si="542"/>
        <v>0</v>
      </c>
      <c r="AA3674" s="135">
        <f t="shared" si="543"/>
        <v>0.25</v>
      </c>
      <c r="AB3674" s="135">
        <f t="shared" si="544"/>
        <v>19.489999999999998</v>
      </c>
      <c r="AC3674" s="130">
        <f t="shared" si="545"/>
        <v>37</v>
      </c>
      <c r="AD3674" s="130" t="str">
        <f t="shared" si="546"/>
        <v>64900-567B</v>
      </c>
      <c r="AE3674" s="136"/>
      <c r="AF3674" s="137"/>
      <c r="AG3674" s="1"/>
      <c r="AH3674" s="43"/>
      <c r="AI3674" s="229">
        <v>45449</v>
      </c>
    </row>
    <row r="3675" spans="1:35" x14ac:dyDescent="0.25">
      <c r="A3675" s="147">
        <v>45450</v>
      </c>
      <c r="B3675" s="82" t="s">
        <v>10181</v>
      </c>
      <c r="C3675" s="51"/>
      <c r="D3675" s="51" t="s">
        <v>4616</v>
      </c>
      <c r="E3675" s="54">
        <v>45449</v>
      </c>
      <c r="F3675" s="51" t="s">
        <v>90</v>
      </c>
      <c r="G3675" s="48" t="s">
        <v>4613</v>
      </c>
      <c r="H3675" s="52">
        <v>5</v>
      </c>
      <c r="I3675" s="51" t="s">
        <v>8960</v>
      </c>
      <c r="J3675" s="1">
        <v>14.95</v>
      </c>
      <c r="K3675" s="132"/>
      <c r="L3675" s="131"/>
      <c r="M3675" s="131"/>
      <c r="N3675" s="131"/>
      <c r="O3675" s="133">
        <f t="shared" si="548"/>
        <v>0</v>
      </c>
      <c r="P3675" s="131"/>
      <c r="Q3675" s="131"/>
      <c r="R3675" s="134" t="s">
        <v>9073</v>
      </c>
      <c r="S3675" s="149">
        <v>2.4761111111111096</v>
      </c>
      <c r="T3675" s="149">
        <v>0.4952222222222219</v>
      </c>
      <c r="U3675" s="150">
        <v>45502</v>
      </c>
      <c r="V3675" s="149">
        <v>0.16666666666666607</v>
      </c>
      <c r="W3675" s="130">
        <v>0.25</v>
      </c>
      <c r="X3675" s="135">
        <v>32.85</v>
      </c>
      <c r="Y3675" s="130" t="str">
        <f t="shared" si="541"/>
        <v>CA187</v>
      </c>
      <c r="Z3675" s="130">
        <f t="shared" si="542"/>
        <v>0</v>
      </c>
      <c r="AA3675" s="135">
        <f t="shared" si="543"/>
        <v>0.25</v>
      </c>
      <c r="AB3675" s="135">
        <f t="shared" si="544"/>
        <v>14.95</v>
      </c>
      <c r="AC3675" s="130">
        <f t="shared" si="545"/>
        <v>32.85</v>
      </c>
      <c r="AD3675" s="130" t="str">
        <f t="shared" si="546"/>
        <v>64900-567A</v>
      </c>
      <c r="AE3675" s="136"/>
      <c r="AF3675" s="137"/>
      <c r="AG3675" s="1"/>
      <c r="AH3675" s="43"/>
      <c r="AI3675" s="229">
        <v>45449</v>
      </c>
    </row>
    <row r="3676" spans="1:35" x14ac:dyDescent="0.25">
      <c r="A3676" s="140">
        <v>45489</v>
      </c>
      <c r="B3676" s="55" t="s">
        <v>10392</v>
      </c>
      <c r="C3676" s="51" t="s">
        <v>5091</v>
      </c>
      <c r="D3676" s="51" t="s">
        <v>10394</v>
      </c>
      <c r="E3676" s="54">
        <v>45506</v>
      </c>
      <c r="F3676" s="51" t="s">
        <v>10278</v>
      </c>
      <c r="G3676" s="48" t="s">
        <v>10393</v>
      </c>
      <c r="H3676" s="52">
        <v>10</v>
      </c>
      <c r="I3676" s="51" t="s">
        <v>3349</v>
      </c>
      <c r="J3676" s="1">
        <v>204</v>
      </c>
      <c r="K3676" s="132">
        <v>1046010</v>
      </c>
      <c r="L3676" s="131"/>
      <c r="M3676" s="131">
        <v>21.6</v>
      </c>
      <c r="N3676" s="131">
        <v>4.05</v>
      </c>
      <c r="O3676" s="133">
        <f t="shared" si="548"/>
        <v>87.48</v>
      </c>
      <c r="P3676" s="131" t="s">
        <v>3486</v>
      </c>
      <c r="Q3676" s="131" t="s">
        <v>464</v>
      </c>
      <c r="R3676" s="134" t="s">
        <v>259</v>
      </c>
      <c r="S3676" s="149">
        <v>29.209722222222222</v>
      </c>
      <c r="T3676" s="149">
        <v>2.9209722222222223</v>
      </c>
      <c r="U3676" s="150">
        <v>45504</v>
      </c>
      <c r="V3676" s="149">
        <v>0.16666666666666607</v>
      </c>
      <c r="W3676" s="130">
        <v>3.46</v>
      </c>
      <c r="X3676" s="135">
        <v>540</v>
      </c>
      <c r="Y3676" s="130" t="str">
        <f t="shared" si="541"/>
        <v>RL638FG</v>
      </c>
      <c r="Z3676" s="130" t="str">
        <f t="shared" si="542"/>
        <v>6/NCR20700B</v>
      </c>
      <c r="AA3676" s="135">
        <f t="shared" si="543"/>
        <v>3.46</v>
      </c>
      <c r="AB3676" s="135">
        <f t="shared" si="544"/>
        <v>204</v>
      </c>
      <c r="AC3676" s="130">
        <f t="shared" si="545"/>
        <v>540</v>
      </c>
      <c r="AD3676" s="130" t="str">
        <f t="shared" si="546"/>
        <v>66000-887FG</v>
      </c>
      <c r="AE3676" s="136"/>
      <c r="AF3676" s="137"/>
      <c r="AG3676" s="1" t="s">
        <v>152</v>
      </c>
      <c r="AH3676" s="43">
        <v>25091</v>
      </c>
      <c r="AI3676" s="229">
        <v>45485</v>
      </c>
    </row>
    <row r="3677" spans="1:35" x14ac:dyDescent="0.25">
      <c r="A3677" s="146">
        <v>45498</v>
      </c>
      <c r="B3677" s="57" t="s">
        <v>10488</v>
      </c>
      <c r="C3677" s="51" t="s">
        <v>646</v>
      </c>
      <c r="D3677" s="51" t="s">
        <v>647</v>
      </c>
      <c r="E3677" s="54">
        <v>45510</v>
      </c>
      <c r="F3677" s="51" t="s">
        <v>255</v>
      </c>
      <c r="G3677" s="48" t="s">
        <v>645</v>
      </c>
      <c r="H3677" s="52">
        <v>1</v>
      </c>
      <c r="I3677" s="51" t="s">
        <v>113</v>
      </c>
      <c r="J3677" s="1">
        <v>15.31</v>
      </c>
      <c r="K3677" s="132">
        <v>1047130</v>
      </c>
      <c r="L3677" s="131"/>
      <c r="M3677" s="131">
        <v>10.8</v>
      </c>
      <c r="N3677" s="131">
        <v>3.35</v>
      </c>
      <c r="O3677" s="133">
        <f t="shared" si="548"/>
        <v>36.180000000000007</v>
      </c>
      <c r="P3677" s="131" t="s">
        <v>3486</v>
      </c>
      <c r="Q3677" s="131" t="s">
        <v>577</v>
      </c>
      <c r="R3677" s="134" t="s">
        <v>9048</v>
      </c>
      <c r="S3677" s="149">
        <v>2.7105555555555552</v>
      </c>
      <c r="T3677" s="149">
        <v>2.7105555555555552</v>
      </c>
      <c r="U3677" s="150">
        <v>45511</v>
      </c>
      <c r="V3677" s="149">
        <v>0.16666666666666607</v>
      </c>
      <c r="W3677" s="130">
        <v>1.04</v>
      </c>
      <c r="X3677" s="135">
        <v>80.39</v>
      </c>
      <c r="Y3677" s="130" t="str">
        <f t="shared" si="541"/>
        <v>RECELL381</v>
      </c>
      <c r="Z3677" s="130" t="str">
        <f t="shared" si="542"/>
        <v>3/NCR18650B</v>
      </c>
      <c r="AA3677" s="135">
        <f t="shared" si="543"/>
        <v>1.04</v>
      </c>
      <c r="AB3677" s="135">
        <f t="shared" si="544"/>
        <v>15.31</v>
      </c>
      <c r="AC3677" s="130">
        <f t="shared" si="545"/>
        <v>80.39</v>
      </c>
      <c r="AD3677" s="130" t="str">
        <f t="shared" si="546"/>
        <v>22000-535F</v>
      </c>
      <c r="AE3677" s="136"/>
      <c r="AF3677" s="137"/>
      <c r="AG3677" s="1" t="s">
        <v>9312</v>
      </c>
      <c r="AH3677" s="43" t="s">
        <v>277</v>
      </c>
      <c r="AI3677" s="229">
        <v>45496</v>
      </c>
    </row>
    <row r="3678" spans="1:35" x14ac:dyDescent="0.25">
      <c r="A3678" s="147">
        <v>45499</v>
      </c>
      <c r="B3678" s="82" t="s">
        <v>10509</v>
      </c>
      <c r="C3678" s="78" t="s">
        <v>10512</v>
      </c>
      <c r="D3678" s="51" t="s">
        <v>10511</v>
      </c>
      <c r="E3678" s="54">
        <v>45509</v>
      </c>
      <c r="F3678" s="51" t="s">
        <v>420</v>
      </c>
      <c r="G3678" s="48" t="s">
        <v>10510</v>
      </c>
      <c r="H3678" s="52">
        <v>1</v>
      </c>
      <c r="I3678" s="51" t="s">
        <v>122</v>
      </c>
      <c r="J3678" s="1">
        <v>8.74</v>
      </c>
      <c r="K3678" s="132">
        <v>1047273</v>
      </c>
      <c r="L3678" s="131"/>
      <c r="M3678" s="131">
        <v>7.2</v>
      </c>
      <c r="N3678" s="131">
        <v>0.7</v>
      </c>
      <c r="O3678" s="133">
        <f t="shared" si="548"/>
        <v>5.04</v>
      </c>
      <c r="P3678" s="131" t="s">
        <v>4011</v>
      </c>
      <c r="Q3678" s="131" t="s">
        <v>464</v>
      </c>
      <c r="R3678" s="134" t="s">
        <v>9073</v>
      </c>
      <c r="S3678" s="149">
        <v>1.6936111111111125</v>
      </c>
      <c r="T3678" s="149">
        <v>1.6936111111111125</v>
      </c>
      <c r="U3678" s="150">
        <v>45511</v>
      </c>
      <c r="V3678" s="149">
        <v>0.16666666666666741</v>
      </c>
      <c r="W3678" s="130">
        <v>0.25</v>
      </c>
      <c r="X3678" s="135">
        <v>35.75</v>
      </c>
      <c r="Y3678" s="130" t="str">
        <f t="shared" si="541"/>
        <v>N707</v>
      </c>
      <c r="Z3678" s="130" t="str">
        <f t="shared" si="542"/>
        <v>6/N-1700AACL</v>
      </c>
      <c r="AA3678" s="135">
        <f t="shared" si="543"/>
        <v>0.25</v>
      </c>
      <c r="AB3678" s="135">
        <f t="shared" si="544"/>
        <v>8.74</v>
      </c>
      <c r="AC3678" s="130">
        <f t="shared" si="545"/>
        <v>35.75</v>
      </c>
      <c r="AD3678" s="130" t="str">
        <f t="shared" si="546"/>
        <v>22000-681I</v>
      </c>
      <c r="AE3678" s="136"/>
      <c r="AF3678" s="137"/>
      <c r="AG3678" s="1" t="s">
        <v>573</v>
      </c>
      <c r="AH3678" s="43">
        <v>23964</v>
      </c>
      <c r="AI3678" s="229">
        <v>45497</v>
      </c>
    </row>
    <row r="3679" spans="1:35" x14ac:dyDescent="0.25">
      <c r="A3679" s="140">
        <v>45489</v>
      </c>
      <c r="B3679" s="55" t="s">
        <v>10395</v>
      </c>
      <c r="C3679" s="51" t="s">
        <v>5091</v>
      </c>
      <c r="D3679" s="51" t="s">
        <v>10398</v>
      </c>
      <c r="E3679" s="54">
        <v>45506</v>
      </c>
      <c r="F3679" s="51" t="s">
        <v>10278</v>
      </c>
      <c r="G3679" s="48" t="s">
        <v>10396</v>
      </c>
      <c r="H3679" s="52">
        <v>10</v>
      </c>
      <c r="I3679" s="51" t="s">
        <v>10397</v>
      </c>
      <c r="J3679" s="1">
        <v>124.01</v>
      </c>
      <c r="K3679" s="132">
        <v>1046010</v>
      </c>
      <c r="L3679" s="131"/>
      <c r="M3679" s="131">
        <v>21.6</v>
      </c>
      <c r="N3679" s="131">
        <v>4.05</v>
      </c>
      <c r="O3679" s="133">
        <f t="shared" si="548"/>
        <v>87.48</v>
      </c>
      <c r="P3679" s="131" t="s">
        <v>3486</v>
      </c>
      <c r="Q3679" s="131" t="s">
        <v>464</v>
      </c>
      <c r="R3679" s="134" t="s">
        <v>2172</v>
      </c>
      <c r="S3679" s="149">
        <v>15.113888888888894</v>
      </c>
      <c r="T3679" s="149">
        <v>1.5113888888888893</v>
      </c>
      <c r="U3679" s="150">
        <v>45511</v>
      </c>
      <c r="V3679" s="149">
        <v>0.49999999999999956</v>
      </c>
      <c r="W3679" s="130">
        <v>2.5</v>
      </c>
      <c r="X3679" s="135">
        <v>450</v>
      </c>
      <c r="Y3679" s="130" t="str">
        <f t="shared" si="541"/>
        <v>RL638NFG</v>
      </c>
      <c r="Z3679" s="130" t="str">
        <f t="shared" si="542"/>
        <v>6/NCR20700B</v>
      </c>
      <c r="AA3679" s="135">
        <f t="shared" si="543"/>
        <v>2.5</v>
      </c>
      <c r="AB3679" s="135">
        <f t="shared" si="544"/>
        <v>124.01</v>
      </c>
      <c r="AC3679" s="130">
        <f t="shared" si="545"/>
        <v>450</v>
      </c>
      <c r="AD3679" s="130" t="str">
        <f t="shared" si="546"/>
        <v>66000-887NFG</v>
      </c>
      <c r="AE3679" s="136"/>
      <c r="AF3679" s="137"/>
      <c r="AG3679" s="1" t="s">
        <v>152</v>
      </c>
      <c r="AH3679" s="43">
        <v>25091</v>
      </c>
      <c r="AI3679" s="229">
        <v>45485</v>
      </c>
    </row>
    <row r="3680" spans="1:35" x14ac:dyDescent="0.25">
      <c r="A3680" s="146">
        <v>45505</v>
      </c>
      <c r="B3680" s="57" t="s">
        <v>10577</v>
      </c>
      <c r="C3680" s="51" t="s">
        <v>432</v>
      </c>
      <c r="D3680" s="51" t="s">
        <v>3546</v>
      </c>
      <c r="E3680" s="54">
        <v>45531</v>
      </c>
      <c r="F3680" s="51" t="s">
        <v>571</v>
      </c>
      <c r="G3680" s="48" t="s">
        <v>3545</v>
      </c>
      <c r="H3680" s="52">
        <v>20</v>
      </c>
      <c r="I3680" s="51" t="s">
        <v>326</v>
      </c>
      <c r="J3680" s="1">
        <v>28.55</v>
      </c>
      <c r="K3680" s="132">
        <v>1047998</v>
      </c>
      <c r="L3680" s="131"/>
      <c r="M3680" s="131">
        <v>7.2</v>
      </c>
      <c r="N3680" s="131">
        <v>4.5</v>
      </c>
      <c r="O3680" s="133">
        <f t="shared" si="548"/>
        <v>32.4</v>
      </c>
      <c r="P3680" s="131" t="s">
        <v>3497</v>
      </c>
      <c r="Q3680" s="131" t="s">
        <v>464</v>
      </c>
      <c r="R3680" s="134" t="s">
        <v>2172</v>
      </c>
      <c r="S3680" s="149">
        <v>8.4222222222222207</v>
      </c>
      <c r="T3680" s="149">
        <v>0.42111111111111105</v>
      </c>
      <c r="U3680" s="150">
        <v>45511</v>
      </c>
      <c r="V3680" s="149">
        <v>0.49999999999999956</v>
      </c>
      <c r="W3680" s="130">
        <v>0.47</v>
      </c>
      <c r="X3680" s="135">
        <v>45</v>
      </c>
      <c r="Y3680" s="130" t="str">
        <f t="shared" si="541"/>
        <v>N404</v>
      </c>
      <c r="Z3680" s="130" t="str">
        <f t="shared" si="542"/>
        <v>6/MH-C4500HT</v>
      </c>
      <c r="AA3680" s="135">
        <f t="shared" si="543"/>
        <v>0.47</v>
      </c>
      <c r="AB3680" s="135">
        <f t="shared" si="544"/>
        <v>28.55</v>
      </c>
      <c r="AC3680" s="130">
        <f t="shared" si="545"/>
        <v>45</v>
      </c>
      <c r="AD3680" s="130" t="str">
        <f t="shared" si="546"/>
        <v>66000-382</v>
      </c>
      <c r="AE3680" s="136"/>
      <c r="AF3680" s="137"/>
      <c r="AG3680" s="1" t="s">
        <v>153</v>
      </c>
      <c r="AH3680" s="43">
        <v>65616</v>
      </c>
      <c r="AI3680" s="229">
        <v>45504</v>
      </c>
    </row>
    <row r="3681" spans="1:35" x14ac:dyDescent="0.25">
      <c r="A3681" s="144">
        <v>45497</v>
      </c>
      <c r="B3681" s="56" t="s">
        <v>10468</v>
      </c>
      <c r="C3681" s="51" t="s">
        <v>1418</v>
      </c>
      <c r="D3681" s="51" t="s">
        <v>1419</v>
      </c>
      <c r="E3681" s="54">
        <v>45516</v>
      </c>
      <c r="F3681" s="51" t="s">
        <v>407</v>
      </c>
      <c r="G3681" s="48" t="s">
        <v>1416</v>
      </c>
      <c r="H3681" s="52">
        <v>7</v>
      </c>
      <c r="I3681" s="51" t="s">
        <v>1417</v>
      </c>
      <c r="J3681" s="1">
        <v>58.11</v>
      </c>
      <c r="K3681" s="132">
        <v>1046928</v>
      </c>
      <c r="L3681" s="131"/>
      <c r="M3681" s="131">
        <v>21.6</v>
      </c>
      <c r="N3681" s="131">
        <v>14</v>
      </c>
      <c r="O3681" s="133">
        <f t="shared" si="548"/>
        <v>302.40000000000003</v>
      </c>
      <c r="P3681" s="131" t="s">
        <v>421</v>
      </c>
      <c r="Q3681" s="131" t="s">
        <v>464</v>
      </c>
      <c r="R3681" s="134" t="s">
        <v>10609</v>
      </c>
      <c r="S3681" s="149">
        <v>15.045555555555556</v>
      </c>
      <c r="T3681" s="149">
        <v>2.1493650793650794</v>
      </c>
      <c r="U3681" s="150">
        <v>45511</v>
      </c>
      <c r="V3681" s="149">
        <v>0.33333333333333215</v>
      </c>
      <c r="W3681" s="130">
        <v>1.19</v>
      </c>
      <c r="X3681" s="135">
        <v>322.57</v>
      </c>
      <c r="Y3681" s="130" t="str">
        <f t="shared" si="541"/>
        <v>L835</v>
      </c>
      <c r="Z3681" s="130" t="str">
        <f t="shared" si="542"/>
        <v>6/ER34615M</v>
      </c>
      <c r="AA3681" s="135">
        <f t="shared" si="543"/>
        <v>1.19</v>
      </c>
      <c r="AB3681" s="135">
        <f t="shared" si="544"/>
        <v>58.11</v>
      </c>
      <c r="AC3681" s="130">
        <f t="shared" si="545"/>
        <v>322.57</v>
      </c>
      <c r="AD3681" s="130" t="str">
        <f t="shared" si="546"/>
        <v>66003-950</v>
      </c>
      <c r="AE3681" s="136"/>
      <c r="AF3681" s="137"/>
      <c r="AG3681" s="1" t="s">
        <v>153</v>
      </c>
      <c r="AH3681" s="43">
        <v>66811</v>
      </c>
      <c r="AI3681" s="229">
        <v>45404</v>
      </c>
    </row>
    <row r="3682" spans="1:35" x14ac:dyDescent="0.25">
      <c r="A3682" s="139">
        <v>45509</v>
      </c>
      <c r="B3682" s="58" t="s">
        <v>10594</v>
      </c>
      <c r="C3682" s="51" t="s">
        <v>2942</v>
      </c>
      <c r="D3682" s="51" t="s">
        <v>2943</v>
      </c>
      <c r="E3682" s="54">
        <v>45519</v>
      </c>
      <c r="F3682" s="51" t="s">
        <v>2936</v>
      </c>
      <c r="G3682" s="48" t="s">
        <v>2941</v>
      </c>
      <c r="H3682" s="52">
        <v>14</v>
      </c>
      <c r="I3682" s="51" t="s">
        <v>2319</v>
      </c>
      <c r="J3682" s="1">
        <v>6.06</v>
      </c>
      <c r="K3682" s="132">
        <v>1048155</v>
      </c>
      <c r="L3682" s="131"/>
      <c r="M3682" s="131">
        <v>6</v>
      </c>
      <c r="N3682" s="131">
        <v>1.6</v>
      </c>
      <c r="O3682" s="133">
        <f t="shared" si="548"/>
        <v>9.6000000000000014</v>
      </c>
      <c r="P3682" s="131" t="s">
        <v>4011</v>
      </c>
      <c r="Q3682" s="131" t="s">
        <v>583</v>
      </c>
      <c r="R3682" s="134" t="s">
        <v>9073</v>
      </c>
      <c r="S3682" s="149">
        <v>6.2097222222222213</v>
      </c>
      <c r="T3682" s="149">
        <v>0.44355158730158722</v>
      </c>
      <c r="U3682" s="150">
        <v>45510</v>
      </c>
      <c r="V3682" s="149">
        <v>0.50000000000000089</v>
      </c>
      <c r="W3682" s="130">
        <v>0.56999999999999995</v>
      </c>
      <c r="X3682" s="135">
        <v>28</v>
      </c>
      <c r="Y3682" s="130" t="str">
        <f t="shared" si="541"/>
        <v>N1937</v>
      </c>
      <c r="Z3682" s="130" t="str">
        <f t="shared" si="542"/>
        <v>5/IT1600CS</v>
      </c>
      <c r="AA3682" s="135">
        <f t="shared" si="543"/>
        <v>0.56999999999999995</v>
      </c>
      <c r="AB3682" s="135">
        <f t="shared" si="544"/>
        <v>6.06</v>
      </c>
      <c r="AC3682" s="130">
        <f t="shared" si="545"/>
        <v>28</v>
      </c>
      <c r="AD3682" s="130" t="str">
        <f t="shared" si="546"/>
        <v>66002-413</v>
      </c>
      <c r="AE3682" s="136"/>
      <c r="AF3682" s="137"/>
      <c r="AG3682" s="1" t="s">
        <v>152</v>
      </c>
      <c r="AH3682" s="43">
        <v>2296</v>
      </c>
      <c r="AI3682" s="229">
        <v>45505</v>
      </c>
    </row>
    <row r="3683" spans="1:35" x14ac:dyDescent="0.25">
      <c r="A3683" s="144">
        <v>45497</v>
      </c>
      <c r="B3683" s="56" t="s">
        <v>10474</v>
      </c>
      <c r="C3683" s="51" t="s">
        <v>10477</v>
      </c>
      <c r="D3683" s="51" t="s">
        <v>10610</v>
      </c>
      <c r="E3683" s="54">
        <v>45510</v>
      </c>
      <c r="F3683" s="51" t="s">
        <v>10475</v>
      </c>
      <c r="G3683" s="48" t="s">
        <v>10476</v>
      </c>
      <c r="H3683" s="52">
        <v>1</v>
      </c>
      <c r="I3683" s="51" t="s">
        <v>364</v>
      </c>
      <c r="J3683" s="1">
        <v>84.62</v>
      </c>
      <c r="K3683" s="132">
        <v>1047017</v>
      </c>
      <c r="L3683" s="131"/>
      <c r="M3683" s="131">
        <v>22.2</v>
      </c>
      <c r="N3683" s="131">
        <v>10</v>
      </c>
      <c r="O3683" s="133">
        <f t="shared" si="548"/>
        <v>222</v>
      </c>
      <c r="P3683" s="131" t="s">
        <v>3486</v>
      </c>
      <c r="Q3683" s="131" t="s">
        <v>10478</v>
      </c>
      <c r="R3683" s="134" t="s">
        <v>10390</v>
      </c>
      <c r="S3683" s="149">
        <v>5.6394444444444485</v>
      </c>
      <c r="T3683" s="149">
        <v>5.6394444444444485</v>
      </c>
      <c r="U3683" s="150">
        <v>45510</v>
      </c>
      <c r="V3683" s="149">
        <v>0.16666666666666607</v>
      </c>
      <c r="W3683" s="130">
        <v>0.5</v>
      </c>
      <c r="X3683" s="135">
        <v>480</v>
      </c>
      <c r="Y3683" s="130" t="str">
        <f t="shared" si="541"/>
        <v>RECELL1729</v>
      </c>
      <c r="Z3683" s="130" t="str">
        <f t="shared" si="542"/>
        <v>24/UR18650ZY</v>
      </c>
      <c r="AA3683" s="135">
        <f t="shared" si="543"/>
        <v>0.5</v>
      </c>
      <c r="AB3683" s="135">
        <f t="shared" si="544"/>
        <v>84.62</v>
      </c>
      <c r="AC3683" s="130">
        <f t="shared" si="545"/>
        <v>480</v>
      </c>
      <c r="AD3683" s="130" t="str">
        <f t="shared" si="546"/>
        <v>66003-294</v>
      </c>
      <c r="AE3683" s="136"/>
      <c r="AF3683" s="137"/>
      <c r="AG3683" s="1" t="s">
        <v>152</v>
      </c>
      <c r="AH3683" s="43">
        <v>3074</v>
      </c>
      <c r="AI3683" s="229">
        <v>45495</v>
      </c>
    </row>
    <row r="3684" spans="1:35" x14ac:dyDescent="0.25">
      <c r="A3684" s="139">
        <v>45502</v>
      </c>
      <c r="B3684" s="58" t="s">
        <v>10522</v>
      </c>
      <c r="C3684" s="51" t="s">
        <v>7788</v>
      </c>
      <c r="D3684" s="51" t="s">
        <v>7789</v>
      </c>
      <c r="E3684" s="54">
        <v>45523</v>
      </c>
      <c r="F3684" s="51" t="s">
        <v>10523</v>
      </c>
      <c r="G3684" s="48" t="s">
        <v>7787</v>
      </c>
      <c r="H3684" s="52">
        <v>1</v>
      </c>
      <c r="I3684" s="51" t="s">
        <v>5051</v>
      </c>
      <c r="J3684" s="1">
        <v>36.42</v>
      </c>
      <c r="K3684" s="132">
        <v>1047559</v>
      </c>
      <c r="L3684" s="131"/>
      <c r="M3684" s="131"/>
      <c r="N3684" s="131"/>
      <c r="O3684" s="133">
        <f t="shared" si="548"/>
        <v>0</v>
      </c>
      <c r="P3684" s="131"/>
      <c r="Q3684" s="131"/>
      <c r="R3684" s="134" t="s">
        <v>9073</v>
      </c>
      <c r="S3684" s="149">
        <v>0.54694444444444512</v>
      </c>
      <c r="T3684" s="149">
        <v>0.54694444444444512</v>
      </c>
      <c r="U3684" s="150">
        <v>45509</v>
      </c>
      <c r="V3684" s="149">
        <v>0.16666666666666607</v>
      </c>
      <c r="W3684" s="130">
        <v>3.82</v>
      </c>
      <c r="X3684" s="135">
        <v>111.21</v>
      </c>
      <c r="Y3684" s="130" t="str">
        <f t="shared" si="541"/>
        <v>CH582</v>
      </c>
      <c r="Z3684" s="130" t="str">
        <f t="shared" si="542"/>
        <v>CH1-MBM06</v>
      </c>
      <c r="AA3684" s="135">
        <f t="shared" si="543"/>
        <v>3.82</v>
      </c>
      <c r="AB3684" s="135">
        <f t="shared" si="544"/>
        <v>36.42</v>
      </c>
      <c r="AC3684" s="130">
        <f t="shared" si="545"/>
        <v>111.21</v>
      </c>
      <c r="AD3684" s="130" t="str">
        <f t="shared" si="546"/>
        <v>20006-473MBM06</v>
      </c>
      <c r="AE3684" s="136"/>
      <c r="AF3684" s="137"/>
      <c r="AG3684" s="1" t="s">
        <v>573</v>
      </c>
      <c r="AH3684" s="43">
        <v>23531</v>
      </c>
      <c r="AI3684" s="229">
        <v>45502</v>
      </c>
    </row>
    <row r="3685" spans="1:35" x14ac:dyDescent="0.25">
      <c r="A3685" s="144">
        <v>45504</v>
      </c>
      <c r="B3685" s="56" t="s">
        <v>10555</v>
      </c>
      <c r="C3685" s="51" t="s">
        <v>10558</v>
      </c>
      <c r="D3685" s="51" t="s">
        <v>10557</v>
      </c>
      <c r="E3685" s="54">
        <v>45516</v>
      </c>
      <c r="F3685" s="51" t="s">
        <v>90</v>
      </c>
      <c r="G3685" s="48" t="s">
        <v>10556</v>
      </c>
      <c r="H3685" s="52">
        <v>10</v>
      </c>
      <c r="I3685" s="51" t="s">
        <v>5616</v>
      </c>
      <c r="J3685" s="1">
        <v>0</v>
      </c>
      <c r="K3685" s="132"/>
      <c r="L3685" s="131"/>
      <c r="M3685" s="131"/>
      <c r="N3685" s="131"/>
      <c r="O3685" s="133">
        <f t="shared" si="548"/>
        <v>0</v>
      </c>
      <c r="P3685" s="131" t="s">
        <v>411</v>
      </c>
      <c r="Q3685" s="131" t="s">
        <v>582</v>
      </c>
      <c r="R3685" s="134" t="s">
        <v>9073</v>
      </c>
      <c r="S3685" s="149">
        <v>4.6563888888888911</v>
      </c>
      <c r="T3685" s="149">
        <v>0.4656388888888891</v>
      </c>
      <c r="U3685" s="150">
        <v>45513</v>
      </c>
      <c r="V3685" s="149">
        <v>0.16666666666666741</v>
      </c>
      <c r="W3685" s="130">
        <v>0.25</v>
      </c>
      <c r="X3685" s="135">
        <v>0</v>
      </c>
      <c r="Y3685" s="130" t="str">
        <f t="shared" si="541"/>
        <v>L377</v>
      </c>
      <c r="Z3685" s="130" t="str">
        <f t="shared" si="542"/>
        <v>2/CR17450SE</v>
      </c>
      <c r="AA3685" s="135">
        <f t="shared" si="543"/>
        <v>0.25</v>
      </c>
      <c r="AB3685" s="135">
        <f t="shared" si="544"/>
        <v>0</v>
      </c>
      <c r="AC3685" s="130">
        <f t="shared" si="545"/>
        <v>0</v>
      </c>
      <c r="AD3685" s="130" t="str">
        <f t="shared" si="546"/>
        <v>32007-602-600</v>
      </c>
      <c r="AE3685" s="136"/>
      <c r="AF3685" s="137"/>
      <c r="AG3685" s="1"/>
      <c r="AH3685" s="43"/>
      <c r="AI3685" s="229">
        <v>45490</v>
      </c>
    </row>
    <row r="3686" spans="1:35" x14ac:dyDescent="0.25">
      <c r="A3686" s="147">
        <v>45499</v>
      </c>
      <c r="B3686" s="82" t="s">
        <v>10493</v>
      </c>
      <c r="C3686" s="51" t="s">
        <v>3180</v>
      </c>
      <c r="D3686" s="51" t="s">
        <v>10495</v>
      </c>
      <c r="E3686" s="54">
        <v>45511</v>
      </c>
      <c r="F3686" s="51" t="s">
        <v>10494</v>
      </c>
      <c r="G3686" s="48" t="s">
        <v>6034</v>
      </c>
      <c r="H3686" s="52">
        <v>1</v>
      </c>
      <c r="I3686" s="51" t="s">
        <v>394</v>
      </c>
      <c r="J3686" s="1">
        <v>175</v>
      </c>
      <c r="K3686" s="132">
        <v>1047277</v>
      </c>
      <c r="L3686" s="131"/>
      <c r="M3686" s="131">
        <v>48</v>
      </c>
      <c r="N3686" s="131">
        <v>3</v>
      </c>
      <c r="O3686" s="133">
        <f t="shared" si="548"/>
        <v>144</v>
      </c>
      <c r="P3686" s="131" t="s">
        <v>3497</v>
      </c>
      <c r="Q3686" s="131" t="s">
        <v>3182</v>
      </c>
      <c r="R3686" s="134" t="s">
        <v>9048</v>
      </c>
      <c r="S3686" s="149">
        <v>4.3755555555555556</v>
      </c>
      <c r="T3686" s="149">
        <v>4.3755555555555556</v>
      </c>
      <c r="U3686" s="150">
        <v>45512</v>
      </c>
      <c r="V3686" s="149">
        <v>0.16666666666666874</v>
      </c>
      <c r="W3686" s="130">
        <v>3.05</v>
      </c>
      <c r="X3686" s="135">
        <v>360</v>
      </c>
      <c r="Y3686" s="130" t="str">
        <f t="shared" si="541"/>
        <v>RECELL1629</v>
      </c>
      <c r="Z3686" s="130" t="str">
        <f t="shared" si="542"/>
        <v>40/HHR-300SCP</v>
      </c>
      <c r="AA3686" s="135">
        <f t="shared" si="543"/>
        <v>3.05</v>
      </c>
      <c r="AB3686" s="135">
        <f t="shared" si="544"/>
        <v>175</v>
      </c>
      <c r="AC3686" s="130">
        <f t="shared" si="545"/>
        <v>360</v>
      </c>
      <c r="AD3686" s="130" t="str">
        <f t="shared" si="546"/>
        <v>66004-083</v>
      </c>
      <c r="AE3686" s="136"/>
      <c r="AF3686" s="137"/>
      <c r="AG3686" s="1" t="s">
        <v>9312</v>
      </c>
      <c r="AH3686" s="43">
        <v>3089</v>
      </c>
      <c r="AI3686" s="229">
        <v>45497</v>
      </c>
    </row>
    <row r="3687" spans="1:35" x14ac:dyDescent="0.25">
      <c r="A3687" s="144">
        <v>45504</v>
      </c>
      <c r="B3687" s="56" t="s">
        <v>10564</v>
      </c>
      <c r="C3687" s="51" t="s">
        <v>10565</v>
      </c>
      <c r="D3687" s="51" t="s">
        <v>1689</v>
      </c>
      <c r="E3687" s="54">
        <v>45516</v>
      </c>
      <c r="F3687" s="51" t="s">
        <v>90</v>
      </c>
      <c r="G3687" s="48" t="s">
        <v>1687</v>
      </c>
      <c r="H3687" s="52">
        <v>5</v>
      </c>
      <c r="I3687" s="51" t="s">
        <v>1688</v>
      </c>
      <c r="J3687" s="1">
        <v>0.81</v>
      </c>
      <c r="K3687" s="132"/>
      <c r="L3687" s="131"/>
      <c r="M3687" s="131"/>
      <c r="N3687" s="131"/>
      <c r="O3687" s="133">
        <f t="shared" si="548"/>
        <v>0</v>
      </c>
      <c r="P3687" s="131" t="s">
        <v>411</v>
      </c>
      <c r="Q3687" s="131" t="s">
        <v>412</v>
      </c>
      <c r="R3687" s="134" t="s">
        <v>248</v>
      </c>
      <c r="S3687" s="149">
        <v>2.3169444444444434</v>
      </c>
      <c r="T3687" s="149">
        <v>0.46338888888888868</v>
      </c>
      <c r="U3687" s="150">
        <v>45512</v>
      </c>
      <c r="V3687" s="149">
        <v>0.16666666666666874</v>
      </c>
      <c r="W3687" s="130">
        <v>0.51</v>
      </c>
      <c r="X3687" s="135">
        <v>4.57</v>
      </c>
      <c r="Y3687" s="130" t="str">
        <f t="shared" si="541"/>
        <v>L612</v>
      </c>
      <c r="Z3687" s="130" t="str">
        <f t="shared" si="542"/>
        <v>1/CR2016MBU</v>
      </c>
      <c r="AA3687" s="135">
        <f t="shared" si="543"/>
        <v>0.51</v>
      </c>
      <c r="AB3687" s="135">
        <f t="shared" si="544"/>
        <v>0.81</v>
      </c>
      <c r="AC3687" s="130">
        <f t="shared" si="545"/>
        <v>4.57</v>
      </c>
      <c r="AD3687" s="130" t="str">
        <f t="shared" si="546"/>
        <v>85000-201MBU</v>
      </c>
      <c r="AE3687" s="136"/>
      <c r="AF3687" s="137"/>
      <c r="AG3687" s="1"/>
      <c r="AH3687" s="43"/>
      <c r="AI3687" s="229">
        <v>45490</v>
      </c>
    </row>
    <row r="3688" spans="1:35" x14ac:dyDescent="0.25">
      <c r="A3688" s="139">
        <v>45509</v>
      </c>
      <c r="B3688" s="58" t="s">
        <v>10595</v>
      </c>
      <c r="C3688" s="51" t="s">
        <v>10597</v>
      </c>
      <c r="D3688" s="51" t="s">
        <v>10598</v>
      </c>
      <c r="E3688" s="54">
        <v>45506</v>
      </c>
      <c r="F3688" s="51" t="s">
        <v>117</v>
      </c>
      <c r="G3688" s="48" t="s">
        <v>10596</v>
      </c>
      <c r="H3688" s="52">
        <v>1</v>
      </c>
      <c r="I3688" s="51" t="s">
        <v>3792</v>
      </c>
      <c r="J3688" s="1">
        <v>5.18</v>
      </c>
      <c r="K3688" s="132">
        <v>1048305</v>
      </c>
      <c r="L3688" s="131"/>
      <c r="M3688" s="131">
        <v>4.8</v>
      </c>
      <c r="N3688" s="131">
        <v>0.25</v>
      </c>
      <c r="O3688" s="133">
        <f t="shared" si="548"/>
        <v>1.2</v>
      </c>
      <c r="P3688" s="131" t="s">
        <v>3497</v>
      </c>
      <c r="Q3688" s="131" t="s">
        <v>562</v>
      </c>
      <c r="R3688" s="134" t="s">
        <v>248</v>
      </c>
      <c r="S3688" s="149">
        <v>1.8583333333333334</v>
      </c>
      <c r="T3688" s="149">
        <v>1.8583333333333334</v>
      </c>
      <c r="U3688" s="150">
        <v>45512</v>
      </c>
      <c r="V3688" s="149">
        <v>8.3333333333333037E-2</v>
      </c>
      <c r="W3688" s="130">
        <v>0.5</v>
      </c>
      <c r="X3688" s="135">
        <v>30</v>
      </c>
      <c r="Y3688" s="130" t="str">
        <f t="shared" si="541"/>
        <v>N2144</v>
      </c>
      <c r="Z3688" s="130" t="str">
        <f t="shared" si="542"/>
        <v>4/V250H</v>
      </c>
      <c r="AA3688" s="135">
        <f t="shared" si="543"/>
        <v>0.5</v>
      </c>
      <c r="AB3688" s="135">
        <f t="shared" si="544"/>
        <v>5.18</v>
      </c>
      <c r="AC3688" s="130">
        <f t="shared" si="545"/>
        <v>30</v>
      </c>
      <c r="AD3688" s="130" t="str">
        <f t="shared" si="546"/>
        <v>66003-300</v>
      </c>
      <c r="AE3688" s="136"/>
      <c r="AF3688" s="137"/>
      <c r="AG3688" s="1" t="s">
        <v>9312</v>
      </c>
      <c r="AH3688" s="43">
        <v>24232</v>
      </c>
      <c r="AI3688" s="229">
        <v>45506</v>
      </c>
    </row>
    <row r="3689" spans="1:35" x14ac:dyDescent="0.25">
      <c r="A3689" s="144">
        <v>45504</v>
      </c>
      <c r="B3689" s="56" t="s">
        <v>10566</v>
      </c>
      <c r="C3689" s="51" t="s">
        <v>2326</v>
      </c>
      <c r="D3689" s="51" t="s">
        <v>4402</v>
      </c>
      <c r="E3689" s="54">
        <v>45516</v>
      </c>
      <c r="F3689" s="51" t="s">
        <v>90</v>
      </c>
      <c r="G3689" s="48" t="s">
        <v>4400</v>
      </c>
      <c r="H3689" s="52">
        <v>5</v>
      </c>
      <c r="I3689" s="51" t="s">
        <v>113</v>
      </c>
      <c r="J3689" s="1">
        <v>0</v>
      </c>
      <c r="K3689" s="132"/>
      <c r="L3689" s="131"/>
      <c r="M3689" s="131"/>
      <c r="N3689" s="131"/>
      <c r="O3689" s="133">
        <f t="shared" si="548"/>
        <v>0</v>
      </c>
      <c r="P3689" s="131" t="s">
        <v>3486</v>
      </c>
      <c r="Q3689" s="131" t="s">
        <v>412</v>
      </c>
      <c r="R3689" s="134" t="s">
        <v>9073</v>
      </c>
      <c r="S3689" s="149">
        <v>2.2258333333333336</v>
      </c>
      <c r="T3689" s="149">
        <v>0.44516666666666671</v>
      </c>
      <c r="U3689" s="150">
        <v>45512</v>
      </c>
      <c r="V3689" s="149">
        <v>0.16666666666666607</v>
      </c>
      <c r="W3689" s="130">
        <v>0.25</v>
      </c>
      <c r="X3689" s="135">
        <v>0</v>
      </c>
      <c r="Y3689" s="130" t="str">
        <f t="shared" si="541"/>
        <v>RL804</v>
      </c>
      <c r="Z3689" s="130" t="str">
        <f t="shared" si="542"/>
        <v>1/NCR18650BF</v>
      </c>
      <c r="AA3689" s="135">
        <f t="shared" si="543"/>
        <v>0.25</v>
      </c>
      <c r="AB3689" s="135">
        <f t="shared" si="544"/>
        <v>0</v>
      </c>
      <c r="AC3689" s="130">
        <f t="shared" si="545"/>
        <v>0</v>
      </c>
      <c r="AD3689" s="130" t="str">
        <f t="shared" si="546"/>
        <v>88003-101</v>
      </c>
      <c r="AE3689" s="136"/>
      <c r="AF3689" s="137"/>
      <c r="AG3689" s="1"/>
      <c r="AH3689" s="43"/>
      <c r="AI3689" s="229">
        <v>45490</v>
      </c>
    </row>
    <row r="3690" spans="1:35" x14ac:dyDescent="0.25">
      <c r="A3690" s="139">
        <v>45509</v>
      </c>
      <c r="B3690" s="58" t="s">
        <v>10591</v>
      </c>
      <c r="C3690" s="51" t="s">
        <v>362</v>
      </c>
      <c r="D3690" s="51" t="s">
        <v>10593</v>
      </c>
      <c r="E3690" s="54">
        <v>45523</v>
      </c>
      <c r="F3690" s="51" t="s">
        <v>333</v>
      </c>
      <c r="G3690" s="48" t="s">
        <v>10592</v>
      </c>
      <c r="H3690" s="52">
        <v>1</v>
      </c>
      <c r="I3690" s="51" t="s">
        <v>114</v>
      </c>
      <c r="J3690" s="1">
        <v>22.54</v>
      </c>
      <c r="K3690" s="132">
        <v>1048095</v>
      </c>
      <c r="L3690" s="131"/>
      <c r="M3690" s="131">
        <v>7.2</v>
      </c>
      <c r="N3690" s="131">
        <v>4.5</v>
      </c>
      <c r="O3690" s="133">
        <f t="shared" si="548"/>
        <v>32.4</v>
      </c>
      <c r="P3690" s="131" t="s">
        <v>3497</v>
      </c>
      <c r="Q3690" s="131" t="s">
        <v>464</v>
      </c>
      <c r="R3690" s="134" t="s">
        <v>9073</v>
      </c>
      <c r="S3690" s="149">
        <v>1.0547222222222228</v>
      </c>
      <c r="T3690" s="149">
        <v>1.0547222222222228</v>
      </c>
      <c r="U3690" s="150">
        <v>45512</v>
      </c>
      <c r="V3690" s="149">
        <v>8.3333333333333037E-2</v>
      </c>
      <c r="W3690" s="130">
        <v>0.79</v>
      </c>
      <c r="X3690" s="135">
        <v>89.14</v>
      </c>
      <c r="Y3690" s="130" t="str">
        <f t="shared" si="541"/>
        <v>N915</v>
      </c>
      <c r="Z3690" s="130" t="str">
        <f t="shared" si="542"/>
        <v>6/HR-4/3FAU</v>
      </c>
      <c r="AA3690" s="135">
        <f t="shared" si="543"/>
        <v>0.79</v>
      </c>
      <c r="AB3690" s="135">
        <f t="shared" si="544"/>
        <v>22.54</v>
      </c>
      <c r="AC3690" s="130">
        <f t="shared" si="545"/>
        <v>89.14</v>
      </c>
      <c r="AD3690" s="130" t="str">
        <f t="shared" si="546"/>
        <v>30006-916TEL</v>
      </c>
      <c r="AE3690" s="136"/>
      <c r="AF3690" s="137"/>
      <c r="AG3690" s="1" t="s">
        <v>573</v>
      </c>
      <c r="AH3690" s="43" t="s">
        <v>334</v>
      </c>
      <c r="AI3690" s="229">
        <v>45505</v>
      </c>
    </row>
    <row r="3691" spans="1:35" x14ac:dyDescent="0.25">
      <c r="A3691" s="139">
        <v>45509</v>
      </c>
      <c r="B3691" s="58" t="s">
        <v>10599</v>
      </c>
      <c r="C3691" s="51" t="s">
        <v>327</v>
      </c>
      <c r="D3691" s="51" t="s">
        <v>328</v>
      </c>
      <c r="E3691" s="54">
        <v>45519</v>
      </c>
      <c r="F3691" s="51" t="s">
        <v>571</v>
      </c>
      <c r="G3691" s="48" t="s">
        <v>325</v>
      </c>
      <c r="H3691" s="52">
        <v>10</v>
      </c>
      <c r="I3691" s="51" t="s">
        <v>326</v>
      </c>
      <c r="J3691" s="1">
        <v>33.35</v>
      </c>
      <c r="K3691" s="132">
        <v>1048338</v>
      </c>
      <c r="L3691" s="131"/>
      <c r="M3691" s="131">
        <v>8.4</v>
      </c>
      <c r="N3691" s="131">
        <v>4.5</v>
      </c>
      <c r="O3691" s="133">
        <f t="shared" si="548"/>
        <v>37.800000000000004</v>
      </c>
      <c r="P3691" s="131" t="s">
        <v>3497</v>
      </c>
      <c r="Q3691" s="131" t="s">
        <v>589</v>
      </c>
      <c r="R3691" s="134" t="s">
        <v>2172</v>
      </c>
      <c r="S3691" s="149">
        <v>10.778055555555557</v>
      </c>
      <c r="T3691" s="149">
        <v>0.7185370370370372</v>
      </c>
      <c r="U3691" s="150">
        <v>45512</v>
      </c>
      <c r="V3691" s="149">
        <v>0.33333333333333215</v>
      </c>
      <c r="W3691" s="130">
        <v>0.82</v>
      </c>
      <c r="X3691" s="135">
        <v>75</v>
      </c>
      <c r="Y3691" s="130" t="str">
        <f t="shared" si="541"/>
        <v>N1387A</v>
      </c>
      <c r="Z3691" s="130" t="str">
        <f t="shared" si="542"/>
        <v>7/MH-C4500HT</v>
      </c>
      <c r="AA3691" s="135">
        <f t="shared" si="543"/>
        <v>0.82</v>
      </c>
      <c r="AB3691" s="135">
        <f t="shared" si="544"/>
        <v>33.35</v>
      </c>
      <c r="AC3691" s="130">
        <f t="shared" si="545"/>
        <v>75</v>
      </c>
      <c r="AD3691" s="130" t="str">
        <f t="shared" si="546"/>
        <v>67001-425</v>
      </c>
      <c r="AE3691" s="136"/>
      <c r="AF3691" s="137"/>
      <c r="AG3691" s="1" t="s">
        <v>153</v>
      </c>
      <c r="AH3691" s="43">
        <v>65616</v>
      </c>
      <c r="AI3691" s="229">
        <v>45506</v>
      </c>
    </row>
    <row r="3692" spans="1:35" x14ac:dyDescent="0.25">
      <c r="A3692" s="139">
        <v>45509</v>
      </c>
      <c r="B3692" s="58" t="s">
        <v>10605</v>
      </c>
      <c r="C3692" s="51" t="s">
        <v>1565</v>
      </c>
      <c r="D3692" s="51" t="s">
        <v>9875</v>
      </c>
      <c r="E3692" s="54">
        <v>45516</v>
      </c>
      <c r="F3692" s="51" t="s">
        <v>10606</v>
      </c>
      <c r="G3692" s="48" t="s">
        <v>10607</v>
      </c>
      <c r="H3692" s="52">
        <v>16</v>
      </c>
      <c r="I3692" s="51" t="s">
        <v>388</v>
      </c>
      <c r="J3692" s="1">
        <v>10.67</v>
      </c>
      <c r="K3692" s="132">
        <v>1048452</v>
      </c>
      <c r="L3692" s="131"/>
      <c r="M3692" s="131">
        <v>3.6</v>
      </c>
      <c r="N3692" s="131">
        <v>17</v>
      </c>
      <c r="O3692" s="133">
        <f t="shared" si="548"/>
        <v>61.2</v>
      </c>
      <c r="P3692" s="131" t="s">
        <v>421</v>
      </c>
      <c r="Q3692" s="131" t="s">
        <v>412</v>
      </c>
      <c r="R3692" s="134" t="s">
        <v>9073</v>
      </c>
      <c r="S3692" s="149">
        <v>5.1347222222222237</v>
      </c>
      <c r="T3692" s="149">
        <v>0.32092013888888898</v>
      </c>
      <c r="U3692" s="150">
        <v>45511</v>
      </c>
      <c r="V3692" s="149">
        <v>0.24999999999999911</v>
      </c>
      <c r="W3692" s="130">
        <v>1.96</v>
      </c>
      <c r="X3692" s="135">
        <v>46</v>
      </c>
      <c r="Y3692" s="130" t="str">
        <f t="shared" si="541"/>
        <v>L998</v>
      </c>
      <c r="Z3692" s="130" t="str">
        <f t="shared" si="542"/>
        <v>1/LS33600</v>
      </c>
      <c r="AA3692" s="135">
        <f t="shared" si="543"/>
        <v>1.96</v>
      </c>
      <c r="AB3692" s="135">
        <f t="shared" si="544"/>
        <v>10.67</v>
      </c>
      <c r="AC3692" s="130">
        <f t="shared" si="545"/>
        <v>46</v>
      </c>
      <c r="AD3692" s="130" t="str">
        <f t="shared" si="546"/>
        <v>66003-684</v>
      </c>
      <c r="AE3692" s="136"/>
      <c r="AF3692" s="137"/>
      <c r="AG3692" s="1" t="s">
        <v>152</v>
      </c>
      <c r="AH3692" s="43">
        <v>3097</v>
      </c>
      <c r="AI3692" s="229">
        <v>45509</v>
      </c>
    </row>
    <row r="3693" spans="1:35" x14ac:dyDescent="0.25">
      <c r="A3693" s="146">
        <v>45512</v>
      </c>
      <c r="B3693" s="57" t="s">
        <v>10643</v>
      </c>
      <c r="C3693" s="51" t="s">
        <v>4308</v>
      </c>
      <c r="D3693" s="51" t="s">
        <v>10645</v>
      </c>
      <c r="E3693" s="54">
        <v>45525</v>
      </c>
      <c r="F3693" s="51" t="s">
        <v>8842</v>
      </c>
      <c r="G3693" s="48" t="s">
        <v>10644</v>
      </c>
      <c r="H3693" s="52">
        <v>20</v>
      </c>
      <c r="I3693" s="51" t="s">
        <v>593</v>
      </c>
      <c r="J3693" s="1">
        <v>6.81</v>
      </c>
      <c r="K3693" s="132">
        <v>1048816</v>
      </c>
      <c r="L3693" s="131"/>
      <c r="M3693" s="131">
        <v>3.6</v>
      </c>
      <c r="N3693" s="131">
        <v>20</v>
      </c>
      <c r="O3693" s="133">
        <f t="shared" si="548"/>
        <v>72</v>
      </c>
      <c r="P3693" s="131" t="s">
        <v>421</v>
      </c>
      <c r="Q3693" s="131" t="s">
        <v>412</v>
      </c>
      <c r="R3693" s="134" t="s">
        <v>9073</v>
      </c>
      <c r="S3693" s="149">
        <v>5.3747222222222231</v>
      </c>
      <c r="T3693" s="149">
        <v>0.26873611111111118</v>
      </c>
      <c r="U3693" s="150">
        <v>45518</v>
      </c>
      <c r="V3693" s="149">
        <v>0.33333333333333215</v>
      </c>
      <c r="W3693" s="130">
        <v>0.26</v>
      </c>
      <c r="X3693" s="135">
        <v>30.73</v>
      </c>
      <c r="Y3693" s="130" t="str">
        <f t="shared" si="541"/>
        <v>L381</v>
      </c>
      <c r="Z3693" s="130" t="str">
        <f t="shared" si="542"/>
        <v>1/ER34615H</v>
      </c>
      <c r="AA3693" s="135">
        <f t="shared" si="543"/>
        <v>0.26</v>
      </c>
      <c r="AB3693" s="135">
        <f t="shared" si="544"/>
        <v>6.81</v>
      </c>
      <c r="AC3693" s="130">
        <f t="shared" si="545"/>
        <v>30.73</v>
      </c>
      <c r="AD3693" s="130" t="str">
        <f t="shared" si="546"/>
        <v>59001-521MLX</v>
      </c>
      <c r="AE3693" s="136"/>
      <c r="AF3693" s="137"/>
      <c r="AG3693" s="1" t="s">
        <v>152</v>
      </c>
      <c r="AH3693" s="43">
        <v>66646</v>
      </c>
      <c r="AI3693" s="229">
        <v>45511</v>
      </c>
    </row>
    <row r="3694" spans="1:35" x14ac:dyDescent="0.25">
      <c r="A3694" s="146">
        <v>45505</v>
      </c>
      <c r="B3694" s="57" t="s">
        <v>10572</v>
      </c>
      <c r="C3694" s="51" t="s">
        <v>330</v>
      </c>
      <c r="D3694" s="51" t="s">
        <v>2982</v>
      </c>
      <c r="E3694" s="54">
        <v>45531</v>
      </c>
      <c r="F3694" s="51" t="s">
        <v>8252</v>
      </c>
      <c r="G3694" s="48" t="s">
        <v>1304</v>
      </c>
      <c r="H3694" s="52">
        <v>24</v>
      </c>
      <c r="I3694" s="51" t="s">
        <v>95</v>
      </c>
      <c r="J3694" s="1">
        <v>40.78</v>
      </c>
      <c r="K3694" s="132">
        <v>1047794</v>
      </c>
      <c r="L3694" s="131"/>
      <c r="M3694" s="131">
        <v>18</v>
      </c>
      <c r="N3694" s="131"/>
      <c r="O3694" s="133">
        <f t="shared" si="548"/>
        <v>0</v>
      </c>
      <c r="P3694" s="131" t="s">
        <v>3538</v>
      </c>
      <c r="Q3694" s="131" t="s">
        <v>592</v>
      </c>
      <c r="R3694" s="134" t="s">
        <v>2878</v>
      </c>
      <c r="S3694" s="149">
        <v>32.611666666666665</v>
      </c>
      <c r="T3694" s="149">
        <v>1.3588194444444444</v>
      </c>
      <c r="U3694" s="150">
        <v>45518</v>
      </c>
      <c r="V3694" s="149">
        <v>2.7499999999999996</v>
      </c>
      <c r="W3694" s="130">
        <v>1.89</v>
      </c>
      <c r="X3694" s="135">
        <v>205</v>
      </c>
      <c r="Y3694" s="130" t="str">
        <f t="shared" si="541"/>
        <v>AL274DEG</v>
      </c>
      <c r="Z3694" s="130" t="str">
        <f t="shared" si="542"/>
        <v>36/LR20XW</v>
      </c>
      <c r="AA3694" s="135">
        <f t="shared" si="543"/>
        <v>1.89</v>
      </c>
      <c r="AB3694" s="135">
        <f t="shared" si="544"/>
        <v>40.78</v>
      </c>
      <c r="AC3694" s="130">
        <f t="shared" si="545"/>
        <v>205</v>
      </c>
      <c r="AD3694" s="130" t="str">
        <f t="shared" si="546"/>
        <v>66000-265DEG</v>
      </c>
      <c r="AE3694" s="136"/>
      <c r="AF3694" s="137"/>
      <c r="AG3694" s="1" t="s">
        <v>151</v>
      </c>
      <c r="AH3694" s="43">
        <v>66200</v>
      </c>
      <c r="AI3694" s="229">
        <v>45503</v>
      </c>
    </row>
    <row r="3695" spans="1:35" x14ac:dyDescent="0.25">
      <c r="A3695" s="146">
        <v>45512</v>
      </c>
      <c r="B3695" s="57" t="s">
        <v>10622</v>
      </c>
      <c r="C3695" s="51" t="s">
        <v>580</v>
      </c>
      <c r="D3695" s="51" t="s">
        <v>10660</v>
      </c>
      <c r="E3695" s="54">
        <v>45524</v>
      </c>
      <c r="F3695" s="51" t="s">
        <v>255</v>
      </c>
      <c r="G3695" s="48" t="s">
        <v>10623</v>
      </c>
      <c r="H3695" s="52">
        <v>1</v>
      </c>
      <c r="I3695" s="51" t="s">
        <v>364</v>
      </c>
      <c r="J3695" s="1">
        <v>7.03</v>
      </c>
      <c r="K3695" s="132">
        <v>1048603</v>
      </c>
      <c r="L3695" s="131"/>
      <c r="M3695" s="131">
        <v>3.7</v>
      </c>
      <c r="N3695" s="131">
        <v>5.2</v>
      </c>
      <c r="O3695" s="133">
        <f t="shared" si="548"/>
        <v>19.240000000000002</v>
      </c>
      <c r="P3695" s="131" t="s">
        <v>3486</v>
      </c>
      <c r="Q3695" s="131" t="s">
        <v>550</v>
      </c>
      <c r="R3695" s="134" t="s">
        <v>9048</v>
      </c>
      <c r="S3695" s="149">
        <v>1.0747222222222232</v>
      </c>
      <c r="T3695" s="149">
        <v>1.0747222222222232</v>
      </c>
      <c r="U3695" s="150">
        <v>45517</v>
      </c>
      <c r="V3695" s="149">
        <v>8.3333333333333037E-2</v>
      </c>
      <c r="W3695" s="130">
        <v>0.25</v>
      </c>
      <c r="X3695" s="135">
        <v>40</v>
      </c>
      <c r="Y3695" s="130" t="str">
        <f t="shared" si="541"/>
        <v>RECELL1733</v>
      </c>
      <c r="Z3695" s="130" t="str">
        <f t="shared" si="542"/>
        <v>2/UR18650ZY</v>
      </c>
      <c r="AA3695" s="135">
        <f t="shared" si="543"/>
        <v>0.25</v>
      </c>
      <c r="AB3695" s="135">
        <f t="shared" si="544"/>
        <v>7.03</v>
      </c>
      <c r="AC3695" s="130">
        <f t="shared" si="545"/>
        <v>40</v>
      </c>
      <c r="AD3695" s="130" t="str">
        <f t="shared" si="546"/>
        <v>66003-303</v>
      </c>
      <c r="AE3695" s="136"/>
      <c r="AF3695" s="137"/>
      <c r="AG3695" s="1" t="s">
        <v>9312</v>
      </c>
      <c r="AH3695" s="43" t="s">
        <v>277</v>
      </c>
      <c r="AI3695" s="229">
        <v>45510</v>
      </c>
    </row>
    <row r="3696" spans="1:35" x14ac:dyDescent="0.25">
      <c r="A3696" s="139">
        <v>45509</v>
      </c>
      <c r="B3696" s="58" t="s">
        <v>10601</v>
      </c>
      <c r="C3696" s="51" t="s">
        <v>10603</v>
      </c>
      <c r="D3696" s="51" t="s">
        <v>10661</v>
      </c>
      <c r="E3696" s="54">
        <v>45520</v>
      </c>
      <c r="F3696" s="51" t="s">
        <v>255</v>
      </c>
      <c r="G3696" s="48" t="s">
        <v>10602</v>
      </c>
      <c r="H3696" s="52">
        <v>1</v>
      </c>
      <c r="I3696" s="1"/>
      <c r="J3696" s="1">
        <v>0</v>
      </c>
      <c r="K3696" s="132">
        <v>1048328</v>
      </c>
      <c r="L3696" s="131"/>
      <c r="M3696" s="131">
        <v>10.8</v>
      </c>
      <c r="N3696" s="131">
        <v>2</v>
      </c>
      <c r="O3696" s="133">
        <f t="shared" si="548"/>
        <v>21.6</v>
      </c>
      <c r="P3696" s="131" t="s">
        <v>4011</v>
      </c>
      <c r="Q3696" s="131" t="s">
        <v>1776</v>
      </c>
      <c r="R3696" s="134" t="s">
        <v>9048</v>
      </c>
      <c r="S3696" s="149">
        <v>0.21222222222222298</v>
      </c>
      <c r="T3696" s="149">
        <v>0.21222222222222298</v>
      </c>
      <c r="U3696" s="150">
        <v>45517</v>
      </c>
      <c r="V3696" s="149">
        <v>0.16666666666666874</v>
      </c>
      <c r="W3696" s="130">
        <v>0.5</v>
      </c>
      <c r="X3696" s="135">
        <v>55</v>
      </c>
      <c r="Y3696" s="130" t="str">
        <f t="shared" si="541"/>
        <v>RECELL1732</v>
      </c>
      <c r="Z3696" s="130" t="str">
        <f t="shared" si="542"/>
        <v>9/IPP2000CS</v>
      </c>
      <c r="AA3696" s="135">
        <f t="shared" si="543"/>
        <v>0.5</v>
      </c>
      <c r="AB3696" s="135">
        <f t="shared" si="544"/>
        <v>0</v>
      </c>
      <c r="AC3696" s="130">
        <f t="shared" si="545"/>
        <v>55</v>
      </c>
      <c r="AD3696" s="130" t="str">
        <f t="shared" si="546"/>
        <v>66003-301</v>
      </c>
      <c r="AE3696" s="136"/>
      <c r="AF3696" s="137"/>
      <c r="AG3696" s="1" t="s">
        <v>9312</v>
      </c>
      <c r="AH3696" s="43" t="s">
        <v>277</v>
      </c>
      <c r="AI3696" s="229">
        <v>45506</v>
      </c>
    </row>
    <row r="3697" spans="1:35" x14ac:dyDescent="0.25">
      <c r="A3697" s="139">
        <v>45495</v>
      </c>
      <c r="B3697" s="58" t="s">
        <v>10446</v>
      </c>
      <c r="C3697" s="51" t="s">
        <v>2931</v>
      </c>
      <c r="D3697" s="51" t="s">
        <v>317</v>
      </c>
      <c r="E3697" s="54">
        <v>45527</v>
      </c>
      <c r="F3697" s="51" t="s">
        <v>267</v>
      </c>
      <c r="G3697" s="48" t="s">
        <v>316</v>
      </c>
      <c r="H3697" s="52">
        <v>2</v>
      </c>
      <c r="I3697" s="51" t="s">
        <v>102</v>
      </c>
      <c r="J3697" s="1">
        <v>91.57</v>
      </c>
      <c r="K3697" s="132">
        <v>1046622</v>
      </c>
      <c r="L3697" s="131"/>
      <c r="M3697" s="131"/>
      <c r="N3697" s="131"/>
      <c r="O3697" s="133">
        <f t="shared" si="548"/>
        <v>0</v>
      </c>
      <c r="P3697" s="131"/>
      <c r="Q3697" s="131"/>
      <c r="R3697" s="134" t="s">
        <v>5813</v>
      </c>
      <c r="S3697" s="149">
        <v>0.40083333333333471</v>
      </c>
      <c r="T3697" s="149">
        <v>0.20041666666666735</v>
      </c>
      <c r="U3697" s="150">
        <v>45517</v>
      </c>
      <c r="V3697" s="149">
        <v>0.16666666666666607</v>
      </c>
      <c r="W3697" s="130">
        <v>0.51</v>
      </c>
      <c r="X3697" s="135">
        <v>164.55</v>
      </c>
      <c r="Y3697" s="130" t="str">
        <f t="shared" si="541"/>
        <v>CH346</v>
      </c>
      <c r="Z3697" s="130" t="str">
        <f t="shared" si="542"/>
        <v>1/TSB002</v>
      </c>
      <c r="AA3697" s="135">
        <f t="shared" si="543"/>
        <v>0.51</v>
      </c>
      <c r="AB3697" s="135">
        <f t="shared" si="544"/>
        <v>91.57</v>
      </c>
      <c r="AC3697" s="130">
        <f t="shared" si="545"/>
        <v>164.55</v>
      </c>
      <c r="AD3697" s="130" t="str">
        <f t="shared" si="546"/>
        <v>66001-230</v>
      </c>
      <c r="AE3697" s="136"/>
      <c r="AF3697" s="137"/>
      <c r="AG3697" s="1" t="s">
        <v>153</v>
      </c>
      <c r="AH3697" s="43">
        <v>66116</v>
      </c>
      <c r="AI3697" s="229">
        <v>45491</v>
      </c>
    </row>
    <row r="3698" spans="1:35" x14ac:dyDescent="0.25">
      <c r="A3698" s="146">
        <v>45512</v>
      </c>
      <c r="B3698" s="57" t="s">
        <v>10636</v>
      </c>
      <c r="C3698" s="51" t="s">
        <v>2874</v>
      </c>
      <c r="D3698" s="51" t="s">
        <v>536</v>
      </c>
      <c r="E3698" s="54">
        <v>45531</v>
      </c>
      <c r="F3698" s="51" t="s">
        <v>10637</v>
      </c>
      <c r="G3698" s="48" t="s">
        <v>535</v>
      </c>
      <c r="H3698" s="52">
        <v>4</v>
      </c>
      <c r="I3698" s="51" t="s">
        <v>1703</v>
      </c>
      <c r="J3698" s="1">
        <v>5.01</v>
      </c>
      <c r="K3698" s="132">
        <v>1048633</v>
      </c>
      <c r="L3698" s="131"/>
      <c r="M3698" s="131">
        <v>3.6</v>
      </c>
      <c r="N3698" s="131">
        <v>6</v>
      </c>
      <c r="O3698" s="133">
        <f t="shared" si="548"/>
        <v>21.6</v>
      </c>
      <c r="P3698" s="131" t="s">
        <v>421</v>
      </c>
      <c r="Q3698" s="131" t="s">
        <v>412</v>
      </c>
      <c r="R3698" s="134" t="s">
        <v>9073</v>
      </c>
      <c r="S3698" s="149">
        <v>1.8638888888888894</v>
      </c>
      <c r="T3698" s="149">
        <v>0.46597222222222234</v>
      </c>
      <c r="U3698" s="150">
        <v>45517</v>
      </c>
      <c r="V3698" s="149">
        <v>0.16666666666666874</v>
      </c>
      <c r="W3698" s="130">
        <v>0.41</v>
      </c>
      <c r="X3698" s="135">
        <v>50</v>
      </c>
      <c r="Y3698" s="130" t="str">
        <f t="shared" si="541"/>
        <v>L312</v>
      </c>
      <c r="Z3698" s="130" t="str">
        <f t="shared" si="542"/>
        <v>1/ER26500M</v>
      </c>
      <c r="AA3698" s="135">
        <f t="shared" si="543"/>
        <v>0.41</v>
      </c>
      <c r="AB3698" s="135">
        <f t="shared" si="544"/>
        <v>5.01</v>
      </c>
      <c r="AC3698" s="130">
        <f t="shared" si="545"/>
        <v>50</v>
      </c>
      <c r="AD3698" s="130" t="str">
        <f t="shared" si="546"/>
        <v>66001-042</v>
      </c>
      <c r="AE3698" s="136"/>
      <c r="AF3698" s="137"/>
      <c r="AG3698" s="1" t="s">
        <v>152</v>
      </c>
      <c r="AH3698" s="43">
        <v>65320</v>
      </c>
      <c r="AI3698" s="229">
        <v>45510</v>
      </c>
    </row>
    <row r="3699" spans="1:35" x14ac:dyDescent="0.25">
      <c r="A3699" s="146">
        <v>45512</v>
      </c>
      <c r="B3699" s="57" t="s">
        <v>10630</v>
      </c>
      <c r="C3699" s="51" t="s">
        <v>10635</v>
      </c>
      <c r="D3699" s="51" t="s">
        <v>10634</v>
      </c>
      <c r="E3699" s="54">
        <v>45531</v>
      </c>
      <c r="F3699" s="51" t="s">
        <v>10631</v>
      </c>
      <c r="G3699" s="48" t="s">
        <v>10632</v>
      </c>
      <c r="H3699" s="52">
        <v>4</v>
      </c>
      <c r="I3699" s="51" t="s">
        <v>5024</v>
      </c>
      <c r="J3699" s="1">
        <v>5.74</v>
      </c>
      <c r="K3699" s="132">
        <v>1048645</v>
      </c>
      <c r="L3699" s="131" t="s">
        <v>10633</v>
      </c>
      <c r="M3699" s="131">
        <v>4.8</v>
      </c>
      <c r="N3699" s="131">
        <v>0.85</v>
      </c>
      <c r="O3699" s="133">
        <f t="shared" ref="O3699:O3715" si="549">N3699*M3699</f>
        <v>4.08</v>
      </c>
      <c r="P3699" s="131" t="s">
        <v>3497</v>
      </c>
      <c r="Q3699" s="131" t="s">
        <v>562</v>
      </c>
      <c r="R3699" s="134" t="s">
        <v>9073</v>
      </c>
      <c r="S3699" s="149">
        <v>2.7694444444444435</v>
      </c>
      <c r="T3699" s="149">
        <v>0.69236111111111087</v>
      </c>
      <c r="U3699" s="150">
        <v>45517</v>
      </c>
      <c r="V3699" s="149">
        <v>0.16666666666666607</v>
      </c>
      <c r="W3699" s="130">
        <v>1.58</v>
      </c>
      <c r="X3699" s="135">
        <v>28.77</v>
      </c>
      <c r="Y3699" s="130" t="str">
        <f t="shared" si="541"/>
        <v>N578</v>
      </c>
      <c r="Z3699" s="130" t="str">
        <f t="shared" si="542"/>
        <v>4/HR-5/4AAAU</v>
      </c>
      <c r="AA3699" s="135">
        <f t="shared" si="543"/>
        <v>1.58</v>
      </c>
      <c r="AB3699" s="135">
        <f t="shared" si="544"/>
        <v>5.74</v>
      </c>
      <c r="AC3699" s="130">
        <f t="shared" si="545"/>
        <v>28.77</v>
      </c>
      <c r="AD3699" s="130" t="str">
        <f t="shared" si="546"/>
        <v>22000-000</v>
      </c>
      <c r="AE3699" s="136"/>
      <c r="AF3699" s="137"/>
      <c r="AG3699" s="1" t="s">
        <v>152</v>
      </c>
      <c r="AH3699" s="43">
        <v>3058</v>
      </c>
      <c r="AI3699" s="229">
        <v>45510</v>
      </c>
    </row>
    <row r="3700" spans="1:35" x14ac:dyDescent="0.25">
      <c r="A3700" s="146">
        <v>45512</v>
      </c>
      <c r="B3700" s="57" t="s">
        <v>10611</v>
      </c>
      <c r="C3700" s="51" t="s">
        <v>580</v>
      </c>
      <c r="D3700" s="51" t="s">
        <v>10662</v>
      </c>
      <c r="E3700" s="54">
        <v>45524</v>
      </c>
      <c r="F3700" s="51" t="s">
        <v>255</v>
      </c>
      <c r="G3700" s="48" t="s">
        <v>10612</v>
      </c>
      <c r="H3700" s="52">
        <v>1</v>
      </c>
      <c r="I3700" s="51" t="s">
        <v>364</v>
      </c>
      <c r="J3700" s="1">
        <v>7.64</v>
      </c>
      <c r="K3700" s="132">
        <v>1048574</v>
      </c>
      <c r="L3700" s="131"/>
      <c r="M3700" s="131">
        <v>7.4</v>
      </c>
      <c r="N3700" s="131">
        <v>2.5</v>
      </c>
      <c r="O3700" s="133">
        <f t="shared" si="549"/>
        <v>18.5</v>
      </c>
      <c r="P3700" s="131" t="s">
        <v>3486</v>
      </c>
      <c r="Q3700" s="131" t="s">
        <v>582</v>
      </c>
      <c r="R3700" s="134" t="s">
        <v>9048</v>
      </c>
      <c r="S3700" s="149">
        <v>1.7138888888888886</v>
      </c>
      <c r="T3700" s="149">
        <v>1.7138888888888886</v>
      </c>
      <c r="U3700" s="150">
        <v>45517</v>
      </c>
      <c r="V3700" s="149">
        <v>8.3333333333333037E-2</v>
      </c>
      <c r="W3700" s="130">
        <v>0.25</v>
      </c>
      <c r="X3700" s="135">
        <v>40</v>
      </c>
      <c r="Y3700" s="130" t="str">
        <f t="shared" si="541"/>
        <v>RECELL1731</v>
      </c>
      <c r="Z3700" s="130" t="str">
        <f t="shared" si="542"/>
        <v>2/UR18650ZY</v>
      </c>
      <c r="AA3700" s="135">
        <f t="shared" si="543"/>
        <v>0.25</v>
      </c>
      <c r="AB3700" s="135">
        <f t="shared" si="544"/>
        <v>7.64</v>
      </c>
      <c r="AC3700" s="130">
        <f t="shared" si="545"/>
        <v>40</v>
      </c>
      <c r="AD3700" s="130" t="str">
        <f t="shared" si="546"/>
        <v>66003-302</v>
      </c>
      <c r="AE3700" s="136"/>
      <c r="AF3700" s="137"/>
      <c r="AG3700" s="1" t="s">
        <v>9312</v>
      </c>
      <c r="AH3700" s="43" t="s">
        <v>277</v>
      </c>
      <c r="AI3700" s="229">
        <v>45510</v>
      </c>
    </row>
    <row r="3701" spans="1:35" x14ac:dyDescent="0.25">
      <c r="A3701" s="146">
        <v>45512</v>
      </c>
      <c r="B3701" s="57" t="s">
        <v>10617</v>
      </c>
      <c r="C3701" s="51" t="s">
        <v>10619</v>
      </c>
      <c r="D3701" s="51" t="s">
        <v>10620</v>
      </c>
      <c r="E3701" s="54">
        <v>45510</v>
      </c>
      <c r="F3701" s="51" t="s">
        <v>255</v>
      </c>
      <c r="G3701" s="48" t="s">
        <v>10618</v>
      </c>
      <c r="H3701" s="52">
        <v>1</v>
      </c>
      <c r="I3701" s="51" t="s">
        <v>293</v>
      </c>
      <c r="J3701" s="1">
        <v>7.35</v>
      </c>
      <c r="K3701" s="132">
        <v>1048585</v>
      </c>
      <c r="L3701" s="131"/>
      <c r="M3701" s="131">
        <v>4.8</v>
      </c>
      <c r="N3701" s="131">
        <v>1.7</v>
      </c>
      <c r="O3701" s="133">
        <f t="shared" si="549"/>
        <v>8.16</v>
      </c>
      <c r="P3701" s="131" t="s">
        <v>3497</v>
      </c>
      <c r="Q3701" s="131" t="s">
        <v>562</v>
      </c>
      <c r="R3701" s="134" t="s">
        <v>9048</v>
      </c>
      <c r="S3701" s="149">
        <v>2.1002777777777788</v>
      </c>
      <c r="T3701" s="149">
        <v>2.1002777777777788</v>
      </c>
      <c r="U3701" s="150">
        <v>45517</v>
      </c>
      <c r="V3701" s="149">
        <v>8.3333333333333037E-2</v>
      </c>
      <c r="W3701" s="130">
        <v>0.68</v>
      </c>
      <c r="X3701" s="135">
        <v>45</v>
      </c>
      <c r="Y3701" s="130" t="str">
        <f t="shared" si="541"/>
        <v>RECELL391</v>
      </c>
      <c r="Z3701" s="130" t="str">
        <f t="shared" si="542"/>
        <v>4/AA1700GS</v>
      </c>
      <c r="AA3701" s="135">
        <f t="shared" si="543"/>
        <v>0.68</v>
      </c>
      <c r="AB3701" s="135">
        <f t="shared" si="544"/>
        <v>7.35</v>
      </c>
      <c r="AC3701" s="130">
        <f t="shared" si="545"/>
        <v>45</v>
      </c>
      <c r="AD3701" s="130" t="str">
        <f t="shared" si="546"/>
        <v>22000-477</v>
      </c>
      <c r="AE3701" s="136"/>
      <c r="AF3701" s="137"/>
      <c r="AG3701" s="1" t="s">
        <v>9312</v>
      </c>
      <c r="AH3701" s="43" t="s">
        <v>10621</v>
      </c>
      <c r="AI3701" s="229">
        <v>45510</v>
      </c>
    </row>
    <row r="3702" spans="1:35" x14ac:dyDescent="0.25">
      <c r="A3702" s="146">
        <v>45505</v>
      </c>
      <c r="B3702" s="57" t="s">
        <v>10570</v>
      </c>
      <c r="C3702" s="51" t="s">
        <v>397</v>
      </c>
      <c r="D3702" s="51" t="s">
        <v>2654</v>
      </c>
      <c r="E3702" s="54">
        <v>45531</v>
      </c>
      <c r="F3702" s="51" t="s">
        <v>8252</v>
      </c>
      <c r="G3702" s="48" t="s">
        <v>244</v>
      </c>
      <c r="H3702" s="52">
        <v>10</v>
      </c>
      <c r="I3702" s="51" t="s">
        <v>95</v>
      </c>
      <c r="J3702" s="1">
        <v>31.63</v>
      </c>
      <c r="K3702" s="132">
        <v>1047794</v>
      </c>
      <c r="L3702" s="131"/>
      <c r="M3702" s="131">
        <v>42</v>
      </c>
      <c r="N3702" s="131"/>
      <c r="O3702" s="133">
        <f t="shared" si="549"/>
        <v>0</v>
      </c>
      <c r="P3702" s="131" t="s">
        <v>3538</v>
      </c>
      <c r="Q3702" s="131" t="s">
        <v>1758</v>
      </c>
      <c r="R3702" s="134" t="s">
        <v>10663</v>
      </c>
      <c r="S3702" s="149">
        <v>19.741388888888885</v>
      </c>
      <c r="T3702" s="149">
        <v>1.9741388888888884</v>
      </c>
      <c r="U3702" s="150">
        <v>45517</v>
      </c>
      <c r="V3702" s="149">
        <v>0.66666666666666696</v>
      </c>
      <c r="W3702" s="130">
        <v>2.39</v>
      </c>
      <c r="X3702" s="135">
        <v>215</v>
      </c>
      <c r="Y3702" s="130" t="str">
        <f t="shared" si="541"/>
        <v>AL285ADEG</v>
      </c>
      <c r="Z3702" s="130" t="str">
        <f t="shared" si="542"/>
        <v>28/LR20XW</v>
      </c>
      <c r="AA3702" s="135">
        <f t="shared" si="543"/>
        <v>2.39</v>
      </c>
      <c r="AB3702" s="135">
        <f t="shared" si="544"/>
        <v>31.63</v>
      </c>
      <c r="AC3702" s="130">
        <f t="shared" si="545"/>
        <v>215</v>
      </c>
      <c r="AD3702" s="130" t="str">
        <f t="shared" si="546"/>
        <v>66000-824</v>
      </c>
      <c r="AE3702" s="136"/>
      <c r="AF3702" s="137"/>
      <c r="AG3702" s="1" t="s">
        <v>151</v>
      </c>
      <c r="AH3702" s="43">
        <v>66200</v>
      </c>
      <c r="AI3702" s="229">
        <v>45503</v>
      </c>
    </row>
    <row r="3703" spans="1:35" x14ac:dyDescent="0.25">
      <c r="A3703" s="146">
        <v>45505</v>
      </c>
      <c r="B3703" s="57" t="s">
        <v>10571</v>
      </c>
      <c r="C3703" s="51" t="s">
        <v>1999</v>
      </c>
      <c r="D3703" s="51" t="s">
        <v>2987</v>
      </c>
      <c r="E3703" s="54">
        <v>45531</v>
      </c>
      <c r="F3703" s="51" t="s">
        <v>8252</v>
      </c>
      <c r="G3703" s="48" t="s">
        <v>2986</v>
      </c>
      <c r="H3703" s="52">
        <v>10</v>
      </c>
      <c r="I3703" s="51" t="s">
        <v>256</v>
      </c>
      <c r="J3703" s="1">
        <v>8.68</v>
      </c>
      <c r="K3703" s="132">
        <v>1047794</v>
      </c>
      <c r="L3703" s="131"/>
      <c r="M3703" s="131">
        <v>15</v>
      </c>
      <c r="N3703" s="131"/>
      <c r="O3703" s="133">
        <f t="shared" si="549"/>
        <v>0</v>
      </c>
      <c r="P3703" s="131" t="s">
        <v>3538</v>
      </c>
      <c r="Q3703" s="131" t="s">
        <v>2001</v>
      </c>
      <c r="R3703" s="134" t="s">
        <v>5667</v>
      </c>
      <c r="S3703" s="149">
        <v>21.083611111111111</v>
      </c>
      <c r="T3703" s="149">
        <v>2.1083611111111109</v>
      </c>
      <c r="U3703" s="150">
        <v>45517</v>
      </c>
      <c r="V3703" s="149">
        <v>0.33333333333333348</v>
      </c>
      <c r="W3703" s="130">
        <v>1.43</v>
      </c>
      <c r="X3703" s="135">
        <v>125</v>
      </c>
      <c r="Y3703" s="130" t="str">
        <f t="shared" si="541"/>
        <v>AL561DEG</v>
      </c>
      <c r="Z3703" s="130" t="str">
        <f t="shared" si="542"/>
        <v>30/LR6</v>
      </c>
      <c r="AA3703" s="135">
        <f t="shared" si="543"/>
        <v>1.43</v>
      </c>
      <c r="AB3703" s="135">
        <f t="shared" si="544"/>
        <v>8.68</v>
      </c>
      <c r="AC3703" s="130">
        <f t="shared" si="545"/>
        <v>125</v>
      </c>
      <c r="AD3703" s="130" t="str">
        <f t="shared" si="546"/>
        <v>66002-975</v>
      </c>
      <c r="AE3703" s="136"/>
      <c r="AF3703" s="137"/>
      <c r="AG3703" s="1" t="s">
        <v>151</v>
      </c>
      <c r="AH3703" s="43">
        <v>66200</v>
      </c>
      <c r="AI3703" s="229">
        <v>45503</v>
      </c>
    </row>
    <row r="3704" spans="1:35" x14ac:dyDescent="0.25">
      <c r="A3704" s="146">
        <v>45498</v>
      </c>
      <c r="B3704" s="57" t="s">
        <v>10487</v>
      </c>
      <c r="C3704" s="51"/>
      <c r="D3704" s="51" t="s">
        <v>6505</v>
      </c>
      <c r="E3704" s="54">
        <v>45521</v>
      </c>
      <c r="F3704" s="51" t="s">
        <v>87</v>
      </c>
      <c r="G3704" s="48" t="s">
        <v>1057</v>
      </c>
      <c r="H3704" s="52">
        <v>100</v>
      </c>
      <c r="I3704" s="51" t="s">
        <v>6504</v>
      </c>
      <c r="J3704" s="1">
        <v>50.21</v>
      </c>
      <c r="K3704" s="132">
        <v>1047109</v>
      </c>
      <c r="L3704" s="131"/>
      <c r="M3704" s="131"/>
      <c r="N3704" s="131"/>
      <c r="O3704" s="133">
        <f t="shared" si="549"/>
        <v>0</v>
      </c>
      <c r="P3704" s="131"/>
      <c r="Q3704" s="131"/>
      <c r="R3704" s="134" t="s">
        <v>249</v>
      </c>
      <c r="S3704" s="149">
        <v>3.83</v>
      </c>
      <c r="T3704" s="149">
        <v>3.8300000000000001E-2</v>
      </c>
      <c r="U3704" s="150">
        <v>45517</v>
      </c>
      <c r="V3704" s="149">
        <v>2.5000000000000004</v>
      </c>
      <c r="W3704" s="130">
        <v>0.09</v>
      </c>
      <c r="X3704" s="135">
        <v>87</v>
      </c>
      <c r="Y3704" s="130" t="str">
        <f t="shared" si="541"/>
        <v>CH307</v>
      </c>
      <c r="Z3704" s="130">
        <f t="shared" si="542"/>
        <v>0</v>
      </c>
      <c r="AA3704" s="135">
        <f t="shared" si="543"/>
        <v>0.09</v>
      </c>
      <c r="AB3704" s="135">
        <f t="shared" si="544"/>
        <v>50.21</v>
      </c>
      <c r="AC3704" s="130">
        <f t="shared" si="545"/>
        <v>87</v>
      </c>
      <c r="AD3704" s="130" t="str">
        <f t="shared" si="546"/>
        <v>67000-536</v>
      </c>
      <c r="AE3704" s="136"/>
      <c r="AF3704" s="137"/>
      <c r="AG3704" s="1" t="s">
        <v>153</v>
      </c>
      <c r="AH3704" s="43">
        <v>24081</v>
      </c>
      <c r="AI3704" s="229">
        <v>45496</v>
      </c>
    </row>
    <row r="3705" spans="1:35" x14ac:dyDescent="0.25">
      <c r="A3705" s="146">
        <v>45505</v>
      </c>
      <c r="B3705" s="57" t="s">
        <v>10573</v>
      </c>
      <c r="C3705" s="51" t="s">
        <v>3841</v>
      </c>
      <c r="D3705" s="51" t="s">
        <v>8263</v>
      </c>
      <c r="E3705" s="54">
        <v>45531</v>
      </c>
      <c r="F3705" s="51" t="s">
        <v>8252</v>
      </c>
      <c r="G3705" s="48" t="s">
        <v>8262</v>
      </c>
      <c r="H3705" s="52">
        <v>20</v>
      </c>
      <c r="I3705" s="51" t="s">
        <v>256</v>
      </c>
      <c r="J3705" s="1">
        <v>12.37</v>
      </c>
      <c r="K3705" s="132">
        <v>1047794</v>
      </c>
      <c r="L3705" s="131"/>
      <c r="M3705" s="131">
        <v>22.5</v>
      </c>
      <c r="N3705" s="131"/>
      <c r="O3705" s="133">
        <f t="shared" si="549"/>
        <v>0</v>
      </c>
      <c r="P3705" s="131" t="s">
        <v>3538</v>
      </c>
      <c r="Q3705" s="131" t="s">
        <v>9137</v>
      </c>
      <c r="R3705" s="134" t="s">
        <v>5775</v>
      </c>
      <c r="S3705" s="149">
        <v>27.885833333333331</v>
      </c>
      <c r="T3705" s="149">
        <v>1.3942916666666665</v>
      </c>
      <c r="U3705" s="150">
        <v>45517</v>
      </c>
      <c r="V3705" s="149">
        <v>0.50000000000000089</v>
      </c>
      <c r="W3705" s="130">
        <v>1.25</v>
      </c>
      <c r="X3705" s="135">
        <v>165</v>
      </c>
      <c r="Y3705" s="130" t="str">
        <f t="shared" si="541"/>
        <v>AL317DEG</v>
      </c>
      <c r="Z3705" s="130" t="str">
        <f t="shared" si="542"/>
        <v>45/LR6XW</v>
      </c>
      <c r="AA3705" s="135">
        <f t="shared" si="543"/>
        <v>1.25</v>
      </c>
      <c r="AB3705" s="135">
        <f t="shared" si="544"/>
        <v>12.37</v>
      </c>
      <c r="AC3705" s="130">
        <f t="shared" si="545"/>
        <v>165</v>
      </c>
      <c r="AD3705" s="130" t="str">
        <f t="shared" si="546"/>
        <v>66000-633DEG</v>
      </c>
      <c r="AE3705" s="136"/>
      <c r="AF3705" s="137"/>
      <c r="AG3705" s="1" t="s">
        <v>151</v>
      </c>
      <c r="AH3705" s="43">
        <v>66200</v>
      </c>
      <c r="AI3705" s="229">
        <v>45503</v>
      </c>
    </row>
    <row r="3706" spans="1:35" x14ac:dyDescent="0.25">
      <c r="A3706" s="146">
        <v>45512</v>
      </c>
      <c r="B3706" s="57" t="s">
        <v>10613</v>
      </c>
      <c r="C3706" s="51" t="s">
        <v>10615</v>
      </c>
      <c r="D3706" s="51" t="s">
        <v>10616</v>
      </c>
      <c r="E3706" s="54">
        <v>45510</v>
      </c>
      <c r="F3706" s="51" t="s">
        <v>9264</v>
      </c>
      <c r="G3706" s="48" t="s">
        <v>10614</v>
      </c>
      <c r="H3706" s="52">
        <v>2</v>
      </c>
      <c r="I3706" s="51" t="s">
        <v>8702</v>
      </c>
      <c r="J3706" s="1">
        <v>634.17999999999995</v>
      </c>
      <c r="K3706" s="132">
        <v>1048567</v>
      </c>
      <c r="L3706" s="131"/>
      <c r="M3706" s="131">
        <v>25.6</v>
      </c>
      <c r="N3706" s="131">
        <v>8</v>
      </c>
      <c r="O3706" s="133">
        <f t="shared" si="549"/>
        <v>204.8</v>
      </c>
      <c r="P3706" s="131" t="s">
        <v>508</v>
      </c>
      <c r="Q3706" s="131" t="s">
        <v>6974</v>
      </c>
      <c r="R3706" s="134" t="s">
        <v>9073</v>
      </c>
      <c r="S3706" s="149">
        <v>3.8508333333333344</v>
      </c>
      <c r="T3706" s="149">
        <v>1.9254166666666672</v>
      </c>
      <c r="U3706" s="150">
        <v>45516</v>
      </c>
      <c r="V3706" s="149">
        <v>0.25000000000000178</v>
      </c>
      <c r="W3706" s="130">
        <v>1</v>
      </c>
      <c r="X3706" s="135">
        <v>0</v>
      </c>
      <c r="Y3706" s="130" t="str">
        <f t="shared" si="541"/>
        <v>RL1865</v>
      </c>
      <c r="Z3706" s="130" t="str">
        <f t="shared" si="542"/>
        <v>16/IFR26650-40A</v>
      </c>
      <c r="AA3706" s="135">
        <f t="shared" si="543"/>
        <v>1</v>
      </c>
      <c r="AB3706" s="135">
        <f t="shared" si="544"/>
        <v>634.17999999999995</v>
      </c>
      <c r="AC3706" s="130">
        <f t="shared" si="545"/>
        <v>0</v>
      </c>
      <c r="AD3706" s="130" t="str">
        <f t="shared" si="546"/>
        <v>67000-713</v>
      </c>
      <c r="AE3706" s="136"/>
      <c r="AF3706" s="137"/>
      <c r="AG3706" s="1" t="s">
        <v>153</v>
      </c>
      <c r="AH3706" s="43">
        <v>28821</v>
      </c>
      <c r="AI3706" s="229">
        <v>45510</v>
      </c>
    </row>
    <row r="3707" spans="1:35" x14ac:dyDescent="0.25">
      <c r="A3707" s="147">
        <v>45478</v>
      </c>
      <c r="B3707" s="82" t="s">
        <v>10335</v>
      </c>
      <c r="C3707" s="51" t="s">
        <v>3202</v>
      </c>
      <c r="D3707" s="51" t="s">
        <v>799</v>
      </c>
      <c r="E3707" s="54">
        <v>45498</v>
      </c>
      <c r="F3707" s="51" t="s">
        <v>267</v>
      </c>
      <c r="G3707" s="48" t="s">
        <v>797</v>
      </c>
      <c r="H3707" s="52">
        <v>5</v>
      </c>
      <c r="I3707" s="51" t="s">
        <v>5936</v>
      </c>
      <c r="J3707" s="1">
        <v>8.8800000000000008</v>
      </c>
      <c r="K3707" s="132">
        <v>1045086</v>
      </c>
      <c r="L3707" s="131"/>
      <c r="M3707" s="131">
        <v>3.2</v>
      </c>
      <c r="N3707" s="131">
        <v>1.5</v>
      </c>
      <c r="O3707" s="133">
        <f t="shared" si="549"/>
        <v>4.8000000000000007</v>
      </c>
      <c r="P3707" s="131" t="s">
        <v>508</v>
      </c>
      <c r="Q3707" s="131" t="s">
        <v>412</v>
      </c>
      <c r="R3707" s="134" t="s">
        <v>287</v>
      </c>
      <c r="S3707" s="149">
        <v>3.4222222222222225</v>
      </c>
      <c r="T3707" s="149">
        <v>0.68444444444444452</v>
      </c>
      <c r="U3707" s="150">
        <v>45516</v>
      </c>
      <c r="V3707" s="149">
        <v>0.16666666666666874</v>
      </c>
      <c r="W3707" s="130">
        <v>0.28999999999999998</v>
      </c>
      <c r="X3707" s="135">
        <v>32</v>
      </c>
      <c r="Y3707" s="130" t="str">
        <f t="shared" si="541"/>
        <v>RL1383</v>
      </c>
      <c r="Z3707" s="130" t="str">
        <f t="shared" si="542"/>
        <v>1/K218650E</v>
      </c>
      <c r="AA3707" s="135">
        <f t="shared" si="543"/>
        <v>0.28999999999999998</v>
      </c>
      <c r="AB3707" s="135">
        <f t="shared" si="544"/>
        <v>8.8800000000000008</v>
      </c>
      <c r="AC3707" s="130">
        <f t="shared" si="545"/>
        <v>32</v>
      </c>
      <c r="AD3707" s="130" t="str">
        <f t="shared" si="546"/>
        <v>66002-942</v>
      </c>
      <c r="AE3707" s="136"/>
      <c r="AF3707" s="137"/>
      <c r="AG3707" s="1" t="s">
        <v>152</v>
      </c>
      <c r="AH3707" s="43">
        <v>66116</v>
      </c>
      <c r="AI3707" s="229">
        <v>45477</v>
      </c>
    </row>
    <row r="3708" spans="1:35" x14ac:dyDescent="0.25">
      <c r="A3708" s="146">
        <v>45505</v>
      </c>
      <c r="B3708" s="57" t="s">
        <v>10581</v>
      </c>
      <c r="C3708" s="51" t="s">
        <v>10583</v>
      </c>
      <c r="D3708" s="51" t="s">
        <v>10664</v>
      </c>
      <c r="E3708" s="54">
        <v>45519</v>
      </c>
      <c r="F3708" s="51" t="s">
        <v>2094</v>
      </c>
      <c r="G3708" s="48" t="s">
        <v>10582</v>
      </c>
      <c r="H3708" s="52">
        <v>1</v>
      </c>
      <c r="I3708" s="51" t="s">
        <v>409</v>
      </c>
      <c r="J3708" s="1">
        <v>17.88</v>
      </c>
      <c r="K3708" s="132">
        <v>1048069</v>
      </c>
      <c r="L3708" s="131"/>
      <c r="M3708" s="131">
        <v>3.6</v>
      </c>
      <c r="N3708" s="131">
        <v>7.05</v>
      </c>
      <c r="O3708" s="133">
        <f t="shared" si="549"/>
        <v>25.38</v>
      </c>
      <c r="P3708" s="131" t="s">
        <v>3486</v>
      </c>
      <c r="Q3708" s="131" t="s">
        <v>124</v>
      </c>
      <c r="R3708" s="134" t="s">
        <v>9048</v>
      </c>
      <c r="S3708" s="149">
        <v>1.7705555555555561</v>
      </c>
      <c r="T3708" s="149">
        <v>1.7705555555555561</v>
      </c>
      <c r="U3708" s="150">
        <v>45516</v>
      </c>
      <c r="V3708" s="149">
        <v>0.16666666666666607</v>
      </c>
      <c r="W3708" s="130">
        <v>0.25</v>
      </c>
      <c r="X3708" s="135">
        <v>95</v>
      </c>
      <c r="Y3708" s="130" t="str">
        <f t="shared" si="541"/>
        <v>RECELL1730</v>
      </c>
      <c r="Z3708" s="130" t="str">
        <f t="shared" si="542"/>
        <v>3/NCA103450</v>
      </c>
      <c r="AA3708" s="135">
        <f t="shared" si="543"/>
        <v>0.25</v>
      </c>
      <c r="AB3708" s="135">
        <f t="shared" si="544"/>
        <v>17.88</v>
      </c>
      <c r="AC3708" s="130">
        <f t="shared" si="545"/>
        <v>95</v>
      </c>
      <c r="AD3708" s="130" t="str">
        <f t="shared" si="546"/>
        <v>66003-298</v>
      </c>
      <c r="AE3708" s="136"/>
      <c r="AF3708" s="137"/>
      <c r="AG3708" s="1" t="s">
        <v>9312</v>
      </c>
      <c r="AH3708" s="43">
        <v>65175</v>
      </c>
      <c r="AI3708" s="229">
        <v>45505</v>
      </c>
    </row>
    <row r="3709" spans="1:35" x14ac:dyDescent="0.25">
      <c r="A3709" s="146">
        <v>45505</v>
      </c>
      <c r="B3709" s="57" t="s">
        <v>10569</v>
      </c>
      <c r="C3709" s="51" t="s">
        <v>5031</v>
      </c>
      <c r="D3709" s="51" t="s">
        <v>6824</v>
      </c>
      <c r="E3709" s="54">
        <v>45516</v>
      </c>
      <c r="F3709" s="51" t="s">
        <v>90</v>
      </c>
      <c r="G3709" s="48" t="s">
        <v>6823</v>
      </c>
      <c r="H3709" s="52">
        <v>10</v>
      </c>
      <c r="I3709" s="51" t="s">
        <v>3132</v>
      </c>
      <c r="J3709" s="1">
        <v>7.6</v>
      </c>
      <c r="K3709" s="132"/>
      <c r="L3709" s="131"/>
      <c r="M3709" s="131"/>
      <c r="N3709" s="131"/>
      <c r="O3709" s="133">
        <f t="shared" si="549"/>
        <v>0</v>
      </c>
      <c r="P3709" s="131" t="s">
        <v>4011</v>
      </c>
      <c r="Q3709" s="131" t="s">
        <v>577</v>
      </c>
      <c r="R3709" s="134" t="s">
        <v>9073</v>
      </c>
      <c r="S3709" s="149">
        <v>2.9308333333333332</v>
      </c>
      <c r="T3709" s="149">
        <v>0.29308333333333331</v>
      </c>
      <c r="U3709" s="150">
        <v>45516</v>
      </c>
      <c r="V3709" s="149">
        <v>0.24999999999999911</v>
      </c>
      <c r="W3709" s="130">
        <v>0.25</v>
      </c>
      <c r="X3709" s="135">
        <v>16.95</v>
      </c>
      <c r="Y3709" s="130" t="str">
        <f t="shared" si="541"/>
        <v>N1091</v>
      </c>
      <c r="Z3709" s="130" t="str">
        <f t="shared" si="542"/>
        <v>3/ITL4000D</v>
      </c>
      <c r="AA3709" s="135">
        <f t="shared" si="543"/>
        <v>0.25</v>
      </c>
      <c r="AB3709" s="135">
        <f t="shared" si="544"/>
        <v>7.6</v>
      </c>
      <c r="AC3709" s="130">
        <f t="shared" si="545"/>
        <v>16.95</v>
      </c>
      <c r="AD3709" s="130" t="str">
        <f t="shared" si="546"/>
        <v>30004-353AMP</v>
      </c>
      <c r="AE3709" s="136"/>
      <c r="AF3709" s="137"/>
      <c r="AG3709" s="1"/>
      <c r="AH3709" s="43"/>
      <c r="AI3709" s="229">
        <v>45490</v>
      </c>
    </row>
    <row r="3710" spans="1:35" x14ac:dyDescent="0.25">
      <c r="A3710" s="144">
        <v>45504</v>
      </c>
      <c r="B3710" s="56" t="s">
        <v>10552</v>
      </c>
      <c r="C3710" s="51" t="s">
        <v>5372</v>
      </c>
      <c r="D3710" s="51" t="s">
        <v>10554</v>
      </c>
      <c r="E3710" s="54">
        <v>45516</v>
      </c>
      <c r="F3710" s="51" t="s">
        <v>90</v>
      </c>
      <c r="G3710" s="48" t="s">
        <v>10553</v>
      </c>
      <c r="H3710" s="52">
        <v>6</v>
      </c>
      <c r="I3710" s="51" t="s">
        <v>1364</v>
      </c>
      <c r="J3710" s="1">
        <v>0</v>
      </c>
      <c r="K3710" s="132"/>
      <c r="L3710" s="131"/>
      <c r="M3710" s="131"/>
      <c r="N3710" s="131"/>
      <c r="O3710" s="133">
        <f t="shared" si="549"/>
        <v>0</v>
      </c>
      <c r="P3710" s="131" t="s">
        <v>3497</v>
      </c>
      <c r="Q3710" s="131" t="s">
        <v>577</v>
      </c>
      <c r="R3710" s="134" t="s">
        <v>9073</v>
      </c>
      <c r="S3710" s="149">
        <v>2.8827777777777785</v>
      </c>
      <c r="T3710" s="149">
        <v>0.48046296296296309</v>
      </c>
      <c r="U3710" s="150">
        <v>45513</v>
      </c>
      <c r="V3710" s="149">
        <v>0.24999999999999911</v>
      </c>
      <c r="W3710" s="130">
        <v>0.25</v>
      </c>
      <c r="X3710" s="135">
        <v>0</v>
      </c>
      <c r="Y3710" s="130" t="str">
        <f t="shared" si="541"/>
        <v>N1567</v>
      </c>
      <c r="Z3710" s="130" t="str">
        <f t="shared" si="542"/>
        <v>3/MH-AA1500HT</v>
      </c>
      <c r="AA3710" s="135">
        <f t="shared" si="543"/>
        <v>0.25</v>
      </c>
      <c r="AB3710" s="135">
        <f t="shared" si="544"/>
        <v>0</v>
      </c>
      <c r="AC3710" s="130">
        <f t="shared" si="545"/>
        <v>0</v>
      </c>
      <c r="AD3710" s="130" t="str">
        <f t="shared" si="546"/>
        <v>59001-403EKT</v>
      </c>
      <c r="AE3710" s="136"/>
      <c r="AF3710" s="137"/>
      <c r="AG3710" s="1"/>
      <c r="AH3710" s="43"/>
      <c r="AI3710" s="229">
        <v>45490</v>
      </c>
    </row>
    <row r="3711" spans="1:35" x14ac:dyDescent="0.25">
      <c r="A3711" s="144">
        <v>45504</v>
      </c>
      <c r="B3711" s="56" t="s">
        <v>10563</v>
      </c>
      <c r="C3711" s="51" t="s">
        <v>2908</v>
      </c>
      <c r="D3711" s="51" t="s">
        <v>2909</v>
      </c>
      <c r="E3711" s="54">
        <v>45516</v>
      </c>
      <c r="F3711" s="51" t="s">
        <v>90</v>
      </c>
      <c r="G3711" s="48" t="s">
        <v>2906</v>
      </c>
      <c r="H3711" s="52">
        <v>6</v>
      </c>
      <c r="I3711" s="51" t="s">
        <v>1826</v>
      </c>
      <c r="J3711" s="1">
        <v>3.46</v>
      </c>
      <c r="K3711" s="132"/>
      <c r="L3711" s="131" t="s">
        <v>2907</v>
      </c>
      <c r="M3711" s="131"/>
      <c r="N3711" s="131"/>
      <c r="O3711" s="133">
        <f t="shared" si="549"/>
        <v>0</v>
      </c>
      <c r="P3711" s="131" t="s">
        <v>3497</v>
      </c>
      <c r="Q3711" s="131" t="s">
        <v>582</v>
      </c>
      <c r="R3711" s="134" t="s">
        <v>248</v>
      </c>
      <c r="S3711" s="149">
        <v>4.3241666666666685</v>
      </c>
      <c r="T3711" s="149">
        <v>0.72069444444444475</v>
      </c>
      <c r="U3711" s="150">
        <v>45513</v>
      </c>
      <c r="V3711" s="149">
        <v>0.16666666666666607</v>
      </c>
      <c r="W3711" s="130">
        <v>0.87</v>
      </c>
      <c r="X3711" s="135">
        <v>27.46</v>
      </c>
      <c r="Y3711" s="130" t="str">
        <f t="shared" si="541"/>
        <v>N1766</v>
      </c>
      <c r="Z3711" s="130" t="str">
        <f t="shared" si="542"/>
        <v>2/V450HR</v>
      </c>
      <c r="AA3711" s="135">
        <f t="shared" si="543"/>
        <v>0.87</v>
      </c>
      <c r="AB3711" s="135">
        <f t="shared" si="544"/>
        <v>3.46</v>
      </c>
      <c r="AC3711" s="130">
        <f t="shared" si="545"/>
        <v>27.46</v>
      </c>
      <c r="AD3711" s="130" t="str">
        <f t="shared" si="546"/>
        <v>22000-716E</v>
      </c>
      <c r="AE3711" s="136"/>
      <c r="AF3711" s="137"/>
      <c r="AG3711" s="1"/>
      <c r="AH3711" s="43"/>
      <c r="AI3711" s="229">
        <v>45490</v>
      </c>
    </row>
    <row r="3712" spans="1:35" x14ac:dyDescent="0.25">
      <c r="A3712" s="147">
        <v>45499</v>
      </c>
      <c r="B3712" s="82" t="s">
        <v>10496</v>
      </c>
      <c r="C3712" s="51" t="s">
        <v>6278</v>
      </c>
      <c r="D3712" s="51" t="s">
        <v>10701</v>
      </c>
      <c r="E3712" s="54">
        <v>45512</v>
      </c>
      <c r="F3712" s="51" t="s">
        <v>105</v>
      </c>
      <c r="G3712" s="48" t="s">
        <v>10497</v>
      </c>
      <c r="H3712" s="52">
        <v>1</v>
      </c>
      <c r="I3712" s="51" t="s">
        <v>364</v>
      </c>
      <c r="J3712" s="1">
        <v>17.63</v>
      </c>
      <c r="K3712" s="132">
        <v>1047364</v>
      </c>
      <c r="L3712" s="131"/>
      <c r="M3712" s="131">
        <v>18.5</v>
      </c>
      <c r="N3712" s="131">
        <v>2.6</v>
      </c>
      <c r="O3712" s="133">
        <f t="shared" si="549"/>
        <v>48.1</v>
      </c>
      <c r="P3712" s="131" t="s">
        <v>3486</v>
      </c>
      <c r="Q3712" s="131" t="s">
        <v>583</v>
      </c>
      <c r="R3712" s="134" t="s">
        <v>9048</v>
      </c>
      <c r="S3712" s="149">
        <v>2.9349999999999978</v>
      </c>
      <c r="T3712" s="149">
        <v>2.9349999999999978</v>
      </c>
      <c r="U3712" s="150">
        <v>45523</v>
      </c>
      <c r="V3712" s="149">
        <v>8.3333333333333037E-2</v>
      </c>
      <c r="W3712" s="130">
        <v>0.25</v>
      </c>
      <c r="X3712" s="135">
        <v>75</v>
      </c>
      <c r="Y3712" s="130" t="str">
        <f t="shared" si="541"/>
        <v>RECELL1736</v>
      </c>
      <c r="Z3712" s="130" t="str">
        <f t="shared" si="542"/>
        <v>5/UR18650ZY</v>
      </c>
      <c r="AA3712" s="135">
        <f t="shared" si="543"/>
        <v>0.25</v>
      </c>
      <c r="AB3712" s="135">
        <f t="shared" si="544"/>
        <v>17.63</v>
      </c>
      <c r="AC3712" s="130">
        <f t="shared" si="545"/>
        <v>75</v>
      </c>
      <c r="AD3712" s="130" t="str">
        <f t="shared" si="546"/>
        <v>66003-295</v>
      </c>
      <c r="AE3712" s="136"/>
      <c r="AF3712" s="137"/>
      <c r="AG3712" s="1" t="s">
        <v>9312</v>
      </c>
      <c r="AH3712" s="43" t="s">
        <v>294</v>
      </c>
      <c r="AI3712" s="229">
        <v>45498</v>
      </c>
    </row>
    <row r="3713" spans="1:35" x14ac:dyDescent="0.25">
      <c r="A3713" s="140">
        <v>45503</v>
      </c>
      <c r="B3713" s="55" t="s">
        <v>10551</v>
      </c>
      <c r="C3713" s="51" t="s">
        <v>1987</v>
      </c>
      <c r="D3713" s="51" t="s">
        <v>3089</v>
      </c>
      <c r="E3713" s="54">
        <v>45524</v>
      </c>
      <c r="F3713" s="51" t="s">
        <v>9621</v>
      </c>
      <c r="G3713" s="48" t="s">
        <v>3088</v>
      </c>
      <c r="H3713" s="52">
        <v>30</v>
      </c>
      <c r="I3713" s="51" t="s">
        <v>3492</v>
      </c>
      <c r="J3713" s="1">
        <v>38.770000000000003</v>
      </c>
      <c r="K3713" s="132">
        <v>1047828</v>
      </c>
      <c r="L3713" s="131"/>
      <c r="M3713" s="131"/>
      <c r="N3713" s="131"/>
      <c r="O3713" s="133">
        <f t="shared" si="549"/>
        <v>0</v>
      </c>
      <c r="P3713" s="131"/>
      <c r="Q3713" s="131"/>
      <c r="R3713" s="134" t="s">
        <v>5813</v>
      </c>
      <c r="S3713" s="149">
        <v>2.1697222222222226</v>
      </c>
      <c r="T3713" s="149">
        <v>7.2324074074074082E-2</v>
      </c>
      <c r="U3713" s="150">
        <v>45520</v>
      </c>
      <c r="V3713" s="149">
        <v>0.83333333333333304</v>
      </c>
      <c r="W3713" s="130">
        <v>0.06</v>
      </c>
      <c r="X3713" s="135">
        <v>59</v>
      </c>
      <c r="Y3713" s="130" t="str">
        <f t="shared" si="541"/>
        <v>CH552</v>
      </c>
      <c r="Z3713" s="130" t="str">
        <f t="shared" si="542"/>
        <v>1/TSB-003PCB</v>
      </c>
      <c r="AA3713" s="135">
        <f t="shared" si="543"/>
        <v>0.06</v>
      </c>
      <c r="AB3713" s="135">
        <f t="shared" si="544"/>
        <v>38.770000000000003</v>
      </c>
      <c r="AC3713" s="130">
        <f t="shared" si="545"/>
        <v>59</v>
      </c>
      <c r="AD3713" s="130" t="str">
        <f t="shared" si="546"/>
        <v>66002-743</v>
      </c>
      <c r="AE3713" s="136"/>
      <c r="AF3713" s="137"/>
      <c r="AG3713" s="1" t="s">
        <v>153</v>
      </c>
      <c r="AH3713" s="43" t="s">
        <v>1046</v>
      </c>
      <c r="AI3713" s="229">
        <v>45503</v>
      </c>
    </row>
    <row r="3714" spans="1:35" x14ac:dyDescent="0.25">
      <c r="A3714" s="146">
        <v>45512</v>
      </c>
      <c r="B3714" s="57" t="s">
        <v>10624</v>
      </c>
      <c r="C3714" s="51" t="s">
        <v>10625</v>
      </c>
      <c r="D3714" s="51" t="s">
        <v>253</v>
      </c>
      <c r="E3714" s="54">
        <v>45517</v>
      </c>
      <c r="F3714" s="51" t="s">
        <v>667</v>
      </c>
      <c r="G3714" s="48" t="s">
        <v>250</v>
      </c>
      <c r="H3714" s="52">
        <v>10</v>
      </c>
      <c r="I3714" s="51" t="s">
        <v>113</v>
      </c>
      <c r="J3714" s="1">
        <v>21.34</v>
      </c>
      <c r="K3714" s="132">
        <v>1048636</v>
      </c>
      <c r="L3714" s="131"/>
      <c r="M3714" s="131">
        <v>3.6</v>
      </c>
      <c r="N3714" s="131">
        <v>13.4</v>
      </c>
      <c r="O3714" s="133">
        <f t="shared" si="549"/>
        <v>48.24</v>
      </c>
      <c r="P3714" s="131" t="s">
        <v>3486</v>
      </c>
      <c r="Q3714" s="131" t="s">
        <v>254</v>
      </c>
      <c r="R3714" s="134" t="s">
        <v>9073</v>
      </c>
      <c r="S3714" s="149">
        <v>3.5047222222222207</v>
      </c>
      <c r="T3714" s="149">
        <v>0.35047222222222207</v>
      </c>
      <c r="U3714" s="150">
        <v>45520</v>
      </c>
      <c r="V3714" s="149">
        <v>0.25000000000000044</v>
      </c>
      <c r="W3714" s="130">
        <v>0.44</v>
      </c>
      <c r="X3714" s="135">
        <v>68.64</v>
      </c>
      <c r="Y3714" s="130" t="str">
        <f t="shared" si="541"/>
        <v>RL807</v>
      </c>
      <c r="Z3714" s="130" t="str">
        <f t="shared" si="542"/>
        <v>4/ NCR18650BF</v>
      </c>
      <c r="AA3714" s="135">
        <f t="shared" si="543"/>
        <v>0.44</v>
      </c>
      <c r="AB3714" s="135">
        <f t="shared" si="544"/>
        <v>21.34</v>
      </c>
      <c r="AC3714" s="130">
        <f t="shared" si="545"/>
        <v>68.64</v>
      </c>
      <c r="AD3714" s="130" t="str">
        <f t="shared" si="546"/>
        <v>88003-104</v>
      </c>
      <c r="AE3714" s="136"/>
      <c r="AF3714" s="137"/>
      <c r="AG3714" s="1" t="s">
        <v>153</v>
      </c>
      <c r="AH3714" s="43">
        <v>22404</v>
      </c>
      <c r="AI3714" s="229">
        <v>45510</v>
      </c>
    </row>
    <row r="3715" spans="1:35" x14ac:dyDescent="0.25">
      <c r="A3715" s="146">
        <v>45505</v>
      </c>
      <c r="B3715" s="57" t="s">
        <v>10578</v>
      </c>
      <c r="C3715" s="51" t="s">
        <v>543</v>
      </c>
      <c r="D3715" s="51" t="s">
        <v>10702</v>
      </c>
      <c r="E3715" s="54">
        <v>45519</v>
      </c>
      <c r="F3715" s="51" t="s">
        <v>302</v>
      </c>
      <c r="G3715" s="48" t="s">
        <v>10579</v>
      </c>
      <c r="H3715" s="52">
        <v>1</v>
      </c>
      <c r="I3715" s="51" t="s">
        <v>409</v>
      </c>
      <c r="J3715" s="1">
        <v>11.92</v>
      </c>
      <c r="K3715" s="132">
        <v>1048058</v>
      </c>
      <c r="L3715" s="131"/>
      <c r="M3715" s="131">
        <v>3.6</v>
      </c>
      <c r="N3715" s="131">
        <v>2.35</v>
      </c>
      <c r="O3715" s="133">
        <f t="shared" si="549"/>
        <v>8.4600000000000009</v>
      </c>
      <c r="P3715" s="131" t="s">
        <v>3486</v>
      </c>
      <c r="Q3715" s="131" t="s">
        <v>10580</v>
      </c>
      <c r="R3715" s="134" t="s">
        <v>9048</v>
      </c>
      <c r="S3715" s="149">
        <v>2.6041666666666674</v>
      </c>
      <c r="T3715" s="149">
        <v>2.6041666666666674</v>
      </c>
      <c r="U3715" s="150">
        <v>45520</v>
      </c>
      <c r="V3715" s="149">
        <v>8.3333333333333037E-2</v>
      </c>
      <c r="W3715" s="130">
        <v>0.25</v>
      </c>
      <c r="X3715" s="135">
        <v>90</v>
      </c>
      <c r="Y3715" s="130" t="str">
        <f t="shared" ref="Y3715:Y3778" si="550">D3715</f>
        <v>RECELL1735</v>
      </c>
      <c r="Z3715" s="130" t="str">
        <f t="shared" ref="Z3715:Z3778" si="551">C3715</f>
        <v>2/NCA103450</v>
      </c>
      <c r="AA3715" s="135">
        <f t="shared" ref="AA3715:AA3778" si="552">W3715</f>
        <v>0.25</v>
      </c>
      <c r="AB3715" s="135">
        <f t="shared" ref="AB3715:AB3778" si="553">J3715</f>
        <v>11.92</v>
      </c>
      <c r="AC3715" s="130">
        <f t="shared" ref="AC3715:AC3778" si="554">X3715</f>
        <v>90</v>
      </c>
      <c r="AD3715" s="130" t="str">
        <f t="shared" ref="AD3715:AD3778" si="555">G3715</f>
        <v>66003-297</v>
      </c>
      <c r="AE3715" s="136"/>
      <c r="AF3715" s="137"/>
      <c r="AG3715" s="1" t="s">
        <v>9312</v>
      </c>
      <c r="AH3715" s="43" t="s">
        <v>513</v>
      </c>
      <c r="AI3715" s="229">
        <v>45505</v>
      </c>
    </row>
    <row r="3716" spans="1:35" x14ac:dyDescent="0.25">
      <c r="A3716" s="146">
        <v>45505</v>
      </c>
      <c r="B3716" s="57" t="s">
        <v>10584</v>
      </c>
      <c r="C3716" s="51" t="s">
        <v>483</v>
      </c>
      <c r="D3716" s="51" t="s">
        <v>10587</v>
      </c>
      <c r="E3716" s="54">
        <v>45519</v>
      </c>
      <c r="F3716" s="51" t="s">
        <v>10585</v>
      </c>
      <c r="G3716" s="48" t="s">
        <v>10586</v>
      </c>
      <c r="H3716" s="52">
        <v>1</v>
      </c>
      <c r="I3716" s="51" t="s">
        <v>318</v>
      </c>
      <c r="J3716" s="1">
        <v>58.02</v>
      </c>
      <c r="K3716" s="132">
        <v>1048074</v>
      </c>
      <c r="L3716" s="131"/>
      <c r="M3716" s="131">
        <v>14</v>
      </c>
      <c r="N3716" s="131">
        <v>6.9</v>
      </c>
      <c r="O3716" s="133">
        <v>99</v>
      </c>
      <c r="P3716" s="131" t="s">
        <v>3486</v>
      </c>
      <c r="Q3716" s="131" t="s">
        <v>92</v>
      </c>
      <c r="R3716" s="134" t="s">
        <v>9073</v>
      </c>
      <c r="S3716" s="149">
        <v>4.6519444444444433</v>
      </c>
      <c r="T3716" s="149">
        <v>4.6519444444444433</v>
      </c>
      <c r="U3716" s="150">
        <v>45520</v>
      </c>
      <c r="V3716" s="149">
        <v>0.16666666666666607</v>
      </c>
      <c r="W3716" s="130">
        <v>0.5</v>
      </c>
      <c r="X3716" s="135">
        <v>250</v>
      </c>
      <c r="Y3716" s="130" t="str">
        <f t="shared" si="550"/>
        <v>RL1862</v>
      </c>
      <c r="Z3716" s="130" t="str">
        <f t="shared" si="551"/>
        <v>8/NCR18650GA</v>
      </c>
      <c r="AA3716" s="135">
        <f t="shared" si="552"/>
        <v>0.5</v>
      </c>
      <c r="AB3716" s="135">
        <f t="shared" si="553"/>
        <v>58.02</v>
      </c>
      <c r="AC3716" s="130">
        <f t="shared" si="554"/>
        <v>250</v>
      </c>
      <c r="AD3716" s="130" t="str">
        <f t="shared" si="555"/>
        <v>67000-712</v>
      </c>
      <c r="AE3716" s="136"/>
      <c r="AF3716" s="137"/>
      <c r="AG3716" s="1" t="s">
        <v>153</v>
      </c>
      <c r="AH3716" s="43">
        <v>3078</v>
      </c>
      <c r="AI3716" s="229">
        <v>45505</v>
      </c>
    </row>
    <row r="3717" spans="1:35" x14ac:dyDescent="0.25">
      <c r="A3717" s="140">
        <v>45503</v>
      </c>
      <c r="B3717" s="55" t="s">
        <v>10533</v>
      </c>
      <c r="C3717" s="51" t="s">
        <v>3235</v>
      </c>
      <c r="D3717" s="51" t="s">
        <v>1063</v>
      </c>
      <c r="E3717" s="54">
        <v>45533</v>
      </c>
      <c r="F3717" s="51" t="s">
        <v>267</v>
      </c>
      <c r="G3717" s="48" t="s">
        <v>1062</v>
      </c>
      <c r="H3717" s="52">
        <v>7</v>
      </c>
      <c r="I3717" s="51" t="s">
        <v>1924</v>
      </c>
      <c r="J3717" s="1">
        <v>39.68</v>
      </c>
      <c r="K3717" s="132">
        <v>1047715</v>
      </c>
      <c r="L3717" s="131"/>
      <c r="M3717" s="131"/>
      <c r="N3717" s="131"/>
      <c r="O3717" s="133">
        <f t="shared" ref="O3717:O3728" si="556">N3717*M3717</f>
        <v>0</v>
      </c>
      <c r="P3717" s="131"/>
      <c r="Q3717" s="131"/>
      <c r="R3717" s="134" t="s">
        <v>5813</v>
      </c>
      <c r="S3717" s="149">
        <v>0.65083333333333249</v>
      </c>
      <c r="T3717" s="149">
        <v>9.2976190476190351E-2</v>
      </c>
      <c r="U3717" s="150">
        <v>45519</v>
      </c>
      <c r="V3717" s="149">
        <v>0.16666666666666874</v>
      </c>
      <c r="W3717" s="130">
        <v>0.12</v>
      </c>
      <c r="X3717" s="135">
        <v>80</v>
      </c>
      <c r="Y3717" s="130" t="str">
        <f t="shared" si="550"/>
        <v>CH211A</v>
      </c>
      <c r="Z3717" s="130" t="str">
        <f t="shared" si="551"/>
        <v>1/TSB-002PCB</v>
      </c>
      <c r="AA3717" s="135">
        <f t="shared" si="552"/>
        <v>0.12</v>
      </c>
      <c r="AB3717" s="135">
        <f t="shared" si="553"/>
        <v>39.68</v>
      </c>
      <c r="AC3717" s="130">
        <f t="shared" si="554"/>
        <v>80</v>
      </c>
      <c r="AD3717" s="130" t="str">
        <f t="shared" si="555"/>
        <v>66000-118A</v>
      </c>
      <c r="AE3717" s="136"/>
      <c r="AF3717" s="137"/>
      <c r="AG3717" s="1" t="s">
        <v>153</v>
      </c>
      <c r="AH3717" s="43">
        <v>66116</v>
      </c>
      <c r="AI3717" s="229">
        <v>45502</v>
      </c>
    </row>
    <row r="3718" spans="1:35" x14ac:dyDescent="0.25">
      <c r="A3718" s="146">
        <v>45512</v>
      </c>
      <c r="B3718" s="57" t="s">
        <v>10652</v>
      </c>
      <c r="C3718" s="51" t="s">
        <v>8586</v>
      </c>
      <c r="D3718" s="51" t="s">
        <v>10703</v>
      </c>
      <c r="E3718" s="54">
        <v>45541</v>
      </c>
      <c r="F3718" s="51" t="s">
        <v>6273</v>
      </c>
      <c r="G3718" s="48" t="s">
        <v>10653</v>
      </c>
      <c r="H3718" s="52">
        <v>1</v>
      </c>
      <c r="I3718" s="51" t="s">
        <v>643</v>
      </c>
      <c r="J3718" s="1">
        <v>36.83</v>
      </c>
      <c r="K3718" s="132">
        <v>1048870</v>
      </c>
      <c r="L3718" s="131"/>
      <c r="M3718" s="131">
        <v>18</v>
      </c>
      <c r="N3718" s="131">
        <v>5</v>
      </c>
      <c r="O3718" s="133">
        <f t="shared" si="556"/>
        <v>90</v>
      </c>
      <c r="P3718" s="131" t="s">
        <v>3486</v>
      </c>
      <c r="Q3718" s="131" t="s">
        <v>3535</v>
      </c>
      <c r="R3718" s="134" t="s">
        <v>9048</v>
      </c>
      <c r="S3718" s="149">
        <v>3.1311111111111107</v>
      </c>
      <c r="T3718" s="149">
        <v>3.1311111111111107</v>
      </c>
      <c r="U3718" s="150">
        <v>45519</v>
      </c>
      <c r="V3718" s="149">
        <v>8.333333333333437E-2</v>
      </c>
      <c r="W3718" s="130">
        <v>0.5</v>
      </c>
      <c r="X3718" s="135">
        <v>140</v>
      </c>
      <c r="Y3718" s="130" t="str">
        <f t="shared" si="550"/>
        <v>RECELL1734</v>
      </c>
      <c r="Z3718" s="130" t="str">
        <f t="shared" si="551"/>
        <v>10/INR18650-25R</v>
      </c>
      <c r="AA3718" s="135">
        <f t="shared" si="552"/>
        <v>0.5</v>
      </c>
      <c r="AB3718" s="135">
        <f t="shared" si="553"/>
        <v>36.83</v>
      </c>
      <c r="AC3718" s="130">
        <f t="shared" si="554"/>
        <v>140</v>
      </c>
      <c r="AD3718" s="130" t="str">
        <f t="shared" si="555"/>
        <v>66003-304</v>
      </c>
      <c r="AE3718" s="136"/>
      <c r="AF3718" s="137"/>
      <c r="AG3718" s="1" t="s">
        <v>9312</v>
      </c>
      <c r="AH3718" s="43">
        <v>2267</v>
      </c>
      <c r="AI3718" s="229">
        <v>45511</v>
      </c>
    </row>
    <row r="3719" spans="1:35" x14ac:dyDescent="0.25">
      <c r="A3719" s="146">
        <v>45512</v>
      </c>
      <c r="B3719" s="57" t="s">
        <v>10626</v>
      </c>
      <c r="C3719" s="51" t="s">
        <v>8689</v>
      </c>
      <c r="D3719" s="51" t="s">
        <v>10135</v>
      </c>
      <c r="E3719" s="54">
        <v>45525</v>
      </c>
      <c r="F3719" s="51" t="s">
        <v>314</v>
      </c>
      <c r="G3719" s="48" t="s">
        <v>2577</v>
      </c>
      <c r="H3719" s="52">
        <v>1</v>
      </c>
      <c r="I3719" s="51" t="s">
        <v>643</v>
      </c>
      <c r="J3719" s="1">
        <v>11.05</v>
      </c>
      <c r="K3719" s="132">
        <v>1048657</v>
      </c>
      <c r="L3719" s="131"/>
      <c r="M3719" s="131">
        <v>10.8</v>
      </c>
      <c r="N3719" s="131">
        <v>2.5</v>
      </c>
      <c r="O3719" s="133">
        <f t="shared" si="556"/>
        <v>27</v>
      </c>
      <c r="P3719" s="131" t="s">
        <v>3486</v>
      </c>
      <c r="Q3719" s="131" t="s">
        <v>577</v>
      </c>
      <c r="R3719" s="134" t="s">
        <v>9048</v>
      </c>
      <c r="S3719" s="149">
        <v>2.5094444444444468</v>
      </c>
      <c r="T3719" s="149">
        <v>2.5094444444444468</v>
      </c>
      <c r="U3719" s="150">
        <v>45526</v>
      </c>
      <c r="V3719" s="149">
        <v>8.3333333333333037E-2</v>
      </c>
      <c r="W3719" s="130">
        <v>1.24</v>
      </c>
      <c r="X3719" s="135">
        <v>55.56</v>
      </c>
      <c r="Y3719" s="130" t="str">
        <f t="shared" si="550"/>
        <v>RECELL1707</v>
      </c>
      <c r="Z3719" s="130" t="str">
        <f t="shared" si="551"/>
        <v>3/INR18650-25R</v>
      </c>
      <c r="AA3719" s="135">
        <f t="shared" si="552"/>
        <v>1.24</v>
      </c>
      <c r="AB3719" s="135">
        <f t="shared" si="553"/>
        <v>11.05</v>
      </c>
      <c r="AC3719" s="130">
        <f t="shared" si="554"/>
        <v>55.56</v>
      </c>
      <c r="AD3719" s="130" t="str">
        <f t="shared" si="555"/>
        <v>66002-321</v>
      </c>
      <c r="AE3719" s="136"/>
      <c r="AF3719" s="137"/>
      <c r="AG3719" s="1" t="s">
        <v>9312</v>
      </c>
      <c r="AH3719" s="43">
        <v>23955</v>
      </c>
      <c r="AI3719" s="229">
        <v>45510</v>
      </c>
    </row>
    <row r="3720" spans="1:35" x14ac:dyDescent="0.25">
      <c r="A3720" s="146">
        <v>45519</v>
      </c>
      <c r="B3720" s="57" t="s">
        <v>10671</v>
      </c>
      <c r="C3720" s="51" t="s">
        <v>2329</v>
      </c>
      <c r="D3720" s="51" t="s">
        <v>2330</v>
      </c>
      <c r="E3720" s="54">
        <v>45544</v>
      </c>
      <c r="F3720" s="51" t="s">
        <v>3151</v>
      </c>
      <c r="G3720" s="48" t="s">
        <v>2328</v>
      </c>
      <c r="H3720" s="52">
        <v>20</v>
      </c>
      <c r="I3720" s="51" t="s">
        <v>2065</v>
      </c>
      <c r="J3720" s="1">
        <v>2.2799999999999998</v>
      </c>
      <c r="K3720" s="132">
        <v>1049613</v>
      </c>
      <c r="L3720" s="131"/>
      <c r="M3720" s="131">
        <v>3.6</v>
      </c>
      <c r="N3720" s="131">
        <v>3.6</v>
      </c>
      <c r="O3720" s="133">
        <f t="shared" si="556"/>
        <v>12.96</v>
      </c>
      <c r="P3720" s="131" t="s">
        <v>421</v>
      </c>
      <c r="Q3720" s="131" t="s">
        <v>412</v>
      </c>
      <c r="R3720" s="134" t="s">
        <v>248</v>
      </c>
      <c r="S3720" s="149">
        <v>4.2411111111111115</v>
      </c>
      <c r="T3720" s="149">
        <v>0.21205555555555558</v>
      </c>
      <c r="U3720" s="150">
        <v>45526</v>
      </c>
      <c r="V3720" s="149">
        <v>0.58333333333333393</v>
      </c>
      <c r="W3720" s="130">
        <v>0.14000000000000001</v>
      </c>
      <c r="X3720" s="135">
        <v>18</v>
      </c>
      <c r="Y3720" s="130" t="str">
        <f t="shared" si="550"/>
        <v>L557B</v>
      </c>
      <c r="Z3720" s="130" t="str">
        <f t="shared" si="551"/>
        <v>1/ER17505</v>
      </c>
      <c r="AA3720" s="135">
        <f t="shared" si="552"/>
        <v>0.14000000000000001</v>
      </c>
      <c r="AB3720" s="135">
        <f t="shared" si="553"/>
        <v>2.2799999999999998</v>
      </c>
      <c r="AC3720" s="130">
        <f t="shared" si="554"/>
        <v>18</v>
      </c>
      <c r="AD3720" s="130" t="str">
        <f t="shared" si="555"/>
        <v>66000-836B</v>
      </c>
      <c r="AE3720" s="136"/>
      <c r="AF3720" s="137"/>
      <c r="AG3720" s="1" t="s">
        <v>152</v>
      </c>
      <c r="AH3720" s="43">
        <v>67110</v>
      </c>
      <c r="AI3720" s="229">
        <v>45518</v>
      </c>
    </row>
    <row r="3721" spans="1:35" x14ac:dyDescent="0.25">
      <c r="A3721" s="146">
        <v>45512</v>
      </c>
      <c r="B3721" s="57" t="s">
        <v>10646</v>
      </c>
      <c r="C3721" s="51" t="s">
        <v>10647</v>
      </c>
      <c r="D3721" s="51" t="s">
        <v>9473</v>
      </c>
      <c r="E3721" s="54">
        <v>45525</v>
      </c>
      <c r="F3721" s="51" t="s">
        <v>9470</v>
      </c>
      <c r="G3721" s="48" t="s">
        <v>9471</v>
      </c>
      <c r="H3721" s="52">
        <v>1</v>
      </c>
      <c r="I3721" s="1"/>
      <c r="J3721" s="1">
        <v>0</v>
      </c>
      <c r="K3721" s="132">
        <v>1048867</v>
      </c>
      <c r="L3721" s="131"/>
      <c r="M3721" s="131">
        <v>25.6</v>
      </c>
      <c r="N3721" s="131">
        <v>132</v>
      </c>
      <c r="O3721" s="133">
        <f t="shared" si="556"/>
        <v>3379.2000000000003</v>
      </c>
      <c r="P3721" s="131" t="s">
        <v>10648</v>
      </c>
      <c r="Q3721" s="131" t="s">
        <v>10120</v>
      </c>
      <c r="R3721" s="134" t="s">
        <v>10041</v>
      </c>
      <c r="S3721" s="149">
        <v>79.01722222222223</v>
      </c>
      <c r="T3721" s="149">
        <v>79.01722222222223</v>
      </c>
      <c r="U3721" s="150">
        <v>45525</v>
      </c>
      <c r="V3721" s="149">
        <v>0.24999999999999911</v>
      </c>
      <c r="W3721" s="130">
        <v>28.63</v>
      </c>
      <c r="X3721" s="135">
        <v>1640</v>
      </c>
      <c r="Y3721" s="130" t="str">
        <f t="shared" si="550"/>
        <v>RL1783</v>
      </c>
      <c r="Z3721" s="130" t="str">
        <f t="shared" si="551"/>
        <v>264/IFR26650-40A</v>
      </c>
      <c r="AA3721" s="135">
        <f t="shared" si="552"/>
        <v>28.63</v>
      </c>
      <c r="AB3721" s="135">
        <f t="shared" si="553"/>
        <v>0</v>
      </c>
      <c r="AC3721" s="130">
        <f t="shared" si="554"/>
        <v>1640</v>
      </c>
      <c r="AD3721" s="130" t="str">
        <f t="shared" si="555"/>
        <v>67001-973</v>
      </c>
      <c r="AE3721" s="136"/>
      <c r="AF3721" s="137"/>
      <c r="AG3721" s="1" t="s">
        <v>153</v>
      </c>
      <c r="AH3721" s="43">
        <v>34455</v>
      </c>
      <c r="AI3721" s="229">
        <v>45511</v>
      </c>
    </row>
    <row r="3722" spans="1:35" x14ac:dyDescent="0.25">
      <c r="A3722" s="146">
        <v>45519</v>
      </c>
      <c r="B3722" s="57" t="s">
        <v>10669</v>
      </c>
      <c r="C3722" s="51" t="s">
        <v>4327</v>
      </c>
      <c r="D3722" s="51" t="s">
        <v>4328</v>
      </c>
      <c r="E3722" s="54">
        <v>45530</v>
      </c>
      <c r="F3722" s="51" t="s">
        <v>6979</v>
      </c>
      <c r="G3722" s="48" t="s">
        <v>4326</v>
      </c>
      <c r="H3722" s="52">
        <v>8</v>
      </c>
      <c r="I3722" s="51" t="s">
        <v>388</v>
      </c>
      <c r="J3722" s="1">
        <v>483.21</v>
      </c>
      <c r="K3722" s="132">
        <v>1049541</v>
      </c>
      <c r="L3722" s="131"/>
      <c r="M3722" s="131">
        <v>7.2</v>
      </c>
      <c r="N3722" s="131">
        <v>238</v>
      </c>
      <c r="O3722" s="133">
        <f t="shared" si="556"/>
        <v>1713.6000000000001</v>
      </c>
      <c r="P3722" s="131" t="s">
        <v>421</v>
      </c>
      <c r="Q3722" s="131" t="s">
        <v>10670</v>
      </c>
      <c r="R3722" s="134" t="s">
        <v>9073</v>
      </c>
      <c r="S3722" s="149">
        <v>11.727500000000003</v>
      </c>
      <c r="T3722" s="149">
        <v>1.4659375000000003</v>
      </c>
      <c r="U3722" s="150">
        <v>45525</v>
      </c>
      <c r="V3722" s="149">
        <v>0.58333333333333393</v>
      </c>
      <c r="W3722" s="130">
        <v>2.69</v>
      </c>
      <c r="X3722" s="135">
        <v>780</v>
      </c>
      <c r="Y3722" s="130" t="str">
        <f t="shared" si="550"/>
        <v>L874</v>
      </c>
      <c r="Z3722" s="130" t="str">
        <f t="shared" si="551"/>
        <v>28/LS33600</v>
      </c>
      <c r="AA3722" s="135">
        <f t="shared" si="552"/>
        <v>2.69</v>
      </c>
      <c r="AB3722" s="135">
        <f t="shared" si="553"/>
        <v>483.21</v>
      </c>
      <c r="AC3722" s="130">
        <f t="shared" si="554"/>
        <v>780</v>
      </c>
      <c r="AD3722" s="130" t="str">
        <f t="shared" si="555"/>
        <v>66003-874</v>
      </c>
      <c r="AE3722" s="136"/>
      <c r="AF3722" s="137"/>
      <c r="AG3722" s="1" t="s">
        <v>152</v>
      </c>
      <c r="AH3722" s="43">
        <v>65512</v>
      </c>
      <c r="AI3722" s="229">
        <v>45517</v>
      </c>
    </row>
    <row r="3723" spans="1:35" x14ac:dyDescent="0.25">
      <c r="A3723" s="147">
        <v>45520</v>
      </c>
      <c r="B3723" s="82" t="s">
        <v>10682</v>
      </c>
      <c r="C3723" s="51" t="s">
        <v>7662</v>
      </c>
      <c r="D3723" s="51" t="s">
        <v>10684</v>
      </c>
      <c r="E3723" s="54">
        <v>45534</v>
      </c>
      <c r="F3723" s="51" t="s">
        <v>7656</v>
      </c>
      <c r="G3723" s="48" t="s">
        <v>10683</v>
      </c>
      <c r="H3723" s="52">
        <v>10</v>
      </c>
      <c r="I3723" s="51" t="s">
        <v>7658</v>
      </c>
      <c r="J3723" s="1">
        <v>0</v>
      </c>
      <c r="K3723" s="132">
        <v>1049588</v>
      </c>
      <c r="L3723" s="131"/>
      <c r="M3723" s="131">
        <v>10.8</v>
      </c>
      <c r="N3723" s="131">
        <v>9</v>
      </c>
      <c r="O3723" s="133">
        <f t="shared" si="556"/>
        <v>97.2</v>
      </c>
      <c r="P3723" s="131" t="s">
        <v>3486</v>
      </c>
      <c r="Q3723" s="131" t="s">
        <v>372</v>
      </c>
      <c r="R3723" s="134" t="s">
        <v>2172</v>
      </c>
      <c r="S3723" s="149">
        <v>11.056388888888886</v>
      </c>
      <c r="T3723" s="149">
        <v>1.1056388888888886</v>
      </c>
      <c r="U3723" s="150">
        <v>45525</v>
      </c>
      <c r="V3723" s="149">
        <v>0.33333333333333215</v>
      </c>
      <c r="W3723" s="130">
        <v>0.5</v>
      </c>
      <c r="X3723" s="135">
        <v>70</v>
      </c>
      <c r="Y3723" s="130" t="str">
        <f t="shared" si="550"/>
        <v>RL1702A</v>
      </c>
      <c r="Z3723" s="130" t="str">
        <f t="shared" si="551"/>
        <v>6/LIION POLYMER</v>
      </c>
      <c r="AA3723" s="135">
        <f t="shared" si="552"/>
        <v>0.5</v>
      </c>
      <c r="AB3723" s="135">
        <f t="shared" si="553"/>
        <v>0</v>
      </c>
      <c r="AC3723" s="130">
        <f t="shared" si="554"/>
        <v>70</v>
      </c>
      <c r="AD3723" s="130" t="str">
        <f t="shared" si="555"/>
        <v>67001-9461</v>
      </c>
      <c r="AE3723" s="136"/>
      <c r="AF3723" s="137"/>
      <c r="AG3723" s="1" t="s">
        <v>153</v>
      </c>
      <c r="AH3723" s="43">
        <v>2877</v>
      </c>
      <c r="AI3723" s="229">
        <v>45518</v>
      </c>
    </row>
    <row r="3724" spans="1:35" x14ac:dyDescent="0.25">
      <c r="A3724" s="139">
        <v>45523</v>
      </c>
      <c r="B3724" s="58" t="s">
        <v>10692</v>
      </c>
      <c r="C3724" s="51" t="s">
        <v>2397</v>
      </c>
      <c r="D3724" s="51" t="s">
        <v>639</v>
      </c>
      <c r="E3724" s="54">
        <v>45527</v>
      </c>
      <c r="F3724" s="51" t="s">
        <v>267</v>
      </c>
      <c r="G3724" s="48" t="s">
        <v>638</v>
      </c>
      <c r="H3724" s="52">
        <v>2</v>
      </c>
      <c r="I3724" s="51" t="s">
        <v>243</v>
      </c>
      <c r="J3724" s="1">
        <v>27.3</v>
      </c>
      <c r="K3724" s="132">
        <v>1049153</v>
      </c>
      <c r="L3724" s="131"/>
      <c r="M3724" s="131">
        <v>12</v>
      </c>
      <c r="N3724" s="131">
        <v>2.4</v>
      </c>
      <c r="O3724" s="133">
        <f t="shared" si="556"/>
        <v>28.799999999999997</v>
      </c>
      <c r="P3724" s="131" t="s">
        <v>3497</v>
      </c>
      <c r="Q3724" s="131" t="s">
        <v>584</v>
      </c>
      <c r="R3724" s="134" t="s">
        <v>248</v>
      </c>
      <c r="S3724" s="149">
        <v>2.389444444444444</v>
      </c>
      <c r="T3724" s="149">
        <v>1.194722222222222</v>
      </c>
      <c r="U3724" s="150">
        <v>45525</v>
      </c>
      <c r="V3724" s="149">
        <v>0.16666666666666741</v>
      </c>
      <c r="W3724" s="130">
        <v>0.79</v>
      </c>
      <c r="X3724" s="135">
        <v>62</v>
      </c>
      <c r="Y3724" s="130" t="str">
        <f t="shared" si="550"/>
        <v>N354</v>
      </c>
      <c r="Z3724" s="130" t="str">
        <f t="shared" si="551"/>
        <v>10/HR-3UTHB</v>
      </c>
      <c r="AA3724" s="135">
        <f t="shared" si="552"/>
        <v>0.79</v>
      </c>
      <c r="AB3724" s="135">
        <f t="shared" si="553"/>
        <v>27.3</v>
      </c>
      <c r="AC3724" s="130">
        <f t="shared" si="554"/>
        <v>62</v>
      </c>
      <c r="AD3724" s="130" t="str">
        <f t="shared" si="555"/>
        <v>66000-354</v>
      </c>
      <c r="AE3724" s="136"/>
      <c r="AF3724" s="137"/>
      <c r="AG3724" s="1" t="s">
        <v>153</v>
      </c>
      <c r="AH3724" s="43">
        <v>66116</v>
      </c>
      <c r="AI3724" s="229">
        <v>45513</v>
      </c>
    </row>
    <row r="3725" spans="1:35" x14ac:dyDescent="0.25">
      <c r="A3725" s="139">
        <v>45523</v>
      </c>
      <c r="B3725" s="58" t="s">
        <v>10691</v>
      </c>
      <c r="C3725" s="51" t="s">
        <v>2397</v>
      </c>
      <c r="D3725" s="51" t="s">
        <v>639</v>
      </c>
      <c r="E3725" s="54">
        <v>45527</v>
      </c>
      <c r="F3725" s="51" t="s">
        <v>267</v>
      </c>
      <c r="G3725" s="48" t="s">
        <v>638</v>
      </c>
      <c r="H3725" s="52">
        <v>1</v>
      </c>
      <c r="I3725" s="51" t="s">
        <v>243</v>
      </c>
      <c r="J3725" s="1">
        <v>27.3</v>
      </c>
      <c r="K3725" s="132">
        <v>1049040</v>
      </c>
      <c r="L3725" s="131"/>
      <c r="M3725" s="131">
        <v>12</v>
      </c>
      <c r="N3725" s="131">
        <v>2.4</v>
      </c>
      <c r="O3725" s="133">
        <f t="shared" si="556"/>
        <v>28.799999999999997</v>
      </c>
      <c r="P3725" s="131" t="s">
        <v>3497</v>
      </c>
      <c r="Q3725" s="131" t="s">
        <v>584</v>
      </c>
      <c r="R3725" s="134" t="s">
        <v>248</v>
      </c>
      <c r="S3725" s="149">
        <v>1.0583333333333336</v>
      </c>
      <c r="T3725" s="149">
        <v>1.0583333333333336</v>
      </c>
      <c r="U3725" s="150">
        <v>45525</v>
      </c>
      <c r="V3725" s="149">
        <v>7.4722222222222801E-2</v>
      </c>
      <c r="W3725" s="130">
        <v>0.79</v>
      </c>
      <c r="X3725" s="135">
        <v>62</v>
      </c>
      <c r="Y3725" s="130" t="str">
        <f t="shared" si="550"/>
        <v>N354</v>
      </c>
      <c r="Z3725" s="130" t="str">
        <f t="shared" si="551"/>
        <v>10/HR-3UTHB</v>
      </c>
      <c r="AA3725" s="135">
        <f t="shared" si="552"/>
        <v>0.79</v>
      </c>
      <c r="AB3725" s="135">
        <f t="shared" si="553"/>
        <v>27.3</v>
      </c>
      <c r="AC3725" s="130">
        <f t="shared" si="554"/>
        <v>62</v>
      </c>
      <c r="AD3725" s="130" t="str">
        <f t="shared" si="555"/>
        <v>66000-354</v>
      </c>
      <c r="AE3725" s="136"/>
      <c r="AF3725" s="137"/>
      <c r="AG3725" s="1" t="s">
        <v>153</v>
      </c>
      <c r="AH3725" s="43">
        <v>66116</v>
      </c>
      <c r="AI3725" s="229">
        <v>45512</v>
      </c>
    </row>
    <row r="3726" spans="1:35" x14ac:dyDescent="0.25">
      <c r="A3726" s="146">
        <v>45512</v>
      </c>
      <c r="B3726" s="57" t="s">
        <v>10651</v>
      </c>
      <c r="C3726" s="51" t="s">
        <v>3533</v>
      </c>
      <c r="D3726" s="51" t="s">
        <v>6940</v>
      </c>
      <c r="E3726" s="54">
        <v>45541</v>
      </c>
      <c r="F3726" s="51" t="s">
        <v>6273</v>
      </c>
      <c r="G3726" s="48" t="s">
        <v>6897</v>
      </c>
      <c r="H3726" s="52">
        <v>1</v>
      </c>
      <c r="I3726" s="51" t="s">
        <v>299</v>
      </c>
      <c r="J3726" s="1">
        <v>39.33</v>
      </c>
      <c r="K3726" s="132">
        <v>1048870</v>
      </c>
      <c r="L3726" s="131"/>
      <c r="M3726" s="131">
        <v>18</v>
      </c>
      <c r="N3726" s="131">
        <v>4.0999999999999996</v>
      </c>
      <c r="O3726" s="133">
        <f t="shared" si="556"/>
        <v>73.8</v>
      </c>
      <c r="P3726" s="131" t="s">
        <v>3486</v>
      </c>
      <c r="Q3726" s="131" t="s">
        <v>3535</v>
      </c>
      <c r="R3726" s="134" t="s">
        <v>9048</v>
      </c>
      <c r="S3726" s="149">
        <v>3.2180555555555546</v>
      </c>
      <c r="T3726" s="149">
        <v>3.2180555555555546</v>
      </c>
      <c r="U3726" s="150">
        <v>45525</v>
      </c>
      <c r="V3726" s="149">
        <v>8.333333333333437E-2</v>
      </c>
      <c r="W3726" s="130">
        <v>1.31</v>
      </c>
      <c r="X3726" s="135">
        <v>140</v>
      </c>
      <c r="Y3726" s="130" t="str">
        <f t="shared" si="550"/>
        <v>RECELL821</v>
      </c>
      <c r="Z3726" s="130" t="str">
        <f t="shared" si="551"/>
        <v>10/UR18650RX</v>
      </c>
      <c r="AA3726" s="135">
        <f t="shared" si="552"/>
        <v>1.31</v>
      </c>
      <c r="AB3726" s="135">
        <f t="shared" si="553"/>
        <v>39.33</v>
      </c>
      <c r="AC3726" s="130">
        <f t="shared" si="554"/>
        <v>140</v>
      </c>
      <c r="AD3726" s="130" t="str">
        <f t="shared" si="555"/>
        <v>22000-446J</v>
      </c>
      <c r="AE3726" s="136"/>
      <c r="AF3726" s="137"/>
      <c r="AG3726" s="1" t="s">
        <v>9312</v>
      </c>
      <c r="AH3726" s="43">
        <v>2267</v>
      </c>
      <c r="AI3726" s="229">
        <v>45511</v>
      </c>
    </row>
    <row r="3727" spans="1:35" x14ac:dyDescent="0.25">
      <c r="A3727" s="144">
        <v>45392</v>
      </c>
      <c r="B3727" s="56" t="s">
        <v>9811</v>
      </c>
      <c r="C3727" s="51" t="s">
        <v>2124</v>
      </c>
      <c r="D3727" s="51" t="s">
        <v>2125</v>
      </c>
      <c r="E3727" s="54">
        <v>45420</v>
      </c>
      <c r="F3727" s="51" t="s">
        <v>1622</v>
      </c>
      <c r="G3727" s="48" t="s">
        <v>2122</v>
      </c>
      <c r="H3727" s="52">
        <v>500</v>
      </c>
      <c r="I3727" s="51" t="s">
        <v>2123</v>
      </c>
      <c r="J3727" s="1">
        <v>78.569999999999993</v>
      </c>
      <c r="K3727" s="132">
        <v>1032151</v>
      </c>
      <c r="L3727" s="131"/>
      <c r="M3727" s="131">
        <v>3.93</v>
      </c>
      <c r="N3727" s="131">
        <v>32</v>
      </c>
      <c r="O3727" s="133">
        <f t="shared" si="556"/>
        <v>125.76</v>
      </c>
      <c r="P3727" s="131" t="s">
        <v>9572</v>
      </c>
      <c r="Q3727" s="131" t="s">
        <v>412</v>
      </c>
      <c r="R3727" s="134" t="s">
        <v>248</v>
      </c>
      <c r="S3727" s="149">
        <v>53.393055555555563</v>
      </c>
      <c r="T3727" s="149">
        <v>0.10678611111111112</v>
      </c>
      <c r="U3727" s="150">
        <v>45524</v>
      </c>
      <c r="V3727" s="149">
        <v>5.5</v>
      </c>
      <c r="W3727" s="130">
        <v>0.05</v>
      </c>
      <c r="X3727" s="135">
        <v>112.5</v>
      </c>
      <c r="Y3727" s="130" t="str">
        <f t="shared" si="550"/>
        <v>L865</v>
      </c>
      <c r="Z3727" s="130" t="str">
        <f t="shared" si="551"/>
        <v>1/LXRDD-5-1-SC-BC</v>
      </c>
      <c r="AA3727" s="135">
        <f t="shared" si="552"/>
        <v>0.05</v>
      </c>
      <c r="AB3727" s="135">
        <f t="shared" si="553"/>
        <v>78.569999999999993</v>
      </c>
      <c r="AC3727" s="130">
        <f t="shared" si="554"/>
        <v>112.5</v>
      </c>
      <c r="AD3727" s="130" t="str">
        <f t="shared" si="555"/>
        <v>67001-3486L865</v>
      </c>
      <c r="AE3727" s="136"/>
      <c r="AF3727" s="137"/>
      <c r="AG3727" s="1" t="s">
        <v>153</v>
      </c>
      <c r="AH3727" s="43">
        <v>1926</v>
      </c>
      <c r="AI3727" s="229">
        <v>45363</v>
      </c>
    </row>
    <row r="3728" spans="1:35" x14ac:dyDescent="0.25">
      <c r="A3728" s="139">
        <v>45523</v>
      </c>
      <c r="B3728" s="58" t="s">
        <v>10685</v>
      </c>
      <c r="C3728" s="51" t="s">
        <v>7471</v>
      </c>
      <c r="D3728" s="51" t="s">
        <v>7470</v>
      </c>
      <c r="E3728" s="54">
        <v>45530</v>
      </c>
      <c r="F3728" s="51" t="s">
        <v>339</v>
      </c>
      <c r="G3728" s="48" t="s">
        <v>7469</v>
      </c>
      <c r="H3728" s="52">
        <v>1</v>
      </c>
      <c r="I3728" s="51" t="s">
        <v>10050</v>
      </c>
      <c r="J3728" s="1">
        <v>49.71</v>
      </c>
      <c r="K3728" s="132">
        <v>1049355</v>
      </c>
      <c r="L3728" s="131"/>
      <c r="M3728" s="131"/>
      <c r="N3728" s="131"/>
      <c r="O3728" s="133">
        <f t="shared" si="556"/>
        <v>0</v>
      </c>
      <c r="P3728" s="131"/>
      <c r="Q3728" s="131"/>
      <c r="R3728" s="134" t="s">
        <v>5813</v>
      </c>
      <c r="S3728" s="149">
        <v>1.1102777777777773</v>
      </c>
      <c r="T3728" s="149">
        <v>1.1102777777777773</v>
      </c>
      <c r="U3728" s="150">
        <v>45527</v>
      </c>
      <c r="V3728" s="149">
        <v>0.16666666666666741</v>
      </c>
      <c r="W3728" s="130">
        <v>1.0900000000000001</v>
      </c>
      <c r="X3728" s="135">
        <v>117.02</v>
      </c>
      <c r="Y3728" s="130" t="str">
        <f t="shared" si="550"/>
        <v>CH573</v>
      </c>
      <c r="Z3728" s="130" t="str">
        <f t="shared" si="551"/>
        <v>CH1-FBH300</v>
      </c>
      <c r="AA3728" s="135">
        <f t="shared" si="552"/>
        <v>1.0900000000000001</v>
      </c>
      <c r="AB3728" s="135">
        <f t="shared" si="553"/>
        <v>49.71</v>
      </c>
      <c r="AC3728" s="130">
        <f t="shared" si="554"/>
        <v>117.02</v>
      </c>
      <c r="AD3728" s="130" t="str">
        <f t="shared" si="555"/>
        <v>20006-473FBH300</v>
      </c>
      <c r="AE3728" s="136"/>
      <c r="AF3728" s="137"/>
      <c r="AG3728" s="1" t="s">
        <v>573</v>
      </c>
      <c r="AH3728" s="43" t="s">
        <v>9419</v>
      </c>
      <c r="AI3728" s="229">
        <v>45516</v>
      </c>
    </row>
    <row r="3729" spans="1:35" x14ac:dyDescent="0.25">
      <c r="A3729" s="144">
        <v>45525</v>
      </c>
      <c r="B3729" s="56" t="s">
        <v>10710</v>
      </c>
      <c r="C3729" s="51" t="s">
        <v>5641</v>
      </c>
      <c r="D3729" s="51" t="s">
        <v>10742</v>
      </c>
      <c r="E3729" s="54">
        <v>45537</v>
      </c>
      <c r="F3729" s="51" t="s">
        <v>339</v>
      </c>
      <c r="G3729" s="48" t="s">
        <v>10711</v>
      </c>
      <c r="H3729" s="52">
        <v>1</v>
      </c>
      <c r="I3729" s="51" t="s">
        <v>113</v>
      </c>
      <c r="J3729" s="1">
        <v>5.0999999999999996</v>
      </c>
      <c r="K3729" s="132">
        <v>1050054</v>
      </c>
      <c r="L3729" s="131"/>
      <c r="M3729" s="131">
        <v>3.7</v>
      </c>
      <c r="N3729" s="131">
        <v>6.7</v>
      </c>
      <c r="O3729" s="133">
        <v>24.12</v>
      </c>
      <c r="P3729" s="131" t="s">
        <v>3486</v>
      </c>
      <c r="Q3729" s="131" t="s">
        <v>550</v>
      </c>
      <c r="R3729" s="134" t="s">
        <v>9048</v>
      </c>
      <c r="S3729" s="149">
        <v>1.6869444444444435</v>
      </c>
      <c r="T3729" s="149">
        <v>1.6869444444444435</v>
      </c>
      <c r="U3729" s="150">
        <v>45527</v>
      </c>
      <c r="V3729" s="149">
        <v>8.333333333333437E-2</v>
      </c>
      <c r="W3729" s="130">
        <v>0.25</v>
      </c>
      <c r="X3729" s="135">
        <v>32.5</v>
      </c>
      <c r="Y3729" s="130" t="str">
        <f t="shared" si="550"/>
        <v>RECELL1738</v>
      </c>
      <c r="Z3729" s="130" t="str">
        <f t="shared" si="551"/>
        <v>2/NCR18650BF</v>
      </c>
      <c r="AA3729" s="135">
        <f t="shared" si="552"/>
        <v>0.25</v>
      </c>
      <c r="AB3729" s="135">
        <f t="shared" si="553"/>
        <v>5.0999999999999996</v>
      </c>
      <c r="AC3729" s="130">
        <f t="shared" si="554"/>
        <v>32.5</v>
      </c>
      <c r="AD3729" s="130" t="str">
        <f t="shared" si="555"/>
        <v>66003-306</v>
      </c>
      <c r="AE3729" s="136"/>
      <c r="AF3729" s="137"/>
      <c r="AG3729" s="1" t="s">
        <v>9312</v>
      </c>
      <c r="AH3729" s="43" t="s">
        <v>9419</v>
      </c>
      <c r="AI3729" s="229">
        <v>45523</v>
      </c>
    </row>
    <row r="3730" spans="1:35" x14ac:dyDescent="0.25">
      <c r="A3730" s="144">
        <v>45525</v>
      </c>
      <c r="B3730" s="56" t="s">
        <v>10712</v>
      </c>
      <c r="C3730" s="51" t="s">
        <v>10455</v>
      </c>
      <c r="D3730" s="51" t="s">
        <v>10527</v>
      </c>
      <c r="E3730" s="54">
        <v>45534</v>
      </c>
      <c r="F3730" s="51" t="s">
        <v>339</v>
      </c>
      <c r="G3730" s="48" t="s">
        <v>10453</v>
      </c>
      <c r="H3730" s="52">
        <v>1</v>
      </c>
      <c r="I3730" s="51" t="s">
        <v>10454</v>
      </c>
      <c r="J3730" s="1">
        <v>2.42</v>
      </c>
      <c r="K3730" s="132">
        <v>1049980</v>
      </c>
      <c r="L3730" s="131"/>
      <c r="M3730" s="131">
        <v>3.6</v>
      </c>
      <c r="N3730" s="131">
        <v>1.17</v>
      </c>
      <c r="O3730" s="133">
        <f>N3730*M3730</f>
        <v>4.2119999999999997</v>
      </c>
      <c r="P3730" s="131" t="s">
        <v>3486</v>
      </c>
      <c r="Q3730" s="131" t="s">
        <v>412</v>
      </c>
      <c r="R3730" s="134" t="s">
        <v>9048</v>
      </c>
      <c r="S3730" s="149">
        <v>1.3702777777777779</v>
      </c>
      <c r="T3730" s="149">
        <v>1.3702777777777779</v>
      </c>
      <c r="U3730" s="150">
        <v>45527</v>
      </c>
      <c r="V3730" s="149">
        <v>8.3333333333333037E-2</v>
      </c>
      <c r="W3730" s="130">
        <v>0.86</v>
      </c>
      <c r="X3730" s="135">
        <v>35</v>
      </c>
      <c r="Y3730" s="130" t="str">
        <f t="shared" si="550"/>
        <v>RECELL1721</v>
      </c>
      <c r="Z3730" s="130" t="str">
        <f t="shared" si="551"/>
        <v>1/NCA622944SA</v>
      </c>
      <c r="AA3730" s="135">
        <f t="shared" si="552"/>
        <v>0.86</v>
      </c>
      <c r="AB3730" s="135">
        <f t="shared" si="553"/>
        <v>2.42</v>
      </c>
      <c r="AC3730" s="130">
        <f t="shared" si="554"/>
        <v>35</v>
      </c>
      <c r="AD3730" s="130" t="str">
        <f t="shared" si="555"/>
        <v>66003-291</v>
      </c>
      <c r="AE3730" s="136"/>
      <c r="AF3730" s="137"/>
      <c r="AG3730" s="1" t="s">
        <v>9312</v>
      </c>
      <c r="AH3730" s="43" t="s">
        <v>9419</v>
      </c>
      <c r="AI3730" s="229">
        <v>45520</v>
      </c>
    </row>
    <row r="3731" spans="1:35" x14ac:dyDescent="0.25">
      <c r="A3731" s="146">
        <v>45519</v>
      </c>
      <c r="B3731" s="57" t="s">
        <v>10678</v>
      </c>
      <c r="C3731" s="51" t="s">
        <v>10680</v>
      </c>
      <c r="D3731" s="51" t="s">
        <v>10743</v>
      </c>
      <c r="E3731" s="54">
        <v>45533</v>
      </c>
      <c r="F3731" s="51" t="s">
        <v>302</v>
      </c>
      <c r="G3731" s="48" t="s">
        <v>10679</v>
      </c>
      <c r="H3731" s="52">
        <v>1</v>
      </c>
      <c r="I3731" s="51" t="s">
        <v>4036</v>
      </c>
      <c r="J3731" s="1">
        <v>4.24</v>
      </c>
      <c r="K3731" s="132">
        <v>1049751</v>
      </c>
      <c r="L3731" s="131"/>
      <c r="M3731" s="131">
        <v>3.7</v>
      </c>
      <c r="N3731" s="131">
        <v>0.75</v>
      </c>
      <c r="O3731" s="133">
        <f>N3731*M3731</f>
        <v>2.7750000000000004</v>
      </c>
      <c r="P3731" s="131" t="s">
        <v>3486</v>
      </c>
      <c r="Q3731" s="131" t="s">
        <v>412</v>
      </c>
      <c r="R3731" s="134" t="s">
        <v>9048</v>
      </c>
      <c r="S3731" s="149">
        <v>1.5477777777777777</v>
      </c>
      <c r="T3731" s="149">
        <v>1.5477777777777777</v>
      </c>
      <c r="U3731" s="150">
        <v>45526</v>
      </c>
      <c r="V3731" s="149">
        <v>8.3333333333335702E-2</v>
      </c>
      <c r="W3731" s="130">
        <v>0.25</v>
      </c>
      <c r="X3731" s="135">
        <v>30</v>
      </c>
      <c r="Y3731" s="130" t="str">
        <f t="shared" si="550"/>
        <v>RECELL1737</v>
      </c>
      <c r="Z3731" s="130" t="str">
        <f t="shared" si="551"/>
        <v>1/UF463048F</v>
      </c>
      <c r="AA3731" s="135">
        <f t="shared" si="552"/>
        <v>0.25</v>
      </c>
      <c r="AB3731" s="135">
        <f t="shared" si="553"/>
        <v>4.24</v>
      </c>
      <c r="AC3731" s="130">
        <f t="shared" si="554"/>
        <v>30</v>
      </c>
      <c r="AD3731" s="130" t="str">
        <f t="shared" si="555"/>
        <v>66003-305</v>
      </c>
      <c r="AE3731" s="136"/>
      <c r="AF3731" s="137"/>
      <c r="AG3731" s="1" t="s">
        <v>9312</v>
      </c>
      <c r="AH3731" s="43" t="s">
        <v>513</v>
      </c>
      <c r="AI3731" s="229">
        <v>45519</v>
      </c>
    </row>
    <row r="3732" spans="1:35" x14ac:dyDescent="0.25">
      <c r="A3732" s="140">
        <v>45503</v>
      </c>
      <c r="B3732" s="55" t="s">
        <v>10536</v>
      </c>
      <c r="C3732" s="51" t="s">
        <v>1598</v>
      </c>
      <c r="D3732" s="51" t="s">
        <v>10538</v>
      </c>
      <c r="E3732" s="54">
        <v>45513</v>
      </c>
      <c r="F3732" s="51" t="s">
        <v>90</v>
      </c>
      <c r="G3732" s="48" t="s">
        <v>10537</v>
      </c>
      <c r="H3732" s="52">
        <v>60</v>
      </c>
      <c r="I3732" s="51" t="s">
        <v>736</v>
      </c>
      <c r="J3732" s="1">
        <v>8.2100000000000009</v>
      </c>
      <c r="K3732" s="132"/>
      <c r="L3732" s="131"/>
      <c r="M3732" s="131"/>
      <c r="N3732" s="131"/>
      <c r="O3732" s="133">
        <f>N3732*M3732</f>
        <v>0</v>
      </c>
      <c r="P3732" s="131" t="s">
        <v>435</v>
      </c>
      <c r="Q3732" s="131" t="s">
        <v>281</v>
      </c>
      <c r="R3732" s="134" t="s">
        <v>2172</v>
      </c>
      <c r="S3732" s="149">
        <v>16.09888888888889</v>
      </c>
      <c r="T3732" s="149">
        <v>0.26831481481481484</v>
      </c>
      <c r="U3732" s="150">
        <v>45526</v>
      </c>
      <c r="V3732" s="149">
        <v>1.1666666666666679</v>
      </c>
      <c r="W3732" s="130">
        <v>0.78</v>
      </c>
      <c r="X3732" s="135">
        <v>30.67</v>
      </c>
      <c r="Y3732" s="130" t="str">
        <f t="shared" si="550"/>
        <v>L388</v>
      </c>
      <c r="Z3732" s="130" t="str">
        <f t="shared" si="551"/>
        <v>4/BR2/3A</v>
      </c>
      <c r="AA3732" s="135">
        <f t="shared" si="552"/>
        <v>0.78</v>
      </c>
      <c r="AB3732" s="135">
        <f t="shared" si="553"/>
        <v>8.2100000000000009</v>
      </c>
      <c r="AC3732" s="130">
        <f t="shared" si="554"/>
        <v>30.67</v>
      </c>
      <c r="AD3732" s="130" t="str">
        <f t="shared" si="555"/>
        <v>46003-304GCT4A</v>
      </c>
      <c r="AE3732" s="136"/>
      <c r="AF3732" s="137"/>
      <c r="AG3732" s="1"/>
      <c r="AH3732" s="43"/>
      <c r="AI3732" s="229">
        <v>45440</v>
      </c>
    </row>
    <row r="3733" spans="1:35" x14ac:dyDescent="0.25">
      <c r="A3733" s="139">
        <v>45523</v>
      </c>
      <c r="B3733" s="58" t="s">
        <v>10687</v>
      </c>
      <c r="C3733" s="51" t="s">
        <v>1193</v>
      </c>
      <c r="D3733" s="51" t="s">
        <v>10689</v>
      </c>
      <c r="E3733" s="54">
        <v>45517</v>
      </c>
      <c r="F3733" s="51" t="s">
        <v>557</v>
      </c>
      <c r="G3733" s="48" t="s">
        <v>10688</v>
      </c>
      <c r="H3733" s="52">
        <v>1</v>
      </c>
      <c r="I3733" s="51" t="s">
        <v>649</v>
      </c>
      <c r="J3733" s="1">
        <v>33.83</v>
      </c>
      <c r="K3733" s="132">
        <v>1049547</v>
      </c>
      <c r="L3733" s="131"/>
      <c r="M3733" s="131">
        <v>6</v>
      </c>
      <c r="N3733" s="131">
        <v>10</v>
      </c>
      <c r="O3733" s="133">
        <f>N3733*M3733</f>
        <v>60</v>
      </c>
      <c r="P3733" s="131" t="s">
        <v>3497</v>
      </c>
      <c r="Q3733" s="131" t="s">
        <v>583</v>
      </c>
      <c r="R3733" s="134" t="s">
        <v>9048</v>
      </c>
      <c r="S3733" s="149">
        <v>2.8049999999999988</v>
      </c>
      <c r="T3733" s="149">
        <v>2.8049999999999988</v>
      </c>
      <c r="U3733" s="150">
        <v>45526</v>
      </c>
      <c r="V3733" s="149">
        <v>0.16666666666666607</v>
      </c>
      <c r="W3733" s="130">
        <v>1.9</v>
      </c>
      <c r="X3733" s="135">
        <v>150</v>
      </c>
      <c r="Y3733" s="130" t="str">
        <f t="shared" si="550"/>
        <v>RECELL198</v>
      </c>
      <c r="Z3733" s="130" t="str">
        <f t="shared" si="551"/>
        <v>5/KH-D10000</v>
      </c>
      <c r="AA3733" s="135">
        <f t="shared" si="552"/>
        <v>1.9</v>
      </c>
      <c r="AB3733" s="135">
        <f t="shared" si="553"/>
        <v>33.83</v>
      </c>
      <c r="AC3733" s="130">
        <f t="shared" si="554"/>
        <v>150</v>
      </c>
      <c r="AD3733" s="130" t="str">
        <f t="shared" si="555"/>
        <v>22000-415</v>
      </c>
      <c r="AE3733" s="136"/>
      <c r="AF3733" s="137"/>
      <c r="AG3733" s="1" t="s">
        <v>9312</v>
      </c>
      <c r="AH3733" s="43">
        <v>83748</v>
      </c>
      <c r="AI3733" s="229">
        <v>45517</v>
      </c>
    </row>
    <row r="3734" spans="1:35" x14ac:dyDescent="0.25">
      <c r="A3734" s="144">
        <v>45518</v>
      </c>
      <c r="B3734" s="56" t="s">
        <v>10655</v>
      </c>
      <c r="C3734" s="51" t="s">
        <v>10658</v>
      </c>
      <c r="D3734" s="51" t="s">
        <v>10659</v>
      </c>
      <c r="E3734" s="54">
        <v>45520</v>
      </c>
      <c r="F3734" s="51" t="s">
        <v>10656</v>
      </c>
      <c r="G3734" s="48" t="s">
        <v>10657</v>
      </c>
      <c r="H3734" s="52">
        <v>2</v>
      </c>
      <c r="I3734" s="51" t="s">
        <v>3385</v>
      </c>
      <c r="J3734" s="1">
        <v>48.41</v>
      </c>
      <c r="K3734" s="132">
        <v>1049474</v>
      </c>
      <c r="L3734" s="131"/>
      <c r="M3734" s="131">
        <v>10.8</v>
      </c>
      <c r="N3734" s="131">
        <v>10.4</v>
      </c>
      <c r="O3734" s="133">
        <f>N3734*M3734</f>
        <v>112.32000000000001</v>
      </c>
      <c r="P3734" s="131" t="s">
        <v>3486</v>
      </c>
      <c r="Q3734" s="131" t="s">
        <v>372</v>
      </c>
      <c r="R3734" s="134" t="s">
        <v>9073</v>
      </c>
      <c r="S3734" s="149">
        <v>6.2949999999999964</v>
      </c>
      <c r="T3734" s="149">
        <v>3.1474999999999982</v>
      </c>
      <c r="U3734" s="150">
        <v>45526</v>
      </c>
      <c r="V3734" s="149">
        <v>0.16666666666666607</v>
      </c>
      <c r="W3734" s="130">
        <v>0.5</v>
      </c>
      <c r="X3734" s="135">
        <v>150</v>
      </c>
      <c r="Y3734" s="130" t="str">
        <f t="shared" si="550"/>
        <v>RL1863</v>
      </c>
      <c r="Z3734" s="130" t="str">
        <f t="shared" si="551"/>
        <v>12/ICR18650-26JM</v>
      </c>
      <c r="AA3734" s="135">
        <f t="shared" si="552"/>
        <v>0.5</v>
      </c>
      <c r="AB3734" s="135">
        <f t="shared" si="553"/>
        <v>48.41</v>
      </c>
      <c r="AC3734" s="130">
        <f t="shared" si="554"/>
        <v>150</v>
      </c>
      <c r="AD3734" s="130" t="str">
        <f t="shared" si="555"/>
        <v>66003-299</v>
      </c>
      <c r="AE3734" s="136"/>
      <c r="AF3734" s="137"/>
      <c r="AG3734" s="1" t="s">
        <v>151</v>
      </c>
      <c r="AH3734" s="43">
        <v>2085</v>
      </c>
      <c r="AI3734" s="229">
        <v>45517</v>
      </c>
    </row>
    <row r="3735" spans="1:35" x14ac:dyDescent="0.25">
      <c r="A3735" s="140">
        <v>45531</v>
      </c>
      <c r="B3735" s="55" t="s">
        <v>10754</v>
      </c>
      <c r="C3735" s="51" t="s">
        <v>1765</v>
      </c>
      <c r="D3735" s="51" t="s">
        <v>1766</v>
      </c>
      <c r="E3735" s="54">
        <v>45544</v>
      </c>
      <c r="F3735" s="51" t="s">
        <v>6713</v>
      </c>
      <c r="G3735" s="48" t="s">
        <v>1761</v>
      </c>
      <c r="H3735" s="52">
        <v>5</v>
      </c>
      <c r="I3735" s="51" t="s">
        <v>1762</v>
      </c>
      <c r="J3735" s="1">
        <v>84.41</v>
      </c>
      <c r="K3735" s="132">
        <v>1050899</v>
      </c>
      <c r="L3735" s="131"/>
      <c r="M3735" s="131" t="s">
        <v>7871</v>
      </c>
      <c r="N3735" s="131"/>
      <c r="O3735" s="133"/>
      <c r="P3735" s="131" t="s">
        <v>115</v>
      </c>
      <c r="Q3735" s="131" t="s">
        <v>7872</v>
      </c>
      <c r="R3735" s="134" t="s">
        <v>9073</v>
      </c>
      <c r="S3735" s="149">
        <v>13.415833333333332</v>
      </c>
      <c r="T3735" s="149">
        <v>2.6831666666666663</v>
      </c>
      <c r="U3735" s="150">
        <v>45534</v>
      </c>
      <c r="V3735" s="149">
        <v>0.33333333333333348</v>
      </c>
      <c r="W3735" s="130">
        <v>1.91</v>
      </c>
      <c r="X3735" s="135">
        <v>245</v>
      </c>
      <c r="Y3735" s="130" t="str">
        <f t="shared" si="550"/>
        <v>S124</v>
      </c>
      <c r="Z3735" s="130" t="str">
        <f t="shared" si="551"/>
        <v>6/12SB25WHR</v>
      </c>
      <c r="AA3735" s="135">
        <f t="shared" si="552"/>
        <v>1.91</v>
      </c>
      <c r="AB3735" s="135">
        <f t="shared" si="553"/>
        <v>84.41</v>
      </c>
      <c r="AC3735" s="130">
        <f t="shared" si="554"/>
        <v>245</v>
      </c>
      <c r="AD3735" s="130" t="str">
        <f t="shared" si="555"/>
        <v>66002-950</v>
      </c>
      <c r="AE3735" s="136"/>
      <c r="AF3735" s="137"/>
      <c r="AG3735" s="1" t="s">
        <v>152</v>
      </c>
      <c r="AH3735" s="43">
        <v>2420</v>
      </c>
      <c r="AI3735" s="229">
        <v>45530</v>
      </c>
    </row>
    <row r="3736" spans="1:35" x14ac:dyDescent="0.25">
      <c r="A3736" s="144">
        <v>45497</v>
      </c>
      <c r="B3736" s="56" t="s">
        <v>10486</v>
      </c>
      <c r="C3736" s="51" t="s">
        <v>7757</v>
      </c>
      <c r="D3736" s="51" t="s">
        <v>452</v>
      </c>
      <c r="E3736" s="54">
        <v>45551</v>
      </c>
      <c r="F3736" s="51" t="s">
        <v>571</v>
      </c>
      <c r="G3736" s="48" t="s">
        <v>451</v>
      </c>
      <c r="H3736" s="52">
        <v>150</v>
      </c>
      <c r="I3736" s="51" t="s">
        <v>3492</v>
      </c>
      <c r="J3736" s="1">
        <v>64.75</v>
      </c>
      <c r="K3736" s="132">
        <v>1046927</v>
      </c>
      <c r="L3736" s="131"/>
      <c r="M3736" s="131"/>
      <c r="N3736" s="131"/>
      <c r="O3736" s="133">
        <f t="shared" ref="O3736:O3755" si="557">N3736*M3736</f>
        <v>0</v>
      </c>
      <c r="P3736" s="131"/>
      <c r="Q3736" s="131"/>
      <c r="R3736" s="134" t="s">
        <v>10295</v>
      </c>
      <c r="S3736" s="149">
        <v>90.719444444444434</v>
      </c>
      <c r="T3736" s="149">
        <v>0.60479629629629628</v>
      </c>
      <c r="U3736" s="150">
        <v>45534</v>
      </c>
      <c r="V3736" s="149">
        <v>6.6666666666666661</v>
      </c>
      <c r="W3736" s="130">
        <v>0.9</v>
      </c>
      <c r="X3736" s="135">
        <v>173.25</v>
      </c>
      <c r="Y3736" s="130" t="str">
        <f t="shared" si="550"/>
        <v>CH157</v>
      </c>
      <c r="Z3736" s="130" t="str">
        <f t="shared" si="551"/>
        <v xml:space="preserve">TSB-003PCB </v>
      </c>
      <c r="AA3736" s="135">
        <f t="shared" si="552"/>
        <v>0.9</v>
      </c>
      <c r="AB3736" s="135">
        <f t="shared" si="553"/>
        <v>64.75</v>
      </c>
      <c r="AC3736" s="130">
        <f t="shared" si="554"/>
        <v>173.25</v>
      </c>
      <c r="AD3736" s="130" t="str">
        <f t="shared" si="555"/>
        <v>66000-066</v>
      </c>
      <c r="AE3736" s="136"/>
      <c r="AF3736" s="137"/>
      <c r="AG3736" s="1" t="s">
        <v>153</v>
      </c>
      <c r="AH3736" s="43">
        <v>65616</v>
      </c>
      <c r="AI3736" s="229">
        <v>45495</v>
      </c>
    </row>
    <row r="3737" spans="1:35" x14ac:dyDescent="0.25">
      <c r="A3737" s="140">
        <v>45503</v>
      </c>
      <c r="B3737" s="55" t="s">
        <v>10534</v>
      </c>
      <c r="C3737" s="51" t="s">
        <v>1418</v>
      </c>
      <c r="D3737" s="51" t="s">
        <v>1419</v>
      </c>
      <c r="E3737" s="54">
        <v>45523</v>
      </c>
      <c r="F3737" s="51" t="s">
        <v>407</v>
      </c>
      <c r="G3737" s="48" t="s">
        <v>1416</v>
      </c>
      <c r="H3737" s="52">
        <v>7</v>
      </c>
      <c r="I3737" s="51" t="s">
        <v>1417</v>
      </c>
      <c r="J3737" s="1">
        <v>58.11</v>
      </c>
      <c r="K3737" s="132">
        <v>1047462</v>
      </c>
      <c r="L3737" s="131"/>
      <c r="M3737" s="131">
        <v>21.6</v>
      </c>
      <c r="N3737" s="131">
        <v>14</v>
      </c>
      <c r="O3737" s="133">
        <f t="shared" si="557"/>
        <v>302.40000000000003</v>
      </c>
      <c r="P3737" s="131" t="s">
        <v>421</v>
      </c>
      <c r="Q3737" s="131" t="s">
        <v>464</v>
      </c>
      <c r="R3737" s="134" t="s">
        <v>10609</v>
      </c>
      <c r="S3737" s="149">
        <v>14.820555555555551</v>
      </c>
      <c r="T3737" s="149">
        <v>2.1172222222222215</v>
      </c>
      <c r="U3737" s="150">
        <v>45534</v>
      </c>
      <c r="V3737" s="149">
        <v>0.33333333333333215</v>
      </c>
      <c r="W3737" s="130">
        <v>1.19</v>
      </c>
      <c r="X3737" s="135">
        <v>322.57</v>
      </c>
      <c r="Y3737" s="130" t="str">
        <f t="shared" si="550"/>
        <v>L835</v>
      </c>
      <c r="Z3737" s="130" t="str">
        <f t="shared" si="551"/>
        <v>6/ER34615M</v>
      </c>
      <c r="AA3737" s="135">
        <f t="shared" si="552"/>
        <v>1.19</v>
      </c>
      <c r="AB3737" s="135">
        <f t="shared" si="553"/>
        <v>58.11</v>
      </c>
      <c r="AC3737" s="130">
        <f t="shared" si="554"/>
        <v>322.57</v>
      </c>
      <c r="AD3737" s="130" t="str">
        <f t="shared" si="555"/>
        <v>66003-950</v>
      </c>
      <c r="AE3737" s="136"/>
      <c r="AF3737" s="137"/>
      <c r="AG3737" s="1" t="s">
        <v>153</v>
      </c>
      <c r="AH3737" s="43">
        <v>66811</v>
      </c>
      <c r="AI3737" s="229">
        <v>45499</v>
      </c>
    </row>
    <row r="3738" spans="1:35" x14ac:dyDescent="0.25">
      <c r="A3738" s="144">
        <v>45532</v>
      </c>
      <c r="B3738" s="56" t="s">
        <v>10756</v>
      </c>
      <c r="C3738" s="51" t="s">
        <v>530</v>
      </c>
      <c r="D3738" s="51" t="s">
        <v>5113</v>
      </c>
      <c r="E3738" s="54">
        <v>45546</v>
      </c>
      <c r="F3738" s="51" t="s">
        <v>302</v>
      </c>
      <c r="G3738" s="48" t="s">
        <v>5112</v>
      </c>
      <c r="H3738" s="52">
        <v>2</v>
      </c>
      <c r="I3738" s="51" t="s">
        <v>293</v>
      </c>
      <c r="J3738" s="1">
        <v>11.68</v>
      </c>
      <c r="K3738" s="132">
        <v>1050935</v>
      </c>
      <c r="L3738" s="131"/>
      <c r="M3738" s="131">
        <v>7.2</v>
      </c>
      <c r="N3738" s="131">
        <v>1.7</v>
      </c>
      <c r="O3738" s="133">
        <f t="shared" si="557"/>
        <v>12.24</v>
      </c>
      <c r="P3738" s="131" t="s">
        <v>3497</v>
      </c>
      <c r="Q3738" s="131" t="s">
        <v>464</v>
      </c>
      <c r="R3738" s="134" t="s">
        <v>9048</v>
      </c>
      <c r="S3738" s="149">
        <v>3.0788888888888888</v>
      </c>
      <c r="T3738" s="149">
        <v>1.5394444444444444</v>
      </c>
      <c r="U3738" s="150">
        <v>45534</v>
      </c>
      <c r="V3738" s="149">
        <v>0.16666666666666607</v>
      </c>
      <c r="W3738" s="130">
        <v>0.83</v>
      </c>
      <c r="X3738" s="135">
        <v>54.92</v>
      </c>
      <c r="Y3738" s="130" t="str">
        <f t="shared" si="550"/>
        <v>RECELL57</v>
      </c>
      <c r="Z3738" s="130" t="str">
        <f t="shared" si="551"/>
        <v>6/AA1700</v>
      </c>
      <c r="AA3738" s="135">
        <f t="shared" si="552"/>
        <v>0.83</v>
      </c>
      <c r="AB3738" s="135">
        <f t="shared" si="553"/>
        <v>11.68</v>
      </c>
      <c r="AC3738" s="130">
        <f t="shared" si="554"/>
        <v>54.92</v>
      </c>
      <c r="AD3738" s="130" t="str">
        <f t="shared" si="555"/>
        <v>22000-579</v>
      </c>
      <c r="AE3738" s="136"/>
      <c r="AF3738" s="137"/>
      <c r="AG3738" s="1" t="s">
        <v>9312</v>
      </c>
      <c r="AH3738" s="43" t="s">
        <v>513</v>
      </c>
      <c r="AI3738" s="229">
        <v>45531</v>
      </c>
    </row>
    <row r="3739" spans="1:35" x14ac:dyDescent="0.25">
      <c r="A3739" s="146">
        <v>45519</v>
      </c>
      <c r="B3739" s="57" t="s">
        <v>10673</v>
      </c>
      <c r="C3739" s="51" t="s">
        <v>7695</v>
      </c>
      <c r="D3739" s="51" t="s">
        <v>10676</v>
      </c>
      <c r="E3739" s="54">
        <v>45544</v>
      </c>
      <c r="F3739" s="51" t="s">
        <v>10674</v>
      </c>
      <c r="G3739" s="48" t="s">
        <v>10675</v>
      </c>
      <c r="H3739" s="52">
        <v>20</v>
      </c>
      <c r="I3739" s="51" t="s">
        <v>7693</v>
      </c>
      <c r="J3739" s="1">
        <v>1.49</v>
      </c>
      <c r="K3739" s="132">
        <v>1049692</v>
      </c>
      <c r="L3739" s="131"/>
      <c r="M3739" s="131">
        <v>2.4</v>
      </c>
      <c r="N3739" s="131">
        <v>0.3</v>
      </c>
      <c r="O3739" s="133">
        <f t="shared" si="557"/>
        <v>0.72</v>
      </c>
      <c r="P3739" s="131" t="s">
        <v>3497</v>
      </c>
      <c r="Q3739" s="131" t="s">
        <v>582</v>
      </c>
      <c r="R3739" s="134" t="s">
        <v>248</v>
      </c>
      <c r="S3739" s="149">
        <v>4.4916666666666671</v>
      </c>
      <c r="T3739" s="149">
        <v>0.22458333333333336</v>
      </c>
      <c r="U3739" s="150">
        <v>45534</v>
      </c>
      <c r="V3739" s="149">
        <v>0.25000000000000044</v>
      </c>
      <c r="W3739" s="130">
        <v>0.16</v>
      </c>
      <c r="X3739" s="135">
        <v>7.29</v>
      </c>
      <c r="Y3739" s="130" t="str">
        <f t="shared" si="550"/>
        <v>N783</v>
      </c>
      <c r="Z3739" s="130" t="str">
        <f t="shared" si="551"/>
        <v>2/H300-2/3AAA</v>
      </c>
      <c r="AA3739" s="135">
        <f t="shared" si="552"/>
        <v>0.16</v>
      </c>
      <c r="AB3739" s="135">
        <f t="shared" si="553"/>
        <v>1.49</v>
      </c>
      <c r="AC3739" s="130">
        <f t="shared" si="554"/>
        <v>7.29</v>
      </c>
      <c r="AD3739" s="130" t="str">
        <f t="shared" si="555"/>
        <v>40000-602PGB</v>
      </c>
      <c r="AE3739" s="136"/>
      <c r="AF3739" s="137"/>
      <c r="AG3739" s="1" t="s">
        <v>573</v>
      </c>
      <c r="AH3739" s="43" t="s">
        <v>10677</v>
      </c>
      <c r="AI3739" s="229">
        <v>45518</v>
      </c>
    </row>
    <row r="3740" spans="1:35" x14ac:dyDescent="0.25">
      <c r="A3740" s="140">
        <v>45475</v>
      </c>
      <c r="B3740" s="55" t="s">
        <v>10311</v>
      </c>
      <c r="C3740" s="51" t="s">
        <v>1404</v>
      </c>
      <c r="D3740" s="51" t="s">
        <v>1405</v>
      </c>
      <c r="E3740" s="54">
        <v>45489</v>
      </c>
      <c r="F3740" s="51" t="s">
        <v>1289</v>
      </c>
      <c r="G3740" s="48" t="s">
        <v>1403</v>
      </c>
      <c r="H3740" s="52">
        <v>1</v>
      </c>
      <c r="I3740" s="51" t="s">
        <v>1356</v>
      </c>
      <c r="J3740" s="1">
        <v>41.56</v>
      </c>
      <c r="K3740" s="132">
        <v>1044643</v>
      </c>
      <c r="L3740" s="131"/>
      <c r="M3740" s="131">
        <v>18</v>
      </c>
      <c r="N3740" s="131">
        <v>2.5</v>
      </c>
      <c r="O3740" s="133">
        <f t="shared" si="557"/>
        <v>45</v>
      </c>
      <c r="P3740" s="131" t="s">
        <v>4011</v>
      </c>
      <c r="Q3740" s="131" t="s">
        <v>590</v>
      </c>
      <c r="R3740" s="134" t="s">
        <v>9048</v>
      </c>
      <c r="S3740" s="149">
        <v>1.9819444444444443</v>
      </c>
      <c r="T3740" s="149">
        <v>1.9819444444444443</v>
      </c>
      <c r="U3740" s="150">
        <v>45534</v>
      </c>
      <c r="V3740" s="149">
        <v>8.333333333333437E-2</v>
      </c>
      <c r="W3740" s="130">
        <v>1.2</v>
      </c>
      <c r="X3740" s="135">
        <v>90</v>
      </c>
      <c r="Y3740" s="130" t="str">
        <f t="shared" si="550"/>
        <v>RECELL259</v>
      </c>
      <c r="Z3740" s="130" t="str">
        <f t="shared" si="551"/>
        <v>15/NC2500SCR</v>
      </c>
      <c r="AA3740" s="135">
        <f t="shared" si="552"/>
        <v>1.2</v>
      </c>
      <c r="AB3740" s="135">
        <f t="shared" si="553"/>
        <v>41.56</v>
      </c>
      <c r="AC3740" s="130">
        <f t="shared" si="554"/>
        <v>90</v>
      </c>
      <c r="AD3740" s="130" t="str">
        <f t="shared" si="555"/>
        <v>22000-446I</v>
      </c>
      <c r="AE3740" s="136"/>
      <c r="AF3740" s="137"/>
      <c r="AG3740" s="1" t="s">
        <v>9312</v>
      </c>
      <c r="AH3740" s="43">
        <v>23948</v>
      </c>
      <c r="AI3740" s="229">
        <v>45475</v>
      </c>
    </row>
    <row r="3741" spans="1:35" x14ac:dyDescent="0.25">
      <c r="A3741" s="147">
        <v>45527</v>
      </c>
      <c r="B3741" s="82" t="s">
        <v>10738</v>
      </c>
      <c r="C3741" s="51" t="s">
        <v>10740</v>
      </c>
      <c r="D3741" s="51" t="s">
        <v>10770</v>
      </c>
      <c r="E3741" s="54">
        <v>45527</v>
      </c>
      <c r="F3741" s="51" t="s">
        <v>1370</v>
      </c>
      <c r="G3741" s="48" t="s">
        <v>10739</v>
      </c>
      <c r="H3741" s="52">
        <v>1</v>
      </c>
      <c r="I3741" s="51" t="s">
        <v>719</v>
      </c>
      <c r="J3741" s="1">
        <v>189.61</v>
      </c>
      <c r="K3741" s="132">
        <v>1050654</v>
      </c>
      <c r="L3741" s="131"/>
      <c r="M3741" s="131">
        <v>36</v>
      </c>
      <c r="N3741" s="131">
        <v>12</v>
      </c>
      <c r="O3741" s="133">
        <f t="shared" si="557"/>
        <v>432</v>
      </c>
      <c r="P3741" s="131" t="s">
        <v>3486</v>
      </c>
      <c r="Q3741" s="131" t="s">
        <v>4213</v>
      </c>
      <c r="R3741" s="134" t="s">
        <v>9048</v>
      </c>
      <c r="S3741" s="149">
        <v>3.3311111111111114</v>
      </c>
      <c r="T3741" s="149">
        <v>3.3311111111111114</v>
      </c>
      <c r="U3741" s="150">
        <v>45534</v>
      </c>
      <c r="V3741" s="149">
        <v>8.333333333333437E-2</v>
      </c>
      <c r="W3741" s="130">
        <v>2</v>
      </c>
      <c r="X3741" s="135">
        <v>600</v>
      </c>
      <c r="Y3741" s="130" t="str">
        <f t="shared" si="550"/>
        <v>RECELL1739</v>
      </c>
      <c r="Z3741" s="130" t="str">
        <f t="shared" si="551"/>
        <v>40/INR18650-30Q</v>
      </c>
      <c r="AA3741" s="135">
        <f t="shared" si="552"/>
        <v>2</v>
      </c>
      <c r="AB3741" s="135">
        <f t="shared" si="553"/>
        <v>189.61</v>
      </c>
      <c r="AC3741" s="130">
        <f t="shared" si="554"/>
        <v>600</v>
      </c>
      <c r="AD3741" s="130" t="str">
        <f t="shared" si="555"/>
        <v>66003-308</v>
      </c>
      <c r="AE3741" s="136"/>
      <c r="AF3741" s="137"/>
      <c r="AG3741" s="1" t="s">
        <v>9312</v>
      </c>
      <c r="AH3741" s="43">
        <v>66989</v>
      </c>
      <c r="AI3741" s="229">
        <v>45527</v>
      </c>
    </row>
    <row r="3742" spans="1:35" x14ac:dyDescent="0.25">
      <c r="A3742" s="144">
        <v>45525</v>
      </c>
      <c r="B3742" s="56" t="s">
        <v>10713</v>
      </c>
      <c r="C3742" s="51" t="s">
        <v>2954</v>
      </c>
      <c r="D3742" s="51" t="s">
        <v>8445</v>
      </c>
      <c r="E3742" s="54">
        <v>45533</v>
      </c>
      <c r="F3742" s="51" t="s">
        <v>417</v>
      </c>
      <c r="G3742" s="48" t="s">
        <v>7121</v>
      </c>
      <c r="H3742" s="52">
        <v>20</v>
      </c>
      <c r="I3742" s="51" t="s">
        <v>293</v>
      </c>
      <c r="J3742" s="1">
        <v>18.14</v>
      </c>
      <c r="K3742" s="132">
        <v>1048931</v>
      </c>
      <c r="L3742" s="131" t="s">
        <v>7122</v>
      </c>
      <c r="M3742" s="131">
        <v>12</v>
      </c>
      <c r="N3742" s="131">
        <v>1.7</v>
      </c>
      <c r="O3742" s="133">
        <f t="shared" si="557"/>
        <v>20.399999999999999</v>
      </c>
      <c r="P3742" s="131" t="s">
        <v>3497</v>
      </c>
      <c r="Q3742" s="131" t="s">
        <v>584</v>
      </c>
      <c r="R3742" s="134" t="s">
        <v>9048</v>
      </c>
      <c r="S3742" s="149">
        <v>11.923888888888889</v>
      </c>
      <c r="T3742" s="149">
        <v>0.59619444444444447</v>
      </c>
      <c r="U3742" s="150">
        <v>45533</v>
      </c>
      <c r="V3742" s="149">
        <v>0.58333333333333393</v>
      </c>
      <c r="W3742" s="130">
        <v>0.37</v>
      </c>
      <c r="X3742" s="135">
        <v>108.66</v>
      </c>
      <c r="Y3742" s="130" t="str">
        <f t="shared" si="550"/>
        <v>N673</v>
      </c>
      <c r="Z3742" s="130" t="str">
        <f t="shared" si="551"/>
        <v>10/AA1700</v>
      </c>
      <c r="AA3742" s="135">
        <f t="shared" si="552"/>
        <v>0.37</v>
      </c>
      <c r="AB3742" s="135">
        <f t="shared" si="553"/>
        <v>18.14</v>
      </c>
      <c r="AC3742" s="130">
        <f t="shared" si="554"/>
        <v>108.66</v>
      </c>
      <c r="AD3742" s="130" t="str">
        <f t="shared" si="555"/>
        <v>22000-183</v>
      </c>
      <c r="AE3742" s="136"/>
      <c r="AF3742" s="137"/>
      <c r="AG3742" s="1" t="s">
        <v>9312</v>
      </c>
      <c r="AH3742" s="43">
        <v>35572</v>
      </c>
      <c r="AI3742" s="229">
        <v>45512</v>
      </c>
    </row>
    <row r="3743" spans="1:35" x14ac:dyDescent="0.25">
      <c r="A3743" s="140">
        <v>45503</v>
      </c>
      <c r="B3743" s="55" t="s">
        <v>10546</v>
      </c>
      <c r="C3743" s="51" t="s">
        <v>10549</v>
      </c>
      <c r="D3743" s="51" t="s">
        <v>10550</v>
      </c>
      <c r="E3743" s="54">
        <v>45510</v>
      </c>
      <c r="F3743" s="51" t="s">
        <v>10547</v>
      </c>
      <c r="G3743" s="48" t="s">
        <v>10548</v>
      </c>
      <c r="H3743" s="52">
        <v>10</v>
      </c>
      <c r="I3743" s="51" t="s">
        <v>10326</v>
      </c>
      <c r="J3743" s="1">
        <v>12.13</v>
      </c>
      <c r="K3743" s="132">
        <v>1047823</v>
      </c>
      <c r="L3743" s="131"/>
      <c r="M3743" s="131">
        <v>3.7</v>
      </c>
      <c r="N3743" s="131">
        <v>1.24</v>
      </c>
      <c r="O3743" s="133">
        <f t="shared" si="557"/>
        <v>4.5880000000000001</v>
      </c>
      <c r="P3743" s="131" t="s">
        <v>3486</v>
      </c>
      <c r="Q3743" s="131" t="s">
        <v>550</v>
      </c>
      <c r="R3743" s="134" t="s">
        <v>2473</v>
      </c>
      <c r="S3743" s="149">
        <v>7.9624999999999995</v>
      </c>
      <c r="T3743" s="149">
        <v>0.7962499999999999</v>
      </c>
      <c r="U3743" s="150">
        <v>45533</v>
      </c>
      <c r="V3743" s="149">
        <v>8.3333333333333037E-2</v>
      </c>
      <c r="W3743" s="130">
        <v>0.5</v>
      </c>
      <c r="X3743" s="135">
        <v>45</v>
      </c>
      <c r="Y3743" s="130" t="str">
        <f t="shared" si="550"/>
        <v>RL1856</v>
      </c>
      <c r="Z3743" s="130" t="str">
        <f t="shared" si="551"/>
        <v>2/LP852040</v>
      </c>
      <c r="AA3743" s="135">
        <f t="shared" si="552"/>
        <v>0.5</v>
      </c>
      <c r="AB3743" s="135">
        <f t="shared" si="553"/>
        <v>12.13</v>
      </c>
      <c r="AC3743" s="130">
        <f t="shared" si="554"/>
        <v>45</v>
      </c>
      <c r="AD3743" s="130" t="str">
        <f t="shared" si="555"/>
        <v>66003-856</v>
      </c>
      <c r="AE3743" s="136"/>
      <c r="AF3743" s="137"/>
      <c r="AG3743" s="1" t="s">
        <v>152</v>
      </c>
      <c r="AH3743" s="43">
        <v>3094</v>
      </c>
      <c r="AI3743" s="229">
        <v>45503</v>
      </c>
    </row>
    <row r="3744" spans="1:35" x14ac:dyDescent="0.25">
      <c r="A3744" s="146">
        <v>45519</v>
      </c>
      <c r="B3744" s="57" t="s">
        <v>10665</v>
      </c>
      <c r="C3744" s="51" t="s">
        <v>4263</v>
      </c>
      <c r="D3744" s="51" t="s">
        <v>4264</v>
      </c>
      <c r="E3744" s="54">
        <v>45537</v>
      </c>
      <c r="F3744" s="51" t="s">
        <v>4260</v>
      </c>
      <c r="G3744" s="48" t="s">
        <v>4261</v>
      </c>
      <c r="H3744" s="52">
        <v>20</v>
      </c>
      <c r="I3744" s="51" t="s">
        <v>4262</v>
      </c>
      <c r="J3744" s="1">
        <v>16.850000000000001</v>
      </c>
      <c r="K3744" s="132">
        <v>1049258</v>
      </c>
      <c r="L3744" s="131"/>
      <c r="M3744" s="131">
        <v>24</v>
      </c>
      <c r="N3744" s="131">
        <v>2.2999999999999998</v>
      </c>
      <c r="O3744" s="133">
        <f t="shared" si="557"/>
        <v>55.199999999999996</v>
      </c>
      <c r="P3744" s="131" t="s">
        <v>115</v>
      </c>
      <c r="Q3744" s="131" t="s">
        <v>582</v>
      </c>
      <c r="R3744" s="134" t="s">
        <v>9073</v>
      </c>
      <c r="S3744" s="149">
        <v>10.301944444444443</v>
      </c>
      <c r="T3744" s="149">
        <v>0.5150972222222221</v>
      </c>
      <c r="U3744" s="150">
        <v>45533</v>
      </c>
      <c r="V3744" s="149">
        <v>0.33333333333333348</v>
      </c>
      <c r="W3744" s="130">
        <v>0.6</v>
      </c>
      <c r="X3744" s="135">
        <v>42</v>
      </c>
      <c r="Y3744" s="130" t="str">
        <f t="shared" si="550"/>
        <v>S129</v>
      </c>
      <c r="Z3744" s="130" t="str">
        <f t="shared" si="551"/>
        <v>2/12SB2.3P</v>
      </c>
      <c r="AA3744" s="135">
        <f t="shared" si="552"/>
        <v>0.6</v>
      </c>
      <c r="AB3744" s="135">
        <f t="shared" si="553"/>
        <v>16.850000000000001</v>
      </c>
      <c r="AC3744" s="130">
        <f t="shared" si="554"/>
        <v>42</v>
      </c>
      <c r="AD3744" s="130" t="str">
        <f t="shared" si="555"/>
        <v>67001-883</v>
      </c>
      <c r="AE3744" s="136"/>
      <c r="AF3744" s="137"/>
      <c r="AG3744" s="1" t="s">
        <v>153</v>
      </c>
      <c r="AH3744" s="43">
        <v>2628</v>
      </c>
      <c r="AI3744" s="229">
        <v>45516</v>
      </c>
    </row>
    <row r="3745" spans="1:35" x14ac:dyDescent="0.25">
      <c r="A3745" s="139">
        <v>45523</v>
      </c>
      <c r="B3745" s="58" t="s">
        <v>10693</v>
      </c>
      <c r="C3745" s="51" t="s">
        <v>9101</v>
      </c>
      <c r="D3745" s="51" t="s">
        <v>98</v>
      </c>
      <c r="E3745" s="54">
        <v>45540</v>
      </c>
      <c r="F3745" s="51" t="s">
        <v>1993</v>
      </c>
      <c r="G3745" s="48" t="s">
        <v>1994</v>
      </c>
      <c r="H3745" s="52">
        <v>6</v>
      </c>
      <c r="I3745" s="51" t="s">
        <v>95</v>
      </c>
      <c r="J3745" s="1">
        <v>58.44</v>
      </c>
      <c r="K3745" s="132">
        <v>1049748</v>
      </c>
      <c r="L3745" s="131"/>
      <c r="M3745" s="131">
        <v>24</v>
      </c>
      <c r="N3745" s="131"/>
      <c r="O3745" s="133">
        <f t="shared" si="557"/>
        <v>0</v>
      </c>
      <c r="P3745" s="131" t="s">
        <v>10695</v>
      </c>
      <c r="Q3745" s="131" t="s">
        <v>1996</v>
      </c>
      <c r="R3745" s="134" t="s">
        <v>10771</v>
      </c>
      <c r="S3745" s="149">
        <v>10.200833333333334</v>
      </c>
      <c r="T3745" s="149">
        <v>1.7001388888888889</v>
      </c>
      <c r="U3745" s="150">
        <v>45532</v>
      </c>
      <c r="V3745" s="149">
        <v>0.41666666666666785</v>
      </c>
      <c r="W3745" s="130">
        <v>1.69</v>
      </c>
      <c r="X3745" s="135">
        <v>220</v>
      </c>
      <c r="Y3745" s="130" t="str">
        <f t="shared" si="550"/>
        <v>AL298</v>
      </c>
      <c r="Z3745" s="130" t="str">
        <f t="shared" si="551"/>
        <v xml:space="preserve">48/LR20XW </v>
      </c>
      <c r="AA3745" s="135">
        <f t="shared" si="552"/>
        <v>1.69</v>
      </c>
      <c r="AB3745" s="135">
        <f t="shared" si="553"/>
        <v>58.44</v>
      </c>
      <c r="AC3745" s="130">
        <f t="shared" si="554"/>
        <v>220</v>
      </c>
      <c r="AD3745" s="130" t="str">
        <f t="shared" si="555"/>
        <v>66000-288</v>
      </c>
      <c r="AE3745" s="136"/>
      <c r="AF3745" s="137"/>
      <c r="AG3745" s="1" t="s">
        <v>153</v>
      </c>
      <c r="AH3745" s="43">
        <v>65252</v>
      </c>
      <c r="AI3745" s="229">
        <v>45519</v>
      </c>
    </row>
    <row r="3746" spans="1:35" x14ac:dyDescent="0.25">
      <c r="A3746" s="146">
        <v>45463</v>
      </c>
      <c r="B3746" s="57" t="s">
        <v>10237</v>
      </c>
      <c r="C3746" s="51" t="s">
        <v>642</v>
      </c>
      <c r="D3746" s="51" t="s">
        <v>1382</v>
      </c>
      <c r="E3746" s="54">
        <v>45519</v>
      </c>
      <c r="F3746" s="51" t="s">
        <v>1380</v>
      </c>
      <c r="G3746" s="48" t="s">
        <v>1381</v>
      </c>
      <c r="H3746" s="52">
        <v>100</v>
      </c>
      <c r="I3746" s="51" t="s">
        <v>364</v>
      </c>
      <c r="J3746" s="1">
        <v>48.99</v>
      </c>
      <c r="K3746" s="132">
        <v>1042877</v>
      </c>
      <c r="L3746" s="131"/>
      <c r="M3746" s="131">
        <v>14.8</v>
      </c>
      <c r="N3746" s="131">
        <v>5.2</v>
      </c>
      <c r="O3746" s="133">
        <f t="shared" si="557"/>
        <v>76.960000000000008</v>
      </c>
      <c r="P3746" s="131" t="s">
        <v>3486</v>
      </c>
      <c r="Q3746" s="131" t="s">
        <v>92</v>
      </c>
      <c r="R3746" s="134" t="s">
        <v>10772</v>
      </c>
      <c r="S3746" s="149">
        <v>43.208055555555546</v>
      </c>
      <c r="T3746" s="149">
        <v>0.43208055555555547</v>
      </c>
      <c r="U3746" s="150">
        <v>45532</v>
      </c>
      <c r="V3746" s="149">
        <v>5.25</v>
      </c>
      <c r="W3746" s="130">
        <v>0.76</v>
      </c>
      <c r="X3746" s="135">
        <v>110</v>
      </c>
      <c r="Y3746" s="130" t="str">
        <f t="shared" si="550"/>
        <v>RL1366</v>
      </c>
      <c r="Z3746" s="130" t="str">
        <f t="shared" si="551"/>
        <v>8/UR18650ZY</v>
      </c>
      <c r="AA3746" s="135">
        <f t="shared" si="552"/>
        <v>0.76</v>
      </c>
      <c r="AB3746" s="135">
        <f t="shared" si="553"/>
        <v>48.99</v>
      </c>
      <c r="AC3746" s="130">
        <f t="shared" si="554"/>
        <v>110</v>
      </c>
      <c r="AD3746" s="130" t="str">
        <f t="shared" si="555"/>
        <v>66002-828</v>
      </c>
      <c r="AE3746" s="136"/>
      <c r="AF3746" s="137"/>
      <c r="AG3746" s="1" t="s">
        <v>152</v>
      </c>
      <c r="AH3746" s="43">
        <v>2256</v>
      </c>
      <c r="AI3746" s="229">
        <v>45461</v>
      </c>
    </row>
    <row r="3747" spans="1:35" x14ac:dyDescent="0.25">
      <c r="A3747" s="146">
        <v>45512</v>
      </c>
      <c r="B3747" s="57" t="s">
        <v>10627</v>
      </c>
      <c r="C3747" s="51" t="s">
        <v>673</v>
      </c>
      <c r="D3747" s="51" t="s">
        <v>674</v>
      </c>
      <c r="E3747" s="54">
        <v>45523</v>
      </c>
      <c r="F3747" s="51" t="s">
        <v>571</v>
      </c>
      <c r="G3747" s="48" t="s">
        <v>672</v>
      </c>
      <c r="H3747" s="52">
        <v>500</v>
      </c>
      <c r="I3747" s="51" t="s">
        <v>270</v>
      </c>
      <c r="J3747" s="1">
        <v>10</v>
      </c>
      <c r="K3747" s="132">
        <v>1048653</v>
      </c>
      <c r="L3747" s="131"/>
      <c r="M3747" s="131">
        <v>7.2</v>
      </c>
      <c r="N3747" s="131">
        <v>2.6</v>
      </c>
      <c r="O3747" s="133">
        <f t="shared" si="557"/>
        <v>18.720000000000002</v>
      </c>
      <c r="P3747" s="131" t="s">
        <v>421</v>
      </c>
      <c r="Q3747" s="131" t="s">
        <v>582</v>
      </c>
      <c r="R3747" s="134" t="s">
        <v>7574</v>
      </c>
      <c r="S3747" s="149">
        <v>40.80416666666666</v>
      </c>
      <c r="T3747" s="149">
        <v>8.1608333333333324E-2</v>
      </c>
      <c r="U3747" s="150">
        <v>45531</v>
      </c>
      <c r="V3747" s="149">
        <v>6.25</v>
      </c>
      <c r="W3747" s="130">
        <v>0.22</v>
      </c>
      <c r="X3747" s="135">
        <v>30</v>
      </c>
      <c r="Y3747" s="130" t="str">
        <f t="shared" si="550"/>
        <v>L231</v>
      </c>
      <c r="Z3747" s="130" t="str">
        <f t="shared" si="551"/>
        <v>2/LS14500</v>
      </c>
      <c r="AA3747" s="135">
        <f t="shared" si="552"/>
        <v>0.22</v>
      </c>
      <c r="AB3747" s="135">
        <f t="shared" si="553"/>
        <v>10</v>
      </c>
      <c r="AC3747" s="130">
        <f t="shared" si="554"/>
        <v>30</v>
      </c>
      <c r="AD3747" s="130" t="str">
        <f t="shared" si="555"/>
        <v>66000-223</v>
      </c>
      <c r="AE3747" s="136"/>
      <c r="AF3747" s="137"/>
      <c r="AG3747" s="1" t="s">
        <v>153</v>
      </c>
      <c r="AH3747" s="43">
        <v>65616</v>
      </c>
      <c r="AI3747" s="229">
        <v>45510</v>
      </c>
    </row>
    <row r="3748" spans="1:35" x14ac:dyDescent="0.25">
      <c r="A3748" s="139">
        <v>45523</v>
      </c>
      <c r="B3748" s="58" t="s">
        <v>10690</v>
      </c>
      <c r="C3748" s="51" t="s">
        <v>7788</v>
      </c>
      <c r="D3748" s="51" t="s">
        <v>7789</v>
      </c>
      <c r="E3748" s="54">
        <v>45531</v>
      </c>
      <c r="F3748" s="51" t="s">
        <v>322</v>
      </c>
      <c r="G3748" s="48" t="s">
        <v>7787</v>
      </c>
      <c r="H3748" s="52">
        <v>1</v>
      </c>
      <c r="I3748" s="51" t="s">
        <v>5051</v>
      </c>
      <c r="J3748" s="1">
        <v>36.42</v>
      </c>
      <c r="K3748" s="132">
        <v>1049553</v>
      </c>
      <c r="L3748" s="131"/>
      <c r="M3748" s="131"/>
      <c r="N3748" s="131"/>
      <c r="O3748" s="133">
        <f t="shared" si="557"/>
        <v>0</v>
      </c>
      <c r="P3748" s="131"/>
      <c r="Q3748" s="131"/>
      <c r="R3748" s="134" t="s">
        <v>5813</v>
      </c>
      <c r="S3748" s="149">
        <v>0.48277777777777764</v>
      </c>
      <c r="T3748" s="149">
        <v>0.48277777777777764</v>
      </c>
      <c r="U3748" s="150">
        <v>45531</v>
      </c>
      <c r="V3748" s="149">
        <v>8.333333333333437E-2</v>
      </c>
      <c r="W3748" s="130">
        <v>3.66</v>
      </c>
      <c r="X3748" s="135">
        <v>105.71</v>
      </c>
      <c r="Y3748" s="130" t="str">
        <f t="shared" si="550"/>
        <v>CH582</v>
      </c>
      <c r="Z3748" s="130" t="str">
        <f t="shared" si="551"/>
        <v>CH1-MBM06</v>
      </c>
      <c r="AA3748" s="135">
        <f t="shared" si="552"/>
        <v>3.66</v>
      </c>
      <c r="AB3748" s="135">
        <f t="shared" si="553"/>
        <v>36.42</v>
      </c>
      <c r="AC3748" s="130">
        <f t="shared" si="554"/>
        <v>105.71</v>
      </c>
      <c r="AD3748" s="130" t="str">
        <f t="shared" si="555"/>
        <v>20006-473MBM06</v>
      </c>
      <c r="AE3748" s="136"/>
      <c r="AF3748" s="137"/>
      <c r="AG3748" s="1" t="s">
        <v>573</v>
      </c>
      <c r="AH3748" s="43" t="s">
        <v>323</v>
      </c>
      <c r="AI3748" s="229">
        <v>45517</v>
      </c>
    </row>
    <row r="3749" spans="1:35" x14ac:dyDescent="0.25">
      <c r="A3749" s="144">
        <v>45525</v>
      </c>
      <c r="B3749" s="56" t="s">
        <v>10724</v>
      </c>
      <c r="C3749" s="51" t="s">
        <v>3197</v>
      </c>
      <c r="D3749" s="51" t="s">
        <v>3712</v>
      </c>
      <c r="E3749" s="54">
        <v>45531</v>
      </c>
      <c r="F3749" s="51" t="s">
        <v>307</v>
      </c>
      <c r="G3749" s="48" t="s">
        <v>3711</v>
      </c>
      <c r="H3749" s="52">
        <v>20</v>
      </c>
      <c r="I3749" s="51" t="s">
        <v>114</v>
      </c>
      <c r="J3749" s="1">
        <v>35.56</v>
      </c>
      <c r="K3749" s="132">
        <v>1049043</v>
      </c>
      <c r="L3749" s="131"/>
      <c r="M3749" s="131">
        <v>12</v>
      </c>
      <c r="N3749" s="131">
        <v>4.5</v>
      </c>
      <c r="O3749" s="133">
        <f t="shared" si="557"/>
        <v>54</v>
      </c>
      <c r="P3749" s="131" t="s">
        <v>3497</v>
      </c>
      <c r="Q3749" s="131" t="s">
        <v>584</v>
      </c>
      <c r="R3749" s="134" t="s">
        <v>248</v>
      </c>
      <c r="S3749" s="149">
        <v>15.000555555555557</v>
      </c>
      <c r="T3749" s="149">
        <v>0.75002777777777785</v>
      </c>
      <c r="U3749" s="150">
        <v>45530</v>
      </c>
      <c r="V3749" s="149">
        <v>1.1666666666666665</v>
      </c>
      <c r="W3749" s="130">
        <v>0.43</v>
      </c>
      <c r="X3749" s="135">
        <v>69</v>
      </c>
      <c r="Y3749" s="130" t="str">
        <f t="shared" si="550"/>
        <v>N381</v>
      </c>
      <c r="Z3749" s="130" t="str">
        <f t="shared" si="551"/>
        <v>10/HR-4/3FAU</v>
      </c>
      <c r="AA3749" s="135">
        <f t="shared" si="552"/>
        <v>0.43</v>
      </c>
      <c r="AB3749" s="135">
        <f t="shared" si="553"/>
        <v>35.56</v>
      </c>
      <c r="AC3749" s="130">
        <f t="shared" si="554"/>
        <v>69</v>
      </c>
      <c r="AD3749" s="130" t="str">
        <f t="shared" si="555"/>
        <v>66000-361</v>
      </c>
      <c r="AE3749" s="136"/>
      <c r="AF3749" s="137"/>
      <c r="AG3749" s="1" t="s">
        <v>153</v>
      </c>
      <c r="AH3749" s="43">
        <v>81345</v>
      </c>
      <c r="AI3749" s="229">
        <v>45512</v>
      </c>
    </row>
    <row r="3750" spans="1:35" x14ac:dyDescent="0.25">
      <c r="A3750" s="144">
        <v>45497</v>
      </c>
      <c r="B3750" s="56" t="s">
        <v>10485</v>
      </c>
      <c r="C3750" s="51" t="s">
        <v>3235</v>
      </c>
      <c r="D3750" s="51" t="s">
        <v>1063</v>
      </c>
      <c r="E3750" s="54">
        <v>45547</v>
      </c>
      <c r="F3750" s="51" t="s">
        <v>267</v>
      </c>
      <c r="G3750" s="48" t="s">
        <v>1062</v>
      </c>
      <c r="H3750" s="52">
        <v>5</v>
      </c>
      <c r="I3750" s="51" t="s">
        <v>1924</v>
      </c>
      <c r="J3750" s="1">
        <v>39.68</v>
      </c>
      <c r="K3750" s="132">
        <v>1047057</v>
      </c>
      <c r="L3750" s="131"/>
      <c r="M3750" s="131"/>
      <c r="N3750" s="131"/>
      <c r="O3750" s="133">
        <f t="shared" si="557"/>
        <v>0</v>
      </c>
      <c r="P3750" s="131"/>
      <c r="Q3750" s="131"/>
      <c r="R3750" s="134" t="s">
        <v>249</v>
      </c>
      <c r="S3750" s="149">
        <v>0.2166666666666659</v>
      </c>
      <c r="T3750" s="149">
        <v>4.3333333333333182E-2</v>
      </c>
      <c r="U3750" s="150">
        <v>45530</v>
      </c>
      <c r="V3750" s="149">
        <v>0.41666666666666652</v>
      </c>
      <c r="W3750" s="130">
        <v>0.12</v>
      </c>
      <c r="X3750" s="135">
        <v>80</v>
      </c>
      <c r="Y3750" s="130" t="str">
        <f t="shared" si="550"/>
        <v>CH211A</v>
      </c>
      <c r="Z3750" s="130" t="str">
        <f t="shared" si="551"/>
        <v>1/TSB-002PCB</v>
      </c>
      <c r="AA3750" s="135">
        <f t="shared" si="552"/>
        <v>0.12</v>
      </c>
      <c r="AB3750" s="135">
        <f t="shared" si="553"/>
        <v>39.68</v>
      </c>
      <c r="AC3750" s="130">
        <f t="shared" si="554"/>
        <v>80</v>
      </c>
      <c r="AD3750" s="130" t="str">
        <f t="shared" si="555"/>
        <v>66000-118A</v>
      </c>
      <c r="AE3750" s="136"/>
      <c r="AF3750" s="137"/>
      <c r="AG3750" s="1" t="s">
        <v>153</v>
      </c>
      <c r="AH3750" s="43">
        <v>66116</v>
      </c>
      <c r="AI3750" s="229">
        <v>45496</v>
      </c>
    </row>
    <row r="3751" spans="1:35" x14ac:dyDescent="0.25">
      <c r="A3751" s="146">
        <v>45519</v>
      </c>
      <c r="B3751" s="57" t="s">
        <v>10666</v>
      </c>
      <c r="C3751" s="51" t="s">
        <v>5376</v>
      </c>
      <c r="D3751" s="51" t="s">
        <v>10667</v>
      </c>
      <c r="E3751" s="54">
        <v>45530</v>
      </c>
      <c r="F3751" s="51" t="s">
        <v>10165</v>
      </c>
      <c r="G3751" s="48" t="s">
        <v>7685</v>
      </c>
      <c r="H3751" s="52">
        <v>5</v>
      </c>
      <c r="I3751" s="51" t="s">
        <v>5576</v>
      </c>
      <c r="J3751" s="1">
        <v>9.48</v>
      </c>
      <c r="K3751" s="132">
        <v>1049476</v>
      </c>
      <c r="L3751" s="131"/>
      <c r="M3751" s="131">
        <v>4.8</v>
      </c>
      <c r="N3751" s="131">
        <v>4.5</v>
      </c>
      <c r="O3751" s="133">
        <f t="shared" si="557"/>
        <v>21.599999999999998</v>
      </c>
      <c r="P3751" s="131" t="s">
        <v>3497</v>
      </c>
      <c r="Q3751" s="131" t="s">
        <v>562</v>
      </c>
      <c r="R3751" s="134" t="s">
        <v>9073</v>
      </c>
      <c r="S3751" s="149">
        <v>2.2077777777777756</v>
      </c>
      <c r="T3751" s="149">
        <v>0.44155555555555515</v>
      </c>
      <c r="U3751" s="150">
        <v>45527</v>
      </c>
      <c r="V3751" s="149">
        <v>0.16666666666666607</v>
      </c>
      <c r="W3751" s="130">
        <v>0.37</v>
      </c>
      <c r="X3751" s="135">
        <v>50</v>
      </c>
      <c r="Y3751" s="130" t="str">
        <f t="shared" si="550"/>
        <v>RECELL1655</v>
      </c>
      <c r="Z3751" s="130" t="str">
        <f t="shared" si="551"/>
        <v>4/MH-C4500HT</v>
      </c>
      <c r="AA3751" s="135">
        <f t="shared" si="552"/>
        <v>0.37</v>
      </c>
      <c r="AB3751" s="135">
        <f t="shared" si="553"/>
        <v>9.48</v>
      </c>
      <c r="AC3751" s="130">
        <f t="shared" si="554"/>
        <v>50</v>
      </c>
      <c r="AD3751" s="130" t="str">
        <f t="shared" si="555"/>
        <v>66004-185</v>
      </c>
      <c r="AE3751" s="136"/>
      <c r="AF3751" s="137"/>
      <c r="AG3751" s="1" t="s">
        <v>151</v>
      </c>
      <c r="AH3751" s="43">
        <v>3066</v>
      </c>
      <c r="AI3751" s="229">
        <v>45517</v>
      </c>
    </row>
    <row r="3752" spans="1:35" x14ac:dyDescent="0.25">
      <c r="A3752" s="140">
        <v>45524</v>
      </c>
      <c r="B3752" s="55" t="s">
        <v>10700</v>
      </c>
      <c r="C3752" s="51" t="s">
        <v>2931</v>
      </c>
      <c r="D3752" s="51" t="s">
        <v>441</v>
      </c>
      <c r="E3752" s="54">
        <v>45544</v>
      </c>
      <c r="F3752" s="51" t="s">
        <v>9621</v>
      </c>
      <c r="G3752" s="48" t="s">
        <v>440</v>
      </c>
      <c r="H3752" s="52">
        <v>6</v>
      </c>
      <c r="I3752" s="51" t="s">
        <v>102</v>
      </c>
      <c r="J3752" s="1">
        <v>42.74</v>
      </c>
      <c r="K3752" s="132">
        <v>1050156</v>
      </c>
      <c r="L3752" s="131"/>
      <c r="M3752" s="131"/>
      <c r="N3752" s="131"/>
      <c r="O3752" s="133">
        <f t="shared" si="557"/>
        <v>0</v>
      </c>
      <c r="P3752" s="131"/>
      <c r="Q3752" s="131"/>
      <c r="R3752" s="134" t="s">
        <v>249</v>
      </c>
      <c r="S3752" s="149">
        <v>0.1977777777777785</v>
      </c>
      <c r="T3752" s="149">
        <v>3.2962962962963083E-2</v>
      </c>
      <c r="U3752" s="150">
        <v>45527</v>
      </c>
      <c r="V3752" s="149">
        <v>0.16666666666666607</v>
      </c>
      <c r="W3752" s="130">
        <v>0.06</v>
      </c>
      <c r="X3752" s="135">
        <v>81.33</v>
      </c>
      <c r="Y3752" s="130" t="str">
        <f t="shared" si="550"/>
        <v>CH178</v>
      </c>
      <c r="Z3752" s="130" t="str">
        <f t="shared" si="551"/>
        <v>1/TSB002</v>
      </c>
      <c r="AA3752" s="135">
        <f t="shared" si="552"/>
        <v>0.06</v>
      </c>
      <c r="AB3752" s="135">
        <f t="shared" si="553"/>
        <v>42.74</v>
      </c>
      <c r="AC3752" s="130">
        <f t="shared" si="554"/>
        <v>81.33</v>
      </c>
      <c r="AD3752" s="130" t="str">
        <f t="shared" si="555"/>
        <v>66000-086</v>
      </c>
      <c r="AE3752" s="136"/>
      <c r="AF3752" s="137"/>
      <c r="AG3752" s="1" t="s">
        <v>153</v>
      </c>
      <c r="AH3752" s="43" t="s">
        <v>1046</v>
      </c>
      <c r="AI3752" s="229">
        <v>45523</v>
      </c>
    </row>
    <row r="3753" spans="1:35" x14ac:dyDescent="0.25">
      <c r="A3753" s="147">
        <v>45534</v>
      </c>
      <c r="B3753" s="82" t="s">
        <v>10766</v>
      </c>
      <c r="C3753" s="51" t="s">
        <v>10769</v>
      </c>
      <c r="D3753" s="51" t="s">
        <v>10777</v>
      </c>
      <c r="E3753" s="54">
        <v>45546</v>
      </c>
      <c r="F3753" s="51" t="s">
        <v>10767</v>
      </c>
      <c r="G3753" s="48" t="s">
        <v>10768</v>
      </c>
      <c r="H3753" s="52">
        <v>1</v>
      </c>
      <c r="I3753" s="51" t="s">
        <v>116</v>
      </c>
      <c r="J3753" s="1">
        <v>23.88</v>
      </c>
      <c r="K3753" s="132">
        <v>1051144</v>
      </c>
      <c r="L3753" s="131"/>
      <c r="M3753" s="131">
        <v>7.4</v>
      </c>
      <c r="N3753" s="131">
        <v>4</v>
      </c>
      <c r="O3753" s="133">
        <f t="shared" si="557"/>
        <v>29.6</v>
      </c>
      <c r="P3753" s="131" t="s">
        <v>3486</v>
      </c>
      <c r="Q3753" s="131" t="s">
        <v>281</v>
      </c>
      <c r="R3753" s="134" t="s">
        <v>9048</v>
      </c>
      <c r="S3753" s="149">
        <v>1.7313888888888886</v>
      </c>
      <c r="T3753" s="149">
        <v>1.7313888888888886</v>
      </c>
      <c r="U3753" s="150">
        <v>45538</v>
      </c>
      <c r="V3753" s="149">
        <v>0.16666666666666607</v>
      </c>
      <c r="W3753" s="130">
        <v>0.25</v>
      </c>
      <c r="X3753" s="135">
        <v>100</v>
      </c>
      <c r="Y3753" s="130" t="str">
        <f t="shared" si="550"/>
        <v>RECELL1740</v>
      </c>
      <c r="Z3753" s="130" t="str">
        <f t="shared" si="551"/>
        <v>4/UF103450P-2S2P</v>
      </c>
      <c r="AA3753" s="135">
        <f t="shared" si="552"/>
        <v>0.25</v>
      </c>
      <c r="AB3753" s="135">
        <f t="shared" si="553"/>
        <v>23.88</v>
      </c>
      <c r="AC3753" s="130">
        <f t="shared" si="554"/>
        <v>100</v>
      </c>
      <c r="AD3753" s="130" t="str">
        <f t="shared" si="555"/>
        <v>66003-309</v>
      </c>
      <c r="AE3753" s="136"/>
      <c r="AF3753" s="137"/>
      <c r="AG3753" s="1" t="s">
        <v>9312</v>
      </c>
      <c r="AH3753" s="43">
        <v>3116</v>
      </c>
      <c r="AI3753" s="229">
        <v>45532</v>
      </c>
    </row>
    <row r="3754" spans="1:35" x14ac:dyDescent="0.25">
      <c r="A3754" s="144">
        <v>45525</v>
      </c>
      <c r="B3754" s="56" t="s">
        <v>10706</v>
      </c>
      <c r="C3754" s="51" t="s">
        <v>2931</v>
      </c>
      <c r="D3754" s="51" t="s">
        <v>366</v>
      </c>
      <c r="E3754" s="54">
        <v>45539</v>
      </c>
      <c r="F3754" s="51" t="s">
        <v>139</v>
      </c>
      <c r="G3754" s="48" t="s">
        <v>142</v>
      </c>
      <c r="H3754" s="52">
        <v>29</v>
      </c>
      <c r="I3754" s="51" t="s">
        <v>102</v>
      </c>
      <c r="J3754" s="1">
        <v>43.62</v>
      </c>
      <c r="K3754" s="132">
        <v>1049260</v>
      </c>
      <c r="L3754" s="131"/>
      <c r="M3754" s="131"/>
      <c r="N3754" s="131"/>
      <c r="O3754" s="133">
        <f t="shared" si="557"/>
        <v>0</v>
      </c>
      <c r="P3754" s="131"/>
      <c r="Q3754" s="131"/>
      <c r="R3754" s="134" t="s">
        <v>5813</v>
      </c>
      <c r="S3754" s="149">
        <v>6.4680555555555532</v>
      </c>
      <c r="T3754" s="149">
        <v>0.22303639846743287</v>
      </c>
      <c r="U3754" s="150">
        <v>45538</v>
      </c>
      <c r="V3754" s="149">
        <v>0.58333333333333393</v>
      </c>
      <c r="W3754" s="130">
        <v>0.25</v>
      </c>
      <c r="X3754" s="135">
        <v>90</v>
      </c>
      <c r="Y3754" s="130" t="str">
        <f t="shared" si="550"/>
        <v>CH256</v>
      </c>
      <c r="Z3754" s="130" t="str">
        <f t="shared" si="551"/>
        <v>1/TSB002</v>
      </c>
      <c r="AA3754" s="135">
        <f t="shared" si="552"/>
        <v>0.25</v>
      </c>
      <c r="AB3754" s="135">
        <f t="shared" si="553"/>
        <v>43.62</v>
      </c>
      <c r="AC3754" s="130">
        <f t="shared" si="554"/>
        <v>90</v>
      </c>
      <c r="AD3754" s="130" t="str">
        <f t="shared" si="555"/>
        <v>66000-715</v>
      </c>
      <c r="AE3754" s="136"/>
      <c r="AF3754" s="137"/>
      <c r="AG3754" s="1" t="s">
        <v>573</v>
      </c>
      <c r="AH3754" s="43">
        <v>66824</v>
      </c>
      <c r="AI3754" s="229">
        <v>45516</v>
      </c>
    </row>
    <row r="3755" spans="1:35" x14ac:dyDescent="0.25">
      <c r="A3755" s="139">
        <v>45530</v>
      </c>
      <c r="B3755" s="58" t="s">
        <v>10748</v>
      </c>
      <c r="C3755" s="51" t="s">
        <v>530</v>
      </c>
      <c r="D3755" s="51" t="s">
        <v>10751</v>
      </c>
      <c r="E3755" s="54">
        <v>45544</v>
      </c>
      <c r="F3755" s="51" t="s">
        <v>10749</v>
      </c>
      <c r="G3755" s="48" t="s">
        <v>10750</v>
      </c>
      <c r="H3755" s="52">
        <v>8</v>
      </c>
      <c r="I3755" s="51" t="s">
        <v>293</v>
      </c>
      <c r="J3755" s="1">
        <v>11.05</v>
      </c>
      <c r="K3755" s="132">
        <v>1050791</v>
      </c>
      <c r="L3755" s="131"/>
      <c r="M3755" s="131">
        <v>7.2</v>
      </c>
      <c r="N3755" s="131">
        <v>1.7</v>
      </c>
      <c r="O3755" s="133">
        <f t="shared" si="557"/>
        <v>12.24</v>
      </c>
      <c r="P3755" s="131" t="s">
        <v>3497</v>
      </c>
      <c r="Q3755" s="131" t="s">
        <v>464</v>
      </c>
      <c r="R3755" s="134" t="s">
        <v>9048</v>
      </c>
      <c r="S3755" s="149">
        <v>7.6388888888888884</v>
      </c>
      <c r="T3755" s="149">
        <v>0.95486111111111105</v>
      </c>
      <c r="U3755" s="150">
        <v>45538</v>
      </c>
      <c r="V3755" s="149">
        <v>0.16666666666666607</v>
      </c>
      <c r="W3755" s="130">
        <v>0.71</v>
      </c>
      <c r="X3755" s="135">
        <v>66.010000000000005</v>
      </c>
      <c r="Y3755" s="130" t="str">
        <f t="shared" si="550"/>
        <v>RECELL194</v>
      </c>
      <c r="Z3755" s="130" t="str">
        <f t="shared" si="551"/>
        <v>6/AA1700</v>
      </c>
      <c r="AA3755" s="135">
        <f t="shared" si="552"/>
        <v>0.71</v>
      </c>
      <c r="AB3755" s="135">
        <f t="shared" si="553"/>
        <v>11.05</v>
      </c>
      <c r="AC3755" s="130">
        <f t="shared" si="554"/>
        <v>66.010000000000005</v>
      </c>
      <c r="AD3755" s="130" t="str">
        <f t="shared" si="555"/>
        <v>66001-141</v>
      </c>
      <c r="AE3755" s="136"/>
      <c r="AF3755" s="137"/>
      <c r="AG3755" s="1" t="s">
        <v>9312</v>
      </c>
      <c r="AH3755" s="43">
        <v>66743</v>
      </c>
      <c r="AI3755" s="229">
        <v>45530</v>
      </c>
    </row>
    <row r="3756" spans="1:35" x14ac:dyDescent="0.25">
      <c r="A3756" s="144">
        <v>45525</v>
      </c>
      <c r="B3756" s="56" t="s">
        <v>10722</v>
      </c>
      <c r="C3756" s="51" t="s">
        <v>10723</v>
      </c>
      <c r="D3756" s="51" t="s">
        <v>1471</v>
      </c>
      <c r="E3756" s="54">
        <v>45531</v>
      </c>
      <c r="F3756" s="51" t="s">
        <v>307</v>
      </c>
      <c r="G3756" s="48" t="s">
        <v>1469</v>
      </c>
      <c r="H3756" s="52">
        <v>50</v>
      </c>
      <c r="I3756" s="51" t="s">
        <v>279</v>
      </c>
      <c r="J3756" s="1">
        <v>39.61</v>
      </c>
      <c r="K3756" s="132">
        <v>1049043</v>
      </c>
      <c r="L3756" s="131"/>
      <c r="M3756" s="131" t="s">
        <v>6987</v>
      </c>
      <c r="N3756" s="131">
        <v>2.5499999999999998</v>
      </c>
      <c r="O3756" s="133"/>
      <c r="P3756" s="131" t="s">
        <v>3497</v>
      </c>
      <c r="Q3756" s="131" t="s">
        <v>5954</v>
      </c>
      <c r="R3756" s="134" t="s">
        <v>5775</v>
      </c>
      <c r="S3756" s="149">
        <v>43.58250000000001</v>
      </c>
      <c r="T3756" s="149">
        <v>0.87165000000000026</v>
      </c>
      <c r="U3756" s="150">
        <v>45538</v>
      </c>
      <c r="V3756" s="149">
        <v>1.583333333333333</v>
      </c>
      <c r="W3756" s="130">
        <v>0.62</v>
      </c>
      <c r="X3756" s="135">
        <v>70</v>
      </c>
      <c r="Y3756" s="130" t="str">
        <f t="shared" si="550"/>
        <v>N475A</v>
      </c>
      <c r="Z3756" s="130" t="str">
        <f t="shared" si="551"/>
        <v xml:space="preserve">14/BK-3HCCE </v>
      </c>
      <c r="AA3756" s="135">
        <f t="shared" si="552"/>
        <v>0.62</v>
      </c>
      <c r="AB3756" s="135">
        <f t="shared" si="553"/>
        <v>39.61</v>
      </c>
      <c r="AC3756" s="130">
        <f t="shared" si="554"/>
        <v>70</v>
      </c>
      <c r="AD3756" s="130" t="str">
        <f t="shared" si="555"/>
        <v>66000-6121</v>
      </c>
      <c r="AE3756" s="136"/>
      <c r="AF3756" s="137"/>
      <c r="AG3756" s="1" t="s">
        <v>153</v>
      </c>
      <c r="AH3756" s="43">
        <v>81345</v>
      </c>
      <c r="AI3756" s="229">
        <v>45512</v>
      </c>
    </row>
    <row r="3757" spans="1:35" x14ac:dyDescent="0.25">
      <c r="A3757" s="144">
        <v>45525</v>
      </c>
      <c r="B3757" s="56" t="s">
        <v>10707</v>
      </c>
      <c r="C3757" s="51"/>
      <c r="D3757" s="51" t="s">
        <v>145</v>
      </c>
      <c r="E3757" s="54">
        <v>45539</v>
      </c>
      <c r="F3757" s="51" t="s">
        <v>139</v>
      </c>
      <c r="G3757" s="48" t="s">
        <v>144</v>
      </c>
      <c r="H3757" s="52">
        <v>38</v>
      </c>
      <c r="I3757" s="51" t="s">
        <v>4583</v>
      </c>
      <c r="J3757" s="1">
        <v>1.59</v>
      </c>
      <c r="K3757" s="132">
        <v>1049260</v>
      </c>
      <c r="L3757" s="131"/>
      <c r="M3757" s="131"/>
      <c r="N3757" s="131"/>
      <c r="O3757" s="133">
        <f t="shared" ref="O3757:O3780" si="558">N3757*M3757</f>
        <v>0</v>
      </c>
      <c r="P3757" s="131"/>
      <c r="Q3757" s="131"/>
      <c r="R3757" s="134" t="s">
        <v>259</v>
      </c>
      <c r="S3757" s="149">
        <v>6.3983333333333343</v>
      </c>
      <c r="T3757" s="149">
        <v>0.16837719298245615</v>
      </c>
      <c r="U3757" s="150">
        <v>45537</v>
      </c>
      <c r="V3757" s="149">
        <v>0.25000000000000178</v>
      </c>
      <c r="W3757" s="130">
        <v>0.28999999999999998</v>
      </c>
      <c r="X3757" s="135">
        <v>12</v>
      </c>
      <c r="Y3757" s="130" t="str">
        <f t="shared" si="550"/>
        <v>CA67</v>
      </c>
      <c r="Z3757" s="130">
        <f t="shared" si="551"/>
        <v>0</v>
      </c>
      <c r="AA3757" s="135">
        <f t="shared" si="552"/>
        <v>0.28999999999999998</v>
      </c>
      <c r="AB3757" s="135">
        <f t="shared" si="553"/>
        <v>1.59</v>
      </c>
      <c r="AC3757" s="130">
        <f t="shared" si="554"/>
        <v>12</v>
      </c>
      <c r="AD3757" s="130" t="str">
        <f t="shared" si="555"/>
        <v>66000-714</v>
      </c>
      <c r="AE3757" s="136"/>
      <c r="AF3757" s="137"/>
      <c r="AG3757" s="1" t="s">
        <v>573</v>
      </c>
      <c r="AH3757" s="43">
        <v>66824</v>
      </c>
      <c r="AI3757" s="229">
        <v>45516</v>
      </c>
    </row>
    <row r="3758" spans="1:35" x14ac:dyDescent="0.25">
      <c r="A3758" s="144">
        <v>45525</v>
      </c>
      <c r="B3758" s="56" t="s">
        <v>10721</v>
      </c>
      <c r="C3758" s="51" t="s">
        <v>717</v>
      </c>
      <c r="D3758" s="51" t="s">
        <v>639</v>
      </c>
      <c r="E3758" s="54">
        <v>45541</v>
      </c>
      <c r="F3758" s="51" t="s">
        <v>267</v>
      </c>
      <c r="G3758" s="48" t="s">
        <v>638</v>
      </c>
      <c r="H3758" s="52">
        <v>2</v>
      </c>
      <c r="I3758" s="51" t="s">
        <v>243</v>
      </c>
      <c r="J3758" s="1">
        <v>27.3</v>
      </c>
      <c r="K3758" s="132">
        <v>1050291</v>
      </c>
      <c r="L3758" s="131"/>
      <c r="M3758" s="131">
        <v>12</v>
      </c>
      <c r="N3758" s="131">
        <v>2.4</v>
      </c>
      <c r="O3758" s="133">
        <f t="shared" si="558"/>
        <v>28.799999999999997</v>
      </c>
      <c r="P3758" s="131" t="s">
        <v>3497</v>
      </c>
      <c r="Q3758" s="131" t="s">
        <v>584</v>
      </c>
      <c r="R3758" s="134" t="s">
        <v>248</v>
      </c>
      <c r="S3758" s="149">
        <v>5.1080555555555547</v>
      </c>
      <c r="T3758" s="149">
        <v>2.5540277777777773</v>
      </c>
      <c r="U3758" s="150">
        <v>45537</v>
      </c>
      <c r="V3758" s="149">
        <v>8.3333333333333037E-2</v>
      </c>
      <c r="W3758" s="130">
        <v>0.79</v>
      </c>
      <c r="X3758" s="135">
        <v>62</v>
      </c>
      <c r="Y3758" s="130" t="str">
        <f t="shared" si="550"/>
        <v>N354</v>
      </c>
      <c r="Z3758" s="130" t="str">
        <f t="shared" si="551"/>
        <v>10/HR-3UTHC</v>
      </c>
      <c r="AA3758" s="135">
        <f t="shared" si="552"/>
        <v>0.79</v>
      </c>
      <c r="AB3758" s="135">
        <f t="shared" si="553"/>
        <v>27.3</v>
      </c>
      <c r="AC3758" s="130">
        <f t="shared" si="554"/>
        <v>62</v>
      </c>
      <c r="AD3758" s="130" t="str">
        <f t="shared" si="555"/>
        <v>66000-354</v>
      </c>
      <c r="AE3758" s="136"/>
      <c r="AF3758" s="137"/>
      <c r="AG3758" s="1" t="s">
        <v>153</v>
      </c>
      <c r="AH3758" s="43">
        <v>66116</v>
      </c>
      <c r="AI3758" s="229">
        <v>45524</v>
      </c>
    </row>
    <row r="3759" spans="1:35" x14ac:dyDescent="0.25">
      <c r="A3759" s="140">
        <v>45524</v>
      </c>
      <c r="B3759" s="55" t="s">
        <v>10696</v>
      </c>
      <c r="C3759" s="51"/>
      <c r="D3759" s="51" t="s">
        <v>8041</v>
      </c>
      <c r="E3759" s="54">
        <v>45537</v>
      </c>
      <c r="F3759" s="51" t="s">
        <v>10697</v>
      </c>
      <c r="G3759" s="48" t="s">
        <v>8040</v>
      </c>
      <c r="H3759" s="52">
        <v>1</v>
      </c>
      <c r="I3759" s="51" t="s">
        <v>10698</v>
      </c>
      <c r="J3759" s="1">
        <v>15.02</v>
      </c>
      <c r="K3759" s="132">
        <v>1049950</v>
      </c>
      <c r="L3759" s="131"/>
      <c r="M3759" s="131"/>
      <c r="N3759" s="131"/>
      <c r="O3759" s="133">
        <f t="shared" si="558"/>
        <v>0</v>
      </c>
      <c r="P3759" s="131"/>
      <c r="Q3759" s="131"/>
      <c r="R3759" s="134" t="s">
        <v>5813</v>
      </c>
      <c r="S3759" s="149">
        <v>0.99499999999999966</v>
      </c>
      <c r="T3759" s="149">
        <v>0.99499999999999966</v>
      </c>
      <c r="U3759" s="150">
        <v>45537</v>
      </c>
      <c r="V3759" s="149">
        <v>8.333333333333437E-2</v>
      </c>
      <c r="W3759" s="130">
        <v>1.73</v>
      </c>
      <c r="X3759" s="135">
        <v>115</v>
      </c>
      <c r="Y3759" s="130" t="str">
        <f t="shared" si="550"/>
        <v>CH503</v>
      </c>
      <c r="Z3759" s="130">
        <f t="shared" si="551"/>
        <v>0</v>
      </c>
      <c r="AA3759" s="135">
        <f t="shared" si="552"/>
        <v>1.73</v>
      </c>
      <c r="AB3759" s="135">
        <f t="shared" si="553"/>
        <v>15.02</v>
      </c>
      <c r="AC3759" s="130">
        <f t="shared" si="554"/>
        <v>115</v>
      </c>
      <c r="AD3759" s="130" t="str">
        <f t="shared" si="555"/>
        <v>66002-422</v>
      </c>
      <c r="AE3759" s="136"/>
      <c r="AF3759" s="137"/>
      <c r="AG3759" s="1" t="s">
        <v>573</v>
      </c>
      <c r="AH3759" s="43" t="s">
        <v>10699</v>
      </c>
      <c r="AI3759" s="229">
        <v>45520</v>
      </c>
    </row>
    <row r="3760" spans="1:35" x14ac:dyDescent="0.25">
      <c r="A3760" s="140">
        <v>45531</v>
      </c>
      <c r="B3760" s="55" t="s">
        <v>10753</v>
      </c>
      <c r="C3760" s="51" t="s">
        <v>2931</v>
      </c>
      <c r="D3760" s="51" t="s">
        <v>441</v>
      </c>
      <c r="E3760" s="54">
        <v>45551</v>
      </c>
      <c r="F3760" s="51" t="s">
        <v>9621</v>
      </c>
      <c r="G3760" s="48" t="s">
        <v>440</v>
      </c>
      <c r="H3760" s="52">
        <v>10</v>
      </c>
      <c r="I3760" s="51" t="s">
        <v>102</v>
      </c>
      <c r="J3760" s="1">
        <v>42.74</v>
      </c>
      <c r="K3760" s="132">
        <v>1050810</v>
      </c>
      <c r="L3760" s="131"/>
      <c r="M3760" s="131"/>
      <c r="N3760" s="131"/>
      <c r="O3760" s="133">
        <f t="shared" si="558"/>
        <v>0</v>
      </c>
      <c r="P3760" s="131"/>
      <c r="Q3760" s="131"/>
      <c r="R3760" s="134" t="s">
        <v>5813</v>
      </c>
      <c r="S3760" s="149">
        <v>1.0288888888888907</v>
      </c>
      <c r="T3760" s="149">
        <v>0.10288888888888907</v>
      </c>
      <c r="U3760" s="150">
        <v>45537</v>
      </c>
      <c r="V3760" s="149">
        <v>0.25000000000000044</v>
      </c>
      <c r="W3760" s="130">
        <v>0.06</v>
      </c>
      <c r="X3760" s="135">
        <v>81.33</v>
      </c>
      <c r="Y3760" s="130" t="str">
        <f t="shared" si="550"/>
        <v>CH178</v>
      </c>
      <c r="Z3760" s="130" t="str">
        <f t="shared" si="551"/>
        <v>1/TSB002</v>
      </c>
      <c r="AA3760" s="135">
        <f t="shared" si="552"/>
        <v>0.06</v>
      </c>
      <c r="AB3760" s="135">
        <f t="shared" si="553"/>
        <v>42.74</v>
      </c>
      <c r="AC3760" s="130">
        <f t="shared" si="554"/>
        <v>81.33</v>
      </c>
      <c r="AD3760" s="130" t="str">
        <f t="shared" si="555"/>
        <v>66000-086</v>
      </c>
      <c r="AE3760" s="136"/>
      <c r="AF3760" s="137"/>
      <c r="AG3760" s="1" t="s">
        <v>153</v>
      </c>
      <c r="AH3760" s="43" t="s">
        <v>1046</v>
      </c>
      <c r="AI3760" s="229">
        <v>45530</v>
      </c>
    </row>
    <row r="3761" spans="1:35" x14ac:dyDescent="0.25">
      <c r="A3761" s="140">
        <v>45531</v>
      </c>
      <c r="B3761" s="55" t="s">
        <v>10752</v>
      </c>
      <c r="C3761" s="51" t="s">
        <v>1987</v>
      </c>
      <c r="D3761" s="51" t="s">
        <v>3089</v>
      </c>
      <c r="E3761" s="54">
        <v>45551</v>
      </c>
      <c r="F3761" s="51" t="s">
        <v>9621</v>
      </c>
      <c r="G3761" s="48" t="s">
        <v>3088</v>
      </c>
      <c r="H3761" s="52">
        <v>20</v>
      </c>
      <c r="I3761" s="51" t="s">
        <v>3492</v>
      </c>
      <c r="J3761" s="1">
        <v>38.770000000000003</v>
      </c>
      <c r="K3761" s="132">
        <v>1050810</v>
      </c>
      <c r="L3761" s="131"/>
      <c r="M3761" s="131"/>
      <c r="N3761" s="131"/>
      <c r="O3761" s="133">
        <f t="shared" si="558"/>
        <v>0</v>
      </c>
      <c r="P3761" s="131"/>
      <c r="Q3761" s="131"/>
      <c r="R3761" s="134" t="s">
        <v>5813</v>
      </c>
      <c r="S3761" s="149">
        <v>1.2219444444444454</v>
      </c>
      <c r="T3761" s="149">
        <v>6.1097222222222268E-2</v>
      </c>
      <c r="U3761" s="150">
        <v>45537</v>
      </c>
      <c r="V3761" s="149">
        <v>0.66666666666666696</v>
      </c>
      <c r="W3761" s="130">
        <v>0.06</v>
      </c>
      <c r="X3761" s="135">
        <v>59</v>
      </c>
      <c r="Y3761" s="130" t="str">
        <f t="shared" si="550"/>
        <v>CH552</v>
      </c>
      <c r="Z3761" s="130" t="str">
        <f t="shared" si="551"/>
        <v>1/TSB-003PCB</v>
      </c>
      <c r="AA3761" s="135">
        <f t="shared" si="552"/>
        <v>0.06</v>
      </c>
      <c r="AB3761" s="135">
        <f t="shared" si="553"/>
        <v>38.770000000000003</v>
      </c>
      <c r="AC3761" s="130">
        <f t="shared" si="554"/>
        <v>59</v>
      </c>
      <c r="AD3761" s="130" t="str">
        <f t="shared" si="555"/>
        <v>66002-743</v>
      </c>
      <c r="AE3761" s="136"/>
      <c r="AF3761" s="137"/>
      <c r="AG3761" s="1" t="s">
        <v>153</v>
      </c>
      <c r="AH3761" s="43" t="s">
        <v>1046</v>
      </c>
      <c r="AI3761" s="229">
        <v>45530</v>
      </c>
    </row>
    <row r="3762" spans="1:35" x14ac:dyDescent="0.25">
      <c r="A3762" s="147">
        <v>45527</v>
      </c>
      <c r="B3762" s="82" t="s">
        <v>10733</v>
      </c>
      <c r="C3762" s="51" t="s">
        <v>10735</v>
      </c>
      <c r="D3762" s="51" t="s">
        <v>10736</v>
      </c>
      <c r="E3762" s="54">
        <v>45541</v>
      </c>
      <c r="F3762" s="51" t="s">
        <v>423</v>
      </c>
      <c r="G3762" s="48" t="s">
        <v>10734</v>
      </c>
      <c r="H3762" s="52">
        <v>1</v>
      </c>
      <c r="I3762" s="51" t="s">
        <v>3500</v>
      </c>
      <c r="J3762" s="1">
        <v>8.44</v>
      </c>
      <c r="K3762" s="132">
        <v>1050639</v>
      </c>
      <c r="L3762" s="131"/>
      <c r="M3762" s="131">
        <v>8.4</v>
      </c>
      <c r="N3762" s="131">
        <v>65</v>
      </c>
      <c r="O3762" s="133">
        <f t="shared" si="558"/>
        <v>546</v>
      </c>
      <c r="P3762" s="131" t="s">
        <v>3497</v>
      </c>
      <c r="Q3762" s="131" t="s">
        <v>589</v>
      </c>
      <c r="R3762" s="134" t="s">
        <v>9048</v>
      </c>
      <c r="S3762" s="149">
        <v>1.5055555555555546</v>
      </c>
      <c r="T3762" s="149">
        <v>1.5055555555555546</v>
      </c>
      <c r="U3762" s="150">
        <v>45537</v>
      </c>
      <c r="V3762" s="149">
        <v>8.3333333333333037E-2</v>
      </c>
      <c r="W3762" s="130">
        <v>0.5</v>
      </c>
      <c r="X3762" s="135">
        <v>35</v>
      </c>
      <c r="Y3762" s="130" t="str">
        <f t="shared" si="550"/>
        <v>N2150</v>
      </c>
      <c r="Z3762" s="130" t="str">
        <f t="shared" si="551"/>
        <v>7/HR-AAAU</v>
      </c>
      <c r="AA3762" s="135">
        <f t="shared" si="552"/>
        <v>0.5</v>
      </c>
      <c r="AB3762" s="135">
        <f t="shared" si="553"/>
        <v>8.44</v>
      </c>
      <c r="AC3762" s="130">
        <f t="shared" si="554"/>
        <v>35</v>
      </c>
      <c r="AD3762" s="130" t="str">
        <f t="shared" si="555"/>
        <v>66003-307</v>
      </c>
      <c r="AE3762" s="136"/>
      <c r="AF3762" s="137"/>
      <c r="AG3762" s="1">
        <v>66003</v>
      </c>
      <c r="AH3762" s="43">
        <v>23891</v>
      </c>
      <c r="AI3762" s="229">
        <v>45527</v>
      </c>
    </row>
    <row r="3763" spans="1:35" x14ac:dyDescent="0.25">
      <c r="A3763" s="144">
        <v>45532</v>
      </c>
      <c r="B3763" s="56" t="s">
        <v>10758</v>
      </c>
      <c r="C3763" s="51" t="s">
        <v>2950</v>
      </c>
      <c r="D3763" s="51" t="s">
        <v>10760</v>
      </c>
      <c r="E3763" s="54">
        <v>45545</v>
      </c>
      <c r="F3763" s="51" t="s">
        <v>117</v>
      </c>
      <c r="G3763" s="48" t="s">
        <v>10759</v>
      </c>
      <c r="H3763" s="52">
        <v>5</v>
      </c>
      <c r="I3763" s="51" t="s">
        <v>2949</v>
      </c>
      <c r="J3763" s="1">
        <v>3.53</v>
      </c>
      <c r="K3763" s="132">
        <v>1051037</v>
      </c>
      <c r="L3763" s="131"/>
      <c r="M3763" s="131">
        <v>4.8</v>
      </c>
      <c r="N3763" s="131">
        <v>0.8</v>
      </c>
      <c r="O3763" s="133">
        <f t="shared" si="558"/>
        <v>3.84</v>
      </c>
      <c r="P3763" s="131" t="s">
        <v>4011</v>
      </c>
      <c r="Q3763" s="131" t="s">
        <v>562</v>
      </c>
      <c r="R3763" s="134" t="s">
        <v>9073</v>
      </c>
      <c r="S3763" s="149">
        <v>3.3030555555555559</v>
      </c>
      <c r="T3763" s="149">
        <v>0.66061111111111115</v>
      </c>
      <c r="U3763" s="150">
        <v>45537</v>
      </c>
      <c r="V3763" s="149">
        <v>0.33333333333333348</v>
      </c>
      <c r="W3763" s="130">
        <v>0.25</v>
      </c>
      <c r="X3763" s="135">
        <v>14.5</v>
      </c>
      <c r="Y3763" s="130" t="str">
        <f t="shared" si="550"/>
        <v>N1726</v>
      </c>
      <c r="Z3763" s="130" t="str">
        <f t="shared" si="551"/>
        <v>4/NC-AA800HT</v>
      </c>
      <c r="AA3763" s="135">
        <f t="shared" si="552"/>
        <v>0.25</v>
      </c>
      <c r="AB3763" s="135">
        <f t="shared" si="553"/>
        <v>3.53</v>
      </c>
      <c r="AC3763" s="130">
        <f t="shared" si="554"/>
        <v>14.5</v>
      </c>
      <c r="AD3763" s="130" t="str">
        <f t="shared" si="555"/>
        <v>66001-202CE042B</v>
      </c>
      <c r="AE3763" s="136"/>
      <c r="AF3763" s="137"/>
      <c r="AG3763" s="1" t="s">
        <v>573</v>
      </c>
      <c r="AH3763" s="43">
        <v>24232</v>
      </c>
      <c r="AI3763" s="229">
        <v>45531</v>
      </c>
    </row>
    <row r="3764" spans="1:35" x14ac:dyDescent="0.25">
      <c r="A3764" s="146">
        <v>45512</v>
      </c>
      <c r="B3764" s="57" t="s">
        <v>10642</v>
      </c>
      <c r="C3764" s="51"/>
      <c r="D3764" s="51" t="s">
        <v>8435</v>
      </c>
      <c r="E3764" s="54">
        <v>45525</v>
      </c>
      <c r="F3764" s="51" t="s">
        <v>8112</v>
      </c>
      <c r="G3764" s="48" t="s">
        <v>887</v>
      </c>
      <c r="H3764" s="52">
        <v>500</v>
      </c>
      <c r="I3764" s="51" t="s">
        <v>7181</v>
      </c>
      <c r="J3764" s="1">
        <v>0.3</v>
      </c>
      <c r="K3764" s="132">
        <v>1048822</v>
      </c>
      <c r="L3764" s="131"/>
      <c r="M3764" s="131"/>
      <c r="N3764" s="131"/>
      <c r="O3764" s="133">
        <f t="shared" si="558"/>
        <v>0</v>
      </c>
      <c r="P3764" s="131"/>
      <c r="Q3764" s="131"/>
      <c r="R3764" s="134" t="s">
        <v>10778</v>
      </c>
      <c r="S3764" s="149">
        <v>5.6408333333333331</v>
      </c>
      <c r="T3764" s="149">
        <v>1.1281666666666666E-2</v>
      </c>
      <c r="U3764" s="150">
        <v>45534</v>
      </c>
      <c r="V3764" s="149">
        <v>0.50000000000000089</v>
      </c>
      <c r="W3764" s="130">
        <v>0.25</v>
      </c>
      <c r="X3764" s="135">
        <v>2.25</v>
      </c>
      <c r="Y3764" s="130" t="str">
        <f t="shared" si="550"/>
        <v>HEATSHRINK</v>
      </c>
      <c r="Z3764" s="130">
        <f t="shared" si="551"/>
        <v>0</v>
      </c>
      <c r="AA3764" s="135">
        <f t="shared" si="552"/>
        <v>0.25</v>
      </c>
      <c r="AB3764" s="135">
        <f t="shared" si="553"/>
        <v>0.3</v>
      </c>
      <c r="AC3764" s="130">
        <f t="shared" si="554"/>
        <v>2.25</v>
      </c>
      <c r="AD3764" s="130" t="str">
        <f t="shared" si="555"/>
        <v>65001-994</v>
      </c>
      <c r="AE3764" s="136"/>
      <c r="AF3764" s="137"/>
      <c r="AG3764" s="1" t="s">
        <v>152</v>
      </c>
      <c r="AH3764" s="43">
        <v>35409</v>
      </c>
      <c r="AI3764" s="229">
        <v>45511</v>
      </c>
    </row>
    <row r="3765" spans="1:35" x14ac:dyDescent="0.25">
      <c r="A3765" s="144">
        <v>45525</v>
      </c>
      <c r="B3765" s="56" t="s">
        <v>10709</v>
      </c>
      <c r="C3765" s="51" t="s">
        <v>8525</v>
      </c>
      <c r="D3765" s="51" t="s">
        <v>8526</v>
      </c>
      <c r="E3765" s="54">
        <v>45537</v>
      </c>
      <c r="F3765" s="51" t="s">
        <v>5532</v>
      </c>
      <c r="G3765" s="48" t="s">
        <v>8523</v>
      </c>
      <c r="H3765" s="52">
        <v>100</v>
      </c>
      <c r="I3765" s="51" t="s">
        <v>8524</v>
      </c>
      <c r="J3765" s="1">
        <v>115.59</v>
      </c>
      <c r="K3765" s="132">
        <v>1049936</v>
      </c>
      <c r="L3765" s="131"/>
      <c r="M3765" s="131"/>
      <c r="N3765" s="131"/>
      <c r="O3765" s="133">
        <f t="shared" si="558"/>
        <v>0</v>
      </c>
      <c r="P3765" s="131"/>
      <c r="Q3765" s="131"/>
      <c r="R3765" s="134" t="s">
        <v>10492</v>
      </c>
      <c r="S3765" s="149">
        <v>29.777222222222221</v>
      </c>
      <c r="T3765" s="149">
        <v>0.29777222222222222</v>
      </c>
      <c r="U3765" s="150">
        <v>45544</v>
      </c>
      <c r="V3765" s="149">
        <v>5.5</v>
      </c>
      <c r="W3765" s="130">
        <v>0.34</v>
      </c>
      <c r="X3765" s="135">
        <v>153.56</v>
      </c>
      <c r="Y3765" s="130" t="str">
        <f t="shared" si="550"/>
        <v>CH598A</v>
      </c>
      <c r="Z3765" s="130" t="str">
        <f t="shared" si="551"/>
        <v>VECIP67-24/8A</v>
      </c>
      <c r="AA3765" s="135">
        <f t="shared" si="552"/>
        <v>0.34</v>
      </c>
      <c r="AB3765" s="135">
        <f t="shared" si="553"/>
        <v>115.59</v>
      </c>
      <c r="AC3765" s="130">
        <f t="shared" si="554"/>
        <v>153.56</v>
      </c>
      <c r="AD3765" s="130" t="str">
        <f t="shared" si="555"/>
        <v>64900-694XLR</v>
      </c>
      <c r="AE3765" s="136"/>
      <c r="AF3765" s="137"/>
      <c r="AG3765" s="1" t="s">
        <v>153</v>
      </c>
      <c r="AH3765" s="43">
        <v>66277</v>
      </c>
      <c r="AI3765" s="229">
        <v>45520</v>
      </c>
    </row>
    <row r="3766" spans="1:35" x14ac:dyDescent="0.25">
      <c r="A3766" s="139">
        <v>45530</v>
      </c>
      <c r="B3766" s="58" t="s">
        <v>10744</v>
      </c>
      <c r="C3766" s="51" t="s">
        <v>5641</v>
      </c>
      <c r="D3766" s="51" t="s">
        <v>7865</v>
      </c>
      <c r="E3766" s="54">
        <v>45544</v>
      </c>
      <c r="F3766" s="51" t="s">
        <v>667</v>
      </c>
      <c r="G3766" s="48" t="s">
        <v>7864</v>
      </c>
      <c r="H3766" s="52">
        <v>40</v>
      </c>
      <c r="I3766" s="51" t="s">
        <v>113</v>
      </c>
      <c r="J3766" s="1">
        <v>12.04</v>
      </c>
      <c r="K3766" s="132">
        <v>1050722</v>
      </c>
      <c r="L3766" s="131"/>
      <c r="M3766" s="131">
        <v>7.4</v>
      </c>
      <c r="N3766" s="131">
        <v>3.35</v>
      </c>
      <c r="O3766" s="133">
        <f t="shared" si="558"/>
        <v>24.790000000000003</v>
      </c>
      <c r="P3766" s="131" t="s">
        <v>3486</v>
      </c>
      <c r="Q3766" s="131" t="s">
        <v>582</v>
      </c>
      <c r="R3766" s="134" t="s">
        <v>10807</v>
      </c>
      <c r="S3766" s="149">
        <v>27.582222222222224</v>
      </c>
      <c r="T3766" s="149">
        <v>0.68955555555555559</v>
      </c>
      <c r="U3766" s="150">
        <v>45541</v>
      </c>
      <c r="V3766" s="149">
        <v>1.4166666666666656</v>
      </c>
      <c r="W3766" s="130">
        <v>0.43</v>
      </c>
      <c r="X3766" s="135">
        <v>39</v>
      </c>
      <c r="Y3766" s="130" t="str">
        <f t="shared" si="550"/>
        <v>RL1296</v>
      </c>
      <c r="Z3766" s="130" t="str">
        <f t="shared" si="551"/>
        <v>2/NCR18650BF</v>
      </c>
      <c r="AA3766" s="135">
        <f t="shared" si="552"/>
        <v>0.43</v>
      </c>
      <c r="AB3766" s="135">
        <f t="shared" si="553"/>
        <v>12.04</v>
      </c>
      <c r="AC3766" s="130">
        <f t="shared" si="554"/>
        <v>39</v>
      </c>
      <c r="AD3766" s="130" t="str">
        <f t="shared" si="555"/>
        <v>66002-233</v>
      </c>
      <c r="AE3766" s="136"/>
      <c r="AF3766" s="137"/>
      <c r="AG3766" s="1" t="s">
        <v>153</v>
      </c>
      <c r="AH3766" s="43">
        <v>22404</v>
      </c>
      <c r="AI3766" s="229">
        <v>45527</v>
      </c>
    </row>
    <row r="3767" spans="1:35" x14ac:dyDescent="0.25">
      <c r="A3767" s="144">
        <v>45532</v>
      </c>
      <c r="B3767" s="56" t="s">
        <v>10755</v>
      </c>
      <c r="C3767" s="51" t="s">
        <v>290</v>
      </c>
      <c r="D3767" s="51" t="s">
        <v>3716</v>
      </c>
      <c r="E3767" s="54">
        <v>45560</v>
      </c>
      <c r="F3767" s="51" t="s">
        <v>571</v>
      </c>
      <c r="G3767" s="48" t="s">
        <v>3715</v>
      </c>
      <c r="H3767" s="52">
        <v>5</v>
      </c>
      <c r="I3767" s="51" t="s">
        <v>3492</v>
      </c>
      <c r="J3767" s="1">
        <v>67.08</v>
      </c>
      <c r="K3767" s="132">
        <v>1050886</v>
      </c>
      <c r="L3767" s="131"/>
      <c r="M3767" s="131"/>
      <c r="N3767" s="131"/>
      <c r="O3767" s="133">
        <f t="shared" si="558"/>
        <v>0</v>
      </c>
      <c r="P3767" s="131"/>
      <c r="Q3767" s="131"/>
      <c r="R3767" s="134" t="s">
        <v>5813</v>
      </c>
      <c r="S3767" s="149">
        <v>8.0744444444444454</v>
      </c>
      <c r="T3767" s="149">
        <v>1.614888888888889</v>
      </c>
      <c r="U3767" s="150">
        <v>45541</v>
      </c>
      <c r="V3767" s="149">
        <v>0.25000000000000178</v>
      </c>
      <c r="W3767" s="130">
        <v>1.31</v>
      </c>
      <c r="X3767" s="135">
        <v>146.5</v>
      </c>
      <c r="Y3767" s="130" t="str">
        <f t="shared" si="550"/>
        <v>CH157B</v>
      </c>
      <c r="Z3767" s="130" t="str">
        <f t="shared" si="551"/>
        <v>TSB-003PCB</v>
      </c>
      <c r="AA3767" s="135">
        <f t="shared" si="552"/>
        <v>1.31</v>
      </c>
      <c r="AB3767" s="135">
        <f t="shared" si="553"/>
        <v>67.08</v>
      </c>
      <c r="AC3767" s="130">
        <f t="shared" si="554"/>
        <v>146.5</v>
      </c>
      <c r="AD3767" s="130" t="str">
        <f t="shared" si="555"/>
        <v>66000-067</v>
      </c>
      <c r="AE3767" s="136"/>
      <c r="AF3767" s="137"/>
      <c r="AG3767" s="1" t="s">
        <v>153</v>
      </c>
      <c r="AH3767" s="43">
        <v>65616</v>
      </c>
      <c r="AI3767" s="229">
        <v>45530</v>
      </c>
    </row>
    <row r="3768" spans="1:35" x14ac:dyDescent="0.25">
      <c r="A3768" s="146">
        <v>45519</v>
      </c>
      <c r="B3768" s="57" t="s">
        <v>10672</v>
      </c>
      <c r="C3768" s="51" t="s">
        <v>663</v>
      </c>
      <c r="D3768" s="51" t="s">
        <v>664</v>
      </c>
      <c r="E3768" s="54">
        <v>45540</v>
      </c>
      <c r="F3768" s="51" t="s">
        <v>260</v>
      </c>
      <c r="G3768" s="48" t="s">
        <v>662</v>
      </c>
      <c r="H3768" s="52">
        <v>30</v>
      </c>
      <c r="I3768" s="51" t="s">
        <v>630</v>
      </c>
      <c r="J3768" s="1">
        <v>24.04</v>
      </c>
      <c r="K3768" s="132">
        <v>1049625</v>
      </c>
      <c r="L3768" s="131"/>
      <c r="M3768" s="131">
        <v>7.2</v>
      </c>
      <c r="N3768" s="131">
        <v>3</v>
      </c>
      <c r="O3768" s="133">
        <f t="shared" si="558"/>
        <v>21.6</v>
      </c>
      <c r="P3768" s="131" t="s">
        <v>4011</v>
      </c>
      <c r="Q3768" s="131" t="s">
        <v>464</v>
      </c>
      <c r="R3768" s="134" t="s">
        <v>2172</v>
      </c>
      <c r="S3768" s="149">
        <v>6.6538888888888899</v>
      </c>
      <c r="T3768" s="149">
        <v>0.22179629629629632</v>
      </c>
      <c r="U3768" s="150">
        <v>45541</v>
      </c>
      <c r="V3768" s="149">
        <v>1.5</v>
      </c>
      <c r="W3768" s="130">
        <v>0.27</v>
      </c>
      <c r="X3768" s="135">
        <v>75.599999999999994</v>
      </c>
      <c r="Y3768" s="130" t="str">
        <f t="shared" si="550"/>
        <v>N405</v>
      </c>
      <c r="Z3768" s="130" t="str">
        <f t="shared" si="551"/>
        <v>6/N3000CR</v>
      </c>
      <c r="AA3768" s="135">
        <f t="shared" si="552"/>
        <v>0.27</v>
      </c>
      <c r="AB3768" s="135">
        <f t="shared" si="553"/>
        <v>24.04</v>
      </c>
      <c r="AC3768" s="130">
        <f t="shared" si="554"/>
        <v>75.599999999999994</v>
      </c>
      <c r="AD3768" s="130" t="str">
        <f t="shared" si="555"/>
        <v>30003-856AA</v>
      </c>
      <c r="AE3768" s="136"/>
      <c r="AF3768" s="137"/>
      <c r="AG3768" s="1" t="s">
        <v>153</v>
      </c>
      <c r="AH3768" s="43">
        <v>20171</v>
      </c>
      <c r="AI3768" s="229">
        <v>45518</v>
      </c>
    </row>
    <row r="3769" spans="1:35" x14ac:dyDescent="0.25">
      <c r="A3769" s="140">
        <v>45539</v>
      </c>
      <c r="B3769" s="55" t="s">
        <v>10779</v>
      </c>
      <c r="C3769" s="51" t="s">
        <v>362</v>
      </c>
      <c r="D3769" s="51" t="s">
        <v>1317</v>
      </c>
      <c r="E3769" s="54">
        <v>45554</v>
      </c>
      <c r="F3769" s="51" t="s">
        <v>1289</v>
      </c>
      <c r="G3769" s="48" t="s">
        <v>1316</v>
      </c>
      <c r="H3769" s="52">
        <v>1</v>
      </c>
      <c r="I3769" s="51" t="s">
        <v>114</v>
      </c>
      <c r="J3769" s="1">
        <v>21.23</v>
      </c>
      <c r="K3769" s="132">
        <v>1051661</v>
      </c>
      <c r="L3769" s="131"/>
      <c r="M3769" s="131">
        <v>7.2</v>
      </c>
      <c r="N3769" s="131">
        <v>4.5</v>
      </c>
      <c r="O3769" s="133">
        <f t="shared" si="558"/>
        <v>32.4</v>
      </c>
      <c r="P3769" s="131" t="s">
        <v>3497</v>
      </c>
      <c r="Q3769" s="131" t="s">
        <v>464</v>
      </c>
      <c r="R3769" s="134" t="s">
        <v>9048</v>
      </c>
      <c r="S3769" s="149">
        <v>1.8158333333333347</v>
      </c>
      <c r="T3769" s="149">
        <v>1.8158333333333347</v>
      </c>
      <c r="U3769" s="150">
        <v>45540</v>
      </c>
      <c r="V3769" s="149">
        <v>8.3333333333333037E-2</v>
      </c>
      <c r="W3769" s="130">
        <v>0.96</v>
      </c>
      <c r="X3769" s="135">
        <v>113.05</v>
      </c>
      <c r="Y3769" s="130" t="str">
        <f t="shared" si="550"/>
        <v>RECELL277</v>
      </c>
      <c r="Z3769" s="130" t="str">
        <f t="shared" si="551"/>
        <v>6/HR-4/3FAU</v>
      </c>
      <c r="AA3769" s="135">
        <f t="shared" si="552"/>
        <v>0.96</v>
      </c>
      <c r="AB3769" s="135">
        <f t="shared" si="553"/>
        <v>21.23</v>
      </c>
      <c r="AC3769" s="130">
        <f t="shared" si="554"/>
        <v>113.05</v>
      </c>
      <c r="AD3769" s="130" t="str">
        <f t="shared" si="555"/>
        <v>67001-183</v>
      </c>
      <c r="AE3769" s="136"/>
      <c r="AF3769" s="137"/>
      <c r="AG3769" s="1" t="s">
        <v>9312</v>
      </c>
      <c r="AH3769" s="43" t="s">
        <v>10780</v>
      </c>
      <c r="AI3769" s="229">
        <v>45538</v>
      </c>
    </row>
    <row r="3770" spans="1:35" x14ac:dyDescent="0.25">
      <c r="A3770" s="147">
        <v>45527</v>
      </c>
      <c r="B3770" s="82" t="s">
        <v>10741</v>
      </c>
      <c r="C3770" s="51" t="s">
        <v>2432</v>
      </c>
      <c r="D3770" s="51" t="s">
        <v>504</v>
      </c>
      <c r="E3770" s="54">
        <v>45548</v>
      </c>
      <c r="F3770" s="51" t="s">
        <v>499</v>
      </c>
      <c r="G3770" s="48" t="s">
        <v>503</v>
      </c>
      <c r="H3770" s="52">
        <v>25</v>
      </c>
      <c r="I3770" s="51" t="s">
        <v>318</v>
      </c>
      <c r="J3770" s="1">
        <v>28.54</v>
      </c>
      <c r="K3770" s="132">
        <v>1050647</v>
      </c>
      <c r="L3770" s="131"/>
      <c r="M3770" s="131">
        <v>11.1</v>
      </c>
      <c r="N3770" s="131">
        <v>6.7</v>
      </c>
      <c r="O3770" s="133">
        <f t="shared" si="558"/>
        <v>74.37</v>
      </c>
      <c r="P3770" s="131" t="s">
        <v>3486</v>
      </c>
      <c r="Q3770" s="131" t="s">
        <v>372</v>
      </c>
      <c r="R3770" s="134" t="s">
        <v>287</v>
      </c>
      <c r="S3770" s="149">
        <v>15.296944444444447</v>
      </c>
      <c r="T3770" s="149">
        <v>0.61187777777777785</v>
      </c>
      <c r="U3770" s="150">
        <v>45540</v>
      </c>
      <c r="V3770" s="149">
        <v>0.50000000000000089</v>
      </c>
      <c r="W3770" s="130">
        <v>0.76</v>
      </c>
      <c r="X3770" s="135">
        <v>180</v>
      </c>
      <c r="Y3770" s="130" t="str">
        <f t="shared" si="550"/>
        <v>RL978</v>
      </c>
      <c r="Z3770" s="130" t="str">
        <f t="shared" si="551"/>
        <v>6/NCR18650GA</v>
      </c>
      <c r="AA3770" s="135">
        <f t="shared" si="552"/>
        <v>0.76</v>
      </c>
      <c r="AB3770" s="135">
        <f t="shared" si="553"/>
        <v>28.54</v>
      </c>
      <c r="AC3770" s="130">
        <f t="shared" si="554"/>
        <v>180</v>
      </c>
      <c r="AD3770" s="130" t="str">
        <f t="shared" si="555"/>
        <v>66001-462</v>
      </c>
      <c r="AE3770" s="136"/>
      <c r="AF3770" s="137"/>
      <c r="AG3770" s="1" t="s">
        <v>152</v>
      </c>
      <c r="AH3770" s="43">
        <v>66818</v>
      </c>
      <c r="AI3770" s="229">
        <v>45527</v>
      </c>
    </row>
    <row r="3771" spans="1:35" x14ac:dyDescent="0.25">
      <c r="A3771" s="146">
        <v>45526</v>
      </c>
      <c r="B3771" s="57" t="s">
        <v>10725</v>
      </c>
      <c r="C3771" s="51" t="s">
        <v>275</v>
      </c>
      <c r="D3771" s="51" t="s">
        <v>498</v>
      </c>
      <c r="E3771" s="54">
        <v>45537</v>
      </c>
      <c r="F3771" s="51" t="s">
        <v>360</v>
      </c>
      <c r="G3771" s="48" t="s">
        <v>497</v>
      </c>
      <c r="H3771" s="52">
        <v>1</v>
      </c>
      <c r="I3771" s="51" t="s">
        <v>116</v>
      </c>
      <c r="J3771" s="1">
        <v>21.92</v>
      </c>
      <c r="K3771" s="132">
        <v>1050320</v>
      </c>
      <c r="L3771" s="131"/>
      <c r="M3771" s="131">
        <v>11.1</v>
      </c>
      <c r="N3771" s="131">
        <v>2</v>
      </c>
      <c r="O3771" s="133">
        <f t="shared" si="558"/>
        <v>22.2</v>
      </c>
      <c r="P3771" s="131" t="s">
        <v>3486</v>
      </c>
      <c r="Q3771" s="131" t="s">
        <v>577</v>
      </c>
      <c r="R3771" s="134" t="s">
        <v>9048</v>
      </c>
      <c r="S3771" s="149">
        <v>2.9258333333333324</v>
      </c>
      <c r="T3771" s="149">
        <v>2.9258333333333324</v>
      </c>
      <c r="U3771" s="150">
        <v>45540</v>
      </c>
      <c r="V3771" s="149">
        <v>8.3333333333333037E-2</v>
      </c>
      <c r="W3771" s="130">
        <v>2.3199999999999998</v>
      </c>
      <c r="X3771" s="135">
        <v>85</v>
      </c>
      <c r="Y3771" s="130" t="str">
        <f t="shared" si="550"/>
        <v>RL980</v>
      </c>
      <c r="Z3771" s="130" t="str">
        <f t="shared" si="551"/>
        <v>3/UF103450P</v>
      </c>
      <c r="AA3771" s="135">
        <f t="shared" si="552"/>
        <v>2.3199999999999998</v>
      </c>
      <c r="AB3771" s="135">
        <f t="shared" si="553"/>
        <v>21.92</v>
      </c>
      <c r="AC3771" s="130">
        <f t="shared" si="554"/>
        <v>85</v>
      </c>
      <c r="AD3771" s="130" t="str">
        <f t="shared" si="555"/>
        <v>30008-144SHARK</v>
      </c>
      <c r="AE3771" s="136"/>
      <c r="AF3771" s="137"/>
      <c r="AG3771" s="1" t="s">
        <v>573</v>
      </c>
      <c r="AH3771" s="43">
        <v>2392</v>
      </c>
      <c r="AI3771" s="229">
        <v>45524</v>
      </c>
    </row>
    <row r="3772" spans="1:35" x14ac:dyDescent="0.25">
      <c r="A3772" s="144">
        <v>45525</v>
      </c>
      <c r="B3772" s="56" t="s">
        <v>10714</v>
      </c>
      <c r="C3772" s="51" t="s">
        <v>4652</v>
      </c>
      <c r="D3772" s="51" t="s">
        <v>4653</v>
      </c>
      <c r="E3772" s="54">
        <v>45538</v>
      </c>
      <c r="F3772" s="51" t="s">
        <v>4570</v>
      </c>
      <c r="G3772" s="48" t="s">
        <v>4650</v>
      </c>
      <c r="H3772" s="52">
        <v>12</v>
      </c>
      <c r="I3772" s="51" t="s">
        <v>279</v>
      </c>
      <c r="J3772" s="1">
        <v>17.03</v>
      </c>
      <c r="K3772" s="132">
        <v>1050202</v>
      </c>
      <c r="L3772" s="131"/>
      <c r="M3772" s="131">
        <v>7.2</v>
      </c>
      <c r="N3772" s="131">
        <v>2.5499999999999998</v>
      </c>
      <c r="O3772" s="133">
        <f t="shared" si="558"/>
        <v>18.36</v>
      </c>
      <c r="P3772" s="131" t="s">
        <v>3497</v>
      </c>
      <c r="Q3772" s="131" t="s">
        <v>464</v>
      </c>
      <c r="R3772" s="134" t="s">
        <v>10807</v>
      </c>
      <c r="S3772" s="149">
        <v>8.8725000000000005</v>
      </c>
      <c r="T3772" s="149">
        <v>0.739375</v>
      </c>
      <c r="U3772" s="150">
        <v>45540</v>
      </c>
      <c r="V3772" s="149">
        <v>0.50000000000000089</v>
      </c>
      <c r="W3772" s="130">
        <v>0.51</v>
      </c>
      <c r="X3772" s="135">
        <v>47.5</v>
      </c>
      <c r="Y3772" s="130" t="str">
        <f t="shared" si="550"/>
        <v>N398</v>
      </c>
      <c r="Z3772" s="130" t="str">
        <f t="shared" si="551"/>
        <v>6/BK-3HCCE</v>
      </c>
      <c r="AA3772" s="135">
        <f t="shared" si="552"/>
        <v>0.51</v>
      </c>
      <c r="AB3772" s="135">
        <f t="shared" si="553"/>
        <v>17.03</v>
      </c>
      <c r="AC3772" s="130">
        <f t="shared" si="554"/>
        <v>47.5</v>
      </c>
      <c r="AD3772" s="130" t="str">
        <f t="shared" si="555"/>
        <v>66000-375</v>
      </c>
      <c r="AE3772" s="136"/>
      <c r="AF3772" s="137"/>
      <c r="AG3772" s="1" t="s">
        <v>151</v>
      </c>
      <c r="AH3772" s="43">
        <v>66223</v>
      </c>
      <c r="AI3772" s="229">
        <v>45524</v>
      </c>
    </row>
    <row r="3773" spans="1:35" x14ac:dyDescent="0.25">
      <c r="A3773" s="147">
        <v>45499</v>
      </c>
      <c r="B3773" s="82" t="s">
        <v>10502</v>
      </c>
      <c r="C3773" s="51" t="s">
        <v>10503</v>
      </c>
      <c r="D3773" s="51" t="s">
        <v>10776</v>
      </c>
      <c r="E3773" s="54">
        <v>45512</v>
      </c>
      <c r="F3773" s="51" t="s">
        <v>1370</v>
      </c>
      <c r="G3773" s="48" t="s">
        <v>989</v>
      </c>
      <c r="H3773" s="52">
        <v>1</v>
      </c>
      <c r="I3773" s="51" t="s">
        <v>8702</v>
      </c>
      <c r="J3773" s="1">
        <v>11.9</v>
      </c>
      <c r="K3773" s="132">
        <v>1047413</v>
      </c>
      <c r="L3773" s="131"/>
      <c r="M3773" s="131">
        <v>9.6</v>
      </c>
      <c r="N3773" s="131">
        <v>4</v>
      </c>
      <c r="O3773" s="133">
        <f t="shared" si="558"/>
        <v>38.4</v>
      </c>
      <c r="P3773" s="131" t="s">
        <v>508</v>
      </c>
      <c r="Q3773" s="131" t="s">
        <v>577</v>
      </c>
      <c r="R3773" s="134" t="s">
        <v>118</v>
      </c>
      <c r="S3773" s="149">
        <v>3.4750000000000023</v>
      </c>
      <c r="T3773" s="149">
        <v>3.4750000000000023</v>
      </c>
      <c r="U3773" s="150">
        <v>45539</v>
      </c>
      <c r="V3773" s="149">
        <v>8.3333333333333037E-2</v>
      </c>
      <c r="W3773" s="130">
        <v>2.85</v>
      </c>
      <c r="X3773" s="135">
        <v>121.53</v>
      </c>
      <c r="Y3773" s="130" t="str">
        <f t="shared" si="550"/>
        <v>RECELL1524</v>
      </c>
      <c r="Z3773" s="130" t="str">
        <f t="shared" si="551"/>
        <v>3/IFR26650-40A</v>
      </c>
      <c r="AA3773" s="135">
        <f t="shared" si="552"/>
        <v>2.85</v>
      </c>
      <c r="AB3773" s="135">
        <f t="shared" si="553"/>
        <v>11.9</v>
      </c>
      <c r="AC3773" s="130">
        <f t="shared" si="554"/>
        <v>121.53</v>
      </c>
      <c r="AD3773" s="130" t="str">
        <f t="shared" si="555"/>
        <v>66002-588</v>
      </c>
      <c r="AE3773" s="136"/>
      <c r="AF3773" s="137"/>
      <c r="AG3773" s="1" t="s">
        <v>9312</v>
      </c>
      <c r="AH3773" s="43">
        <v>66989</v>
      </c>
      <c r="AI3773" s="229">
        <v>45498</v>
      </c>
    </row>
    <row r="3774" spans="1:35" x14ac:dyDescent="0.25">
      <c r="A3774" s="144">
        <v>45525</v>
      </c>
      <c r="B3774" s="56" t="s">
        <v>10715</v>
      </c>
      <c r="C3774" s="51" t="s">
        <v>1835</v>
      </c>
      <c r="D3774" s="51" t="s">
        <v>10718</v>
      </c>
      <c r="E3774" s="54">
        <v>45538</v>
      </c>
      <c r="F3774" s="51" t="s">
        <v>10716</v>
      </c>
      <c r="G3774" s="48" t="s">
        <v>10717</v>
      </c>
      <c r="H3774" s="52">
        <v>1</v>
      </c>
      <c r="I3774" s="51" t="s">
        <v>279</v>
      </c>
      <c r="J3774" s="1">
        <v>29.05</v>
      </c>
      <c r="K3774" s="132">
        <v>1050224</v>
      </c>
      <c r="L3774" s="131"/>
      <c r="M3774" s="131">
        <v>9.6</v>
      </c>
      <c r="N3774" s="131">
        <v>2.5499999999999998</v>
      </c>
      <c r="O3774" s="133">
        <f t="shared" si="558"/>
        <v>24.479999999999997</v>
      </c>
      <c r="P3774" s="131" t="s">
        <v>3497</v>
      </c>
      <c r="Q3774" s="131" t="s">
        <v>632</v>
      </c>
      <c r="R3774" s="134" t="s">
        <v>248</v>
      </c>
      <c r="S3774" s="149">
        <v>2.4641666666666682</v>
      </c>
      <c r="T3774" s="149">
        <v>2.4641666666666682</v>
      </c>
      <c r="U3774" s="150">
        <v>45539</v>
      </c>
      <c r="V3774" s="149">
        <v>8.3333333333333037E-2</v>
      </c>
      <c r="W3774" s="130">
        <v>0.5</v>
      </c>
      <c r="X3774" s="135">
        <v>75</v>
      </c>
      <c r="Y3774" s="130" t="str">
        <f t="shared" si="550"/>
        <v>N1858</v>
      </c>
      <c r="Z3774" s="130" t="str">
        <f t="shared" si="551"/>
        <v>8/BK-3HCCE</v>
      </c>
      <c r="AA3774" s="135">
        <f t="shared" si="552"/>
        <v>0.5</v>
      </c>
      <c r="AB3774" s="135">
        <f t="shared" si="553"/>
        <v>29.05</v>
      </c>
      <c r="AC3774" s="130">
        <f t="shared" si="554"/>
        <v>75</v>
      </c>
      <c r="AD3774" s="130" t="str">
        <f t="shared" si="555"/>
        <v>30006-888AIR</v>
      </c>
      <c r="AE3774" s="136"/>
      <c r="AF3774" s="137"/>
      <c r="AG3774" s="1" t="s">
        <v>573</v>
      </c>
      <c r="AH3774" s="43">
        <v>22390</v>
      </c>
      <c r="AI3774" s="229">
        <v>45524</v>
      </c>
    </row>
    <row r="3775" spans="1:35" x14ac:dyDescent="0.25">
      <c r="A3775" s="146">
        <v>45512</v>
      </c>
      <c r="B3775" s="57" t="s">
        <v>10638</v>
      </c>
      <c r="C3775" s="51" t="s">
        <v>3882</v>
      </c>
      <c r="D3775" s="51" t="s">
        <v>10641</v>
      </c>
      <c r="E3775" s="54">
        <v>45531</v>
      </c>
      <c r="F3775" s="51" t="s">
        <v>10639</v>
      </c>
      <c r="G3775" s="48" t="s">
        <v>10640</v>
      </c>
      <c r="H3775" s="52">
        <v>11</v>
      </c>
      <c r="I3775" s="51" t="s">
        <v>6331</v>
      </c>
      <c r="J3775" s="1">
        <v>14.29</v>
      </c>
      <c r="K3775" s="132">
        <v>1048656</v>
      </c>
      <c r="L3775" s="131"/>
      <c r="M3775" s="131">
        <v>6</v>
      </c>
      <c r="N3775" s="131">
        <v>4</v>
      </c>
      <c r="O3775" s="133">
        <f t="shared" si="558"/>
        <v>24</v>
      </c>
      <c r="P3775" s="131" t="s">
        <v>4011</v>
      </c>
      <c r="Q3775" s="131" t="s">
        <v>583</v>
      </c>
      <c r="R3775" s="134" t="s">
        <v>248</v>
      </c>
      <c r="S3775" s="149">
        <v>4.4952777777777779</v>
      </c>
      <c r="T3775" s="149">
        <v>0.40866161616161617</v>
      </c>
      <c r="U3775" s="150">
        <v>45538</v>
      </c>
      <c r="V3775" s="149">
        <v>0.50000000000000089</v>
      </c>
      <c r="W3775" s="130">
        <v>0.43</v>
      </c>
      <c r="X3775" s="135">
        <v>40.21</v>
      </c>
      <c r="Y3775" s="130" t="str">
        <f t="shared" si="550"/>
        <v>N1362</v>
      </c>
      <c r="Z3775" s="130" t="str">
        <f t="shared" si="551"/>
        <v>5/ITL4000D</v>
      </c>
      <c r="AA3775" s="135">
        <f t="shared" si="552"/>
        <v>0.43</v>
      </c>
      <c r="AB3775" s="135">
        <f t="shared" si="553"/>
        <v>14.29</v>
      </c>
      <c r="AC3775" s="130">
        <f t="shared" si="554"/>
        <v>40.21</v>
      </c>
      <c r="AD3775" s="130" t="str">
        <f t="shared" si="555"/>
        <v>30004-355BS</v>
      </c>
      <c r="AE3775" s="136"/>
      <c r="AF3775" s="137"/>
      <c r="AG3775" s="1" t="s">
        <v>573</v>
      </c>
      <c r="AH3775" s="43">
        <v>1716</v>
      </c>
      <c r="AI3775" s="229">
        <v>45510</v>
      </c>
    </row>
    <row r="3776" spans="1:35" x14ac:dyDescent="0.25">
      <c r="A3776" s="146">
        <v>45533</v>
      </c>
      <c r="B3776" s="57" t="s">
        <v>10761</v>
      </c>
      <c r="C3776" s="51" t="s">
        <v>10765</v>
      </c>
      <c r="D3776" s="51" t="s">
        <v>10836</v>
      </c>
      <c r="E3776" s="54">
        <v>45546</v>
      </c>
      <c r="F3776" s="51" t="s">
        <v>10762</v>
      </c>
      <c r="G3776" s="48" t="s">
        <v>10763</v>
      </c>
      <c r="H3776" s="52">
        <v>1</v>
      </c>
      <c r="I3776" s="51" t="s">
        <v>10764</v>
      </c>
      <c r="J3776" s="1">
        <v>87.24</v>
      </c>
      <c r="K3776" s="132">
        <v>1051076</v>
      </c>
      <c r="L3776" s="131"/>
      <c r="M3776" s="131">
        <v>14.4</v>
      </c>
      <c r="N3776" s="131">
        <v>11.2</v>
      </c>
      <c r="O3776" s="133">
        <f t="shared" si="558"/>
        <v>161.28</v>
      </c>
      <c r="P3776" s="131" t="s">
        <v>3486</v>
      </c>
      <c r="Q3776" s="131" t="s">
        <v>88</v>
      </c>
      <c r="R3776" s="134" t="s">
        <v>9048</v>
      </c>
      <c r="S3776" s="149">
        <v>1.9513888888888884</v>
      </c>
      <c r="T3776" s="149">
        <v>1.9513888888888884</v>
      </c>
      <c r="U3776" s="150">
        <v>45548</v>
      </c>
      <c r="V3776" s="149">
        <v>8.3333333333333037E-2</v>
      </c>
      <c r="W3776" s="130">
        <v>0.5</v>
      </c>
      <c r="X3776" s="135">
        <v>310</v>
      </c>
      <c r="Y3776" s="130" t="str">
        <f t="shared" si="550"/>
        <v>RECELL1741</v>
      </c>
      <c r="Z3776" s="130" t="str">
        <f t="shared" si="551"/>
        <v>16/INR18650-P28A</v>
      </c>
      <c r="AA3776" s="135">
        <f t="shared" si="552"/>
        <v>0.5</v>
      </c>
      <c r="AB3776" s="135">
        <f t="shared" si="553"/>
        <v>87.24</v>
      </c>
      <c r="AC3776" s="130">
        <f t="shared" si="554"/>
        <v>310</v>
      </c>
      <c r="AD3776" s="130" t="str">
        <f t="shared" si="555"/>
        <v>66003-310</v>
      </c>
      <c r="AE3776" s="136"/>
      <c r="AF3776" s="137"/>
      <c r="AG3776" s="1" t="s">
        <v>9312</v>
      </c>
      <c r="AH3776" s="43">
        <v>3114</v>
      </c>
      <c r="AI3776" s="229">
        <v>45532</v>
      </c>
    </row>
    <row r="3777" spans="1:35" x14ac:dyDescent="0.25">
      <c r="A3777" s="146">
        <v>45526</v>
      </c>
      <c r="B3777" s="57" t="s">
        <v>10729</v>
      </c>
      <c r="C3777" s="51" t="s">
        <v>9957</v>
      </c>
      <c r="D3777" s="51" t="s">
        <v>10732</v>
      </c>
      <c r="E3777" s="54">
        <v>45547</v>
      </c>
      <c r="F3777" s="51" t="s">
        <v>10730</v>
      </c>
      <c r="G3777" s="48" t="s">
        <v>10731</v>
      </c>
      <c r="H3777" s="52">
        <v>5</v>
      </c>
      <c r="I3777" s="51" t="s">
        <v>7837</v>
      </c>
      <c r="J3777" s="1">
        <v>26.67</v>
      </c>
      <c r="K3777" s="132">
        <v>1050518</v>
      </c>
      <c r="L3777" s="131"/>
      <c r="M3777" s="131">
        <v>21.6</v>
      </c>
      <c r="N3777" s="131">
        <v>4</v>
      </c>
      <c r="O3777" s="133">
        <f t="shared" si="558"/>
        <v>86.4</v>
      </c>
      <c r="P3777" s="131" t="s">
        <v>3486</v>
      </c>
      <c r="Q3777" s="131" t="s">
        <v>464</v>
      </c>
      <c r="R3777" s="134" t="s">
        <v>118</v>
      </c>
      <c r="S3777" s="149">
        <v>60.274166666666659</v>
      </c>
      <c r="T3777" s="149">
        <v>12.054833333333331</v>
      </c>
      <c r="U3777" s="150">
        <v>45547</v>
      </c>
      <c r="V3777" s="149">
        <v>0.33333333333333215</v>
      </c>
      <c r="W3777" s="130">
        <v>0.5</v>
      </c>
      <c r="X3777" s="135">
        <v>265</v>
      </c>
      <c r="Y3777" s="130" t="str">
        <f t="shared" si="550"/>
        <v>RL1869</v>
      </c>
      <c r="Z3777" s="130" t="str">
        <f t="shared" si="551"/>
        <v>6/INR21700-40T</v>
      </c>
      <c r="AA3777" s="135">
        <f t="shared" si="552"/>
        <v>0.5</v>
      </c>
      <c r="AB3777" s="135">
        <f t="shared" si="553"/>
        <v>26.67</v>
      </c>
      <c r="AC3777" s="130">
        <f t="shared" si="554"/>
        <v>265</v>
      </c>
      <c r="AD3777" s="130" t="str">
        <f t="shared" si="555"/>
        <v>67000-714</v>
      </c>
      <c r="AE3777" s="136"/>
      <c r="AF3777" s="137"/>
      <c r="AG3777" s="1" t="s">
        <v>153</v>
      </c>
      <c r="AH3777" s="43">
        <v>307</v>
      </c>
      <c r="AI3777" s="229">
        <v>45526</v>
      </c>
    </row>
    <row r="3778" spans="1:35" x14ac:dyDescent="0.25">
      <c r="A3778" s="140">
        <v>45545</v>
      </c>
      <c r="B3778" s="55" t="s">
        <v>10808</v>
      </c>
      <c r="C3778" s="51" t="s">
        <v>1739</v>
      </c>
      <c r="D3778" s="51" t="s">
        <v>1740</v>
      </c>
      <c r="E3778" s="54">
        <v>45548</v>
      </c>
      <c r="F3778" s="51" t="s">
        <v>6979</v>
      </c>
      <c r="G3778" s="48" t="s">
        <v>1738</v>
      </c>
      <c r="H3778" s="52">
        <v>4</v>
      </c>
      <c r="I3778" s="51" t="s">
        <v>257</v>
      </c>
      <c r="J3778" s="1">
        <v>11.17</v>
      </c>
      <c r="K3778" s="132">
        <v>1052364</v>
      </c>
      <c r="L3778" s="131"/>
      <c r="M3778" s="131">
        <v>18</v>
      </c>
      <c r="N3778" s="131"/>
      <c r="O3778" s="133">
        <f t="shared" si="558"/>
        <v>0</v>
      </c>
      <c r="P3778" s="131" t="s">
        <v>10695</v>
      </c>
      <c r="Q3778" s="131" t="s">
        <v>591</v>
      </c>
      <c r="R3778" s="134" t="s">
        <v>9048</v>
      </c>
      <c r="S3778" s="149">
        <v>5.689444444444443</v>
      </c>
      <c r="T3778" s="149">
        <v>1.4223611111111107</v>
      </c>
      <c r="U3778" s="150">
        <v>45547</v>
      </c>
      <c r="V3778" s="149">
        <v>0.16666666666666741</v>
      </c>
      <c r="W3778" s="130">
        <v>0.87</v>
      </c>
      <c r="X3778" s="135">
        <v>78</v>
      </c>
      <c r="Y3778" s="130" t="str">
        <f t="shared" si="550"/>
        <v>AL49C</v>
      </c>
      <c r="Z3778" s="130" t="str">
        <f t="shared" si="551"/>
        <v>12/LR14XW</v>
      </c>
      <c r="AA3778" s="135">
        <f t="shared" si="552"/>
        <v>0.87</v>
      </c>
      <c r="AB3778" s="135">
        <f t="shared" si="553"/>
        <v>11.17</v>
      </c>
      <c r="AC3778" s="130">
        <f t="shared" si="554"/>
        <v>78</v>
      </c>
      <c r="AD3778" s="130" t="str">
        <f t="shared" si="555"/>
        <v>66000-302</v>
      </c>
      <c r="AE3778" s="136"/>
      <c r="AF3778" s="137"/>
      <c r="AG3778" s="1" t="s">
        <v>152</v>
      </c>
      <c r="AH3778" s="43">
        <v>65512</v>
      </c>
      <c r="AI3778" s="229">
        <v>45544</v>
      </c>
    </row>
    <row r="3779" spans="1:35" x14ac:dyDescent="0.25">
      <c r="A3779" s="147">
        <v>45541</v>
      </c>
      <c r="B3779" s="82" t="s">
        <v>10801</v>
      </c>
      <c r="C3779" s="51" t="s">
        <v>4928</v>
      </c>
      <c r="D3779" s="51" t="s">
        <v>10803</v>
      </c>
      <c r="E3779" s="54">
        <v>45541</v>
      </c>
      <c r="F3779" s="51" t="s">
        <v>10639</v>
      </c>
      <c r="G3779" s="48" t="s">
        <v>10802</v>
      </c>
      <c r="H3779" s="52">
        <v>11</v>
      </c>
      <c r="I3779" s="51" t="s">
        <v>2319</v>
      </c>
      <c r="J3779" s="1">
        <v>7.06</v>
      </c>
      <c r="K3779" s="132">
        <v>1052187</v>
      </c>
      <c r="L3779" s="131"/>
      <c r="M3779" s="131">
        <v>7.2</v>
      </c>
      <c r="N3779" s="131">
        <v>1.6</v>
      </c>
      <c r="O3779" s="133">
        <f t="shared" si="558"/>
        <v>11.520000000000001</v>
      </c>
      <c r="P3779" s="131" t="s">
        <v>4011</v>
      </c>
      <c r="Q3779" s="131" t="s">
        <v>464</v>
      </c>
      <c r="R3779" s="134" t="s">
        <v>248</v>
      </c>
      <c r="S3779" s="149">
        <v>6.4641666666666673</v>
      </c>
      <c r="T3779" s="149">
        <v>0.58765151515151526</v>
      </c>
      <c r="U3779" s="150">
        <v>45545</v>
      </c>
      <c r="V3779" s="149">
        <v>0.33333333333333215</v>
      </c>
      <c r="W3779" s="130">
        <v>0.28999999999999998</v>
      </c>
      <c r="X3779" s="135">
        <v>37.5</v>
      </c>
      <c r="Y3779" s="130" t="str">
        <f t="shared" ref="Y3779:Y3842" si="559">D3779</f>
        <v>N2152</v>
      </c>
      <c r="Z3779" s="130" t="str">
        <f t="shared" ref="Z3779:Z3842" si="560">C3779</f>
        <v>6/IT1600CS</v>
      </c>
      <c r="AA3779" s="135">
        <f t="shared" ref="AA3779:AA3842" si="561">W3779</f>
        <v>0.28999999999999998</v>
      </c>
      <c r="AB3779" s="135">
        <f t="shared" ref="AB3779:AB3842" si="562">J3779</f>
        <v>7.06</v>
      </c>
      <c r="AC3779" s="130">
        <f t="shared" ref="AC3779:AC3842" si="563">X3779</f>
        <v>37.5</v>
      </c>
      <c r="AD3779" s="130" t="str">
        <f t="shared" ref="AD3779:AD3842" si="564">G3779</f>
        <v>66003-312</v>
      </c>
      <c r="AE3779" s="136"/>
      <c r="AF3779" s="137"/>
      <c r="AG3779" s="1" t="s">
        <v>151</v>
      </c>
      <c r="AH3779" s="43">
        <v>1716</v>
      </c>
      <c r="AI3779" s="229">
        <v>45541</v>
      </c>
    </row>
    <row r="3780" spans="1:35" x14ac:dyDescent="0.25">
      <c r="A3780" s="146">
        <v>45505</v>
      </c>
      <c r="B3780" s="57" t="s">
        <v>10576</v>
      </c>
      <c r="C3780" s="51" t="s">
        <v>308</v>
      </c>
      <c r="D3780" s="51" t="s">
        <v>317</v>
      </c>
      <c r="E3780" s="54">
        <v>45541</v>
      </c>
      <c r="F3780" s="51" t="s">
        <v>267</v>
      </c>
      <c r="G3780" s="48" t="s">
        <v>316</v>
      </c>
      <c r="H3780" s="52">
        <v>2</v>
      </c>
      <c r="I3780" s="51" t="s">
        <v>102</v>
      </c>
      <c r="J3780" s="1">
        <v>91.99</v>
      </c>
      <c r="K3780" s="132">
        <v>1048001</v>
      </c>
      <c r="L3780" s="131"/>
      <c r="M3780" s="131"/>
      <c r="N3780" s="131"/>
      <c r="O3780" s="133">
        <f t="shared" si="558"/>
        <v>0</v>
      </c>
      <c r="P3780" s="131"/>
      <c r="Q3780" s="131"/>
      <c r="R3780" s="134" t="s">
        <v>249</v>
      </c>
      <c r="S3780" s="149">
        <v>0.31500000000000128</v>
      </c>
      <c r="T3780" s="149">
        <v>0.15750000000000064</v>
      </c>
      <c r="U3780" s="150">
        <v>45545</v>
      </c>
      <c r="V3780" s="149">
        <v>0.16666666666666607</v>
      </c>
      <c r="W3780" s="130">
        <v>0.97</v>
      </c>
      <c r="X3780" s="135">
        <v>164.55</v>
      </c>
      <c r="Y3780" s="130" t="str">
        <f t="shared" si="559"/>
        <v>CH346</v>
      </c>
      <c r="Z3780" s="130" t="str">
        <f t="shared" si="560"/>
        <v>TSB002</v>
      </c>
      <c r="AA3780" s="135">
        <f t="shared" si="561"/>
        <v>0.97</v>
      </c>
      <c r="AB3780" s="135">
        <f t="shared" si="562"/>
        <v>91.99</v>
      </c>
      <c r="AC3780" s="130">
        <f t="shared" si="563"/>
        <v>164.55</v>
      </c>
      <c r="AD3780" s="130" t="str">
        <f t="shared" si="564"/>
        <v>66001-230</v>
      </c>
      <c r="AE3780" s="136"/>
      <c r="AF3780" s="137"/>
      <c r="AG3780" s="1" t="s">
        <v>153</v>
      </c>
      <c r="AH3780" s="43">
        <v>66116</v>
      </c>
      <c r="AI3780" s="229">
        <v>45504</v>
      </c>
    </row>
    <row r="3781" spans="1:35" x14ac:dyDescent="0.25">
      <c r="A3781" s="147">
        <v>45464</v>
      </c>
      <c r="B3781" s="82" t="s">
        <v>10253</v>
      </c>
      <c r="C3781" s="51" t="s">
        <v>7833</v>
      </c>
      <c r="D3781" s="51" t="s">
        <v>4387</v>
      </c>
      <c r="E3781" s="54">
        <v>45519</v>
      </c>
      <c r="F3781" s="51" t="s">
        <v>3219</v>
      </c>
      <c r="G3781" s="48" t="s">
        <v>5586</v>
      </c>
      <c r="H3781" s="52">
        <v>10</v>
      </c>
      <c r="I3781" s="51" t="s">
        <v>318</v>
      </c>
      <c r="J3781" s="1">
        <v>940.81</v>
      </c>
      <c r="K3781" s="132">
        <v>1043419</v>
      </c>
      <c r="L3781" s="131"/>
      <c r="M3781" s="131">
        <v>21.6</v>
      </c>
      <c r="N3781" s="131">
        <v>60</v>
      </c>
      <c r="O3781" s="133">
        <v>1302</v>
      </c>
      <c r="P3781" s="131" t="s">
        <v>3486</v>
      </c>
      <c r="Q3781" s="131" t="s">
        <v>10254</v>
      </c>
      <c r="R3781" s="134" t="s">
        <v>3615</v>
      </c>
      <c r="S3781" s="149">
        <v>28.91055555555555</v>
      </c>
      <c r="T3781" s="149">
        <v>2.891055555555555</v>
      </c>
      <c r="U3781" s="150">
        <v>45545</v>
      </c>
      <c r="V3781" s="149">
        <v>1.5</v>
      </c>
      <c r="W3781" s="130">
        <v>12.14</v>
      </c>
      <c r="X3781" s="135">
        <v>3240</v>
      </c>
      <c r="Y3781" s="130" t="str">
        <f t="shared" si="559"/>
        <v>RL1554</v>
      </c>
      <c r="Z3781" s="130" t="str">
        <f t="shared" si="560"/>
        <v>216/NCR18650GA</v>
      </c>
      <c r="AA3781" s="135">
        <f t="shared" si="561"/>
        <v>12.14</v>
      </c>
      <c r="AB3781" s="135">
        <f t="shared" si="562"/>
        <v>940.81</v>
      </c>
      <c r="AC3781" s="130">
        <f t="shared" si="563"/>
        <v>3240</v>
      </c>
      <c r="AD3781" s="130" t="str">
        <f t="shared" si="564"/>
        <v>67001-8851</v>
      </c>
      <c r="AE3781" s="136"/>
      <c r="AF3781" s="137"/>
      <c r="AG3781" s="1" t="s">
        <v>153</v>
      </c>
      <c r="AH3781" s="43">
        <v>2499</v>
      </c>
      <c r="AI3781" s="229">
        <v>45463</v>
      </c>
    </row>
    <row r="3782" spans="1:35" x14ac:dyDescent="0.25">
      <c r="A3782" s="144">
        <v>45525</v>
      </c>
      <c r="B3782" s="56" t="s">
        <v>10708</v>
      </c>
      <c r="C3782" s="51" t="s">
        <v>147</v>
      </c>
      <c r="D3782" s="51" t="s">
        <v>365</v>
      </c>
      <c r="E3782" s="54">
        <v>45539</v>
      </c>
      <c r="F3782" s="51" t="s">
        <v>139</v>
      </c>
      <c r="G3782" s="48" t="s">
        <v>140</v>
      </c>
      <c r="H3782" s="52">
        <v>27</v>
      </c>
      <c r="I3782" s="51" t="s">
        <v>114</v>
      </c>
      <c r="J3782" s="1">
        <v>96.03</v>
      </c>
      <c r="K3782" s="132">
        <v>1049260</v>
      </c>
      <c r="L3782" s="131"/>
      <c r="M3782" s="131">
        <v>19.2</v>
      </c>
      <c r="N3782" s="131">
        <v>4.5</v>
      </c>
      <c r="O3782" s="133">
        <f t="shared" ref="O3782:O3789" si="565">N3782*M3782</f>
        <v>86.399999999999991</v>
      </c>
      <c r="P3782" s="131" t="s">
        <v>3497</v>
      </c>
      <c r="Q3782" s="131" t="s">
        <v>1208</v>
      </c>
      <c r="R3782" s="134" t="s">
        <v>10837</v>
      </c>
      <c r="S3782" s="149">
        <v>33.024444444444441</v>
      </c>
      <c r="T3782" s="149">
        <v>1.2231275720164607</v>
      </c>
      <c r="U3782" s="150">
        <v>45546</v>
      </c>
      <c r="V3782" s="149">
        <v>0.91666666666666607</v>
      </c>
      <c r="W3782" s="130">
        <v>0.94</v>
      </c>
      <c r="X3782" s="135">
        <v>115</v>
      </c>
      <c r="Y3782" s="130" t="str">
        <f t="shared" si="559"/>
        <v>N1021</v>
      </c>
      <c r="Z3782" s="130" t="str">
        <f t="shared" si="560"/>
        <v>16/HR4/3FAU</v>
      </c>
      <c r="AA3782" s="135">
        <f t="shared" si="561"/>
        <v>0.94</v>
      </c>
      <c r="AB3782" s="135">
        <f t="shared" si="562"/>
        <v>96.03</v>
      </c>
      <c r="AC3782" s="130">
        <f t="shared" si="563"/>
        <v>115</v>
      </c>
      <c r="AD3782" s="130" t="str">
        <f t="shared" si="564"/>
        <v>66000-725</v>
      </c>
      <c r="AE3782" s="136"/>
      <c r="AF3782" s="137"/>
      <c r="AG3782" s="1" t="s">
        <v>573</v>
      </c>
      <c r="AH3782" s="43">
        <v>66824</v>
      </c>
      <c r="AI3782" s="229">
        <v>45516</v>
      </c>
    </row>
    <row r="3783" spans="1:35" x14ac:dyDescent="0.25">
      <c r="A3783" s="147">
        <v>45541</v>
      </c>
      <c r="B3783" s="82" t="s">
        <v>10798</v>
      </c>
      <c r="C3783" s="51" t="s">
        <v>1091</v>
      </c>
      <c r="D3783" s="51" t="s">
        <v>6191</v>
      </c>
      <c r="E3783" s="54">
        <v>45560</v>
      </c>
      <c r="F3783" s="51" t="s">
        <v>3924</v>
      </c>
      <c r="G3783" s="48" t="s">
        <v>6189</v>
      </c>
      <c r="H3783" s="52">
        <v>3</v>
      </c>
      <c r="I3783" s="51" t="s">
        <v>364</v>
      </c>
      <c r="J3783" s="1">
        <v>43.12</v>
      </c>
      <c r="K3783" s="132">
        <v>1052162</v>
      </c>
      <c r="L3783" s="131"/>
      <c r="M3783" s="131">
        <v>7.4</v>
      </c>
      <c r="N3783" s="131">
        <v>15.6</v>
      </c>
      <c r="O3783" s="133">
        <f t="shared" si="565"/>
        <v>115.44</v>
      </c>
      <c r="P3783" s="131" t="s">
        <v>3486</v>
      </c>
      <c r="Q3783" s="131" t="s">
        <v>5891</v>
      </c>
      <c r="R3783" s="134" t="s">
        <v>9048</v>
      </c>
      <c r="S3783" s="149">
        <v>3.8561111111111108</v>
      </c>
      <c r="T3783" s="149">
        <v>1.2853703703703703</v>
      </c>
      <c r="U3783" s="150">
        <v>45552</v>
      </c>
      <c r="V3783" s="149">
        <v>0.16666666666666607</v>
      </c>
      <c r="W3783" s="130">
        <v>3.07</v>
      </c>
      <c r="X3783" s="135">
        <v>140.6</v>
      </c>
      <c r="Y3783" s="130" t="str">
        <f t="shared" si="559"/>
        <v>RL946</v>
      </c>
      <c r="Z3783" s="130" t="str">
        <f t="shared" si="560"/>
        <v>12/UR18650ZY</v>
      </c>
      <c r="AA3783" s="135">
        <f t="shared" si="561"/>
        <v>3.07</v>
      </c>
      <c r="AB3783" s="135">
        <f t="shared" si="562"/>
        <v>43.12</v>
      </c>
      <c r="AC3783" s="130">
        <f t="shared" si="563"/>
        <v>140.6</v>
      </c>
      <c r="AD3783" s="130" t="str">
        <f t="shared" si="564"/>
        <v>30008-108CB</v>
      </c>
      <c r="AE3783" s="136"/>
      <c r="AF3783" s="137"/>
      <c r="AG3783" s="1" t="s">
        <v>151</v>
      </c>
      <c r="AH3783" s="43" t="s">
        <v>9085</v>
      </c>
      <c r="AI3783" s="229">
        <v>45541</v>
      </c>
    </row>
    <row r="3784" spans="1:35" x14ac:dyDescent="0.25">
      <c r="A3784" s="139">
        <v>45523</v>
      </c>
      <c r="B3784" s="58" t="s">
        <v>10694</v>
      </c>
      <c r="C3784" s="51" t="s">
        <v>2071</v>
      </c>
      <c r="D3784" s="51" t="s">
        <v>2072</v>
      </c>
      <c r="E3784" s="54">
        <v>45533</v>
      </c>
      <c r="F3784" s="51" t="s">
        <v>117</v>
      </c>
      <c r="G3784" s="48" t="s">
        <v>2070</v>
      </c>
      <c r="H3784" s="52">
        <v>3</v>
      </c>
      <c r="I3784" s="51" t="s">
        <v>1356</v>
      </c>
      <c r="J3784" s="1">
        <v>8.83</v>
      </c>
      <c r="K3784" s="132">
        <v>1049843</v>
      </c>
      <c r="L3784" s="131"/>
      <c r="M3784" s="131">
        <v>3.6</v>
      </c>
      <c r="N3784" s="131">
        <v>2.5</v>
      </c>
      <c r="O3784" s="133">
        <f t="shared" si="565"/>
        <v>9</v>
      </c>
      <c r="P3784" s="131" t="s">
        <v>3497</v>
      </c>
      <c r="Q3784" s="131" t="s">
        <v>577</v>
      </c>
      <c r="R3784" s="134" t="s">
        <v>9048</v>
      </c>
      <c r="S3784" s="149">
        <v>1.8088888888888888</v>
      </c>
      <c r="T3784" s="149">
        <v>0.60296296296296292</v>
      </c>
      <c r="U3784" s="150">
        <v>45551</v>
      </c>
      <c r="V3784" s="149">
        <v>8.3333333333333037E-2</v>
      </c>
      <c r="W3784" s="130">
        <v>0.31</v>
      </c>
      <c r="X3784" s="135">
        <v>40</v>
      </c>
      <c r="Y3784" s="130" t="str">
        <f t="shared" si="559"/>
        <v>N1846</v>
      </c>
      <c r="Z3784" s="130" t="str">
        <f t="shared" si="560"/>
        <v>3/MH-SC2500HT</v>
      </c>
      <c r="AA3784" s="135">
        <f t="shared" si="561"/>
        <v>0.31</v>
      </c>
      <c r="AB3784" s="135">
        <f t="shared" si="562"/>
        <v>8.83</v>
      </c>
      <c r="AC3784" s="130">
        <f t="shared" si="563"/>
        <v>40</v>
      </c>
      <c r="AD3784" s="130" t="str">
        <f t="shared" si="564"/>
        <v>66001-996</v>
      </c>
      <c r="AE3784" s="136"/>
      <c r="AF3784" s="137"/>
      <c r="AG3784" s="1" t="s">
        <v>151</v>
      </c>
      <c r="AH3784" s="43">
        <v>24232</v>
      </c>
      <c r="AI3784" s="229">
        <v>45519</v>
      </c>
    </row>
    <row r="3785" spans="1:35" x14ac:dyDescent="0.25">
      <c r="A3785" s="146">
        <v>45526</v>
      </c>
      <c r="B3785" s="57" t="s">
        <v>10726</v>
      </c>
      <c r="C3785" s="51"/>
      <c r="D3785" s="51" t="s">
        <v>10728</v>
      </c>
      <c r="E3785" s="54">
        <v>45546</v>
      </c>
      <c r="F3785" s="51" t="s">
        <v>499</v>
      </c>
      <c r="G3785" s="48" t="s">
        <v>10727</v>
      </c>
      <c r="H3785" s="52">
        <v>100</v>
      </c>
      <c r="I3785" s="51" t="s">
        <v>8430</v>
      </c>
      <c r="J3785" s="1">
        <v>1.19</v>
      </c>
      <c r="K3785" s="132">
        <v>1050488</v>
      </c>
      <c r="L3785" s="131"/>
      <c r="M3785" s="131"/>
      <c r="N3785" s="131"/>
      <c r="O3785" s="133">
        <f t="shared" si="565"/>
        <v>0</v>
      </c>
      <c r="P3785" s="131"/>
      <c r="Q3785" s="131"/>
      <c r="R3785" s="134" t="s">
        <v>259</v>
      </c>
      <c r="S3785" s="149">
        <v>18.953888888888887</v>
      </c>
      <c r="T3785" s="149">
        <v>0.18953888888888887</v>
      </c>
      <c r="U3785" s="150">
        <v>45551</v>
      </c>
      <c r="V3785" s="149">
        <v>1.3333333333333326</v>
      </c>
      <c r="W3785" s="130">
        <v>0.25</v>
      </c>
      <c r="X3785" s="135">
        <v>5.5</v>
      </c>
      <c r="Y3785" s="130" t="str">
        <f t="shared" si="559"/>
        <v>CA184</v>
      </c>
      <c r="Z3785" s="130">
        <f t="shared" si="560"/>
        <v>0</v>
      </c>
      <c r="AA3785" s="135">
        <f t="shared" si="561"/>
        <v>0.25</v>
      </c>
      <c r="AB3785" s="135">
        <f t="shared" si="562"/>
        <v>1.19</v>
      </c>
      <c r="AC3785" s="130">
        <f t="shared" si="563"/>
        <v>5.5</v>
      </c>
      <c r="AD3785" s="130" t="str">
        <f t="shared" si="564"/>
        <v>66002-682</v>
      </c>
      <c r="AE3785" s="136"/>
      <c r="AF3785" s="137"/>
      <c r="AG3785" s="1" t="s">
        <v>153</v>
      </c>
      <c r="AH3785" s="43">
        <v>66818</v>
      </c>
      <c r="AI3785" s="229">
        <v>45525</v>
      </c>
    </row>
    <row r="3786" spans="1:35" x14ac:dyDescent="0.25">
      <c r="A3786" s="147">
        <v>45541</v>
      </c>
      <c r="B3786" s="82" t="s">
        <v>10782</v>
      </c>
      <c r="C3786" s="51" t="s">
        <v>2787</v>
      </c>
      <c r="D3786" s="51" t="s">
        <v>2788</v>
      </c>
      <c r="E3786" s="54">
        <v>45554</v>
      </c>
      <c r="F3786" s="51" t="s">
        <v>285</v>
      </c>
      <c r="G3786" s="48" t="s">
        <v>2785</v>
      </c>
      <c r="H3786" s="52">
        <v>1</v>
      </c>
      <c r="I3786" s="51" t="s">
        <v>622</v>
      </c>
      <c r="J3786" s="1">
        <v>20.22</v>
      </c>
      <c r="K3786" s="132">
        <v>1052087</v>
      </c>
      <c r="L3786" s="131" t="s">
        <v>2786</v>
      </c>
      <c r="M3786" s="131">
        <v>12</v>
      </c>
      <c r="N3786" s="131">
        <v>2.9</v>
      </c>
      <c r="O3786" s="133">
        <f t="shared" si="565"/>
        <v>34.799999999999997</v>
      </c>
      <c r="P3786" s="131" t="s">
        <v>115</v>
      </c>
      <c r="Q3786" s="131" t="s">
        <v>582</v>
      </c>
      <c r="R3786" s="134" t="s">
        <v>9048</v>
      </c>
      <c r="S3786" s="149">
        <v>1.4772222222222222</v>
      </c>
      <c r="T3786" s="149">
        <v>1.4772222222222222</v>
      </c>
      <c r="U3786" s="150">
        <v>45551</v>
      </c>
      <c r="V3786" s="149">
        <v>8.3333333333333037E-2</v>
      </c>
      <c r="W3786" s="130">
        <v>0.42</v>
      </c>
      <c r="X3786" s="135">
        <v>100.55</v>
      </c>
      <c r="Y3786" s="130" t="str">
        <f t="shared" si="559"/>
        <v>RECELL661</v>
      </c>
      <c r="Z3786" s="130" t="str">
        <f t="shared" si="560"/>
        <v>2/12SB2.9P</v>
      </c>
      <c r="AA3786" s="135">
        <f t="shared" si="561"/>
        <v>0.42</v>
      </c>
      <c r="AB3786" s="135">
        <f t="shared" si="562"/>
        <v>20.22</v>
      </c>
      <c r="AC3786" s="130">
        <f t="shared" si="563"/>
        <v>100.55</v>
      </c>
      <c r="AD3786" s="130" t="str">
        <f t="shared" si="564"/>
        <v>22000-299K</v>
      </c>
      <c r="AE3786" s="136"/>
      <c r="AF3786" s="137"/>
      <c r="AG3786" s="1" t="s">
        <v>9312</v>
      </c>
      <c r="AH3786" s="43" t="s">
        <v>286</v>
      </c>
      <c r="AI3786" s="229">
        <v>45540</v>
      </c>
    </row>
    <row r="3787" spans="1:35" x14ac:dyDescent="0.25">
      <c r="A3787" s="140">
        <v>45545</v>
      </c>
      <c r="B3787" s="55" t="s">
        <v>10810</v>
      </c>
      <c r="C3787" s="51" t="s">
        <v>3121</v>
      </c>
      <c r="D3787" s="51" t="s">
        <v>3122</v>
      </c>
      <c r="E3787" s="54">
        <v>45559</v>
      </c>
      <c r="F3787" s="51" t="s">
        <v>2862</v>
      </c>
      <c r="G3787" s="48" t="s">
        <v>3120</v>
      </c>
      <c r="H3787" s="52">
        <v>1</v>
      </c>
      <c r="I3787" s="51" t="s">
        <v>299</v>
      </c>
      <c r="J3787" s="1">
        <v>31.46</v>
      </c>
      <c r="K3787" s="132">
        <v>1052321</v>
      </c>
      <c r="L3787" s="131"/>
      <c r="M3787" s="131">
        <v>14.4</v>
      </c>
      <c r="N3787" s="131">
        <v>4.0999999999999996</v>
      </c>
      <c r="O3787" s="133">
        <f t="shared" si="565"/>
        <v>59.04</v>
      </c>
      <c r="P3787" s="131" t="s">
        <v>3486</v>
      </c>
      <c r="Q3787" s="131" t="s">
        <v>92</v>
      </c>
      <c r="R3787" s="134" t="s">
        <v>9048</v>
      </c>
      <c r="S3787" s="149">
        <v>2.9041666666666663</v>
      </c>
      <c r="T3787" s="149">
        <v>2.9041666666666663</v>
      </c>
      <c r="U3787" s="150">
        <v>45551</v>
      </c>
      <c r="V3787" s="149">
        <v>8.333333333333437E-2</v>
      </c>
      <c r="W3787" s="130">
        <v>1.54</v>
      </c>
      <c r="X3787" s="135">
        <v>120</v>
      </c>
      <c r="Y3787" s="130" t="str">
        <f t="shared" si="559"/>
        <v>RECELL323</v>
      </c>
      <c r="Z3787" s="130" t="str">
        <f t="shared" si="560"/>
        <v>8/UR18650RX</v>
      </c>
      <c r="AA3787" s="135">
        <f t="shared" si="561"/>
        <v>1.54</v>
      </c>
      <c r="AB3787" s="135">
        <f t="shared" si="562"/>
        <v>31.46</v>
      </c>
      <c r="AC3787" s="130">
        <f t="shared" si="563"/>
        <v>120</v>
      </c>
      <c r="AD3787" s="130" t="str">
        <f t="shared" si="564"/>
        <v>30008-108ROTHEN</v>
      </c>
      <c r="AE3787" s="136"/>
      <c r="AF3787" s="137"/>
      <c r="AG3787" s="1" t="s">
        <v>9312</v>
      </c>
      <c r="AH3787" s="43">
        <v>35767</v>
      </c>
      <c r="AI3787" s="229">
        <v>45544</v>
      </c>
    </row>
    <row r="3788" spans="1:35" x14ac:dyDescent="0.25">
      <c r="A3788" s="147">
        <v>45541</v>
      </c>
      <c r="B3788" s="82" t="s">
        <v>10795</v>
      </c>
      <c r="C3788" s="51" t="s">
        <v>1373</v>
      </c>
      <c r="D3788" s="51" t="s">
        <v>10796</v>
      </c>
      <c r="E3788" s="54">
        <v>45562</v>
      </c>
      <c r="F3788" s="51" t="s">
        <v>6947</v>
      </c>
      <c r="G3788" s="48" t="s">
        <v>4682</v>
      </c>
      <c r="H3788" s="52">
        <v>1</v>
      </c>
      <c r="I3788" s="51" t="s">
        <v>318</v>
      </c>
      <c r="J3788" s="1">
        <v>77.73</v>
      </c>
      <c r="K3788" s="132">
        <v>1052157</v>
      </c>
      <c r="L3788" s="131"/>
      <c r="M3788" s="131">
        <v>25.9</v>
      </c>
      <c r="N3788" s="131">
        <v>6.9</v>
      </c>
      <c r="O3788" s="133">
        <f t="shared" si="565"/>
        <v>178.71</v>
      </c>
      <c r="P3788" s="131" t="s">
        <v>3486</v>
      </c>
      <c r="Q3788" s="131" t="s">
        <v>1188</v>
      </c>
      <c r="R3788" s="134" t="s">
        <v>9048</v>
      </c>
      <c r="S3788" s="149">
        <v>4.1691666666666656</v>
      </c>
      <c r="T3788" s="149">
        <v>4.1691666666666656</v>
      </c>
      <c r="U3788" s="150">
        <v>45553</v>
      </c>
      <c r="V3788" s="149">
        <v>8.3333333333333037E-2</v>
      </c>
      <c r="W3788" s="130">
        <v>1.25</v>
      </c>
      <c r="X3788" s="135">
        <v>350</v>
      </c>
      <c r="Y3788" s="130" t="str">
        <f t="shared" si="559"/>
        <v>RECELL437</v>
      </c>
      <c r="Z3788" s="130" t="str">
        <f t="shared" si="560"/>
        <v>14/NCR18650GA</v>
      </c>
      <c r="AA3788" s="135">
        <f t="shared" si="561"/>
        <v>1.25</v>
      </c>
      <c r="AB3788" s="135">
        <f t="shared" si="562"/>
        <v>77.73</v>
      </c>
      <c r="AC3788" s="130">
        <f t="shared" si="563"/>
        <v>350</v>
      </c>
      <c r="AD3788" s="130" t="str">
        <f t="shared" si="564"/>
        <v>66001-536</v>
      </c>
      <c r="AE3788" s="136"/>
      <c r="AF3788" s="137"/>
      <c r="AG3788" s="1" t="s">
        <v>151</v>
      </c>
      <c r="AH3788" s="43">
        <v>67184</v>
      </c>
      <c r="AI3788" s="229">
        <v>45541</v>
      </c>
    </row>
    <row r="3789" spans="1:35" x14ac:dyDescent="0.25">
      <c r="A3789" s="146">
        <v>45519</v>
      </c>
      <c r="B3789" s="57" t="s">
        <v>10681</v>
      </c>
      <c r="C3789" s="51" t="s">
        <v>673</v>
      </c>
      <c r="D3789" s="51" t="s">
        <v>5644</v>
      </c>
      <c r="E3789" s="54">
        <v>45541</v>
      </c>
      <c r="F3789" s="51" t="s">
        <v>571</v>
      </c>
      <c r="G3789" s="48" t="s">
        <v>808</v>
      </c>
      <c r="H3789" s="52">
        <v>500</v>
      </c>
      <c r="I3789" s="51" t="s">
        <v>270</v>
      </c>
      <c r="J3789" s="1">
        <v>10.98</v>
      </c>
      <c r="K3789" s="132">
        <v>1049176</v>
      </c>
      <c r="L3789" s="131"/>
      <c r="M3789" s="131">
        <v>3.6</v>
      </c>
      <c r="N3789" s="131">
        <v>2.1</v>
      </c>
      <c r="O3789" s="133">
        <f t="shared" si="565"/>
        <v>7.5600000000000005</v>
      </c>
      <c r="P3789" s="131" t="s">
        <v>421</v>
      </c>
      <c r="Q3789" s="131" t="s">
        <v>582</v>
      </c>
      <c r="R3789" s="134" t="s">
        <v>4950</v>
      </c>
      <c r="S3789" s="149">
        <v>112.83305555555556</v>
      </c>
      <c r="T3789" s="149">
        <v>0.22566611111111112</v>
      </c>
      <c r="U3789" s="150">
        <v>45553</v>
      </c>
      <c r="V3789" s="149">
        <v>7.5</v>
      </c>
      <c r="W3789" s="130">
        <v>0.24</v>
      </c>
      <c r="X3789" s="135">
        <v>36</v>
      </c>
      <c r="Y3789" s="130" t="str">
        <f t="shared" si="559"/>
        <v>L238A-1048</v>
      </c>
      <c r="Z3789" s="130" t="str">
        <f t="shared" si="560"/>
        <v>2/LS14500</v>
      </c>
      <c r="AA3789" s="135">
        <f t="shared" si="561"/>
        <v>0.24</v>
      </c>
      <c r="AB3789" s="135">
        <f t="shared" si="562"/>
        <v>10.98</v>
      </c>
      <c r="AC3789" s="130">
        <f t="shared" si="563"/>
        <v>36</v>
      </c>
      <c r="AD3789" s="130" t="str">
        <f t="shared" si="564"/>
        <v>66000-231A</v>
      </c>
      <c r="AE3789" s="136"/>
      <c r="AF3789" s="137"/>
      <c r="AG3789" s="1" t="s">
        <v>153</v>
      </c>
      <c r="AH3789" s="43">
        <v>65616</v>
      </c>
      <c r="AI3789" s="229">
        <v>45513</v>
      </c>
    </row>
    <row r="3790" spans="1:35" x14ac:dyDescent="0.25">
      <c r="A3790" s="146">
        <v>45512</v>
      </c>
      <c r="B3790" s="57" t="s">
        <v>10628</v>
      </c>
      <c r="C3790" s="51" t="s">
        <v>1545</v>
      </c>
      <c r="D3790" s="51" t="s">
        <v>1547</v>
      </c>
      <c r="E3790" s="54">
        <v>45525</v>
      </c>
      <c r="F3790" s="51" t="s">
        <v>1543</v>
      </c>
      <c r="G3790" s="48" t="s">
        <v>1544</v>
      </c>
      <c r="H3790" s="52">
        <v>8</v>
      </c>
      <c r="I3790" s="51" t="s">
        <v>95</v>
      </c>
      <c r="J3790" s="1">
        <v>104.04</v>
      </c>
      <c r="K3790" s="132">
        <v>1048744</v>
      </c>
      <c r="L3790" s="131"/>
      <c r="M3790" s="131" t="s">
        <v>10629</v>
      </c>
      <c r="N3790" s="131"/>
      <c r="O3790" s="133"/>
      <c r="P3790" s="131" t="s">
        <v>3538</v>
      </c>
      <c r="Q3790" s="131" t="s">
        <v>8177</v>
      </c>
      <c r="R3790" s="134" t="s">
        <v>2172</v>
      </c>
      <c r="S3790" s="149">
        <v>41.266944444444448</v>
      </c>
      <c r="T3790" s="149">
        <v>5.158368055555556</v>
      </c>
      <c r="U3790" s="150">
        <v>45552</v>
      </c>
      <c r="V3790" s="149">
        <v>0.41666666666666652</v>
      </c>
      <c r="W3790" s="130">
        <v>4.37</v>
      </c>
      <c r="X3790" s="135">
        <v>520</v>
      </c>
      <c r="Y3790" s="130" t="str">
        <f t="shared" si="559"/>
        <v>AL99B</v>
      </c>
      <c r="Z3790" s="130" t="str">
        <f t="shared" si="560"/>
        <v>84/LR20XW</v>
      </c>
      <c r="AA3790" s="135">
        <f t="shared" si="561"/>
        <v>4.37</v>
      </c>
      <c r="AB3790" s="135">
        <f t="shared" si="562"/>
        <v>104.04</v>
      </c>
      <c r="AC3790" s="130">
        <f t="shared" si="563"/>
        <v>520</v>
      </c>
      <c r="AD3790" s="130" t="str">
        <f t="shared" si="564"/>
        <v>66000-315</v>
      </c>
      <c r="AE3790" s="136"/>
      <c r="AF3790" s="137"/>
      <c r="AG3790" s="1" t="s">
        <v>152</v>
      </c>
      <c r="AH3790" s="43">
        <v>27233</v>
      </c>
      <c r="AI3790" s="229">
        <v>45511</v>
      </c>
    </row>
    <row r="3791" spans="1:35" x14ac:dyDescent="0.25">
      <c r="A3791" s="140">
        <v>45545</v>
      </c>
      <c r="B3791" s="55" t="s">
        <v>10813</v>
      </c>
      <c r="C3791" s="51" t="s">
        <v>2931</v>
      </c>
      <c r="D3791" s="51" t="s">
        <v>4321</v>
      </c>
      <c r="E3791" s="54">
        <v>45559</v>
      </c>
      <c r="F3791" s="51" t="s">
        <v>10814</v>
      </c>
      <c r="G3791" s="48" t="s">
        <v>4320</v>
      </c>
      <c r="H3791" s="52">
        <v>1</v>
      </c>
      <c r="I3791" s="51" t="s">
        <v>5051</v>
      </c>
      <c r="J3791" s="1">
        <v>55.8</v>
      </c>
      <c r="K3791" s="132">
        <v>1052366</v>
      </c>
      <c r="L3791" s="131"/>
      <c r="M3791" s="131"/>
      <c r="N3791" s="131"/>
      <c r="O3791" s="133">
        <f t="shared" ref="O3791:O3822" si="566">N3791*M3791</f>
        <v>0</v>
      </c>
      <c r="P3791" s="131"/>
      <c r="Q3791" s="131"/>
      <c r="R3791" s="134" t="s">
        <v>259</v>
      </c>
      <c r="S3791" s="149">
        <v>1.9650000000000007</v>
      </c>
      <c r="T3791" s="149">
        <v>1.9650000000000007</v>
      </c>
      <c r="U3791" s="150">
        <v>45552</v>
      </c>
      <c r="V3791" s="149">
        <v>0.16666666666666607</v>
      </c>
      <c r="W3791" s="130">
        <v>3.42</v>
      </c>
      <c r="X3791" s="135">
        <v>275</v>
      </c>
      <c r="Y3791" s="130" t="str">
        <f t="shared" si="559"/>
        <v>CH522</v>
      </c>
      <c r="Z3791" s="130" t="str">
        <f t="shared" si="560"/>
        <v>1/TSB002</v>
      </c>
      <c r="AA3791" s="135">
        <f t="shared" si="561"/>
        <v>3.42</v>
      </c>
      <c r="AB3791" s="135">
        <f t="shared" si="562"/>
        <v>55.8</v>
      </c>
      <c r="AC3791" s="130">
        <f t="shared" si="563"/>
        <v>275</v>
      </c>
      <c r="AD3791" s="130" t="str">
        <f t="shared" si="564"/>
        <v>66002-571</v>
      </c>
      <c r="AE3791" s="136"/>
      <c r="AF3791" s="137"/>
      <c r="AG3791" s="1" t="s">
        <v>151</v>
      </c>
      <c r="AH3791" s="43">
        <v>1548</v>
      </c>
      <c r="AI3791" s="229">
        <v>45545</v>
      </c>
    </row>
    <row r="3792" spans="1:35" x14ac:dyDescent="0.25">
      <c r="A3792" s="144">
        <v>45525</v>
      </c>
      <c r="B3792" s="56" t="s">
        <v>10719</v>
      </c>
      <c r="C3792" s="51" t="s">
        <v>10720</v>
      </c>
      <c r="D3792" s="51" t="s">
        <v>1455</v>
      </c>
      <c r="E3792" s="54">
        <v>45545</v>
      </c>
      <c r="F3792" s="51" t="s">
        <v>515</v>
      </c>
      <c r="G3792" s="48" t="s">
        <v>1452</v>
      </c>
      <c r="H3792" s="52">
        <v>20</v>
      </c>
      <c r="I3792" s="51" t="s">
        <v>1453</v>
      </c>
      <c r="J3792" s="1">
        <v>12.73</v>
      </c>
      <c r="K3792" s="132">
        <v>1050227</v>
      </c>
      <c r="L3792" s="131"/>
      <c r="M3792" s="131">
        <v>3</v>
      </c>
      <c r="N3792" s="131">
        <v>6</v>
      </c>
      <c r="O3792" s="133">
        <f t="shared" si="566"/>
        <v>18</v>
      </c>
      <c r="P3792" s="131" t="s">
        <v>2893</v>
      </c>
      <c r="Q3792" s="131" t="s">
        <v>281</v>
      </c>
      <c r="R3792" s="134" t="s">
        <v>3039</v>
      </c>
      <c r="S3792" s="149">
        <v>9.6819444444444418</v>
      </c>
      <c r="T3792" s="149">
        <v>0.48409722222222207</v>
      </c>
      <c r="U3792" s="150">
        <v>45552</v>
      </c>
      <c r="V3792" s="149">
        <v>0.33333333333333348</v>
      </c>
      <c r="W3792" s="130">
        <v>0.53</v>
      </c>
      <c r="X3792" s="135">
        <v>30</v>
      </c>
      <c r="Y3792" s="130" t="str">
        <f t="shared" si="559"/>
        <v>L725</v>
      </c>
      <c r="Z3792" s="130" t="str">
        <f t="shared" si="560"/>
        <v>4/L91-BP4T</v>
      </c>
      <c r="AA3792" s="135">
        <f t="shared" si="561"/>
        <v>0.53</v>
      </c>
      <c r="AB3792" s="135">
        <f t="shared" si="562"/>
        <v>12.73</v>
      </c>
      <c r="AC3792" s="130">
        <f t="shared" si="563"/>
        <v>30</v>
      </c>
      <c r="AD3792" s="130" t="str">
        <f t="shared" si="564"/>
        <v>67001-636</v>
      </c>
      <c r="AE3792" s="136"/>
      <c r="AF3792" s="137"/>
      <c r="AG3792" s="1" t="s">
        <v>153</v>
      </c>
      <c r="AH3792" s="43">
        <v>1725</v>
      </c>
      <c r="AI3792" s="229">
        <v>45524</v>
      </c>
    </row>
    <row r="3793" spans="1:35" x14ac:dyDescent="0.25">
      <c r="A3793" s="147">
        <v>45541</v>
      </c>
      <c r="B3793" s="82" t="s">
        <v>10797</v>
      </c>
      <c r="C3793" s="51" t="s">
        <v>4747</v>
      </c>
      <c r="D3793" s="51" t="s">
        <v>9423</v>
      </c>
      <c r="E3793" s="54">
        <v>45555</v>
      </c>
      <c r="F3793" s="51" t="s">
        <v>1362</v>
      </c>
      <c r="G3793" s="48" t="s">
        <v>9421</v>
      </c>
      <c r="H3793" s="52">
        <v>3</v>
      </c>
      <c r="I3793" s="51" t="s">
        <v>113</v>
      </c>
      <c r="J3793" s="1">
        <v>23.79</v>
      </c>
      <c r="K3793" s="132">
        <v>1052160</v>
      </c>
      <c r="L3793" s="131"/>
      <c r="M3793" s="131">
        <v>7.2</v>
      </c>
      <c r="N3793" s="131">
        <v>6.7</v>
      </c>
      <c r="O3793" s="133">
        <f t="shared" si="566"/>
        <v>48.24</v>
      </c>
      <c r="P3793" s="131" t="s">
        <v>3486</v>
      </c>
      <c r="Q3793" s="131" t="s">
        <v>281</v>
      </c>
      <c r="R3793" s="134" t="s">
        <v>9048</v>
      </c>
      <c r="S3793" s="149">
        <v>3.403611111111112</v>
      </c>
      <c r="T3793" s="149">
        <v>1.1345370370370373</v>
      </c>
      <c r="U3793" s="150">
        <v>45552</v>
      </c>
      <c r="V3793" s="149">
        <v>0.16666666666666607</v>
      </c>
      <c r="W3793" s="130">
        <v>0.64</v>
      </c>
      <c r="X3793" s="135">
        <v>91.03</v>
      </c>
      <c r="Y3793" s="130" t="str">
        <f t="shared" si="559"/>
        <v>RL812</v>
      </c>
      <c r="Z3793" s="130" t="str">
        <f t="shared" si="560"/>
        <v>4/NCR18650BF</v>
      </c>
      <c r="AA3793" s="135">
        <f t="shared" si="561"/>
        <v>0.64</v>
      </c>
      <c r="AB3793" s="135">
        <f t="shared" si="562"/>
        <v>23.79</v>
      </c>
      <c r="AC3793" s="130">
        <f t="shared" si="563"/>
        <v>91.03</v>
      </c>
      <c r="AD3793" s="130" t="str">
        <f t="shared" si="564"/>
        <v>88003-109</v>
      </c>
      <c r="AE3793" s="136"/>
      <c r="AF3793" s="137"/>
      <c r="AG3793" s="1" t="s">
        <v>151</v>
      </c>
      <c r="AH3793" s="43">
        <v>66776</v>
      </c>
      <c r="AI3793" s="229">
        <v>45541</v>
      </c>
    </row>
    <row r="3794" spans="1:35" x14ac:dyDescent="0.25">
      <c r="A3794" s="147">
        <v>45541</v>
      </c>
      <c r="B3794" s="82" t="s">
        <v>10781</v>
      </c>
      <c r="C3794" s="51" t="s">
        <v>7856</v>
      </c>
      <c r="D3794" s="51" t="s">
        <v>371</v>
      </c>
      <c r="E3794" s="54">
        <v>45560</v>
      </c>
      <c r="F3794" s="51" t="s">
        <v>1370</v>
      </c>
      <c r="G3794" s="48" t="s">
        <v>370</v>
      </c>
      <c r="H3794" s="52">
        <v>1</v>
      </c>
      <c r="I3794" s="51" t="s">
        <v>113</v>
      </c>
      <c r="J3794" s="1">
        <v>37.07</v>
      </c>
      <c r="K3794" s="132">
        <v>1051814</v>
      </c>
      <c r="L3794" s="131"/>
      <c r="M3794" s="131">
        <v>10.8</v>
      </c>
      <c r="N3794" s="131">
        <v>6.7</v>
      </c>
      <c r="O3794" s="133">
        <f t="shared" si="566"/>
        <v>72.360000000000014</v>
      </c>
      <c r="P3794" s="131" t="s">
        <v>3486</v>
      </c>
      <c r="Q3794" s="131" t="s">
        <v>372</v>
      </c>
      <c r="R3794" s="134" t="s">
        <v>9048</v>
      </c>
      <c r="S3794" s="149">
        <v>4.993611111111111</v>
      </c>
      <c r="T3794" s="149">
        <v>4.993611111111111</v>
      </c>
      <c r="U3794" s="150">
        <v>45559</v>
      </c>
      <c r="V3794" s="149">
        <v>8.3333333333333037E-2</v>
      </c>
      <c r="W3794" s="130">
        <v>0.77</v>
      </c>
      <c r="X3794" s="135">
        <v>90</v>
      </c>
      <c r="Y3794" s="130" t="str">
        <f t="shared" si="559"/>
        <v>RL580</v>
      </c>
      <c r="Z3794" s="130" t="str">
        <f t="shared" si="560"/>
        <v>6/NCR18650BF</v>
      </c>
      <c r="AA3794" s="135">
        <f t="shared" si="561"/>
        <v>0.77</v>
      </c>
      <c r="AB3794" s="135">
        <f t="shared" si="562"/>
        <v>37.07</v>
      </c>
      <c r="AC3794" s="130">
        <f t="shared" si="563"/>
        <v>90</v>
      </c>
      <c r="AD3794" s="130" t="str">
        <f t="shared" si="564"/>
        <v>66000-789</v>
      </c>
      <c r="AE3794" s="136"/>
      <c r="AF3794" s="137"/>
      <c r="AG3794" s="1" t="s">
        <v>153</v>
      </c>
      <c r="AH3794" s="43">
        <v>66989</v>
      </c>
      <c r="AI3794" s="229">
        <v>45539</v>
      </c>
    </row>
    <row r="3795" spans="1:35" x14ac:dyDescent="0.25">
      <c r="A3795" s="144">
        <v>45553</v>
      </c>
      <c r="B3795" s="56" t="s">
        <v>10853</v>
      </c>
      <c r="C3795" s="51"/>
      <c r="D3795" s="51" t="s">
        <v>10855</v>
      </c>
      <c r="E3795" s="54">
        <v>45556</v>
      </c>
      <c r="F3795" s="51" t="s">
        <v>10730</v>
      </c>
      <c r="G3795" s="48" t="s">
        <v>10854</v>
      </c>
      <c r="H3795" s="52">
        <v>2</v>
      </c>
      <c r="I3795" s="51" t="s">
        <v>102</v>
      </c>
      <c r="J3795" s="1">
        <v>42.75</v>
      </c>
      <c r="K3795" s="132">
        <v>1050518</v>
      </c>
      <c r="L3795" s="131"/>
      <c r="M3795" s="131"/>
      <c r="N3795" s="131"/>
      <c r="O3795" s="133">
        <f t="shared" si="566"/>
        <v>0</v>
      </c>
      <c r="P3795" s="131"/>
      <c r="Q3795" s="131"/>
      <c r="R3795" s="134" t="s">
        <v>249</v>
      </c>
      <c r="S3795" s="149">
        <v>0.26527777777777706</v>
      </c>
      <c r="T3795" s="149">
        <v>0.13263888888888853</v>
      </c>
      <c r="U3795" s="150">
        <v>45559</v>
      </c>
      <c r="V3795" s="149">
        <v>0.16666666666666607</v>
      </c>
      <c r="W3795" s="130">
        <v>0.5</v>
      </c>
      <c r="X3795" s="135">
        <v>84</v>
      </c>
      <c r="Y3795" s="130" t="str">
        <f t="shared" si="559"/>
        <v>CH661</v>
      </c>
      <c r="Z3795" s="130">
        <f t="shared" si="560"/>
        <v>0</v>
      </c>
      <c r="AA3795" s="135">
        <f t="shared" si="561"/>
        <v>0.5</v>
      </c>
      <c r="AB3795" s="135">
        <f t="shared" si="562"/>
        <v>42.75</v>
      </c>
      <c r="AC3795" s="130">
        <f t="shared" si="563"/>
        <v>84</v>
      </c>
      <c r="AD3795" s="130" t="str">
        <f t="shared" si="564"/>
        <v>67000-7141</v>
      </c>
      <c r="AE3795" s="136"/>
      <c r="AF3795" s="137"/>
      <c r="AG3795" s="1" t="s">
        <v>153</v>
      </c>
      <c r="AH3795" s="43">
        <v>307</v>
      </c>
      <c r="AI3795" s="229">
        <v>45553</v>
      </c>
    </row>
    <row r="3796" spans="1:35" x14ac:dyDescent="0.25">
      <c r="A3796" s="139">
        <v>45537</v>
      </c>
      <c r="B3796" s="58" t="s">
        <v>10775</v>
      </c>
      <c r="C3796" s="51" t="s">
        <v>402</v>
      </c>
      <c r="D3796" s="51" t="s">
        <v>1446</v>
      </c>
      <c r="E3796" s="54">
        <v>45558</v>
      </c>
      <c r="F3796" s="51" t="s">
        <v>8392</v>
      </c>
      <c r="G3796" s="48" t="s">
        <v>1445</v>
      </c>
      <c r="H3796" s="52">
        <v>14</v>
      </c>
      <c r="I3796" s="51" t="s">
        <v>95</v>
      </c>
      <c r="J3796" s="1">
        <v>19.100000000000001</v>
      </c>
      <c r="K3796" s="132">
        <v>1051545</v>
      </c>
      <c r="L3796" s="131"/>
      <c r="M3796" s="131">
        <v>24</v>
      </c>
      <c r="N3796" s="131"/>
      <c r="O3796" s="133">
        <f t="shared" si="566"/>
        <v>0</v>
      </c>
      <c r="P3796" s="131" t="s">
        <v>10695</v>
      </c>
      <c r="Q3796" s="131" t="s">
        <v>1208</v>
      </c>
      <c r="R3796" s="134" t="s">
        <v>259</v>
      </c>
      <c r="S3796" s="149">
        <v>28.926111111111116</v>
      </c>
      <c r="T3796" s="149">
        <v>2.0661507936507939</v>
      </c>
      <c r="U3796" s="150">
        <v>45559</v>
      </c>
      <c r="V3796" s="149">
        <v>1.0000000000000004</v>
      </c>
      <c r="W3796" s="130">
        <v>0.87</v>
      </c>
      <c r="X3796" s="135">
        <v>75</v>
      </c>
      <c r="Y3796" s="130" t="str">
        <f t="shared" si="559"/>
        <v>AL545</v>
      </c>
      <c r="Z3796" s="130" t="str">
        <f t="shared" si="560"/>
        <v>16/LR20XW</v>
      </c>
      <c r="AA3796" s="135">
        <f t="shared" si="561"/>
        <v>0.87</v>
      </c>
      <c r="AB3796" s="135">
        <f t="shared" si="562"/>
        <v>19.100000000000001</v>
      </c>
      <c r="AC3796" s="130">
        <f t="shared" si="563"/>
        <v>75</v>
      </c>
      <c r="AD3796" s="130" t="str">
        <f t="shared" si="564"/>
        <v>66001-138</v>
      </c>
      <c r="AE3796" s="136"/>
      <c r="AF3796" s="137"/>
      <c r="AG3796" s="1" t="s">
        <v>153</v>
      </c>
      <c r="AH3796" s="43">
        <v>30450</v>
      </c>
      <c r="AI3796" s="229">
        <v>45537</v>
      </c>
    </row>
    <row r="3797" spans="1:35" x14ac:dyDescent="0.25">
      <c r="A3797" s="144">
        <v>45546</v>
      </c>
      <c r="B3797" s="56" t="s">
        <v>10817</v>
      </c>
      <c r="C3797" s="51" t="s">
        <v>10820</v>
      </c>
      <c r="D3797" s="51" t="s">
        <v>10819</v>
      </c>
      <c r="E3797" s="54">
        <v>45565</v>
      </c>
      <c r="F3797" s="51" t="s">
        <v>314</v>
      </c>
      <c r="G3797" s="48" t="s">
        <v>10818</v>
      </c>
      <c r="H3797" s="52">
        <v>1</v>
      </c>
      <c r="I3797" s="51" t="s">
        <v>430</v>
      </c>
      <c r="J3797" s="1">
        <v>8.86</v>
      </c>
      <c r="K3797" s="132">
        <v>1052509</v>
      </c>
      <c r="L3797" s="131"/>
      <c r="M3797" s="131">
        <v>3.7</v>
      </c>
      <c r="N3797" s="131">
        <v>2.5</v>
      </c>
      <c r="O3797" s="133">
        <f t="shared" si="566"/>
        <v>9.25</v>
      </c>
      <c r="P3797" s="131" t="s">
        <v>3486</v>
      </c>
      <c r="Q3797" s="131" t="s">
        <v>550</v>
      </c>
      <c r="R3797" s="134" t="s">
        <v>9048</v>
      </c>
      <c r="S3797" s="149">
        <v>0.95722222222222086</v>
      </c>
      <c r="T3797" s="149">
        <v>0.95722222222222086</v>
      </c>
      <c r="U3797" s="150">
        <v>45559</v>
      </c>
      <c r="V3797" s="149">
        <v>8.3333333333333037E-2</v>
      </c>
      <c r="W3797" s="130">
        <v>0.25</v>
      </c>
      <c r="X3797" s="135">
        <v>37.42</v>
      </c>
      <c r="Y3797" s="130" t="str">
        <f t="shared" si="559"/>
        <v>RL740</v>
      </c>
      <c r="Z3797" s="130" t="str">
        <f t="shared" si="560"/>
        <v>2/UF65340S</v>
      </c>
      <c r="AA3797" s="135">
        <f t="shared" si="561"/>
        <v>0.25</v>
      </c>
      <c r="AB3797" s="135">
        <f t="shared" si="562"/>
        <v>8.86</v>
      </c>
      <c r="AC3797" s="130">
        <f t="shared" si="563"/>
        <v>37.42</v>
      </c>
      <c r="AD3797" s="130" t="str">
        <f t="shared" si="564"/>
        <v>88001-935</v>
      </c>
      <c r="AE3797" s="136"/>
      <c r="AF3797" s="137"/>
      <c r="AG3797" s="1" t="s">
        <v>573</v>
      </c>
      <c r="AH3797" s="43">
        <v>23955</v>
      </c>
      <c r="AI3797" s="229">
        <v>45545</v>
      </c>
    </row>
    <row r="3798" spans="1:35" x14ac:dyDescent="0.25">
      <c r="A3798" s="139">
        <v>45530</v>
      </c>
      <c r="B3798" s="58" t="s">
        <v>10747</v>
      </c>
      <c r="C3798" s="51" t="s">
        <v>327</v>
      </c>
      <c r="D3798" s="51" t="s">
        <v>328</v>
      </c>
      <c r="E3798" s="54">
        <v>45552</v>
      </c>
      <c r="F3798" s="51" t="s">
        <v>571</v>
      </c>
      <c r="G3798" s="48" t="s">
        <v>325</v>
      </c>
      <c r="H3798" s="52">
        <v>20</v>
      </c>
      <c r="I3798" s="51" t="s">
        <v>326</v>
      </c>
      <c r="J3798" s="1">
        <v>33.35</v>
      </c>
      <c r="K3798" s="132">
        <v>1050725</v>
      </c>
      <c r="L3798" s="131"/>
      <c r="M3798" s="131">
        <v>8.4</v>
      </c>
      <c r="N3798" s="131">
        <v>4.5</v>
      </c>
      <c r="O3798" s="133">
        <f t="shared" si="566"/>
        <v>37.800000000000004</v>
      </c>
      <c r="P3798" s="131" t="s">
        <v>3497</v>
      </c>
      <c r="Q3798" s="131" t="s">
        <v>589</v>
      </c>
      <c r="R3798" s="134" t="s">
        <v>10866</v>
      </c>
      <c r="S3798" s="149">
        <v>21.368333333333332</v>
      </c>
      <c r="T3798" s="149">
        <v>1.0684166666666666</v>
      </c>
      <c r="U3798" s="150">
        <v>45555</v>
      </c>
      <c r="V3798" s="149">
        <v>0.49999999999999822</v>
      </c>
      <c r="W3798" s="130">
        <v>0.76</v>
      </c>
      <c r="X3798" s="135">
        <v>75</v>
      </c>
      <c r="Y3798" s="130" t="str">
        <f t="shared" si="559"/>
        <v>N1387A</v>
      </c>
      <c r="Z3798" s="130" t="str">
        <f t="shared" si="560"/>
        <v>7/MH-C4500HT</v>
      </c>
      <c r="AA3798" s="135">
        <f t="shared" si="561"/>
        <v>0.76</v>
      </c>
      <c r="AB3798" s="135">
        <f t="shared" si="562"/>
        <v>33.35</v>
      </c>
      <c r="AC3798" s="130">
        <f t="shared" si="563"/>
        <v>75</v>
      </c>
      <c r="AD3798" s="130" t="str">
        <f t="shared" si="564"/>
        <v>67001-425</v>
      </c>
      <c r="AE3798" s="136"/>
      <c r="AF3798" s="137"/>
      <c r="AG3798" s="1" t="s">
        <v>153</v>
      </c>
      <c r="AH3798" s="43">
        <v>65616</v>
      </c>
      <c r="AI3798" s="229">
        <v>45527</v>
      </c>
    </row>
    <row r="3799" spans="1:35" x14ac:dyDescent="0.25">
      <c r="A3799" s="140">
        <v>45545</v>
      </c>
      <c r="B3799" s="55" t="s">
        <v>10815</v>
      </c>
      <c r="C3799" s="51" t="s">
        <v>580</v>
      </c>
      <c r="D3799" s="51" t="s">
        <v>5155</v>
      </c>
      <c r="E3799" s="54">
        <v>45559</v>
      </c>
      <c r="F3799" s="51" t="s">
        <v>10816</v>
      </c>
      <c r="G3799" s="48" t="s">
        <v>5154</v>
      </c>
      <c r="H3799" s="52">
        <v>2</v>
      </c>
      <c r="I3799" s="51" t="s">
        <v>364</v>
      </c>
      <c r="J3799" s="1">
        <v>6.72</v>
      </c>
      <c r="K3799" s="132">
        <v>1052460</v>
      </c>
      <c r="L3799" s="131"/>
      <c r="M3799" s="131">
        <v>7.4</v>
      </c>
      <c r="N3799" s="131">
        <v>2.6</v>
      </c>
      <c r="O3799" s="133">
        <f t="shared" si="566"/>
        <v>19.240000000000002</v>
      </c>
      <c r="P3799" s="131" t="s">
        <v>3486</v>
      </c>
      <c r="Q3799" s="131" t="s">
        <v>582</v>
      </c>
      <c r="R3799" s="134" t="s">
        <v>9048</v>
      </c>
      <c r="S3799" s="149">
        <v>1.345277777777778</v>
      </c>
      <c r="T3799" s="149">
        <v>0.67263888888888901</v>
      </c>
      <c r="U3799" s="150">
        <v>45555</v>
      </c>
      <c r="V3799" s="149">
        <v>0.24999999999999911</v>
      </c>
      <c r="W3799" s="130">
        <v>1.06</v>
      </c>
      <c r="X3799" s="135">
        <v>26.87</v>
      </c>
      <c r="Y3799" s="130" t="str">
        <f t="shared" si="559"/>
        <v>RL453</v>
      </c>
      <c r="Z3799" s="130" t="str">
        <f t="shared" si="560"/>
        <v>2/UR18650ZY</v>
      </c>
      <c r="AA3799" s="135">
        <f t="shared" si="561"/>
        <v>1.06</v>
      </c>
      <c r="AB3799" s="135">
        <f t="shared" si="562"/>
        <v>6.72</v>
      </c>
      <c r="AC3799" s="130">
        <f t="shared" si="563"/>
        <v>26.87</v>
      </c>
      <c r="AD3799" s="130" t="str">
        <f t="shared" si="564"/>
        <v>30008-102TLX</v>
      </c>
      <c r="AE3799" s="136"/>
      <c r="AF3799" s="137"/>
      <c r="AG3799" s="1" t="s">
        <v>151</v>
      </c>
      <c r="AH3799" s="43">
        <v>3122</v>
      </c>
      <c r="AI3799" s="229">
        <v>45545</v>
      </c>
    </row>
    <row r="3800" spans="1:35" x14ac:dyDescent="0.25">
      <c r="A3800" s="146">
        <v>45547</v>
      </c>
      <c r="B3800" s="57" t="s">
        <v>10828</v>
      </c>
      <c r="C3800" s="51" t="s">
        <v>528</v>
      </c>
      <c r="D3800" s="51" t="s">
        <v>10831</v>
      </c>
      <c r="E3800" s="54">
        <v>45568</v>
      </c>
      <c r="F3800" s="51" t="s">
        <v>609</v>
      </c>
      <c r="G3800" s="48" t="s">
        <v>10829</v>
      </c>
      <c r="H3800" s="52">
        <v>11</v>
      </c>
      <c r="I3800" s="51" t="s">
        <v>288</v>
      </c>
      <c r="J3800" s="1">
        <v>25.38</v>
      </c>
      <c r="K3800" s="132">
        <v>1052759</v>
      </c>
      <c r="L3800" s="131" t="s">
        <v>10830</v>
      </c>
      <c r="M3800" s="131">
        <v>9.6</v>
      </c>
      <c r="N3800" s="131">
        <v>4</v>
      </c>
      <c r="O3800" s="133">
        <f t="shared" si="566"/>
        <v>38.4</v>
      </c>
      <c r="P3800" s="131" t="s">
        <v>3497</v>
      </c>
      <c r="Q3800" s="131" t="s">
        <v>632</v>
      </c>
      <c r="R3800" s="134" t="s">
        <v>248</v>
      </c>
      <c r="S3800" s="149">
        <v>11.678333333333333</v>
      </c>
      <c r="T3800" s="149">
        <v>1.0616666666666665</v>
      </c>
      <c r="U3800" s="150">
        <v>45554</v>
      </c>
      <c r="V3800" s="149">
        <v>0.41666666666666652</v>
      </c>
      <c r="W3800" s="130">
        <v>0.7</v>
      </c>
      <c r="X3800" s="135">
        <v>89.81</v>
      </c>
      <c r="Y3800" s="130" t="str">
        <f t="shared" si="559"/>
        <v>N579</v>
      </c>
      <c r="Z3800" s="130" t="str">
        <f t="shared" si="560"/>
        <v>8/HR-4/3AU</v>
      </c>
      <c r="AA3800" s="135">
        <f t="shared" si="561"/>
        <v>0.7</v>
      </c>
      <c r="AB3800" s="135">
        <f t="shared" si="562"/>
        <v>25.38</v>
      </c>
      <c r="AC3800" s="130">
        <f t="shared" si="563"/>
        <v>89.81</v>
      </c>
      <c r="AD3800" s="130" t="str">
        <f t="shared" si="564"/>
        <v>22000-310A</v>
      </c>
      <c r="AE3800" s="136"/>
      <c r="AF3800" s="137"/>
      <c r="AG3800" s="1" t="s">
        <v>573</v>
      </c>
      <c r="AH3800" s="43">
        <v>32091</v>
      </c>
      <c r="AI3800" s="229">
        <v>45547</v>
      </c>
    </row>
    <row r="3801" spans="1:35" x14ac:dyDescent="0.25">
      <c r="A3801" s="139">
        <v>45544</v>
      </c>
      <c r="B3801" s="58" t="s">
        <v>10804</v>
      </c>
      <c r="C3801" s="51" t="s">
        <v>4652</v>
      </c>
      <c r="D3801" s="51" t="s">
        <v>10806</v>
      </c>
      <c r="E3801" s="54">
        <v>45555</v>
      </c>
      <c r="F3801" s="51" t="s">
        <v>4908</v>
      </c>
      <c r="G3801" s="48" t="s">
        <v>10805</v>
      </c>
      <c r="H3801" s="52">
        <v>1</v>
      </c>
      <c r="I3801" s="51" t="s">
        <v>279</v>
      </c>
      <c r="J3801" s="1">
        <v>16.670000000000002</v>
      </c>
      <c r="K3801" s="132">
        <v>1052191</v>
      </c>
      <c r="L3801" s="131"/>
      <c r="M3801" s="131">
        <v>7.2</v>
      </c>
      <c r="N3801" s="131">
        <v>2.5499999999999998</v>
      </c>
      <c r="O3801" s="133">
        <f t="shared" si="566"/>
        <v>18.36</v>
      </c>
      <c r="P3801" s="131" t="s">
        <v>3497</v>
      </c>
      <c r="Q3801" s="131" t="s">
        <v>464</v>
      </c>
      <c r="R3801" s="134" t="s">
        <v>9048</v>
      </c>
      <c r="S3801" s="149">
        <v>1.7919444444444439</v>
      </c>
      <c r="T3801" s="149">
        <v>1.7919444444444439</v>
      </c>
      <c r="U3801" s="150">
        <v>45554</v>
      </c>
      <c r="V3801" s="149">
        <v>0.16666666666666741</v>
      </c>
      <c r="W3801" s="130">
        <v>0.25</v>
      </c>
      <c r="X3801" s="135">
        <v>50</v>
      </c>
      <c r="Y3801" s="130" t="str">
        <f t="shared" si="559"/>
        <v>N2153</v>
      </c>
      <c r="Z3801" s="130" t="str">
        <f t="shared" si="560"/>
        <v>6/BK-3HCCE</v>
      </c>
      <c r="AA3801" s="135">
        <f t="shared" si="561"/>
        <v>0.25</v>
      </c>
      <c r="AB3801" s="135">
        <f t="shared" si="562"/>
        <v>16.670000000000002</v>
      </c>
      <c r="AC3801" s="130">
        <f t="shared" si="563"/>
        <v>50</v>
      </c>
      <c r="AD3801" s="130" t="str">
        <f t="shared" si="564"/>
        <v>66003-311</v>
      </c>
      <c r="AE3801" s="136"/>
      <c r="AF3801" s="137"/>
      <c r="AG3801" s="1" t="s">
        <v>9312</v>
      </c>
      <c r="AH3801" s="43">
        <v>28665</v>
      </c>
      <c r="AI3801" s="229">
        <v>45541</v>
      </c>
    </row>
    <row r="3802" spans="1:35" x14ac:dyDescent="0.25">
      <c r="A3802" s="144">
        <v>45553</v>
      </c>
      <c r="B3802" s="56" t="s">
        <v>10851</v>
      </c>
      <c r="C3802" s="51" t="s">
        <v>8589</v>
      </c>
      <c r="D3802" s="51" t="s">
        <v>8590</v>
      </c>
      <c r="E3802" s="54">
        <v>45566</v>
      </c>
      <c r="F3802" s="51" t="s">
        <v>3048</v>
      </c>
      <c r="G3802" s="48" t="s">
        <v>8588</v>
      </c>
      <c r="H3802" s="52">
        <v>1</v>
      </c>
      <c r="I3802" s="51" t="s">
        <v>1395</v>
      </c>
      <c r="J3802" s="1">
        <v>120.28</v>
      </c>
      <c r="K3802" s="132">
        <v>1053264</v>
      </c>
      <c r="L3802" s="131"/>
      <c r="M3802" s="131">
        <v>3.6</v>
      </c>
      <c r="N3802" s="131">
        <v>108</v>
      </c>
      <c r="O3802" s="133">
        <f t="shared" si="566"/>
        <v>388.8</v>
      </c>
      <c r="P3802" s="131" t="s">
        <v>3486</v>
      </c>
      <c r="Q3802" s="131" t="s">
        <v>8591</v>
      </c>
      <c r="R3802" s="134" t="s">
        <v>9048</v>
      </c>
      <c r="S3802" s="149">
        <v>3.2694444444444444</v>
      </c>
      <c r="T3802" s="149">
        <v>3.2694444444444444</v>
      </c>
      <c r="U3802" s="150">
        <v>45561</v>
      </c>
      <c r="V3802" s="149">
        <v>0.16666666666666607</v>
      </c>
      <c r="W3802" s="130">
        <v>1.24</v>
      </c>
      <c r="X3802" s="135">
        <v>330</v>
      </c>
      <c r="Y3802" s="130" t="str">
        <f t="shared" si="559"/>
        <v>RL1741</v>
      </c>
      <c r="Z3802" s="130" t="str">
        <f t="shared" si="560"/>
        <v>22/INR21700-50E</v>
      </c>
      <c r="AA3802" s="135">
        <f t="shared" si="561"/>
        <v>1.24</v>
      </c>
      <c r="AB3802" s="135">
        <f t="shared" si="562"/>
        <v>120.28</v>
      </c>
      <c r="AC3802" s="130">
        <f t="shared" si="563"/>
        <v>330</v>
      </c>
      <c r="AD3802" s="130" t="str">
        <f t="shared" si="564"/>
        <v>67001-958</v>
      </c>
      <c r="AE3802" s="136"/>
      <c r="AF3802" s="137"/>
      <c r="AG3802" s="1" t="s">
        <v>153</v>
      </c>
      <c r="AH3802" s="43">
        <v>2072</v>
      </c>
      <c r="AI3802" s="229">
        <v>45552</v>
      </c>
    </row>
    <row r="3803" spans="1:35" x14ac:dyDescent="0.25">
      <c r="A3803" s="146">
        <v>45554</v>
      </c>
      <c r="B3803" s="57" t="s">
        <v>10859</v>
      </c>
      <c r="C3803" s="51" t="s">
        <v>5448</v>
      </c>
      <c r="D3803" s="51" t="s">
        <v>5449</v>
      </c>
      <c r="E3803" s="54">
        <v>45560</v>
      </c>
      <c r="F3803" s="51" t="s">
        <v>610</v>
      </c>
      <c r="G3803" s="48" t="s">
        <v>5446</v>
      </c>
      <c r="H3803" s="52">
        <v>20</v>
      </c>
      <c r="I3803" s="51" t="s">
        <v>5447</v>
      </c>
      <c r="J3803" s="1">
        <v>19.32</v>
      </c>
      <c r="K3803" s="132">
        <v>1053430</v>
      </c>
      <c r="L3803" s="131"/>
      <c r="M3803" s="131"/>
      <c r="N3803" s="131"/>
      <c r="O3803" s="133">
        <f t="shared" si="566"/>
        <v>0</v>
      </c>
      <c r="P3803" s="131"/>
      <c r="Q3803" s="131"/>
      <c r="R3803" s="134" t="s">
        <v>259</v>
      </c>
      <c r="S3803" s="149">
        <v>5.8433333333333328</v>
      </c>
      <c r="T3803" s="149">
        <v>0.29216666666666663</v>
      </c>
      <c r="U3803" s="150">
        <v>45561</v>
      </c>
      <c r="V3803" s="149">
        <v>0.33333333333333348</v>
      </c>
      <c r="W3803" s="130">
        <v>0.47</v>
      </c>
      <c r="X3803" s="135">
        <v>65</v>
      </c>
      <c r="Y3803" s="130" t="str">
        <f t="shared" si="559"/>
        <v>CA197</v>
      </c>
      <c r="Z3803" s="130" t="str">
        <f t="shared" si="560"/>
        <v>1/12D5010</v>
      </c>
      <c r="AA3803" s="135">
        <f t="shared" si="561"/>
        <v>0.47</v>
      </c>
      <c r="AB3803" s="135">
        <f t="shared" si="562"/>
        <v>19.32</v>
      </c>
      <c r="AC3803" s="130">
        <f t="shared" si="563"/>
        <v>65</v>
      </c>
      <c r="AD3803" s="130" t="str">
        <f t="shared" si="564"/>
        <v>66003-065</v>
      </c>
      <c r="AE3803" s="136"/>
      <c r="AF3803" s="137"/>
      <c r="AG3803" s="1" t="s">
        <v>151</v>
      </c>
      <c r="AH3803" s="43">
        <v>1582</v>
      </c>
      <c r="AI3803" s="229">
        <v>45553</v>
      </c>
    </row>
    <row r="3804" spans="1:35" x14ac:dyDescent="0.25">
      <c r="A3804" s="140">
        <v>45552</v>
      </c>
      <c r="B3804" s="55" t="s">
        <v>10844</v>
      </c>
      <c r="C3804" s="51" t="s">
        <v>2700</v>
      </c>
      <c r="D3804" s="51" t="s">
        <v>10001</v>
      </c>
      <c r="E3804" s="54">
        <v>45565</v>
      </c>
      <c r="F3804" s="51" t="s">
        <v>314</v>
      </c>
      <c r="G3804" s="48" t="s">
        <v>9999</v>
      </c>
      <c r="H3804" s="52">
        <v>2</v>
      </c>
      <c r="I3804" s="51" t="s">
        <v>649</v>
      </c>
      <c r="J3804" s="1">
        <v>26.19</v>
      </c>
      <c r="K3804" s="132">
        <v>1053102</v>
      </c>
      <c r="L3804" s="131"/>
      <c r="M3804" s="131">
        <v>4.8</v>
      </c>
      <c r="N3804" s="131">
        <v>10</v>
      </c>
      <c r="O3804" s="133">
        <f t="shared" si="566"/>
        <v>48</v>
      </c>
      <c r="P3804" s="131" t="s">
        <v>3497</v>
      </c>
      <c r="Q3804" s="131" t="s">
        <v>562</v>
      </c>
      <c r="R3804" s="134" t="s">
        <v>9048</v>
      </c>
      <c r="S3804" s="149">
        <v>5.1461111111111126</v>
      </c>
      <c r="T3804" s="149">
        <v>2.5730555555555563</v>
      </c>
      <c r="U3804" s="150">
        <v>45561</v>
      </c>
      <c r="V3804" s="149">
        <v>0.16666666666666741</v>
      </c>
      <c r="W3804" s="130">
        <v>2.5</v>
      </c>
      <c r="X3804" s="135">
        <v>97.14</v>
      </c>
      <c r="Y3804" s="130" t="str">
        <f t="shared" si="559"/>
        <v>N2135</v>
      </c>
      <c r="Z3804" s="130" t="str">
        <f t="shared" si="560"/>
        <v>4/KH-D10000</v>
      </c>
      <c r="AA3804" s="135">
        <f t="shared" si="561"/>
        <v>2.5</v>
      </c>
      <c r="AB3804" s="135">
        <f t="shared" si="562"/>
        <v>26.19</v>
      </c>
      <c r="AC3804" s="130">
        <f t="shared" si="563"/>
        <v>97.14</v>
      </c>
      <c r="AD3804" s="130" t="str">
        <f t="shared" si="564"/>
        <v>22000-569K</v>
      </c>
      <c r="AE3804" s="136"/>
      <c r="AF3804" s="137"/>
      <c r="AG3804" s="1" t="s">
        <v>9312</v>
      </c>
      <c r="AH3804" s="43">
        <v>23955</v>
      </c>
      <c r="AI3804" s="229">
        <v>45551</v>
      </c>
    </row>
    <row r="3805" spans="1:35" x14ac:dyDescent="0.25">
      <c r="A3805" s="144">
        <v>45532</v>
      </c>
      <c r="B3805" s="56" t="s">
        <v>10757</v>
      </c>
      <c r="C3805" s="51" t="s">
        <v>7662</v>
      </c>
      <c r="D3805" s="51" t="s">
        <v>10684</v>
      </c>
      <c r="E3805" s="54">
        <v>45555</v>
      </c>
      <c r="F3805" s="51" t="s">
        <v>7656</v>
      </c>
      <c r="G3805" s="48" t="s">
        <v>10683</v>
      </c>
      <c r="H3805" s="52">
        <v>32</v>
      </c>
      <c r="I3805" s="51" t="s">
        <v>7658</v>
      </c>
      <c r="J3805" s="1">
        <v>0</v>
      </c>
      <c r="K3805" s="132">
        <v>1050985</v>
      </c>
      <c r="L3805" s="131"/>
      <c r="M3805" s="131">
        <v>10.8</v>
      </c>
      <c r="N3805" s="131">
        <v>9</v>
      </c>
      <c r="O3805" s="133">
        <f t="shared" si="566"/>
        <v>97.2</v>
      </c>
      <c r="P3805" s="131" t="s">
        <v>3486</v>
      </c>
      <c r="Q3805" s="131" t="s">
        <v>372</v>
      </c>
      <c r="R3805" s="134" t="s">
        <v>2172</v>
      </c>
      <c r="S3805" s="149">
        <v>35.279444444444437</v>
      </c>
      <c r="T3805" s="149">
        <v>1.1024826388888886</v>
      </c>
      <c r="U3805" s="150">
        <v>45561</v>
      </c>
      <c r="V3805" s="149">
        <v>0.49999999999999956</v>
      </c>
      <c r="W3805" s="130">
        <v>0.59</v>
      </c>
      <c r="X3805" s="135">
        <v>70</v>
      </c>
      <c r="Y3805" s="130" t="str">
        <f t="shared" si="559"/>
        <v>RL1702A</v>
      </c>
      <c r="Z3805" s="130" t="str">
        <f t="shared" si="560"/>
        <v>6/LIION POLYMER</v>
      </c>
      <c r="AA3805" s="135">
        <f t="shared" si="561"/>
        <v>0.59</v>
      </c>
      <c r="AB3805" s="135">
        <f t="shared" si="562"/>
        <v>0</v>
      </c>
      <c r="AC3805" s="130">
        <f t="shared" si="563"/>
        <v>70</v>
      </c>
      <c r="AD3805" s="130" t="str">
        <f t="shared" si="564"/>
        <v>67001-9461</v>
      </c>
      <c r="AE3805" s="136"/>
      <c r="AF3805" s="137"/>
      <c r="AG3805" s="1" t="s">
        <v>153</v>
      </c>
      <c r="AH3805" s="43">
        <v>2877</v>
      </c>
      <c r="AI3805" s="229">
        <v>45531</v>
      </c>
    </row>
    <row r="3806" spans="1:35" x14ac:dyDescent="0.25">
      <c r="A3806" s="147">
        <v>45548</v>
      </c>
      <c r="B3806" s="82" t="s">
        <v>10839</v>
      </c>
      <c r="C3806" s="51" t="s">
        <v>10841</v>
      </c>
      <c r="D3806" s="51" t="s">
        <v>10878</v>
      </c>
      <c r="E3806" s="54">
        <v>45562</v>
      </c>
      <c r="F3806" s="51" t="s">
        <v>285</v>
      </c>
      <c r="G3806" s="48" t="s">
        <v>10840</v>
      </c>
      <c r="H3806" s="52">
        <v>1</v>
      </c>
      <c r="I3806" s="51" t="s">
        <v>3385</v>
      </c>
      <c r="J3806" s="1">
        <v>9.8000000000000007</v>
      </c>
      <c r="K3806" s="132">
        <v>1052933</v>
      </c>
      <c r="L3806" s="131"/>
      <c r="M3806" s="131">
        <v>10.8</v>
      </c>
      <c r="N3806" s="131">
        <v>2.6</v>
      </c>
      <c r="O3806" s="133">
        <f t="shared" si="566"/>
        <v>28.080000000000002</v>
      </c>
      <c r="P3806" s="131" t="s">
        <v>3486</v>
      </c>
      <c r="Q3806" s="131" t="s">
        <v>577</v>
      </c>
      <c r="R3806" s="134" t="s">
        <v>9048</v>
      </c>
      <c r="S3806" s="149">
        <v>0.95027777777777889</v>
      </c>
      <c r="T3806" s="149">
        <v>0.95027777777777889</v>
      </c>
      <c r="U3806" s="150">
        <v>45560</v>
      </c>
      <c r="V3806" s="149">
        <v>0.33333333333333348</v>
      </c>
      <c r="W3806" s="130">
        <v>0.25</v>
      </c>
      <c r="X3806" s="135">
        <v>50</v>
      </c>
      <c r="Y3806" s="130" t="str">
        <f t="shared" si="559"/>
        <v>RECELL1742</v>
      </c>
      <c r="Z3806" s="130" t="str">
        <f t="shared" si="560"/>
        <v>3/ICR18650-26JM</v>
      </c>
      <c r="AA3806" s="135">
        <f t="shared" si="561"/>
        <v>0.25</v>
      </c>
      <c r="AB3806" s="135">
        <f t="shared" si="562"/>
        <v>9.8000000000000007</v>
      </c>
      <c r="AC3806" s="130">
        <f t="shared" si="563"/>
        <v>50</v>
      </c>
      <c r="AD3806" s="130" t="str">
        <f t="shared" si="564"/>
        <v>66003-314</v>
      </c>
      <c r="AE3806" s="136"/>
      <c r="AF3806" s="137"/>
      <c r="AG3806" s="1" t="s">
        <v>9312</v>
      </c>
      <c r="AH3806" s="43" t="s">
        <v>286</v>
      </c>
      <c r="AI3806" s="229">
        <v>45548</v>
      </c>
    </row>
    <row r="3807" spans="1:35" x14ac:dyDescent="0.25">
      <c r="A3807" s="146">
        <v>45547</v>
      </c>
      <c r="B3807" s="57" t="s">
        <v>10832</v>
      </c>
      <c r="C3807" s="51" t="s">
        <v>10834</v>
      </c>
      <c r="D3807" s="51" t="s">
        <v>3473</v>
      </c>
      <c r="E3807" s="54">
        <v>45558</v>
      </c>
      <c r="F3807" s="51" t="s">
        <v>10833</v>
      </c>
      <c r="G3807" s="48" t="s">
        <v>3432</v>
      </c>
      <c r="H3807" s="52">
        <v>1</v>
      </c>
      <c r="I3807" s="51" t="s">
        <v>748</v>
      </c>
      <c r="J3807" s="1">
        <v>5.54</v>
      </c>
      <c r="K3807" s="132">
        <v>1052798</v>
      </c>
      <c r="L3807" s="131" t="s">
        <v>4802</v>
      </c>
      <c r="M3807" s="131">
        <v>3.6</v>
      </c>
      <c r="N3807" s="131">
        <v>2.4</v>
      </c>
      <c r="O3807" s="133">
        <f t="shared" si="566"/>
        <v>8.64</v>
      </c>
      <c r="P3807" s="131" t="s">
        <v>3486</v>
      </c>
      <c r="Q3807" s="131" t="s">
        <v>412</v>
      </c>
      <c r="R3807" s="134" t="s">
        <v>9048</v>
      </c>
      <c r="S3807" s="149">
        <v>1.6999999999999993</v>
      </c>
      <c r="T3807" s="149">
        <v>1.6999999999999993</v>
      </c>
      <c r="U3807" s="150">
        <v>45560</v>
      </c>
      <c r="V3807" s="149">
        <v>0.24999999999999911</v>
      </c>
      <c r="W3807" s="130">
        <v>1.1000000000000001</v>
      </c>
      <c r="X3807" s="135">
        <v>63.61</v>
      </c>
      <c r="Y3807" s="130" t="str">
        <f t="shared" si="559"/>
        <v>RECELL737</v>
      </c>
      <c r="Z3807" s="130" t="str">
        <f t="shared" si="560"/>
        <v>1/NCE653864SA</v>
      </c>
      <c r="AA3807" s="135">
        <f t="shared" si="561"/>
        <v>1.1000000000000001</v>
      </c>
      <c r="AB3807" s="135">
        <f t="shared" si="562"/>
        <v>5.54</v>
      </c>
      <c r="AC3807" s="130">
        <f t="shared" si="563"/>
        <v>63.61</v>
      </c>
      <c r="AD3807" s="130" t="str">
        <f t="shared" si="564"/>
        <v>66002-489</v>
      </c>
      <c r="AE3807" s="136"/>
      <c r="AF3807" s="137"/>
      <c r="AG3807" s="1" t="s">
        <v>151</v>
      </c>
      <c r="AH3807" s="43">
        <v>3118</v>
      </c>
      <c r="AI3807" s="229">
        <v>45547</v>
      </c>
    </row>
    <row r="3808" spans="1:35" x14ac:dyDescent="0.25">
      <c r="A3808" s="147">
        <v>45548</v>
      </c>
      <c r="B3808" s="82" t="s">
        <v>10842</v>
      </c>
      <c r="C3808" s="51" t="s">
        <v>530</v>
      </c>
      <c r="D3808" s="51" t="s">
        <v>5804</v>
      </c>
      <c r="E3808" s="54">
        <v>45565</v>
      </c>
      <c r="F3808" s="51" t="s">
        <v>292</v>
      </c>
      <c r="G3808" s="48" t="s">
        <v>5803</v>
      </c>
      <c r="H3808" s="52">
        <v>3</v>
      </c>
      <c r="I3808" s="51" t="s">
        <v>293</v>
      </c>
      <c r="J3808" s="1">
        <v>13.68</v>
      </c>
      <c r="K3808" s="132">
        <v>1052910</v>
      </c>
      <c r="L3808" s="131" t="s">
        <v>5947</v>
      </c>
      <c r="M3808" s="131">
        <v>7.2</v>
      </c>
      <c r="N3808" s="131">
        <v>1.7</v>
      </c>
      <c r="O3808" s="133">
        <f t="shared" si="566"/>
        <v>12.24</v>
      </c>
      <c r="P3808" s="131" t="s">
        <v>3497</v>
      </c>
      <c r="Q3808" s="131" t="s">
        <v>583</v>
      </c>
      <c r="R3808" s="134" t="s">
        <v>9048</v>
      </c>
      <c r="S3808" s="149">
        <v>3.608888888888889</v>
      </c>
      <c r="T3808" s="149">
        <v>1.202962962962963</v>
      </c>
      <c r="U3808" s="150">
        <v>45560</v>
      </c>
      <c r="V3808" s="149">
        <v>0.16666666666666741</v>
      </c>
      <c r="W3808" s="130">
        <v>0.94</v>
      </c>
      <c r="X3808" s="135">
        <v>75</v>
      </c>
      <c r="Y3808" s="130" t="str">
        <f t="shared" si="559"/>
        <v>N2015</v>
      </c>
      <c r="Z3808" s="130" t="str">
        <f t="shared" si="560"/>
        <v>6/AA1700</v>
      </c>
      <c r="AA3808" s="135">
        <f t="shared" si="561"/>
        <v>0.94</v>
      </c>
      <c r="AB3808" s="135">
        <f t="shared" si="562"/>
        <v>13.68</v>
      </c>
      <c r="AC3808" s="130">
        <f t="shared" si="563"/>
        <v>75</v>
      </c>
      <c r="AD3808" s="130" t="str">
        <f t="shared" si="564"/>
        <v>66004-075</v>
      </c>
      <c r="AE3808" s="136"/>
      <c r="AF3808" s="137"/>
      <c r="AG3808" s="1" t="s">
        <v>573</v>
      </c>
      <c r="AH3808" s="43">
        <v>6830</v>
      </c>
      <c r="AI3808" s="229">
        <v>45335</v>
      </c>
    </row>
    <row r="3809" spans="1:35" x14ac:dyDescent="0.25">
      <c r="A3809" s="147">
        <v>45562</v>
      </c>
      <c r="B3809" s="82" t="s">
        <v>10896</v>
      </c>
      <c r="C3809" s="51" t="s">
        <v>2270</v>
      </c>
      <c r="D3809" s="51" t="s">
        <v>2271</v>
      </c>
      <c r="E3809" s="54">
        <v>45576</v>
      </c>
      <c r="F3809" s="51" t="s">
        <v>255</v>
      </c>
      <c r="G3809" s="48" t="s">
        <v>2269</v>
      </c>
      <c r="H3809" s="52">
        <v>2</v>
      </c>
      <c r="I3809" s="51" t="s">
        <v>295</v>
      </c>
      <c r="J3809" s="1">
        <v>9.48</v>
      </c>
      <c r="K3809" s="132">
        <v>1054323</v>
      </c>
      <c r="L3809" s="131"/>
      <c r="M3809" s="131">
        <v>3.7</v>
      </c>
      <c r="N3809" s="131">
        <v>2.2999999999999998</v>
      </c>
      <c r="O3809" s="133">
        <f t="shared" si="566"/>
        <v>8.51</v>
      </c>
      <c r="P3809" s="131" t="s">
        <v>3486</v>
      </c>
      <c r="Q3809" s="131" t="s">
        <v>550</v>
      </c>
      <c r="R3809" s="134" t="s">
        <v>9048</v>
      </c>
      <c r="S3809" s="149">
        <v>4.0194444444444439</v>
      </c>
      <c r="T3809" s="149">
        <v>2.009722222222222</v>
      </c>
      <c r="U3809" s="150">
        <v>45568</v>
      </c>
      <c r="V3809" s="149">
        <v>0.25000000000000178</v>
      </c>
      <c r="W3809" s="130">
        <v>1.51</v>
      </c>
      <c r="X3809" s="135">
        <v>72.239999999999995</v>
      </c>
      <c r="Y3809" s="130" t="str">
        <f t="shared" si="559"/>
        <v>RECELL543</v>
      </c>
      <c r="Z3809" s="130" t="str">
        <f t="shared" si="560"/>
        <v>2/UF553450Z</v>
      </c>
      <c r="AA3809" s="135">
        <f t="shared" si="561"/>
        <v>1.51</v>
      </c>
      <c r="AB3809" s="135">
        <f t="shared" si="562"/>
        <v>9.48</v>
      </c>
      <c r="AC3809" s="130">
        <f t="shared" si="563"/>
        <v>72.239999999999995</v>
      </c>
      <c r="AD3809" s="130" t="str">
        <f t="shared" si="564"/>
        <v>22000-528K</v>
      </c>
      <c r="AE3809" s="136"/>
      <c r="AF3809" s="137"/>
      <c r="AG3809" s="1" t="s">
        <v>9312</v>
      </c>
      <c r="AH3809" s="43" t="s">
        <v>10897</v>
      </c>
      <c r="AI3809" s="229">
        <v>45562</v>
      </c>
    </row>
    <row r="3810" spans="1:35" x14ac:dyDescent="0.25">
      <c r="A3810" s="146">
        <v>45561</v>
      </c>
      <c r="B3810" s="57" t="s">
        <v>10884</v>
      </c>
      <c r="C3810" s="51" t="s">
        <v>658</v>
      </c>
      <c r="D3810" s="51" t="s">
        <v>10928</v>
      </c>
      <c r="E3810" s="54">
        <v>45575</v>
      </c>
      <c r="F3810" s="51" t="s">
        <v>10885</v>
      </c>
      <c r="G3810" s="48" t="s">
        <v>10886</v>
      </c>
      <c r="H3810" s="52">
        <v>1</v>
      </c>
      <c r="I3810" s="51" t="s">
        <v>318</v>
      </c>
      <c r="J3810" s="1">
        <v>16.73</v>
      </c>
      <c r="K3810" s="132">
        <v>1054097</v>
      </c>
      <c r="L3810" s="131"/>
      <c r="M3810" s="131">
        <v>14.4</v>
      </c>
      <c r="N3810" s="131">
        <v>3.45</v>
      </c>
      <c r="O3810" s="133">
        <f t="shared" si="566"/>
        <v>49.680000000000007</v>
      </c>
      <c r="P3810" s="131" t="s">
        <v>3486</v>
      </c>
      <c r="Q3810" s="131" t="s">
        <v>562</v>
      </c>
      <c r="R3810" s="134" t="s">
        <v>9048</v>
      </c>
      <c r="S3810" s="149">
        <v>2.4202777777777769</v>
      </c>
      <c r="T3810" s="149">
        <v>2.4202777777777769</v>
      </c>
      <c r="U3810" s="150">
        <v>45568</v>
      </c>
      <c r="V3810" s="149">
        <v>8.3333333333333037E-2</v>
      </c>
      <c r="W3810" s="130">
        <v>1</v>
      </c>
      <c r="X3810" s="135">
        <v>199.62</v>
      </c>
      <c r="Y3810" s="130" t="str">
        <f t="shared" si="559"/>
        <v>RECELL1743</v>
      </c>
      <c r="Z3810" s="130" t="str">
        <f t="shared" si="560"/>
        <v>4/NCR18650GA</v>
      </c>
      <c r="AA3810" s="135">
        <f t="shared" si="561"/>
        <v>1</v>
      </c>
      <c r="AB3810" s="135">
        <f t="shared" si="562"/>
        <v>16.73</v>
      </c>
      <c r="AC3810" s="130">
        <f t="shared" si="563"/>
        <v>199.62</v>
      </c>
      <c r="AD3810" s="130" t="str">
        <f t="shared" si="564"/>
        <v>66003-315</v>
      </c>
      <c r="AE3810" s="136"/>
      <c r="AF3810" s="137"/>
      <c r="AG3810" s="1" t="s">
        <v>9312</v>
      </c>
      <c r="AH3810" s="43">
        <v>66374</v>
      </c>
      <c r="AI3810" s="229">
        <v>45561</v>
      </c>
    </row>
    <row r="3811" spans="1:35" x14ac:dyDescent="0.25">
      <c r="A3811" s="140">
        <v>45552</v>
      </c>
      <c r="B3811" s="55" t="s">
        <v>10845</v>
      </c>
      <c r="C3811" s="51" t="s">
        <v>1128</v>
      </c>
      <c r="D3811" s="51" t="s">
        <v>1124</v>
      </c>
      <c r="E3811" s="54">
        <v>45565</v>
      </c>
      <c r="F3811" s="51" t="s">
        <v>4831</v>
      </c>
      <c r="G3811" s="48" t="s">
        <v>1126</v>
      </c>
      <c r="H3811" s="52">
        <v>32</v>
      </c>
      <c r="I3811" s="51" t="s">
        <v>1127</v>
      </c>
      <c r="J3811" s="1">
        <v>0.28000000000000003</v>
      </c>
      <c r="K3811" s="132">
        <v>1053120</v>
      </c>
      <c r="L3811" s="131"/>
      <c r="M3811" s="131">
        <v>3.6</v>
      </c>
      <c r="N3811" s="131">
        <v>2.4500000000000002</v>
      </c>
      <c r="O3811" s="133">
        <f t="shared" si="566"/>
        <v>8.82</v>
      </c>
      <c r="P3811" s="131" t="s">
        <v>3497</v>
      </c>
      <c r="Q3811" s="131" t="s">
        <v>577</v>
      </c>
      <c r="R3811" s="134" t="s">
        <v>10929</v>
      </c>
      <c r="S3811" s="149">
        <v>8.7038888888888906</v>
      </c>
      <c r="T3811" s="149">
        <v>0.27199652777777783</v>
      </c>
      <c r="U3811" s="150">
        <v>45568</v>
      </c>
      <c r="V3811" s="149">
        <v>0.79999999999999982</v>
      </c>
      <c r="W3811" s="130">
        <v>0.27</v>
      </c>
      <c r="X3811" s="135">
        <v>17.5</v>
      </c>
      <c r="Y3811" s="130" t="str">
        <f t="shared" si="559"/>
        <v>N1922</v>
      </c>
      <c r="Z3811" s="130" t="str">
        <f t="shared" si="560"/>
        <v>3/BK-250A</v>
      </c>
      <c r="AA3811" s="135">
        <f t="shared" si="561"/>
        <v>0.27</v>
      </c>
      <c r="AB3811" s="135">
        <f t="shared" si="562"/>
        <v>0.28000000000000003</v>
      </c>
      <c r="AC3811" s="130">
        <f t="shared" si="563"/>
        <v>17.5</v>
      </c>
      <c r="AD3811" s="130" t="str">
        <f t="shared" si="564"/>
        <v>67001-795</v>
      </c>
      <c r="AE3811" s="136"/>
      <c r="AF3811" s="137"/>
      <c r="AG3811" s="1" t="s">
        <v>151</v>
      </c>
      <c r="AH3811" s="43">
        <v>2052</v>
      </c>
      <c r="AI3811" s="229">
        <v>45551</v>
      </c>
    </row>
    <row r="3812" spans="1:35" x14ac:dyDescent="0.25">
      <c r="A3812" s="147">
        <v>45541</v>
      </c>
      <c r="B3812" s="82" t="s">
        <v>10800</v>
      </c>
      <c r="C3812" s="51" t="s">
        <v>532</v>
      </c>
      <c r="D3812" s="51" t="s">
        <v>127</v>
      </c>
      <c r="E3812" s="54">
        <v>45562</v>
      </c>
      <c r="F3812" s="51" t="s">
        <v>125</v>
      </c>
      <c r="G3812" s="48" t="s">
        <v>126</v>
      </c>
      <c r="H3812" s="52">
        <v>200</v>
      </c>
      <c r="I3812" s="51" t="s">
        <v>364</v>
      </c>
      <c r="J3812" s="1">
        <v>13.68</v>
      </c>
      <c r="K3812" s="132">
        <v>1052171</v>
      </c>
      <c r="L3812" s="131"/>
      <c r="M3812" s="131">
        <v>11.1</v>
      </c>
      <c r="N3812" s="131">
        <v>2.6</v>
      </c>
      <c r="O3812" s="133">
        <f t="shared" si="566"/>
        <v>28.86</v>
      </c>
      <c r="P3812" s="131" t="s">
        <v>3486</v>
      </c>
      <c r="Q3812" s="131" t="s">
        <v>577</v>
      </c>
      <c r="R3812" s="134" t="s">
        <v>10929</v>
      </c>
      <c r="S3812" s="149">
        <v>32.516666666666666</v>
      </c>
      <c r="T3812" s="149">
        <v>0.16258333333333333</v>
      </c>
      <c r="U3812" s="150">
        <v>45568</v>
      </c>
      <c r="V3812" s="149">
        <v>3</v>
      </c>
      <c r="W3812" s="130">
        <v>0.28999999999999998</v>
      </c>
      <c r="X3812" s="135">
        <v>28.5</v>
      </c>
      <c r="Y3812" s="130" t="str">
        <f t="shared" si="559"/>
        <v>RL489</v>
      </c>
      <c r="Z3812" s="130" t="str">
        <f t="shared" si="560"/>
        <v>3/UR18650ZY</v>
      </c>
      <c r="AA3812" s="135">
        <f t="shared" si="561"/>
        <v>0.28999999999999998</v>
      </c>
      <c r="AB3812" s="135">
        <f t="shared" si="562"/>
        <v>13.68</v>
      </c>
      <c r="AC3812" s="130">
        <f t="shared" si="563"/>
        <v>28.5</v>
      </c>
      <c r="AD3812" s="130" t="str">
        <f t="shared" si="564"/>
        <v>66000-664</v>
      </c>
      <c r="AE3812" s="136"/>
      <c r="AF3812" s="137"/>
      <c r="AG3812" s="1" t="s">
        <v>153</v>
      </c>
      <c r="AH3812" s="43">
        <v>65022</v>
      </c>
      <c r="AI3812" s="229">
        <v>45541</v>
      </c>
    </row>
    <row r="3813" spans="1:35" x14ac:dyDescent="0.25">
      <c r="A3813" s="140">
        <v>45545</v>
      </c>
      <c r="B3813" s="55" t="s">
        <v>10812</v>
      </c>
      <c r="C3813" s="51" t="s">
        <v>7856</v>
      </c>
      <c r="D3813" s="51" t="s">
        <v>1297</v>
      </c>
      <c r="E3813" s="54">
        <v>45565</v>
      </c>
      <c r="F3813" s="51" t="s">
        <v>1295</v>
      </c>
      <c r="G3813" s="48" t="s">
        <v>1296</v>
      </c>
      <c r="H3813" s="52">
        <v>30</v>
      </c>
      <c r="I3813" s="51" t="s">
        <v>113</v>
      </c>
      <c r="J3813" s="1">
        <v>73.11</v>
      </c>
      <c r="K3813" s="132">
        <v>1052284</v>
      </c>
      <c r="L3813" s="131"/>
      <c r="M3813" s="131">
        <v>10.8</v>
      </c>
      <c r="N3813" s="131">
        <v>6.7</v>
      </c>
      <c r="O3813" s="133">
        <f t="shared" si="566"/>
        <v>72.360000000000014</v>
      </c>
      <c r="P3813" s="131" t="s">
        <v>3486</v>
      </c>
      <c r="Q3813" s="131" t="s">
        <v>372</v>
      </c>
      <c r="R3813" s="134" t="s">
        <v>259</v>
      </c>
      <c r="S3813" s="149">
        <v>37.740277777777784</v>
      </c>
      <c r="T3813" s="149">
        <v>1.2580092592592595</v>
      </c>
      <c r="U3813" s="150">
        <v>45567</v>
      </c>
      <c r="V3813" s="149">
        <v>0.50000000000000089</v>
      </c>
      <c r="W3813" s="130">
        <v>1</v>
      </c>
      <c r="X3813" s="135">
        <v>190</v>
      </c>
      <c r="Y3813" s="130" t="str">
        <f t="shared" si="559"/>
        <v>RL1184</v>
      </c>
      <c r="Z3813" s="130" t="str">
        <f t="shared" si="560"/>
        <v>6/NCR18650BF</v>
      </c>
      <c r="AA3813" s="135">
        <f t="shared" si="561"/>
        <v>1</v>
      </c>
      <c r="AB3813" s="135">
        <f t="shared" si="562"/>
        <v>73.11</v>
      </c>
      <c r="AC3813" s="130">
        <f t="shared" si="563"/>
        <v>190</v>
      </c>
      <c r="AD3813" s="130" t="str">
        <f t="shared" si="564"/>
        <v>67001-689</v>
      </c>
      <c r="AE3813" s="136"/>
      <c r="AF3813" s="137"/>
      <c r="AG3813" s="1" t="s">
        <v>153</v>
      </c>
      <c r="AH3813" s="43">
        <v>1039</v>
      </c>
      <c r="AI3813" s="229">
        <v>45544</v>
      </c>
    </row>
    <row r="3814" spans="1:35" x14ac:dyDescent="0.25">
      <c r="A3814" s="146">
        <v>45561</v>
      </c>
      <c r="B3814" s="57" t="s">
        <v>10883</v>
      </c>
      <c r="C3814" s="51" t="s">
        <v>1869</v>
      </c>
      <c r="D3814" s="51" t="s">
        <v>517</v>
      </c>
      <c r="E3814" s="54">
        <v>45580</v>
      </c>
      <c r="F3814" s="51" t="s">
        <v>1863</v>
      </c>
      <c r="G3814" s="48" t="s">
        <v>516</v>
      </c>
      <c r="H3814" s="52">
        <v>1</v>
      </c>
      <c r="I3814" s="51" t="s">
        <v>388</v>
      </c>
      <c r="J3814" s="1">
        <v>605.21</v>
      </c>
      <c r="K3814" s="132">
        <v>1053934</v>
      </c>
      <c r="L3814" s="131"/>
      <c r="M3814" s="131">
        <v>14.4</v>
      </c>
      <c r="N3814" s="131">
        <v>153</v>
      </c>
      <c r="O3814" s="133">
        <f t="shared" si="566"/>
        <v>2203.2000000000003</v>
      </c>
      <c r="P3814" s="131" t="s">
        <v>421</v>
      </c>
      <c r="Q3814" s="131" t="s">
        <v>518</v>
      </c>
      <c r="R3814" s="134" t="s">
        <v>3204</v>
      </c>
      <c r="S3814" s="149">
        <v>8.375833333333329</v>
      </c>
      <c r="T3814" s="149">
        <v>8.375833333333329</v>
      </c>
      <c r="U3814" s="150">
        <v>45567</v>
      </c>
      <c r="V3814" s="149">
        <v>0.41666666666666652</v>
      </c>
      <c r="W3814" s="130">
        <v>3.69</v>
      </c>
      <c r="X3814" s="135">
        <v>925</v>
      </c>
      <c r="Y3814" s="130" t="str">
        <f t="shared" si="559"/>
        <v>L123B</v>
      </c>
      <c r="Z3814" s="130" t="str">
        <f t="shared" si="560"/>
        <v>36/LS33600</v>
      </c>
      <c r="AA3814" s="135">
        <f t="shared" si="561"/>
        <v>3.69</v>
      </c>
      <c r="AB3814" s="135">
        <f t="shared" si="562"/>
        <v>605.21</v>
      </c>
      <c r="AC3814" s="130">
        <f t="shared" si="563"/>
        <v>925</v>
      </c>
      <c r="AD3814" s="130" t="str">
        <f t="shared" si="564"/>
        <v>66000-758</v>
      </c>
      <c r="AE3814" s="136"/>
      <c r="AF3814" s="137"/>
      <c r="AG3814" s="1" t="s">
        <v>152</v>
      </c>
      <c r="AH3814" s="43">
        <v>1895</v>
      </c>
      <c r="AI3814" s="229">
        <v>45559</v>
      </c>
    </row>
    <row r="3815" spans="1:35" x14ac:dyDescent="0.25">
      <c r="A3815" s="147">
        <v>45562</v>
      </c>
      <c r="B3815" s="82" t="s">
        <v>10899</v>
      </c>
      <c r="C3815" s="51" t="s">
        <v>10901</v>
      </c>
      <c r="D3815" s="51" t="s">
        <v>10930</v>
      </c>
      <c r="E3815" s="54">
        <v>45576</v>
      </c>
      <c r="F3815" s="51" t="s">
        <v>1280</v>
      </c>
      <c r="G3815" s="48" t="s">
        <v>10900</v>
      </c>
      <c r="H3815" s="52">
        <v>1</v>
      </c>
      <c r="I3815" s="51" t="s">
        <v>344</v>
      </c>
      <c r="J3815" s="1">
        <v>4.6500000000000004</v>
      </c>
      <c r="K3815" s="132">
        <v>1054338</v>
      </c>
      <c r="L3815" s="131"/>
      <c r="M3815" s="131">
        <v>3.6</v>
      </c>
      <c r="N3815" s="131">
        <v>1.8</v>
      </c>
      <c r="O3815" s="133">
        <f t="shared" si="566"/>
        <v>6.48</v>
      </c>
      <c r="P3815" s="131" t="s">
        <v>4011</v>
      </c>
      <c r="Q3815" s="131" t="s">
        <v>577</v>
      </c>
      <c r="R3815" s="134" t="s">
        <v>9048</v>
      </c>
      <c r="S3815" s="149">
        <v>1.6638888888888901</v>
      </c>
      <c r="T3815" s="149">
        <v>1.6638888888888901</v>
      </c>
      <c r="U3815" s="150">
        <v>45567</v>
      </c>
      <c r="V3815" s="149">
        <v>0.33333333333333348</v>
      </c>
      <c r="W3815" s="130">
        <v>0.25</v>
      </c>
      <c r="X3815" s="135">
        <v>40</v>
      </c>
      <c r="Y3815" s="130" t="str">
        <f t="shared" si="559"/>
        <v>RECELL1744</v>
      </c>
      <c r="Z3815" s="130" t="str">
        <f t="shared" si="560"/>
        <v>3/IT1800Cs</v>
      </c>
      <c r="AA3815" s="135">
        <f t="shared" si="561"/>
        <v>0.25</v>
      </c>
      <c r="AB3815" s="135">
        <f t="shared" si="562"/>
        <v>4.6500000000000004</v>
      </c>
      <c r="AC3815" s="130">
        <f t="shared" si="563"/>
        <v>40</v>
      </c>
      <c r="AD3815" s="130" t="str">
        <f t="shared" si="564"/>
        <v>66003-318</v>
      </c>
      <c r="AE3815" s="136"/>
      <c r="AF3815" s="137"/>
      <c r="AG3815" s="1" t="s">
        <v>9312</v>
      </c>
      <c r="AH3815" s="43">
        <v>23984</v>
      </c>
      <c r="AI3815" s="229">
        <v>45562</v>
      </c>
    </row>
    <row r="3816" spans="1:35" x14ac:dyDescent="0.25">
      <c r="A3816" s="146">
        <v>45554</v>
      </c>
      <c r="B3816" s="57" t="s">
        <v>10856</v>
      </c>
      <c r="C3816" s="51" t="s">
        <v>7867</v>
      </c>
      <c r="D3816" s="51" t="s">
        <v>2252</v>
      </c>
      <c r="E3816" s="54">
        <v>45561</v>
      </c>
      <c r="F3816" s="51" t="s">
        <v>10857</v>
      </c>
      <c r="G3816" s="48" t="s">
        <v>2250</v>
      </c>
      <c r="H3816" s="52">
        <v>20</v>
      </c>
      <c r="I3816" s="51" t="s">
        <v>95</v>
      </c>
      <c r="J3816" s="1">
        <v>28.67</v>
      </c>
      <c r="K3816" s="132">
        <v>1053391</v>
      </c>
      <c r="L3816" s="131"/>
      <c r="M3816" s="131">
        <v>13.5</v>
      </c>
      <c r="N3816" s="131">
        <v>36</v>
      </c>
      <c r="O3816" s="133">
        <f t="shared" si="566"/>
        <v>486</v>
      </c>
      <c r="P3816" s="131" t="s">
        <v>10695</v>
      </c>
      <c r="Q3816" s="131" t="s">
        <v>1442</v>
      </c>
      <c r="R3816" s="134" t="s">
        <v>10931</v>
      </c>
      <c r="S3816" s="149">
        <v>21.268611111111106</v>
      </c>
      <c r="T3816" s="149">
        <v>1.0634305555555552</v>
      </c>
      <c r="U3816" s="150">
        <v>45566</v>
      </c>
      <c r="V3816" s="149">
        <v>0.66666666666666696</v>
      </c>
      <c r="W3816" s="130">
        <v>0.93</v>
      </c>
      <c r="X3816" s="135">
        <v>85</v>
      </c>
      <c r="Y3816" s="130" t="str">
        <f t="shared" si="559"/>
        <v>AL251B</v>
      </c>
      <c r="Z3816" s="130" t="str">
        <f t="shared" si="560"/>
        <v xml:space="preserve">18/LR20XW </v>
      </c>
      <c r="AA3816" s="135">
        <f t="shared" si="561"/>
        <v>0.93</v>
      </c>
      <c r="AB3816" s="135">
        <f t="shared" si="562"/>
        <v>28.67</v>
      </c>
      <c r="AC3816" s="130">
        <f t="shared" si="563"/>
        <v>85</v>
      </c>
      <c r="AD3816" s="130" t="str">
        <f t="shared" si="564"/>
        <v>66000-244</v>
      </c>
      <c r="AE3816" s="136"/>
      <c r="AF3816" s="137"/>
      <c r="AG3816" s="1" t="s">
        <v>153</v>
      </c>
      <c r="AH3816" s="43">
        <v>65774</v>
      </c>
      <c r="AI3816" s="229">
        <v>45553</v>
      </c>
    </row>
    <row r="3817" spans="1:35" x14ac:dyDescent="0.25">
      <c r="A3817" s="146">
        <v>45519</v>
      </c>
      <c r="B3817" s="57" t="s">
        <v>10668</v>
      </c>
      <c r="C3817" s="51" t="s">
        <v>655</v>
      </c>
      <c r="D3817" s="51" t="s">
        <v>656</v>
      </c>
      <c r="E3817" s="54">
        <v>45544</v>
      </c>
      <c r="F3817" s="51" t="s">
        <v>652</v>
      </c>
      <c r="G3817" s="48" t="s">
        <v>653</v>
      </c>
      <c r="H3817" s="52">
        <v>360</v>
      </c>
      <c r="I3817" s="51" t="s">
        <v>654</v>
      </c>
      <c r="J3817" s="1">
        <v>5.59</v>
      </c>
      <c r="K3817" s="132">
        <v>1049510</v>
      </c>
      <c r="L3817" s="131"/>
      <c r="M3817" s="131">
        <v>3.6</v>
      </c>
      <c r="N3817" s="131">
        <v>2.25</v>
      </c>
      <c r="O3817" s="133">
        <f t="shared" si="566"/>
        <v>8.1</v>
      </c>
      <c r="P3817" s="131" t="s">
        <v>3486</v>
      </c>
      <c r="Q3817" s="131" t="s">
        <v>412</v>
      </c>
      <c r="R3817" s="134" t="s">
        <v>9073</v>
      </c>
      <c r="S3817" s="149">
        <v>50.621666666666663</v>
      </c>
      <c r="T3817" s="149">
        <v>0.14061574074074074</v>
      </c>
      <c r="U3817" s="150">
        <v>45565</v>
      </c>
      <c r="V3817" s="149">
        <v>5.3333333333333339</v>
      </c>
      <c r="W3817" s="130">
        <v>0.12</v>
      </c>
      <c r="X3817" s="135">
        <v>12.8</v>
      </c>
      <c r="Y3817" s="130" t="str">
        <f t="shared" si="559"/>
        <v>RL1232</v>
      </c>
      <c r="Z3817" s="130" t="str">
        <f t="shared" si="560"/>
        <v>1/UR18650A</v>
      </c>
      <c r="AA3817" s="135">
        <f t="shared" si="561"/>
        <v>0.12</v>
      </c>
      <c r="AB3817" s="135">
        <f t="shared" si="562"/>
        <v>5.59</v>
      </c>
      <c r="AC3817" s="130">
        <f t="shared" si="563"/>
        <v>12.8</v>
      </c>
      <c r="AD3817" s="130" t="str">
        <f t="shared" si="564"/>
        <v>67001-718</v>
      </c>
      <c r="AE3817" s="136"/>
      <c r="AF3817" s="137"/>
      <c r="AG3817" s="1" t="s">
        <v>153</v>
      </c>
      <c r="AH3817" s="43">
        <v>35562</v>
      </c>
      <c r="AI3817" s="229">
        <v>45517</v>
      </c>
    </row>
    <row r="3818" spans="1:35" x14ac:dyDescent="0.25">
      <c r="A3818" s="147">
        <v>45555</v>
      </c>
      <c r="B3818" s="82" t="s">
        <v>10861</v>
      </c>
      <c r="C3818" s="51" t="s">
        <v>2055</v>
      </c>
      <c r="D3818" s="51" t="s">
        <v>6391</v>
      </c>
      <c r="E3818" s="54">
        <v>45575</v>
      </c>
      <c r="F3818" s="51" t="s">
        <v>6388</v>
      </c>
      <c r="G3818" s="48" t="s">
        <v>6389</v>
      </c>
      <c r="H3818" s="52">
        <v>20</v>
      </c>
      <c r="I3818" s="51" t="s">
        <v>256</v>
      </c>
      <c r="J3818" s="1">
        <v>1.76</v>
      </c>
      <c r="K3818" s="132">
        <v>1053463</v>
      </c>
      <c r="L3818" s="131"/>
      <c r="M3818" s="131">
        <v>6</v>
      </c>
      <c r="N3818" s="131"/>
      <c r="O3818" s="133">
        <f t="shared" si="566"/>
        <v>0</v>
      </c>
      <c r="P3818" s="131" t="s">
        <v>10695</v>
      </c>
      <c r="Q3818" s="131" t="s">
        <v>562</v>
      </c>
      <c r="R3818" s="134" t="s">
        <v>5667</v>
      </c>
      <c r="S3818" s="149">
        <v>12.388888888888889</v>
      </c>
      <c r="T3818" s="149">
        <v>0.61944444444444446</v>
      </c>
      <c r="U3818" s="150">
        <v>45562</v>
      </c>
      <c r="V3818" s="149">
        <v>0.49999999999999822</v>
      </c>
      <c r="W3818" s="130">
        <v>0.42</v>
      </c>
      <c r="X3818" s="135">
        <v>5.82</v>
      </c>
      <c r="Y3818" s="130" t="str">
        <f t="shared" si="559"/>
        <v>AL502</v>
      </c>
      <c r="Z3818" s="130" t="str">
        <f t="shared" si="560"/>
        <v>4/LR6XW</v>
      </c>
      <c r="AA3818" s="135">
        <f t="shared" si="561"/>
        <v>0.42</v>
      </c>
      <c r="AB3818" s="135">
        <f t="shared" si="562"/>
        <v>1.76</v>
      </c>
      <c r="AC3818" s="130">
        <f t="shared" si="563"/>
        <v>5.82</v>
      </c>
      <c r="AD3818" s="130" t="str">
        <f t="shared" si="564"/>
        <v>38001-204SL1</v>
      </c>
      <c r="AE3818" s="136"/>
      <c r="AF3818" s="137"/>
      <c r="AG3818" s="1" t="s">
        <v>573</v>
      </c>
      <c r="AH3818" s="43">
        <v>1736</v>
      </c>
      <c r="AI3818" s="229">
        <v>45554</v>
      </c>
    </row>
    <row r="3819" spans="1:35" x14ac:dyDescent="0.25">
      <c r="A3819" s="144">
        <v>45553</v>
      </c>
      <c r="B3819" s="56" t="s">
        <v>10852</v>
      </c>
      <c r="C3819" s="51" t="s">
        <v>2270</v>
      </c>
      <c r="D3819" s="51" t="s">
        <v>2271</v>
      </c>
      <c r="E3819" s="54">
        <v>45568</v>
      </c>
      <c r="F3819" s="51" t="s">
        <v>1289</v>
      </c>
      <c r="G3819" s="48" t="s">
        <v>2269</v>
      </c>
      <c r="H3819" s="52">
        <v>1</v>
      </c>
      <c r="I3819" s="51" t="s">
        <v>295</v>
      </c>
      <c r="J3819" s="1">
        <v>9.48</v>
      </c>
      <c r="K3819" s="132">
        <v>1053307</v>
      </c>
      <c r="L3819" s="131"/>
      <c r="M3819" s="131">
        <v>3.7</v>
      </c>
      <c r="N3819" s="131">
        <v>2.2999999999999998</v>
      </c>
      <c r="O3819" s="133">
        <f t="shared" si="566"/>
        <v>8.51</v>
      </c>
      <c r="P3819" s="131" t="s">
        <v>3486</v>
      </c>
      <c r="Q3819" s="131" t="s">
        <v>550</v>
      </c>
      <c r="R3819" s="134" t="s">
        <v>9048</v>
      </c>
      <c r="S3819" s="149">
        <v>2.5205555555555534</v>
      </c>
      <c r="T3819" s="149">
        <v>2.5205555555555534</v>
      </c>
      <c r="U3819" s="150">
        <v>45562</v>
      </c>
      <c r="V3819" s="149">
        <v>8.3333333333335702E-2</v>
      </c>
      <c r="W3819" s="130">
        <v>1.51</v>
      </c>
      <c r="X3819" s="135">
        <v>72.239999999999995</v>
      </c>
      <c r="Y3819" s="130" t="str">
        <f t="shared" si="559"/>
        <v>RECELL543</v>
      </c>
      <c r="Z3819" s="130" t="str">
        <f t="shared" si="560"/>
        <v>2/UF553450Z</v>
      </c>
      <c r="AA3819" s="135">
        <f t="shared" si="561"/>
        <v>1.51</v>
      </c>
      <c r="AB3819" s="135">
        <f t="shared" si="562"/>
        <v>9.48</v>
      </c>
      <c r="AC3819" s="130">
        <f t="shared" si="563"/>
        <v>72.239999999999995</v>
      </c>
      <c r="AD3819" s="130" t="str">
        <f t="shared" si="564"/>
        <v>22000-528K</v>
      </c>
      <c r="AE3819" s="136"/>
      <c r="AF3819" s="137"/>
      <c r="AG3819" s="1" t="s">
        <v>9312</v>
      </c>
      <c r="AH3819" s="43" t="s">
        <v>10780</v>
      </c>
      <c r="AI3819" s="229">
        <v>45553</v>
      </c>
    </row>
    <row r="3820" spans="1:35" x14ac:dyDescent="0.25">
      <c r="A3820" s="146">
        <v>45561</v>
      </c>
      <c r="B3820" s="57" t="s">
        <v>10876</v>
      </c>
      <c r="C3820" s="51" t="s">
        <v>3121</v>
      </c>
      <c r="D3820" s="51" t="s">
        <v>3122</v>
      </c>
      <c r="E3820" s="54">
        <v>45574</v>
      </c>
      <c r="F3820" s="51" t="s">
        <v>282</v>
      </c>
      <c r="G3820" s="48" t="s">
        <v>3120</v>
      </c>
      <c r="H3820" s="52">
        <v>1</v>
      </c>
      <c r="I3820" s="51" t="s">
        <v>299</v>
      </c>
      <c r="J3820" s="1">
        <v>31.44</v>
      </c>
      <c r="K3820" s="132">
        <v>1054132</v>
      </c>
      <c r="L3820" s="131"/>
      <c r="M3820" s="131">
        <v>14.4</v>
      </c>
      <c r="N3820" s="131">
        <v>4.0999999999999996</v>
      </c>
      <c r="O3820" s="133">
        <f t="shared" si="566"/>
        <v>59.04</v>
      </c>
      <c r="P3820" s="131" t="s">
        <v>3486</v>
      </c>
      <c r="Q3820" s="131" t="s">
        <v>92</v>
      </c>
      <c r="R3820" s="134" t="s">
        <v>9048</v>
      </c>
      <c r="S3820" s="149">
        <v>1.9977777777777788</v>
      </c>
      <c r="T3820" s="149">
        <v>1.9977777777777788</v>
      </c>
      <c r="U3820" s="150">
        <v>45562</v>
      </c>
      <c r="V3820" s="149">
        <v>8.3333333333333037E-2</v>
      </c>
      <c r="W3820" s="130">
        <v>1.71</v>
      </c>
      <c r="X3820" s="135">
        <v>120</v>
      </c>
      <c r="Y3820" s="130" t="str">
        <f t="shared" si="559"/>
        <v>RECELL323</v>
      </c>
      <c r="Z3820" s="130" t="str">
        <f t="shared" si="560"/>
        <v>8/UR18650RX</v>
      </c>
      <c r="AA3820" s="135">
        <f t="shared" si="561"/>
        <v>1.71</v>
      </c>
      <c r="AB3820" s="135">
        <f t="shared" si="562"/>
        <v>31.44</v>
      </c>
      <c r="AC3820" s="130">
        <f t="shared" si="563"/>
        <v>120</v>
      </c>
      <c r="AD3820" s="130" t="str">
        <f t="shared" si="564"/>
        <v>30008-108ROTHEN</v>
      </c>
      <c r="AE3820" s="136"/>
      <c r="AF3820" s="137"/>
      <c r="AG3820" s="1" t="s">
        <v>9312</v>
      </c>
      <c r="AH3820" s="43" t="s">
        <v>283</v>
      </c>
      <c r="AI3820" s="229">
        <v>45560</v>
      </c>
    </row>
    <row r="3821" spans="1:35" x14ac:dyDescent="0.25">
      <c r="A3821" s="147">
        <v>45555</v>
      </c>
      <c r="B3821" s="82" t="s">
        <v>10862</v>
      </c>
      <c r="C3821" s="51" t="s">
        <v>10864</v>
      </c>
      <c r="D3821" s="51" t="s">
        <v>10865</v>
      </c>
      <c r="E3821" s="54">
        <v>45569</v>
      </c>
      <c r="F3821" s="51" t="s">
        <v>423</v>
      </c>
      <c r="G3821" s="48" t="s">
        <v>10863</v>
      </c>
      <c r="H3821" s="52">
        <v>1</v>
      </c>
      <c r="I3821" s="51" t="s">
        <v>3756</v>
      </c>
      <c r="J3821" s="1">
        <v>0.84</v>
      </c>
      <c r="K3821" s="132">
        <v>1053664</v>
      </c>
      <c r="L3821" s="131"/>
      <c r="M3821" s="131">
        <v>3.2</v>
      </c>
      <c r="N3821" s="131">
        <v>0.6</v>
      </c>
      <c r="O3821" s="133">
        <f t="shared" si="566"/>
        <v>1.92</v>
      </c>
      <c r="P3821" s="131" t="s">
        <v>508</v>
      </c>
      <c r="Q3821" s="131" t="s">
        <v>412</v>
      </c>
      <c r="R3821" s="134" t="s">
        <v>9048</v>
      </c>
      <c r="S3821" s="149">
        <v>0.27833333333333288</v>
      </c>
      <c r="T3821" s="149">
        <v>0.27833333333333288</v>
      </c>
      <c r="U3821" s="150">
        <v>45562</v>
      </c>
      <c r="V3821" s="149">
        <v>8.333333333333437E-2</v>
      </c>
      <c r="W3821" s="130">
        <v>0.25</v>
      </c>
      <c r="X3821" s="135">
        <v>30</v>
      </c>
      <c r="Y3821" s="130" t="str">
        <f t="shared" si="559"/>
        <v>RL1381</v>
      </c>
      <c r="Z3821" s="130" t="str">
        <f t="shared" si="560"/>
        <v>1/IFR14500EC</v>
      </c>
      <c r="AA3821" s="135">
        <f t="shared" si="561"/>
        <v>0.25</v>
      </c>
      <c r="AB3821" s="135">
        <f t="shared" si="562"/>
        <v>0.84</v>
      </c>
      <c r="AC3821" s="130">
        <f t="shared" si="563"/>
        <v>30</v>
      </c>
      <c r="AD3821" s="130" t="str">
        <f t="shared" si="564"/>
        <v>89003-211LX</v>
      </c>
      <c r="AE3821" s="136"/>
      <c r="AF3821" s="137"/>
      <c r="AG3821" s="1" t="s">
        <v>152</v>
      </c>
      <c r="AH3821" s="43">
        <v>23891</v>
      </c>
      <c r="AI3821" s="229">
        <v>45555</v>
      </c>
    </row>
    <row r="3822" spans="1:35" x14ac:dyDescent="0.25">
      <c r="A3822" s="147">
        <v>45555</v>
      </c>
      <c r="B3822" s="82" t="s">
        <v>10860</v>
      </c>
      <c r="C3822" s="51" t="s">
        <v>2787</v>
      </c>
      <c r="D3822" s="51" t="s">
        <v>2788</v>
      </c>
      <c r="E3822" s="54">
        <v>45569</v>
      </c>
      <c r="F3822" s="51" t="s">
        <v>4500</v>
      </c>
      <c r="G3822" s="48" t="s">
        <v>2785</v>
      </c>
      <c r="H3822" s="52">
        <v>1</v>
      </c>
      <c r="I3822" s="51" t="s">
        <v>622</v>
      </c>
      <c r="J3822" s="1">
        <v>20.22</v>
      </c>
      <c r="K3822" s="132">
        <v>1053569</v>
      </c>
      <c r="L3822" s="131" t="s">
        <v>2786</v>
      </c>
      <c r="M3822" s="131">
        <v>12</v>
      </c>
      <c r="N3822" s="131">
        <v>2.9</v>
      </c>
      <c r="O3822" s="133">
        <f t="shared" si="566"/>
        <v>34.799999999999997</v>
      </c>
      <c r="P3822" s="131" t="s">
        <v>115</v>
      </c>
      <c r="Q3822" s="131" t="s">
        <v>582</v>
      </c>
      <c r="R3822" s="134" t="s">
        <v>9048</v>
      </c>
      <c r="S3822" s="149">
        <v>0.88333333333333419</v>
      </c>
      <c r="T3822" s="149">
        <v>0.88333333333333419</v>
      </c>
      <c r="U3822" s="150">
        <v>45562</v>
      </c>
      <c r="V3822" s="149">
        <v>8.3333333333333037E-2</v>
      </c>
      <c r="W3822" s="130">
        <v>0.52</v>
      </c>
      <c r="X3822" s="135">
        <v>106.26</v>
      </c>
      <c r="Y3822" s="130" t="str">
        <f t="shared" si="559"/>
        <v>RECELL661</v>
      </c>
      <c r="Z3822" s="130" t="str">
        <f t="shared" si="560"/>
        <v>2/12SB2.9P</v>
      </c>
      <c r="AA3822" s="135">
        <f t="shared" si="561"/>
        <v>0.52</v>
      </c>
      <c r="AB3822" s="135">
        <f t="shared" si="562"/>
        <v>20.22</v>
      </c>
      <c r="AC3822" s="130">
        <f t="shared" si="563"/>
        <v>106.26</v>
      </c>
      <c r="AD3822" s="130" t="str">
        <f t="shared" si="564"/>
        <v>22000-299K</v>
      </c>
      <c r="AE3822" s="136"/>
      <c r="AF3822" s="137"/>
      <c r="AG3822" s="1" t="s">
        <v>9312</v>
      </c>
      <c r="AH3822" s="43">
        <v>2115</v>
      </c>
      <c r="AI3822" s="229">
        <v>45554</v>
      </c>
    </row>
    <row r="3823" spans="1:35" x14ac:dyDescent="0.25">
      <c r="A3823" s="147">
        <v>45548</v>
      </c>
      <c r="B3823" s="82" t="s">
        <v>10838</v>
      </c>
      <c r="C3823" s="51" t="s">
        <v>1404</v>
      </c>
      <c r="D3823" s="51" t="s">
        <v>1405</v>
      </c>
      <c r="E3823" s="54">
        <v>45562</v>
      </c>
      <c r="F3823" s="51" t="s">
        <v>285</v>
      </c>
      <c r="G3823" s="48" t="s">
        <v>1403</v>
      </c>
      <c r="H3823" s="52">
        <v>1</v>
      </c>
      <c r="I3823" s="51" t="s">
        <v>1356</v>
      </c>
      <c r="J3823" s="1">
        <v>41.77</v>
      </c>
      <c r="K3823" s="132">
        <v>1052927</v>
      </c>
      <c r="L3823" s="131"/>
      <c r="M3823" s="131">
        <v>18</v>
      </c>
      <c r="N3823" s="131">
        <v>2.5</v>
      </c>
      <c r="O3823" s="133">
        <f t="shared" ref="O3823:O3854" si="567">N3823*M3823</f>
        <v>45</v>
      </c>
      <c r="P3823" s="131" t="s">
        <v>4011</v>
      </c>
      <c r="Q3823" s="131" t="s">
        <v>590</v>
      </c>
      <c r="R3823" s="134" t="s">
        <v>9048</v>
      </c>
      <c r="S3823" s="149">
        <v>2.3947222222222231</v>
      </c>
      <c r="T3823" s="149">
        <v>2.3947222222222231</v>
      </c>
      <c r="U3823" s="150">
        <v>45561</v>
      </c>
      <c r="V3823" s="149">
        <v>0.16666666666666607</v>
      </c>
      <c r="W3823" s="130">
        <v>1.24</v>
      </c>
      <c r="X3823" s="135">
        <v>120</v>
      </c>
      <c r="Y3823" s="130" t="str">
        <f t="shared" si="559"/>
        <v>RECELL259</v>
      </c>
      <c r="Z3823" s="130" t="str">
        <f t="shared" si="560"/>
        <v>15/NC2500SCR</v>
      </c>
      <c r="AA3823" s="135">
        <f t="shared" si="561"/>
        <v>1.24</v>
      </c>
      <c r="AB3823" s="135">
        <f t="shared" si="562"/>
        <v>41.77</v>
      </c>
      <c r="AC3823" s="130">
        <f t="shared" si="563"/>
        <v>120</v>
      </c>
      <c r="AD3823" s="130" t="str">
        <f t="shared" si="564"/>
        <v>22000-446I</v>
      </c>
      <c r="AE3823" s="136"/>
      <c r="AF3823" s="137"/>
      <c r="AG3823" s="1" t="s">
        <v>9312</v>
      </c>
      <c r="AH3823" s="43" t="s">
        <v>286</v>
      </c>
      <c r="AI3823" s="229">
        <v>45548</v>
      </c>
    </row>
    <row r="3824" spans="1:35" x14ac:dyDescent="0.25">
      <c r="A3824" s="147">
        <v>45548</v>
      </c>
      <c r="B3824" s="82" t="s">
        <v>10835</v>
      </c>
      <c r="C3824" s="51" t="s">
        <v>379</v>
      </c>
      <c r="D3824" s="51" t="s">
        <v>825</v>
      </c>
      <c r="E3824" s="54">
        <v>45562</v>
      </c>
      <c r="F3824" s="51" t="s">
        <v>311</v>
      </c>
      <c r="G3824" s="48" t="s">
        <v>824</v>
      </c>
      <c r="H3824" s="52">
        <v>15</v>
      </c>
      <c r="I3824" s="51" t="s">
        <v>378</v>
      </c>
      <c r="J3824" s="1">
        <v>5.0599999999999996</v>
      </c>
      <c r="K3824" s="132">
        <v>1052844</v>
      </c>
      <c r="L3824" s="131"/>
      <c r="M3824" s="131">
        <v>3</v>
      </c>
      <c r="N3824" s="131">
        <v>3</v>
      </c>
      <c r="O3824" s="133">
        <f t="shared" si="567"/>
        <v>9</v>
      </c>
      <c r="P3824" s="131" t="s">
        <v>411</v>
      </c>
      <c r="Q3824" s="131" t="s">
        <v>124</v>
      </c>
      <c r="R3824" s="134" t="s">
        <v>248</v>
      </c>
      <c r="S3824" s="149">
        <v>7.1161111111111097</v>
      </c>
      <c r="T3824" s="149">
        <v>0.47440740740740733</v>
      </c>
      <c r="U3824" s="150">
        <v>45561</v>
      </c>
      <c r="V3824" s="149">
        <v>0.41666666666666785</v>
      </c>
      <c r="W3824" s="130">
        <v>0.33</v>
      </c>
      <c r="X3824" s="135">
        <v>16.899999999999999</v>
      </c>
      <c r="Y3824" s="130" t="str">
        <f t="shared" si="559"/>
        <v>L500</v>
      </c>
      <c r="Z3824" s="130" t="str">
        <f t="shared" si="560"/>
        <v>3/CR2477</v>
      </c>
      <c r="AA3824" s="135">
        <f t="shared" si="561"/>
        <v>0.33</v>
      </c>
      <c r="AB3824" s="135">
        <f t="shared" si="562"/>
        <v>5.0599999999999996</v>
      </c>
      <c r="AC3824" s="130">
        <f t="shared" si="563"/>
        <v>16.899999999999999</v>
      </c>
      <c r="AD3824" s="130" t="str">
        <f t="shared" si="564"/>
        <v>66000-679</v>
      </c>
      <c r="AE3824" s="136"/>
      <c r="AF3824" s="137"/>
      <c r="AG3824" s="1" t="s">
        <v>153</v>
      </c>
      <c r="AH3824" s="43">
        <v>65813</v>
      </c>
      <c r="AI3824" s="229">
        <v>45547</v>
      </c>
    </row>
    <row r="3825" spans="1:35" x14ac:dyDescent="0.25">
      <c r="A3825" s="146">
        <v>45491</v>
      </c>
      <c r="B3825" s="57" t="s">
        <v>10403</v>
      </c>
      <c r="C3825" s="60" t="s">
        <v>10404</v>
      </c>
      <c r="D3825" s="51" t="s">
        <v>9032</v>
      </c>
      <c r="E3825" s="54">
        <v>45510</v>
      </c>
      <c r="F3825" s="51" t="s">
        <v>10654</v>
      </c>
      <c r="G3825" s="48" t="s">
        <v>9031</v>
      </c>
      <c r="H3825" s="52">
        <v>38</v>
      </c>
      <c r="I3825" s="51" t="s">
        <v>1257</v>
      </c>
      <c r="J3825" s="1">
        <v>141.21</v>
      </c>
      <c r="K3825" s="132">
        <v>1046646</v>
      </c>
      <c r="L3825" s="131"/>
      <c r="M3825" s="131">
        <v>3.67</v>
      </c>
      <c r="N3825" s="131">
        <v>11</v>
      </c>
      <c r="O3825" s="133">
        <f t="shared" si="567"/>
        <v>40.369999999999997</v>
      </c>
      <c r="P3825" s="131" t="s">
        <v>10405</v>
      </c>
      <c r="Q3825" s="131" t="s">
        <v>412</v>
      </c>
      <c r="R3825" s="134" t="s">
        <v>2172</v>
      </c>
      <c r="S3825" s="149">
        <v>15.616666666666667</v>
      </c>
      <c r="T3825" s="149">
        <v>0.41096491228070176</v>
      </c>
      <c r="U3825" s="150">
        <v>45565</v>
      </c>
      <c r="V3825" s="149">
        <v>1.1666666666666652</v>
      </c>
      <c r="W3825" s="130">
        <v>0.45</v>
      </c>
      <c r="X3825" s="135">
        <v>122</v>
      </c>
      <c r="Y3825" s="130" t="str">
        <f t="shared" si="559"/>
        <v>DH63R</v>
      </c>
      <c r="Z3825" s="130" t="str">
        <f t="shared" si="560"/>
        <v>1/4286-201</v>
      </c>
      <c r="AA3825" s="135">
        <f t="shared" si="561"/>
        <v>0.45</v>
      </c>
      <c r="AB3825" s="135">
        <f t="shared" si="562"/>
        <v>141.21</v>
      </c>
      <c r="AC3825" s="130">
        <f t="shared" si="563"/>
        <v>122</v>
      </c>
      <c r="AD3825" s="130" t="str">
        <f t="shared" si="564"/>
        <v>67001-846DH63R</v>
      </c>
      <c r="AE3825" s="136"/>
      <c r="AF3825" s="137"/>
      <c r="AG3825" s="1" t="s">
        <v>153</v>
      </c>
      <c r="AH3825" s="43">
        <v>2981</v>
      </c>
      <c r="AI3825" s="229">
        <v>45489</v>
      </c>
    </row>
    <row r="3826" spans="1:35" x14ac:dyDescent="0.25">
      <c r="A3826" s="144">
        <v>45553</v>
      </c>
      <c r="B3826" s="56" t="s">
        <v>10846</v>
      </c>
      <c r="C3826" s="51" t="s">
        <v>5055</v>
      </c>
      <c r="D3826" s="51" t="s">
        <v>972</v>
      </c>
      <c r="E3826" s="54">
        <v>45562</v>
      </c>
      <c r="F3826" s="51" t="s">
        <v>10278</v>
      </c>
      <c r="G3826" s="48" t="s">
        <v>1529</v>
      </c>
      <c r="H3826" s="52">
        <v>4</v>
      </c>
      <c r="I3826" s="51" t="s">
        <v>3492</v>
      </c>
      <c r="J3826" s="1">
        <v>149.68</v>
      </c>
      <c r="K3826" s="132">
        <v>1053219</v>
      </c>
      <c r="L3826" s="131"/>
      <c r="M3826" s="131"/>
      <c r="N3826" s="131"/>
      <c r="O3826" s="133">
        <f t="shared" si="567"/>
        <v>0</v>
      </c>
      <c r="P3826" s="131"/>
      <c r="Q3826" s="131"/>
      <c r="R3826" s="134" t="s">
        <v>6881</v>
      </c>
      <c r="S3826" s="149">
        <v>16.177777777777777</v>
      </c>
      <c r="T3826" s="149">
        <v>4.0444444444444443</v>
      </c>
      <c r="U3826" s="150">
        <v>45569</v>
      </c>
      <c r="V3826" s="149">
        <v>0.33333333333333348</v>
      </c>
      <c r="W3826" s="130">
        <v>2.69</v>
      </c>
      <c r="X3826" s="135">
        <v>220</v>
      </c>
      <c r="Y3826" s="130" t="str">
        <f t="shared" si="559"/>
        <v>CH336</v>
      </c>
      <c r="Z3826" s="130" t="str">
        <f t="shared" si="560"/>
        <v>1/TSB-003APCB</v>
      </c>
      <c r="AA3826" s="135">
        <f t="shared" si="561"/>
        <v>2.69</v>
      </c>
      <c r="AB3826" s="135">
        <f t="shared" si="562"/>
        <v>149.68</v>
      </c>
      <c r="AC3826" s="130">
        <f t="shared" si="563"/>
        <v>220</v>
      </c>
      <c r="AD3826" s="130" t="str">
        <f t="shared" si="564"/>
        <v>66001-133</v>
      </c>
      <c r="AE3826" s="136"/>
      <c r="AF3826" s="137"/>
      <c r="AG3826" s="1" t="s">
        <v>573</v>
      </c>
      <c r="AH3826" s="43">
        <v>25091</v>
      </c>
      <c r="AI3826" s="229">
        <v>45552</v>
      </c>
    </row>
    <row r="3827" spans="1:35" x14ac:dyDescent="0.25">
      <c r="A3827" s="147">
        <v>45569</v>
      </c>
      <c r="B3827" s="82" t="s">
        <v>10916</v>
      </c>
      <c r="C3827" s="51" t="s">
        <v>10918</v>
      </c>
      <c r="D3827" s="51" t="s">
        <v>10944</v>
      </c>
      <c r="E3827" s="54">
        <v>45581</v>
      </c>
      <c r="F3827" s="51" t="s">
        <v>2862</v>
      </c>
      <c r="G3827" s="48" t="s">
        <v>10917</v>
      </c>
      <c r="H3827" s="52">
        <v>1</v>
      </c>
      <c r="I3827" s="51" t="s">
        <v>8800</v>
      </c>
      <c r="J3827" s="1">
        <v>160.04</v>
      </c>
      <c r="K3827" s="132">
        <v>1054792</v>
      </c>
      <c r="L3827" s="131"/>
      <c r="M3827" s="131">
        <v>13.2</v>
      </c>
      <c r="N3827" s="131">
        <v>12.5</v>
      </c>
      <c r="O3827" s="133">
        <f t="shared" si="567"/>
        <v>165</v>
      </c>
      <c r="P3827" s="131" t="s">
        <v>508</v>
      </c>
      <c r="Q3827" s="131" t="s">
        <v>5217</v>
      </c>
      <c r="R3827" s="134" t="s">
        <v>9048</v>
      </c>
      <c r="S3827" s="149">
        <v>3.4013888888888886</v>
      </c>
      <c r="T3827" s="149">
        <v>3.4013888888888886</v>
      </c>
      <c r="U3827" s="150">
        <v>45573</v>
      </c>
      <c r="V3827" s="149">
        <v>8.3333333333333037E-2</v>
      </c>
      <c r="W3827" s="130">
        <v>2</v>
      </c>
      <c r="X3827" s="135">
        <v>391.6</v>
      </c>
      <c r="Y3827" s="130" t="str">
        <f t="shared" si="559"/>
        <v>RECELL1747</v>
      </c>
      <c r="Z3827" s="130" t="str">
        <f t="shared" si="560"/>
        <v>20/ANR26650M1B</v>
      </c>
      <c r="AA3827" s="135">
        <f t="shared" si="561"/>
        <v>2</v>
      </c>
      <c r="AB3827" s="135">
        <f t="shared" si="562"/>
        <v>160.04</v>
      </c>
      <c r="AC3827" s="130">
        <f t="shared" si="563"/>
        <v>391.6</v>
      </c>
      <c r="AD3827" s="130" t="str">
        <f t="shared" si="564"/>
        <v>89005-895B</v>
      </c>
      <c r="AE3827" s="136"/>
      <c r="AF3827" s="137"/>
      <c r="AG3827" s="1" t="s">
        <v>9312</v>
      </c>
      <c r="AH3827" s="43">
        <v>35767</v>
      </c>
      <c r="AI3827" s="229">
        <v>45567</v>
      </c>
    </row>
    <row r="3828" spans="1:35" x14ac:dyDescent="0.25">
      <c r="A3828" s="146">
        <v>45561</v>
      </c>
      <c r="B3828" s="57" t="s">
        <v>10880</v>
      </c>
      <c r="C3828" s="51"/>
      <c r="D3828" s="51" t="s">
        <v>145</v>
      </c>
      <c r="E3828" s="54">
        <v>45580</v>
      </c>
      <c r="F3828" s="51" t="s">
        <v>139</v>
      </c>
      <c r="G3828" s="48" t="s">
        <v>144</v>
      </c>
      <c r="H3828" s="52">
        <v>46</v>
      </c>
      <c r="I3828" s="51" t="s">
        <v>4583</v>
      </c>
      <c r="J3828" s="1">
        <v>1.58</v>
      </c>
      <c r="K3828" s="132">
        <v>1053963</v>
      </c>
      <c r="L3828" s="131"/>
      <c r="M3828" s="131"/>
      <c r="N3828" s="131"/>
      <c r="O3828" s="133">
        <f t="shared" si="567"/>
        <v>0</v>
      </c>
      <c r="P3828" s="131"/>
      <c r="Q3828" s="131"/>
      <c r="R3828" s="134" t="s">
        <v>259</v>
      </c>
      <c r="S3828" s="149">
        <v>6.4083333333333314</v>
      </c>
      <c r="T3828" s="149">
        <v>0.13931159420289851</v>
      </c>
      <c r="U3828" s="150">
        <v>45573</v>
      </c>
      <c r="V3828" s="149">
        <v>0.25000000000000044</v>
      </c>
      <c r="W3828" s="130">
        <v>0.28000000000000003</v>
      </c>
      <c r="X3828" s="135">
        <v>12</v>
      </c>
      <c r="Y3828" s="130" t="str">
        <f t="shared" si="559"/>
        <v>CA67</v>
      </c>
      <c r="Z3828" s="130">
        <f t="shared" si="560"/>
        <v>0</v>
      </c>
      <c r="AA3828" s="135">
        <f t="shared" si="561"/>
        <v>0.28000000000000003</v>
      </c>
      <c r="AB3828" s="135">
        <f t="shared" si="562"/>
        <v>1.58</v>
      </c>
      <c r="AC3828" s="130">
        <f t="shared" si="563"/>
        <v>12</v>
      </c>
      <c r="AD3828" s="130" t="str">
        <f t="shared" si="564"/>
        <v>66000-714</v>
      </c>
      <c r="AE3828" s="136"/>
      <c r="AF3828" s="137"/>
      <c r="AG3828" s="1" t="s">
        <v>153</v>
      </c>
      <c r="AH3828" s="43">
        <v>66824</v>
      </c>
      <c r="AI3828" s="229">
        <v>45559</v>
      </c>
    </row>
    <row r="3829" spans="1:35" x14ac:dyDescent="0.25">
      <c r="A3829" s="146">
        <v>45498</v>
      </c>
      <c r="B3829" s="57" t="s">
        <v>10489</v>
      </c>
      <c r="C3829" s="51"/>
      <c r="D3829" s="51" t="s">
        <v>9310</v>
      </c>
      <c r="E3829" s="54">
        <v>45518</v>
      </c>
      <c r="F3829" s="51" t="s">
        <v>563</v>
      </c>
      <c r="G3829" s="48" t="s">
        <v>9308</v>
      </c>
      <c r="H3829" s="52">
        <v>8</v>
      </c>
      <c r="I3829" s="51" t="s">
        <v>9309</v>
      </c>
      <c r="J3829" s="1">
        <v>13.83</v>
      </c>
      <c r="K3829" s="132">
        <v>1047208</v>
      </c>
      <c r="L3829" s="131"/>
      <c r="M3829" s="131"/>
      <c r="N3829" s="131"/>
      <c r="O3829" s="133">
        <f t="shared" si="567"/>
        <v>0</v>
      </c>
      <c r="P3829" s="131"/>
      <c r="Q3829" s="131"/>
      <c r="R3829" s="134" t="s">
        <v>259</v>
      </c>
      <c r="S3829" s="149">
        <v>2.8258333333333341</v>
      </c>
      <c r="T3829" s="149">
        <v>0.35322916666666676</v>
      </c>
      <c r="U3829" s="150">
        <v>45573</v>
      </c>
      <c r="V3829" s="149">
        <v>8.3333333333333037E-2</v>
      </c>
      <c r="W3829" s="130">
        <v>0.26</v>
      </c>
      <c r="X3829" s="135">
        <v>45</v>
      </c>
      <c r="Y3829" s="130" t="str">
        <f t="shared" si="559"/>
        <v>CA118</v>
      </c>
      <c r="Z3829" s="130">
        <f t="shared" si="560"/>
        <v>0</v>
      </c>
      <c r="AA3829" s="135">
        <f t="shared" si="561"/>
        <v>0.26</v>
      </c>
      <c r="AB3829" s="135">
        <f t="shared" si="562"/>
        <v>13.83</v>
      </c>
      <c r="AC3829" s="130">
        <f t="shared" si="563"/>
        <v>45</v>
      </c>
      <c r="AD3829" s="130" t="str">
        <f t="shared" si="564"/>
        <v>66001-509</v>
      </c>
      <c r="AE3829" s="136"/>
      <c r="AF3829" s="137"/>
      <c r="AG3829" s="1" t="s">
        <v>152</v>
      </c>
      <c r="AH3829" s="43">
        <v>1749</v>
      </c>
      <c r="AI3829" s="229">
        <v>45497</v>
      </c>
    </row>
    <row r="3830" spans="1:35" x14ac:dyDescent="0.25">
      <c r="A3830" s="144">
        <v>45567</v>
      </c>
      <c r="B3830" s="56" t="s">
        <v>10907</v>
      </c>
      <c r="C3830" s="51" t="s">
        <v>1042</v>
      </c>
      <c r="D3830" s="51" t="s">
        <v>10945</v>
      </c>
      <c r="E3830" s="54">
        <v>45580</v>
      </c>
      <c r="F3830" s="51" t="s">
        <v>322</v>
      </c>
      <c r="G3830" s="48" t="s">
        <v>10908</v>
      </c>
      <c r="H3830" s="52">
        <v>1</v>
      </c>
      <c r="I3830" s="51" t="s">
        <v>364</v>
      </c>
      <c r="J3830" s="1">
        <v>13.44</v>
      </c>
      <c r="K3830" s="132">
        <v>1054557</v>
      </c>
      <c r="L3830" s="131"/>
      <c r="M3830" s="131">
        <v>14.8</v>
      </c>
      <c r="N3830" s="131">
        <v>2.6</v>
      </c>
      <c r="O3830" s="133">
        <f t="shared" si="567"/>
        <v>38.480000000000004</v>
      </c>
      <c r="P3830" s="131" t="s">
        <v>3486</v>
      </c>
      <c r="Q3830" s="131" t="s">
        <v>562</v>
      </c>
      <c r="R3830" s="134" t="s">
        <v>9048</v>
      </c>
      <c r="S3830" s="149">
        <v>1.1772222222222233</v>
      </c>
      <c r="T3830" s="149">
        <v>1.1772222222222233</v>
      </c>
      <c r="U3830" s="150">
        <v>45573</v>
      </c>
      <c r="V3830" s="149">
        <v>8.333333333333437E-2</v>
      </c>
      <c r="W3830" s="130">
        <v>2</v>
      </c>
      <c r="X3830" s="135">
        <v>55</v>
      </c>
      <c r="Y3830" s="130" t="str">
        <f t="shared" si="559"/>
        <v>RECELL1746</v>
      </c>
      <c r="Z3830" s="130" t="str">
        <f t="shared" si="560"/>
        <v>4/UR18650ZY</v>
      </c>
      <c r="AA3830" s="135">
        <f t="shared" si="561"/>
        <v>2</v>
      </c>
      <c r="AB3830" s="135">
        <f t="shared" si="562"/>
        <v>13.44</v>
      </c>
      <c r="AC3830" s="130">
        <f t="shared" si="563"/>
        <v>55</v>
      </c>
      <c r="AD3830" s="130" t="str">
        <f t="shared" si="564"/>
        <v>66003-319</v>
      </c>
      <c r="AE3830" s="136"/>
      <c r="AF3830" s="137"/>
      <c r="AG3830" s="1" t="s">
        <v>10909</v>
      </c>
      <c r="AH3830" s="43" t="s">
        <v>323</v>
      </c>
      <c r="AI3830" s="229">
        <v>45565</v>
      </c>
    </row>
    <row r="3831" spans="1:35" x14ac:dyDescent="0.25">
      <c r="A3831" s="147">
        <v>45541</v>
      </c>
      <c r="B3831" s="82" t="s">
        <v>10784</v>
      </c>
      <c r="C3831" s="51" t="s">
        <v>3235</v>
      </c>
      <c r="D3831" s="51" t="s">
        <v>1063</v>
      </c>
      <c r="E3831" s="54">
        <v>45573</v>
      </c>
      <c r="F3831" s="51" t="s">
        <v>267</v>
      </c>
      <c r="G3831" s="48" t="s">
        <v>1062</v>
      </c>
      <c r="H3831" s="52">
        <v>6</v>
      </c>
      <c r="I3831" s="51" t="s">
        <v>1924</v>
      </c>
      <c r="J3831" s="1">
        <v>39.68</v>
      </c>
      <c r="K3831" s="132">
        <v>1052089</v>
      </c>
      <c r="L3831" s="131"/>
      <c r="M3831" s="131"/>
      <c r="N3831" s="131"/>
      <c r="O3831" s="133">
        <f t="shared" si="567"/>
        <v>0</v>
      </c>
      <c r="P3831" s="131"/>
      <c r="Q3831" s="131"/>
      <c r="R3831" s="134" t="s">
        <v>249</v>
      </c>
      <c r="S3831" s="149">
        <v>0.65194444444444422</v>
      </c>
      <c r="T3831" s="149">
        <v>0.10865740740740737</v>
      </c>
      <c r="U3831" s="150">
        <v>45573</v>
      </c>
      <c r="V3831" s="149">
        <v>0.16666666666666607</v>
      </c>
      <c r="W3831" s="130">
        <v>0.12</v>
      </c>
      <c r="X3831" s="135">
        <v>80</v>
      </c>
      <c r="Y3831" s="130" t="str">
        <f t="shared" si="559"/>
        <v>CH211A</v>
      </c>
      <c r="Z3831" s="130" t="str">
        <f t="shared" si="560"/>
        <v>1/TSB-002PCB</v>
      </c>
      <c r="AA3831" s="135">
        <f t="shared" si="561"/>
        <v>0.12</v>
      </c>
      <c r="AB3831" s="135">
        <f t="shared" si="562"/>
        <v>39.68</v>
      </c>
      <c r="AC3831" s="130">
        <f t="shared" si="563"/>
        <v>80</v>
      </c>
      <c r="AD3831" s="130" t="str">
        <f t="shared" si="564"/>
        <v>66000-118A</v>
      </c>
      <c r="AE3831" s="136"/>
      <c r="AF3831" s="137"/>
      <c r="AG3831" s="1" t="s">
        <v>153</v>
      </c>
      <c r="AH3831" s="43">
        <v>66116</v>
      </c>
      <c r="AI3831" s="229">
        <v>45540</v>
      </c>
    </row>
    <row r="3832" spans="1:35" x14ac:dyDescent="0.25">
      <c r="A3832" s="146">
        <v>45561</v>
      </c>
      <c r="B3832" s="57" t="s">
        <v>10887</v>
      </c>
      <c r="C3832" s="51" t="s">
        <v>10890</v>
      </c>
      <c r="D3832" s="51" t="s">
        <v>10946</v>
      </c>
      <c r="E3832" s="54">
        <v>45575</v>
      </c>
      <c r="F3832" s="51" t="s">
        <v>339</v>
      </c>
      <c r="G3832" s="48" t="s">
        <v>10888</v>
      </c>
      <c r="H3832" s="52">
        <v>1</v>
      </c>
      <c r="I3832" s="51" t="s">
        <v>10889</v>
      </c>
      <c r="J3832" s="1">
        <v>5.77</v>
      </c>
      <c r="K3832" s="132">
        <v>1054275</v>
      </c>
      <c r="L3832" s="131"/>
      <c r="M3832" s="131">
        <v>3.7</v>
      </c>
      <c r="N3832" s="131">
        <v>1.5</v>
      </c>
      <c r="O3832" s="133">
        <f t="shared" si="567"/>
        <v>5.5500000000000007</v>
      </c>
      <c r="P3832" s="131" t="s">
        <v>3486</v>
      </c>
      <c r="Q3832" s="131" t="s">
        <v>412</v>
      </c>
      <c r="R3832" s="134" t="s">
        <v>9048</v>
      </c>
      <c r="S3832" s="149">
        <v>0.85277777777777697</v>
      </c>
      <c r="T3832" s="149">
        <v>0.85277777777777697</v>
      </c>
      <c r="U3832" s="150">
        <v>45572</v>
      </c>
      <c r="V3832" s="149">
        <v>0.16666666666666607</v>
      </c>
      <c r="W3832" s="130">
        <v>0.25</v>
      </c>
      <c r="X3832" s="135">
        <v>35</v>
      </c>
      <c r="Y3832" s="130" t="str">
        <f t="shared" si="559"/>
        <v>RECELL1745</v>
      </c>
      <c r="Z3832" s="130" t="str">
        <f t="shared" si="560"/>
        <v>1/GPSB-361-00066-00-BP1</v>
      </c>
      <c r="AA3832" s="135">
        <f t="shared" si="561"/>
        <v>0.25</v>
      </c>
      <c r="AB3832" s="135">
        <f t="shared" si="562"/>
        <v>5.77</v>
      </c>
      <c r="AC3832" s="130">
        <f t="shared" si="563"/>
        <v>35</v>
      </c>
      <c r="AD3832" s="130" t="str">
        <f t="shared" si="564"/>
        <v>66003-316</v>
      </c>
      <c r="AE3832" s="136"/>
      <c r="AF3832" s="137"/>
      <c r="AG3832" s="1" t="s">
        <v>9312</v>
      </c>
      <c r="AH3832" s="43" t="s">
        <v>9419</v>
      </c>
      <c r="AI3832" s="229">
        <v>45561</v>
      </c>
    </row>
    <row r="3833" spans="1:35" x14ac:dyDescent="0.25">
      <c r="A3833" s="144">
        <v>45567</v>
      </c>
      <c r="B3833" s="56" t="s">
        <v>10906</v>
      </c>
      <c r="C3833" s="51" t="s">
        <v>530</v>
      </c>
      <c r="D3833" s="51" t="s">
        <v>10751</v>
      </c>
      <c r="E3833" s="54">
        <v>45580</v>
      </c>
      <c r="F3833" s="51" t="s">
        <v>322</v>
      </c>
      <c r="G3833" s="48" t="s">
        <v>10750</v>
      </c>
      <c r="H3833" s="52">
        <v>6</v>
      </c>
      <c r="I3833" s="51" t="s">
        <v>293</v>
      </c>
      <c r="J3833" s="1">
        <v>11.7</v>
      </c>
      <c r="K3833" s="132">
        <v>1054554</v>
      </c>
      <c r="L3833" s="131"/>
      <c r="M3833" s="131">
        <v>7.2</v>
      </c>
      <c r="N3833" s="131">
        <v>1.7</v>
      </c>
      <c r="O3833" s="133">
        <f t="shared" si="567"/>
        <v>12.24</v>
      </c>
      <c r="P3833" s="131" t="s">
        <v>3497</v>
      </c>
      <c r="Q3833" s="131" t="s">
        <v>464</v>
      </c>
      <c r="R3833" s="134" t="s">
        <v>9048</v>
      </c>
      <c r="S3833" s="149">
        <v>4.6766666666666659</v>
      </c>
      <c r="T3833" s="149">
        <v>0.77944444444444427</v>
      </c>
      <c r="U3833" s="150">
        <v>45572</v>
      </c>
      <c r="V3833" s="149">
        <v>0.16666666666666874</v>
      </c>
      <c r="W3833" s="130">
        <v>0.78</v>
      </c>
      <c r="X3833" s="135">
        <v>66</v>
      </c>
      <c r="Y3833" s="130" t="str">
        <f t="shared" si="559"/>
        <v>RECELL194</v>
      </c>
      <c r="Z3833" s="130" t="str">
        <f t="shared" si="560"/>
        <v>6/AA1700</v>
      </c>
      <c r="AA3833" s="135">
        <f t="shared" si="561"/>
        <v>0.78</v>
      </c>
      <c r="AB3833" s="135">
        <f t="shared" si="562"/>
        <v>11.7</v>
      </c>
      <c r="AC3833" s="130">
        <f t="shared" si="563"/>
        <v>66</v>
      </c>
      <c r="AD3833" s="130" t="str">
        <f t="shared" si="564"/>
        <v>66001-141</v>
      </c>
      <c r="AE3833" s="136"/>
      <c r="AF3833" s="137"/>
      <c r="AG3833" s="1" t="s">
        <v>9312</v>
      </c>
      <c r="AH3833" s="43" t="s">
        <v>323</v>
      </c>
      <c r="AI3833" s="229">
        <v>45565</v>
      </c>
    </row>
    <row r="3834" spans="1:35" x14ac:dyDescent="0.25">
      <c r="A3834" s="146">
        <v>45561</v>
      </c>
      <c r="B3834" s="57" t="s">
        <v>10869</v>
      </c>
      <c r="C3834" s="51" t="s">
        <v>10871</v>
      </c>
      <c r="D3834" s="51" t="s">
        <v>10872</v>
      </c>
      <c r="E3834" s="54">
        <v>45580</v>
      </c>
      <c r="F3834" s="51" t="s">
        <v>659</v>
      </c>
      <c r="G3834" s="48" t="s">
        <v>10870</v>
      </c>
      <c r="H3834" s="52">
        <v>1</v>
      </c>
      <c r="I3834" s="51" t="s">
        <v>388</v>
      </c>
      <c r="J3834" s="1">
        <v>204.88</v>
      </c>
      <c r="K3834" s="132">
        <v>1053969</v>
      </c>
      <c r="L3834" s="131"/>
      <c r="M3834" s="131">
        <v>21.6</v>
      </c>
      <c r="N3834" s="131">
        <v>34</v>
      </c>
      <c r="O3834" s="133">
        <f t="shared" si="567"/>
        <v>734.40000000000009</v>
      </c>
      <c r="P3834" s="131" t="s">
        <v>421</v>
      </c>
      <c r="Q3834" s="131" t="s">
        <v>373</v>
      </c>
      <c r="R3834" s="134" t="s">
        <v>287</v>
      </c>
      <c r="S3834" s="149">
        <v>2.6724999999999981</v>
      </c>
      <c r="T3834" s="149">
        <v>2.6724999999999981</v>
      </c>
      <c r="U3834" s="150">
        <v>45572</v>
      </c>
      <c r="V3834" s="149">
        <v>8.3333333333333037E-2</v>
      </c>
      <c r="W3834" s="130">
        <v>3.08</v>
      </c>
      <c r="X3834" s="135">
        <v>162</v>
      </c>
      <c r="Y3834" s="130" t="str">
        <f t="shared" si="559"/>
        <v>L625</v>
      </c>
      <c r="Z3834" s="130" t="str">
        <f t="shared" si="560"/>
        <v>12/LS33600</v>
      </c>
      <c r="AA3834" s="135">
        <f t="shared" si="561"/>
        <v>3.08</v>
      </c>
      <c r="AB3834" s="135">
        <f t="shared" si="562"/>
        <v>204.88</v>
      </c>
      <c r="AC3834" s="130">
        <f t="shared" si="563"/>
        <v>162</v>
      </c>
      <c r="AD3834" s="130" t="str">
        <f t="shared" si="564"/>
        <v>67001-390</v>
      </c>
      <c r="AE3834" s="136"/>
      <c r="AF3834" s="137"/>
      <c r="AG3834" s="1" t="s">
        <v>573</v>
      </c>
      <c r="AH3834" s="43">
        <v>2557</v>
      </c>
      <c r="AI3834" s="229">
        <v>45559</v>
      </c>
    </row>
    <row r="3835" spans="1:35" x14ac:dyDescent="0.25">
      <c r="A3835" s="146">
        <v>45547</v>
      </c>
      <c r="B3835" s="57" t="s">
        <v>10822</v>
      </c>
      <c r="C3835" s="51" t="s">
        <v>10825</v>
      </c>
      <c r="D3835" s="51" t="s">
        <v>10826</v>
      </c>
      <c r="E3835" s="54">
        <v>45562</v>
      </c>
      <c r="F3835" s="51" t="s">
        <v>10823</v>
      </c>
      <c r="G3835" s="48" t="s">
        <v>10824</v>
      </c>
      <c r="H3835" s="52">
        <v>1</v>
      </c>
      <c r="I3835" s="51" t="s">
        <v>719</v>
      </c>
      <c r="J3835" s="1">
        <v>190.95</v>
      </c>
      <c r="K3835" s="132">
        <v>1052754</v>
      </c>
      <c r="L3835" s="131"/>
      <c r="M3835" s="131">
        <v>10.8</v>
      </c>
      <c r="N3835" s="131">
        <v>9</v>
      </c>
      <c r="O3835" s="133">
        <f t="shared" si="567"/>
        <v>97.2</v>
      </c>
      <c r="P3835" s="131" t="s">
        <v>3486</v>
      </c>
      <c r="Q3835" s="131" t="s">
        <v>10827</v>
      </c>
      <c r="R3835" s="134" t="s">
        <v>9048</v>
      </c>
      <c r="S3835" s="149">
        <v>8.0922222222222224</v>
      </c>
      <c r="T3835" s="149">
        <v>8.0922222222222224</v>
      </c>
      <c r="U3835" s="150">
        <v>45572</v>
      </c>
      <c r="V3835" s="149">
        <v>0.16666666666666874</v>
      </c>
      <c r="W3835" s="130">
        <v>1</v>
      </c>
      <c r="X3835" s="135">
        <v>600</v>
      </c>
      <c r="Y3835" s="130" t="str">
        <f t="shared" si="559"/>
        <v>RL1881</v>
      </c>
      <c r="Z3835" s="130" t="str">
        <f t="shared" si="560"/>
        <v>36/INR18650-30Q</v>
      </c>
      <c r="AA3835" s="135">
        <f t="shared" si="561"/>
        <v>1</v>
      </c>
      <c r="AB3835" s="135">
        <f t="shared" si="562"/>
        <v>190.95</v>
      </c>
      <c r="AC3835" s="130">
        <f t="shared" si="563"/>
        <v>600</v>
      </c>
      <c r="AD3835" s="130" t="str">
        <f t="shared" si="564"/>
        <v>66003-313</v>
      </c>
      <c r="AE3835" s="136"/>
      <c r="AF3835" s="137"/>
      <c r="AG3835" s="1" t="s">
        <v>9312</v>
      </c>
      <c r="AH3835" s="43">
        <v>3123</v>
      </c>
      <c r="AI3835" s="229">
        <v>45547</v>
      </c>
    </row>
    <row r="3836" spans="1:35" x14ac:dyDescent="0.25">
      <c r="A3836" s="147">
        <v>45541</v>
      </c>
      <c r="B3836" s="82">
        <v>343941</v>
      </c>
      <c r="C3836" s="51" t="s">
        <v>4125</v>
      </c>
      <c r="D3836" s="51" t="s">
        <v>885</v>
      </c>
      <c r="E3836" s="54">
        <v>45560</v>
      </c>
      <c r="F3836" s="51" t="s">
        <v>2442</v>
      </c>
      <c r="G3836" s="48" t="s">
        <v>884</v>
      </c>
      <c r="H3836" s="52">
        <v>50</v>
      </c>
      <c r="I3836" s="51" t="s">
        <v>4124</v>
      </c>
      <c r="J3836" s="1">
        <v>1.76</v>
      </c>
      <c r="K3836" s="132">
        <v>1052163</v>
      </c>
      <c r="L3836" s="131"/>
      <c r="M3836" s="131">
        <v>3.6</v>
      </c>
      <c r="N3836" s="131">
        <v>1.65</v>
      </c>
      <c r="O3836" s="133">
        <f t="shared" si="567"/>
        <v>5.9399999999999995</v>
      </c>
      <c r="P3836" s="131" t="s">
        <v>421</v>
      </c>
      <c r="Q3836" s="131" t="s">
        <v>412</v>
      </c>
      <c r="R3836" s="134" t="s">
        <v>287</v>
      </c>
      <c r="S3836" s="149">
        <v>7.3038888888888902</v>
      </c>
      <c r="T3836" s="149">
        <v>0.14607777777777781</v>
      </c>
      <c r="U3836" s="150">
        <v>45572</v>
      </c>
      <c r="V3836" s="149">
        <v>1.0000000000000004</v>
      </c>
      <c r="W3836" s="130">
        <v>0.18</v>
      </c>
      <c r="X3836" s="135">
        <v>16</v>
      </c>
      <c r="Y3836" s="130" t="str">
        <f t="shared" si="559"/>
        <v>L742</v>
      </c>
      <c r="Z3836" s="130" t="str">
        <f t="shared" si="560"/>
        <v>1/ER14335</v>
      </c>
      <c r="AA3836" s="135">
        <f t="shared" si="561"/>
        <v>0.18</v>
      </c>
      <c r="AB3836" s="135">
        <f t="shared" si="562"/>
        <v>1.76</v>
      </c>
      <c r="AC3836" s="130">
        <f t="shared" si="563"/>
        <v>16</v>
      </c>
      <c r="AD3836" s="130" t="str">
        <f t="shared" si="564"/>
        <v>66001-760</v>
      </c>
      <c r="AE3836" s="136"/>
      <c r="AF3836" s="137"/>
      <c r="AG3836" s="1" t="s">
        <v>151</v>
      </c>
      <c r="AH3836" s="43">
        <v>2134</v>
      </c>
      <c r="AI3836" s="229">
        <v>45541</v>
      </c>
    </row>
    <row r="3837" spans="1:35" x14ac:dyDescent="0.25">
      <c r="A3837" s="140">
        <v>45545</v>
      </c>
      <c r="B3837" s="55" t="s">
        <v>10811</v>
      </c>
      <c r="C3837" s="51" t="s">
        <v>2036</v>
      </c>
      <c r="D3837" s="51" t="s">
        <v>2037</v>
      </c>
      <c r="E3837" s="54">
        <v>45572</v>
      </c>
      <c r="F3837" s="51" t="s">
        <v>3635</v>
      </c>
      <c r="G3837" s="48" t="s">
        <v>2035</v>
      </c>
      <c r="H3837" s="52">
        <v>35</v>
      </c>
      <c r="I3837" s="51" t="s">
        <v>95</v>
      </c>
      <c r="J3837" s="1">
        <v>28.18</v>
      </c>
      <c r="K3837" s="132">
        <v>1052254</v>
      </c>
      <c r="L3837" s="131"/>
      <c r="M3837" s="131">
        <v>30</v>
      </c>
      <c r="N3837" s="131"/>
      <c r="O3837" s="133">
        <f t="shared" si="567"/>
        <v>0</v>
      </c>
      <c r="P3837" s="131" t="s">
        <v>10695</v>
      </c>
      <c r="Q3837" s="131" t="s">
        <v>594</v>
      </c>
      <c r="R3837" s="134" t="s">
        <v>10947</v>
      </c>
      <c r="S3837" s="149">
        <v>34.44861111111112</v>
      </c>
      <c r="T3837" s="149">
        <v>0.98424603174603198</v>
      </c>
      <c r="U3837" s="150">
        <v>45572</v>
      </c>
      <c r="V3837" s="149">
        <v>0.83333333333333304</v>
      </c>
      <c r="W3837" s="130">
        <v>1.1399999999999999</v>
      </c>
      <c r="X3837" s="135">
        <v>145</v>
      </c>
      <c r="Y3837" s="130" t="str">
        <f t="shared" si="559"/>
        <v>AL600</v>
      </c>
      <c r="Z3837" s="130" t="str">
        <f t="shared" si="560"/>
        <v>20/LR20XW</v>
      </c>
      <c r="AA3837" s="135">
        <f t="shared" si="561"/>
        <v>1.1399999999999999</v>
      </c>
      <c r="AB3837" s="135">
        <f t="shared" si="562"/>
        <v>28.18</v>
      </c>
      <c r="AC3837" s="130">
        <f t="shared" si="563"/>
        <v>145</v>
      </c>
      <c r="AD3837" s="130" t="str">
        <f t="shared" si="564"/>
        <v>66002-615</v>
      </c>
      <c r="AE3837" s="136"/>
      <c r="AF3837" s="137"/>
      <c r="AG3837" s="1" t="s">
        <v>151</v>
      </c>
      <c r="AH3837" s="43">
        <v>65701</v>
      </c>
      <c r="AI3837" s="229">
        <v>45544</v>
      </c>
    </row>
    <row r="3838" spans="1:35" x14ac:dyDescent="0.25">
      <c r="A3838" s="139">
        <v>45551</v>
      </c>
      <c r="B3838" s="58" t="s">
        <v>10843</v>
      </c>
      <c r="C3838" s="51" t="s">
        <v>2150</v>
      </c>
      <c r="D3838" s="51" t="s">
        <v>381</v>
      </c>
      <c r="E3838" s="54">
        <v>45551</v>
      </c>
      <c r="F3838" s="51" t="s">
        <v>9563</v>
      </c>
      <c r="G3838" s="48" t="s">
        <v>7043</v>
      </c>
      <c r="H3838" s="52">
        <v>2</v>
      </c>
      <c r="I3838" s="51" t="s">
        <v>95</v>
      </c>
      <c r="J3838" s="1">
        <v>80.03</v>
      </c>
      <c r="K3838" s="132">
        <v>1053066</v>
      </c>
      <c r="L3838" s="131"/>
      <c r="M3838" s="131">
        <v>13.5</v>
      </c>
      <c r="N3838" s="131"/>
      <c r="O3838" s="133">
        <f t="shared" si="567"/>
        <v>0</v>
      </c>
      <c r="P3838" s="131" t="s">
        <v>10695</v>
      </c>
      <c r="Q3838" s="131" t="s">
        <v>382</v>
      </c>
      <c r="R3838" s="134" t="s">
        <v>9073</v>
      </c>
      <c r="S3838" s="149">
        <v>7.7847222222222232</v>
      </c>
      <c r="T3838" s="149">
        <v>3.8923611111111116</v>
      </c>
      <c r="U3838" s="150">
        <v>45572</v>
      </c>
      <c r="V3838" s="149">
        <v>0.16666666666666607</v>
      </c>
      <c r="W3838" s="130">
        <v>2.56</v>
      </c>
      <c r="X3838" s="135">
        <v>390</v>
      </c>
      <c r="Y3838" s="130" t="str">
        <f t="shared" si="559"/>
        <v>AL123D</v>
      </c>
      <c r="Z3838" s="130" t="str">
        <f t="shared" si="560"/>
        <v>72/LR20XW</v>
      </c>
      <c r="AA3838" s="135">
        <f t="shared" si="561"/>
        <v>2.56</v>
      </c>
      <c r="AB3838" s="135">
        <f t="shared" si="562"/>
        <v>80.03</v>
      </c>
      <c r="AC3838" s="130">
        <f t="shared" si="563"/>
        <v>390</v>
      </c>
      <c r="AD3838" s="130" t="str">
        <f t="shared" si="564"/>
        <v>66000-182DEG</v>
      </c>
      <c r="AE3838" s="136"/>
      <c r="AF3838" s="137"/>
      <c r="AG3838" s="1" t="s">
        <v>151</v>
      </c>
      <c r="AH3838" s="43">
        <v>40227</v>
      </c>
      <c r="AI3838" s="229">
        <v>45551</v>
      </c>
    </row>
    <row r="3839" spans="1:35" x14ac:dyDescent="0.25">
      <c r="A3839" s="146">
        <v>45561</v>
      </c>
      <c r="B3839" s="57" t="s">
        <v>10867</v>
      </c>
      <c r="C3839" s="51" t="s">
        <v>123</v>
      </c>
      <c r="D3839" s="51" t="s">
        <v>9432</v>
      </c>
      <c r="E3839" s="54">
        <v>45580</v>
      </c>
      <c r="F3839" s="51" t="s">
        <v>1312</v>
      </c>
      <c r="G3839" s="48" t="s">
        <v>349</v>
      </c>
      <c r="H3839" s="52">
        <v>100</v>
      </c>
      <c r="I3839" s="51" t="s">
        <v>122</v>
      </c>
      <c r="J3839" s="1">
        <v>7.5</v>
      </c>
      <c r="K3839" s="132">
        <v>1053977</v>
      </c>
      <c r="L3839" s="131" t="s">
        <v>351</v>
      </c>
      <c r="M3839" s="131">
        <v>7.2</v>
      </c>
      <c r="N3839" s="131">
        <v>0.7</v>
      </c>
      <c r="O3839" s="133">
        <f t="shared" si="567"/>
        <v>5.04</v>
      </c>
      <c r="P3839" s="131" t="s">
        <v>4011</v>
      </c>
      <c r="Q3839" s="131" t="s">
        <v>464</v>
      </c>
      <c r="R3839" s="134" t="s">
        <v>5667</v>
      </c>
      <c r="S3839" s="149">
        <v>34.704444444444448</v>
      </c>
      <c r="T3839" s="149">
        <v>0.34704444444444449</v>
      </c>
      <c r="U3839" s="150">
        <v>45572</v>
      </c>
      <c r="V3839" s="149">
        <v>1.6666666666666674</v>
      </c>
      <c r="W3839" s="130">
        <v>0.28000000000000003</v>
      </c>
      <c r="X3839" s="135">
        <v>22</v>
      </c>
      <c r="Y3839" s="130" t="str">
        <f t="shared" si="559"/>
        <v>N592 N115</v>
      </c>
      <c r="Z3839" s="130" t="str">
        <f t="shared" si="560"/>
        <v>6/N700AACL</v>
      </c>
      <c r="AA3839" s="135">
        <f t="shared" si="561"/>
        <v>0.28000000000000003</v>
      </c>
      <c r="AB3839" s="135">
        <f t="shared" si="562"/>
        <v>7.5</v>
      </c>
      <c r="AC3839" s="130">
        <f t="shared" si="563"/>
        <v>22</v>
      </c>
      <c r="AD3839" s="130" t="str">
        <f t="shared" si="564"/>
        <v>22000-657</v>
      </c>
      <c r="AE3839" s="136"/>
      <c r="AF3839" s="137"/>
      <c r="AG3839" s="1" t="s">
        <v>153</v>
      </c>
      <c r="AH3839" s="43">
        <v>66095</v>
      </c>
      <c r="AI3839" s="229">
        <v>45563</v>
      </c>
    </row>
    <row r="3840" spans="1:35" x14ac:dyDescent="0.25">
      <c r="A3840" s="146">
        <v>45561</v>
      </c>
      <c r="B3840" s="57" t="s">
        <v>10877</v>
      </c>
      <c r="C3840" s="51" t="s">
        <v>830</v>
      </c>
      <c r="D3840" s="51" t="s">
        <v>4024</v>
      </c>
      <c r="E3840" s="54">
        <v>45567</v>
      </c>
      <c r="F3840" s="51" t="s">
        <v>117</v>
      </c>
      <c r="G3840" s="48" t="s">
        <v>4022</v>
      </c>
      <c r="H3840" s="52">
        <v>40</v>
      </c>
      <c r="I3840" s="51" t="s">
        <v>109</v>
      </c>
      <c r="J3840" s="1">
        <v>3.18</v>
      </c>
      <c r="K3840" s="132">
        <v>1054141</v>
      </c>
      <c r="L3840" s="131"/>
      <c r="M3840" s="131">
        <v>3.6</v>
      </c>
      <c r="N3840" s="131">
        <v>1.2</v>
      </c>
      <c r="O3840" s="133">
        <f t="shared" si="567"/>
        <v>4.32</v>
      </c>
      <c r="P3840" s="131" t="s">
        <v>421</v>
      </c>
      <c r="Q3840" s="131" t="s">
        <v>412</v>
      </c>
      <c r="R3840" s="134" t="s">
        <v>5667</v>
      </c>
      <c r="S3840" s="149">
        <v>1.8858333333333337</v>
      </c>
      <c r="T3840" s="149">
        <v>4.7145833333333345E-2</v>
      </c>
      <c r="U3840" s="150">
        <v>45569</v>
      </c>
      <c r="V3840" s="149">
        <v>0.50000000000000089</v>
      </c>
      <c r="W3840" s="130">
        <v>0.04</v>
      </c>
      <c r="X3840" s="135">
        <v>6.19</v>
      </c>
      <c r="Y3840" s="130" t="str">
        <f t="shared" si="559"/>
        <v>L687</v>
      </c>
      <c r="Z3840" s="130" t="str">
        <f t="shared" si="560"/>
        <v>1/LS14250</v>
      </c>
      <c r="AA3840" s="135">
        <f t="shared" si="561"/>
        <v>0.04</v>
      </c>
      <c r="AB3840" s="135">
        <f t="shared" si="562"/>
        <v>3.18</v>
      </c>
      <c r="AC3840" s="130">
        <f t="shared" si="563"/>
        <v>6.19</v>
      </c>
      <c r="AD3840" s="130" t="str">
        <f t="shared" si="564"/>
        <v>33003-050CLG</v>
      </c>
      <c r="AE3840" s="136"/>
      <c r="AF3840" s="137"/>
      <c r="AG3840" s="1" t="s">
        <v>573</v>
      </c>
      <c r="AH3840" s="43">
        <v>25232</v>
      </c>
      <c r="AI3840" s="229">
        <v>45560</v>
      </c>
    </row>
    <row r="3841" spans="1:35" x14ac:dyDescent="0.25">
      <c r="A3841" s="146">
        <v>45561</v>
      </c>
      <c r="B3841" s="57" t="s">
        <v>10873</v>
      </c>
      <c r="C3841" s="51"/>
      <c r="D3841" s="51" t="s">
        <v>9596</v>
      </c>
      <c r="E3841" s="54">
        <v>45560</v>
      </c>
      <c r="F3841" s="51" t="s">
        <v>322</v>
      </c>
      <c r="G3841" s="48" t="s">
        <v>7637</v>
      </c>
      <c r="H3841" s="52">
        <v>60</v>
      </c>
      <c r="I3841" s="51" t="s">
        <v>7638</v>
      </c>
      <c r="J3841" s="1">
        <v>0</v>
      </c>
      <c r="K3841" s="132">
        <v>1054084</v>
      </c>
      <c r="L3841" s="131"/>
      <c r="M3841" s="131"/>
      <c r="N3841" s="131"/>
      <c r="O3841" s="133">
        <f t="shared" si="567"/>
        <v>0</v>
      </c>
      <c r="P3841" s="131"/>
      <c r="Q3841" s="131"/>
      <c r="R3841" s="134" t="s">
        <v>10778</v>
      </c>
      <c r="S3841" s="149">
        <v>3.2719444444444434</v>
      </c>
      <c r="T3841" s="149">
        <v>5.4532407407407391E-2</v>
      </c>
      <c r="U3841" s="150">
        <v>45569</v>
      </c>
      <c r="V3841" s="149">
        <v>0.58333333333333126</v>
      </c>
      <c r="W3841" s="130">
        <v>0.25</v>
      </c>
      <c r="X3841" s="135">
        <v>12.81</v>
      </c>
      <c r="Y3841" s="130" t="str">
        <f t="shared" si="559"/>
        <v>LABOUR</v>
      </c>
      <c r="Z3841" s="130">
        <f t="shared" si="560"/>
        <v>0</v>
      </c>
      <c r="AA3841" s="135">
        <f t="shared" si="561"/>
        <v>0.25</v>
      </c>
      <c r="AB3841" s="135">
        <f t="shared" si="562"/>
        <v>0</v>
      </c>
      <c r="AC3841" s="130">
        <f t="shared" si="563"/>
        <v>12.81</v>
      </c>
      <c r="AD3841" s="130" t="str">
        <f t="shared" si="564"/>
        <v>BOM - ENGINEERING</v>
      </c>
      <c r="AE3841" s="136"/>
      <c r="AF3841" s="137"/>
      <c r="AG3841" s="1" t="s">
        <v>10874</v>
      </c>
      <c r="AH3841" s="43">
        <v>88068</v>
      </c>
      <c r="AI3841" s="229">
        <v>45560</v>
      </c>
    </row>
    <row r="3842" spans="1:35" x14ac:dyDescent="0.25">
      <c r="A3842" s="144">
        <v>45567</v>
      </c>
      <c r="B3842" s="56" t="s">
        <v>10905</v>
      </c>
      <c r="C3842" s="51" t="s">
        <v>2954</v>
      </c>
      <c r="D3842" s="51" t="s">
        <v>8445</v>
      </c>
      <c r="E3842" s="54">
        <v>45580</v>
      </c>
      <c r="F3842" s="51" t="s">
        <v>322</v>
      </c>
      <c r="G3842" s="48" t="s">
        <v>7121</v>
      </c>
      <c r="H3842" s="52">
        <v>3</v>
      </c>
      <c r="I3842" s="51" t="s">
        <v>293</v>
      </c>
      <c r="J3842" s="1">
        <v>19.399999999999999</v>
      </c>
      <c r="K3842" s="132">
        <v>1054555</v>
      </c>
      <c r="L3842" s="131"/>
      <c r="M3842" s="131">
        <v>12</v>
      </c>
      <c r="N3842" s="131">
        <v>1.7</v>
      </c>
      <c r="O3842" s="133">
        <f t="shared" si="567"/>
        <v>20.399999999999999</v>
      </c>
      <c r="P3842" s="131" t="s">
        <v>3497</v>
      </c>
      <c r="Q3842" s="131" t="s">
        <v>584</v>
      </c>
      <c r="R3842" s="134" t="s">
        <v>9073</v>
      </c>
      <c r="S3842" s="149">
        <v>1.9858333333333333</v>
      </c>
      <c r="T3842" s="149">
        <v>0.66194444444444445</v>
      </c>
      <c r="U3842" s="150">
        <v>45575</v>
      </c>
      <c r="V3842" s="149">
        <v>0.16666666666666607</v>
      </c>
      <c r="W3842" s="130">
        <v>0.47</v>
      </c>
      <c r="X3842" s="135">
        <v>98.6</v>
      </c>
      <c r="Y3842" s="130" t="str">
        <f t="shared" si="559"/>
        <v>N673</v>
      </c>
      <c r="Z3842" s="130" t="str">
        <f t="shared" si="560"/>
        <v>10/AA1700</v>
      </c>
      <c r="AA3842" s="135">
        <f t="shared" si="561"/>
        <v>0.47</v>
      </c>
      <c r="AB3842" s="135">
        <f t="shared" si="562"/>
        <v>19.399999999999999</v>
      </c>
      <c r="AC3842" s="130">
        <f t="shared" si="563"/>
        <v>98.6</v>
      </c>
      <c r="AD3842" s="130" t="str">
        <f t="shared" si="564"/>
        <v>22000-183</v>
      </c>
      <c r="AE3842" s="136"/>
      <c r="AF3842" s="137"/>
      <c r="AG3842" s="1" t="s">
        <v>9312</v>
      </c>
      <c r="AH3842" s="43" t="s">
        <v>323</v>
      </c>
      <c r="AI3842" s="229">
        <v>45565</v>
      </c>
    </row>
    <row r="3843" spans="1:35" x14ac:dyDescent="0.25">
      <c r="A3843" s="139">
        <v>45572</v>
      </c>
      <c r="B3843" s="58" t="s">
        <v>10935</v>
      </c>
      <c r="C3843" s="51" t="s">
        <v>3893</v>
      </c>
      <c r="D3843" s="51" t="s">
        <v>10965</v>
      </c>
      <c r="E3843" s="54">
        <v>45583</v>
      </c>
      <c r="F3843" s="51" t="s">
        <v>2309</v>
      </c>
      <c r="G3843" s="48" t="s">
        <v>10936</v>
      </c>
      <c r="H3843" s="52">
        <v>1</v>
      </c>
      <c r="I3843" s="51" t="s">
        <v>3500</v>
      </c>
      <c r="J3843" s="1">
        <v>3.3</v>
      </c>
      <c r="K3843" s="132">
        <v>1055102</v>
      </c>
      <c r="L3843" s="131"/>
      <c r="M3843" s="131">
        <v>3.6</v>
      </c>
      <c r="N3843" s="131">
        <v>0.73</v>
      </c>
      <c r="O3843" s="133">
        <f t="shared" si="567"/>
        <v>2.6280000000000001</v>
      </c>
      <c r="P3843" s="131" t="s">
        <v>3497</v>
      </c>
      <c r="Q3843" s="131" t="s">
        <v>577</v>
      </c>
      <c r="R3843" s="134" t="s">
        <v>9048</v>
      </c>
      <c r="S3843" s="149">
        <v>0.45000000000000107</v>
      </c>
      <c r="T3843" s="149">
        <v>0.45000000000000107</v>
      </c>
      <c r="U3843" s="150">
        <v>45575</v>
      </c>
      <c r="V3843" s="149">
        <v>8.3333333333333037E-2</v>
      </c>
      <c r="W3843" s="130">
        <v>0.25</v>
      </c>
      <c r="X3843" s="135">
        <v>20</v>
      </c>
      <c r="Y3843" s="130" t="str">
        <f t="shared" ref="Y3843:Y3906" si="568">D3843</f>
        <v>RECELL1748</v>
      </c>
      <c r="Z3843" s="130" t="str">
        <f t="shared" ref="Z3843:Z3906" si="569">C3843</f>
        <v>3/HR-AAAU</v>
      </c>
      <c r="AA3843" s="135">
        <f t="shared" ref="AA3843:AA3906" si="570">W3843</f>
        <v>0.25</v>
      </c>
      <c r="AB3843" s="135">
        <f t="shared" ref="AB3843:AB3906" si="571">J3843</f>
        <v>3.3</v>
      </c>
      <c r="AC3843" s="130">
        <f t="shared" ref="AC3843:AC3906" si="572">X3843</f>
        <v>20</v>
      </c>
      <c r="AD3843" s="130" t="str">
        <f t="shared" ref="AD3843:AD3906" si="573">G3843</f>
        <v>30006-410CE084A</v>
      </c>
      <c r="AE3843" s="136"/>
      <c r="AF3843" s="137"/>
      <c r="AG3843" s="1" t="s">
        <v>9312</v>
      </c>
      <c r="AH3843" s="43">
        <v>24002</v>
      </c>
      <c r="AI3843" s="229">
        <v>45569</v>
      </c>
    </row>
    <row r="3844" spans="1:35" x14ac:dyDescent="0.25">
      <c r="A3844" s="147">
        <v>45527</v>
      </c>
      <c r="B3844" s="82" t="s">
        <v>10737</v>
      </c>
      <c r="C3844" s="51" t="s">
        <v>4508</v>
      </c>
      <c r="D3844" s="51" t="s">
        <v>4509</v>
      </c>
      <c r="E3844" s="54">
        <v>45548</v>
      </c>
      <c r="F3844" s="51" t="s">
        <v>515</v>
      </c>
      <c r="G3844" s="48" t="s">
        <v>4507</v>
      </c>
      <c r="H3844" s="52">
        <v>50</v>
      </c>
      <c r="I3844" s="51" t="s">
        <v>2990</v>
      </c>
      <c r="J3844" s="1">
        <v>3.09</v>
      </c>
      <c r="K3844" s="132">
        <v>1050652</v>
      </c>
      <c r="L3844" s="131"/>
      <c r="M3844" s="131">
        <v>3</v>
      </c>
      <c r="N3844" s="131">
        <v>4</v>
      </c>
      <c r="O3844" s="133">
        <f t="shared" si="567"/>
        <v>12</v>
      </c>
      <c r="P3844" s="131" t="s">
        <v>10695</v>
      </c>
      <c r="Q3844" s="131" t="s">
        <v>281</v>
      </c>
      <c r="R3844" s="134" t="s">
        <v>10966</v>
      </c>
      <c r="S3844" s="149">
        <v>25.66888888888889</v>
      </c>
      <c r="T3844" s="149">
        <v>0.51337777777777782</v>
      </c>
      <c r="U3844" s="150">
        <v>45575</v>
      </c>
      <c r="V3844" s="149">
        <v>0.33333333333333348</v>
      </c>
      <c r="W3844" s="130">
        <v>0.65</v>
      </c>
      <c r="X3844" s="135">
        <v>20</v>
      </c>
      <c r="Y3844" s="130" t="str">
        <f t="shared" si="568"/>
        <v>AL606</v>
      </c>
      <c r="Z3844" s="130" t="str">
        <f t="shared" si="569"/>
        <v>4/EN91</v>
      </c>
      <c r="AA3844" s="135">
        <f t="shared" si="570"/>
        <v>0.65</v>
      </c>
      <c r="AB3844" s="135">
        <f t="shared" si="571"/>
        <v>3.09</v>
      </c>
      <c r="AC3844" s="130">
        <f t="shared" si="572"/>
        <v>20</v>
      </c>
      <c r="AD3844" s="130" t="str">
        <f t="shared" si="573"/>
        <v>67001-6361</v>
      </c>
      <c r="AE3844" s="136"/>
      <c r="AF3844" s="137"/>
      <c r="AG3844" s="1" t="s">
        <v>153</v>
      </c>
      <c r="AH3844" s="43">
        <v>1725</v>
      </c>
      <c r="AI3844" s="229">
        <v>45527</v>
      </c>
    </row>
    <row r="3845" spans="1:35" x14ac:dyDescent="0.25">
      <c r="A3845" s="147">
        <v>45541</v>
      </c>
      <c r="B3845" s="82" t="s">
        <v>10793</v>
      </c>
      <c r="C3845" s="51" t="s">
        <v>10794</v>
      </c>
      <c r="D3845" s="51" t="s">
        <v>7862</v>
      </c>
      <c r="E3845" s="54">
        <v>45538</v>
      </c>
      <c r="F3845" s="51" t="s">
        <v>693</v>
      </c>
      <c r="G3845" s="48" t="s">
        <v>7860</v>
      </c>
      <c r="H3845" s="52">
        <v>1</v>
      </c>
      <c r="I3845" s="51" t="s">
        <v>911</v>
      </c>
      <c r="J3845" s="1">
        <v>105.19</v>
      </c>
      <c r="K3845" s="132">
        <v>1051975</v>
      </c>
      <c r="L3845" s="131"/>
      <c r="M3845" s="131">
        <v>18</v>
      </c>
      <c r="N3845" s="131">
        <v>5.5</v>
      </c>
      <c r="O3845" s="133">
        <f t="shared" si="567"/>
        <v>99</v>
      </c>
      <c r="P3845" s="131" t="s">
        <v>421</v>
      </c>
      <c r="Q3845" s="131" t="s">
        <v>583</v>
      </c>
      <c r="R3845" s="134" t="s">
        <v>118</v>
      </c>
      <c r="S3845" s="149">
        <v>3.2911111111111104</v>
      </c>
      <c r="T3845" s="149">
        <v>3.2911111111111104</v>
      </c>
      <c r="U3845" s="150">
        <v>45574</v>
      </c>
      <c r="V3845" s="149">
        <v>8.3333333333333037E-2</v>
      </c>
      <c r="W3845" s="130">
        <v>2</v>
      </c>
      <c r="X3845" s="135">
        <v>400</v>
      </c>
      <c r="Y3845" s="130" t="str">
        <f t="shared" si="568"/>
        <v>DH33D</v>
      </c>
      <c r="Z3845" s="130" t="str">
        <f t="shared" si="569"/>
        <v>5/LSH14</v>
      </c>
      <c r="AA3845" s="135">
        <f t="shared" si="570"/>
        <v>2</v>
      </c>
      <c r="AB3845" s="135">
        <f t="shared" si="571"/>
        <v>105.19</v>
      </c>
      <c r="AC3845" s="130">
        <f t="shared" si="572"/>
        <v>400</v>
      </c>
      <c r="AD3845" s="130" t="str">
        <f t="shared" si="573"/>
        <v>66000-7984</v>
      </c>
      <c r="AE3845" s="136"/>
      <c r="AF3845" s="137"/>
      <c r="AG3845" s="1" t="s">
        <v>153</v>
      </c>
      <c r="AH3845" s="43">
        <v>65578</v>
      </c>
      <c r="AI3845" s="229">
        <v>45538</v>
      </c>
    </row>
    <row r="3846" spans="1:35" x14ac:dyDescent="0.25">
      <c r="A3846" s="147">
        <v>45541</v>
      </c>
      <c r="B3846" s="82" t="s">
        <v>10789</v>
      </c>
      <c r="C3846" s="51" t="s">
        <v>10791</v>
      </c>
      <c r="D3846" s="51" t="s">
        <v>10792</v>
      </c>
      <c r="E3846" s="54">
        <v>45538</v>
      </c>
      <c r="F3846" s="51" t="s">
        <v>693</v>
      </c>
      <c r="G3846" s="48" t="s">
        <v>10790</v>
      </c>
      <c r="H3846" s="52">
        <v>1</v>
      </c>
      <c r="I3846" s="51" t="s">
        <v>7801</v>
      </c>
      <c r="J3846" s="1">
        <v>108.59</v>
      </c>
      <c r="K3846" s="132">
        <v>1051975</v>
      </c>
      <c r="L3846" s="131"/>
      <c r="M3846" s="131">
        <v>15</v>
      </c>
      <c r="N3846" s="131">
        <v>7.4</v>
      </c>
      <c r="O3846" s="133">
        <f t="shared" si="567"/>
        <v>111</v>
      </c>
      <c r="P3846" s="131" t="s">
        <v>411</v>
      </c>
      <c r="Q3846" s="131" t="s">
        <v>583</v>
      </c>
      <c r="R3846" s="134" t="s">
        <v>9157</v>
      </c>
      <c r="S3846" s="149">
        <v>7.5891666666666664</v>
      </c>
      <c r="T3846" s="149">
        <v>7.5891666666666664</v>
      </c>
      <c r="U3846" s="150">
        <v>45574</v>
      </c>
      <c r="V3846" s="149">
        <v>8.3333333333333037E-2</v>
      </c>
      <c r="W3846" s="130">
        <v>2</v>
      </c>
      <c r="X3846" s="135">
        <v>400</v>
      </c>
      <c r="Y3846" s="130" t="str">
        <f t="shared" si="568"/>
        <v>DH33B</v>
      </c>
      <c r="Z3846" s="130" t="str">
        <f t="shared" si="569"/>
        <v>5/LM26500</v>
      </c>
      <c r="AA3846" s="135">
        <f t="shared" si="570"/>
        <v>2</v>
      </c>
      <c r="AB3846" s="135">
        <f t="shared" si="571"/>
        <v>108.59</v>
      </c>
      <c r="AC3846" s="130">
        <f t="shared" si="572"/>
        <v>400</v>
      </c>
      <c r="AD3846" s="130" t="str">
        <f t="shared" si="573"/>
        <v>66000-7982</v>
      </c>
      <c r="AE3846" s="136"/>
      <c r="AF3846" s="137"/>
      <c r="AG3846" s="1" t="s">
        <v>153</v>
      </c>
      <c r="AH3846" s="43">
        <v>65578</v>
      </c>
      <c r="AI3846" s="229">
        <v>45538</v>
      </c>
    </row>
    <row r="3847" spans="1:35" x14ac:dyDescent="0.25">
      <c r="A3847" s="147">
        <v>45541</v>
      </c>
      <c r="B3847" s="82" t="s">
        <v>10786</v>
      </c>
      <c r="C3847" s="51" t="s">
        <v>1136</v>
      </c>
      <c r="D3847" s="51" t="s">
        <v>10788</v>
      </c>
      <c r="E3847" s="54">
        <v>45538</v>
      </c>
      <c r="F3847" s="51" t="s">
        <v>693</v>
      </c>
      <c r="G3847" s="48" t="s">
        <v>10787</v>
      </c>
      <c r="H3847" s="52">
        <v>1</v>
      </c>
      <c r="I3847" s="51" t="s">
        <v>694</v>
      </c>
      <c r="J3847" s="1">
        <v>381.97</v>
      </c>
      <c r="K3847" s="132">
        <v>1051975</v>
      </c>
      <c r="L3847" s="131"/>
      <c r="M3847" s="131">
        <v>19.5</v>
      </c>
      <c r="N3847" s="131">
        <v>6.2</v>
      </c>
      <c r="O3847" s="133">
        <f t="shared" si="567"/>
        <v>120.9</v>
      </c>
      <c r="P3847" s="131" t="s">
        <v>10405</v>
      </c>
      <c r="Q3847" s="131" t="s">
        <v>583</v>
      </c>
      <c r="R3847" s="134" t="s">
        <v>9157</v>
      </c>
      <c r="S3847" s="149">
        <v>3.8408333333333342</v>
      </c>
      <c r="T3847" s="149">
        <v>3.8408333333333342</v>
      </c>
      <c r="U3847" s="150">
        <v>45574</v>
      </c>
      <c r="V3847" s="149">
        <v>8.3333333333333037E-2</v>
      </c>
      <c r="W3847" s="130">
        <v>3</v>
      </c>
      <c r="X3847" s="135">
        <v>620</v>
      </c>
      <c r="Y3847" s="130" t="str">
        <f t="shared" si="568"/>
        <v>DH33C</v>
      </c>
      <c r="Z3847" s="130" t="str">
        <f t="shared" si="569"/>
        <v>5/3B5100</v>
      </c>
      <c r="AA3847" s="135">
        <f t="shared" si="570"/>
        <v>3</v>
      </c>
      <c r="AB3847" s="135">
        <f t="shared" si="571"/>
        <v>381.97</v>
      </c>
      <c r="AC3847" s="130">
        <f t="shared" si="572"/>
        <v>620</v>
      </c>
      <c r="AD3847" s="130" t="str">
        <f t="shared" si="573"/>
        <v>66000-7983</v>
      </c>
      <c r="AE3847" s="136"/>
      <c r="AF3847" s="137"/>
      <c r="AG3847" s="1" t="s">
        <v>153</v>
      </c>
      <c r="AH3847" s="43">
        <v>65578</v>
      </c>
      <c r="AI3847" s="229">
        <v>45538</v>
      </c>
    </row>
    <row r="3848" spans="1:35" x14ac:dyDescent="0.25">
      <c r="A3848" s="147">
        <v>45562</v>
      </c>
      <c r="B3848" s="82" t="s">
        <v>10902</v>
      </c>
      <c r="C3848" s="51" t="s">
        <v>1835</v>
      </c>
      <c r="D3848" s="51" t="s">
        <v>8180</v>
      </c>
      <c r="E3848" s="54">
        <v>45583</v>
      </c>
      <c r="F3848" s="51" t="s">
        <v>117</v>
      </c>
      <c r="G3848" s="48" t="s">
        <v>8179</v>
      </c>
      <c r="H3848" s="52">
        <v>2</v>
      </c>
      <c r="I3848" s="51" t="s">
        <v>279</v>
      </c>
      <c r="J3848" s="1">
        <v>24.41</v>
      </c>
      <c r="K3848" s="132">
        <v>1054355</v>
      </c>
      <c r="L3848" s="131"/>
      <c r="M3848" s="131">
        <v>9.6</v>
      </c>
      <c r="N3848" s="131">
        <v>2.5499999999999998</v>
      </c>
      <c r="O3848" s="133">
        <f t="shared" si="567"/>
        <v>24.479999999999997</v>
      </c>
      <c r="P3848" s="131" t="s">
        <v>3497</v>
      </c>
      <c r="Q3848" s="131" t="s">
        <v>632</v>
      </c>
      <c r="R3848" s="134" t="s">
        <v>9048</v>
      </c>
      <c r="S3848" s="149">
        <v>3.4958333333333309</v>
      </c>
      <c r="T3848" s="149">
        <v>1.7479166666666655</v>
      </c>
      <c r="U3848" s="150">
        <v>45574</v>
      </c>
      <c r="V3848" s="149">
        <v>0.16666666666666607</v>
      </c>
      <c r="W3848" s="130">
        <v>1.69</v>
      </c>
      <c r="X3848" s="135">
        <v>86</v>
      </c>
      <c r="Y3848" s="130" t="str">
        <f t="shared" si="568"/>
        <v>N1917</v>
      </c>
      <c r="Z3848" s="130" t="str">
        <f t="shared" si="569"/>
        <v>8/BK-3HCCE</v>
      </c>
      <c r="AA3848" s="135">
        <f t="shared" si="570"/>
        <v>1.69</v>
      </c>
      <c r="AB3848" s="135">
        <f t="shared" si="571"/>
        <v>24.41</v>
      </c>
      <c r="AC3848" s="130">
        <f t="shared" si="572"/>
        <v>86</v>
      </c>
      <c r="AD3848" s="130" t="str">
        <f t="shared" si="573"/>
        <v>30006-888HEMO</v>
      </c>
      <c r="AE3848" s="136"/>
      <c r="AF3848" s="137"/>
      <c r="AG3848" s="1" t="s">
        <v>152</v>
      </c>
      <c r="AH3848" s="43">
        <v>24232</v>
      </c>
      <c r="AI3848" s="229">
        <v>45562</v>
      </c>
    </row>
    <row r="3849" spans="1:35" x14ac:dyDescent="0.25">
      <c r="A3849" s="147">
        <v>45569</v>
      </c>
      <c r="B3849" s="82" t="s">
        <v>10919</v>
      </c>
      <c r="C3849" s="51" t="s">
        <v>1565</v>
      </c>
      <c r="D3849" s="51" t="s">
        <v>5873</v>
      </c>
      <c r="E3849" s="54">
        <v>45581</v>
      </c>
      <c r="F3849" s="51" t="s">
        <v>2926</v>
      </c>
      <c r="G3849" s="48" t="s">
        <v>2933</v>
      </c>
      <c r="H3849" s="52">
        <v>4</v>
      </c>
      <c r="I3849" s="51" t="s">
        <v>388</v>
      </c>
      <c r="J3849" s="1">
        <v>17.09</v>
      </c>
      <c r="K3849" s="132">
        <v>1054820</v>
      </c>
      <c r="L3849" s="131"/>
      <c r="M3849" s="131">
        <v>3.6</v>
      </c>
      <c r="N3849" s="131">
        <v>17</v>
      </c>
      <c r="O3849" s="133">
        <f t="shared" si="567"/>
        <v>61.2</v>
      </c>
      <c r="P3849" s="131" t="s">
        <v>421</v>
      </c>
      <c r="Q3849" s="131" t="s">
        <v>412</v>
      </c>
      <c r="R3849" s="134" t="s">
        <v>248</v>
      </c>
      <c r="S3849" s="149">
        <v>1.4230555555555524</v>
      </c>
      <c r="T3849" s="149">
        <v>0.3557638888888881</v>
      </c>
      <c r="U3849" s="150">
        <v>45574</v>
      </c>
      <c r="V3849" s="149">
        <v>0.16666666666666607</v>
      </c>
      <c r="W3849" s="130">
        <v>1</v>
      </c>
      <c r="X3849" s="135">
        <v>45</v>
      </c>
      <c r="Y3849" s="130" t="str">
        <f t="shared" si="568"/>
        <v>L910</v>
      </c>
      <c r="Z3849" s="130" t="str">
        <f t="shared" si="569"/>
        <v>1/LS33600</v>
      </c>
      <c r="AA3849" s="135">
        <f t="shared" si="570"/>
        <v>1</v>
      </c>
      <c r="AB3849" s="135">
        <f t="shared" si="571"/>
        <v>17.09</v>
      </c>
      <c r="AC3849" s="130">
        <f t="shared" si="572"/>
        <v>45</v>
      </c>
      <c r="AD3849" s="130" t="str">
        <f t="shared" si="573"/>
        <v>66001-701</v>
      </c>
      <c r="AE3849" s="136"/>
      <c r="AF3849" s="137"/>
      <c r="AG3849" s="1" t="s">
        <v>151</v>
      </c>
      <c r="AH3849" s="43">
        <v>1873</v>
      </c>
      <c r="AI3849" s="229">
        <v>45567</v>
      </c>
    </row>
    <row r="3850" spans="1:35" x14ac:dyDescent="0.25">
      <c r="A3850" s="147">
        <v>45541</v>
      </c>
      <c r="B3850" s="82" t="s">
        <v>10785</v>
      </c>
      <c r="C3850" s="51" t="s">
        <v>7266</v>
      </c>
      <c r="D3850" s="51" t="s">
        <v>1874</v>
      </c>
      <c r="E3850" s="54">
        <v>45538</v>
      </c>
      <c r="F3850" s="51" t="s">
        <v>693</v>
      </c>
      <c r="G3850" s="48" t="s">
        <v>1871</v>
      </c>
      <c r="H3850" s="52">
        <v>8</v>
      </c>
      <c r="I3850" s="51" t="s">
        <v>6419</v>
      </c>
      <c r="J3850" s="1">
        <v>431.14</v>
      </c>
      <c r="K3850" s="132">
        <v>1051822</v>
      </c>
      <c r="L3850" s="131"/>
      <c r="M3850" s="131">
        <v>19.5</v>
      </c>
      <c r="N3850" s="131">
        <v>15.3</v>
      </c>
      <c r="O3850" s="133">
        <f t="shared" si="567"/>
        <v>298.35000000000002</v>
      </c>
      <c r="P3850" s="131" t="s">
        <v>10405</v>
      </c>
      <c r="Q3850" s="131" t="s">
        <v>583</v>
      </c>
      <c r="R3850" s="134" t="s">
        <v>9073</v>
      </c>
      <c r="S3850" s="149">
        <v>21.580277777777781</v>
      </c>
      <c r="T3850" s="149">
        <v>2.6975347222222226</v>
      </c>
      <c r="U3850" s="150">
        <v>45574</v>
      </c>
      <c r="V3850" s="149">
        <v>0.16666666666666607</v>
      </c>
      <c r="W3850" s="130">
        <v>3.69</v>
      </c>
      <c r="X3850" s="135">
        <v>850</v>
      </c>
      <c r="Y3850" s="130" t="str">
        <f t="shared" si="568"/>
        <v>DH34</v>
      </c>
      <c r="Z3850" s="130" t="str">
        <f t="shared" si="569"/>
        <v>5/3B5200</v>
      </c>
      <c r="AA3850" s="135">
        <f t="shared" si="570"/>
        <v>3.69</v>
      </c>
      <c r="AB3850" s="135">
        <f t="shared" si="571"/>
        <v>431.14</v>
      </c>
      <c r="AC3850" s="130">
        <f t="shared" si="572"/>
        <v>850</v>
      </c>
      <c r="AD3850" s="130" t="str">
        <f t="shared" si="573"/>
        <v>66000-799</v>
      </c>
      <c r="AE3850" s="136"/>
      <c r="AF3850" s="137"/>
      <c r="AG3850" s="1" t="s">
        <v>153</v>
      </c>
      <c r="AH3850" s="43">
        <v>65578</v>
      </c>
      <c r="AI3850" s="229">
        <v>45538</v>
      </c>
    </row>
    <row r="3851" spans="1:35" x14ac:dyDescent="0.25">
      <c r="A3851" s="147">
        <v>45569</v>
      </c>
      <c r="B3851" s="82" t="s">
        <v>10921</v>
      </c>
      <c r="C3851" s="51" t="s">
        <v>2270</v>
      </c>
      <c r="D3851" s="51" t="s">
        <v>2271</v>
      </c>
      <c r="E3851" s="54">
        <v>45581</v>
      </c>
      <c r="F3851" s="51" t="s">
        <v>423</v>
      </c>
      <c r="G3851" s="48" t="s">
        <v>2269</v>
      </c>
      <c r="H3851" s="52">
        <v>1</v>
      </c>
      <c r="I3851" s="51" t="s">
        <v>295</v>
      </c>
      <c r="J3851" s="1">
        <v>9.48</v>
      </c>
      <c r="K3851" s="132">
        <v>1054905</v>
      </c>
      <c r="L3851" s="131"/>
      <c r="M3851" s="131">
        <v>3.7</v>
      </c>
      <c r="N3851" s="131">
        <v>2.2999999999999998</v>
      </c>
      <c r="O3851" s="133">
        <f t="shared" si="567"/>
        <v>8.51</v>
      </c>
      <c r="P3851" s="131" t="s">
        <v>3486</v>
      </c>
      <c r="Q3851" s="131" t="s">
        <v>550</v>
      </c>
      <c r="R3851" s="134" t="s">
        <v>9048</v>
      </c>
      <c r="S3851" s="149">
        <v>1.3552777777777782</v>
      </c>
      <c r="T3851" s="149">
        <v>1.3552777777777782</v>
      </c>
      <c r="U3851" s="150">
        <v>45574</v>
      </c>
      <c r="V3851" s="149">
        <v>8.3333333333333037E-2</v>
      </c>
      <c r="W3851" s="130">
        <v>1.51</v>
      </c>
      <c r="X3851" s="135">
        <v>72.239999999999995</v>
      </c>
      <c r="Y3851" s="130" t="str">
        <f t="shared" si="568"/>
        <v>RECELL543</v>
      </c>
      <c r="Z3851" s="130" t="str">
        <f t="shared" si="569"/>
        <v>2/UF553450Z</v>
      </c>
      <c r="AA3851" s="135">
        <f t="shared" si="570"/>
        <v>1.51</v>
      </c>
      <c r="AB3851" s="135">
        <f t="shared" si="571"/>
        <v>9.48</v>
      </c>
      <c r="AC3851" s="130">
        <f t="shared" si="572"/>
        <v>72.239999999999995</v>
      </c>
      <c r="AD3851" s="130" t="str">
        <f t="shared" si="573"/>
        <v>22000-528K</v>
      </c>
      <c r="AE3851" s="136"/>
      <c r="AF3851" s="137"/>
      <c r="AG3851" s="1" t="s">
        <v>9312</v>
      </c>
      <c r="AH3851" s="43">
        <v>23891</v>
      </c>
      <c r="AI3851" s="229">
        <v>45567</v>
      </c>
    </row>
    <row r="3852" spans="1:35" x14ac:dyDescent="0.25">
      <c r="A3852" s="147">
        <v>45562</v>
      </c>
      <c r="B3852" s="82" t="s">
        <v>10903</v>
      </c>
      <c r="C3852" s="51" t="s">
        <v>450</v>
      </c>
      <c r="D3852" s="51" t="s">
        <v>10314</v>
      </c>
      <c r="E3852" s="54">
        <v>45583</v>
      </c>
      <c r="F3852" s="51" t="s">
        <v>605</v>
      </c>
      <c r="G3852" s="48" t="s">
        <v>4937</v>
      </c>
      <c r="H3852" s="52">
        <v>220</v>
      </c>
      <c r="I3852" s="51" t="s">
        <v>295</v>
      </c>
      <c r="J3852" s="1">
        <v>4.66</v>
      </c>
      <c r="K3852" s="132">
        <v>1054360</v>
      </c>
      <c r="L3852" s="131"/>
      <c r="M3852" s="131">
        <v>3.7</v>
      </c>
      <c r="N3852" s="131">
        <v>1.1499999999999999</v>
      </c>
      <c r="O3852" s="133">
        <f t="shared" si="567"/>
        <v>4.2549999999999999</v>
      </c>
      <c r="P3852" s="131" t="s">
        <v>3486</v>
      </c>
      <c r="Q3852" s="131" t="s">
        <v>412</v>
      </c>
      <c r="R3852" s="134" t="s">
        <v>10778</v>
      </c>
      <c r="S3852" s="149">
        <v>15.969722222222218</v>
      </c>
      <c r="T3852" s="149">
        <v>7.2589646464646454E-2</v>
      </c>
      <c r="U3852" s="150">
        <v>45574</v>
      </c>
      <c r="V3852" s="149">
        <v>0.99999999999999911</v>
      </c>
      <c r="W3852" s="130">
        <v>0.25</v>
      </c>
      <c r="X3852" s="135">
        <v>12.5</v>
      </c>
      <c r="Y3852" s="130" t="str">
        <f t="shared" si="568"/>
        <v>RL1844</v>
      </c>
      <c r="Z3852" s="130" t="str">
        <f t="shared" si="569"/>
        <v>1/UF553450Z</v>
      </c>
      <c r="AA3852" s="135">
        <f t="shared" si="570"/>
        <v>0.25</v>
      </c>
      <c r="AB3852" s="135">
        <f t="shared" si="571"/>
        <v>4.66</v>
      </c>
      <c r="AC3852" s="130">
        <f t="shared" si="572"/>
        <v>12.5</v>
      </c>
      <c r="AD3852" s="130" t="str">
        <f t="shared" si="573"/>
        <v>67001-199</v>
      </c>
      <c r="AE3852" s="136"/>
      <c r="AF3852" s="137"/>
      <c r="AG3852" s="1" t="s">
        <v>152</v>
      </c>
      <c r="AH3852" s="43">
        <v>66586</v>
      </c>
      <c r="AI3852" s="229">
        <v>45562</v>
      </c>
    </row>
    <row r="3853" spans="1:35" x14ac:dyDescent="0.25">
      <c r="A3853" s="144">
        <v>45567</v>
      </c>
      <c r="B3853" s="56" t="s">
        <v>10904</v>
      </c>
      <c r="C3853" s="51" t="s">
        <v>642</v>
      </c>
      <c r="D3853" s="51" t="s">
        <v>358</v>
      </c>
      <c r="E3853" s="54">
        <v>45587</v>
      </c>
      <c r="F3853" s="51" t="s">
        <v>5840</v>
      </c>
      <c r="G3853" s="48" t="s">
        <v>357</v>
      </c>
      <c r="H3853" s="52">
        <v>4</v>
      </c>
      <c r="I3853" s="51" t="s">
        <v>364</v>
      </c>
      <c r="J3853" s="1">
        <v>59.4</v>
      </c>
      <c r="K3853" s="132">
        <v>1054748</v>
      </c>
      <c r="L3853" s="131"/>
      <c r="M3853" s="131">
        <v>14.8</v>
      </c>
      <c r="N3853" s="131">
        <v>5.2</v>
      </c>
      <c r="O3853" s="133">
        <f t="shared" si="567"/>
        <v>76.960000000000008</v>
      </c>
      <c r="P3853" s="131" t="s">
        <v>3486</v>
      </c>
      <c r="Q3853" s="131" t="s">
        <v>92</v>
      </c>
      <c r="R3853" s="134" t="s">
        <v>248</v>
      </c>
      <c r="S3853" s="149">
        <v>8.2408333333333346</v>
      </c>
      <c r="T3853" s="149">
        <v>2.0602083333333336</v>
      </c>
      <c r="U3853" s="150">
        <v>45574</v>
      </c>
      <c r="V3853" s="149">
        <v>0.25000000000000044</v>
      </c>
      <c r="W3853" s="130">
        <v>1.1399999999999999</v>
      </c>
      <c r="X3853" s="135">
        <v>160</v>
      </c>
      <c r="Y3853" s="130" t="str">
        <f t="shared" si="568"/>
        <v>RL110</v>
      </c>
      <c r="Z3853" s="130" t="str">
        <f t="shared" si="569"/>
        <v>8/UR18650ZY</v>
      </c>
      <c r="AA3853" s="135">
        <f t="shared" si="570"/>
        <v>1.1399999999999999</v>
      </c>
      <c r="AB3853" s="135">
        <f t="shared" si="571"/>
        <v>59.4</v>
      </c>
      <c r="AC3853" s="130">
        <f t="shared" si="572"/>
        <v>160</v>
      </c>
      <c r="AD3853" s="130" t="str">
        <f t="shared" si="573"/>
        <v>66000-452</v>
      </c>
      <c r="AE3853" s="136"/>
      <c r="AF3853" s="137"/>
      <c r="AG3853" s="1" t="s">
        <v>153</v>
      </c>
      <c r="AH3853" s="43">
        <v>65842</v>
      </c>
      <c r="AI3853" s="229">
        <v>45566</v>
      </c>
    </row>
    <row r="3854" spans="1:35" x14ac:dyDescent="0.25">
      <c r="A3854" s="146">
        <v>45561</v>
      </c>
      <c r="B3854" s="57" t="s">
        <v>10891</v>
      </c>
      <c r="C3854" s="51" t="s">
        <v>10894</v>
      </c>
      <c r="D3854" s="51" t="s">
        <v>10895</v>
      </c>
      <c r="E3854" s="54">
        <v>45575</v>
      </c>
      <c r="F3854" s="51" t="s">
        <v>285</v>
      </c>
      <c r="G3854" s="48" t="s">
        <v>10892</v>
      </c>
      <c r="H3854" s="52">
        <v>1</v>
      </c>
      <c r="I3854" s="51" t="s">
        <v>10893</v>
      </c>
      <c r="J3854" s="1">
        <v>4.26</v>
      </c>
      <c r="K3854" s="132">
        <v>1054299</v>
      </c>
      <c r="L3854" s="131"/>
      <c r="M3854" s="131">
        <v>3</v>
      </c>
      <c r="N3854" s="131">
        <v>0.1</v>
      </c>
      <c r="O3854" s="133">
        <f t="shared" si="567"/>
        <v>0.30000000000000004</v>
      </c>
      <c r="P3854" s="131" t="s">
        <v>7432</v>
      </c>
      <c r="Q3854" s="131" t="s">
        <v>9205</v>
      </c>
      <c r="R3854" s="134" t="s">
        <v>9048</v>
      </c>
      <c r="S3854" s="149">
        <v>0.96055555555555472</v>
      </c>
      <c r="T3854" s="149">
        <v>0.96055555555555472</v>
      </c>
      <c r="U3854" s="150">
        <v>45573</v>
      </c>
      <c r="V3854" s="149">
        <v>8.3333333333333037E-2</v>
      </c>
      <c r="W3854" s="130">
        <v>0.25</v>
      </c>
      <c r="X3854" s="135">
        <v>35</v>
      </c>
      <c r="Y3854" s="130" t="str">
        <f t="shared" si="568"/>
        <v>RL1884</v>
      </c>
      <c r="Z3854" s="130" t="str">
        <f t="shared" si="569"/>
        <v>2/VL2330/HFN</v>
      </c>
      <c r="AA3854" s="135">
        <f t="shared" si="570"/>
        <v>0.25</v>
      </c>
      <c r="AB3854" s="135">
        <f t="shared" si="571"/>
        <v>4.26</v>
      </c>
      <c r="AC3854" s="130">
        <f t="shared" si="572"/>
        <v>35</v>
      </c>
      <c r="AD3854" s="130" t="str">
        <f t="shared" si="573"/>
        <v>66003-317</v>
      </c>
      <c r="AE3854" s="136"/>
      <c r="AF3854" s="137"/>
      <c r="AG3854" s="1" t="s">
        <v>9312</v>
      </c>
      <c r="AH3854" s="43" t="s">
        <v>286</v>
      </c>
      <c r="AI3854" s="229">
        <v>45561</v>
      </c>
    </row>
    <row r="3855" spans="1:35" x14ac:dyDescent="0.25">
      <c r="A3855" s="146">
        <v>45561</v>
      </c>
      <c r="B3855" s="57" t="s">
        <v>10868</v>
      </c>
      <c r="C3855" s="51" t="s">
        <v>330</v>
      </c>
      <c r="D3855" s="51" t="s">
        <v>753</v>
      </c>
      <c r="E3855" s="54">
        <v>45580</v>
      </c>
      <c r="F3855" s="51" t="s">
        <v>659</v>
      </c>
      <c r="G3855" s="48" t="s">
        <v>752</v>
      </c>
      <c r="H3855" s="52">
        <v>6</v>
      </c>
      <c r="I3855" s="51" t="s">
        <v>95</v>
      </c>
      <c r="J3855" s="1">
        <v>40.81</v>
      </c>
      <c r="K3855" s="132">
        <v>1053969</v>
      </c>
      <c r="L3855" s="131"/>
      <c r="M3855" s="131">
        <v>18</v>
      </c>
      <c r="N3855" s="131">
        <v>54</v>
      </c>
      <c r="O3855" s="133">
        <f t="shared" ref="O3855:O3857" si="574">N3855*M3855</f>
        <v>972</v>
      </c>
      <c r="P3855" s="131" t="s">
        <v>10695</v>
      </c>
      <c r="Q3855" s="131" t="s">
        <v>592</v>
      </c>
      <c r="R3855" s="134" t="s">
        <v>248</v>
      </c>
      <c r="S3855" s="149">
        <v>14.980555555555554</v>
      </c>
      <c r="T3855" s="149">
        <v>2.4967592592592589</v>
      </c>
      <c r="U3855" s="150">
        <v>45573</v>
      </c>
      <c r="V3855" s="149">
        <v>0.50000000000000089</v>
      </c>
      <c r="W3855" s="130">
        <v>1.74</v>
      </c>
      <c r="X3855" s="135">
        <v>162</v>
      </c>
      <c r="Y3855" s="130" t="str">
        <f t="shared" si="568"/>
        <v>AL274</v>
      </c>
      <c r="Z3855" s="130" t="str">
        <f t="shared" si="569"/>
        <v>36/LR20XW</v>
      </c>
      <c r="AA3855" s="135">
        <f t="shared" si="570"/>
        <v>1.74</v>
      </c>
      <c r="AB3855" s="135">
        <f t="shared" si="571"/>
        <v>40.81</v>
      </c>
      <c r="AC3855" s="130">
        <f t="shared" si="572"/>
        <v>162</v>
      </c>
      <c r="AD3855" s="130" t="str">
        <f t="shared" si="573"/>
        <v>66000-265</v>
      </c>
      <c r="AE3855" s="136"/>
      <c r="AF3855" s="137"/>
      <c r="AG3855" s="1" t="s">
        <v>573</v>
      </c>
      <c r="AH3855" s="43">
        <v>2557</v>
      </c>
      <c r="AI3855" s="229">
        <v>45559</v>
      </c>
    </row>
    <row r="3856" spans="1:35" x14ac:dyDescent="0.25">
      <c r="A3856" s="139">
        <v>45523</v>
      </c>
      <c r="B3856" s="58" t="s">
        <v>10686</v>
      </c>
      <c r="C3856" s="51" t="s">
        <v>5345</v>
      </c>
      <c r="D3856" s="51" t="s">
        <v>5346</v>
      </c>
      <c r="E3856" s="54">
        <v>45537</v>
      </c>
      <c r="F3856" s="51" t="s">
        <v>5343</v>
      </c>
      <c r="G3856" s="48" t="s">
        <v>5344</v>
      </c>
      <c r="H3856" s="52">
        <v>2</v>
      </c>
      <c r="I3856" s="51" t="s">
        <v>99</v>
      </c>
      <c r="J3856" s="1">
        <v>151.74</v>
      </c>
      <c r="K3856" s="132">
        <v>1049507</v>
      </c>
      <c r="L3856" s="131"/>
      <c r="M3856" s="131">
        <v>22.2</v>
      </c>
      <c r="N3856" s="131">
        <v>5</v>
      </c>
      <c r="O3856" s="133">
        <f t="shared" si="574"/>
        <v>111</v>
      </c>
      <c r="P3856" s="131" t="s">
        <v>3486</v>
      </c>
      <c r="Q3856" s="131" t="s">
        <v>373</v>
      </c>
      <c r="R3856" s="134" t="s">
        <v>259</v>
      </c>
      <c r="S3856" s="149">
        <v>15.381388888888893</v>
      </c>
      <c r="T3856" s="149">
        <v>7.6906944444444463</v>
      </c>
      <c r="U3856" s="150">
        <v>45579</v>
      </c>
      <c r="V3856" s="149">
        <v>0.16666666666666607</v>
      </c>
      <c r="W3856" s="130">
        <v>3.82</v>
      </c>
      <c r="X3856" s="135">
        <v>500</v>
      </c>
      <c r="Y3856" s="130" t="str">
        <f t="shared" si="568"/>
        <v>RL363</v>
      </c>
      <c r="Z3856" s="130" t="str">
        <f t="shared" si="569"/>
        <v>12/UR18650FM</v>
      </c>
      <c r="AA3856" s="135">
        <f t="shared" si="570"/>
        <v>3.82</v>
      </c>
      <c r="AB3856" s="135">
        <f t="shared" si="571"/>
        <v>151.74</v>
      </c>
      <c r="AC3856" s="130">
        <f t="shared" si="572"/>
        <v>500</v>
      </c>
      <c r="AD3856" s="130" t="str">
        <f t="shared" si="573"/>
        <v>66000-639</v>
      </c>
      <c r="AE3856" s="136"/>
      <c r="AF3856" s="137"/>
      <c r="AG3856" s="1" t="s">
        <v>151</v>
      </c>
      <c r="AH3856" s="43">
        <v>1333</v>
      </c>
      <c r="AI3856" s="229">
        <v>45517</v>
      </c>
    </row>
    <row r="3857" spans="1:35" x14ac:dyDescent="0.25">
      <c r="A3857" s="147">
        <v>45569</v>
      </c>
      <c r="B3857" s="82" t="s">
        <v>10920</v>
      </c>
      <c r="C3857" s="51" t="s">
        <v>681</v>
      </c>
      <c r="D3857" s="51" t="s">
        <v>5428</v>
      </c>
      <c r="E3857" s="54">
        <v>45588</v>
      </c>
      <c r="F3857" s="51" t="s">
        <v>5426</v>
      </c>
      <c r="G3857" s="48" t="s">
        <v>5427</v>
      </c>
      <c r="H3857" s="52">
        <v>100</v>
      </c>
      <c r="I3857" s="51" t="s">
        <v>676</v>
      </c>
      <c r="J3857" s="1">
        <v>2.77</v>
      </c>
      <c r="K3857" s="132">
        <v>1054831</v>
      </c>
      <c r="L3857" s="131"/>
      <c r="M3857" s="131">
        <v>3.6</v>
      </c>
      <c r="N3857" s="131">
        <v>0.25</v>
      </c>
      <c r="O3857" s="133">
        <f t="shared" si="574"/>
        <v>0.9</v>
      </c>
      <c r="P3857" s="131" t="s">
        <v>3497</v>
      </c>
      <c r="Q3857" s="131" t="s">
        <v>577</v>
      </c>
      <c r="R3857" s="134" t="s">
        <v>248</v>
      </c>
      <c r="S3857" s="149">
        <v>20.201666666666668</v>
      </c>
      <c r="T3857" s="149">
        <v>0.20201666666666668</v>
      </c>
      <c r="U3857" s="150">
        <v>45579</v>
      </c>
      <c r="V3857" s="149">
        <v>0.91666666666666741</v>
      </c>
      <c r="W3857" s="130">
        <v>0.25</v>
      </c>
      <c r="X3857" s="135">
        <v>22.85</v>
      </c>
      <c r="Y3857" s="130" t="str">
        <f t="shared" si="568"/>
        <v>N736</v>
      </c>
      <c r="Z3857" s="130" t="str">
        <f t="shared" si="569"/>
        <v>3/H250-1/3AA</v>
      </c>
      <c r="AA3857" s="135">
        <f t="shared" si="570"/>
        <v>0.25</v>
      </c>
      <c r="AB3857" s="135">
        <f t="shared" si="571"/>
        <v>2.77</v>
      </c>
      <c r="AC3857" s="130">
        <f t="shared" si="572"/>
        <v>22.85</v>
      </c>
      <c r="AD3857" s="130" t="str">
        <f t="shared" si="573"/>
        <v>40000-613SCHN</v>
      </c>
      <c r="AE3857" s="136"/>
      <c r="AF3857" s="137"/>
      <c r="AG3857" s="1" t="s">
        <v>573</v>
      </c>
      <c r="AH3857" s="43">
        <v>37290</v>
      </c>
      <c r="AI3857" s="229">
        <v>45567</v>
      </c>
    </row>
    <row r="3858" spans="1:35" x14ac:dyDescent="0.25">
      <c r="A3858" s="139">
        <v>45572</v>
      </c>
      <c r="B3858" s="58" t="s">
        <v>10937</v>
      </c>
      <c r="C3858" s="51" t="s">
        <v>642</v>
      </c>
      <c r="D3858" s="51" t="s">
        <v>10939</v>
      </c>
      <c r="E3858" s="54">
        <v>45583</v>
      </c>
      <c r="F3858" s="51" t="s">
        <v>2309</v>
      </c>
      <c r="G3858" s="48" t="s">
        <v>10938</v>
      </c>
      <c r="H3858" s="52">
        <v>1</v>
      </c>
      <c r="I3858" s="51" t="s">
        <v>364</v>
      </c>
      <c r="J3858" s="1">
        <v>31.63</v>
      </c>
      <c r="K3858" s="132">
        <v>1055137</v>
      </c>
      <c r="L3858" s="131"/>
      <c r="M3858" s="131">
        <v>14.8</v>
      </c>
      <c r="N3858" s="131">
        <v>5.2</v>
      </c>
      <c r="O3858" s="133">
        <v>77</v>
      </c>
      <c r="P3858" s="131" t="s">
        <v>3486</v>
      </c>
      <c r="Q3858" s="131" t="s">
        <v>92</v>
      </c>
      <c r="R3858" s="134" t="s">
        <v>9048</v>
      </c>
      <c r="S3858" s="149">
        <v>1.5261111111111103</v>
      </c>
      <c r="T3858" s="149">
        <v>1.5261111111111103</v>
      </c>
      <c r="U3858" s="150">
        <v>45575</v>
      </c>
      <c r="V3858" s="149">
        <v>8.3333333333333037E-2</v>
      </c>
      <c r="W3858" s="130">
        <v>1</v>
      </c>
      <c r="X3858" s="135">
        <v>135</v>
      </c>
      <c r="Y3858" s="130" t="str">
        <f t="shared" si="568"/>
        <v>RL1890</v>
      </c>
      <c r="Z3858" s="130" t="str">
        <f t="shared" si="569"/>
        <v>8/UR18650ZY</v>
      </c>
      <c r="AA3858" s="135">
        <f t="shared" si="570"/>
        <v>1</v>
      </c>
      <c r="AB3858" s="135">
        <f t="shared" si="571"/>
        <v>31.63</v>
      </c>
      <c r="AC3858" s="130">
        <f t="shared" si="572"/>
        <v>135</v>
      </c>
      <c r="AD3858" s="130" t="str">
        <f t="shared" si="573"/>
        <v>66003-323</v>
      </c>
      <c r="AE3858" s="136"/>
      <c r="AF3858" s="137"/>
      <c r="AG3858" s="1" t="s">
        <v>9312</v>
      </c>
      <c r="AH3858" s="43">
        <v>24002</v>
      </c>
      <c r="AI3858" s="229">
        <v>45569</v>
      </c>
    </row>
    <row r="3859" spans="1:35" x14ac:dyDescent="0.25">
      <c r="A3859" s="140">
        <v>45573</v>
      </c>
      <c r="B3859" s="55" t="s">
        <v>10953</v>
      </c>
      <c r="C3859" s="51" t="s">
        <v>10955</v>
      </c>
      <c r="D3859" s="51" t="s">
        <v>10984</v>
      </c>
      <c r="E3859" s="54">
        <v>45586</v>
      </c>
      <c r="F3859" s="51" t="s">
        <v>1280</v>
      </c>
      <c r="G3859" s="48" t="s">
        <v>10954</v>
      </c>
      <c r="H3859" s="52">
        <v>1</v>
      </c>
      <c r="I3859" s="51" t="s">
        <v>6107</v>
      </c>
      <c r="J3859" s="1">
        <v>10.94</v>
      </c>
      <c r="K3859" s="132">
        <v>1055273</v>
      </c>
      <c r="L3859" s="131"/>
      <c r="M3859" s="131">
        <v>7.2</v>
      </c>
      <c r="N3859" s="131">
        <v>3.35</v>
      </c>
      <c r="O3859" s="133">
        <f t="shared" ref="O3859:O3894" si="575">N3859*M3859</f>
        <v>24.12</v>
      </c>
      <c r="P3859" s="131" t="s">
        <v>3486</v>
      </c>
      <c r="Q3859" s="131" t="s">
        <v>582</v>
      </c>
      <c r="R3859" s="134" t="s">
        <v>9048</v>
      </c>
      <c r="S3859" s="149">
        <v>2.2622222222222224</v>
      </c>
      <c r="T3859" s="149">
        <v>2.2622222222222224</v>
      </c>
      <c r="U3859" s="150">
        <v>45575</v>
      </c>
      <c r="V3859" s="149">
        <v>8.3333333333333037E-2</v>
      </c>
      <c r="W3859" s="130">
        <v>0.25</v>
      </c>
      <c r="X3859" s="135">
        <v>40</v>
      </c>
      <c r="Y3859" s="130" t="str">
        <f t="shared" si="568"/>
        <v>RECELL1749</v>
      </c>
      <c r="Z3859" s="130" t="str">
        <f t="shared" si="569"/>
        <v xml:space="preserve"> 2/NCR18650BD</v>
      </c>
      <c r="AA3859" s="135">
        <f t="shared" si="570"/>
        <v>0.25</v>
      </c>
      <c r="AB3859" s="135">
        <f t="shared" si="571"/>
        <v>10.94</v>
      </c>
      <c r="AC3859" s="130">
        <f t="shared" si="572"/>
        <v>40</v>
      </c>
      <c r="AD3859" s="130" t="str">
        <f t="shared" si="573"/>
        <v>66003-327</v>
      </c>
      <c r="AE3859" s="136"/>
      <c r="AF3859" s="137"/>
      <c r="AG3859" s="1" t="s">
        <v>9312</v>
      </c>
      <c r="AH3859" s="43">
        <v>23984</v>
      </c>
      <c r="AI3859" s="229">
        <v>45572</v>
      </c>
    </row>
    <row r="3860" spans="1:35" x14ac:dyDescent="0.25">
      <c r="A3860" s="147">
        <v>45569</v>
      </c>
      <c r="B3860" s="82" t="s">
        <v>10924</v>
      </c>
      <c r="C3860" s="51" t="s">
        <v>4557</v>
      </c>
      <c r="D3860" s="51" t="s">
        <v>10927</v>
      </c>
      <c r="E3860" s="54">
        <v>45582</v>
      </c>
      <c r="F3860" s="51" t="s">
        <v>10925</v>
      </c>
      <c r="G3860" s="48" t="s">
        <v>10926</v>
      </c>
      <c r="H3860" s="52">
        <v>8</v>
      </c>
      <c r="I3860" s="51" t="s">
        <v>3385</v>
      </c>
      <c r="J3860" s="1">
        <v>4.03</v>
      </c>
      <c r="K3860" s="132">
        <v>1055035</v>
      </c>
      <c r="L3860" s="131"/>
      <c r="M3860" s="131">
        <v>3.6</v>
      </c>
      <c r="N3860" s="131">
        <v>2.6</v>
      </c>
      <c r="O3860" s="133">
        <f t="shared" si="575"/>
        <v>9.3600000000000012</v>
      </c>
      <c r="P3860" s="131" t="s">
        <v>3486</v>
      </c>
      <c r="Q3860" s="131" t="s">
        <v>412</v>
      </c>
      <c r="R3860" s="134" t="s">
        <v>248</v>
      </c>
      <c r="S3860" s="149">
        <v>4.3999999999999986</v>
      </c>
      <c r="T3860" s="149">
        <v>0.54999999999999982</v>
      </c>
      <c r="U3860" s="150">
        <v>45575</v>
      </c>
      <c r="V3860" s="149">
        <v>0.16666666666666874</v>
      </c>
      <c r="W3860" s="130">
        <v>0.25</v>
      </c>
      <c r="X3860" s="135">
        <v>24</v>
      </c>
      <c r="Y3860" s="130" t="str">
        <f t="shared" si="568"/>
        <v>RL1889</v>
      </c>
      <c r="Z3860" s="130" t="str">
        <f t="shared" si="569"/>
        <v>1/ICR18650-26JM</v>
      </c>
      <c r="AA3860" s="135">
        <f t="shared" si="570"/>
        <v>0.25</v>
      </c>
      <c r="AB3860" s="135">
        <f t="shared" si="571"/>
        <v>4.03</v>
      </c>
      <c r="AC3860" s="130">
        <f t="shared" si="572"/>
        <v>24</v>
      </c>
      <c r="AD3860" s="130" t="str">
        <f t="shared" si="573"/>
        <v>66003-321</v>
      </c>
      <c r="AE3860" s="136"/>
      <c r="AF3860" s="137"/>
      <c r="AG3860" s="1" t="s">
        <v>9312</v>
      </c>
      <c r="AH3860" s="43">
        <v>3133</v>
      </c>
      <c r="AI3860" s="229">
        <v>45568</v>
      </c>
    </row>
    <row r="3861" spans="1:35" x14ac:dyDescent="0.25">
      <c r="A3861" s="140">
        <v>45573</v>
      </c>
      <c r="B3861" s="55" t="s">
        <v>10952</v>
      </c>
      <c r="C3861" s="51" t="s">
        <v>1656</v>
      </c>
      <c r="D3861" s="51" t="s">
        <v>7483</v>
      </c>
      <c r="E3861" s="54">
        <v>45583</v>
      </c>
      <c r="F3861" s="51" t="s">
        <v>333</v>
      </c>
      <c r="G3861" s="48" t="s">
        <v>7482</v>
      </c>
      <c r="H3861" s="52">
        <v>10</v>
      </c>
      <c r="I3861" s="51" t="s">
        <v>1655</v>
      </c>
      <c r="J3861" s="1">
        <v>0.32</v>
      </c>
      <c r="K3861" s="132">
        <v>1055263</v>
      </c>
      <c r="L3861" s="131"/>
      <c r="M3861" s="131">
        <v>3</v>
      </c>
      <c r="N3861" s="131">
        <v>2.4</v>
      </c>
      <c r="O3861" s="133">
        <f t="shared" si="575"/>
        <v>7.1999999999999993</v>
      </c>
      <c r="P3861" s="131" t="s">
        <v>411</v>
      </c>
      <c r="Q3861" s="131" t="s">
        <v>412</v>
      </c>
      <c r="R3861" s="134" t="s">
        <v>287</v>
      </c>
      <c r="S3861" s="149">
        <v>1.6074999999999982</v>
      </c>
      <c r="T3861" s="149">
        <v>0.16074999999999981</v>
      </c>
      <c r="U3861" s="150">
        <v>45575</v>
      </c>
      <c r="V3861" s="149">
        <v>0.24999999999999911</v>
      </c>
      <c r="W3861" s="130">
        <v>0.2</v>
      </c>
      <c r="X3861" s="135">
        <v>17.62</v>
      </c>
      <c r="Y3861" s="130" t="str">
        <f t="shared" si="568"/>
        <v>L938</v>
      </c>
      <c r="Z3861" s="130" t="str">
        <f t="shared" si="569"/>
        <v>1/CR17450E-R</v>
      </c>
      <c r="AA3861" s="135">
        <f t="shared" si="570"/>
        <v>0.2</v>
      </c>
      <c r="AB3861" s="135">
        <f t="shared" si="571"/>
        <v>0.32</v>
      </c>
      <c r="AC3861" s="130">
        <f t="shared" si="572"/>
        <v>17.62</v>
      </c>
      <c r="AD3861" s="130" t="str">
        <f t="shared" si="573"/>
        <v>66003-144</v>
      </c>
      <c r="AE3861" s="136"/>
      <c r="AF3861" s="137"/>
      <c r="AG3861" s="1" t="s">
        <v>151</v>
      </c>
      <c r="AH3861" s="43" t="s">
        <v>334</v>
      </c>
      <c r="AI3861" s="229">
        <v>45572</v>
      </c>
    </row>
    <row r="3862" spans="1:35" x14ac:dyDescent="0.25">
      <c r="A3862" s="146">
        <v>45575</v>
      </c>
      <c r="B3862" s="57" t="s">
        <v>10960</v>
      </c>
      <c r="C3862" s="51" t="s">
        <v>10964</v>
      </c>
      <c r="D3862" s="51" t="s">
        <v>10962</v>
      </c>
      <c r="E3862" s="54">
        <v>45574</v>
      </c>
      <c r="F3862" s="51" t="s">
        <v>1002</v>
      </c>
      <c r="G3862" s="48" t="s">
        <v>10961</v>
      </c>
      <c r="H3862" s="52">
        <v>4</v>
      </c>
      <c r="I3862" s="51" t="s">
        <v>300</v>
      </c>
      <c r="J3862" s="1">
        <v>10.77</v>
      </c>
      <c r="K3862" s="132">
        <v>1055553</v>
      </c>
      <c r="L3862" s="131" t="s">
        <v>10963</v>
      </c>
      <c r="M3862" s="131">
        <v>12</v>
      </c>
      <c r="N3862" s="131">
        <v>1</v>
      </c>
      <c r="O3862" s="133">
        <f t="shared" si="575"/>
        <v>12</v>
      </c>
      <c r="P3862" s="131" t="s">
        <v>3497</v>
      </c>
      <c r="Q3862" s="131" t="s">
        <v>584</v>
      </c>
      <c r="R3862" s="134" t="s">
        <v>9048</v>
      </c>
      <c r="S3862" s="149">
        <v>3.2586111111111107</v>
      </c>
      <c r="T3862" s="149">
        <v>0.81465277777777767</v>
      </c>
      <c r="U3862" s="150">
        <v>45580</v>
      </c>
      <c r="V3862" s="149">
        <v>0.16666666666666607</v>
      </c>
      <c r="W3862" s="130">
        <v>0.5</v>
      </c>
      <c r="X3862" s="135">
        <v>73.400000000000006</v>
      </c>
      <c r="Y3862" s="130" t="str">
        <f t="shared" si="568"/>
        <v>N1958</v>
      </c>
      <c r="Z3862" s="130" t="str">
        <f t="shared" si="569"/>
        <v>10/IMH-10000AS</v>
      </c>
      <c r="AA3862" s="135">
        <f t="shared" si="570"/>
        <v>0.5</v>
      </c>
      <c r="AB3862" s="135">
        <f t="shared" si="571"/>
        <v>10.77</v>
      </c>
      <c r="AC3862" s="130">
        <f t="shared" si="572"/>
        <v>73.400000000000006</v>
      </c>
      <c r="AD3862" s="130" t="str">
        <f t="shared" si="573"/>
        <v>22000-169N</v>
      </c>
      <c r="AE3862" s="136"/>
      <c r="AF3862" s="137"/>
      <c r="AG3862" s="1" t="s">
        <v>9312</v>
      </c>
      <c r="AH3862" s="43">
        <v>23977</v>
      </c>
      <c r="AI3862" s="229">
        <v>45574</v>
      </c>
    </row>
    <row r="3863" spans="1:35" x14ac:dyDescent="0.25">
      <c r="A3863" s="147">
        <v>45576</v>
      </c>
      <c r="B3863" s="82" t="s">
        <v>10968</v>
      </c>
      <c r="C3863" s="51" t="s">
        <v>10971</v>
      </c>
      <c r="D3863" s="51" t="s">
        <v>10990</v>
      </c>
      <c r="E3863" s="54">
        <v>45589</v>
      </c>
      <c r="F3863" s="51" t="s">
        <v>255</v>
      </c>
      <c r="G3863" s="48" t="s">
        <v>10969</v>
      </c>
      <c r="H3863" s="52">
        <v>1</v>
      </c>
      <c r="I3863" s="51" t="s">
        <v>10970</v>
      </c>
      <c r="J3863" s="1">
        <v>3.97</v>
      </c>
      <c r="K3863" s="132">
        <v>1055742</v>
      </c>
      <c r="L3863" s="131"/>
      <c r="M3863" s="131">
        <v>3</v>
      </c>
      <c r="N3863" s="131">
        <v>1.35</v>
      </c>
      <c r="O3863" s="133">
        <f t="shared" si="575"/>
        <v>4.0500000000000007</v>
      </c>
      <c r="P3863" s="131" t="s">
        <v>411</v>
      </c>
      <c r="Q3863" s="131" t="s">
        <v>412</v>
      </c>
      <c r="R3863" s="134" t="s">
        <v>9048</v>
      </c>
      <c r="S3863" s="149">
        <v>0.46666666666666634</v>
      </c>
      <c r="T3863" s="149">
        <v>0.46666666666666634</v>
      </c>
      <c r="U3863" s="150">
        <v>45580</v>
      </c>
      <c r="V3863" s="149">
        <v>8.3333333333335702E-2</v>
      </c>
      <c r="W3863" s="130">
        <v>0.25</v>
      </c>
      <c r="X3863" s="135">
        <v>20</v>
      </c>
      <c r="Y3863" s="130" t="str">
        <f t="shared" si="568"/>
        <v>RECELL1750</v>
      </c>
      <c r="Z3863" s="130" t="str">
        <f t="shared" si="569"/>
        <v>1/CR2/3AA</v>
      </c>
      <c r="AA3863" s="135">
        <f t="shared" si="570"/>
        <v>0.25</v>
      </c>
      <c r="AB3863" s="135">
        <f t="shared" si="571"/>
        <v>3.97</v>
      </c>
      <c r="AC3863" s="130">
        <f t="shared" si="572"/>
        <v>20</v>
      </c>
      <c r="AD3863" s="130" t="str">
        <f t="shared" si="573"/>
        <v>66003-328</v>
      </c>
      <c r="AE3863" s="136"/>
      <c r="AF3863" s="137"/>
      <c r="AG3863" s="1" t="s">
        <v>9312</v>
      </c>
      <c r="AH3863" s="43" t="s">
        <v>277</v>
      </c>
      <c r="AI3863" s="229">
        <v>45575</v>
      </c>
    </row>
    <row r="3864" spans="1:35" x14ac:dyDescent="0.25">
      <c r="A3864" s="139">
        <v>45572</v>
      </c>
      <c r="B3864" s="58" t="s">
        <v>10933</v>
      </c>
      <c r="C3864" s="51" t="s">
        <v>8764</v>
      </c>
      <c r="D3864" s="51" t="s">
        <v>10991</v>
      </c>
      <c r="E3864" s="54">
        <v>45590</v>
      </c>
      <c r="F3864" s="51" t="s">
        <v>10767</v>
      </c>
      <c r="G3864" s="48" t="s">
        <v>10934</v>
      </c>
      <c r="H3864" s="52">
        <v>1</v>
      </c>
      <c r="I3864" s="51" t="s">
        <v>6107</v>
      </c>
      <c r="J3864" s="1">
        <v>8.41</v>
      </c>
      <c r="K3864" s="132">
        <v>1055094</v>
      </c>
      <c r="L3864" s="131"/>
      <c r="M3864" s="131">
        <v>7.2</v>
      </c>
      <c r="N3864" s="131">
        <v>3.18</v>
      </c>
      <c r="O3864" s="133">
        <f t="shared" si="575"/>
        <v>22.896000000000001</v>
      </c>
      <c r="P3864" s="131" t="s">
        <v>3486</v>
      </c>
      <c r="Q3864" s="131" t="s">
        <v>582</v>
      </c>
      <c r="R3864" s="134" t="s">
        <v>9048</v>
      </c>
      <c r="S3864" s="149">
        <v>1.051111111111112</v>
      </c>
      <c r="T3864" s="149">
        <v>1.051111111111112</v>
      </c>
      <c r="U3864" s="150">
        <v>45580</v>
      </c>
      <c r="V3864" s="149">
        <v>8.3333333333333037E-2</v>
      </c>
      <c r="W3864" s="130">
        <v>0.25</v>
      </c>
      <c r="X3864" s="135">
        <v>97.5</v>
      </c>
      <c r="Y3864" s="130" t="str">
        <f t="shared" si="568"/>
        <v>RECELL1751</v>
      </c>
      <c r="Z3864" s="130" t="str">
        <f t="shared" si="569"/>
        <v>2/NCR18650BD</v>
      </c>
      <c r="AA3864" s="135">
        <f t="shared" si="570"/>
        <v>0.25</v>
      </c>
      <c r="AB3864" s="135">
        <f t="shared" si="571"/>
        <v>8.41</v>
      </c>
      <c r="AC3864" s="130">
        <f t="shared" si="572"/>
        <v>97.5</v>
      </c>
      <c r="AD3864" s="130" t="str">
        <f t="shared" si="573"/>
        <v>66003-322</v>
      </c>
      <c r="AE3864" s="136"/>
      <c r="AF3864" s="137"/>
      <c r="AG3864" s="1" t="s">
        <v>9312</v>
      </c>
      <c r="AH3864" s="43">
        <v>3116</v>
      </c>
      <c r="AI3864" s="229">
        <v>45569</v>
      </c>
    </row>
    <row r="3865" spans="1:35" x14ac:dyDescent="0.25">
      <c r="A3865" s="146">
        <v>45505</v>
      </c>
      <c r="B3865" s="57" t="s">
        <v>10588</v>
      </c>
      <c r="C3865" s="51" t="s">
        <v>9575</v>
      </c>
      <c r="D3865" s="51" t="s">
        <v>3935</v>
      </c>
      <c r="E3865" s="54">
        <v>45533</v>
      </c>
      <c r="F3865" s="51" t="s">
        <v>3932</v>
      </c>
      <c r="G3865" s="48" t="s">
        <v>3933</v>
      </c>
      <c r="H3865" s="52">
        <v>20</v>
      </c>
      <c r="I3865" s="51" t="s">
        <v>2123</v>
      </c>
      <c r="J3865" s="1">
        <v>157.28</v>
      </c>
      <c r="K3865" s="132">
        <v>1048078</v>
      </c>
      <c r="L3865" s="131"/>
      <c r="M3865" s="131">
        <v>7.8</v>
      </c>
      <c r="N3865" s="131">
        <v>30</v>
      </c>
      <c r="O3865" s="133">
        <f t="shared" si="575"/>
        <v>234</v>
      </c>
      <c r="P3865" s="131" t="s">
        <v>421</v>
      </c>
      <c r="Q3865" s="131" t="s">
        <v>582</v>
      </c>
      <c r="R3865" s="134" t="s">
        <v>2172</v>
      </c>
      <c r="S3865" s="149">
        <v>26.671666666666667</v>
      </c>
      <c r="T3865" s="149">
        <v>1.3335833333333333</v>
      </c>
      <c r="U3865" s="150">
        <v>45580</v>
      </c>
      <c r="V3865" s="149">
        <v>0.58333333333333393</v>
      </c>
      <c r="W3865" s="130">
        <v>1.91</v>
      </c>
      <c r="X3865" s="135">
        <v>330</v>
      </c>
      <c r="Y3865" s="130" t="str">
        <f t="shared" si="568"/>
        <v>DH35</v>
      </c>
      <c r="Z3865" s="130" t="str">
        <f t="shared" si="569"/>
        <v>2/LXRDD-5-1-SC-BC</v>
      </c>
      <c r="AA3865" s="135">
        <f t="shared" si="570"/>
        <v>1.91</v>
      </c>
      <c r="AB3865" s="135">
        <f t="shared" si="571"/>
        <v>157.28</v>
      </c>
      <c r="AC3865" s="130">
        <f t="shared" si="572"/>
        <v>330</v>
      </c>
      <c r="AD3865" s="130" t="str">
        <f t="shared" si="573"/>
        <v>66000-750</v>
      </c>
      <c r="AE3865" s="136"/>
      <c r="AF3865" s="137"/>
      <c r="AG3865" s="1" t="s">
        <v>151</v>
      </c>
      <c r="AH3865" s="43">
        <v>57059</v>
      </c>
      <c r="AI3865" s="229">
        <v>45505</v>
      </c>
    </row>
    <row r="3866" spans="1:35" x14ac:dyDescent="0.25">
      <c r="A3866" s="144">
        <v>45567</v>
      </c>
      <c r="B3866" s="56" t="s">
        <v>10911</v>
      </c>
      <c r="C3866" s="51" t="s">
        <v>2150</v>
      </c>
      <c r="D3866" s="51" t="s">
        <v>10912</v>
      </c>
      <c r="E3866" s="54">
        <v>45586</v>
      </c>
      <c r="F3866" s="51" t="s">
        <v>3910</v>
      </c>
      <c r="G3866" s="48" t="s">
        <v>7136</v>
      </c>
      <c r="H3866" s="52">
        <v>2</v>
      </c>
      <c r="I3866" s="51" t="s">
        <v>95</v>
      </c>
      <c r="J3866" s="1">
        <v>80</v>
      </c>
      <c r="K3866" s="132">
        <v>1054456</v>
      </c>
      <c r="L3866" s="131"/>
      <c r="M3866" s="131">
        <v>18</v>
      </c>
      <c r="N3866" s="131"/>
      <c r="O3866" s="133">
        <f t="shared" si="575"/>
        <v>0</v>
      </c>
      <c r="P3866" s="131" t="s">
        <v>3538</v>
      </c>
      <c r="Q3866" s="131" t="s">
        <v>6547</v>
      </c>
      <c r="R3866" s="134" t="s">
        <v>10771</v>
      </c>
      <c r="S3866" s="149">
        <v>10.849722222222219</v>
      </c>
      <c r="T3866" s="149">
        <v>5.4248611111111096</v>
      </c>
      <c r="U3866" s="150">
        <v>45580</v>
      </c>
      <c r="V3866" s="149">
        <v>0.16666666666666741</v>
      </c>
      <c r="W3866" s="130">
        <v>5.25</v>
      </c>
      <c r="X3866" s="135">
        <v>380</v>
      </c>
      <c r="Y3866" s="130" t="str">
        <f t="shared" si="568"/>
        <v>AL612DEG</v>
      </c>
      <c r="Z3866" s="130" t="str">
        <f t="shared" si="569"/>
        <v>72/LR20XW</v>
      </c>
      <c r="AA3866" s="135">
        <f t="shared" si="570"/>
        <v>5.25</v>
      </c>
      <c r="AB3866" s="135">
        <f t="shared" si="571"/>
        <v>80</v>
      </c>
      <c r="AC3866" s="130">
        <f t="shared" si="572"/>
        <v>380</v>
      </c>
      <c r="AD3866" s="130" t="str">
        <f t="shared" si="573"/>
        <v>66003-612DEG</v>
      </c>
      <c r="AE3866" s="136"/>
      <c r="AF3866" s="137"/>
      <c r="AG3866" s="1" t="s">
        <v>152</v>
      </c>
      <c r="AH3866" s="43">
        <v>1853</v>
      </c>
      <c r="AI3866" s="229">
        <v>45565</v>
      </c>
    </row>
    <row r="3867" spans="1:35" x14ac:dyDescent="0.25">
      <c r="A3867" s="144">
        <v>45567</v>
      </c>
      <c r="B3867" s="56" t="s">
        <v>10910</v>
      </c>
      <c r="C3867" s="51" t="s">
        <v>2150</v>
      </c>
      <c r="D3867" s="51" t="s">
        <v>10913</v>
      </c>
      <c r="E3867" s="54">
        <v>45586</v>
      </c>
      <c r="F3867" s="51" t="s">
        <v>3910</v>
      </c>
      <c r="G3867" s="48" t="s">
        <v>7043</v>
      </c>
      <c r="H3867" s="52">
        <v>1</v>
      </c>
      <c r="I3867" s="51" t="s">
        <v>95</v>
      </c>
      <c r="J3867" s="1">
        <v>80</v>
      </c>
      <c r="K3867" s="132">
        <v>1054456</v>
      </c>
      <c r="L3867" s="131"/>
      <c r="M3867" s="131">
        <v>13.5</v>
      </c>
      <c r="N3867" s="131"/>
      <c r="O3867" s="133">
        <f t="shared" si="575"/>
        <v>0</v>
      </c>
      <c r="P3867" s="131" t="s">
        <v>3538</v>
      </c>
      <c r="Q3867" s="131" t="s">
        <v>382</v>
      </c>
      <c r="R3867" s="134" t="s">
        <v>10771</v>
      </c>
      <c r="S3867" s="149">
        <v>6.7908333333333388</v>
      </c>
      <c r="T3867" s="149">
        <v>6.7908333333333388</v>
      </c>
      <c r="U3867" s="150">
        <v>45580</v>
      </c>
      <c r="V3867" s="149">
        <v>8.333333333333437E-2</v>
      </c>
      <c r="W3867" s="130">
        <v>2.56</v>
      </c>
      <c r="X3867" s="135">
        <v>390</v>
      </c>
      <c r="Y3867" s="130" t="str">
        <f t="shared" si="568"/>
        <v>AL123DEG</v>
      </c>
      <c r="Z3867" s="130" t="str">
        <f t="shared" si="569"/>
        <v>72/LR20XW</v>
      </c>
      <c r="AA3867" s="135">
        <f t="shared" si="570"/>
        <v>2.56</v>
      </c>
      <c r="AB3867" s="135">
        <f t="shared" si="571"/>
        <v>80</v>
      </c>
      <c r="AC3867" s="130">
        <f t="shared" si="572"/>
        <v>390</v>
      </c>
      <c r="AD3867" s="130" t="str">
        <f t="shared" si="573"/>
        <v>66000-182DEG</v>
      </c>
      <c r="AE3867" s="136"/>
      <c r="AF3867" s="137"/>
      <c r="AG3867" s="1" t="s">
        <v>152</v>
      </c>
      <c r="AH3867" s="43">
        <v>1853</v>
      </c>
      <c r="AI3867" s="229">
        <v>45565</v>
      </c>
    </row>
    <row r="3868" spans="1:35" x14ac:dyDescent="0.25">
      <c r="A3868" s="139">
        <v>45530</v>
      </c>
      <c r="B3868" s="58" t="s">
        <v>10746</v>
      </c>
      <c r="C3868" s="51" t="s">
        <v>327</v>
      </c>
      <c r="D3868" s="51" t="s">
        <v>353</v>
      </c>
      <c r="E3868" s="54">
        <v>45552</v>
      </c>
      <c r="F3868" s="51" t="s">
        <v>571</v>
      </c>
      <c r="G3868" s="48" t="s">
        <v>352</v>
      </c>
      <c r="H3868" s="52">
        <v>300</v>
      </c>
      <c r="I3868" s="51" t="s">
        <v>326</v>
      </c>
      <c r="J3868" s="1">
        <v>33.26</v>
      </c>
      <c r="K3868" s="132">
        <v>1050725</v>
      </c>
      <c r="L3868" s="131"/>
      <c r="M3868" s="131">
        <v>8.4</v>
      </c>
      <c r="N3868" s="131">
        <v>4.5</v>
      </c>
      <c r="O3868" s="133">
        <f t="shared" si="575"/>
        <v>37.800000000000004</v>
      </c>
      <c r="P3868" s="131" t="s">
        <v>3497</v>
      </c>
      <c r="Q3868" s="131" t="s">
        <v>589</v>
      </c>
      <c r="R3868" s="134" t="s">
        <v>10992</v>
      </c>
      <c r="S3868" s="149">
        <v>91.521944444444443</v>
      </c>
      <c r="T3868" s="149">
        <v>0.30507314814814812</v>
      </c>
      <c r="U3868" s="150">
        <v>45580</v>
      </c>
      <c r="V3868" s="149">
        <v>1.9999999999999996</v>
      </c>
      <c r="W3868" s="130">
        <v>0.35</v>
      </c>
      <c r="X3868" s="135">
        <v>54</v>
      </c>
      <c r="Y3868" s="130" t="str">
        <f t="shared" si="568"/>
        <v>N1387</v>
      </c>
      <c r="Z3868" s="130" t="str">
        <f t="shared" si="569"/>
        <v>7/MH-C4500HT</v>
      </c>
      <c r="AA3868" s="135">
        <f t="shared" si="570"/>
        <v>0.35</v>
      </c>
      <c r="AB3868" s="135">
        <f t="shared" si="571"/>
        <v>33.26</v>
      </c>
      <c r="AC3868" s="130">
        <f t="shared" si="572"/>
        <v>54</v>
      </c>
      <c r="AD3868" s="130" t="str">
        <f t="shared" si="573"/>
        <v>66000-909</v>
      </c>
      <c r="AE3868" s="136"/>
      <c r="AF3868" s="137"/>
      <c r="AG3868" s="1" t="s">
        <v>153</v>
      </c>
      <c r="AH3868" s="43">
        <v>65616</v>
      </c>
      <c r="AI3868" s="229">
        <v>45527</v>
      </c>
    </row>
    <row r="3869" spans="1:35" x14ac:dyDescent="0.25">
      <c r="A3869" s="146">
        <v>45561</v>
      </c>
      <c r="B3869" s="57" t="s">
        <v>10879</v>
      </c>
      <c r="C3869" s="51" t="s">
        <v>2931</v>
      </c>
      <c r="D3869" s="51" t="s">
        <v>366</v>
      </c>
      <c r="E3869" s="54">
        <v>45580</v>
      </c>
      <c r="F3869" s="51" t="s">
        <v>139</v>
      </c>
      <c r="G3869" s="48" t="s">
        <v>142</v>
      </c>
      <c r="H3869" s="52">
        <v>40</v>
      </c>
      <c r="I3869" s="51" t="s">
        <v>102</v>
      </c>
      <c r="J3869" s="1">
        <v>43.62</v>
      </c>
      <c r="K3869" s="132">
        <v>1053963</v>
      </c>
      <c r="L3869" s="131"/>
      <c r="M3869" s="131"/>
      <c r="N3869" s="131"/>
      <c r="O3869" s="133">
        <f t="shared" si="575"/>
        <v>0</v>
      </c>
      <c r="P3869" s="131"/>
      <c r="Q3869" s="131"/>
      <c r="R3869" s="134" t="s">
        <v>5813</v>
      </c>
      <c r="S3869" s="149">
        <v>8.8625000000000025</v>
      </c>
      <c r="T3869" s="149">
        <v>0.22156250000000005</v>
      </c>
      <c r="U3869" s="150">
        <v>45579</v>
      </c>
      <c r="V3869" s="149">
        <v>0.99999999999999911</v>
      </c>
      <c r="W3869" s="130">
        <v>0.25</v>
      </c>
      <c r="X3869" s="135">
        <v>90</v>
      </c>
      <c r="Y3869" s="130" t="str">
        <f t="shared" si="568"/>
        <v>CH256</v>
      </c>
      <c r="Z3869" s="130" t="str">
        <f t="shared" si="569"/>
        <v>1/TSB002</v>
      </c>
      <c r="AA3869" s="135">
        <f t="shared" si="570"/>
        <v>0.25</v>
      </c>
      <c r="AB3869" s="135">
        <f t="shared" si="571"/>
        <v>43.62</v>
      </c>
      <c r="AC3869" s="130">
        <f t="shared" si="572"/>
        <v>90</v>
      </c>
      <c r="AD3869" s="130" t="str">
        <f t="shared" si="573"/>
        <v>66000-715</v>
      </c>
      <c r="AE3869" s="136"/>
      <c r="AF3869" s="137"/>
      <c r="AG3869" s="1" t="s">
        <v>153</v>
      </c>
      <c r="AH3869" s="43">
        <v>66824</v>
      </c>
      <c r="AI3869" s="229">
        <v>45559</v>
      </c>
    </row>
    <row r="3870" spans="1:35" x14ac:dyDescent="0.25">
      <c r="A3870" s="140">
        <v>45573</v>
      </c>
      <c r="B3870" s="55" t="s">
        <v>10948</v>
      </c>
      <c r="C3870" s="51" t="s">
        <v>5658</v>
      </c>
      <c r="D3870" s="51" t="s">
        <v>5659</v>
      </c>
      <c r="E3870" s="54">
        <v>45590</v>
      </c>
      <c r="F3870" s="51" t="s">
        <v>10637</v>
      </c>
      <c r="G3870" s="48" t="s">
        <v>5657</v>
      </c>
      <c r="H3870" s="52">
        <v>10</v>
      </c>
      <c r="I3870" s="51" t="s">
        <v>3804</v>
      </c>
      <c r="J3870" s="1">
        <v>2.5499999999999998</v>
      </c>
      <c r="K3870" s="132">
        <v>1055127</v>
      </c>
      <c r="L3870" s="131"/>
      <c r="M3870" s="131">
        <v>3</v>
      </c>
      <c r="N3870" s="131">
        <v>1.3</v>
      </c>
      <c r="O3870" s="133">
        <f t="shared" si="575"/>
        <v>3.9000000000000004</v>
      </c>
      <c r="P3870" s="131" t="s">
        <v>411</v>
      </c>
      <c r="Q3870" s="131" t="s">
        <v>412</v>
      </c>
      <c r="R3870" s="134" t="s">
        <v>248</v>
      </c>
      <c r="S3870" s="149">
        <v>5.2805555555555559</v>
      </c>
      <c r="T3870" s="149">
        <v>0.52805555555555561</v>
      </c>
      <c r="U3870" s="150">
        <v>45579</v>
      </c>
      <c r="V3870" s="149">
        <v>0.25000000000000178</v>
      </c>
      <c r="W3870" s="130">
        <v>0.28000000000000003</v>
      </c>
      <c r="X3870" s="135">
        <v>22.5</v>
      </c>
      <c r="Y3870" s="130" t="str">
        <f t="shared" si="568"/>
        <v>L148</v>
      </c>
      <c r="Z3870" s="130" t="str">
        <f t="shared" si="569"/>
        <v>1/CR123A-BP1</v>
      </c>
      <c r="AA3870" s="135">
        <f t="shared" si="570"/>
        <v>0.28000000000000003</v>
      </c>
      <c r="AB3870" s="135">
        <f t="shared" si="571"/>
        <v>2.5499999999999998</v>
      </c>
      <c r="AC3870" s="130">
        <f t="shared" si="572"/>
        <v>22.5</v>
      </c>
      <c r="AD3870" s="130" t="str">
        <f t="shared" si="573"/>
        <v>66000-188</v>
      </c>
      <c r="AE3870" s="136"/>
      <c r="AF3870" s="137"/>
      <c r="AG3870" s="1" t="s">
        <v>10874</v>
      </c>
      <c r="AH3870" s="43">
        <v>65320</v>
      </c>
      <c r="AI3870" s="229">
        <v>45569</v>
      </c>
    </row>
    <row r="3871" spans="1:35" x14ac:dyDescent="0.25">
      <c r="A3871" s="146">
        <v>45575</v>
      </c>
      <c r="B3871" s="57" t="s">
        <v>10958</v>
      </c>
      <c r="C3871" s="51" t="s">
        <v>10959</v>
      </c>
      <c r="D3871" s="51" t="s">
        <v>4024</v>
      </c>
      <c r="E3871" s="54">
        <v>45583</v>
      </c>
      <c r="F3871" s="51" t="s">
        <v>117</v>
      </c>
      <c r="G3871" s="48" t="s">
        <v>4022</v>
      </c>
      <c r="H3871" s="52">
        <v>15</v>
      </c>
      <c r="I3871" s="51" t="s">
        <v>109</v>
      </c>
      <c r="J3871" s="1">
        <v>3.18</v>
      </c>
      <c r="K3871" s="132">
        <v>1055514</v>
      </c>
      <c r="L3871" s="131"/>
      <c r="M3871" s="131">
        <v>3.6</v>
      </c>
      <c r="N3871" s="131">
        <v>1.2</v>
      </c>
      <c r="O3871" s="133">
        <f t="shared" si="575"/>
        <v>4.32</v>
      </c>
      <c r="P3871" s="131" t="s">
        <v>421</v>
      </c>
      <c r="Q3871" s="131" t="s">
        <v>412</v>
      </c>
      <c r="R3871" s="134" t="s">
        <v>287</v>
      </c>
      <c r="S3871" s="149">
        <v>0.5155555555555571</v>
      </c>
      <c r="T3871" s="149">
        <v>3.4370370370370475E-2</v>
      </c>
      <c r="U3871" s="150">
        <v>45579</v>
      </c>
      <c r="V3871" s="149">
        <v>0.41666666666666519</v>
      </c>
      <c r="W3871" s="130">
        <v>0.04</v>
      </c>
      <c r="X3871" s="135">
        <v>6.19</v>
      </c>
      <c r="Y3871" s="130" t="str">
        <f t="shared" si="568"/>
        <v>L687</v>
      </c>
      <c r="Z3871" s="130" t="str">
        <f t="shared" si="569"/>
        <v>1/LS14250-CLG</v>
      </c>
      <c r="AA3871" s="135">
        <f t="shared" si="570"/>
        <v>0.04</v>
      </c>
      <c r="AB3871" s="135">
        <f t="shared" si="571"/>
        <v>3.18</v>
      </c>
      <c r="AC3871" s="130">
        <f t="shared" si="572"/>
        <v>6.19</v>
      </c>
      <c r="AD3871" s="130" t="str">
        <f t="shared" si="573"/>
        <v>33003-050CLG</v>
      </c>
      <c r="AE3871" s="136"/>
      <c r="AF3871" s="137"/>
      <c r="AG3871" s="1" t="s">
        <v>573</v>
      </c>
      <c r="AH3871" s="43">
        <v>24232</v>
      </c>
      <c r="AI3871" s="229">
        <v>45574</v>
      </c>
    </row>
    <row r="3872" spans="1:35" x14ac:dyDescent="0.25">
      <c r="A3872" s="140">
        <v>45573</v>
      </c>
      <c r="B3872" s="55" t="s">
        <v>10956</v>
      </c>
      <c r="C3872" s="51" t="s">
        <v>581</v>
      </c>
      <c r="D3872" s="51" t="s">
        <v>5308</v>
      </c>
      <c r="E3872" s="54">
        <v>45588</v>
      </c>
      <c r="F3872" s="51" t="s">
        <v>105</v>
      </c>
      <c r="G3872" s="48" t="s">
        <v>5307</v>
      </c>
      <c r="H3872" s="52">
        <v>4</v>
      </c>
      <c r="I3872" s="51" t="s">
        <v>5311</v>
      </c>
      <c r="J3872" s="1">
        <v>19.77</v>
      </c>
      <c r="K3872" s="132">
        <v>1055364</v>
      </c>
      <c r="L3872" s="131"/>
      <c r="M3872" s="131">
        <v>14.4</v>
      </c>
      <c r="N3872" s="131">
        <v>2.0499999999999998</v>
      </c>
      <c r="O3872" s="133">
        <f t="shared" si="575"/>
        <v>29.52</v>
      </c>
      <c r="P3872" s="131" t="s">
        <v>3486</v>
      </c>
      <c r="Q3872" s="131" t="s">
        <v>562</v>
      </c>
      <c r="R3872" s="134" t="s">
        <v>9048</v>
      </c>
      <c r="S3872" s="149">
        <v>3.4061111111111098</v>
      </c>
      <c r="T3872" s="149">
        <v>0.85152777777777744</v>
      </c>
      <c r="U3872" s="150">
        <v>45579</v>
      </c>
      <c r="V3872" s="149">
        <v>0.16666666666666874</v>
      </c>
      <c r="W3872" s="130">
        <v>0.89</v>
      </c>
      <c r="X3872" s="135">
        <v>88</v>
      </c>
      <c r="Y3872" s="130" t="str">
        <f t="shared" si="568"/>
        <v>RECELL123</v>
      </c>
      <c r="Z3872" s="130" t="str">
        <f t="shared" si="569"/>
        <v>4/UR18650RX</v>
      </c>
      <c r="AA3872" s="135">
        <f t="shared" si="570"/>
        <v>0.89</v>
      </c>
      <c r="AB3872" s="135">
        <f t="shared" si="571"/>
        <v>19.77</v>
      </c>
      <c r="AC3872" s="130">
        <f t="shared" si="572"/>
        <v>88</v>
      </c>
      <c r="AD3872" s="130" t="str">
        <f t="shared" si="573"/>
        <v>22000-693</v>
      </c>
      <c r="AE3872" s="136"/>
      <c r="AF3872" s="137"/>
      <c r="AG3872" s="1" t="s">
        <v>9312</v>
      </c>
      <c r="AH3872" s="43" t="s">
        <v>294</v>
      </c>
      <c r="AI3872" s="229">
        <v>45573</v>
      </c>
    </row>
    <row r="3873" spans="1:35" x14ac:dyDescent="0.25">
      <c r="A3873" s="147">
        <v>45569</v>
      </c>
      <c r="B3873" s="82" t="s">
        <v>10922</v>
      </c>
      <c r="C3873" s="51" t="s">
        <v>483</v>
      </c>
      <c r="D3873" s="51" t="s">
        <v>6486</v>
      </c>
      <c r="E3873" s="54">
        <v>45567</v>
      </c>
      <c r="F3873" s="51" t="s">
        <v>481</v>
      </c>
      <c r="G3873" s="48" t="s">
        <v>6485</v>
      </c>
      <c r="H3873" s="52">
        <v>25</v>
      </c>
      <c r="I3873" s="51" t="s">
        <v>318</v>
      </c>
      <c r="J3873" s="1">
        <v>38.99</v>
      </c>
      <c r="K3873" s="132">
        <v>1054847</v>
      </c>
      <c r="L3873" s="131"/>
      <c r="M3873" s="131">
        <v>14.4</v>
      </c>
      <c r="N3873" s="131">
        <v>6.9</v>
      </c>
      <c r="O3873" s="133">
        <f t="shared" si="575"/>
        <v>99.360000000000014</v>
      </c>
      <c r="P3873" s="131" t="s">
        <v>3486</v>
      </c>
      <c r="Q3873" s="131" t="s">
        <v>92</v>
      </c>
      <c r="R3873" s="134" t="s">
        <v>4244</v>
      </c>
      <c r="S3873" s="149">
        <v>14.97861111111111</v>
      </c>
      <c r="T3873" s="149">
        <v>0.59914444444444437</v>
      </c>
      <c r="U3873" s="150">
        <v>45579</v>
      </c>
      <c r="V3873" s="149">
        <v>0.75</v>
      </c>
      <c r="W3873" s="130">
        <v>0.7</v>
      </c>
      <c r="X3873" s="135">
        <v>120</v>
      </c>
      <c r="Y3873" s="130" t="str">
        <f t="shared" si="568"/>
        <v>RL977A</v>
      </c>
      <c r="Z3873" s="130" t="str">
        <f t="shared" si="569"/>
        <v>8/NCR18650GA</v>
      </c>
      <c r="AA3873" s="135">
        <f t="shared" si="570"/>
        <v>0.7</v>
      </c>
      <c r="AB3873" s="135">
        <f t="shared" si="571"/>
        <v>38.99</v>
      </c>
      <c r="AC3873" s="130">
        <f t="shared" si="572"/>
        <v>120</v>
      </c>
      <c r="AD3873" s="130" t="str">
        <f t="shared" si="573"/>
        <v>67001-566DC</v>
      </c>
      <c r="AE3873" s="136"/>
      <c r="AF3873" s="137"/>
      <c r="AG3873" s="1" t="s">
        <v>151</v>
      </c>
      <c r="AH3873" s="43">
        <v>1710</v>
      </c>
      <c r="AI3873" s="229">
        <v>45567</v>
      </c>
    </row>
    <row r="3874" spans="1:35" x14ac:dyDescent="0.25">
      <c r="A3874" s="140">
        <v>45580</v>
      </c>
      <c r="B3874" s="55" t="s">
        <v>10980</v>
      </c>
      <c r="C3874" s="51" t="s">
        <v>633</v>
      </c>
      <c r="D3874" s="51" t="s">
        <v>5513</v>
      </c>
      <c r="E3874" s="54">
        <v>45583</v>
      </c>
      <c r="F3874" s="51" t="s">
        <v>282</v>
      </c>
      <c r="G3874" s="48" t="s">
        <v>703</v>
      </c>
      <c r="H3874" s="52">
        <v>4</v>
      </c>
      <c r="I3874" s="51" t="s">
        <v>364</v>
      </c>
      <c r="J3874" s="1">
        <v>3.5</v>
      </c>
      <c r="K3874" s="132">
        <v>1055963</v>
      </c>
      <c r="L3874" s="131"/>
      <c r="M3874" s="131">
        <v>3.7</v>
      </c>
      <c r="N3874" s="131">
        <v>2.6</v>
      </c>
      <c r="O3874" s="133">
        <f t="shared" si="575"/>
        <v>9.620000000000001</v>
      </c>
      <c r="P3874" s="131" t="s">
        <v>3486</v>
      </c>
      <c r="Q3874" s="131" t="s">
        <v>412</v>
      </c>
      <c r="R3874" s="134" t="s">
        <v>248</v>
      </c>
      <c r="S3874" s="149">
        <v>0.38805555555555582</v>
      </c>
      <c r="T3874" s="149">
        <v>9.7013888888888955E-2</v>
      </c>
      <c r="U3874" s="150">
        <v>45582</v>
      </c>
      <c r="V3874" s="149">
        <v>8.333333333333437E-2</v>
      </c>
      <c r="W3874" s="130">
        <v>0.03</v>
      </c>
      <c r="X3874" s="135">
        <v>9.1999999999999993</v>
      </c>
      <c r="Y3874" s="130" t="str">
        <f t="shared" si="568"/>
        <v>TAG55</v>
      </c>
      <c r="Z3874" s="130" t="str">
        <f t="shared" si="569"/>
        <v>1/UR18650ZY</v>
      </c>
      <c r="AA3874" s="135">
        <f t="shared" si="570"/>
        <v>0.03</v>
      </c>
      <c r="AB3874" s="135">
        <f t="shared" si="571"/>
        <v>3.5</v>
      </c>
      <c r="AC3874" s="130">
        <f t="shared" si="572"/>
        <v>9.1999999999999993</v>
      </c>
      <c r="AD3874" s="130" t="str">
        <f t="shared" si="573"/>
        <v>67001-595NIP</v>
      </c>
      <c r="AE3874" s="136"/>
      <c r="AF3874" s="137"/>
      <c r="AG3874" s="1" t="s">
        <v>573</v>
      </c>
      <c r="AH3874" s="43" t="s">
        <v>283</v>
      </c>
      <c r="AI3874" s="229">
        <v>45579</v>
      </c>
    </row>
    <row r="3875" spans="1:35" x14ac:dyDescent="0.25">
      <c r="A3875" s="147">
        <v>45541</v>
      </c>
      <c r="B3875" s="82" t="s">
        <v>10783</v>
      </c>
      <c r="C3875" s="51" t="s">
        <v>8634</v>
      </c>
      <c r="D3875" s="51" t="s">
        <v>8426</v>
      </c>
      <c r="E3875" s="54">
        <v>45555</v>
      </c>
      <c r="F3875" s="51" t="s">
        <v>105</v>
      </c>
      <c r="G3875" s="48" t="s">
        <v>7720</v>
      </c>
      <c r="H3875" s="52">
        <v>1</v>
      </c>
      <c r="I3875" s="51" t="s">
        <v>6107</v>
      </c>
      <c r="J3875" s="1">
        <v>117.7</v>
      </c>
      <c r="K3875" s="132">
        <v>1052068</v>
      </c>
      <c r="L3875" s="131"/>
      <c r="M3875" s="131">
        <v>25.2</v>
      </c>
      <c r="N3875" s="131">
        <v>12.7</v>
      </c>
      <c r="O3875" s="133">
        <f t="shared" si="575"/>
        <v>320.03999999999996</v>
      </c>
      <c r="P3875" s="131" t="s">
        <v>3486</v>
      </c>
      <c r="Q3875" s="131" t="s">
        <v>1809</v>
      </c>
      <c r="R3875" s="134" t="s">
        <v>9048</v>
      </c>
      <c r="S3875" s="149">
        <v>3.64</v>
      </c>
      <c r="T3875" s="149">
        <v>3.64</v>
      </c>
      <c r="U3875" s="150">
        <v>45582</v>
      </c>
      <c r="V3875" s="149">
        <v>8.3333333333333037E-2</v>
      </c>
      <c r="W3875" s="130">
        <v>4.16</v>
      </c>
      <c r="X3875" s="135">
        <v>425</v>
      </c>
      <c r="Y3875" s="130" t="str">
        <f t="shared" si="568"/>
        <v>RECELL856</v>
      </c>
      <c r="Z3875" s="130" t="str">
        <f t="shared" si="569"/>
        <v>28/NCR18650BD</v>
      </c>
      <c r="AA3875" s="135">
        <f t="shared" si="570"/>
        <v>4.16</v>
      </c>
      <c r="AB3875" s="135">
        <f t="shared" si="571"/>
        <v>117.7</v>
      </c>
      <c r="AC3875" s="130">
        <f t="shared" si="572"/>
        <v>425</v>
      </c>
      <c r="AD3875" s="130" t="str">
        <f t="shared" si="573"/>
        <v>66004-188</v>
      </c>
      <c r="AE3875" s="136"/>
      <c r="AF3875" s="137"/>
      <c r="AG3875" s="1" t="s">
        <v>9312</v>
      </c>
      <c r="AH3875" s="43" t="s">
        <v>294</v>
      </c>
      <c r="AI3875" s="229">
        <v>45540</v>
      </c>
    </row>
    <row r="3876" spans="1:35" x14ac:dyDescent="0.25">
      <c r="A3876" s="147">
        <v>45569</v>
      </c>
      <c r="B3876" s="82" t="s">
        <v>10915</v>
      </c>
      <c r="C3876" s="51" t="s">
        <v>912</v>
      </c>
      <c r="D3876" s="51" t="s">
        <v>916</v>
      </c>
      <c r="E3876" s="54">
        <v>45587</v>
      </c>
      <c r="F3876" s="51" t="s">
        <v>322</v>
      </c>
      <c r="G3876" s="48" t="s">
        <v>915</v>
      </c>
      <c r="H3876" s="52">
        <v>200</v>
      </c>
      <c r="I3876" s="51" t="s">
        <v>911</v>
      </c>
      <c r="J3876" s="1">
        <v>12.9</v>
      </c>
      <c r="K3876" s="132">
        <v>1054766</v>
      </c>
      <c r="L3876" s="131"/>
      <c r="M3876" s="131">
        <v>3.6</v>
      </c>
      <c r="N3876" s="131">
        <v>5.5</v>
      </c>
      <c r="O3876" s="133">
        <f t="shared" si="575"/>
        <v>19.8</v>
      </c>
      <c r="P3876" s="131" t="s">
        <v>421</v>
      </c>
      <c r="Q3876" s="131" t="s">
        <v>412</v>
      </c>
      <c r="R3876" s="134" t="s">
        <v>5667</v>
      </c>
      <c r="S3876" s="149">
        <v>35.209166666666675</v>
      </c>
      <c r="T3876" s="149">
        <v>0.17604583333333337</v>
      </c>
      <c r="U3876" s="150">
        <v>45581</v>
      </c>
      <c r="V3876" s="149">
        <v>2.0833333333333339</v>
      </c>
      <c r="W3876" s="130">
        <v>0.16</v>
      </c>
      <c r="X3876" s="135">
        <v>27.5</v>
      </c>
      <c r="Y3876" s="130" t="str">
        <f t="shared" si="568"/>
        <v>L847</v>
      </c>
      <c r="Z3876" s="130" t="str">
        <f t="shared" si="569"/>
        <v>1/LSH14</v>
      </c>
      <c r="AA3876" s="135">
        <f t="shared" si="570"/>
        <v>0.16</v>
      </c>
      <c r="AB3876" s="135">
        <f t="shared" si="571"/>
        <v>12.9</v>
      </c>
      <c r="AC3876" s="130">
        <f t="shared" si="572"/>
        <v>27.5</v>
      </c>
      <c r="AD3876" s="130" t="str">
        <f t="shared" si="573"/>
        <v>66002-586</v>
      </c>
      <c r="AE3876" s="136"/>
      <c r="AF3876" s="137"/>
      <c r="AG3876" s="1" t="s">
        <v>151</v>
      </c>
      <c r="AH3876" s="43" t="s">
        <v>323</v>
      </c>
      <c r="AI3876" s="229">
        <v>45566</v>
      </c>
    </row>
    <row r="3877" spans="1:35" x14ac:dyDescent="0.25">
      <c r="A3877" s="146">
        <v>45505</v>
      </c>
      <c r="B3877" s="57" t="s">
        <v>10589</v>
      </c>
      <c r="C3877" s="51" t="s">
        <v>390</v>
      </c>
      <c r="D3877" s="51" t="s">
        <v>6053</v>
      </c>
      <c r="E3877" s="54">
        <v>45533</v>
      </c>
      <c r="F3877" s="51" t="s">
        <v>3932</v>
      </c>
      <c r="G3877" s="48" t="s">
        <v>6052</v>
      </c>
      <c r="H3877" s="52">
        <v>60</v>
      </c>
      <c r="I3877" s="51" t="s">
        <v>313</v>
      </c>
      <c r="J3877" s="1">
        <v>50.05</v>
      </c>
      <c r="K3877" s="132">
        <v>1048078</v>
      </c>
      <c r="L3877" s="131"/>
      <c r="M3877" s="131">
        <v>3.9</v>
      </c>
      <c r="N3877" s="131">
        <v>1.6</v>
      </c>
      <c r="O3877" s="133">
        <f t="shared" si="575"/>
        <v>6.24</v>
      </c>
      <c r="P3877" s="131" t="s">
        <v>10590</v>
      </c>
      <c r="Q3877" s="131" t="s">
        <v>412</v>
      </c>
      <c r="R3877" s="134" t="s">
        <v>118</v>
      </c>
      <c r="S3877" s="149">
        <v>51.13</v>
      </c>
      <c r="T3877" s="149">
        <v>0.85216666666666674</v>
      </c>
      <c r="U3877" s="150">
        <v>45581</v>
      </c>
      <c r="V3877" s="149">
        <v>0.33333333333333348</v>
      </c>
      <c r="W3877" s="130">
        <v>0.7</v>
      </c>
      <c r="X3877" s="135">
        <v>95</v>
      </c>
      <c r="Y3877" s="130" t="str">
        <f t="shared" si="568"/>
        <v>DH29</v>
      </c>
      <c r="Z3877" s="130" t="str">
        <f t="shared" si="569"/>
        <v>1/3B1065-FF</v>
      </c>
      <c r="AA3877" s="135">
        <f t="shared" si="570"/>
        <v>0.7</v>
      </c>
      <c r="AB3877" s="135">
        <f t="shared" si="571"/>
        <v>50.05</v>
      </c>
      <c r="AC3877" s="130">
        <f t="shared" si="572"/>
        <v>95</v>
      </c>
      <c r="AD3877" s="130" t="str">
        <f t="shared" si="573"/>
        <v>66000-696</v>
      </c>
      <c r="AE3877" s="136"/>
      <c r="AF3877" s="137"/>
      <c r="AG3877" s="1" t="s">
        <v>151</v>
      </c>
      <c r="AH3877" s="43">
        <v>57059</v>
      </c>
      <c r="AI3877" s="229">
        <v>45505</v>
      </c>
    </row>
    <row r="3878" spans="1:35" x14ac:dyDescent="0.25">
      <c r="A3878" s="139">
        <v>45572</v>
      </c>
      <c r="B3878" s="58" t="s">
        <v>10932</v>
      </c>
      <c r="C3878" s="51" t="s">
        <v>10769</v>
      </c>
      <c r="D3878" s="51" t="s">
        <v>10777</v>
      </c>
      <c r="E3878" s="54">
        <v>45590</v>
      </c>
      <c r="F3878" s="51" t="s">
        <v>10767</v>
      </c>
      <c r="G3878" s="48" t="s">
        <v>10768</v>
      </c>
      <c r="H3878" s="52">
        <v>5</v>
      </c>
      <c r="I3878" s="51" t="s">
        <v>116</v>
      </c>
      <c r="J3878" s="1">
        <v>23.88</v>
      </c>
      <c r="K3878" s="132">
        <v>1055088</v>
      </c>
      <c r="L3878" s="131"/>
      <c r="M3878" s="131">
        <v>7.4</v>
      </c>
      <c r="N3878" s="131">
        <v>4</v>
      </c>
      <c r="O3878" s="133">
        <f t="shared" si="575"/>
        <v>29.6</v>
      </c>
      <c r="P3878" s="131" t="s">
        <v>3486</v>
      </c>
      <c r="Q3878" s="131" t="s">
        <v>281</v>
      </c>
      <c r="R3878" s="134" t="s">
        <v>9048</v>
      </c>
      <c r="S3878" s="149">
        <v>4.5841666666666665</v>
      </c>
      <c r="T3878" s="149">
        <v>0.91683333333333328</v>
      </c>
      <c r="U3878" s="150">
        <v>45581</v>
      </c>
      <c r="V3878" s="149">
        <v>0.16666666666666607</v>
      </c>
      <c r="W3878" s="130">
        <v>1.73</v>
      </c>
      <c r="X3878" s="135">
        <v>125</v>
      </c>
      <c r="Y3878" s="130" t="str">
        <f t="shared" si="568"/>
        <v>RECELL1740</v>
      </c>
      <c r="Z3878" s="130" t="str">
        <f t="shared" si="569"/>
        <v>4/UF103450P-2S2P</v>
      </c>
      <c r="AA3878" s="135">
        <f t="shared" si="570"/>
        <v>1.73</v>
      </c>
      <c r="AB3878" s="135">
        <f t="shared" si="571"/>
        <v>23.88</v>
      </c>
      <c r="AC3878" s="130">
        <f t="shared" si="572"/>
        <v>125</v>
      </c>
      <c r="AD3878" s="130" t="str">
        <f t="shared" si="573"/>
        <v>66003-309</v>
      </c>
      <c r="AE3878" s="136"/>
      <c r="AF3878" s="137"/>
      <c r="AG3878" s="1" t="s">
        <v>9312</v>
      </c>
      <c r="AH3878" s="43">
        <v>3116</v>
      </c>
      <c r="AI3878" s="229">
        <v>45569</v>
      </c>
    </row>
    <row r="3879" spans="1:35" x14ac:dyDescent="0.25">
      <c r="A3879" s="140">
        <v>45580</v>
      </c>
      <c r="B3879" s="55">
        <v>344712</v>
      </c>
      <c r="C3879" s="51" t="s">
        <v>2284</v>
      </c>
      <c r="D3879" s="51" t="s">
        <v>2481</v>
      </c>
      <c r="E3879" s="54">
        <v>45593</v>
      </c>
      <c r="F3879" s="51" t="s">
        <v>255</v>
      </c>
      <c r="G3879" s="48" t="s">
        <v>2283</v>
      </c>
      <c r="H3879" s="52">
        <v>1</v>
      </c>
      <c r="I3879" s="51" t="s">
        <v>719</v>
      </c>
      <c r="J3879" s="1">
        <v>30.54</v>
      </c>
      <c r="K3879" s="132">
        <v>1056021</v>
      </c>
      <c r="L3879" s="131"/>
      <c r="M3879" s="131">
        <v>25.2</v>
      </c>
      <c r="N3879" s="131">
        <v>3</v>
      </c>
      <c r="O3879" s="133">
        <f t="shared" si="575"/>
        <v>75.599999999999994</v>
      </c>
      <c r="P3879" s="131" t="s">
        <v>3486</v>
      </c>
      <c r="Q3879" s="131" t="s">
        <v>589</v>
      </c>
      <c r="R3879" s="134" t="s">
        <v>9048</v>
      </c>
      <c r="S3879" s="149">
        <v>1.847777777777778</v>
      </c>
      <c r="T3879" s="149">
        <v>1.847777777777778</v>
      </c>
      <c r="U3879" s="150">
        <v>45586</v>
      </c>
      <c r="V3879" s="149">
        <v>8.3333333333333037E-2</v>
      </c>
      <c r="W3879" s="130">
        <v>1.62</v>
      </c>
      <c r="X3879" s="135">
        <v>128.59</v>
      </c>
      <c r="Y3879" s="130" t="str">
        <f t="shared" si="568"/>
        <v>RECELL709</v>
      </c>
      <c r="Z3879" s="130" t="str">
        <f t="shared" si="569"/>
        <v>7/INR18650-30Q</v>
      </c>
      <c r="AA3879" s="135">
        <f t="shared" si="570"/>
        <v>1.62</v>
      </c>
      <c r="AB3879" s="135">
        <f t="shared" si="571"/>
        <v>30.54</v>
      </c>
      <c r="AC3879" s="130">
        <f t="shared" si="572"/>
        <v>128.59</v>
      </c>
      <c r="AD3879" s="130" t="str">
        <f t="shared" si="573"/>
        <v>22000-999C</v>
      </c>
      <c r="AE3879" s="136"/>
      <c r="AF3879" s="137"/>
      <c r="AG3879" s="1" t="s">
        <v>9312</v>
      </c>
      <c r="AH3879" s="43" t="s">
        <v>277</v>
      </c>
      <c r="AI3879" s="229">
        <v>45579</v>
      </c>
    </row>
    <row r="3880" spans="1:35" x14ac:dyDescent="0.25">
      <c r="A3880" s="140">
        <v>45580</v>
      </c>
      <c r="B3880" s="55" t="s">
        <v>10975</v>
      </c>
      <c r="C3880" s="51" t="s">
        <v>1128</v>
      </c>
      <c r="D3880" s="51" t="s">
        <v>1124</v>
      </c>
      <c r="E3880" s="54">
        <v>45597</v>
      </c>
      <c r="F3880" s="51" t="s">
        <v>4831</v>
      </c>
      <c r="G3880" s="48" t="s">
        <v>1126</v>
      </c>
      <c r="H3880" s="52">
        <v>49</v>
      </c>
      <c r="I3880" s="51" t="s">
        <v>7363</v>
      </c>
      <c r="J3880" s="1">
        <v>0.22</v>
      </c>
      <c r="K3880" s="132">
        <v>1055818</v>
      </c>
      <c r="L3880" s="131"/>
      <c r="M3880" s="131">
        <v>3.6</v>
      </c>
      <c r="N3880" s="131">
        <v>2.4</v>
      </c>
      <c r="O3880" s="133">
        <f t="shared" si="575"/>
        <v>8.64</v>
      </c>
      <c r="P3880" s="131" t="s">
        <v>3497</v>
      </c>
      <c r="Q3880" s="131" t="s">
        <v>577</v>
      </c>
      <c r="R3880" s="134" t="s">
        <v>248</v>
      </c>
      <c r="S3880" s="149">
        <v>14.304722222222221</v>
      </c>
      <c r="T3880" s="149">
        <v>0.29193310657596372</v>
      </c>
      <c r="U3880" s="150">
        <v>45586</v>
      </c>
      <c r="V3880" s="149">
        <v>0.66666666666666563</v>
      </c>
      <c r="W3880" s="130">
        <v>0.27</v>
      </c>
      <c r="X3880" s="135">
        <v>17.5</v>
      </c>
      <c r="Y3880" s="130" t="str">
        <f t="shared" si="568"/>
        <v>N1922</v>
      </c>
      <c r="Z3880" s="130" t="str">
        <f t="shared" si="569"/>
        <v>3/BK-250A</v>
      </c>
      <c r="AA3880" s="135">
        <f t="shared" si="570"/>
        <v>0.27</v>
      </c>
      <c r="AB3880" s="135">
        <f t="shared" si="571"/>
        <v>0.22</v>
      </c>
      <c r="AC3880" s="130">
        <f t="shared" si="572"/>
        <v>17.5</v>
      </c>
      <c r="AD3880" s="130" t="str">
        <f t="shared" si="573"/>
        <v>67001-795</v>
      </c>
      <c r="AE3880" s="136"/>
      <c r="AF3880" s="137"/>
      <c r="AG3880" s="1" t="s">
        <v>151</v>
      </c>
      <c r="AH3880" s="43">
        <v>2052</v>
      </c>
      <c r="AI3880" s="229">
        <v>45576</v>
      </c>
    </row>
    <row r="3881" spans="1:35" x14ac:dyDescent="0.25">
      <c r="A3881" s="140">
        <v>45580</v>
      </c>
      <c r="B3881" s="55" t="s">
        <v>10979</v>
      </c>
      <c r="C3881" s="51" t="s">
        <v>663</v>
      </c>
      <c r="D3881" s="51" t="s">
        <v>664</v>
      </c>
      <c r="E3881" s="54">
        <v>45597</v>
      </c>
      <c r="F3881" s="51" t="s">
        <v>260</v>
      </c>
      <c r="G3881" s="48" t="s">
        <v>662</v>
      </c>
      <c r="H3881" s="52">
        <v>20</v>
      </c>
      <c r="I3881" s="51" t="s">
        <v>630</v>
      </c>
      <c r="J3881" s="1">
        <v>24.04</v>
      </c>
      <c r="K3881" s="132">
        <v>1055814</v>
      </c>
      <c r="L3881" s="131"/>
      <c r="M3881" s="131">
        <v>7.2</v>
      </c>
      <c r="N3881" s="131">
        <v>3</v>
      </c>
      <c r="O3881" s="133">
        <f t="shared" si="575"/>
        <v>21.6</v>
      </c>
      <c r="P3881" s="131" t="s">
        <v>4011</v>
      </c>
      <c r="Q3881" s="131" t="s">
        <v>464</v>
      </c>
      <c r="R3881" s="134" t="s">
        <v>287</v>
      </c>
      <c r="S3881" s="149">
        <v>3.0477777777777777</v>
      </c>
      <c r="T3881" s="149">
        <v>0.15238888888888888</v>
      </c>
      <c r="U3881" s="150">
        <v>45583</v>
      </c>
      <c r="V3881" s="149">
        <v>1.7499999999999991</v>
      </c>
      <c r="W3881" s="130">
        <v>0.27</v>
      </c>
      <c r="X3881" s="135">
        <v>75.599999999999994</v>
      </c>
      <c r="Y3881" s="130" t="str">
        <f t="shared" si="568"/>
        <v>N405</v>
      </c>
      <c r="Z3881" s="130" t="str">
        <f t="shared" si="569"/>
        <v>6/N3000CR</v>
      </c>
      <c r="AA3881" s="135">
        <f t="shared" si="570"/>
        <v>0.27</v>
      </c>
      <c r="AB3881" s="135">
        <f t="shared" si="571"/>
        <v>24.04</v>
      </c>
      <c r="AC3881" s="130">
        <f t="shared" si="572"/>
        <v>75.599999999999994</v>
      </c>
      <c r="AD3881" s="130" t="str">
        <f t="shared" si="573"/>
        <v>30003-856AA</v>
      </c>
      <c r="AE3881" s="136"/>
      <c r="AF3881" s="137"/>
      <c r="AG3881" s="1" t="s">
        <v>153</v>
      </c>
      <c r="AH3881" s="43">
        <v>20171</v>
      </c>
      <c r="AI3881" s="229">
        <v>45576</v>
      </c>
    </row>
    <row r="3882" spans="1:35" x14ac:dyDescent="0.25">
      <c r="A3882" s="147">
        <v>45583</v>
      </c>
      <c r="B3882" s="82" t="s">
        <v>11005</v>
      </c>
      <c r="C3882" s="51" t="s">
        <v>2357</v>
      </c>
      <c r="D3882" s="51" t="s">
        <v>11008</v>
      </c>
      <c r="E3882" s="54">
        <v>45596</v>
      </c>
      <c r="F3882" s="51" t="s">
        <v>832</v>
      </c>
      <c r="G3882" s="48" t="s">
        <v>11006</v>
      </c>
      <c r="H3882" s="52">
        <v>1</v>
      </c>
      <c r="I3882" s="51" t="s">
        <v>1162</v>
      </c>
      <c r="J3882" s="1">
        <v>27.82</v>
      </c>
      <c r="K3882" s="132">
        <v>1056565</v>
      </c>
      <c r="L3882" s="131" t="s">
        <v>11007</v>
      </c>
      <c r="M3882" s="131">
        <v>12</v>
      </c>
      <c r="N3882" s="131">
        <v>2.15</v>
      </c>
      <c r="O3882" s="133">
        <f t="shared" si="575"/>
        <v>25.799999999999997</v>
      </c>
      <c r="P3882" s="131" t="s">
        <v>3497</v>
      </c>
      <c r="Q3882" s="131" t="s">
        <v>584</v>
      </c>
      <c r="R3882" s="134" t="s">
        <v>5667</v>
      </c>
      <c r="S3882" s="149">
        <v>1.5074999999999998</v>
      </c>
      <c r="T3882" s="149">
        <v>1.5074999999999998</v>
      </c>
      <c r="U3882" s="150">
        <v>45583</v>
      </c>
      <c r="V3882" s="149">
        <v>8.333333333333437E-2</v>
      </c>
      <c r="W3882" s="130">
        <v>0.48</v>
      </c>
      <c r="X3882" s="135">
        <v>103.63</v>
      </c>
      <c r="Y3882" s="130" t="str">
        <f t="shared" si="568"/>
        <v>N1724</v>
      </c>
      <c r="Z3882" s="130" t="str">
        <f t="shared" si="569"/>
        <v>10/HR-4/5AU</v>
      </c>
      <c r="AA3882" s="135">
        <f t="shared" si="570"/>
        <v>0.48</v>
      </c>
      <c r="AB3882" s="135">
        <f t="shared" si="571"/>
        <v>27.82</v>
      </c>
      <c r="AC3882" s="130">
        <f t="shared" si="572"/>
        <v>103.63</v>
      </c>
      <c r="AD3882" s="130" t="str">
        <f t="shared" si="573"/>
        <v>22000-027C</v>
      </c>
      <c r="AE3882" s="136"/>
      <c r="AF3882" s="137"/>
      <c r="AG3882" s="1" t="s">
        <v>151</v>
      </c>
      <c r="AH3882" s="43">
        <v>64999</v>
      </c>
      <c r="AI3882" s="229">
        <v>45583</v>
      </c>
    </row>
    <row r="3883" spans="1:35" x14ac:dyDescent="0.25">
      <c r="A3883" s="140">
        <v>45580</v>
      </c>
      <c r="B3883" s="55" t="s">
        <v>10981</v>
      </c>
      <c r="C3883" s="51" t="s">
        <v>2101</v>
      </c>
      <c r="D3883" s="51" t="s">
        <v>10983</v>
      </c>
      <c r="E3883" s="54">
        <v>45583</v>
      </c>
      <c r="F3883" s="51" t="s">
        <v>117</v>
      </c>
      <c r="G3883" s="48" t="s">
        <v>10982</v>
      </c>
      <c r="H3883" s="52">
        <v>15</v>
      </c>
      <c r="I3883" s="51" t="s">
        <v>1364</v>
      </c>
      <c r="J3883" s="1">
        <v>6.23</v>
      </c>
      <c r="K3883" s="132">
        <v>1056059</v>
      </c>
      <c r="L3883" s="131"/>
      <c r="M3883" s="131">
        <v>4.8</v>
      </c>
      <c r="N3883" s="131">
        <v>1.5</v>
      </c>
      <c r="O3883" s="133">
        <f t="shared" si="575"/>
        <v>7.1999999999999993</v>
      </c>
      <c r="P3883" s="131" t="s">
        <v>3497</v>
      </c>
      <c r="Q3883" s="131" t="s">
        <v>562</v>
      </c>
      <c r="R3883" s="134" t="s">
        <v>9048</v>
      </c>
      <c r="S3883" s="149">
        <v>4.9541666666666684</v>
      </c>
      <c r="T3883" s="149">
        <v>0.33027777777777789</v>
      </c>
      <c r="U3883" s="150">
        <v>45583</v>
      </c>
      <c r="V3883" s="149">
        <v>0.33333333333333348</v>
      </c>
      <c r="W3883" s="130">
        <v>0.36</v>
      </c>
      <c r="X3883" s="135">
        <v>22</v>
      </c>
      <c r="Y3883" s="130" t="str">
        <f t="shared" si="568"/>
        <v>N1824</v>
      </c>
      <c r="Z3883" s="130" t="str">
        <f t="shared" si="569"/>
        <v>4/MH-AA1500HT</v>
      </c>
      <c r="AA3883" s="135">
        <f t="shared" si="570"/>
        <v>0.36</v>
      </c>
      <c r="AB3883" s="135">
        <f t="shared" si="571"/>
        <v>6.23</v>
      </c>
      <c r="AC3883" s="130">
        <f t="shared" si="572"/>
        <v>22</v>
      </c>
      <c r="AD3883" s="130" t="str">
        <f t="shared" si="573"/>
        <v>66001-860</v>
      </c>
      <c r="AE3883" s="136"/>
      <c r="AF3883" s="137"/>
      <c r="AG3883" s="1" t="s">
        <v>152</v>
      </c>
      <c r="AH3883" s="43">
        <v>24232</v>
      </c>
      <c r="AI3883" s="229">
        <v>45579</v>
      </c>
    </row>
    <row r="3884" spans="1:35" x14ac:dyDescent="0.25">
      <c r="A3884" s="140">
        <v>45573</v>
      </c>
      <c r="B3884" s="55" t="s">
        <v>10957</v>
      </c>
      <c r="C3884" s="51" t="s">
        <v>3235</v>
      </c>
      <c r="D3884" s="51" t="s">
        <v>1063</v>
      </c>
      <c r="E3884" s="54">
        <v>45594</v>
      </c>
      <c r="F3884" s="51" t="s">
        <v>267</v>
      </c>
      <c r="G3884" s="48" t="s">
        <v>1062</v>
      </c>
      <c r="H3884" s="52">
        <v>8</v>
      </c>
      <c r="I3884" s="51" t="s">
        <v>1924</v>
      </c>
      <c r="J3884" s="1">
        <v>39.68</v>
      </c>
      <c r="K3884" s="132">
        <v>1055416</v>
      </c>
      <c r="L3884" s="131"/>
      <c r="M3884" s="131"/>
      <c r="N3884" s="131"/>
      <c r="O3884" s="133">
        <f t="shared" si="575"/>
        <v>0</v>
      </c>
      <c r="P3884" s="131"/>
      <c r="Q3884" s="131"/>
      <c r="R3884" s="134" t="s">
        <v>249</v>
      </c>
      <c r="S3884" s="149">
        <v>0.74333333333333229</v>
      </c>
      <c r="T3884" s="149">
        <v>9.2916666666666536E-2</v>
      </c>
      <c r="U3884" s="150">
        <v>45583</v>
      </c>
      <c r="V3884" s="149">
        <v>0.25000000000000044</v>
      </c>
      <c r="W3884" s="130">
        <v>0.12</v>
      </c>
      <c r="X3884" s="135">
        <v>80</v>
      </c>
      <c r="Y3884" s="130" t="str">
        <f t="shared" si="568"/>
        <v>CH211A</v>
      </c>
      <c r="Z3884" s="130" t="str">
        <f t="shared" si="569"/>
        <v>1/TSB-002PCB</v>
      </c>
      <c r="AA3884" s="135">
        <f t="shared" si="570"/>
        <v>0.12</v>
      </c>
      <c r="AB3884" s="135">
        <f t="shared" si="571"/>
        <v>39.68</v>
      </c>
      <c r="AC3884" s="130">
        <f t="shared" si="572"/>
        <v>80</v>
      </c>
      <c r="AD3884" s="130" t="str">
        <f t="shared" si="573"/>
        <v>66000-118A</v>
      </c>
      <c r="AE3884" s="136"/>
      <c r="AF3884" s="137"/>
      <c r="AG3884" s="1" t="s">
        <v>153</v>
      </c>
      <c r="AH3884" s="43">
        <v>66116</v>
      </c>
      <c r="AI3884" s="229">
        <v>45573</v>
      </c>
    </row>
    <row r="3885" spans="1:35" x14ac:dyDescent="0.25">
      <c r="A3885" s="140">
        <v>45573</v>
      </c>
      <c r="B3885" s="55" t="s">
        <v>10941</v>
      </c>
      <c r="C3885" s="51" t="s">
        <v>8764</v>
      </c>
      <c r="D3885" s="51" t="s">
        <v>10943</v>
      </c>
      <c r="E3885" s="54">
        <v>45572</v>
      </c>
      <c r="F3885" s="51" t="s">
        <v>282</v>
      </c>
      <c r="G3885" s="48" t="s">
        <v>10942</v>
      </c>
      <c r="H3885" s="52">
        <v>2</v>
      </c>
      <c r="I3885" s="51" t="s">
        <v>6107</v>
      </c>
      <c r="J3885" s="1">
        <v>11.18</v>
      </c>
      <c r="K3885" s="132">
        <v>1055243</v>
      </c>
      <c r="L3885" s="131"/>
      <c r="M3885" s="131">
        <v>7.2</v>
      </c>
      <c r="N3885" s="131">
        <v>3.35</v>
      </c>
      <c r="O3885" s="133">
        <f t="shared" si="575"/>
        <v>24.12</v>
      </c>
      <c r="P3885" s="131" t="s">
        <v>3486</v>
      </c>
      <c r="Q3885" s="131" t="s">
        <v>582</v>
      </c>
      <c r="R3885" s="134" t="s">
        <v>248</v>
      </c>
      <c r="S3885" s="149">
        <v>2.4438888888888908</v>
      </c>
      <c r="T3885" s="149">
        <v>1.2219444444444454</v>
      </c>
      <c r="U3885" s="150">
        <v>45587</v>
      </c>
      <c r="V3885" s="149">
        <v>8.3333333333333037E-2</v>
      </c>
      <c r="W3885" s="130">
        <v>0.5</v>
      </c>
      <c r="X3885" s="135">
        <v>30.2</v>
      </c>
      <c r="Y3885" s="130" t="str">
        <f t="shared" si="568"/>
        <v>RL1891</v>
      </c>
      <c r="Z3885" s="130" t="str">
        <f t="shared" si="569"/>
        <v>2/NCR18650BD</v>
      </c>
      <c r="AA3885" s="135">
        <f t="shared" si="570"/>
        <v>0.5</v>
      </c>
      <c r="AB3885" s="135">
        <f t="shared" si="571"/>
        <v>11.18</v>
      </c>
      <c r="AC3885" s="130">
        <f t="shared" si="572"/>
        <v>30.2</v>
      </c>
      <c r="AD3885" s="130" t="str">
        <f t="shared" si="573"/>
        <v>66003-326</v>
      </c>
      <c r="AE3885" s="136"/>
      <c r="AF3885" s="137"/>
      <c r="AG3885" s="1" t="s">
        <v>9312</v>
      </c>
      <c r="AH3885" s="43" t="s">
        <v>283</v>
      </c>
      <c r="AI3885" s="229">
        <v>45572</v>
      </c>
    </row>
    <row r="3886" spans="1:35" x14ac:dyDescent="0.25">
      <c r="A3886" s="144">
        <v>45581</v>
      </c>
      <c r="B3886" s="56" t="s">
        <v>10997</v>
      </c>
      <c r="C3886" s="51" t="s">
        <v>1152</v>
      </c>
      <c r="D3886" s="51" t="s">
        <v>1153</v>
      </c>
      <c r="E3886" s="54">
        <v>45586</v>
      </c>
      <c r="F3886" s="51" t="s">
        <v>1149</v>
      </c>
      <c r="G3886" s="48" t="s">
        <v>1150</v>
      </c>
      <c r="H3886" s="52">
        <v>6</v>
      </c>
      <c r="I3886" s="51" t="s">
        <v>1151</v>
      </c>
      <c r="J3886" s="1">
        <v>44.29</v>
      </c>
      <c r="K3886" s="132">
        <v>1056299</v>
      </c>
      <c r="L3886" s="131"/>
      <c r="M3886" s="131">
        <v>36</v>
      </c>
      <c r="N3886" s="131">
        <v>2</v>
      </c>
      <c r="O3886" s="133">
        <f t="shared" si="575"/>
        <v>72</v>
      </c>
      <c r="P3886" s="131" t="s">
        <v>115</v>
      </c>
      <c r="Q3886" s="131" t="s">
        <v>577</v>
      </c>
      <c r="R3886" s="134" t="s">
        <v>2172</v>
      </c>
      <c r="S3886" s="149">
        <v>9.724444444444444</v>
      </c>
      <c r="T3886" s="149">
        <v>1.6207407407407406</v>
      </c>
      <c r="U3886" s="150">
        <v>45587</v>
      </c>
      <c r="V3886" s="149">
        <v>0.24999999999999911</v>
      </c>
      <c r="W3886" s="130">
        <v>0.88</v>
      </c>
      <c r="X3886" s="135">
        <v>115.95</v>
      </c>
      <c r="Y3886" s="130" t="str">
        <f t="shared" si="568"/>
        <v>S122</v>
      </c>
      <c r="Z3886" s="130" t="str">
        <f t="shared" si="569"/>
        <v>3/LB-VWVBM10</v>
      </c>
      <c r="AA3886" s="135">
        <f t="shared" si="570"/>
        <v>0.88</v>
      </c>
      <c r="AB3886" s="135">
        <f t="shared" si="571"/>
        <v>44.29</v>
      </c>
      <c r="AC3886" s="130">
        <f t="shared" si="572"/>
        <v>115.95</v>
      </c>
      <c r="AD3886" s="130" t="str">
        <f t="shared" si="573"/>
        <v>66002-606</v>
      </c>
      <c r="AE3886" s="136"/>
      <c r="AF3886" s="137"/>
      <c r="AG3886" s="1" t="s">
        <v>573</v>
      </c>
      <c r="AH3886" s="43">
        <v>34566</v>
      </c>
      <c r="AI3886" s="229">
        <v>45581</v>
      </c>
    </row>
    <row r="3887" spans="1:35" x14ac:dyDescent="0.25">
      <c r="A3887" s="140">
        <v>45580</v>
      </c>
      <c r="B3887" s="55" t="s">
        <v>10987</v>
      </c>
      <c r="C3887" s="51" t="s">
        <v>2284</v>
      </c>
      <c r="D3887" s="51" t="s">
        <v>2481</v>
      </c>
      <c r="E3887" s="54">
        <v>45593</v>
      </c>
      <c r="F3887" s="51" t="s">
        <v>255</v>
      </c>
      <c r="G3887" s="48" t="s">
        <v>2283</v>
      </c>
      <c r="H3887" s="52">
        <v>1</v>
      </c>
      <c r="I3887" s="51" t="s">
        <v>719</v>
      </c>
      <c r="J3887" s="1">
        <v>30.54</v>
      </c>
      <c r="K3887" s="132">
        <v>1056021</v>
      </c>
      <c r="L3887" s="131"/>
      <c r="M3887" s="131">
        <v>25.2</v>
      </c>
      <c r="N3887" s="131">
        <v>3</v>
      </c>
      <c r="O3887" s="133">
        <f t="shared" si="575"/>
        <v>75.599999999999994</v>
      </c>
      <c r="P3887" s="131" t="s">
        <v>3486</v>
      </c>
      <c r="Q3887" s="131" t="s">
        <v>589</v>
      </c>
      <c r="R3887" s="134" t="s">
        <v>9048</v>
      </c>
      <c r="S3887" s="149">
        <v>1.9041666666666672</v>
      </c>
      <c r="T3887" s="149">
        <v>1.9041666666666672</v>
      </c>
      <c r="U3887" s="150">
        <v>45587</v>
      </c>
      <c r="V3887" s="149">
        <v>8.3333333333333037E-2</v>
      </c>
      <c r="W3887" s="130">
        <v>1.62</v>
      </c>
      <c r="X3887" s="135">
        <v>128.59</v>
      </c>
      <c r="Y3887" s="130" t="str">
        <f t="shared" si="568"/>
        <v>RECELL709</v>
      </c>
      <c r="Z3887" s="130" t="str">
        <f t="shared" si="569"/>
        <v>7/INR18650-30Q</v>
      </c>
      <c r="AA3887" s="135">
        <f t="shared" si="570"/>
        <v>1.62</v>
      </c>
      <c r="AB3887" s="135">
        <f t="shared" si="571"/>
        <v>30.54</v>
      </c>
      <c r="AC3887" s="130">
        <f t="shared" si="572"/>
        <v>128.59</v>
      </c>
      <c r="AD3887" s="130" t="str">
        <f t="shared" si="573"/>
        <v>22000-999C</v>
      </c>
      <c r="AE3887" s="136"/>
      <c r="AF3887" s="137"/>
      <c r="AG3887" s="1" t="s">
        <v>9312</v>
      </c>
      <c r="AH3887" s="43" t="s">
        <v>277</v>
      </c>
      <c r="AI3887" s="229">
        <v>45579</v>
      </c>
    </row>
    <row r="3888" spans="1:35" x14ac:dyDescent="0.25">
      <c r="A3888" s="140">
        <v>45580</v>
      </c>
      <c r="B3888" s="55" t="s">
        <v>10985</v>
      </c>
      <c r="C3888" s="51" t="s">
        <v>3121</v>
      </c>
      <c r="D3888" s="51" t="s">
        <v>3122</v>
      </c>
      <c r="E3888" s="54">
        <v>45590</v>
      </c>
      <c r="F3888" s="51" t="s">
        <v>302</v>
      </c>
      <c r="G3888" s="48" t="s">
        <v>3120</v>
      </c>
      <c r="H3888" s="52">
        <v>1</v>
      </c>
      <c r="I3888" s="51" t="s">
        <v>5311</v>
      </c>
      <c r="J3888" s="1">
        <v>39.54</v>
      </c>
      <c r="K3888" s="132">
        <v>1055801</v>
      </c>
      <c r="L3888" s="131"/>
      <c r="M3888" s="131">
        <v>14.4</v>
      </c>
      <c r="N3888" s="131">
        <v>5.2</v>
      </c>
      <c r="O3888" s="133">
        <f t="shared" si="575"/>
        <v>74.88000000000001</v>
      </c>
      <c r="P3888" s="131" t="s">
        <v>3486</v>
      </c>
      <c r="Q3888" s="131" t="s">
        <v>92</v>
      </c>
      <c r="R3888" s="134" t="s">
        <v>9048</v>
      </c>
      <c r="S3888" s="149">
        <v>1.2888888888888888</v>
      </c>
      <c r="T3888" s="149">
        <v>1.2888888888888888</v>
      </c>
      <c r="U3888" s="150">
        <v>45587</v>
      </c>
      <c r="V3888" s="149">
        <v>8.333333333333437E-2</v>
      </c>
      <c r="W3888" s="130">
        <v>1.75</v>
      </c>
      <c r="X3888" s="135">
        <v>120</v>
      </c>
      <c r="Y3888" s="130" t="str">
        <f t="shared" si="568"/>
        <v>RECELL323</v>
      </c>
      <c r="Z3888" s="130" t="str">
        <f t="shared" si="569"/>
        <v>8/UR18650RX</v>
      </c>
      <c r="AA3888" s="135">
        <f t="shared" si="570"/>
        <v>1.75</v>
      </c>
      <c r="AB3888" s="135">
        <f t="shared" si="571"/>
        <v>39.54</v>
      </c>
      <c r="AC3888" s="130">
        <f t="shared" si="572"/>
        <v>120</v>
      </c>
      <c r="AD3888" s="130" t="str">
        <f t="shared" si="573"/>
        <v>30008-108ROTHEN</v>
      </c>
      <c r="AE3888" s="136"/>
      <c r="AF3888" s="137"/>
      <c r="AG3888" s="1" t="s">
        <v>9312</v>
      </c>
      <c r="AH3888" s="43" t="s">
        <v>513</v>
      </c>
      <c r="AI3888" s="229">
        <v>45576</v>
      </c>
    </row>
    <row r="3889" spans="1:35" x14ac:dyDescent="0.25">
      <c r="A3889" s="146">
        <v>45463</v>
      </c>
      <c r="B3889" s="57" t="s">
        <v>10241</v>
      </c>
      <c r="C3889" s="51" t="s">
        <v>642</v>
      </c>
      <c r="D3889" s="51" t="s">
        <v>1382</v>
      </c>
      <c r="E3889" s="54">
        <v>45547</v>
      </c>
      <c r="F3889" s="51" t="s">
        <v>1380</v>
      </c>
      <c r="G3889" s="48" t="s">
        <v>1381</v>
      </c>
      <c r="H3889" s="52">
        <v>100</v>
      </c>
      <c r="I3889" s="51" t="s">
        <v>364</v>
      </c>
      <c r="J3889" s="1">
        <v>48.99</v>
      </c>
      <c r="K3889" s="132">
        <v>1042879</v>
      </c>
      <c r="L3889" s="131"/>
      <c r="M3889" s="131">
        <v>14.8</v>
      </c>
      <c r="N3889" s="131">
        <v>5.2</v>
      </c>
      <c r="O3889" s="133">
        <f t="shared" si="575"/>
        <v>76.960000000000008</v>
      </c>
      <c r="P3889" s="131" t="s">
        <v>3486</v>
      </c>
      <c r="Q3889" s="131" t="s">
        <v>92</v>
      </c>
      <c r="R3889" s="134" t="s">
        <v>7339</v>
      </c>
      <c r="S3889" s="149">
        <v>103.63305555555556</v>
      </c>
      <c r="T3889" s="149">
        <v>1.0363305555555555</v>
      </c>
      <c r="U3889" s="150">
        <v>45587</v>
      </c>
      <c r="V3889" s="149">
        <v>3.2499999999999991</v>
      </c>
      <c r="W3889" s="130">
        <v>0.76</v>
      </c>
      <c r="X3889" s="135">
        <v>110</v>
      </c>
      <c r="Y3889" s="130" t="str">
        <f t="shared" si="568"/>
        <v>RL1366</v>
      </c>
      <c r="Z3889" s="130" t="str">
        <f t="shared" si="569"/>
        <v>8/UR18650ZY</v>
      </c>
      <c r="AA3889" s="135">
        <f t="shared" si="570"/>
        <v>0.76</v>
      </c>
      <c r="AB3889" s="135">
        <f t="shared" si="571"/>
        <v>48.99</v>
      </c>
      <c r="AC3889" s="130">
        <f t="shared" si="572"/>
        <v>110</v>
      </c>
      <c r="AD3889" s="130" t="str">
        <f t="shared" si="573"/>
        <v>66002-828</v>
      </c>
      <c r="AE3889" s="136"/>
      <c r="AF3889" s="137"/>
      <c r="AG3889" s="1" t="s">
        <v>152</v>
      </c>
      <c r="AH3889" s="43">
        <v>2256</v>
      </c>
      <c r="AI3889" s="229">
        <v>45461</v>
      </c>
    </row>
    <row r="3890" spans="1:35" x14ac:dyDescent="0.25">
      <c r="A3890" s="147">
        <v>45541</v>
      </c>
      <c r="B3890" s="82" t="s">
        <v>10799</v>
      </c>
      <c r="C3890" s="51" t="s">
        <v>9188</v>
      </c>
      <c r="D3890" s="51" t="s">
        <v>6472</v>
      </c>
      <c r="E3890" s="54">
        <v>45567</v>
      </c>
      <c r="F3890" s="51" t="s">
        <v>6469</v>
      </c>
      <c r="G3890" s="48" t="s">
        <v>6470</v>
      </c>
      <c r="H3890" s="52">
        <v>2</v>
      </c>
      <c r="I3890" s="51" t="s">
        <v>6107</v>
      </c>
      <c r="J3890" s="1">
        <v>1092.1500000000001</v>
      </c>
      <c r="K3890" s="132">
        <v>1052037</v>
      </c>
      <c r="L3890" s="131"/>
      <c r="M3890" s="131">
        <v>25.2</v>
      </c>
      <c r="N3890" s="131">
        <v>101.7</v>
      </c>
      <c r="O3890" s="133">
        <f t="shared" si="575"/>
        <v>2562.84</v>
      </c>
      <c r="P3890" s="131" t="s">
        <v>3486</v>
      </c>
      <c r="Q3890" s="131" t="s">
        <v>567</v>
      </c>
      <c r="R3890" s="134" t="s">
        <v>2172</v>
      </c>
      <c r="S3890" s="149">
        <v>35.214444444444439</v>
      </c>
      <c r="T3890" s="149">
        <v>17.607222222222219</v>
      </c>
      <c r="U3890" s="150">
        <v>45586</v>
      </c>
      <c r="V3890" s="149">
        <v>0.50000000000000089</v>
      </c>
      <c r="W3890" s="130">
        <v>14.72</v>
      </c>
      <c r="X3890" s="135">
        <v>3800</v>
      </c>
      <c r="Y3890" s="130" t="str">
        <f t="shared" si="568"/>
        <v>RL1621</v>
      </c>
      <c r="Z3890" s="130" t="str">
        <f t="shared" si="569"/>
        <v>224/NCR18650BD</v>
      </c>
      <c r="AA3890" s="135">
        <f t="shared" si="570"/>
        <v>14.72</v>
      </c>
      <c r="AB3890" s="135">
        <f t="shared" si="571"/>
        <v>1092.1500000000001</v>
      </c>
      <c r="AC3890" s="130">
        <f t="shared" si="572"/>
        <v>3800</v>
      </c>
      <c r="AD3890" s="130" t="str">
        <f t="shared" si="573"/>
        <v>66003-076</v>
      </c>
      <c r="AE3890" s="136"/>
      <c r="AF3890" s="137"/>
      <c r="AG3890" s="1" t="s">
        <v>151</v>
      </c>
      <c r="AH3890" s="43">
        <v>32937</v>
      </c>
      <c r="AI3890" s="229">
        <v>45540</v>
      </c>
    </row>
    <row r="3891" spans="1:35" x14ac:dyDescent="0.25">
      <c r="A3891" s="140">
        <v>45580</v>
      </c>
      <c r="B3891" s="55" t="s">
        <v>10988</v>
      </c>
      <c r="C3891" s="51" t="s">
        <v>532</v>
      </c>
      <c r="D3891" s="51" t="s">
        <v>11027</v>
      </c>
      <c r="E3891" s="54">
        <v>45594</v>
      </c>
      <c r="F3891" s="51" t="s">
        <v>3790</v>
      </c>
      <c r="G3891" s="48" t="s">
        <v>10989</v>
      </c>
      <c r="H3891" s="52">
        <v>1</v>
      </c>
      <c r="I3891" s="51" t="s">
        <v>364</v>
      </c>
      <c r="J3891" s="1">
        <v>10.08</v>
      </c>
      <c r="K3891" s="132">
        <v>1056127</v>
      </c>
      <c r="L3891" s="131"/>
      <c r="M3891" s="131">
        <v>11.1</v>
      </c>
      <c r="N3891" s="131">
        <v>2.6</v>
      </c>
      <c r="O3891" s="133">
        <f t="shared" si="575"/>
        <v>28.86</v>
      </c>
      <c r="P3891" s="131" t="s">
        <v>3486</v>
      </c>
      <c r="Q3891" s="131" t="s">
        <v>577</v>
      </c>
      <c r="R3891" s="134" t="s">
        <v>9048</v>
      </c>
      <c r="S3891" s="149">
        <v>2.1272222222222212</v>
      </c>
      <c r="T3891" s="149">
        <v>2.1272222222222212</v>
      </c>
      <c r="U3891" s="150">
        <v>45586</v>
      </c>
      <c r="V3891" s="149">
        <v>8.3333333333333037E-2</v>
      </c>
      <c r="W3891" s="130">
        <v>0.25</v>
      </c>
      <c r="X3891" s="135">
        <v>125</v>
      </c>
      <c r="Y3891" s="130" t="str">
        <f t="shared" si="568"/>
        <v>RECELL1752</v>
      </c>
      <c r="Z3891" s="130" t="str">
        <f t="shared" si="569"/>
        <v>3/UR18650ZY</v>
      </c>
      <c r="AA3891" s="135">
        <f t="shared" si="570"/>
        <v>0.25</v>
      </c>
      <c r="AB3891" s="135">
        <f t="shared" si="571"/>
        <v>10.08</v>
      </c>
      <c r="AC3891" s="130">
        <f t="shared" si="572"/>
        <v>125</v>
      </c>
      <c r="AD3891" s="130" t="str">
        <f t="shared" si="573"/>
        <v>66003-329</v>
      </c>
      <c r="AE3891" s="136"/>
      <c r="AF3891" s="137"/>
      <c r="AG3891" s="1" t="s">
        <v>9312</v>
      </c>
      <c r="AH3891" s="43">
        <v>66054</v>
      </c>
      <c r="AI3891" s="229">
        <v>45580</v>
      </c>
    </row>
    <row r="3892" spans="1:35" x14ac:dyDescent="0.25">
      <c r="A3892" s="140">
        <v>45580</v>
      </c>
      <c r="B3892" s="55" t="s">
        <v>10976</v>
      </c>
      <c r="C3892" s="51" t="s">
        <v>149</v>
      </c>
      <c r="D3892" s="51" t="s">
        <v>220</v>
      </c>
      <c r="E3892" s="54">
        <v>45597</v>
      </c>
      <c r="F3892" s="51" t="s">
        <v>3091</v>
      </c>
      <c r="G3892" s="48" t="s">
        <v>219</v>
      </c>
      <c r="H3892" s="52">
        <v>42</v>
      </c>
      <c r="I3892" s="51" t="s">
        <v>148</v>
      </c>
      <c r="J3892" s="1">
        <v>16.91</v>
      </c>
      <c r="K3892" s="132">
        <v>1055819</v>
      </c>
      <c r="L3892" s="131"/>
      <c r="M3892" s="131">
        <v>3.6</v>
      </c>
      <c r="N3892" s="131">
        <v>13</v>
      </c>
      <c r="O3892" s="133">
        <f t="shared" si="575"/>
        <v>46.800000000000004</v>
      </c>
      <c r="P3892" s="131" t="s">
        <v>421</v>
      </c>
      <c r="Q3892" s="131" t="s">
        <v>412</v>
      </c>
      <c r="R3892" s="134" t="s">
        <v>5667</v>
      </c>
      <c r="S3892" s="149">
        <v>17.125555555555557</v>
      </c>
      <c r="T3892" s="149">
        <v>0.40775132275132281</v>
      </c>
      <c r="U3892" s="150">
        <v>45587</v>
      </c>
      <c r="V3892" s="149">
        <v>0.49999999999999822</v>
      </c>
      <c r="W3892" s="130">
        <v>0.2</v>
      </c>
      <c r="X3892" s="135">
        <v>42.5</v>
      </c>
      <c r="Y3892" s="130" t="str">
        <f t="shared" si="568"/>
        <v>L204</v>
      </c>
      <c r="Z3892" s="130" t="str">
        <f t="shared" si="569"/>
        <v>1/LSH20</v>
      </c>
      <c r="AA3892" s="135">
        <f t="shared" si="570"/>
        <v>0.2</v>
      </c>
      <c r="AB3892" s="135">
        <f t="shared" si="571"/>
        <v>16.91</v>
      </c>
      <c r="AC3892" s="130">
        <f t="shared" si="572"/>
        <v>42.5</v>
      </c>
      <c r="AD3892" s="130" t="str">
        <f t="shared" si="573"/>
        <v>66000-207</v>
      </c>
      <c r="AE3892" s="136"/>
      <c r="AF3892" s="137"/>
      <c r="AG3892" s="1" t="s">
        <v>151</v>
      </c>
      <c r="AH3892" s="43">
        <v>65365</v>
      </c>
      <c r="AI3892" s="229">
        <v>45576</v>
      </c>
    </row>
    <row r="3893" spans="1:35" x14ac:dyDescent="0.25">
      <c r="A3893" s="140">
        <v>45580</v>
      </c>
      <c r="B3893" s="55" t="s">
        <v>10977</v>
      </c>
      <c r="C3893" s="51" t="s">
        <v>3175</v>
      </c>
      <c r="D3893" s="51" t="s">
        <v>1786</v>
      </c>
      <c r="E3893" s="54">
        <v>45597</v>
      </c>
      <c r="F3893" s="51" t="s">
        <v>260</v>
      </c>
      <c r="G3893" s="48" t="s">
        <v>1785</v>
      </c>
      <c r="H3893" s="52">
        <v>20</v>
      </c>
      <c r="I3893" s="51" t="s">
        <v>261</v>
      </c>
      <c r="J3893" s="1">
        <v>25.57</v>
      </c>
      <c r="K3893" s="132">
        <v>1055801</v>
      </c>
      <c r="L3893" s="131"/>
      <c r="M3893" s="131">
        <v>12</v>
      </c>
      <c r="N3893" s="131">
        <v>1.9</v>
      </c>
      <c r="O3893" s="133">
        <f t="shared" si="575"/>
        <v>22.799999999999997</v>
      </c>
      <c r="P3893" s="131" t="s">
        <v>4011</v>
      </c>
      <c r="Q3893" s="131" t="s">
        <v>584</v>
      </c>
      <c r="R3893" s="134" t="s">
        <v>287</v>
      </c>
      <c r="S3893" s="149">
        <v>3.2658333333333349</v>
      </c>
      <c r="T3893" s="149">
        <v>0.16329166666666675</v>
      </c>
      <c r="U3893" s="150">
        <v>45587</v>
      </c>
      <c r="V3893" s="149">
        <v>1.1666666666666665</v>
      </c>
      <c r="W3893" s="130">
        <v>0.25</v>
      </c>
      <c r="X3893" s="135">
        <v>75</v>
      </c>
      <c r="Y3893" s="130" t="str">
        <f t="shared" si="568"/>
        <v>N393</v>
      </c>
      <c r="Z3893" s="130" t="str">
        <f t="shared" si="569"/>
        <v>10/NC-1900SCR</v>
      </c>
      <c r="AA3893" s="135">
        <f t="shared" si="570"/>
        <v>0.25</v>
      </c>
      <c r="AB3893" s="135">
        <f t="shared" si="571"/>
        <v>25.57</v>
      </c>
      <c r="AC3893" s="130">
        <f t="shared" si="572"/>
        <v>75</v>
      </c>
      <c r="AD3893" s="130" t="str">
        <f t="shared" si="573"/>
        <v>66000-372</v>
      </c>
      <c r="AE3893" s="136"/>
      <c r="AF3893" s="137"/>
      <c r="AG3893" s="1" t="s">
        <v>153</v>
      </c>
      <c r="AH3893" s="43">
        <v>20171</v>
      </c>
      <c r="AI3893" s="229">
        <v>45576</v>
      </c>
    </row>
    <row r="3894" spans="1:35" x14ac:dyDescent="0.25">
      <c r="A3894" s="140">
        <v>45580</v>
      </c>
      <c r="B3894" s="55" t="s">
        <v>10986</v>
      </c>
      <c r="C3894" s="51" t="s">
        <v>7867</v>
      </c>
      <c r="D3894" s="51" t="s">
        <v>2252</v>
      </c>
      <c r="E3894" s="54">
        <v>45600</v>
      </c>
      <c r="F3894" s="51" t="s">
        <v>10857</v>
      </c>
      <c r="G3894" s="48" t="s">
        <v>2250</v>
      </c>
      <c r="H3894" s="52">
        <v>20</v>
      </c>
      <c r="I3894" s="51" t="s">
        <v>95</v>
      </c>
      <c r="J3894" s="1">
        <v>28.75</v>
      </c>
      <c r="K3894" s="132">
        <v>1055975</v>
      </c>
      <c r="L3894" s="131"/>
      <c r="M3894" s="131">
        <v>13.5</v>
      </c>
      <c r="N3894" s="131">
        <v>36</v>
      </c>
      <c r="O3894" s="133">
        <f t="shared" si="575"/>
        <v>486</v>
      </c>
      <c r="P3894" s="131" t="s">
        <v>3538</v>
      </c>
      <c r="Q3894" s="131" t="s">
        <v>1442</v>
      </c>
      <c r="R3894" s="134" t="s">
        <v>10778</v>
      </c>
      <c r="S3894" s="149">
        <v>42.685277777777777</v>
      </c>
      <c r="T3894" s="149">
        <v>2.134263888888889</v>
      </c>
      <c r="U3894" s="150">
        <v>45588</v>
      </c>
      <c r="V3894" s="149">
        <v>0.58333333333333393</v>
      </c>
      <c r="W3894" s="130">
        <v>0.94</v>
      </c>
      <c r="X3894" s="135">
        <v>85</v>
      </c>
      <c r="Y3894" s="130" t="str">
        <f t="shared" si="568"/>
        <v>AL251B</v>
      </c>
      <c r="Z3894" s="130" t="str">
        <f t="shared" si="569"/>
        <v xml:space="preserve">18/LR20XW </v>
      </c>
      <c r="AA3894" s="135">
        <f t="shared" si="570"/>
        <v>0.94</v>
      </c>
      <c r="AB3894" s="135">
        <f t="shared" si="571"/>
        <v>28.75</v>
      </c>
      <c r="AC3894" s="130">
        <f t="shared" si="572"/>
        <v>85</v>
      </c>
      <c r="AD3894" s="130" t="str">
        <f t="shared" si="573"/>
        <v>66000-244</v>
      </c>
      <c r="AE3894" s="136"/>
      <c r="AF3894" s="137"/>
      <c r="AG3894" s="1" t="s">
        <v>153</v>
      </c>
      <c r="AH3894" s="43">
        <v>65774</v>
      </c>
      <c r="AI3894" s="229">
        <v>45579</v>
      </c>
    </row>
    <row r="3895" spans="1:35" x14ac:dyDescent="0.25">
      <c r="A3895" s="144">
        <v>45588</v>
      </c>
      <c r="B3895" s="56" t="s">
        <v>11023</v>
      </c>
      <c r="C3895" s="51" t="s">
        <v>11024</v>
      </c>
      <c r="D3895" s="51" t="s">
        <v>3377</v>
      </c>
      <c r="E3895" s="54">
        <v>45608</v>
      </c>
      <c r="F3895" s="51" t="s">
        <v>5483</v>
      </c>
      <c r="G3895" s="48" t="s">
        <v>3374</v>
      </c>
      <c r="H3895" s="52">
        <v>2</v>
      </c>
      <c r="I3895" s="51" t="s">
        <v>4048</v>
      </c>
      <c r="J3895" s="1">
        <v>153.62</v>
      </c>
      <c r="K3895" s="132">
        <v>1056932</v>
      </c>
      <c r="L3895" s="131"/>
      <c r="M3895" s="131">
        <v>11.7</v>
      </c>
      <c r="N3895" s="131">
        <v>6.8</v>
      </c>
      <c r="O3895" s="133">
        <v>81.900000000000006</v>
      </c>
      <c r="P3895" s="131" t="s">
        <v>421</v>
      </c>
      <c r="Q3895" s="131" t="s">
        <v>577</v>
      </c>
      <c r="R3895" s="134" t="s">
        <v>248</v>
      </c>
      <c r="S3895" s="149">
        <v>3.1977777777777772</v>
      </c>
      <c r="T3895" s="149">
        <v>1.5988888888888886</v>
      </c>
      <c r="U3895" s="150">
        <v>45588</v>
      </c>
      <c r="V3895" s="149">
        <v>8.3333333333333037E-2</v>
      </c>
      <c r="W3895" s="130">
        <v>0.72</v>
      </c>
      <c r="X3895" s="135">
        <v>350</v>
      </c>
      <c r="Y3895" s="130" t="str">
        <f t="shared" si="568"/>
        <v>L711</v>
      </c>
      <c r="Z3895" s="130" t="str">
        <f t="shared" si="569"/>
        <v>3/LXRC-165HT-SC-BC</v>
      </c>
      <c r="AA3895" s="135">
        <f t="shared" si="570"/>
        <v>0.72</v>
      </c>
      <c r="AB3895" s="135">
        <f t="shared" si="571"/>
        <v>153.62</v>
      </c>
      <c r="AC3895" s="130">
        <f t="shared" si="572"/>
        <v>350</v>
      </c>
      <c r="AD3895" s="130" t="str">
        <f t="shared" si="573"/>
        <v>66001-374</v>
      </c>
      <c r="AE3895" s="136"/>
      <c r="AF3895" s="137"/>
      <c r="AG3895" s="1" t="s">
        <v>152</v>
      </c>
      <c r="AH3895" s="43">
        <v>1160</v>
      </c>
      <c r="AI3895" s="229">
        <v>45587</v>
      </c>
    </row>
    <row r="3896" spans="1:35" x14ac:dyDescent="0.25">
      <c r="A3896" s="147">
        <v>45583</v>
      </c>
      <c r="B3896" s="82" t="s">
        <v>11010</v>
      </c>
      <c r="C3896" s="51" t="s">
        <v>11011</v>
      </c>
      <c r="D3896" s="51" t="s">
        <v>173</v>
      </c>
      <c r="E3896" s="54">
        <v>45586</v>
      </c>
      <c r="F3896" s="51" t="s">
        <v>90</v>
      </c>
      <c r="G3896" s="48" t="s">
        <v>6086</v>
      </c>
      <c r="H3896" s="52">
        <v>40</v>
      </c>
      <c r="I3896" s="51" t="s">
        <v>736</v>
      </c>
      <c r="J3896" s="1">
        <v>0</v>
      </c>
      <c r="K3896" s="132"/>
      <c r="L3896" s="131"/>
      <c r="M3896" s="131">
        <v>3</v>
      </c>
      <c r="N3896" s="131">
        <v>1.2</v>
      </c>
      <c r="O3896" s="133">
        <f t="shared" ref="O3896:O3923" si="576">N3896*M3896</f>
        <v>3.5999999999999996</v>
      </c>
      <c r="P3896" s="131" t="s">
        <v>435</v>
      </c>
      <c r="Q3896" s="131" t="s">
        <v>412</v>
      </c>
      <c r="R3896" s="134" t="s">
        <v>287</v>
      </c>
      <c r="S3896" s="149">
        <v>6.2963888888888864</v>
      </c>
      <c r="T3896" s="149">
        <v>0.15740972222222216</v>
      </c>
      <c r="U3896" s="150">
        <v>45588</v>
      </c>
      <c r="V3896" s="149">
        <v>1.5</v>
      </c>
      <c r="W3896" s="130">
        <v>0.21</v>
      </c>
      <c r="X3896" s="135">
        <v>7.13</v>
      </c>
      <c r="Y3896" s="130" t="str">
        <f t="shared" si="568"/>
        <v>L339</v>
      </c>
      <c r="Z3896" s="130" t="str">
        <f t="shared" si="569"/>
        <v>1/PLC-2/3A-3-029P</v>
      </c>
      <c r="AA3896" s="135">
        <f t="shared" si="570"/>
        <v>0.21</v>
      </c>
      <c r="AB3896" s="135">
        <f t="shared" si="571"/>
        <v>0</v>
      </c>
      <c r="AC3896" s="130">
        <f t="shared" si="572"/>
        <v>7.13</v>
      </c>
      <c r="AD3896" s="130" t="str">
        <f t="shared" si="573"/>
        <v>46000-001JAE</v>
      </c>
      <c r="AE3896" s="136"/>
      <c r="AF3896" s="137"/>
      <c r="AG3896" s="1" t="s">
        <v>90</v>
      </c>
      <c r="AH3896" s="43"/>
      <c r="AI3896" s="229">
        <v>45583</v>
      </c>
    </row>
    <row r="3897" spans="1:35" x14ac:dyDescent="0.25">
      <c r="A3897" s="140">
        <v>45573</v>
      </c>
      <c r="B3897" s="55" t="s">
        <v>10949</v>
      </c>
      <c r="C3897" s="51" t="s">
        <v>10542</v>
      </c>
      <c r="D3897" s="51" t="s">
        <v>10951</v>
      </c>
      <c r="E3897" s="54">
        <v>45587</v>
      </c>
      <c r="F3897" s="51" t="s">
        <v>10165</v>
      </c>
      <c r="G3897" s="48" t="s">
        <v>10950</v>
      </c>
      <c r="H3897" s="52">
        <v>5</v>
      </c>
      <c r="I3897" s="51" t="s">
        <v>2319</v>
      </c>
      <c r="J3897" s="1">
        <v>12.55</v>
      </c>
      <c r="K3897" s="132">
        <v>1055185</v>
      </c>
      <c r="L3897" s="131"/>
      <c r="M3897" s="131">
        <v>12</v>
      </c>
      <c r="N3897" s="131">
        <v>1.6</v>
      </c>
      <c r="O3897" s="133">
        <f t="shared" si="576"/>
        <v>19.200000000000003</v>
      </c>
      <c r="P3897" s="131" t="s">
        <v>4011</v>
      </c>
      <c r="Q3897" s="131" t="s">
        <v>584</v>
      </c>
      <c r="R3897" s="134" t="s">
        <v>248</v>
      </c>
      <c r="S3897" s="149">
        <v>7.0705555555555577</v>
      </c>
      <c r="T3897" s="149">
        <v>1.4141111111111115</v>
      </c>
      <c r="U3897" s="150">
        <v>45588</v>
      </c>
      <c r="V3897" s="149">
        <v>0.24999999999999911</v>
      </c>
      <c r="W3897" s="130">
        <v>0.5</v>
      </c>
      <c r="X3897" s="135">
        <v>75</v>
      </c>
      <c r="Y3897" s="130" t="str">
        <f t="shared" si="568"/>
        <v>N2157</v>
      </c>
      <c r="Z3897" s="130" t="str">
        <f t="shared" si="569"/>
        <v>10/IT1600Cs</v>
      </c>
      <c r="AA3897" s="135">
        <f t="shared" si="570"/>
        <v>0.5</v>
      </c>
      <c r="AB3897" s="135">
        <f t="shared" si="571"/>
        <v>12.55</v>
      </c>
      <c r="AC3897" s="130">
        <f t="shared" si="572"/>
        <v>75</v>
      </c>
      <c r="AD3897" s="130" t="str">
        <f t="shared" si="573"/>
        <v>66003-325</v>
      </c>
      <c r="AE3897" s="136"/>
      <c r="AF3897" s="137"/>
      <c r="AG3897" s="1" t="s">
        <v>9312</v>
      </c>
      <c r="AH3897" s="43">
        <v>3066</v>
      </c>
      <c r="AI3897" s="229">
        <v>45569</v>
      </c>
    </row>
    <row r="3898" spans="1:35" x14ac:dyDescent="0.25">
      <c r="A3898" s="146">
        <v>45582</v>
      </c>
      <c r="B3898" s="57" t="s">
        <v>11003</v>
      </c>
      <c r="C3898" s="51" t="s">
        <v>595</v>
      </c>
      <c r="D3898" s="51" t="s">
        <v>2440</v>
      </c>
      <c r="E3898" s="54">
        <v>45602</v>
      </c>
      <c r="F3898" s="51" t="s">
        <v>6947</v>
      </c>
      <c r="G3898" s="48" t="s">
        <v>2439</v>
      </c>
      <c r="H3898" s="52">
        <v>12</v>
      </c>
      <c r="I3898" s="51" t="s">
        <v>114</v>
      </c>
      <c r="J3898" s="1">
        <v>70.349999999999994</v>
      </c>
      <c r="K3898" s="132">
        <v>1056344</v>
      </c>
      <c r="L3898" s="131"/>
      <c r="M3898" s="131">
        <v>12</v>
      </c>
      <c r="N3898" s="131">
        <v>9</v>
      </c>
      <c r="O3898" s="133">
        <f t="shared" si="576"/>
        <v>108</v>
      </c>
      <c r="P3898" s="131" t="s">
        <v>3497</v>
      </c>
      <c r="Q3898" s="131" t="s">
        <v>596</v>
      </c>
      <c r="R3898" s="134" t="s">
        <v>5667</v>
      </c>
      <c r="S3898" s="149">
        <v>9.4838888888888881</v>
      </c>
      <c r="T3898" s="149">
        <v>0.79032407407407401</v>
      </c>
      <c r="U3898" s="150">
        <v>45587</v>
      </c>
      <c r="V3898" s="149">
        <v>0.50000000000000089</v>
      </c>
      <c r="W3898" s="130">
        <v>1</v>
      </c>
      <c r="X3898" s="135">
        <v>185</v>
      </c>
      <c r="Y3898" s="130" t="str">
        <f t="shared" si="568"/>
        <v>N1829</v>
      </c>
      <c r="Z3898" s="130" t="str">
        <f t="shared" si="569"/>
        <v>20/HR-4/3FAU</v>
      </c>
      <c r="AA3898" s="135">
        <f t="shared" si="570"/>
        <v>1</v>
      </c>
      <c r="AB3898" s="135">
        <f t="shared" si="571"/>
        <v>70.349999999999994</v>
      </c>
      <c r="AC3898" s="130">
        <f t="shared" si="572"/>
        <v>185</v>
      </c>
      <c r="AD3898" s="130" t="str">
        <f t="shared" si="573"/>
        <v>66001-916</v>
      </c>
      <c r="AE3898" s="136"/>
      <c r="AF3898" s="137"/>
      <c r="AG3898" s="1" t="s">
        <v>151</v>
      </c>
      <c r="AH3898" s="43">
        <v>67184</v>
      </c>
      <c r="AI3898" s="229">
        <v>45581</v>
      </c>
    </row>
    <row r="3899" spans="1:35" x14ac:dyDescent="0.25">
      <c r="A3899" s="147">
        <v>45576</v>
      </c>
      <c r="B3899" s="82" t="s">
        <v>10967</v>
      </c>
      <c r="C3899" s="51" t="s">
        <v>8066</v>
      </c>
      <c r="D3899" s="51" t="s">
        <v>8067</v>
      </c>
      <c r="E3899" s="54">
        <v>45596</v>
      </c>
      <c r="F3899" s="51" t="s">
        <v>5603</v>
      </c>
      <c r="G3899" s="48" t="s">
        <v>8065</v>
      </c>
      <c r="H3899" s="52">
        <v>25</v>
      </c>
      <c r="I3899" s="51" t="s">
        <v>95</v>
      </c>
      <c r="J3899" s="1">
        <v>6.12</v>
      </c>
      <c r="K3899" s="132">
        <v>1055653</v>
      </c>
      <c r="L3899" s="131"/>
      <c r="M3899" s="131">
        <v>7.5</v>
      </c>
      <c r="N3899" s="131"/>
      <c r="O3899" s="133">
        <f t="shared" si="576"/>
        <v>0</v>
      </c>
      <c r="P3899" s="131" t="s">
        <v>3538</v>
      </c>
      <c r="Q3899" s="131" t="s">
        <v>583</v>
      </c>
      <c r="R3899" s="134" t="s">
        <v>248</v>
      </c>
      <c r="S3899" s="149">
        <v>19.305833333333336</v>
      </c>
      <c r="T3899" s="149">
        <v>0.77223333333333344</v>
      </c>
      <c r="U3899" s="150">
        <v>45590</v>
      </c>
      <c r="V3899" s="149">
        <v>1.0000000000000004</v>
      </c>
      <c r="W3899" s="130">
        <v>0.77</v>
      </c>
      <c r="X3899" s="135">
        <v>40</v>
      </c>
      <c r="Y3899" s="130" t="str">
        <f t="shared" si="568"/>
        <v>AL628</v>
      </c>
      <c r="Z3899" s="130" t="str">
        <f t="shared" si="569"/>
        <v>5/LR20XW</v>
      </c>
      <c r="AA3899" s="135">
        <f t="shared" si="570"/>
        <v>0.77</v>
      </c>
      <c r="AB3899" s="135">
        <f t="shared" si="571"/>
        <v>6.12</v>
      </c>
      <c r="AC3899" s="130">
        <f t="shared" si="572"/>
        <v>40</v>
      </c>
      <c r="AD3899" s="130" t="str">
        <f t="shared" si="573"/>
        <v>66004-192</v>
      </c>
      <c r="AE3899" s="136"/>
      <c r="AF3899" s="137"/>
      <c r="AG3899" s="1" t="s">
        <v>153</v>
      </c>
      <c r="AH3899" s="43">
        <v>2706</v>
      </c>
      <c r="AI3899" s="229">
        <v>45575</v>
      </c>
    </row>
    <row r="3900" spans="1:35" x14ac:dyDescent="0.25">
      <c r="A3900" s="144">
        <v>45581</v>
      </c>
      <c r="B3900" s="56" t="s">
        <v>10993</v>
      </c>
      <c r="C3900" s="51" t="s">
        <v>445</v>
      </c>
      <c r="D3900" s="51" t="s">
        <v>10994</v>
      </c>
      <c r="E3900" s="54">
        <v>45593</v>
      </c>
      <c r="F3900" s="51" t="s">
        <v>117</v>
      </c>
      <c r="G3900" s="48" t="s">
        <v>6376</v>
      </c>
      <c r="H3900" s="52">
        <v>1</v>
      </c>
      <c r="I3900" s="51" t="s">
        <v>364</v>
      </c>
      <c r="J3900" s="1">
        <v>20.149999999999999</v>
      </c>
      <c r="K3900" s="132">
        <v>1055971</v>
      </c>
      <c r="L3900" s="131"/>
      <c r="M3900" s="131">
        <v>11.1</v>
      </c>
      <c r="N3900" s="131">
        <v>5.2</v>
      </c>
      <c r="O3900" s="133">
        <f t="shared" si="576"/>
        <v>57.72</v>
      </c>
      <c r="P3900" s="131" t="s">
        <v>3486</v>
      </c>
      <c r="Q3900" s="131" t="s">
        <v>372</v>
      </c>
      <c r="R3900" s="134" t="s">
        <v>9048</v>
      </c>
      <c r="S3900" s="149">
        <v>1.4661111111111116</v>
      </c>
      <c r="T3900" s="149">
        <v>1.4661111111111116</v>
      </c>
      <c r="U3900" s="150">
        <v>45589</v>
      </c>
      <c r="V3900" s="149">
        <v>8.3333333333333037E-2</v>
      </c>
      <c r="W3900" s="130">
        <v>1.37</v>
      </c>
      <c r="X3900" s="135">
        <v>75</v>
      </c>
      <c r="Y3900" s="130" t="str">
        <f t="shared" si="568"/>
        <v>RECELL1038</v>
      </c>
      <c r="Z3900" s="130" t="str">
        <f t="shared" si="569"/>
        <v>6/UR18650ZY</v>
      </c>
      <c r="AA3900" s="135">
        <f t="shared" si="570"/>
        <v>1.37</v>
      </c>
      <c r="AB3900" s="135">
        <f t="shared" si="571"/>
        <v>20.149999999999999</v>
      </c>
      <c r="AC3900" s="130">
        <f t="shared" si="572"/>
        <v>75</v>
      </c>
      <c r="AD3900" s="130" t="str">
        <f t="shared" si="573"/>
        <v>66001-143</v>
      </c>
      <c r="AE3900" s="136"/>
      <c r="AF3900" s="137"/>
      <c r="AG3900" s="1" t="s">
        <v>9312</v>
      </c>
      <c r="AH3900" s="43">
        <v>24232</v>
      </c>
      <c r="AI3900" s="229">
        <v>45580</v>
      </c>
    </row>
    <row r="3901" spans="1:35" x14ac:dyDescent="0.25">
      <c r="A3901" s="144">
        <v>45581</v>
      </c>
      <c r="B3901" s="56" t="s">
        <v>10995</v>
      </c>
      <c r="C3901" s="51" t="s">
        <v>10996</v>
      </c>
      <c r="D3901" s="51" t="s">
        <v>3122</v>
      </c>
      <c r="E3901" s="54">
        <v>45594</v>
      </c>
      <c r="F3901" s="51" t="s">
        <v>117</v>
      </c>
      <c r="G3901" s="48" t="s">
        <v>3120</v>
      </c>
      <c r="H3901" s="52">
        <v>1</v>
      </c>
      <c r="I3901" s="51" t="s">
        <v>5311</v>
      </c>
      <c r="J3901" s="1">
        <v>39.54</v>
      </c>
      <c r="K3901" s="132">
        <v>1056174</v>
      </c>
      <c r="L3901" s="131"/>
      <c r="M3901" s="131">
        <v>14.4</v>
      </c>
      <c r="N3901" s="131">
        <v>5.2</v>
      </c>
      <c r="O3901" s="133">
        <f t="shared" si="576"/>
        <v>74.88000000000001</v>
      </c>
      <c r="P3901" s="131" t="s">
        <v>3486</v>
      </c>
      <c r="Q3901" s="131" t="s">
        <v>92</v>
      </c>
      <c r="R3901" s="134" t="s">
        <v>9048</v>
      </c>
      <c r="S3901" s="149">
        <v>1.3972222222222217</v>
      </c>
      <c r="T3901" s="149">
        <v>1.3972222222222217</v>
      </c>
      <c r="U3901" s="150">
        <v>45589</v>
      </c>
      <c r="V3901" s="149">
        <v>8.3333333333333037E-2</v>
      </c>
      <c r="W3901" s="130">
        <v>1.75</v>
      </c>
      <c r="X3901" s="135">
        <v>120</v>
      </c>
      <c r="Y3901" s="130" t="str">
        <f t="shared" si="568"/>
        <v>RECELL323</v>
      </c>
      <c r="Z3901" s="130" t="str">
        <f t="shared" si="569"/>
        <v>8/UR18650NSX</v>
      </c>
      <c r="AA3901" s="135">
        <f t="shared" si="570"/>
        <v>1.75</v>
      </c>
      <c r="AB3901" s="135">
        <f t="shared" si="571"/>
        <v>39.54</v>
      </c>
      <c r="AC3901" s="130">
        <f t="shared" si="572"/>
        <v>120</v>
      </c>
      <c r="AD3901" s="130" t="str">
        <f t="shared" si="573"/>
        <v>30008-108ROTHEN</v>
      </c>
      <c r="AE3901" s="136"/>
      <c r="AF3901" s="137"/>
      <c r="AG3901" s="1" t="s">
        <v>9312</v>
      </c>
      <c r="AH3901" s="43">
        <v>24232</v>
      </c>
      <c r="AI3901" s="229">
        <v>45580</v>
      </c>
    </row>
    <row r="3902" spans="1:35" x14ac:dyDescent="0.25">
      <c r="A3902" s="144">
        <v>45588</v>
      </c>
      <c r="B3902" s="56" t="s">
        <v>11025</v>
      </c>
      <c r="C3902" s="51" t="s">
        <v>1704</v>
      </c>
      <c r="D3902" s="51" t="s">
        <v>1705</v>
      </c>
      <c r="E3902" s="54">
        <v>45608</v>
      </c>
      <c r="F3902" s="51" t="s">
        <v>5483</v>
      </c>
      <c r="G3902" s="48" t="s">
        <v>1702</v>
      </c>
      <c r="H3902" s="52">
        <v>4</v>
      </c>
      <c r="I3902" s="51" t="s">
        <v>1703</v>
      </c>
      <c r="J3902" s="1">
        <v>36.39</v>
      </c>
      <c r="K3902" s="132">
        <v>1056932</v>
      </c>
      <c r="L3902" s="131"/>
      <c r="M3902" s="131">
        <v>14.4</v>
      </c>
      <c r="N3902" s="131">
        <v>12</v>
      </c>
      <c r="O3902" s="133">
        <f t="shared" si="576"/>
        <v>172.8</v>
      </c>
      <c r="P3902" s="131" t="s">
        <v>421</v>
      </c>
      <c r="Q3902" s="131" t="s">
        <v>92</v>
      </c>
      <c r="R3902" s="134" t="s">
        <v>287</v>
      </c>
      <c r="S3902" s="149">
        <v>2.4683333333333342</v>
      </c>
      <c r="T3902" s="149">
        <v>0.61708333333333354</v>
      </c>
      <c r="U3902" s="150">
        <v>45589</v>
      </c>
      <c r="V3902" s="149">
        <v>0.16666666666666607</v>
      </c>
      <c r="W3902" s="130">
        <v>0.87</v>
      </c>
      <c r="X3902" s="135">
        <v>350</v>
      </c>
      <c r="Y3902" s="130" t="str">
        <f t="shared" si="568"/>
        <v>L669</v>
      </c>
      <c r="Z3902" s="130" t="str">
        <f t="shared" si="569"/>
        <v>8/ER26500M</v>
      </c>
      <c r="AA3902" s="135">
        <f t="shared" si="570"/>
        <v>0.87</v>
      </c>
      <c r="AB3902" s="135">
        <f t="shared" si="571"/>
        <v>36.39</v>
      </c>
      <c r="AC3902" s="130">
        <f t="shared" si="572"/>
        <v>350</v>
      </c>
      <c r="AD3902" s="130" t="str">
        <f t="shared" si="573"/>
        <v>66001-378</v>
      </c>
      <c r="AE3902" s="136"/>
      <c r="AF3902" s="137"/>
      <c r="AG3902" s="1" t="s">
        <v>152</v>
      </c>
      <c r="AH3902" s="43">
        <v>1160</v>
      </c>
      <c r="AI3902" s="229">
        <v>45587</v>
      </c>
    </row>
    <row r="3903" spans="1:35" x14ac:dyDescent="0.25">
      <c r="A3903" s="146">
        <v>45582</v>
      </c>
      <c r="B3903" s="57" t="s">
        <v>10998</v>
      </c>
      <c r="C3903" s="51" t="s">
        <v>11002</v>
      </c>
      <c r="D3903" s="51" t="s">
        <v>11001</v>
      </c>
      <c r="E3903" s="54">
        <v>45595</v>
      </c>
      <c r="F3903" s="51" t="s">
        <v>10999</v>
      </c>
      <c r="G3903" s="48" t="s">
        <v>11000</v>
      </c>
      <c r="H3903" s="52">
        <v>1</v>
      </c>
      <c r="I3903" s="51" t="s">
        <v>2596</v>
      </c>
      <c r="J3903" s="1">
        <v>37.99</v>
      </c>
      <c r="K3903" s="132">
        <v>1056313</v>
      </c>
      <c r="L3903" s="131"/>
      <c r="M3903" s="131">
        <v>12.8</v>
      </c>
      <c r="N3903" s="131">
        <v>6.6</v>
      </c>
      <c r="O3903" s="133">
        <f t="shared" si="576"/>
        <v>84.48</v>
      </c>
      <c r="P3903" s="131" t="s">
        <v>508</v>
      </c>
      <c r="Q3903" s="131" t="s">
        <v>92</v>
      </c>
      <c r="R3903" s="134" t="s">
        <v>9048</v>
      </c>
      <c r="S3903" s="149">
        <v>1.0611111111111109</v>
      </c>
      <c r="T3903" s="149">
        <v>1.0611111111111109</v>
      </c>
      <c r="U3903" s="150">
        <v>45589</v>
      </c>
      <c r="V3903" s="149">
        <v>0.16666666666666741</v>
      </c>
      <c r="W3903" s="130">
        <v>0.5</v>
      </c>
      <c r="X3903" s="135">
        <v>81.5</v>
      </c>
      <c r="Y3903" s="130" t="str">
        <f t="shared" si="568"/>
        <v>RL1892</v>
      </c>
      <c r="Z3903" s="130" t="str">
        <f t="shared" si="569"/>
        <v>8/BCB-786269</v>
      </c>
      <c r="AA3903" s="135">
        <f t="shared" si="570"/>
        <v>0.5</v>
      </c>
      <c r="AB3903" s="135">
        <f t="shared" si="571"/>
        <v>37.99</v>
      </c>
      <c r="AC3903" s="130">
        <f t="shared" si="572"/>
        <v>81.5</v>
      </c>
      <c r="AD3903" s="130" t="str">
        <f t="shared" si="573"/>
        <v>66003-330</v>
      </c>
      <c r="AE3903" s="136"/>
      <c r="AF3903" s="137"/>
      <c r="AG3903" s="1" t="s">
        <v>9312</v>
      </c>
      <c r="AH3903" s="43">
        <v>3137</v>
      </c>
      <c r="AI3903" s="229">
        <v>45581</v>
      </c>
    </row>
    <row r="3904" spans="1:35" x14ac:dyDescent="0.25">
      <c r="A3904" s="146">
        <v>45561</v>
      </c>
      <c r="B3904" s="57" t="s">
        <v>10882</v>
      </c>
      <c r="C3904" s="51" t="s">
        <v>8596</v>
      </c>
      <c r="D3904" s="51" t="s">
        <v>8597</v>
      </c>
      <c r="E3904" s="54">
        <v>45580</v>
      </c>
      <c r="F3904" s="51" t="s">
        <v>1863</v>
      </c>
      <c r="G3904" s="48" t="s">
        <v>8595</v>
      </c>
      <c r="H3904" s="52">
        <v>5</v>
      </c>
      <c r="I3904" s="51" t="s">
        <v>388</v>
      </c>
      <c r="J3904" s="1">
        <v>588.96</v>
      </c>
      <c r="K3904" s="132">
        <v>1053934</v>
      </c>
      <c r="L3904" s="131"/>
      <c r="M3904" s="131">
        <v>18</v>
      </c>
      <c r="N3904" s="131">
        <v>119</v>
      </c>
      <c r="O3904" s="133">
        <f t="shared" si="576"/>
        <v>2142</v>
      </c>
      <c r="P3904" s="131" t="s">
        <v>421</v>
      </c>
      <c r="Q3904" s="131" t="s">
        <v>8598</v>
      </c>
      <c r="R3904" s="134" t="s">
        <v>287</v>
      </c>
      <c r="S3904" s="149">
        <v>12.659166666666666</v>
      </c>
      <c r="T3904" s="149">
        <v>2.5318333333333332</v>
      </c>
      <c r="U3904" s="150">
        <v>45589</v>
      </c>
      <c r="V3904" s="149">
        <v>0.33333333333333348</v>
      </c>
      <c r="W3904" s="130">
        <v>3.75</v>
      </c>
      <c r="X3904" s="135">
        <v>900</v>
      </c>
      <c r="Y3904" s="130" t="str">
        <f t="shared" si="568"/>
        <v>L123F</v>
      </c>
      <c r="Z3904" s="130" t="str">
        <f t="shared" si="569"/>
        <v>35/LS33600</v>
      </c>
      <c r="AA3904" s="135">
        <f t="shared" si="570"/>
        <v>3.75</v>
      </c>
      <c r="AB3904" s="135">
        <f t="shared" si="571"/>
        <v>588.96</v>
      </c>
      <c r="AC3904" s="130">
        <f t="shared" si="572"/>
        <v>900</v>
      </c>
      <c r="AD3904" s="130" t="str">
        <f t="shared" si="573"/>
        <v>66002-000</v>
      </c>
      <c r="AE3904" s="136"/>
      <c r="AF3904" s="137"/>
      <c r="AG3904" s="1" t="s">
        <v>152</v>
      </c>
      <c r="AH3904" s="43">
        <v>1895</v>
      </c>
      <c r="AI3904" s="229">
        <v>45559</v>
      </c>
    </row>
    <row r="3905" spans="1:35" x14ac:dyDescent="0.25">
      <c r="A3905" s="147">
        <v>45583</v>
      </c>
      <c r="B3905" s="82" t="s">
        <v>11009</v>
      </c>
      <c r="C3905" s="51" t="s">
        <v>2101</v>
      </c>
      <c r="D3905" s="51" t="s">
        <v>6003</v>
      </c>
      <c r="E3905" s="54">
        <v>45625</v>
      </c>
      <c r="F3905" s="51" t="s">
        <v>90</v>
      </c>
      <c r="G3905" s="48" t="s">
        <v>6001</v>
      </c>
      <c r="H3905" s="52">
        <v>40</v>
      </c>
      <c r="I3905" s="51" t="s">
        <v>1364</v>
      </c>
      <c r="J3905" s="1">
        <v>0</v>
      </c>
      <c r="K3905" s="132"/>
      <c r="L3905" s="131"/>
      <c r="M3905" s="131">
        <v>4.8</v>
      </c>
      <c r="N3905" s="131">
        <v>1.5</v>
      </c>
      <c r="O3905" s="133">
        <f t="shared" si="576"/>
        <v>7.1999999999999993</v>
      </c>
      <c r="P3905" s="131" t="s">
        <v>3497</v>
      </c>
      <c r="Q3905" s="131" t="s">
        <v>562</v>
      </c>
      <c r="R3905" s="134" t="s">
        <v>5667</v>
      </c>
      <c r="S3905" s="149">
        <v>10.932777777777781</v>
      </c>
      <c r="T3905" s="149">
        <v>0.27331944444444456</v>
      </c>
      <c r="U3905" s="150">
        <v>45589</v>
      </c>
      <c r="V3905" s="149">
        <v>1.583333333333333</v>
      </c>
      <c r="W3905" s="130">
        <v>0.51</v>
      </c>
      <c r="X3905" s="135">
        <v>13.75</v>
      </c>
      <c r="Y3905" s="130" t="str">
        <f t="shared" si="568"/>
        <v>N1380</v>
      </c>
      <c r="Z3905" s="130" t="str">
        <f t="shared" si="569"/>
        <v>4/MH-AA1500HT</v>
      </c>
      <c r="AA3905" s="135">
        <f t="shared" si="570"/>
        <v>0.51</v>
      </c>
      <c r="AB3905" s="135">
        <f t="shared" si="571"/>
        <v>0</v>
      </c>
      <c r="AC3905" s="130">
        <f t="shared" si="572"/>
        <v>13.75</v>
      </c>
      <c r="AD3905" s="130" t="str">
        <f t="shared" si="573"/>
        <v>59001-404EKTA</v>
      </c>
      <c r="AE3905" s="136"/>
      <c r="AF3905" s="137"/>
      <c r="AG3905" s="1" t="s">
        <v>90</v>
      </c>
      <c r="AH3905" s="43"/>
      <c r="AI3905" s="229">
        <v>45583</v>
      </c>
    </row>
    <row r="3906" spans="1:35" x14ac:dyDescent="0.25">
      <c r="A3906" s="147">
        <v>45576</v>
      </c>
      <c r="B3906" s="82" t="s">
        <v>10972</v>
      </c>
      <c r="C3906" s="51" t="s">
        <v>612</v>
      </c>
      <c r="D3906" s="51" t="s">
        <v>613</v>
      </c>
      <c r="E3906" s="54">
        <v>45589</v>
      </c>
      <c r="F3906" s="51" t="s">
        <v>292</v>
      </c>
      <c r="G3906" s="48" t="s">
        <v>611</v>
      </c>
      <c r="H3906" s="52">
        <v>8</v>
      </c>
      <c r="I3906" s="51" t="s">
        <v>374</v>
      </c>
      <c r="J3906" s="1">
        <v>90.44</v>
      </c>
      <c r="K3906" s="132">
        <v>1055688</v>
      </c>
      <c r="L3906" s="131"/>
      <c r="M3906" s="131">
        <v>24</v>
      </c>
      <c r="N3906" s="131">
        <v>3</v>
      </c>
      <c r="O3906" s="133">
        <f t="shared" si="576"/>
        <v>72</v>
      </c>
      <c r="P3906" s="131" t="s">
        <v>3497</v>
      </c>
      <c r="Q3906" s="131" t="s">
        <v>594</v>
      </c>
      <c r="R3906" s="134" t="s">
        <v>9048</v>
      </c>
      <c r="S3906" s="149">
        <v>10.482222222222223</v>
      </c>
      <c r="T3906" s="149">
        <v>1.3102777777777779</v>
      </c>
      <c r="U3906" s="150">
        <v>45589</v>
      </c>
      <c r="V3906" s="149">
        <v>0.25000000000000044</v>
      </c>
      <c r="W3906" s="130">
        <v>1.49</v>
      </c>
      <c r="X3906" s="135">
        <v>200</v>
      </c>
      <c r="Y3906" s="130" t="str">
        <f t="shared" si="568"/>
        <v>RECELL554</v>
      </c>
      <c r="Z3906" s="130" t="str">
        <f t="shared" si="569"/>
        <v>20/HHR-300SCPY06</v>
      </c>
      <c r="AA3906" s="135">
        <f t="shared" si="570"/>
        <v>1.49</v>
      </c>
      <c r="AB3906" s="135">
        <f t="shared" si="571"/>
        <v>90.44</v>
      </c>
      <c r="AC3906" s="130">
        <f t="shared" si="572"/>
        <v>200</v>
      </c>
      <c r="AD3906" s="130" t="str">
        <f t="shared" si="573"/>
        <v>66002-203</v>
      </c>
      <c r="AE3906" s="136"/>
      <c r="AF3906" s="137"/>
      <c r="AG3906" s="1" t="s">
        <v>9312</v>
      </c>
      <c r="AH3906" s="43">
        <v>6830</v>
      </c>
      <c r="AI3906" s="229">
        <v>45575</v>
      </c>
    </row>
    <row r="3907" spans="1:35" x14ac:dyDescent="0.25">
      <c r="A3907" s="140">
        <v>45594</v>
      </c>
      <c r="B3907" s="55" t="s">
        <v>11055</v>
      </c>
      <c r="C3907" s="51" t="s">
        <v>8764</v>
      </c>
      <c r="D3907" s="51" t="s">
        <v>10943</v>
      </c>
      <c r="E3907" s="54">
        <v>45600</v>
      </c>
      <c r="F3907" s="51" t="s">
        <v>282</v>
      </c>
      <c r="G3907" s="48" t="s">
        <v>10942</v>
      </c>
      <c r="H3907" s="52">
        <v>2</v>
      </c>
      <c r="I3907" s="51" t="s">
        <v>6107</v>
      </c>
      <c r="J3907" s="1">
        <v>11.02</v>
      </c>
      <c r="K3907" s="132">
        <v>1057527</v>
      </c>
      <c r="L3907" s="131"/>
      <c r="M3907" s="131">
        <v>7.2</v>
      </c>
      <c r="N3907" s="131">
        <v>3.35</v>
      </c>
      <c r="O3907" s="133">
        <f t="shared" si="576"/>
        <v>24.12</v>
      </c>
      <c r="P3907" s="131" t="s">
        <v>3486</v>
      </c>
      <c r="Q3907" s="131" t="s">
        <v>582</v>
      </c>
      <c r="R3907" s="134" t="s">
        <v>248</v>
      </c>
      <c r="S3907" s="149">
        <v>1.6924999999999994</v>
      </c>
      <c r="T3907" s="149">
        <v>0.84624999999999972</v>
      </c>
      <c r="U3907" s="150">
        <v>45594</v>
      </c>
      <c r="V3907" s="149">
        <v>0.16666666666666741</v>
      </c>
      <c r="W3907" s="130">
        <v>1.22</v>
      </c>
      <c r="X3907" s="135">
        <v>30.2</v>
      </c>
      <c r="Y3907" s="130" t="str">
        <f t="shared" ref="Y3907:Y3970" si="577">D3907</f>
        <v>RL1891</v>
      </c>
      <c r="Z3907" s="130" t="str">
        <f t="shared" ref="Z3907:Z3970" si="578">C3907</f>
        <v>2/NCR18650BD</v>
      </c>
      <c r="AA3907" s="135">
        <f t="shared" ref="AA3907:AA3970" si="579">W3907</f>
        <v>1.22</v>
      </c>
      <c r="AB3907" s="135">
        <f t="shared" ref="AB3907:AB3970" si="580">J3907</f>
        <v>11.02</v>
      </c>
      <c r="AC3907" s="130">
        <f t="shared" ref="AC3907:AC3915" si="581">X3907</f>
        <v>30.2</v>
      </c>
      <c r="AD3907" s="130" t="str">
        <f t="shared" ref="AD3907:AD3970" si="582">G3907</f>
        <v>66003-326</v>
      </c>
      <c r="AE3907" s="136"/>
      <c r="AF3907" s="137"/>
      <c r="AG3907" s="1" t="s">
        <v>9312</v>
      </c>
      <c r="AH3907" s="43" t="s">
        <v>283</v>
      </c>
      <c r="AI3907" s="229">
        <v>45593</v>
      </c>
    </row>
    <row r="3908" spans="1:35" x14ac:dyDescent="0.25">
      <c r="A3908" s="144">
        <v>45588</v>
      </c>
      <c r="B3908" s="56" t="s">
        <v>11021</v>
      </c>
      <c r="C3908" s="51" t="s">
        <v>7794</v>
      </c>
      <c r="D3908" s="51" t="s">
        <v>7795</v>
      </c>
      <c r="E3908" s="54">
        <v>45608</v>
      </c>
      <c r="F3908" s="51" t="s">
        <v>5483</v>
      </c>
      <c r="G3908" s="48" t="s">
        <v>7793</v>
      </c>
      <c r="H3908" s="52">
        <v>2</v>
      </c>
      <c r="I3908" s="51" t="s">
        <v>593</v>
      </c>
      <c r="J3908" s="1">
        <v>474.9</v>
      </c>
      <c r="K3908" s="132">
        <v>1056932</v>
      </c>
      <c r="L3908" s="131"/>
      <c r="M3908" s="131">
        <v>14.4</v>
      </c>
      <c r="N3908" s="131">
        <v>360</v>
      </c>
      <c r="O3908" s="133">
        <f t="shared" si="576"/>
        <v>5184</v>
      </c>
      <c r="P3908" s="131" t="s">
        <v>421</v>
      </c>
      <c r="Q3908" s="131" t="s">
        <v>6958</v>
      </c>
      <c r="R3908" s="134" t="s">
        <v>2473</v>
      </c>
      <c r="S3908" s="149">
        <v>12.874722222222228</v>
      </c>
      <c r="T3908" s="149">
        <v>6.4373611111111142</v>
      </c>
      <c r="U3908" s="150">
        <v>45594</v>
      </c>
      <c r="V3908" s="149">
        <v>0.16666666666666607</v>
      </c>
      <c r="W3908" s="130">
        <v>22.39</v>
      </c>
      <c r="X3908" s="135">
        <v>3300</v>
      </c>
      <c r="Y3908" s="130" t="str">
        <f t="shared" si="577"/>
        <v>L682</v>
      </c>
      <c r="Z3908" s="130" t="str">
        <f t="shared" si="578"/>
        <v>72/ER34615H</v>
      </c>
      <c r="AA3908" s="135">
        <f t="shared" si="579"/>
        <v>22.39</v>
      </c>
      <c r="AB3908" s="135">
        <f t="shared" si="580"/>
        <v>474.9</v>
      </c>
      <c r="AC3908" s="130">
        <f t="shared" si="581"/>
        <v>3300</v>
      </c>
      <c r="AD3908" s="130" t="str">
        <f t="shared" si="582"/>
        <v>66001-654</v>
      </c>
      <c r="AE3908" s="136"/>
      <c r="AF3908" s="137"/>
      <c r="AG3908" s="1" t="s">
        <v>152</v>
      </c>
      <c r="AH3908" s="43">
        <v>1160</v>
      </c>
      <c r="AI3908" s="229">
        <v>45587</v>
      </c>
    </row>
    <row r="3909" spans="1:35" x14ac:dyDescent="0.25">
      <c r="A3909" s="144">
        <v>45588</v>
      </c>
      <c r="B3909" s="56" t="s">
        <v>11026</v>
      </c>
      <c r="C3909" s="51" t="s">
        <v>642</v>
      </c>
      <c r="D3909" s="51" t="s">
        <v>358</v>
      </c>
      <c r="E3909" s="54">
        <v>45609</v>
      </c>
      <c r="F3909" s="51" t="s">
        <v>5840</v>
      </c>
      <c r="G3909" s="48" t="s">
        <v>357</v>
      </c>
      <c r="H3909" s="52">
        <v>4</v>
      </c>
      <c r="I3909" s="51" t="s">
        <v>364</v>
      </c>
      <c r="J3909" s="1">
        <v>59.48</v>
      </c>
      <c r="K3909" s="132">
        <v>1056938</v>
      </c>
      <c r="L3909" s="131"/>
      <c r="M3909" s="131">
        <v>14.8</v>
      </c>
      <c r="N3909" s="131">
        <v>5.2</v>
      </c>
      <c r="O3909" s="133">
        <f t="shared" si="576"/>
        <v>76.960000000000008</v>
      </c>
      <c r="P3909" s="131" t="s">
        <v>3486</v>
      </c>
      <c r="Q3909" s="131" t="s">
        <v>92</v>
      </c>
      <c r="R3909" s="134" t="s">
        <v>248</v>
      </c>
      <c r="S3909" s="149">
        <v>7.8161111111111117</v>
      </c>
      <c r="T3909" s="149">
        <v>1.9540277777777779</v>
      </c>
      <c r="U3909" s="150">
        <v>45594</v>
      </c>
      <c r="V3909" s="149">
        <v>0.25000000000000044</v>
      </c>
      <c r="W3909" s="130">
        <v>1.1399999999999999</v>
      </c>
      <c r="X3909" s="135">
        <v>160</v>
      </c>
      <c r="Y3909" s="130" t="str">
        <f t="shared" si="577"/>
        <v>RL110</v>
      </c>
      <c r="Z3909" s="130" t="str">
        <f t="shared" si="578"/>
        <v>8/UR18650ZY</v>
      </c>
      <c r="AA3909" s="135">
        <f t="shared" si="579"/>
        <v>1.1399999999999999</v>
      </c>
      <c r="AB3909" s="135">
        <f t="shared" si="580"/>
        <v>59.48</v>
      </c>
      <c r="AC3909" s="130">
        <f t="shared" si="581"/>
        <v>160</v>
      </c>
      <c r="AD3909" s="130" t="str">
        <f t="shared" si="582"/>
        <v>66000-452</v>
      </c>
      <c r="AE3909" s="136"/>
      <c r="AF3909" s="137"/>
      <c r="AG3909" s="1" t="s">
        <v>153</v>
      </c>
      <c r="AH3909" s="43">
        <v>65842</v>
      </c>
      <c r="AI3909" s="229">
        <v>45587</v>
      </c>
    </row>
    <row r="3910" spans="1:35" x14ac:dyDescent="0.25">
      <c r="A3910" s="140">
        <v>45594</v>
      </c>
      <c r="B3910" s="55" t="s">
        <v>9940</v>
      </c>
      <c r="C3910" s="51" t="s">
        <v>9943</v>
      </c>
      <c r="D3910" s="51" t="s">
        <v>9942</v>
      </c>
      <c r="E3910" s="54">
        <v>45425</v>
      </c>
      <c r="F3910" s="51" t="s">
        <v>3399</v>
      </c>
      <c r="G3910" s="48" t="s">
        <v>9941</v>
      </c>
      <c r="H3910" s="52">
        <v>8</v>
      </c>
      <c r="I3910" s="51" t="s">
        <v>2065</v>
      </c>
      <c r="J3910" s="1">
        <v>5.15</v>
      </c>
      <c r="K3910" s="132">
        <v>1037156</v>
      </c>
      <c r="L3910" s="131"/>
      <c r="M3910" s="131">
        <v>3.6</v>
      </c>
      <c r="N3910" s="131">
        <v>7.2</v>
      </c>
      <c r="O3910" s="133">
        <f t="shared" si="576"/>
        <v>25.92</v>
      </c>
      <c r="P3910" s="131" t="s">
        <v>421</v>
      </c>
      <c r="Q3910" s="131" t="s">
        <v>550</v>
      </c>
      <c r="R3910" s="134" t="s">
        <v>248</v>
      </c>
      <c r="S3910" s="149">
        <v>2.4427777777777751</v>
      </c>
      <c r="T3910" s="149">
        <v>0.30534722222222188</v>
      </c>
      <c r="U3910" s="150">
        <v>45594</v>
      </c>
      <c r="V3910" s="149">
        <v>0.25000000000000044</v>
      </c>
      <c r="W3910" s="130">
        <v>0.25</v>
      </c>
      <c r="X3910" s="135">
        <v>47.48</v>
      </c>
      <c r="Y3910" s="130" t="str">
        <f t="shared" si="577"/>
        <v>L372</v>
      </c>
      <c r="Z3910" s="130" t="str">
        <f t="shared" si="578"/>
        <v>2/PLC-A2P-3.6-170</v>
      </c>
      <c r="AA3910" s="135">
        <f t="shared" si="579"/>
        <v>0.25</v>
      </c>
      <c r="AB3910" s="135">
        <f t="shared" si="580"/>
        <v>5.15</v>
      </c>
      <c r="AC3910" s="130">
        <f t="shared" si="581"/>
        <v>47.48</v>
      </c>
      <c r="AD3910" s="130" t="str">
        <f t="shared" si="582"/>
        <v>59001-507JAE</v>
      </c>
      <c r="AE3910" s="136"/>
      <c r="AF3910" s="137"/>
      <c r="AG3910" s="1" t="s">
        <v>573</v>
      </c>
      <c r="AH3910" s="43">
        <v>11465</v>
      </c>
      <c r="AI3910" s="229">
        <v>45411</v>
      </c>
    </row>
    <row r="3911" spans="1:35" x14ac:dyDescent="0.25">
      <c r="A3911" s="140">
        <v>45580</v>
      </c>
      <c r="B3911" s="55" t="s">
        <v>10978</v>
      </c>
      <c r="C3911" s="51" t="s">
        <v>2931</v>
      </c>
      <c r="D3911" s="51" t="s">
        <v>441</v>
      </c>
      <c r="E3911" s="54">
        <v>45597</v>
      </c>
      <c r="F3911" s="51" t="s">
        <v>8112</v>
      </c>
      <c r="G3911" s="48" t="s">
        <v>440</v>
      </c>
      <c r="H3911" s="52">
        <v>2</v>
      </c>
      <c r="I3911" s="51" t="s">
        <v>102</v>
      </c>
      <c r="J3911" s="1">
        <v>42.75</v>
      </c>
      <c r="K3911" s="132">
        <v>1055821</v>
      </c>
      <c r="L3911" s="131"/>
      <c r="M3911" s="131"/>
      <c r="N3911" s="131"/>
      <c r="O3911" s="133">
        <f t="shared" si="576"/>
        <v>0</v>
      </c>
      <c r="P3911" s="131"/>
      <c r="Q3911" s="131"/>
      <c r="R3911" s="134" t="s">
        <v>5813</v>
      </c>
      <c r="S3911" s="149">
        <v>0.243611111111111</v>
      </c>
      <c r="T3911" s="149">
        <v>0.1218055555555555</v>
      </c>
      <c r="U3911" s="150">
        <v>45593</v>
      </c>
      <c r="V3911" s="149">
        <v>0.16666666666666874</v>
      </c>
      <c r="W3911" s="130">
        <v>0.09</v>
      </c>
      <c r="X3911" s="135">
        <v>75</v>
      </c>
      <c r="Y3911" s="130" t="str">
        <f t="shared" si="577"/>
        <v>CH178</v>
      </c>
      <c r="Z3911" s="130" t="str">
        <f t="shared" si="578"/>
        <v>1/TSB002</v>
      </c>
      <c r="AA3911" s="135">
        <f t="shared" si="579"/>
        <v>0.09</v>
      </c>
      <c r="AB3911" s="135">
        <f t="shared" si="580"/>
        <v>42.75</v>
      </c>
      <c r="AC3911" s="130">
        <f t="shared" si="581"/>
        <v>75</v>
      </c>
      <c r="AD3911" s="130" t="str">
        <f t="shared" si="582"/>
        <v>66000-086</v>
      </c>
      <c r="AE3911" s="136"/>
      <c r="AF3911" s="137"/>
      <c r="AG3911" s="1" t="s">
        <v>153</v>
      </c>
      <c r="AH3911" s="43">
        <v>35409</v>
      </c>
      <c r="AI3911" s="229">
        <v>45576</v>
      </c>
    </row>
    <row r="3912" spans="1:35" x14ac:dyDescent="0.25">
      <c r="A3912" s="140">
        <v>45587</v>
      </c>
      <c r="B3912" s="55" t="s">
        <v>11016</v>
      </c>
      <c r="C3912" s="51" t="s">
        <v>11018</v>
      </c>
      <c r="D3912" s="51" t="s">
        <v>199</v>
      </c>
      <c r="E3912" s="54">
        <v>45607</v>
      </c>
      <c r="F3912" s="51" t="s">
        <v>693</v>
      </c>
      <c r="G3912" s="48" t="s">
        <v>11017</v>
      </c>
      <c r="H3912" s="52">
        <v>6</v>
      </c>
      <c r="I3912" s="51" t="s">
        <v>4048</v>
      </c>
      <c r="J3912" s="1">
        <v>293.52</v>
      </c>
      <c r="K3912" s="132">
        <v>1056750</v>
      </c>
      <c r="L3912" s="131"/>
      <c r="M3912" s="131">
        <v>19.5</v>
      </c>
      <c r="N3912" s="131">
        <v>6.8</v>
      </c>
      <c r="O3912" s="133">
        <f t="shared" si="576"/>
        <v>132.6</v>
      </c>
      <c r="P3912" s="131" t="s">
        <v>421</v>
      </c>
      <c r="Q3912" s="131" t="s">
        <v>583</v>
      </c>
      <c r="R3912" s="134" t="s">
        <v>2172</v>
      </c>
      <c r="S3912" s="149">
        <v>14.098055555555558</v>
      </c>
      <c r="T3912" s="149">
        <v>2.3496759259259261</v>
      </c>
      <c r="U3912" s="150">
        <v>45593</v>
      </c>
      <c r="V3912" s="149">
        <v>0.33333333333333215</v>
      </c>
      <c r="W3912" s="130">
        <v>2.41</v>
      </c>
      <c r="X3912" s="135">
        <v>610</v>
      </c>
      <c r="Y3912" s="130" t="str">
        <f t="shared" si="577"/>
        <v>DH33</v>
      </c>
      <c r="Z3912" s="130" t="str">
        <f t="shared" si="578"/>
        <v>5/LXRC-165HT-SC</v>
      </c>
      <c r="AA3912" s="135">
        <f t="shared" si="579"/>
        <v>2.41</v>
      </c>
      <c r="AB3912" s="135">
        <f t="shared" si="580"/>
        <v>293.52</v>
      </c>
      <c r="AC3912" s="130">
        <f t="shared" si="581"/>
        <v>610</v>
      </c>
      <c r="AD3912" s="130" t="str">
        <f t="shared" si="582"/>
        <v>66000-798A</v>
      </c>
      <c r="AE3912" s="136"/>
      <c r="AF3912" s="137"/>
      <c r="AG3912" s="1" t="s">
        <v>152</v>
      </c>
      <c r="AH3912" s="43">
        <v>65578</v>
      </c>
      <c r="AI3912" s="229">
        <v>45586</v>
      </c>
    </row>
    <row r="3913" spans="1:35" x14ac:dyDescent="0.25">
      <c r="A3913" s="146">
        <v>45589</v>
      </c>
      <c r="B3913" s="57" t="s">
        <v>11028</v>
      </c>
      <c r="C3913" s="51" t="s">
        <v>376</v>
      </c>
      <c r="D3913" s="51" t="s">
        <v>377</v>
      </c>
      <c r="E3913" s="54">
        <v>45609</v>
      </c>
      <c r="F3913" s="51" t="s">
        <v>1407</v>
      </c>
      <c r="G3913" s="48" t="s">
        <v>375</v>
      </c>
      <c r="H3913" s="52">
        <v>100</v>
      </c>
      <c r="I3913" s="51" t="s">
        <v>95</v>
      </c>
      <c r="J3913" s="1">
        <v>7.11</v>
      </c>
      <c r="K3913" s="132">
        <v>1057064</v>
      </c>
      <c r="L3913" s="131"/>
      <c r="M3913" s="131">
        <v>9</v>
      </c>
      <c r="N3913" s="131"/>
      <c r="O3913" s="133">
        <f t="shared" si="576"/>
        <v>0</v>
      </c>
      <c r="P3913" s="131" t="s">
        <v>3538</v>
      </c>
      <c r="Q3913" s="131" t="s">
        <v>464</v>
      </c>
      <c r="R3913" s="134" t="s">
        <v>5775</v>
      </c>
      <c r="S3913" s="149">
        <v>26.100833333333334</v>
      </c>
      <c r="T3913" s="149">
        <v>0.26100833333333334</v>
      </c>
      <c r="U3913" s="150">
        <v>45593</v>
      </c>
      <c r="V3913" s="149">
        <v>1.6666666666666661</v>
      </c>
      <c r="W3913" s="130">
        <v>0.28000000000000003</v>
      </c>
      <c r="X3913" s="135">
        <v>18.78</v>
      </c>
      <c r="Y3913" s="130" t="str">
        <f t="shared" si="577"/>
        <v>AL83</v>
      </c>
      <c r="Z3913" s="130" t="str">
        <f t="shared" si="578"/>
        <v>6/LR20XW</v>
      </c>
      <c r="AA3913" s="135">
        <f t="shared" si="579"/>
        <v>0.28000000000000003</v>
      </c>
      <c r="AB3913" s="135">
        <f t="shared" si="580"/>
        <v>7.11</v>
      </c>
      <c r="AC3913" s="130">
        <f t="shared" si="581"/>
        <v>18.78</v>
      </c>
      <c r="AD3913" s="130" t="str">
        <f t="shared" si="582"/>
        <v>66000-310</v>
      </c>
      <c r="AE3913" s="136"/>
      <c r="AF3913" s="137"/>
      <c r="AG3913" s="1" t="s">
        <v>573</v>
      </c>
      <c r="AH3913" s="43">
        <v>66531</v>
      </c>
      <c r="AI3913" s="229">
        <v>45588</v>
      </c>
    </row>
    <row r="3914" spans="1:35" x14ac:dyDescent="0.25">
      <c r="A3914" s="147">
        <v>45590</v>
      </c>
      <c r="B3914" s="82" t="s">
        <v>11035</v>
      </c>
      <c r="C3914" s="51" t="s">
        <v>10849</v>
      </c>
      <c r="D3914" s="51" t="s">
        <v>10850</v>
      </c>
      <c r="E3914" s="54">
        <v>45604</v>
      </c>
      <c r="F3914" s="51" t="s">
        <v>8532</v>
      </c>
      <c r="G3914" s="48" t="s">
        <v>10848</v>
      </c>
      <c r="H3914" s="52">
        <v>1</v>
      </c>
      <c r="I3914" s="51" t="s">
        <v>649</v>
      </c>
      <c r="J3914" s="1">
        <v>146.16</v>
      </c>
      <c r="K3914" s="132">
        <v>1057169</v>
      </c>
      <c r="L3914" s="131"/>
      <c r="M3914" s="131">
        <v>16.8</v>
      </c>
      <c r="N3914" s="131">
        <v>10</v>
      </c>
      <c r="O3914" s="133">
        <f t="shared" si="576"/>
        <v>168</v>
      </c>
      <c r="P3914" s="131" t="s">
        <v>3497</v>
      </c>
      <c r="Q3914" s="131" t="s">
        <v>3709</v>
      </c>
      <c r="R3914" s="134" t="s">
        <v>2172</v>
      </c>
      <c r="S3914" s="149">
        <v>3.0558333333333327</v>
      </c>
      <c r="T3914" s="149">
        <v>3.0558333333333327</v>
      </c>
      <c r="U3914" s="150">
        <v>45593</v>
      </c>
      <c r="V3914" s="149">
        <v>8.3333333333333037E-2</v>
      </c>
      <c r="W3914" s="130">
        <v>1</v>
      </c>
      <c r="X3914" s="135">
        <v>325</v>
      </c>
      <c r="Y3914" s="130" t="str">
        <f t="shared" si="577"/>
        <v>N2151</v>
      </c>
      <c r="Z3914" s="130" t="str">
        <f t="shared" si="578"/>
        <v>14/KH-D10000</v>
      </c>
      <c r="AA3914" s="135">
        <f t="shared" si="579"/>
        <v>1</v>
      </c>
      <c r="AB3914" s="135">
        <f t="shared" si="580"/>
        <v>146.16</v>
      </c>
      <c r="AC3914" s="130">
        <f t="shared" si="581"/>
        <v>325</v>
      </c>
      <c r="AD3914" s="130" t="str">
        <f t="shared" si="582"/>
        <v>67001-987</v>
      </c>
      <c r="AE3914" s="136"/>
      <c r="AF3914" s="137"/>
      <c r="AG3914" s="1" t="s">
        <v>153</v>
      </c>
      <c r="AH3914" s="43">
        <v>2906</v>
      </c>
      <c r="AI3914" s="229">
        <v>45589</v>
      </c>
    </row>
    <row r="3915" spans="1:35" x14ac:dyDescent="0.25">
      <c r="A3915" s="147">
        <v>45590</v>
      </c>
      <c r="B3915" s="82" t="s">
        <v>11039</v>
      </c>
      <c r="C3915" s="51" t="s">
        <v>5404</v>
      </c>
      <c r="D3915" s="51" t="s">
        <v>5405</v>
      </c>
      <c r="E3915" s="54">
        <v>45610</v>
      </c>
      <c r="F3915" s="51" t="s">
        <v>7558</v>
      </c>
      <c r="G3915" s="48" t="s">
        <v>5403</v>
      </c>
      <c r="H3915" s="52">
        <v>6</v>
      </c>
      <c r="I3915" s="51" t="s">
        <v>1486</v>
      </c>
      <c r="J3915" s="1">
        <v>30.62</v>
      </c>
      <c r="K3915" s="132">
        <v>1057238</v>
      </c>
      <c r="L3915" s="131"/>
      <c r="M3915" s="131">
        <v>18</v>
      </c>
      <c r="N3915" s="131">
        <v>1.9</v>
      </c>
      <c r="O3915" s="133">
        <f t="shared" si="576"/>
        <v>34.199999999999996</v>
      </c>
      <c r="P3915" s="131" t="s">
        <v>3497</v>
      </c>
      <c r="Q3915" s="131" t="s">
        <v>590</v>
      </c>
      <c r="R3915" s="134" t="s">
        <v>248</v>
      </c>
      <c r="S3915" s="149">
        <v>10.457222222222224</v>
      </c>
      <c r="T3915" s="149">
        <v>1.7428703703703707</v>
      </c>
      <c r="U3915" s="150">
        <v>45596</v>
      </c>
      <c r="V3915" s="149">
        <v>0.25000000000000178</v>
      </c>
      <c r="W3915" s="130">
        <v>1.67</v>
      </c>
      <c r="X3915" s="135">
        <v>140</v>
      </c>
      <c r="Y3915" s="130" t="str">
        <f t="shared" si="577"/>
        <v>N1867</v>
      </c>
      <c r="Z3915" s="130" t="str">
        <f t="shared" si="578"/>
        <v>15/HR-3UTC</v>
      </c>
      <c r="AA3915" s="135">
        <f t="shared" si="579"/>
        <v>1.67</v>
      </c>
      <c r="AB3915" s="135">
        <f t="shared" si="580"/>
        <v>30.62</v>
      </c>
      <c r="AC3915" s="130">
        <f t="shared" si="581"/>
        <v>140</v>
      </c>
      <c r="AD3915" s="130" t="str">
        <f t="shared" si="582"/>
        <v>66002-132</v>
      </c>
      <c r="AE3915" s="136"/>
      <c r="AF3915" s="137"/>
      <c r="AG3915" s="1" t="s">
        <v>10874</v>
      </c>
      <c r="AH3915" s="43">
        <v>2356</v>
      </c>
      <c r="AI3915" s="229">
        <v>45589</v>
      </c>
    </row>
    <row r="3916" spans="1:35" x14ac:dyDescent="0.25">
      <c r="A3916" s="140">
        <v>45594</v>
      </c>
      <c r="B3916" s="55" t="s">
        <v>11070</v>
      </c>
      <c r="C3916" s="51" t="s">
        <v>11071</v>
      </c>
      <c r="D3916" s="51" t="s">
        <v>8302</v>
      </c>
      <c r="E3916" s="54">
        <v>45600</v>
      </c>
      <c r="F3916" s="51" t="s">
        <v>11066</v>
      </c>
      <c r="G3916" s="48" t="s">
        <v>8300</v>
      </c>
      <c r="H3916" s="52">
        <v>2</v>
      </c>
      <c r="I3916" s="51" t="s">
        <v>113</v>
      </c>
      <c r="J3916" s="1">
        <v>50.72</v>
      </c>
      <c r="K3916" s="132">
        <v>1057646</v>
      </c>
      <c r="L3916" s="131"/>
      <c r="M3916" s="131">
        <v>10.8</v>
      </c>
      <c r="N3916" s="131">
        <v>10.050000000000001</v>
      </c>
      <c r="O3916" s="133">
        <f t="shared" si="576"/>
        <v>108.54000000000002</v>
      </c>
      <c r="P3916" s="131" t="s">
        <v>3486</v>
      </c>
      <c r="Q3916" s="131" t="s">
        <v>400</v>
      </c>
      <c r="R3916" s="134" t="s">
        <v>5667</v>
      </c>
      <c r="S3916" s="149">
        <v>4.7569444444444438</v>
      </c>
      <c r="T3916" s="149">
        <v>2.3784722222222219</v>
      </c>
      <c r="U3916" s="150">
        <v>45596</v>
      </c>
      <c r="V3916" s="149">
        <v>0.16666666666666874</v>
      </c>
      <c r="W3916" s="130">
        <v>1</v>
      </c>
      <c r="X3916" s="135">
        <v>500</v>
      </c>
      <c r="Y3916" s="130" t="str">
        <f t="shared" si="577"/>
        <v>RL774</v>
      </c>
      <c r="Z3916" s="130" t="str">
        <f t="shared" si="578"/>
        <v>9/NCR18650BF</v>
      </c>
      <c r="AA3916" s="135">
        <f t="shared" si="579"/>
        <v>1</v>
      </c>
      <c r="AB3916" s="135">
        <f t="shared" si="580"/>
        <v>50.72</v>
      </c>
      <c r="AC3916" s="130">
        <v>250</v>
      </c>
      <c r="AD3916" s="130" t="str">
        <f t="shared" si="582"/>
        <v>66001-099</v>
      </c>
      <c r="AE3916" s="136"/>
      <c r="AF3916" s="137"/>
      <c r="AG3916" s="1" t="s">
        <v>152</v>
      </c>
      <c r="AH3916" s="43">
        <v>548</v>
      </c>
      <c r="AI3916" s="229">
        <v>45594</v>
      </c>
    </row>
    <row r="3917" spans="1:35" x14ac:dyDescent="0.25">
      <c r="A3917" s="147">
        <v>45590</v>
      </c>
      <c r="B3917" s="82" t="s">
        <v>11032</v>
      </c>
      <c r="C3917" s="51" t="s">
        <v>642</v>
      </c>
      <c r="D3917" s="51" t="s">
        <v>5044</v>
      </c>
      <c r="E3917" s="54">
        <v>45600</v>
      </c>
      <c r="F3917" s="51" t="s">
        <v>3924</v>
      </c>
      <c r="G3917" s="48" t="s">
        <v>5042</v>
      </c>
      <c r="H3917" s="52">
        <v>3</v>
      </c>
      <c r="I3917" s="51" t="s">
        <v>318</v>
      </c>
      <c r="J3917" s="1">
        <v>36.51</v>
      </c>
      <c r="K3917" s="132">
        <v>1057209</v>
      </c>
      <c r="L3917" s="131"/>
      <c r="M3917" s="131">
        <v>7.4</v>
      </c>
      <c r="N3917" s="131">
        <v>10.4</v>
      </c>
      <c r="O3917" s="133">
        <f t="shared" si="576"/>
        <v>76.960000000000008</v>
      </c>
      <c r="P3917" s="131" t="s">
        <v>3486</v>
      </c>
      <c r="Q3917" s="131" t="s">
        <v>158</v>
      </c>
      <c r="R3917" s="134" t="s">
        <v>9048</v>
      </c>
      <c r="S3917" s="149">
        <v>5.0986111111111105</v>
      </c>
      <c r="T3917" s="149">
        <v>1.6995370370370368</v>
      </c>
      <c r="U3917" s="150">
        <v>45596</v>
      </c>
      <c r="V3917" s="149">
        <v>0.16666666666666607</v>
      </c>
      <c r="W3917" s="130">
        <v>2.64</v>
      </c>
      <c r="X3917" s="135">
        <v>108.1</v>
      </c>
      <c r="Y3917" s="130" t="str">
        <f t="shared" si="577"/>
        <v>RL408</v>
      </c>
      <c r="Z3917" s="130" t="str">
        <f t="shared" si="578"/>
        <v>8/UR18650ZY</v>
      </c>
      <c r="AA3917" s="135">
        <f t="shared" si="579"/>
        <v>2.64</v>
      </c>
      <c r="AB3917" s="135">
        <f t="shared" si="580"/>
        <v>36.51</v>
      </c>
      <c r="AC3917" s="130">
        <f t="shared" ref="AC3917:AC3980" si="583">X3917</f>
        <v>108.1</v>
      </c>
      <c r="AD3917" s="130" t="str">
        <f t="shared" si="582"/>
        <v>30008-108BWB</v>
      </c>
      <c r="AE3917" s="136"/>
      <c r="AF3917" s="137"/>
      <c r="AG3917" s="1" t="s">
        <v>151</v>
      </c>
      <c r="AH3917" s="43" t="s">
        <v>9085</v>
      </c>
      <c r="AI3917" s="229">
        <v>45589</v>
      </c>
    </row>
    <row r="3918" spans="1:35" x14ac:dyDescent="0.25">
      <c r="A3918" s="139">
        <v>45586</v>
      </c>
      <c r="B3918" s="58" t="s">
        <v>11015</v>
      </c>
      <c r="C3918" s="51" t="s">
        <v>774</v>
      </c>
      <c r="D3918" s="51" t="s">
        <v>746</v>
      </c>
      <c r="E3918" s="54">
        <v>45586</v>
      </c>
      <c r="F3918" s="51" t="s">
        <v>744</v>
      </c>
      <c r="G3918" s="48" t="s">
        <v>745</v>
      </c>
      <c r="H3918" s="52">
        <v>1</v>
      </c>
      <c r="I3918" s="51" t="s">
        <v>113</v>
      </c>
      <c r="J3918" s="1">
        <v>322.33</v>
      </c>
      <c r="K3918" s="132">
        <v>1056721</v>
      </c>
      <c r="L3918" s="131"/>
      <c r="M3918" s="131">
        <v>36</v>
      </c>
      <c r="N3918" s="131">
        <v>16.75</v>
      </c>
      <c r="O3918" s="133">
        <f t="shared" si="576"/>
        <v>603</v>
      </c>
      <c r="P3918" s="131" t="s">
        <v>3486</v>
      </c>
      <c r="Q3918" s="131" t="s">
        <v>747</v>
      </c>
      <c r="R3918" s="134" t="s">
        <v>10807</v>
      </c>
      <c r="S3918" s="149">
        <v>7.3672222222222246</v>
      </c>
      <c r="T3918" s="149">
        <v>7.3672222222222246</v>
      </c>
      <c r="U3918" s="150">
        <v>45596</v>
      </c>
      <c r="V3918" s="149">
        <v>0.16666666666666741</v>
      </c>
      <c r="W3918" s="130">
        <v>3.41</v>
      </c>
      <c r="X3918" s="135">
        <v>600</v>
      </c>
      <c r="Y3918" s="130" t="str">
        <f t="shared" si="577"/>
        <v>RL1228</v>
      </c>
      <c r="Z3918" s="130" t="str">
        <f t="shared" si="578"/>
        <v>50/NCR18650B</v>
      </c>
      <c r="AA3918" s="135">
        <f t="shared" si="579"/>
        <v>3.41</v>
      </c>
      <c r="AB3918" s="135">
        <f t="shared" si="580"/>
        <v>322.33</v>
      </c>
      <c r="AC3918" s="130">
        <f t="shared" si="583"/>
        <v>600</v>
      </c>
      <c r="AD3918" s="130" t="str">
        <f t="shared" si="582"/>
        <v>66002-027</v>
      </c>
      <c r="AE3918" s="136"/>
      <c r="AF3918" s="137"/>
      <c r="AG3918" s="1" t="s">
        <v>151</v>
      </c>
      <c r="AH3918" s="43">
        <v>2105</v>
      </c>
      <c r="AI3918" s="229">
        <v>45586</v>
      </c>
    </row>
    <row r="3919" spans="1:35" x14ac:dyDescent="0.25">
      <c r="A3919" s="140">
        <v>45594</v>
      </c>
      <c r="B3919" s="55">
        <v>345199</v>
      </c>
      <c r="C3919" s="51" t="s">
        <v>11062</v>
      </c>
      <c r="D3919" s="51" t="s">
        <v>11078</v>
      </c>
      <c r="E3919" s="54">
        <v>45607</v>
      </c>
      <c r="F3919" s="51" t="s">
        <v>2137</v>
      </c>
      <c r="G3919" s="48" t="s">
        <v>11060</v>
      </c>
      <c r="H3919" s="52">
        <v>1</v>
      </c>
      <c r="I3919" s="51" t="s">
        <v>665</v>
      </c>
      <c r="J3919" s="1">
        <v>76.66</v>
      </c>
      <c r="K3919" s="132">
        <v>1057611</v>
      </c>
      <c r="L3919" s="131" t="s">
        <v>11061</v>
      </c>
      <c r="M3919" s="131">
        <v>24</v>
      </c>
      <c r="N3919" s="131">
        <v>3</v>
      </c>
      <c r="O3919" s="133">
        <f t="shared" si="576"/>
        <v>72</v>
      </c>
      <c r="P3919" s="131" t="s">
        <v>3497</v>
      </c>
      <c r="Q3919" s="131" t="s">
        <v>594</v>
      </c>
      <c r="R3919" s="134" t="s">
        <v>9048</v>
      </c>
      <c r="S3919" s="149">
        <v>3.042222222222223</v>
      </c>
      <c r="T3919" s="149">
        <v>3.042222222222223</v>
      </c>
      <c r="U3919" s="150">
        <v>45595</v>
      </c>
      <c r="V3919" s="149">
        <v>0.16666666666666607</v>
      </c>
      <c r="W3919" s="130">
        <v>0.5</v>
      </c>
      <c r="X3919" s="135">
        <v>242.38</v>
      </c>
      <c r="Y3919" s="130" t="str">
        <f t="shared" si="577"/>
        <v>RECELL1754</v>
      </c>
      <c r="Z3919" s="130" t="str">
        <f t="shared" si="578"/>
        <v>20/HR-SCU</v>
      </c>
      <c r="AA3919" s="135">
        <f t="shared" si="579"/>
        <v>0.5</v>
      </c>
      <c r="AB3919" s="135">
        <f t="shared" si="580"/>
        <v>76.66</v>
      </c>
      <c r="AC3919" s="130">
        <f t="shared" si="583"/>
        <v>242.38</v>
      </c>
      <c r="AD3919" s="130" t="str">
        <f t="shared" si="582"/>
        <v>30006-986GH</v>
      </c>
      <c r="AE3919" s="136"/>
      <c r="AF3919" s="137"/>
      <c r="AG3919" s="1" t="s">
        <v>151</v>
      </c>
      <c r="AH3919" s="43">
        <v>2394</v>
      </c>
      <c r="AI3919" s="229">
        <v>45594</v>
      </c>
    </row>
    <row r="3920" spans="1:35" x14ac:dyDescent="0.25">
      <c r="A3920" s="147">
        <v>45590</v>
      </c>
      <c r="B3920" s="82" t="s">
        <v>11033</v>
      </c>
      <c r="C3920" s="51" t="s">
        <v>580</v>
      </c>
      <c r="D3920" s="51" t="s">
        <v>7402</v>
      </c>
      <c r="E3920" s="54">
        <v>45596</v>
      </c>
      <c r="F3920" s="51" t="s">
        <v>11034</v>
      </c>
      <c r="G3920" s="48" t="s">
        <v>7401</v>
      </c>
      <c r="H3920" s="52">
        <v>1</v>
      </c>
      <c r="I3920" s="51" t="s">
        <v>364</v>
      </c>
      <c r="J3920" s="1">
        <v>10.25</v>
      </c>
      <c r="K3920" s="132">
        <v>1057215</v>
      </c>
      <c r="L3920" s="131"/>
      <c r="M3920" s="131">
        <v>7.2</v>
      </c>
      <c r="N3920" s="131">
        <v>2.4</v>
      </c>
      <c r="O3920" s="133">
        <f t="shared" si="576"/>
        <v>17.28</v>
      </c>
      <c r="P3920" s="131" t="s">
        <v>3486</v>
      </c>
      <c r="Q3920" s="131" t="s">
        <v>582</v>
      </c>
      <c r="R3920" s="134" t="s">
        <v>248</v>
      </c>
      <c r="S3920" s="149">
        <v>1.7216666666666667</v>
      </c>
      <c r="T3920" s="149">
        <v>1.7216666666666667</v>
      </c>
      <c r="U3920" s="150">
        <v>45595</v>
      </c>
      <c r="V3920" s="149">
        <v>8.3333333333333037E-2</v>
      </c>
      <c r="W3920" s="130">
        <v>1.06</v>
      </c>
      <c r="X3920" s="135">
        <v>60</v>
      </c>
      <c r="Y3920" s="130" t="str">
        <f t="shared" si="577"/>
        <v>RL1680</v>
      </c>
      <c r="Z3920" s="130" t="str">
        <f t="shared" si="578"/>
        <v>2/UR18650ZY</v>
      </c>
      <c r="AA3920" s="135">
        <f t="shared" si="579"/>
        <v>1.06</v>
      </c>
      <c r="AB3920" s="135">
        <f t="shared" si="580"/>
        <v>10.25</v>
      </c>
      <c r="AC3920" s="130">
        <f t="shared" si="583"/>
        <v>60</v>
      </c>
      <c r="AD3920" s="130" t="str">
        <f t="shared" si="582"/>
        <v>66003-141</v>
      </c>
      <c r="AE3920" s="136"/>
      <c r="AF3920" s="137"/>
      <c r="AG3920" s="1" t="s">
        <v>151</v>
      </c>
      <c r="AH3920" s="43">
        <v>3140</v>
      </c>
      <c r="AI3920" s="229">
        <v>45589</v>
      </c>
    </row>
    <row r="3921" spans="1:35" x14ac:dyDescent="0.25">
      <c r="A3921" s="139">
        <v>45586</v>
      </c>
      <c r="B3921" s="58" t="s">
        <v>11013</v>
      </c>
      <c r="C3921" s="51" t="s">
        <v>1461</v>
      </c>
      <c r="D3921" s="51" t="s">
        <v>11079</v>
      </c>
      <c r="E3921" s="54">
        <v>45600</v>
      </c>
      <c r="F3921" s="51" t="s">
        <v>255</v>
      </c>
      <c r="G3921" s="48" t="s">
        <v>11014</v>
      </c>
      <c r="H3921" s="52">
        <v>1</v>
      </c>
      <c r="I3921" s="51" t="s">
        <v>643</v>
      </c>
      <c r="J3921" s="1">
        <v>19.73</v>
      </c>
      <c r="K3921" s="132">
        <v>1056693</v>
      </c>
      <c r="L3921" s="131"/>
      <c r="M3921" s="131">
        <v>21.6</v>
      </c>
      <c r="N3921" s="131">
        <v>2.5</v>
      </c>
      <c r="O3921" s="133">
        <f t="shared" si="576"/>
        <v>54</v>
      </c>
      <c r="P3921" s="131" t="s">
        <v>3486</v>
      </c>
      <c r="Q3921" s="131" t="s">
        <v>464</v>
      </c>
      <c r="R3921" s="134" t="s">
        <v>9048</v>
      </c>
      <c r="S3921" s="149">
        <v>1.9102777777777784</v>
      </c>
      <c r="T3921" s="149">
        <v>1.9102777777777784</v>
      </c>
      <c r="U3921" s="150">
        <v>45595</v>
      </c>
      <c r="V3921" s="149">
        <v>8.3333333333333037E-2</v>
      </c>
      <c r="W3921" s="130">
        <v>0.5</v>
      </c>
      <c r="X3921" s="135">
        <v>102.61</v>
      </c>
      <c r="Y3921" s="130" t="str">
        <f t="shared" si="577"/>
        <v>RECELL1753</v>
      </c>
      <c r="Z3921" s="130" t="str">
        <f t="shared" si="578"/>
        <v>6/INR18650-25R</v>
      </c>
      <c r="AA3921" s="135">
        <f t="shared" si="579"/>
        <v>0.5</v>
      </c>
      <c r="AB3921" s="135">
        <f t="shared" si="580"/>
        <v>19.73</v>
      </c>
      <c r="AC3921" s="130">
        <f t="shared" si="583"/>
        <v>102.61</v>
      </c>
      <c r="AD3921" s="130" t="str">
        <f t="shared" si="582"/>
        <v>22000-994H</v>
      </c>
      <c r="AE3921" s="136"/>
      <c r="AF3921" s="137"/>
      <c r="AG3921" s="1" t="s">
        <v>9312</v>
      </c>
      <c r="AH3921" s="43" t="s">
        <v>277</v>
      </c>
      <c r="AI3921" s="229">
        <v>45586</v>
      </c>
    </row>
    <row r="3922" spans="1:35" x14ac:dyDescent="0.25">
      <c r="A3922" s="147">
        <v>45590</v>
      </c>
      <c r="B3922" s="82" t="s">
        <v>11029</v>
      </c>
      <c r="C3922" s="51" t="s">
        <v>912</v>
      </c>
      <c r="D3922" s="51" t="s">
        <v>7878</v>
      </c>
      <c r="E3922" s="54">
        <v>45603</v>
      </c>
      <c r="F3922" s="51" t="s">
        <v>7876</v>
      </c>
      <c r="G3922" s="48" t="s">
        <v>7877</v>
      </c>
      <c r="H3922" s="52">
        <v>30</v>
      </c>
      <c r="I3922" s="51" t="s">
        <v>911</v>
      </c>
      <c r="J3922" s="1">
        <v>12.73</v>
      </c>
      <c r="K3922" s="132">
        <v>1057167</v>
      </c>
      <c r="L3922" s="131"/>
      <c r="M3922" s="131">
        <v>3.6</v>
      </c>
      <c r="N3922" s="131">
        <v>5.5</v>
      </c>
      <c r="O3922" s="133">
        <f t="shared" si="576"/>
        <v>19.8</v>
      </c>
      <c r="P3922" s="131" t="s">
        <v>421</v>
      </c>
      <c r="Q3922" s="131" t="s">
        <v>412</v>
      </c>
      <c r="R3922" s="134" t="s">
        <v>248</v>
      </c>
      <c r="S3922" s="149">
        <v>6.7672222222222222</v>
      </c>
      <c r="T3922" s="149">
        <v>0.22557407407407407</v>
      </c>
      <c r="U3922" s="150">
        <v>45595</v>
      </c>
      <c r="V3922" s="149">
        <v>1.0000000000000004</v>
      </c>
      <c r="W3922" s="130">
        <v>0.23</v>
      </c>
      <c r="X3922" s="135">
        <v>34.15</v>
      </c>
      <c r="Y3922" s="130" t="str">
        <f t="shared" si="577"/>
        <v>L951</v>
      </c>
      <c r="Z3922" s="130" t="str">
        <f t="shared" si="578"/>
        <v>1/LSH14</v>
      </c>
      <c r="AA3922" s="135">
        <f t="shared" si="579"/>
        <v>0.23</v>
      </c>
      <c r="AB3922" s="135">
        <f t="shared" si="580"/>
        <v>12.73</v>
      </c>
      <c r="AC3922" s="130">
        <f t="shared" si="583"/>
        <v>34.15</v>
      </c>
      <c r="AD3922" s="130" t="str">
        <f t="shared" si="582"/>
        <v>66003-167</v>
      </c>
      <c r="AE3922" s="136"/>
      <c r="AF3922" s="137"/>
      <c r="AG3922" s="1" t="s">
        <v>573</v>
      </c>
      <c r="AH3922" s="43">
        <v>30375</v>
      </c>
      <c r="AI3922" s="229">
        <v>45589</v>
      </c>
    </row>
    <row r="3923" spans="1:35" x14ac:dyDescent="0.25">
      <c r="A3923" s="144">
        <v>45588</v>
      </c>
      <c r="B3923" s="56" t="s">
        <v>11022</v>
      </c>
      <c r="C3923" s="51" t="s">
        <v>7798</v>
      </c>
      <c r="D3923" s="51" t="s">
        <v>7799</v>
      </c>
      <c r="E3923" s="54">
        <v>45608</v>
      </c>
      <c r="F3923" s="51" t="s">
        <v>5483</v>
      </c>
      <c r="G3923" s="48" t="s">
        <v>7797</v>
      </c>
      <c r="H3923" s="52">
        <v>2</v>
      </c>
      <c r="I3923" s="51" t="s">
        <v>593</v>
      </c>
      <c r="J3923" s="1">
        <v>559</v>
      </c>
      <c r="K3923" s="132">
        <v>1056932</v>
      </c>
      <c r="L3923" s="131"/>
      <c r="M3923" s="131">
        <v>14.4</v>
      </c>
      <c r="N3923" s="131">
        <v>420</v>
      </c>
      <c r="O3923" s="133">
        <f t="shared" si="576"/>
        <v>6048</v>
      </c>
      <c r="P3923" s="131" t="s">
        <v>421</v>
      </c>
      <c r="Q3923" s="131" t="s">
        <v>3858</v>
      </c>
      <c r="R3923" s="134" t="s">
        <v>2473</v>
      </c>
      <c r="S3923" s="149">
        <v>13.203611111111112</v>
      </c>
      <c r="T3923" s="149">
        <v>6.6018055555555559</v>
      </c>
      <c r="U3923" s="150">
        <v>45595</v>
      </c>
      <c r="V3923" s="149">
        <v>0.25000000000000044</v>
      </c>
      <c r="W3923" s="130">
        <v>10.050000000000001</v>
      </c>
      <c r="X3923" s="135">
        <v>3700</v>
      </c>
      <c r="Y3923" s="130" t="str">
        <f t="shared" si="577"/>
        <v>L683</v>
      </c>
      <c r="Z3923" s="130" t="str">
        <f t="shared" si="578"/>
        <v>84/ER34615H</v>
      </c>
      <c r="AA3923" s="135">
        <f t="shared" si="579"/>
        <v>10.050000000000001</v>
      </c>
      <c r="AB3923" s="135">
        <f t="shared" si="580"/>
        <v>559</v>
      </c>
      <c r="AC3923" s="130">
        <f t="shared" si="583"/>
        <v>3700</v>
      </c>
      <c r="AD3923" s="130" t="str">
        <f t="shared" si="582"/>
        <v>66001-653</v>
      </c>
      <c r="AE3923" s="136"/>
      <c r="AF3923" s="137"/>
      <c r="AG3923" s="1" t="s">
        <v>152</v>
      </c>
      <c r="AH3923" s="43">
        <v>1160</v>
      </c>
      <c r="AI3923" s="229">
        <v>45587</v>
      </c>
    </row>
    <row r="3924" spans="1:35" x14ac:dyDescent="0.25">
      <c r="A3924" s="147">
        <v>45590</v>
      </c>
      <c r="B3924" s="82" t="s">
        <v>11037</v>
      </c>
      <c r="C3924" s="51" t="s">
        <v>1470</v>
      </c>
      <c r="D3924" s="51" t="s">
        <v>1471</v>
      </c>
      <c r="E3924" s="54">
        <v>45609</v>
      </c>
      <c r="F3924" s="51" t="s">
        <v>307</v>
      </c>
      <c r="G3924" s="48" t="s">
        <v>1469</v>
      </c>
      <c r="H3924" s="52">
        <v>50</v>
      </c>
      <c r="I3924" s="51" t="s">
        <v>279</v>
      </c>
      <c r="J3924" s="1">
        <v>39.99</v>
      </c>
      <c r="K3924" s="132">
        <v>1057001</v>
      </c>
      <c r="L3924" s="131"/>
      <c r="M3924" s="131" t="s">
        <v>6987</v>
      </c>
      <c r="N3924" s="131">
        <v>2.5499999999999998</v>
      </c>
      <c r="O3924" s="133"/>
      <c r="P3924" s="131" t="s">
        <v>3497</v>
      </c>
      <c r="Q3924" s="131" t="s">
        <v>5954</v>
      </c>
      <c r="R3924" s="134" t="s">
        <v>5775</v>
      </c>
      <c r="S3924" s="149">
        <v>25.549166666666665</v>
      </c>
      <c r="T3924" s="149">
        <v>0.51098333333333334</v>
      </c>
      <c r="U3924" s="150">
        <v>45595</v>
      </c>
      <c r="V3924" s="149">
        <v>1.5833333333333344</v>
      </c>
      <c r="W3924" s="130">
        <v>0.62</v>
      </c>
      <c r="X3924" s="135">
        <v>70</v>
      </c>
      <c r="Y3924" s="130" t="str">
        <f t="shared" si="577"/>
        <v>N475A</v>
      </c>
      <c r="Z3924" s="130" t="str">
        <f t="shared" si="578"/>
        <v>14/BK-3HCCE</v>
      </c>
      <c r="AA3924" s="135">
        <f t="shared" si="579"/>
        <v>0.62</v>
      </c>
      <c r="AB3924" s="135">
        <f t="shared" si="580"/>
        <v>39.99</v>
      </c>
      <c r="AC3924" s="130">
        <f t="shared" si="583"/>
        <v>70</v>
      </c>
      <c r="AD3924" s="130" t="str">
        <f t="shared" si="582"/>
        <v>66000-6121</v>
      </c>
      <c r="AE3924" s="136"/>
      <c r="AF3924" s="137"/>
      <c r="AG3924" s="1" t="s">
        <v>153</v>
      </c>
      <c r="AH3924" s="43">
        <v>81345</v>
      </c>
      <c r="AI3924" s="229">
        <v>45588</v>
      </c>
    </row>
    <row r="3925" spans="1:35" x14ac:dyDescent="0.25">
      <c r="A3925" s="147">
        <v>45590</v>
      </c>
      <c r="B3925" s="82" t="s">
        <v>11030</v>
      </c>
      <c r="C3925" s="51" t="s">
        <v>2931</v>
      </c>
      <c r="D3925" s="51" t="s">
        <v>441</v>
      </c>
      <c r="E3925" s="54">
        <v>45595</v>
      </c>
      <c r="F3925" s="51" t="s">
        <v>8112</v>
      </c>
      <c r="G3925" s="48" t="s">
        <v>440</v>
      </c>
      <c r="H3925" s="52">
        <v>2</v>
      </c>
      <c r="I3925" s="51" t="s">
        <v>102</v>
      </c>
      <c r="J3925" s="1">
        <v>42.75</v>
      </c>
      <c r="K3925" s="132">
        <v>1056998</v>
      </c>
      <c r="L3925" s="131"/>
      <c r="M3925" s="131"/>
      <c r="N3925" s="131"/>
      <c r="O3925" s="133">
        <f t="shared" ref="O3925:O3958" si="584">N3925*M3925</f>
        <v>0</v>
      </c>
      <c r="P3925" s="131"/>
      <c r="Q3925" s="131"/>
      <c r="R3925" s="134" t="s">
        <v>249</v>
      </c>
      <c r="S3925" s="149">
        <v>0.21833333333333282</v>
      </c>
      <c r="T3925" s="149">
        <v>0.10916666666666641</v>
      </c>
      <c r="U3925" s="150">
        <v>45594</v>
      </c>
      <c r="V3925" s="149">
        <v>8.3333333333333037E-2</v>
      </c>
      <c r="W3925" s="130">
        <v>0.09</v>
      </c>
      <c r="X3925" s="135">
        <v>75</v>
      </c>
      <c r="Y3925" s="130" t="str">
        <f t="shared" si="577"/>
        <v>CH178</v>
      </c>
      <c r="Z3925" s="130" t="str">
        <f t="shared" si="578"/>
        <v>1/TSB002</v>
      </c>
      <c r="AA3925" s="135">
        <f t="shared" si="579"/>
        <v>0.09</v>
      </c>
      <c r="AB3925" s="135">
        <f t="shared" si="580"/>
        <v>42.75</v>
      </c>
      <c r="AC3925" s="130">
        <f t="shared" si="583"/>
        <v>75</v>
      </c>
      <c r="AD3925" s="130" t="str">
        <f t="shared" si="582"/>
        <v>66000-086</v>
      </c>
      <c r="AE3925" s="136"/>
      <c r="AF3925" s="137"/>
      <c r="AG3925" s="1" t="s">
        <v>152</v>
      </c>
      <c r="AH3925" s="43">
        <v>35409</v>
      </c>
      <c r="AI3925" s="229">
        <v>45588</v>
      </c>
    </row>
    <row r="3926" spans="1:35" x14ac:dyDescent="0.25">
      <c r="A3926" s="139">
        <v>45537</v>
      </c>
      <c r="B3926" s="58" t="s">
        <v>10773</v>
      </c>
      <c r="C3926" s="51" t="s">
        <v>7757</v>
      </c>
      <c r="D3926" s="51" t="s">
        <v>452</v>
      </c>
      <c r="E3926" s="54">
        <v>45593</v>
      </c>
      <c r="F3926" s="51" t="s">
        <v>571</v>
      </c>
      <c r="G3926" s="48" t="s">
        <v>451</v>
      </c>
      <c r="H3926" s="52">
        <v>150</v>
      </c>
      <c r="I3926" s="51" t="s">
        <v>3492</v>
      </c>
      <c r="J3926" s="1">
        <v>64.510000000000005</v>
      </c>
      <c r="K3926" s="132">
        <v>1051367</v>
      </c>
      <c r="L3926" s="131"/>
      <c r="M3926" s="131"/>
      <c r="N3926" s="131"/>
      <c r="O3926" s="133">
        <f t="shared" si="584"/>
        <v>0</v>
      </c>
      <c r="P3926" s="131"/>
      <c r="Q3926" s="131"/>
      <c r="R3926" s="134" t="s">
        <v>11088</v>
      </c>
      <c r="S3926" s="149">
        <v>174.16527777777782</v>
      </c>
      <c r="T3926" s="149">
        <v>1.1611018518518521</v>
      </c>
      <c r="U3926" s="150">
        <v>45596</v>
      </c>
      <c r="V3926" s="149">
        <v>2.1666666666666656</v>
      </c>
      <c r="W3926" s="130">
        <v>0.88</v>
      </c>
      <c r="X3926" s="135">
        <v>173.25</v>
      </c>
      <c r="Y3926" s="130" t="str">
        <f t="shared" si="577"/>
        <v>CH157</v>
      </c>
      <c r="Z3926" s="130" t="str">
        <f t="shared" si="578"/>
        <v xml:space="preserve">TSB-003PCB </v>
      </c>
      <c r="AA3926" s="135">
        <f t="shared" si="579"/>
        <v>0.88</v>
      </c>
      <c r="AB3926" s="135">
        <f t="shared" si="580"/>
        <v>64.510000000000005</v>
      </c>
      <c r="AC3926" s="130">
        <f t="shared" si="583"/>
        <v>173.25</v>
      </c>
      <c r="AD3926" s="130" t="str">
        <f t="shared" si="582"/>
        <v>66000-066</v>
      </c>
      <c r="AE3926" s="136"/>
      <c r="AF3926" s="137"/>
      <c r="AG3926" s="1" t="s">
        <v>153</v>
      </c>
      <c r="AH3926" s="43">
        <v>65616</v>
      </c>
      <c r="AI3926" s="229">
        <v>45534</v>
      </c>
    </row>
    <row r="3927" spans="1:35" x14ac:dyDescent="0.25">
      <c r="A3927" s="139">
        <v>45600</v>
      </c>
      <c r="B3927" s="58" t="s">
        <v>11083</v>
      </c>
      <c r="C3927" s="51" t="s">
        <v>5124</v>
      </c>
      <c r="D3927" s="51" t="s">
        <v>5125</v>
      </c>
      <c r="E3927" s="54">
        <v>45618</v>
      </c>
      <c r="F3927" s="51" t="s">
        <v>10521</v>
      </c>
      <c r="G3927" s="48" t="s">
        <v>5122</v>
      </c>
      <c r="H3927" s="52">
        <v>25</v>
      </c>
      <c r="I3927" s="51" t="s">
        <v>5123</v>
      </c>
      <c r="J3927" s="1">
        <v>0.65</v>
      </c>
      <c r="K3927" s="132">
        <v>1058015</v>
      </c>
      <c r="L3927" s="131"/>
      <c r="M3927" s="131">
        <v>3</v>
      </c>
      <c r="N3927" s="131">
        <v>0.22</v>
      </c>
      <c r="O3927" s="133">
        <f t="shared" si="584"/>
        <v>0.66</v>
      </c>
      <c r="P3927" s="131" t="s">
        <v>411</v>
      </c>
      <c r="Q3927" s="131" t="s">
        <v>412</v>
      </c>
      <c r="R3927" s="134" t="s">
        <v>9048</v>
      </c>
      <c r="S3927" s="149">
        <v>3.3233333333333319</v>
      </c>
      <c r="T3927" s="149">
        <v>0.13293333333333326</v>
      </c>
      <c r="U3927" s="150">
        <v>45601</v>
      </c>
      <c r="V3927" s="149">
        <v>0.16666666666666607</v>
      </c>
      <c r="W3927" s="130">
        <v>0.03</v>
      </c>
      <c r="X3927" s="135">
        <v>2.2200000000000002</v>
      </c>
      <c r="Y3927" s="130" t="str">
        <f t="shared" si="577"/>
        <v>L169</v>
      </c>
      <c r="Z3927" s="130" t="str">
        <f t="shared" si="578"/>
        <v>1/CR2032-1GVF</v>
      </c>
      <c r="AA3927" s="135">
        <f t="shared" si="579"/>
        <v>0.03</v>
      </c>
      <c r="AB3927" s="135">
        <f t="shared" si="580"/>
        <v>0.65</v>
      </c>
      <c r="AC3927" s="130">
        <f t="shared" si="583"/>
        <v>2.2200000000000002</v>
      </c>
      <c r="AD3927" s="130" t="str">
        <f t="shared" si="582"/>
        <v>66000-197</v>
      </c>
      <c r="AE3927" s="136"/>
      <c r="AF3927" s="137"/>
      <c r="AG3927" s="1" t="s">
        <v>153</v>
      </c>
      <c r="AH3927" s="43">
        <v>3090</v>
      </c>
      <c r="AI3927" s="229">
        <v>45597</v>
      </c>
    </row>
    <row r="3928" spans="1:35" x14ac:dyDescent="0.25">
      <c r="A3928" s="147">
        <v>45597</v>
      </c>
      <c r="B3928" s="82" t="s">
        <v>11075</v>
      </c>
      <c r="C3928" s="51"/>
      <c r="D3928" s="51" t="s">
        <v>145</v>
      </c>
      <c r="E3928" s="54">
        <v>45616</v>
      </c>
      <c r="F3928" s="51" t="s">
        <v>139</v>
      </c>
      <c r="G3928" s="48" t="s">
        <v>144</v>
      </c>
      <c r="H3928" s="52">
        <v>30</v>
      </c>
      <c r="I3928" s="51" t="s">
        <v>4583</v>
      </c>
      <c r="J3928" s="1">
        <v>2.0299999999999998</v>
      </c>
      <c r="K3928" s="132">
        <v>1057807</v>
      </c>
      <c r="L3928" s="131"/>
      <c r="M3928" s="131"/>
      <c r="N3928" s="131"/>
      <c r="O3928" s="133">
        <f t="shared" si="584"/>
        <v>0</v>
      </c>
      <c r="P3928" s="131"/>
      <c r="Q3928" s="131"/>
      <c r="R3928" s="134" t="s">
        <v>9048</v>
      </c>
      <c r="S3928" s="149">
        <v>6.2219444444444445</v>
      </c>
      <c r="T3928" s="149">
        <v>0.20739814814814814</v>
      </c>
      <c r="U3928" s="150">
        <v>45601</v>
      </c>
      <c r="V3928" s="149">
        <v>0.24999999999999911</v>
      </c>
      <c r="W3928" s="130">
        <v>0.28000000000000003</v>
      </c>
      <c r="X3928" s="135">
        <v>12</v>
      </c>
      <c r="Y3928" s="130" t="str">
        <f t="shared" si="577"/>
        <v>CA67</v>
      </c>
      <c r="Z3928" s="130">
        <f t="shared" si="578"/>
        <v>0</v>
      </c>
      <c r="AA3928" s="135">
        <f t="shared" si="579"/>
        <v>0.28000000000000003</v>
      </c>
      <c r="AB3928" s="135">
        <f t="shared" si="580"/>
        <v>2.0299999999999998</v>
      </c>
      <c r="AC3928" s="130">
        <f t="shared" si="583"/>
        <v>12</v>
      </c>
      <c r="AD3928" s="130" t="str">
        <f t="shared" si="582"/>
        <v>66000-714</v>
      </c>
      <c r="AE3928" s="136"/>
      <c r="AF3928" s="137"/>
      <c r="AG3928" s="1" t="s">
        <v>153</v>
      </c>
      <c r="AH3928" s="43">
        <v>66824</v>
      </c>
      <c r="AI3928" s="229">
        <v>45595</v>
      </c>
    </row>
    <row r="3929" spans="1:35" x14ac:dyDescent="0.25">
      <c r="A3929" s="140">
        <v>45594</v>
      </c>
      <c r="B3929" s="55" t="s">
        <v>11068</v>
      </c>
      <c r="C3929" s="51" t="s">
        <v>11069</v>
      </c>
      <c r="D3929" s="51" t="s">
        <v>8295</v>
      </c>
      <c r="E3929" s="54">
        <v>45600</v>
      </c>
      <c r="F3929" s="51" t="s">
        <v>11066</v>
      </c>
      <c r="G3929" s="48" t="s">
        <v>8293</v>
      </c>
      <c r="H3929" s="52">
        <v>1</v>
      </c>
      <c r="I3929" s="51" t="s">
        <v>113</v>
      </c>
      <c r="J3929" s="1">
        <v>674.1</v>
      </c>
      <c r="K3929" s="132">
        <v>1057646</v>
      </c>
      <c r="L3929" s="131"/>
      <c r="M3929" s="131">
        <v>11.1</v>
      </c>
      <c r="N3929" s="131">
        <v>136.5</v>
      </c>
      <c r="O3929" s="133">
        <f t="shared" si="584"/>
        <v>1515.1499999999999</v>
      </c>
      <c r="P3929" s="131" t="s">
        <v>3486</v>
      </c>
      <c r="Q3929" s="131" t="s">
        <v>8303</v>
      </c>
      <c r="R3929" s="134" t="s">
        <v>2172</v>
      </c>
      <c r="S3929" s="149">
        <v>7.4797222222222217</v>
      </c>
      <c r="T3929" s="149">
        <v>7.4797222222222217</v>
      </c>
      <c r="U3929" s="150">
        <v>45600</v>
      </c>
      <c r="V3929" s="149">
        <v>0.16666666666666607</v>
      </c>
      <c r="W3929" s="130">
        <v>23.18</v>
      </c>
      <c r="X3929" s="135">
        <v>2750</v>
      </c>
      <c r="Y3929" s="130" t="str">
        <f t="shared" si="577"/>
        <v>RL677</v>
      </c>
      <c r="Z3929" s="130" t="str">
        <f t="shared" si="578"/>
        <v>126/NCR18650BF</v>
      </c>
      <c r="AA3929" s="135">
        <f t="shared" si="579"/>
        <v>23.18</v>
      </c>
      <c r="AB3929" s="135">
        <f t="shared" si="580"/>
        <v>674.1</v>
      </c>
      <c r="AC3929" s="130">
        <f t="shared" si="583"/>
        <v>2750</v>
      </c>
      <c r="AD3929" s="130" t="str">
        <f t="shared" si="582"/>
        <v>66000-921</v>
      </c>
      <c r="AE3929" s="136"/>
      <c r="AF3929" s="137"/>
      <c r="AG3929" s="1" t="s">
        <v>152</v>
      </c>
      <c r="AH3929" s="43">
        <v>548</v>
      </c>
      <c r="AI3929" s="229">
        <v>45594</v>
      </c>
    </row>
    <row r="3930" spans="1:35" x14ac:dyDescent="0.25">
      <c r="A3930" s="140">
        <v>45587</v>
      </c>
      <c r="B3930" s="55" t="s">
        <v>11019</v>
      </c>
      <c r="C3930" s="51" t="s">
        <v>2931</v>
      </c>
      <c r="D3930" s="51" t="s">
        <v>4321</v>
      </c>
      <c r="E3930" s="54">
        <v>45600</v>
      </c>
      <c r="F3930" s="51" t="s">
        <v>11020</v>
      </c>
      <c r="G3930" s="48" t="s">
        <v>4320</v>
      </c>
      <c r="H3930" s="52">
        <v>1</v>
      </c>
      <c r="I3930" s="51" t="s">
        <v>5051</v>
      </c>
      <c r="J3930" s="1">
        <v>49.8</v>
      </c>
      <c r="K3930" s="132">
        <v>1056784</v>
      </c>
      <c r="L3930" s="131"/>
      <c r="M3930" s="131"/>
      <c r="N3930" s="131"/>
      <c r="O3930" s="133">
        <f t="shared" si="584"/>
        <v>0</v>
      </c>
      <c r="P3930" s="131"/>
      <c r="Q3930" s="131"/>
      <c r="R3930" s="134" t="s">
        <v>11096</v>
      </c>
      <c r="S3930" s="149">
        <v>1.3680555555555545</v>
      </c>
      <c r="T3930" s="149">
        <v>1.3680555555555545</v>
      </c>
      <c r="U3930" s="150">
        <v>45600</v>
      </c>
      <c r="V3930" s="149">
        <v>8.333333333333437E-2</v>
      </c>
      <c r="W3930" s="130">
        <v>3.42</v>
      </c>
      <c r="X3930" s="135">
        <v>275</v>
      </c>
      <c r="Y3930" s="130" t="str">
        <f t="shared" si="577"/>
        <v>CH522</v>
      </c>
      <c r="Z3930" s="130" t="str">
        <f t="shared" si="578"/>
        <v>1/TSB002</v>
      </c>
      <c r="AA3930" s="135">
        <f t="shared" si="579"/>
        <v>3.42</v>
      </c>
      <c r="AB3930" s="135">
        <f t="shared" si="580"/>
        <v>49.8</v>
      </c>
      <c r="AC3930" s="130">
        <f t="shared" si="583"/>
        <v>275</v>
      </c>
      <c r="AD3930" s="130" t="str">
        <f t="shared" si="582"/>
        <v>66002-571</v>
      </c>
      <c r="AE3930" s="136"/>
      <c r="AF3930" s="137"/>
      <c r="AG3930" s="1" t="s">
        <v>151</v>
      </c>
      <c r="AH3930" s="43">
        <v>3059</v>
      </c>
      <c r="AI3930" s="229">
        <v>45586</v>
      </c>
    </row>
    <row r="3931" spans="1:35" x14ac:dyDescent="0.25">
      <c r="A3931" s="146">
        <v>45547</v>
      </c>
      <c r="B3931" s="57" t="s">
        <v>10821</v>
      </c>
      <c r="C3931" s="51" t="s">
        <v>666</v>
      </c>
      <c r="D3931" s="51" t="s">
        <v>5008</v>
      </c>
      <c r="E3931" s="54">
        <v>45597</v>
      </c>
      <c r="F3931" s="51" t="s">
        <v>571</v>
      </c>
      <c r="G3931" s="48" t="s">
        <v>3784</v>
      </c>
      <c r="H3931" s="52">
        <v>30</v>
      </c>
      <c r="I3931" s="51" t="s">
        <v>649</v>
      </c>
      <c r="J3931" s="1">
        <v>65.66</v>
      </c>
      <c r="K3931" s="132">
        <v>1052643</v>
      </c>
      <c r="L3931" s="131"/>
      <c r="M3931" s="131">
        <v>12</v>
      </c>
      <c r="N3931" s="131">
        <v>10</v>
      </c>
      <c r="O3931" s="133">
        <f t="shared" si="584"/>
        <v>120</v>
      </c>
      <c r="P3931" s="131" t="s">
        <v>3497</v>
      </c>
      <c r="Q3931" s="131" t="s">
        <v>584</v>
      </c>
      <c r="R3931" s="134" t="s">
        <v>2172</v>
      </c>
      <c r="S3931" s="149">
        <v>16.719444444444445</v>
      </c>
      <c r="T3931" s="149">
        <v>0.55731481481481482</v>
      </c>
      <c r="U3931" s="150">
        <v>45600</v>
      </c>
      <c r="V3931" s="149">
        <v>1.9999999999999996</v>
      </c>
      <c r="W3931" s="130">
        <v>0.68</v>
      </c>
      <c r="X3931" s="135">
        <v>200</v>
      </c>
      <c r="Y3931" s="130" t="str">
        <f t="shared" si="577"/>
        <v>N1217A</v>
      </c>
      <c r="Z3931" s="130" t="str">
        <f t="shared" si="578"/>
        <v>10/KH-D10000</v>
      </c>
      <c r="AA3931" s="135">
        <f t="shared" si="579"/>
        <v>0.68</v>
      </c>
      <c r="AB3931" s="135">
        <f t="shared" si="580"/>
        <v>65.66</v>
      </c>
      <c r="AC3931" s="130">
        <f t="shared" si="583"/>
        <v>200</v>
      </c>
      <c r="AD3931" s="130" t="str">
        <f t="shared" si="582"/>
        <v>66000-810 REV2</v>
      </c>
      <c r="AE3931" s="136"/>
      <c r="AF3931" s="137"/>
      <c r="AG3931" s="1" t="s">
        <v>153</v>
      </c>
      <c r="AH3931" s="43">
        <v>65616</v>
      </c>
      <c r="AI3931" s="229">
        <v>45546</v>
      </c>
    </row>
    <row r="3932" spans="1:35" x14ac:dyDescent="0.25">
      <c r="A3932" s="140">
        <v>45594</v>
      </c>
      <c r="B3932" s="55" t="s">
        <v>11065</v>
      </c>
      <c r="C3932" s="51" t="s">
        <v>11067</v>
      </c>
      <c r="D3932" s="51" t="s">
        <v>8298</v>
      </c>
      <c r="E3932" s="54">
        <v>45600</v>
      </c>
      <c r="F3932" s="51" t="s">
        <v>11066</v>
      </c>
      <c r="G3932" s="48" t="s">
        <v>8297</v>
      </c>
      <c r="H3932" s="52">
        <v>1</v>
      </c>
      <c r="I3932" s="51" t="s">
        <v>113</v>
      </c>
      <c r="J3932" s="1">
        <v>694.16</v>
      </c>
      <c r="K3932" s="132">
        <v>1057646</v>
      </c>
      <c r="L3932" s="131"/>
      <c r="M3932" s="131">
        <v>11.1</v>
      </c>
      <c r="N3932" s="131">
        <v>136.5</v>
      </c>
      <c r="O3932" s="133">
        <f t="shared" si="584"/>
        <v>1515.1499999999999</v>
      </c>
      <c r="P3932" s="131" t="s">
        <v>3486</v>
      </c>
      <c r="Q3932" s="131" t="s">
        <v>8303</v>
      </c>
      <c r="R3932" s="134" t="s">
        <v>10567</v>
      </c>
      <c r="S3932" s="149">
        <v>15.535</v>
      </c>
      <c r="T3932" s="149">
        <v>15.535</v>
      </c>
      <c r="U3932" s="150">
        <v>45597</v>
      </c>
      <c r="V3932" s="149">
        <v>0.16666666666666607</v>
      </c>
      <c r="W3932" s="130">
        <v>23.24</v>
      </c>
      <c r="X3932" s="135">
        <v>2750</v>
      </c>
      <c r="Y3932" s="130" t="str">
        <f t="shared" si="577"/>
        <v>RL676</v>
      </c>
      <c r="Z3932" s="130" t="str">
        <f t="shared" si="578"/>
        <v xml:space="preserve">126/NCR18650BF </v>
      </c>
      <c r="AA3932" s="135">
        <f t="shared" si="579"/>
        <v>23.24</v>
      </c>
      <c r="AB3932" s="135">
        <f t="shared" si="580"/>
        <v>694.16</v>
      </c>
      <c r="AC3932" s="130">
        <f t="shared" si="583"/>
        <v>2750</v>
      </c>
      <c r="AD3932" s="130" t="str">
        <f t="shared" si="582"/>
        <v>66000-920</v>
      </c>
      <c r="AE3932" s="136"/>
      <c r="AF3932" s="137"/>
      <c r="AG3932" s="1" t="s">
        <v>152</v>
      </c>
      <c r="AH3932" s="43">
        <v>548</v>
      </c>
      <c r="AI3932" s="229">
        <v>45594</v>
      </c>
    </row>
    <row r="3933" spans="1:35" x14ac:dyDescent="0.25">
      <c r="A3933" s="147">
        <v>45562</v>
      </c>
      <c r="B3933" s="82" t="s">
        <v>10898</v>
      </c>
      <c r="C3933" s="51"/>
      <c r="D3933" s="51" t="s">
        <v>145</v>
      </c>
      <c r="E3933" s="54">
        <v>45583</v>
      </c>
      <c r="F3933" s="51" t="s">
        <v>139</v>
      </c>
      <c r="G3933" s="48" t="s">
        <v>144</v>
      </c>
      <c r="H3933" s="52">
        <v>40</v>
      </c>
      <c r="I3933" s="51" t="s">
        <v>8337</v>
      </c>
      <c r="J3933" s="1">
        <v>1.58</v>
      </c>
      <c r="K3933" s="132">
        <v>1054330</v>
      </c>
      <c r="L3933" s="131"/>
      <c r="M3933" s="131"/>
      <c r="N3933" s="131"/>
      <c r="O3933" s="133">
        <f t="shared" si="584"/>
        <v>0</v>
      </c>
      <c r="P3933" s="131"/>
      <c r="Q3933" s="131"/>
      <c r="R3933" s="134" t="s">
        <v>2172</v>
      </c>
      <c r="S3933" s="149">
        <v>4.2641666666666671</v>
      </c>
      <c r="T3933" s="149">
        <v>0.10660416666666668</v>
      </c>
      <c r="U3933" s="150">
        <v>45597</v>
      </c>
      <c r="V3933" s="149">
        <v>0.16666666666666741</v>
      </c>
      <c r="W3933" s="130">
        <v>0.28000000000000003</v>
      </c>
      <c r="X3933" s="135">
        <v>12</v>
      </c>
      <c r="Y3933" s="130" t="str">
        <f t="shared" si="577"/>
        <v>CA67</v>
      </c>
      <c r="Z3933" s="130">
        <f t="shared" si="578"/>
        <v>0</v>
      </c>
      <c r="AA3933" s="135">
        <f t="shared" si="579"/>
        <v>0.28000000000000003</v>
      </c>
      <c r="AB3933" s="135">
        <f t="shared" si="580"/>
        <v>1.58</v>
      </c>
      <c r="AC3933" s="130">
        <f t="shared" si="583"/>
        <v>12</v>
      </c>
      <c r="AD3933" s="130" t="str">
        <f t="shared" si="582"/>
        <v>66000-714</v>
      </c>
      <c r="AE3933" s="136"/>
      <c r="AF3933" s="137"/>
      <c r="AG3933" s="1" t="s">
        <v>153</v>
      </c>
      <c r="AH3933" s="43">
        <v>66824</v>
      </c>
      <c r="AI3933" s="229">
        <v>45562</v>
      </c>
    </row>
    <row r="3934" spans="1:35" x14ac:dyDescent="0.25">
      <c r="A3934" s="140">
        <v>45601</v>
      </c>
      <c r="B3934" s="55" t="s">
        <v>11084</v>
      </c>
      <c r="C3934" s="51" t="s">
        <v>2164</v>
      </c>
      <c r="D3934" s="51" t="s">
        <v>9284</v>
      </c>
      <c r="E3934" s="54">
        <v>45618</v>
      </c>
      <c r="F3934" s="51" t="s">
        <v>11085</v>
      </c>
      <c r="G3934" s="48" t="s">
        <v>9283</v>
      </c>
      <c r="H3934" s="52">
        <v>5</v>
      </c>
      <c r="I3934" s="51" t="s">
        <v>1417</v>
      </c>
      <c r="J3934" s="1">
        <v>7.14</v>
      </c>
      <c r="K3934" s="132">
        <v>1058022</v>
      </c>
      <c r="L3934" s="131"/>
      <c r="M3934" s="131">
        <v>3.6</v>
      </c>
      <c r="N3934" s="131">
        <v>13</v>
      </c>
      <c r="O3934" s="133">
        <f t="shared" si="584"/>
        <v>46.800000000000004</v>
      </c>
      <c r="P3934" s="131" t="s">
        <v>421</v>
      </c>
      <c r="Q3934" s="131" t="s">
        <v>412</v>
      </c>
      <c r="R3934" s="134" t="s">
        <v>9048</v>
      </c>
      <c r="S3934" s="149">
        <v>2.7094444444444461</v>
      </c>
      <c r="T3934" s="149">
        <v>0.5418888888888892</v>
      </c>
      <c r="U3934" s="150">
        <v>45608</v>
      </c>
      <c r="V3934" s="149">
        <v>8.3333333333333037E-2</v>
      </c>
      <c r="W3934" s="130">
        <v>0.6</v>
      </c>
      <c r="X3934" s="135">
        <v>32</v>
      </c>
      <c r="Y3934" s="130" t="str">
        <f t="shared" si="577"/>
        <v>L976</v>
      </c>
      <c r="Z3934" s="130" t="str">
        <f t="shared" si="578"/>
        <v>1/ER34615M</v>
      </c>
      <c r="AA3934" s="135">
        <f t="shared" si="579"/>
        <v>0.6</v>
      </c>
      <c r="AB3934" s="135">
        <f t="shared" si="580"/>
        <v>7.14</v>
      </c>
      <c r="AC3934" s="130">
        <f t="shared" si="583"/>
        <v>32</v>
      </c>
      <c r="AD3934" s="130" t="str">
        <f t="shared" si="582"/>
        <v>67001-971</v>
      </c>
      <c r="AE3934" s="136"/>
      <c r="AF3934" s="137"/>
      <c r="AG3934" s="1" t="s">
        <v>153</v>
      </c>
      <c r="AH3934" s="43">
        <v>9467</v>
      </c>
      <c r="AI3934" s="229">
        <v>45597</v>
      </c>
    </row>
    <row r="3935" spans="1:35" x14ac:dyDescent="0.25">
      <c r="A3935" s="146">
        <v>45554</v>
      </c>
      <c r="B3935" s="57" t="s">
        <v>10858</v>
      </c>
      <c r="C3935" s="51" t="s">
        <v>1204</v>
      </c>
      <c r="D3935" s="51" t="s">
        <v>6431</v>
      </c>
      <c r="E3935" s="54">
        <v>45595</v>
      </c>
      <c r="F3935" s="51" t="s">
        <v>610</v>
      </c>
      <c r="G3935" s="48" t="s">
        <v>6430</v>
      </c>
      <c r="H3935" s="52">
        <v>10</v>
      </c>
      <c r="I3935" s="51" t="s">
        <v>643</v>
      </c>
      <c r="J3935" s="1">
        <v>329.66</v>
      </c>
      <c r="K3935" s="132">
        <v>1053430</v>
      </c>
      <c r="L3935" s="131"/>
      <c r="M3935" s="131">
        <v>25.2</v>
      </c>
      <c r="N3935" s="131">
        <v>7.5</v>
      </c>
      <c r="O3935" s="133">
        <f t="shared" si="584"/>
        <v>189</v>
      </c>
      <c r="P3935" s="131" t="s">
        <v>3486</v>
      </c>
      <c r="Q3935" s="131" t="s">
        <v>567</v>
      </c>
      <c r="R3935" s="134" t="s">
        <v>11117</v>
      </c>
      <c r="S3935" s="149">
        <v>62.685833333333328</v>
      </c>
      <c r="T3935" s="149">
        <v>6.268583333333333</v>
      </c>
      <c r="U3935" s="150">
        <v>45607</v>
      </c>
      <c r="V3935" s="149">
        <v>0.41666666666666785</v>
      </c>
      <c r="W3935" s="130">
        <v>6.64</v>
      </c>
      <c r="X3935" s="135">
        <v>750</v>
      </c>
      <c r="Y3935" s="130" t="str">
        <f t="shared" si="577"/>
        <v>RL1098D</v>
      </c>
      <c r="Z3935" s="130" t="str">
        <f t="shared" si="578"/>
        <v>21/INR18650-25R</v>
      </c>
      <c r="AA3935" s="135">
        <f t="shared" si="579"/>
        <v>6.64</v>
      </c>
      <c r="AB3935" s="135">
        <f t="shared" si="580"/>
        <v>329.66</v>
      </c>
      <c r="AC3935" s="130">
        <f t="shared" si="583"/>
        <v>750</v>
      </c>
      <c r="AD3935" s="130" t="str">
        <f t="shared" si="582"/>
        <v>67001-6394</v>
      </c>
      <c r="AE3935" s="136"/>
      <c r="AF3935" s="137"/>
      <c r="AG3935" s="1" t="s">
        <v>151</v>
      </c>
      <c r="AH3935" s="43">
        <v>1582</v>
      </c>
      <c r="AI3935" s="229">
        <v>45553</v>
      </c>
    </row>
    <row r="3936" spans="1:35" x14ac:dyDescent="0.25">
      <c r="A3936" s="139">
        <v>45607</v>
      </c>
      <c r="B3936" s="58" t="s">
        <v>11114</v>
      </c>
      <c r="C3936" s="51" t="s">
        <v>580</v>
      </c>
      <c r="D3936" s="51" t="s">
        <v>3466</v>
      </c>
      <c r="E3936" s="54">
        <v>45628</v>
      </c>
      <c r="F3936" s="51" t="s">
        <v>267</v>
      </c>
      <c r="G3936" s="48" t="s">
        <v>3464</v>
      </c>
      <c r="H3936" s="52">
        <v>5</v>
      </c>
      <c r="I3936" s="51" t="s">
        <v>364</v>
      </c>
      <c r="J3936" s="1">
        <v>7.92</v>
      </c>
      <c r="K3936" s="132">
        <v>1058584</v>
      </c>
      <c r="L3936" s="131"/>
      <c r="M3936" s="131">
        <v>3.7</v>
      </c>
      <c r="N3936" s="131">
        <v>5.2</v>
      </c>
      <c r="O3936" s="133">
        <f t="shared" si="584"/>
        <v>19.240000000000002</v>
      </c>
      <c r="P3936" s="131" t="s">
        <v>3486</v>
      </c>
      <c r="Q3936" s="131" t="s">
        <v>550</v>
      </c>
      <c r="R3936" s="134" t="s">
        <v>9048</v>
      </c>
      <c r="S3936" s="149">
        <v>3.1544444444444451</v>
      </c>
      <c r="T3936" s="149">
        <v>0.63088888888888905</v>
      </c>
      <c r="U3936" s="150">
        <v>45607</v>
      </c>
      <c r="V3936" s="149">
        <v>0.16666666666666874</v>
      </c>
      <c r="W3936" s="130">
        <v>0.56000000000000005</v>
      </c>
      <c r="X3936" s="135">
        <v>40</v>
      </c>
      <c r="Y3936" s="130" t="str">
        <f t="shared" si="577"/>
        <v>RL261A</v>
      </c>
      <c r="Z3936" s="130" t="str">
        <f t="shared" si="578"/>
        <v>2/UR18650ZY</v>
      </c>
      <c r="AA3936" s="135">
        <f t="shared" si="579"/>
        <v>0.56000000000000005</v>
      </c>
      <c r="AB3936" s="135">
        <f t="shared" si="580"/>
        <v>7.92</v>
      </c>
      <c r="AC3936" s="130">
        <f t="shared" si="583"/>
        <v>40</v>
      </c>
      <c r="AD3936" s="130" t="str">
        <f t="shared" si="582"/>
        <v>66000-493</v>
      </c>
      <c r="AE3936" s="136"/>
      <c r="AF3936" s="137"/>
      <c r="AG3936" s="1" t="s">
        <v>153</v>
      </c>
      <c r="AH3936" s="43">
        <v>66116</v>
      </c>
      <c r="AI3936" s="229">
        <v>45602</v>
      </c>
    </row>
    <row r="3937" spans="1:35" x14ac:dyDescent="0.25">
      <c r="A3937" s="140">
        <v>45594</v>
      </c>
      <c r="B3937" s="55" t="s">
        <v>11045</v>
      </c>
      <c r="C3937" s="51" t="s">
        <v>658</v>
      </c>
      <c r="D3937" s="51" t="s">
        <v>11047</v>
      </c>
      <c r="E3937" s="54">
        <v>45976</v>
      </c>
      <c r="F3937" s="51" t="s">
        <v>3091</v>
      </c>
      <c r="G3937" s="48" t="s">
        <v>11046</v>
      </c>
      <c r="H3937" s="52">
        <v>18</v>
      </c>
      <c r="I3937" s="51" t="s">
        <v>318</v>
      </c>
      <c r="J3937" s="1">
        <v>18.12</v>
      </c>
      <c r="K3937" s="132">
        <v>1056939</v>
      </c>
      <c r="L3937" s="131"/>
      <c r="M3937" s="131">
        <v>3.6</v>
      </c>
      <c r="N3937" s="131">
        <v>13.8</v>
      </c>
      <c r="O3937" s="133">
        <f t="shared" si="584"/>
        <v>49.680000000000007</v>
      </c>
      <c r="P3937" s="131" t="s">
        <v>3486</v>
      </c>
      <c r="Q3937" s="131" t="s">
        <v>254</v>
      </c>
      <c r="R3937" s="134" t="s">
        <v>9048</v>
      </c>
      <c r="S3937" s="149">
        <v>13.978055555555557</v>
      </c>
      <c r="T3937" s="149">
        <v>0.77655864197530866</v>
      </c>
      <c r="U3937" s="150">
        <v>45607</v>
      </c>
      <c r="V3937" s="149">
        <v>0.41666666666666652</v>
      </c>
      <c r="W3937" s="130">
        <v>0.5</v>
      </c>
      <c r="X3937" s="135">
        <v>50</v>
      </c>
      <c r="Y3937" s="130" t="str">
        <f t="shared" si="577"/>
        <v>RL1894</v>
      </c>
      <c r="Z3937" s="130" t="str">
        <f t="shared" si="578"/>
        <v>4/NCR18650GA</v>
      </c>
      <c r="AA3937" s="135">
        <f t="shared" si="579"/>
        <v>0.5</v>
      </c>
      <c r="AB3937" s="135">
        <f t="shared" si="580"/>
        <v>18.12</v>
      </c>
      <c r="AC3937" s="130">
        <f t="shared" si="583"/>
        <v>50</v>
      </c>
      <c r="AD3937" s="130" t="str">
        <f t="shared" si="582"/>
        <v>66003-332</v>
      </c>
      <c r="AE3937" s="136"/>
      <c r="AF3937" s="137"/>
      <c r="AG3937" s="1" t="s">
        <v>151</v>
      </c>
      <c r="AH3937" s="43">
        <v>65365</v>
      </c>
      <c r="AI3937" s="229">
        <v>45590</v>
      </c>
    </row>
    <row r="3938" spans="1:35" x14ac:dyDescent="0.25">
      <c r="A3938" s="147">
        <v>45569</v>
      </c>
      <c r="B3938" s="82" t="s">
        <v>10914</v>
      </c>
      <c r="C3938" s="51" t="s">
        <v>414</v>
      </c>
      <c r="D3938" s="51" t="s">
        <v>415</v>
      </c>
      <c r="E3938" s="54">
        <v>45579</v>
      </c>
      <c r="F3938" s="51" t="s">
        <v>1060</v>
      </c>
      <c r="G3938" s="48" t="s">
        <v>413</v>
      </c>
      <c r="H3938" s="52">
        <v>25</v>
      </c>
      <c r="I3938" s="51" t="s">
        <v>364</v>
      </c>
      <c r="J3938" s="1">
        <v>54.49</v>
      </c>
      <c r="K3938" s="132">
        <v>1053951</v>
      </c>
      <c r="L3938" s="131"/>
      <c r="M3938" s="131">
        <v>11.1</v>
      </c>
      <c r="N3938" s="131">
        <v>2.4</v>
      </c>
      <c r="O3938" s="133">
        <f t="shared" si="584"/>
        <v>26.639999999999997</v>
      </c>
      <c r="P3938" s="131" t="s">
        <v>3486</v>
      </c>
      <c r="Q3938" s="131" t="s">
        <v>577</v>
      </c>
      <c r="R3938" s="134" t="s">
        <v>3039</v>
      </c>
      <c r="S3938" s="149">
        <v>29.022222222222226</v>
      </c>
      <c r="T3938" s="149">
        <v>1.1608888888888891</v>
      </c>
      <c r="U3938" s="150">
        <v>45604</v>
      </c>
      <c r="V3938" s="149">
        <v>0.75</v>
      </c>
      <c r="W3938" s="130">
        <v>1.1399999999999999</v>
      </c>
      <c r="X3938" s="135">
        <v>90</v>
      </c>
      <c r="Y3938" s="130" t="str">
        <f t="shared" si="577"/>
        <v>RL215</v>
      </c>
      <c r="Z3938" s="130" t="str">
        <f t="shared" si="578"/>
        <v>3/UR18650FK</v>
      </c>
      <c r="AA3938" s="135">
        <f t="shared" si="579"/>
        <v>1.1399999999999999</v>
      </c>
      <c r="AB3938" s="135">
        <f t="shared" si="580"/>
        <v>54.49</v>
      </c>
      <c r="AC3938" s="130">
        <f t="shared" si="583"/>
        <v>90</v>
      </c>
      <c r="AD3938" s="130" t="str">
        <f t="shared" si="582"/>
        <v>66000-479</v>
      </c>
      <c r="AE3938" s="136"/>
      <c r="AF3938" s="137"/>
      <c r="AG3938" s="1" t="s">
        <v>152</v>
      </c>
      <c r="AH3938" s="43">
        <v>67018</v>
      </c>
      <c r="AI3938" s="229">
        <v>45559</v>
      </c>
    </row>
    <row r="3939" spans="1:35" x14ac:dyDescent="0.25">
      <c r="A3939" s="140">
        <v>45545</v>
      </c>
      <c r="B3939" s="55" t="s">
        <v>10809</v>
      </c>
      <c r="C3939" s="51"/>
      <c r="D3939" s="51" t="s">
        <v>7277</v>
      </c>
      <c r="E3939" s="54">
        <v>45551</v>
      </c>
      <c r="F3939" s="51" t="s">
        <v>282</v>
      </c>
      <c r="G3939" s="48" t="s">
        <v>7275</v>
      </c>
      <c r="H3939" s="52">
        <v>1</v>
      </c>
      <c r="I3939" s="51" t="s">
        <v>7276</v>
      </c>
      <c r="J3939" s="1">
        <v>3.31</v>
      </c>
      <c r="K3939" s="132">
        <v>1052273</v>
      </c>
      <c r="L3939" s="131"/>
      <c r="M3939" s="131"/>
      <c r="N3939" s="131"/>
      <c r="O3939" s="133">
        <f t="shared" si="584"/>
        <v>0</v>
      </c>
      <c r="P3939" s="131"/>
      <c r="Q3939" s="131"/>
      <c r="R3939" s="134" t="s">
        <v>9048</v>
      </c>
      <c r="S3939" s="149">
        <v>0.49916666666666742</v>
      </c>
      <c r="T3939" s="149">
        <v>0.49916666666666742</v>
      </c>
      <c r="U3939" s="150">
        <v>45611</v>
      </c>
      <c r="V3939" s="149">
        <v>8.333333333333437E-2</v>
      </c>
      <c r="W3939" s="130">
        <v>0.28360000000000002</v>
      </c>
      <c r="X3939" s="135">
        <v>8.6199999999999992</v>
      </c>
      <c r="Y3939" s="130" t="str">
        <f t="shared" si="577"/>
        <v>CA94</v>
      </c>
      <c r="Z3939" s="130">
        <f t="shared" si="578"/>
        <v>0</v>
      </c>
      <c r="AA3939" s="135">
        <f t="shared" si="579"/>
        <v>0.28360000000000002</v>
      </c>
      <c r="AB3939" s="135">
        <f t="shared" si="580"/>
        <v>3.31</v>
      </c>
      <c r="AC3939" s="130">
        <f t="shared" si="583"/>
        <v>8.6199999999999992</v>
      </c>
      <c r="AD3939" s="130" t="str">
        <f t="shared" si="582"/>
        <v>20006-100ADSN</v>
      </c>
      <c r="AE3939" s="136"/>
      <c r="AF3939" s="137"/>
      <c r="AG3939" s="1" t="s">
        <v>573</v>
      </c>
      <c r="AH3939" s="43" t="s">
        <v>283</v>
      </c>
      <c r="AI3939" s="229">
        <v>45544</v>
      </c>
    </row>
    <row r="3940" spans="1:35" x14ac:dyDescent="0.25">
      <c r="A3940" s="144">
        <v>45609</v>
      </c>
      <c r="B3940" s="56" t="s">
        <v>11122</v>
      </c>
      <c r="C3940" s="51" t="s">
        <v>1481</v>
      </c>
      <c r="D3940" s="51" t="s">
        <v>11124</v>
      </c>
      <c r="E3940" s="54">
        <v>45621</v>
      </c>
      <c r="F3940" s="51" t="s">
        <v>255</v>
      </c>
      <c r="G3940" s="48" t="s">
        <v>11123</v>
      </c>
      <c r="H3940" s="52">
        <v>1</v>
      </c>
      <c r="I3940" s="51" t="s">
        <v>291</v>
      </c>
      <c r="J3940" s="1">
        <v>14.35</v>
      </c>
      <c r="K3940" s="132">
        <v>1059071</v>
      </c>
      <c r="L3940" s="131"/>
      <c r="M3940" s="131">
        <v>7.2</v>
      </c>
      <c r="N3940" s="131">
        <v>2</v>
      </c>
      <c r="O3940" s="133">
        <f t="shared" si="584"/>
        <v>14.4</v>
      </c>
      <c r="P3940" s="131" t="s">
        <v>3497</v>
      </c>
      <c r="Q3940" s="131" t="s">
        <v>464</v>
      </c>
      <c r="R3940" s="134" t="s">
        <v>9048</v>
      </c>
      <c r="S3940" s="149">
        <v>1.3319444444444439</v>
      </c>
      <c r="T3940" s="149">
        <v>1.3319444444444439</v>
      </c>
      <c r="U3940" s="150">
        <v>45611</v>
      </c>
      <c r="V3940" s="149">
        <v>8.3333333333333037E-2</v>
      </c>
      <c r="W3940" s="130">
        <v>0.25</v>
      </c>
      <c r="X3940" s="135">
        <v>38.880000000000003</v>
      </c>
      <c r="Y3940" s="130" t="str">
        <f t="shared" si="577"/>
        <v>N2164</v>
      </c>
      <c r="Z3940" s="130" t="str">
        <f t="shared" si="578"/>
        <v>6/BK-3MCCE</v>
      </c>
      <c r="AA3940" s="135">
        <f t="shared" si="579"/>
        <v>0.25</v>
      </c>
      <c r="AB3940" s="135">
        <f t="shared" si="580"/>
        <v>14.35</v>
      </c>
      <c r="AC3940" s="130">
        <f t="shared" si="583"/>
        <v>38.880000000000003</v>
      </c>
      <c r="AD3940" s="130" t="str">
        <f t="shared" si="582"/>
        <v>66003-892</v>
      </c>
      <c r="AE3940" s="136"/>
      <c r="AF3940" s="137"/>
      <c r="AG3940" s="1" t="s">
        <v>573</v>
      </c>
      <c r="AH3940" s="43" t="s">
        <v>277</v>
      </c>
      <c r="AI3940" s="229">
        <v>45607</v>
      </c>
    </row>
    <row r="3941" spans="1:35" x14ac:dyDescent="0.25">
      <c r="A3941" s="140">
        <v>45601</v>
      </c>
      <c r="B3941" s="55" t="s">
        <v>11089</v>
      </c>
      <c r="C3941" s="51" t="s">
        <v>11091</v>
      </c>
      <c r="D3941" s="51" t="s">
        <v>11092</v>
      </c>
      <c r="E3941" s="54">
        <v>45618</v>
      </c>
      <c r="F3941" s="51" t="s">
        <v>693</v>
      </c>
      <c r="G3941" s="48" t="s">
        <v>11090</v>
      </c>
      <c r="H3941" s="52">
        <v>3</v>
      </c>
      <c r="I3941" s="51" t="s">
        <v>5858</v>
      </c>
      <c r="J3941" s="1">
        <v>826.86</v>
      </c>
      <c r="K3941" s="132">
        <v>1058029</v>
      </c>
      <c r="L3941" s="131"/>
      <c r="M3941" s="131">
        <v>25.69</v>
      </c>
      <c r="N3941" s="131">
        <v>24</v>
      </c>
      <c r="O3941" s="133">
        <f t="shared" si="584"/>
        <v>616.56000000000006</v>
      </c>
      <c r="P3941" s="131" t="s">
        <v>421</v>
      </c>
      <c r="Q3941" s="131" t="s">
        <v>589</v>
      </c>
      <c r="R3941" s="134" t="s">
        <v>11127</v>
      </c>
      <c r="S3941" s="149">
        <v>5.6708333333333325</v>
      </c>
      <c r="T3941" s="149">
        <v>1.8902777777777775</v>
      </c>
      <c r="U3941" s="150">
        <v>45611</v>
      </c>
      <c r="V3941" s="149">
        <v>0.16666666666666607</v>
      </c>
      <c r="W3941" s="130">
        <v>1</v>
      </c>
      <c r="X3941" s="135">
        <v>1450</v>
      </c>
      <c r="Y3941" s="130" t="str">
        <f t="shared" si="577"/>
        <v>DH67</v>
      </c>
      <c r="Z3941" s="130" t="str">
        <f t="shared" si="578"/>
        <v>7/LIRDD-HT</v>
      </c>
      <c r="AA3941" s="135">
        <f t="shared" si="579"/>
        <v>1</v>
      </c>
      <c r="AB3941" s="135">
        <f t="shared" si="580"/>
        <v>826.86</v>
      </c>
      <c r="AC3941" s="130">
        <f t="shared" si="583"/>
        <v>1450</v>
      </c>
      <c r="AD3941" s="130" t="str">
        <f t="shared" si="582"/>
        <v>67001-067</v>
      </c>
      <c r="AE3941" s="136"/>
      <c r="AF3941" s="137"/>
      <c r="AG3941" s="1" t="s">
        <v>152</v>
      </c>
      <c r="AH3941" s="43">
        <v>65578</v>
      </c>
      <c r="AI3941" s="229">
        <v>45597</v>
      </c>
    </row>
    <row r="3942" spans="1:35" x14ac:dyDescent="0.25">
      <c r="A3942" s="147">
        <v>45604</v>
      </c>
      <c r="B3942" s="82" t="s">
        <v>11102</v>
      </c>
      <c r="C3942" s="51" t="s">
        <v>4674</v>
      </c>
      <c r="D3942" s="51" t="s">
        <v>11105</v>
      </c>
      <c r="E3942" s="54">
        <v>45618</v>
      </c>
      <c r="F3942" s="51" t="s">
        <v>11103</v>
      </c>
      <c r="G3942" s="48" t="s">
        <v>11104</v>
      </c>
      <c r="H3942" s="52">
        <v>1</v>
      </c>
      <c r="I3942" s="51" t="s">
        <v>291</v>
      </c>
      <c r="J3942" s="1">
        <v>21.06</v>
      </c>
      <c r="K3942" s="132">
        <v>1058688</v>
      </c>
      <c r="L3942" s="131"/>
      <c r="M3942" s="131">
        <v>9.6</v>
      </c>
      <c r="N3942" s="131">
        <v>2</v>
      </c>
      <c r="O3942" s="133">
        <f t="shared" si="584"/>
        <v>19.2</v>
      </c>
      <c r="P3942" s="131" t="s">
        <v>3497</v>
      </c>
      <c r="Q3942" s="131" t="s">
        <v>632</v>
      </c>
      <c r="R3942" s="134" t="s">
        <v>9048</v>
      </c>
      <c r="S3942" s="149">
        <v>2.1550000000000011</v>
      </c>
      <c r="T3942" s="149">
        <v>2.1550000000000011</v>
      </c>
      <c r="U3942" s="150">
        <v>45611</v>
      </c>
      <c r="V3942" s="149">
        <v>8.333333333333437E-2</v>
      </c>
      <c r="W3942" s="130">
        <v>0.5</v>
      </c>
      <c r="X3942" s="135">
        <v>74.87</v>
      </c>
      <c r="Y3942" s="130" t="str">
        <f t="shared" si="577"/>
        <v>N1985</v>
      </c>
      <c r="Z3942" s="130" t="str">
        <f t="shared" si="578"/>
        <v>8/BK-3MCCE</v>
      </c>
      <c r="AA3942" s="135">
        <f t="shared" si="579"/>
        <v>0.5</v>
      </c>
      <c r="AB3942" s="135">
        <f t="shared" si="580"/>
        <v>21.06</v>
      </c>
      <c r="AC3942" s="130">
        <f t="shared" si="583"/>
        <v>74.87</v>
      </c>
      <c r="AD3942" s="130" t="str">
        <f t="shared" si="582"/>
        <v>30006-888TGEM</v>
      </c>
      <c r="AE3942" s="136"/>
      <c r="AF3942" s="137"/>
      <c r="AG3942" s="1" t="s">
        <v>10874</v>
      </c>
      <c r="AH3942" s="43">
        <v>65859</v>
      </c>
      <c r="AI3942" s="229">
        <v>45603</v>
      </c>
    </row>
    <row r="3943" spans="1:35" x14ac:dyDescent="0.25">
      <c r="A3943" s="139">
        <v>45579</v>
      </c>
      <c r="B3943" s="58" t="s">
        <v>10973</v>
      </c>
      <c r="C3943" s="51" t="s">
        <v>10647</v>
      </c>
      <c r="D3943" s="51" t="s">
        <v>9473</v>
      </c>
      <c r="E3943" s="54">
        <v>45595</v>
      </c>
      <c r="F3943" s="51" t="s">
        <v>9470</v>
      </c>
      <c r="G3943" s="48" t="s">
        <v>9471</v>
      </c>
      <c r="H3943" s="52">
        <v>1</v>
      </c>
      <c r="I3943" s="51" t="s">
        <v>10974</v>
      </c>
      <c r="J3943" s="1">
        <v>0</v>
      </c>
      <c r="K3943" s="132">
        <v>1055749</v>
      </c>
      <c r="L3943" s="131"/>
      <c r="M3943" s="131">
        <v>25.6</v>
      </c>
      <c r="N3943" s="131">
        <v>132</v>
      </c>
      <c r="O3943" s="133">
        <f t="shared" si="584"/>
        <v>3379.2000000000003</v>
      </c>
      <c r="P3943" s="131" t="s">
        <v>10648</v>
      </c>
      <c r="Q3943" s="131" t="s">
        <v>9474</v>
      </c>
      <c r="R3943" s="134" t="s">
        <v>11127</v>
      </c>
      <c r="S3943" s="149">
        <v>40.44222222222222</v>
      </c>
      <c r="T3943" s="149">
        <v>40.44222222222222</v>
      </c>
      <c r="U3943" s="150">
        <v>45610</v>
      </c>
      <c r="V3943" s="149">
        <v>0.41666666666666785</v>
      </c>
      <c r="W3943" s="130">
        <v>53.83</v>
      </c>
      <c r="X3943" s="135">
        <v>1640</v>
      </c>
      <c r="Y3943" s="130" t="str">
        <f t="shared" si="577"/>
        <v>RL1783</v>
      </c>
      <c r="Z3943" s="130" t="str">
        <f t="shared" si="578"/>
        <v>264/IFR26650-40A</v>
      </c>
      <c r="AA3943" s="135">
        <f t="shared" si="579"/>
        <v>53.83</v>
      </c>
      <c r="AB3943" s="135">
        <f t="shared" si="580"/>
        <v>0</v>
      </c>
      <c r="AC3943" s="130">
        <f t="shared" si="583"/>
        <v>1640</v>
      </c>
      <c r="AD3943" s="130" t="str">
        <f t="shared" si="582"/>
        <v>67001-973</v>
      </c>
      <c r="AE3943" s="136"/>
      <c r="AF3943" s="137"/>
      <c r="AG3943" s="1" t="s">
        <v>153</v>
      </c>
      <c r="AH3943" s="43">
        <v>34455</v>
      </c>
      <c r="AI3943" s="229">
        <v>45575</v>
      </c>
    </row>
    <row r="3944" spans="1:35" x14ac:dyDescent="0.25">
      <c r="A3944" s="147">
        <v>45590</v>
      </c>
      <c r="B3944" s="82" t="s">
        <v>11038</v>
      </c>
      <c r="C3944" s="51" t="s">
        <v>2558</v>
      </c>
      <c r="D3944" s="51" t="s">
        <v>1239</v>
      </c>
      <c r="E3944" s="54">
        <v>45609</v>
      </c>
      <c r="F3944" s="51" t="s">
        <v>87</v>
      </c>
      <c r="G3944" s="48" t="s">
        <v>1237</v>
      </c>
      <c r="H3944" s="52">
        <v>350</v>
      </c>
      <c r="I3944" s="51" t="s">
        <v>113</v>
      </c>
      <c r="J3944" s="1">
        <v>27.27</v>
      </c>
      <c r="K3944" s="132">
        <v>1057066</v>
      </c>
      <c r="L3944" s="131"/>
      <c r="M3944" s="131">
        <v>3.6</v>
      </c>
      <c r="N3944" s="131">
        <v>16.75</v>
      </c>
      <c r="O3944" s="133">
        <f t="shared" si="584"/>
        <v>60.300000000000004</v>
      </c>
      <c r="P3944" s="131" t="s">
        <v>3486</v>
      </c>
      <c r="Q3944" s="131" t="s">
        <v>715</v>
      </c>
      <c r="R3944" s="134" t="s">
        <v>11128</v>
      </c>
      <c r="S3944" s="149">
        <v>137.59083333333336</v>
      </c>
      <c r="T3944" s="149">
        <v>0.39311666666666678</v>
      </c>
      <c r="U3944" s="150">
        <v>45610</v>
      </c>
      <c r="V3944" s="149">
        <v>4.3333333333333339</v>
      </c>
      <c r="W3944" s="130">
        <v>0.38</v>
      </c>
      <c r="X3944" s="135">
        <v>50</v>
      </c>
      <c r="Y3944" s="130" t="str">
        <f t="shared" si="577"/>
        <v>RL1440</v>
      </c>
      <c r="Z3944" s="130" t="str">
        <f t="shared" si="578"/>
        <v>5/NCR18650BF</v>
      </c>
      <c r="AA3944" s="135">
        <f t="shared" si="579"/>
        <v>0.38</v>
      </c>
      <c r="AB3944" s="135">
        <f t="shared" si="580"/>
        <v>27.27</v>
      </c>
      <c r="AC3944" s="130">
        <f t="shared" si="583"/>
        <v>50</v>
      </c>
      <c r="AD3944" s="130" t="str">
        <f t="shared" si="582"/>
        <v>67001-849</v>
      </c>
      <c r="AE3944" s="136"/>
      <c r="AF3944" s="137"/>
      <c r="AG3944" s="1" t="s">
        <v>153</v>
      </c>
      <c r="AH3944" s="43">
        <v>24081</v>
      </c>
      <c r="AI3944" s="229">
        <v>45588</v>
      </c>
    </row>
    <row r="3945" spans="1:35" x14ac:dyDescent="0.25">
      <c r="A3945" s="140">
        <v>45601</v>
      </c>
      <c r="B3945" s="55" t="s">
        <v>11086</v>
      </c>
      <c r="C3945" s="51" t="s">
        <v>398</v>
      </c>
      <c r="D3945" s="51" t="s">
        <v>881</v>
      </c>
      <c r="E3945" s="54">
        <v>45611</v>
      </c>
      <c r="F3945" s="51" t="s">
        <v>4423</v>
      </c>
      <c r="G3945" s="48" t="s">
        <v>880</v>
      </c>
      <c r="H3945" s="52">
        <v>200</v>
      </c>
      <c r="I3945" s="51" t="s">
        <v>383</v>
      </c>
      <c r="J3945" s="1">
        <v>5.73</v>
      </c>
      <c r="K3945" s="132">
        <v>1058117</v>
      </c>
      <c r="L3945" s="131"/>
      <c r="M3945" s="131">
        <v>3.6</v>
      </c>
      <c r="N3945" s="131">
        <v>2.2999999999999998</v>
      </c>
      <c r="O3945" s="133">
        <f t="shared" si="584"/>
        <v>8.2799999999999994</v>
      </c>
      <c r="P3945" s="131" t="s">
        <v>3486</v>
      </c>
      <c r="Q3945" s="131" t="s">
        <v>412</v>
      </c>
      <c r="R3945" s="134" t="s">
        <v>248</v>
      </c>
      <c r="S3945" s="149">
        <v>14.158333333333335</v>
      </c>
      <c r="T3945" s="149">
        <v>7.0791666666666669E-2</v>
      </c>
      <c r="U3945" s="150">
        <v>45609</v>
      </c>
      <c r="V3945" s="149">
        <v>1.1666666666666665</v>
      </c>
      <c r="W3945" s="130">
        <v>0.03</v>
      </c>
      <c r="X3945" s="135">
        <v>13.1</v>
      </c>
      <c r="Y3945" s="130" t="str">
        <f t="shared" si="577"/>
        <v>RL1208B2</v>
      </c>
      <c r="Z3945" s="130" t="str">
        <f t="shared" si="578"/>
        <v>1/NCA103450</v>
      </c>
      <c r="AA3945" s="135">
        <f t="shared" si="579"/>
        <v>0.03</v>
      </c>
      <c r="AB3945" s="135">
        <f t="shared" si="580"/>
        <v>5.73</v>
      </c>
      <c r="AC3945" s="130">
        <f t="shared" si="583"/>
        <v>13.1</v>
      </c>
      <c r="AD3945" s="130" t="str">
        <f t="shared" si="582"/>
        <v>67001-699B2</v>
      </c>
      <c r="AE3945" s="136"/>
      <c r="AF3945" s="137"/>
      <c r="AG3945" s="1" t="s">
        <v>152</v>
      </c>
      <c r="AH3945" s="43">
        <v>66872</v>
      </c>
      <c r="AI3945" s="229">
        <v>45597</v>
      </c>
    </row>
    <row r="3946" spans="1:35" x14ac:dyDescent="0.25">
      <c r="A3946" s="147">
        <v>45597</v>
      </c>
      <c r="B3946" s="82" t="s">
        <v>11072</v>
      </c>
      <c r="C3946" s="51"/>
      <c r="D3946" s="51" t="s">
        <v>6875</v>
      </c>
      <c r="E3946" s="54">
        <v>45616</v>
      </c>
      <c r="F3946" s="51" t="s">
        <v>572</v>
      </c>
      <c r="G3946" s="48" t="s">
        <v>6873</v>
      </c>
      <c r="H3946" s="52">
        <v>100</v>
      </c>
      <c r="I3946" s="51" t="s">
        <v>8685</v>
      </c>
      <c r="J3946" s="1">
        <v>6.38</v>
      </c>
      <c r="K3946" s="132">
        <v>1057724</v>
      </c>
      <c r="L3946" s="131"/>
      <c r="M3946" s="131"/>
      <c r="N3946" s="131"/>
      <c r="O3946" s="133">
        <f t="shared" si="584"/>
        <v>0</v>
      </c>
      <c r="P3946" s="131"/>
      <c r="Q3946" s="131"/>
      <c r="R3946" s="134" t="s">
        <v>9073</v>
      </c>
      <c r="S3946" s="149">
        <v>16.566666666666666</v>
      </c>
      <c r="T3946" s="149">
        <v>0.16566666666666666</v>
      </c>
      <c r="U3946" s="150">
        <v>45608</v>
      </c>
      <c r="V3946" s="149">
        <v>1.2499999999999982</v>
      </c>
      <c r="W3946" s="130">
        <v>0.12</v>
      </c>
      <c r="X3946" s="135">
        <v>23.5</v>
      </c>
      <c r="Y3946" s="130" t="str">
        <f t="shared" si="577"/>
        <v>CA147</v>
      </c>
      <c r="Z3946" s="130">
        <f t="shared" si="578"/>
        <v>0</v>
      </c>
      <c r="AA3946" s="135">
        <f t="shared" si="579"/>
        <v>0.12</v>
      </c>
      <c r="AB3946" s="135">
        <f t="shared" si="580"/>
        <v>6.38</v>
      </c>
      <c r="AC3946" s="130">
        <f t="shared" si="583"/>
        <v>23.5</v>
      </c>
      <c r="AD3946" s="130" t="str">
        <f t="shared" si="582"/>
        <v>66002-278</v>
      </c>
      <c r="AE3946" s="136"/>
      <c r="AF3946" s="137"/>
      <c r="AG3946" s="1" t="s">
        <v>151</v>
      </c>
      <c r="AH3946" s="43">
        <v>65461</v>
      </c>
      <c r="AI3946" s="229">
        <v>45595</v>
      </c>
    </row>
    <row r="3947" spans="1:35" x14ac:dyDescent="0.25">
      <c r="A3947" s="139">
        <v>45607</v>
      </c>
      <c r="B3947" s="58" t="s">
        <v>11116</v>
      </c>
      <c r="C3947" s="51" t="s">
        <v>1739</v>
      </c>
      <c r="D3947" s="51" t="s">
        <v>1740</v>
      </c>
      <c r="E3947" s="54">
        <v>45609</v>
      </c>
      <c r="F3947" s="51" t="s">
        <v>6979</v>
      </c>
      <c r="G3947" s="48" t="s">
        <v>1738</v>
      </c>
      <c r="H3947" s="52">
        <v>3</v>
      </c>
      <c r="I3947" s="51" t="s">
        <v>257</v>
      </c>
      <c r="J3947" s="1">
        <v>11.17</v>
      </c>
      <c r="K3947" s="132">
        <v>1059073</v>
      </c>
      <c r="L3947" s="131"/>
      <c r="M3947" s="131">
        <v>18</v>
      </c>
      <c r="N3947" s="131"/>
      <c r="O3947" s="133">
        <f t="shared" si="584"/>
        <v>0</v>
      </c>
      <c r="P3947" s="131" t="s">
        <v>3538</v>
      </c>
      <c r="Q3947" s="131" t="s">
        <v>591</v>
      </c>
      <c r="R3947" s="134" t="s">
        <v>9048</v>
      </c>
      <c r="S3947" s="149">
        <v>4.6947222222222234</v>
      </c>
      <c r="T3947" s="149">
        <v>1.5649074074074079</v>
      </c>
      <c r="U3947" s="150">
        <v>45608</v>
      </c>
      <c r="V3947" s="149">
        <v>0.16666666666666607</v>
      </c>
      <c r="W3947" s="130">
        <v>0.89</v>
      </c>
      <c r="X3947" s="135">
        <v>78</v>
      </c>
      <c r="Y3947" s="130" t="str">
        <f t="shared" si="577"/>
        <v>AL49C</v>
      </c>
      <c r="Z3947" s="130" t="str">
        <f t="shared" si="578"/>
        <v>12/LR14XW</v>
      </c>
      <c r="AA3947" s="135">
        <f t="shared" si="579"/>
        <v>0.89</v>
      </c>
      <c r="AB3947" s="135">
        <f t="shared" si="580"/>
        <v>11.17</v>
      </c>
      <c r="AC3947" s="130">
        <f t="shared" si="583"/>
        <v>78</v>
      </c>
      <c r="AD3947" s="130" t="str">
        <f t="shared" si="582"/>
        <v>66000-302</v>
      </c>
      <c r="AE3947" s="136"/>
      <c r="AF3947" s="137"/>
      <c r="AG3947" s="1" t="s">
        <v>573</v>
      </c>
      <c r="AH3947" s="43">
        <v>65512</v>
      </c>
      <c r="AI3947" s="229">
        <v>45607</v>
      </c>
    </row>
    <row r="3948" spans="1:35" x14ac:dyDescent="0.25">
      <c r="A3948" s="140">
        <v>45608</v>
      </c>
      <c r="B3948" s="55" t="s">
        <v>11118</v>
      </c>
      <c r="C3948" s="51" t="s">
        <v>11120</v>
      </c>
      <c r="D3948" s="51" t="s">
        <v>11121</v>
      </c>
      <c r="E3948" s="54">
        <v>45610</v>
      </c>
      <c r="F3948" s="51" t="s">
        <v>339</v>
      </c>
      <c r="G3948" s="48" t="s">
        <v>11119</v>
      </c>
      <c r="H3948" s="52">
        <v>1</v>
      </c>
      <c r="I3948" s="51" t="s">
        <v>732</v>
      </c>
      <c r="J3948" s="1">
        <v>41.2</v>
      </c>
      <c r="K3948" s="132">
        <v>1059027</v>
      </c>
      <c r="L3948" s="131"/>
      <c r="M3948" s="131">
        <v>25.2</v>
      </c>
      <c r="N3948" s="131">
        <v>3.45</v>
      </c>
      <c r="O3948" s="133">
        <f t="shared" si="584"/>
        <v>86.94</v>
      </c>
      <c r="P3948" s="131" t="s">
        <v>3486</v>
      </c>
      <c r="Q3948" s="131" t="s">
        <v>589</v>
      </c>
      <c r="R3948" s="134" t="s">
        <v>9048</v>
      </c>
      <c r="S3948" s="149">
        <v>4.7447222222222214</v>
      </c>
      <c r="T3948" s="149">
        <v>4.7447222222222214</v>
      </c>
      <c r="U3948" s="150">
        <v>45610</v>
      </c>
      <c r="V3948" s="149">
        <v>8.3333333333333037E-2</v>
      </c>
      <c r="W3948" s="130">
        <v>1</v>
      </c>
      <c r="X3948" s="135">
        <v>140</v>
      </c>
      <c r="Y3948" s="130" t="str">
        <f t="shared" si="577"/>
        <v>RL1897</v>
      </c>
      <c r="Z3948" s="130" t="str">
        <f t="shared" si="578"/>
        <v>7/INR18650-35E</v>
      </c>
      <c r="AA3948" s="135">
        <f t="shared" si="579"/>
        <v>1</v>
      </c>
      <c r="AB3948" s="135">
        <f t="shared" si="580"/>
        <v>41.2</v>
      </c>
      <c r="AC3948" s="130">
        <f t="shared" si="583"/>
        <v>140</v>
      </c>
      <c r="AD3948" s="130" t="str">
        <f t="shared" si="582"/>
        <v>66004-156</v>
      </c>
      <c r="AE3948" s="136"/>
      <c r="AF3948" s="137"/>
      <c r="AG3948" s="1" t="s">
        <v>152</v>
      </c>
      <c r="AH3948" s="43" t="s">
        <v>9419</v>
      </c>
      <c r="AI3948" s="229">
        <v>45608</v>
      </c>
    </row>
    <row r="3949" spans="1:35" x14ac:dyDescent="0.25">
      <c r="A3949" s="147">
        <v>45569</v>
      </c>
      <c r="B3949" s="82" t="s">
        <v>10923</v>
      </c>
      <c r="C3949" s="51" t="s">
        <v>5055</v>
      </c>
      <c r="D3949" s="51" t="s">
        <v>972</v>
      </c>
      <c r="E3949" s="54">
        <v>45589</v>
      </c>
      <c r="F3949" s="51" t="s">
        <v>10278</v>
      </c>
      <c r="G3949" s="48" t="s">
        <v>1529</v>
      </c>
      <c r="H3949" s="52">
        <v>4</v>
      </c>
      <c r="I3949" s="51" t="s">
        <v>3492</v>
      </c>
      <c r="J3949" s="1">
        <v>146.82</v>
      </c>
      <c r="K3949" s="132">
        <v>1055018</v>
      </c>
      <c r="L3949" s="131"/>
      <c r="M3949" s="131"/>
      <c r="N3949" s="131"/>
      <c r="O3949" s="133">
        <f t="shared" si="584"/>
        <v>0</v>
      </c>
      <c r="P3949" s="131"/>
      <c r="Q3949" s="131"/>
      <c r="R3949" s="134" t="s">
        <v>297</v>
      </c>
      <c r="S3949" s="149">
        <v>12.97527777777778</v>
      </c>
      <c r="T3949" s="149">
        <v>2.5950555555555561</v>
      </c>
      <c r="U3949" s="150">
        <v>45611</v>
      </c>
      <c r="V3949" s="149">
        <v>0.33333333333333215</v>
      </c>
      <c r="W3949" s="130">
        <v>2.69</v>
      </c>
      <c r="X3949" s="135">
        <v>220</v>
      </c>
      <c r="Y3949" s="130" t="str">
        <f t="shared" si="577"/>
        <v>CH336</v>
      </c>
      <c r="Z3949" s="130" t="str">
        <f t="shared" si="578"/>
        <v>1/TSB-003APCB</v>
      </c>
      <c r="AA3949" s="135">
        <f t="shared" si="579"/>
        <v>2.69</v>
      </c>
      <c r="AB3949" s="135">
        <f t="shared" si="580"/>
        <v>146.82</v>
      </c>
      <c r="AC3949" s="130">
        <f t="shared" si="583"/>
        <v>220</v>
      </c>
      <c r="AD3949" s="130" t="str">
        <f t="shared" si="582"/>
        <v>66001-133</v>
      </c>
      <c r="AE3949" s="136"/>
      <c r="AF3949" s="137"/>
      <c r="AG3949" s="1" t="s">
        <v>152</v>
      </c>
      <c r="AH3949" s="43">
        <v>25091</v>
      </c>
      <c r="AI3949" s="229">
        <v>45568</v>
      </c>
    </row>
    <row r="3950" spans="1:35" x14ac:dyDescent="0.25">
      <c r="A3950" s="146">
        <v>45582</v>
      </c>
      <c r="B3950" s="57" t="s">
        <v>11004</v>
      </c>
      <c r="C3950" s="51" t="s">
        <v>120</v>
      </c>
      <c r="D3950" s="51" t="s">
        <v>1235</v>
      </c>
      <c r="E3950" s="54">
        <v>45623</v>
      </c>
      <c r="F3950" s="51" t="s">
        <v>267</v>
      </c>
      <c r="G3950" s="48" t="s">
        <v>1234</v>
      </c>
      <c r="H3950" s="52">
        <v>10</v>
      </c>
      <c r="I3950" s="51" t="s">
        <v>102</v>
      </c>
      <c r="J3950" s="1">
        <v>89.57</v>
      </c>
      <c r="K3950" s="132">
        <v>1056355</v>
      </c>
      <c r="L3950" s="131"/>
      <c r="M3950" s="131"/>
      <c r="N3950" s="131"/>
      <c r="O3950" s="133">
        <f t="shared" si="584"/>
        <v>0</v>
      </c>
      <c r="P3950" s="131"/>
      <c r="Q3950" s="131"/>
      <c r="R3950" s="134" t="s">
        <v>1008</v>
      </c>
      <c r="S3950" s="149">
        <v>7.336666666666666</v>
      </c>
      <c r="T3950" s="149">
        <v>0.73366666666666658</v>
      </c>
      <c r="U3950" s="150">
        <v>45616</v>
      </c>
      <c r="V3950" s="149">
        <v>0.66666666666666696</v>
      </c>
      <c r="W3950" s="130">
        <v>0.41</v>
      </c>
      <c r="X3950" s="135">
        <v>113.4</v>
      </c>
      <c r="Y3950" s="130" t="str">
        <f t="shared" si="577"/>
        <v>CH108</v>
      </c>
      <c r="Z3950" s="130" t="str">
        <f t="shared" si="578"/>
        <v>TSB-002</v>
      </c>
      <c r="AA3950" s="135">
        <f t="shared" si="579"/>
        <v>0.41</v>
      </c>
      <c r="AB3950" s="135">
        <f t="shared" si="580"/>
        <v>89.57</v>
      </c>
      <c r="AC3950" s="130">
        <f t="shared" si="583"/>
        <v>113.4</v>
      </c>
      <c r="AD3950" s="130" t="str">
        <f t="shared" si="582"/>
        <v>66000-018</v>
      </c>
      <c r="AE3950" s="136"/>
      <c r="AF3950" s="137"/>
      <c r="AG3950" s="1" t="s">
        <v>153</v>
      </c>
      <c r="AH3950" s="43">
        <v>66116</v>
      </c>
      <c r="AI3950" s="229">
        <v>45581</v>
      </c>
    </row>
    <row r="3951" spans="1:35" x14ac:dyDescent="0.25">
      <c r="A3951" s="147">
        <v>45611</v>
      </c>
      <c r="B3951" s="82" t="s">
        <v>11132</v>
      </c>
      <c r="C3951" s="51" t="s">
        <v>530</v>
      </c>
      <c r="D3951" s="51" t="s">
        <v>11134</v>
      </c>
      <c r="E3951" s="54">
        <v>45616</v>
      </c>
      <c r="F3951" s="51" t="s">
        <v>1626</v>
      </c>
      <c r="G3951" s="48" t="s">
        <v>11133</v>
      </c>
      <c r="H3951" s="52">
        <v>2</v>
      </c>
      <c r="I3951" s="51" t="s">
        <v>293</v>
      </c>
      <c r="J3951" s="1">
        <v>11.53</v>
      </c>
      <c r="K3951" s="132">
        <v>1059471</v>
      </c>
      <c r="L3951" s="131"/>
      <c r="M3951" s="131">
        <v>7.2</v>
      </c>
      <c r="N3951" s="131">
        <v>1.7</v>
      </c>
      <c r="O3951" s="133">
        <f t="shared" si="584"/>
        <v>12.24</v>
      </c>
      <c r="P3951" s="131" t="s">
        <v>3497</v>
      </c>
      <c r="Q3951" s="131" t="s">
        <v>464</v>
      </c>
      <c r="R3951" s="134" t="s">
        <v>9048</v>
      </c>
      <c r="S3951" s="149">
        <v>2.7633333333333336</v>
      </c>
      <c r="T3951" s="149">
        <v>1.3816666666666668</v>
      </c>
      <c r="U3951" s="150">
        <v>45616</v>
      </c>
      <c r="V3951" s="149">
        <v>8.3333333333333037E-2</v>
      </c>
      <c r="W3951" s="130">
        <v>0.5</v>
      </c>
      <c r="X3951" s="135">
        <v>38</v>
      </c>
      <c r="Y3951" s="130" t="str">
        <f t="shared" si="577"/>
        <v>N2167</v>
      </c>
      <c r="Z3951" s="130" t="str">
        <f t="shared" si="578"/>
        <v>6/AA1700</v>
      </c>
      <c r="AA3951" s="135">
        <f t="shared" si="579"/>
        <v>0.5</v>
      </c>
      <c r="AB3951" s="135">
        <f t="shared" si="580"/>
        <v>11.53</v>
      </c>
      <c r="AC3951" s="130">
        <f t="shared" si="583"/>
        <v>38</v>
      </c>
      <c r="AD3951" s="130" t="str">
        <f t="shared" si="582"/>
        <v>66003-686</v>
      </c>
      <c r="AE3951" s="136"/>
      <c r="AF3951" s="137"/>
      <c r="AG3951" s="1" t="s">
        <v>152</v>
      </c>
      <c r="AH3951" s="43">
        <v>65526</v>
      </c>
      <c r="AI3951" s="229">
        <v>45610</v>
      </c>
    </row>
    <row r="3952" spans="1:35" x14ac:dyDescent="0.25">
      <c r="A3952" s="147">
        <v>45611</v>
      </c>
      <c r="B3952" s="82" t="s">
        <v>11129</v>
      </c>
      <c r="C3952" s="51" t="s">
        <v>5376</v>
      </c>
      <c r="D3952" s="51" t="s">
        <v>11131</v>
      </c>
      <c r="E3952" s="54">
        <v>45616</v>
      </c>
      <c r="F3952" s="51" t="s">
        <v>1626</v>
      </c>
      <c r="G3952" s="48" t="s">
        <v>11130</v>
      </c>
      <c r="H3952" s="52">
        <v>1</v>
      </c>
      <c r="I3952" s="51" t="s">
        <v>326</v>
      </c>
      <c r="J3952" s="1">
        <v>18.329999999999998</v>
      </c>
      <c r="K3952" s="132">
        <v>1059471</v>
      </c>
      <c r="L3952" s="131"/>
      <c r="M3952" s="131">
        <v>4.8</v>
      </c>
      <c r="N3952" s="131">
        <v>4.5</v>
      </c>
      <c r="O3952" s="133">
        <f t="shared" si="584"/>
        <v>21.599999999999998</v>
      </c>
      <c r="P3952" s="131" t="s">
        <v>3497</v>
      </c>
      <c r="Q3952" s="131" t="s">
        <v>562</v>
      </c>
      <c r="R3952" s="134" t="s">
        <v>9048</v>
      </c>
      <c r="S3952" s="149">
        <v>0.8627777777777772</v>
      </c>
      <c r="T3952" s="149">
        <v>0.8627777777777772</v>
      </c>
      <c r="U3952" s="150">
        <v>45616</v>
      </c>
      <c r="V3952" s="149">
        <v>8.3333333333333037E-2</v>
      </c>
      <c r="W3952" s="130">
        <v>0.5</v>
      </c>
      <c r="X3952" s="135">
        <v>60</v>
      </c>
      <c r="Y3952" s="130" t="str">
        <f t="shared" si="577"/>
        <v>N2166</v>
      </c>
      <c r="Z3952" s="130" t="str">
        <f t="shared" si="578"/>
        <v>4/MH-C4500HT</v>
      </c>
      <c r="AA3952" s="135">
        <f t="shared" si="579"/>
        <v>0.5</v>
      </c>
      <c r="AB3952" s="135">
        <f t="shared" si="580"/>
        <v>18.329999999999998</v>
      </c>
      <c r="AC3952" s="130">
        <f t="shared" si="583"/>
        <v>60</v>
      </c>
      <c r="AD3952" s="130" t="str">
        <f t="shared" si="582"/>
        <v>66003-685</v>
      </c>
      <c r="AE3952" s="136"/>
      <c r="AF3952" s="137"/>
      <c r="AG3952" s="1" t="s">
        <v>152</v>
      </c>
      <c r="AH3952" s="43">
        <v>65526</v>
      </c>
      <c r="AI3952" s="229">
        <v>45610</v>
      </c>
    </row>
    <row r="3953" spans="1:35" x14ac:dyDescent="0.25">
      <c r="A3953" s="139">
        <v>45614</v>
      </c>
      <c r="B3953" s="58">
        <v>345564</v>
      </c>
      <c r="C3953" s="236" t="s">
        <v>450</v>
      </c>
      <c r="D3953" s="51" t="s">
        <v>11162</v>
      </c>
      <c r="E3953" s="54">
        <v>45617</v>
      </c>
      <c r="F3953" s="51" t="s">
        <v>11160</v>
      </c>
      <c r="G3953" s="48" t="s">
        <v>11161</v>
      </c>
      <c r="H3953" s="52">
        <v>1</v>
      </c>
      <c r="I3953" s="51" t="s">
        <v>295</v>
      </c>
      <c r="J3953" s="1">
        <v>5.8</v>
      </c>
      <c r="K3953" s="132">
        <v>1059854</v>
      </c>
      <c r="L3953" s="131" t="s">
        <v>11159</v>
      </c>
      <c r="M3953" s="131">
        <v>3.7</v>
      </c>
      <c r="N3953" s="131">
        <v>1.1499999999999999</v>
      </c>
      <c r="O3953" s="133">
        <f t="shared" si="584"/>
        <v>4.2549999999999999</v>
      </c>
      <c r="P3953" s="131" t="s">
        <v>3486</v>
      </c>
      <c r="Q3953" s="131" t="s">
        <v>412</v>
      </c>
      <c r="R3953" s="134" t="s">
        <v>248</v>
      </c>
      <c r="S3953" s="149">
        <v>1.1758333333333346</v>
      </c>
      <c r="T3953" s="149">
        <v>1.1758333333333346</v>
      </c>
      <c r="U3953" s="150">
        <v>45615</v>
      </c>
      <c r="V3953" s="149">
        <v>8.333333333333437E-2</v>
      </c>
      <c r="W3953" s="130">
        <v>1</v>
      </c>
      <c r="X3953" s="135">
        <v>52.49</v>
      </c>
      <c r="Y3953" s="130" t="str">
        <f t="shared" si="577"/>
        <v>RL909</v>
      </c>
      <c r="Z3953" s="130" t="str">
        <f t="shared" si="578"/>
        <v>1/UF553450Z</v>
      </c>
      <c r="AA3953" s="135">
        <f t="shared" si="579"/>
        <v>1</v>
      </c>
      <c r="AB3953" s="135">
        <f t="shared" si="580"/>
        <v>5.8</v>
      </c>
      <c r="AC3953" s="130">
        <f t="shared" si="583"/>
        <v>52.49</v>
      </c>
      <c r="AD3953" s="130" t="str">
        <f t="shared" si="582"/>
        <v>22000-489E</v>
      </c>
      <c r="AE3953" s="136"/>
      <c r="AF3953" s="137"/>
      <c r="AG3953" s="1" t="s">
        <v>573</v>
      </c>
      <c r="AH3953" s="43">
        <v>2965</v>
      </c>
      <c r="AI3953" s="229">
        <v>45614</v>
      </c>
    </row>
    <row r="3954" spans="1:35" x14ac:dyDescent="0.25">
      <c r="A3954" s="140">
        <v>45601</v>
      </c>
      <c r="B3954" s="55" t="s">
        <v>11087</v>
      </c>
      <c r="C3954" s="51" t="s">
        <v>8404</v>
      </c>
      <c r="D3954" s="51" t="s">
        <v>4141</v>
      </c>
      <c r="E3954" s="54">
        <v>45618</v>
      </c>
      <c r="F3954" s="51" t="s">
        <v>1753</v>
      </c>
      <c r="G3954" s="48" t="s">
        <v>4139</v>
      </c>
      <c r="H3954" s="52">
        <v>26</v>
      </c>
      <c r="I3954" s="51" t="s">
        <v>256</v>
      </c>
      <c r="J3954" s="1">
        <v>2.85</v>
      </c>
      <c r="K3954" s="132">
        <v>1058121</v>
      </c>
      <c r="L3954" s="131"/>
      <c r="M3954" s="131">
        <v>12</v>
      </c>
      <c r="N3954" s="131"/>
      <c r="O3954" s="133">
        <f t="shared" si="584"/>
        <v>0</v>
      </c>
      <c r="P3954" s="131" t="s">
        <v>3538</v>
      </c>
      <c r="Q3954" s="131" t="s">
        <v>632</v>
      </c>
      <c r="R3954" s="134" t="s">
        <v>248</v>
      </c>
      <c r="S3954" s="149">
        <v>19.142777777777781</v>
      </c>
      <c r="T3954" s="149">
        <v>0.73626068376068388</v>
      </c>
      <c r="U3954" s="150">
        <v>45614</v>
      </c>
      <c r="V3954" s="149">
        <v>0.8333333333333357</v>
      </c>
      <c r="W3954" s="130">
        <v>0.39</v>
      </c>
      <c r="X3954" s="135">
        <v>36</v>
      </c>
      <c r="Y3954" s="130" t="str">
        <f t="shared" si="577"/>
        <v>AL141</v>
      </c>
      <c r="Z3954" s="130" t="str">
        <f t="shared" si="578"/>
        <v>8/LR6T</v>
      </c>
      <c r="AA3954" s="135">
        <f t="shared" si="579"/>
        <v>0.39</v>
      </c>
      <c r="AB3954" s="135">
        <f t="shared" si="580"/>
        <v>2.85</v>
      </c>
      <c r="AC3954" s="130">
        <f t="shared" si="583"/>
        <v>36</v>
      </c>
      <c r="AD3954" s="130" t="str">
        <f t="shared" si="582"/>
        <v>66000-186</v>
      </c>
      <c r="AE3954" s="136"/>
      <c r="AF3954" s="137"/>
      <c r="AG3954" s="1" t="s">
        <v>153</v>
      </c>
      <c r="AH3954" s="43">
        <v>35006</v>
      </c>
      <c r="AI3954" s="229">
        <v>45597</v>
      </c>
    </row>
    <row r="3955" spans="1:35" x14ac:dyDescent="0.25">
      <c r="A3955" s="140">
        <v>45580</v>
      </c>
      <c r="B3955" s="55" t="s">
        <v>10923</v>
      </c>
      <c r="C3955" s="51" t="s">
        <v>5055</v>
      </c>
      <c r="D3955" s="51" t="s">
        <v>972</v>
      </c>
      <c r="E3955" s="54">
        <v>45589</v>
      </c>
      <c r="F3955" s="51" t="s">
        <v>10278</v>
      </c>
      <c r="G3955" s="48" t="s">
        <v>1529</v>
      </c>
      <c r="H3955" s="52">
        <v>5</v>
      </c>
      <c r="I3955" s="51" t="s">
        <v>3492</v>
      </c>
      <c r="J3955" s="1">
        <v>146.82</v>
      </c>
      <c r="K3955" s="132">
        <v>1055018</v>
      </c>
      <c r="L3955" s="131"/>
      <c r="M3955" s="131"/>
      <c r="N3955" s="131"/>
      <c r="O3955" s="133">
        <f t="shared" si="584"/>
        <v>0</v>
      </c>
      <c r="P3955" s="131"/>
      <c r="Q3955" s="131"/>
      <c r="R3955" s="134" t="s">
        <v>297</v>
      </c>
      <c r="S3955" s="149">
        <v>12.97527777777778</v>
      </c>
      <c r="T3955" s="149">
        <v>2.5950555555555561</v>
      </c>
      <c r="U3955" s="150">
        <v>45611</v>
      </c>
      <c r="V3955" s="149">
        <v>0.33333333333333348</v>
      </c>
      <c r="W3955" s="130">
        <v>2.71</v>
      </c>
      <c r="X3955" s="135">
        <v>220</v>
      </c>
      <c r="Y3955" s="130" t="str">
        <f t="shared" si="577"/>
        <v>CH336</v>
      </c>
      <c r="Z3955" s="130" t="str">
        <f t="shared" si="578"/>
        <v>1/TSB-003APCB</v>
      </c>
      <c r="AA3955" s="135">
        <f t="shared" si="579"/>
        <v>2.71</v>
      </c>
      <c r="AB3955" s="135">
        <f t="shared" si="580"/>
        <v>146.82</v>
      </c>
      <c r="AC3955" s="130">
        <f t="shared" si="583"/>
        <v>220</v>
      </c>
      <c r="AD3955" s="130" t="str">
        <f t="shared" si="582"/>
        <v>66001-133</v>
      </c>
      <c r="AE3955" s="136"/>
      <c r="AF3955" s="137"/>
      <c r="AG3955" s="1" t="s">
        <v>152</v>
      </c>
      <c r="AH3955" s="43">
        <v>25091</v>
      </c>
      <c r="AI3955" s="229">
        <v>45568</v>
      </c>
    </row>
    <row r="3956" spans="1:35" x14ac:dyDescent="0.25">
      <c r="A3956" s="140">
        <v>45594</v>
      </c>
      <c r="B3956" s="55" t="s">
        <v>11048</v>
      </c>
      <c r="C3956" s="51"/>
      <c r="D3956" s="51" t="s">
        <v>11050</v>
      </c>
      <c r="E3956" s="54">
        <v>45611</v>
      </c>
      <c r="F3956" s="51" t="s">
        <v>3091</v>
      </c>
      <c r="G3956" s="48" t="s">
        <v>11049</v>
      </c>
      <c r="H3956" s="52">
        <v>10</v>
      </c>
      <c r="I3956" s="51" t="s">
        <v>4496</v>
      </c>
      <c r="J3956" s="1">
        <v>5.08</v>
      </c>
      <c r="K3956" s="132">
        <v>1056939</v>
      </c>
      <c r="L3956" s="131"/>
      <c r="M3956" s="131"/>
      <c r="N3956" s="131"/>
      <c r="O3956" s="133">
        <f t="shared" si="584"/>
        <v>0</v>
      </c>
      <c r="P3956" s="131"/>
      <c r="Q3956" s="131"/>
      <c r="R3956" s="134" t="s">
        <v>9048</v>
      </c>
      <c r="S3956" s="149">
        <v>2.6383333333333341</v>
      </c>
      <c r="T3956" s="149">
        <v>0.26383333333333342</v>
      </c>
      <c r="U3956" s="150">
        <v>45611</v>
      </c>
      <c r="V3956" s="149">
        <v>0.16666666666666607</v>
      </c>
      <c r="W3956" s="130">
        <v>0.25</v>
      </c>
      <c r="X3956" s="135">
        <v>20</v>
      </c>
      <c r="Y3956" s="130" t="str">
        <f t="shared" si="577"/>
        <v>CA234</v>
      </c>
      <c r="Z3956" s="130">
        <f t="shared" si="578"/>
        <v>0</v>
      </c>
      <c r="AA3956" s="135">
        <f t="shared" si="579"/>
        <v>0.25</v>
      </c>
      <c r="AB3956" s="135">
        <f t="shared" si="580"/>
        <v>5.08</v>
      </c>
      <c r="AC3956" s="130">
        <f t="shared" si="583"/>
        <v>20</v>
      </c>
      <c r="AD3956" s="130" t="str">
        <f t="shared" si="582"/>
        <v>66003-333</v>
      </c>
      <c r="AE3956" s="136"/>
      <c r="AF3956" s="137"/>
      <c r="AG3956" s="1" t="s">
        <v>151</v>
      </c>
      <c r="AH3956" s="43">
        <v>65365</v>
      </c>
      <c r="AI3956" s="229">
        <v>45590</v>
      </c>
    </row>
    <row r="3957" spans="1:35" x14ac:dyDescent="0.25">
      <c r="A3957" s="140">
        <v>45615</v>
      </c>
      <c r="B3957" s="55" t="s">
        <v>11163</v>
      </c>
      <c r="C3957" s="51" t="s">
        <v>3872</v>
      </c>
      <c r="D3957" s="51" t="s">
        <v>11168</v>
      </c>
      <c r="E3957" s="54">
        <v>45628</v>
      </c>
      <c r="F3957" s="51" t="s">
        <v>3116</v>
      </c>
      <c r="G3957" s="48" t="s">
        <v>11164</v>
      </c>
      <c r="H3957" s="52">
        <v>1</v>
      </c>
      <c r="I3957" s="51" t="s">
        <v>293</v>
      </c>
      <c r="J3957" s="1">
        <v>7.69</v>
      </c>
      <c r="K3957" s="132">
        <v>1059888</v>
      </c>
      <c r="L3957" s="131"/>
      <c r="M3957" s="131">
        <v>4.8</v>
      </c>
      <c r="N3957" s="131">
        <v>1.7</v>
      </c>
      <c r="O3957" s="133">
        <f t="shared" si="584"/>
        <v>8.16</v>
      </c>
      <c r="P3957" s="131" t="s">
        <v>3497</v>
      </c>
      <c r="Q3957" s="131" t="s">
        <v>562</v>
      </c>
      <c r="R3957" s="134" t="s">
        <v>248</v>
      </c>
      <c r="S3957" s="149">
        <v>1.0227777777777782</v>
      </c>
      <c r="T3957" s="149">
        <v>1.0227777777777782</v>
      </c>
      <c r="U3957" s="150">
        <v>45615</v>
      </c>
      <c r="V3957" s="149">
        <v>8.3333333333333037E-2</v>
      </c>
      <c r="W3957" s="130">
        <v>0.25</v>
      </c>
      <c r="X3957" s="135">
        <v>40</v>
      </c>
      <c r="Y3957" s="130" t="str">
        <f t="shared" si="577"/>
        <v>RECELL1755</v>
      </c>
      <c r="Z3957" s="130" t="str">
        <f t="shared" si="578"/>
        <v>4/AA1700</v>
      </c>
      <c r="AA3957" s="135">
        <f t="shared" si="579"/>
        <v>0.25</v>
      </c>
      <c r="AB3957" s="135">
        <f t="shared" si="580"/>
        <v>7.69</v>
      </c>
      <c r="AC3957" s="130">
        <f t="shared" si="583"/>
        <v>40</v>
      </c>
      <c r="AD3957" s="130" t="str">
        <f t="shared" si="582"/>
        <v>66003-339</v>
      </c>
      <c r="AE3957" s="136"/>
      <c r="AF3957" s="137"/>
      <c r="AG3957" s="1" t="s">
        <v>9312</v>
      </c>
      <c r="AH3957" s="43">
        <v>65517</v>
      </c>
      <c r="AI3957" s="229">
        <v>45614</v>
      </c>
    </row>
    <row r="3958" spans="1:35" x14ac:dyDescent="0.25">
      <c r="A3958" s="147">
        <v>45590</v>
      </c>
      <c r="B3958" s="82" t="s">
        <v>11031</v>
      </c>
      <c r="C3958" s="51" t="s">
        <v>655</v>
      </c>
      <c r="D3958" s="51" t="s">
        <v>656</v>
      </c>
      <c r="E3958" s="54">
        <v>45609</v>
      </c>
      <c r="F3958" s="51" t="s">
        <v>652</v>
      </c>
      <c r="G3958" s="48" t="s">
        <v>653</v>
      </c>
      <c r="H3958" s="52">
        <v>360</v>
      </c>
      <c r="I3958" s="51" t="s">
        <v>654</v>
      </c>
      <c r="J3958" s="1">
        <v>5.58</v>
      </c>
      <c r="K3958" s="132">
        <v>1057068</v>
      </c>
      <c r="L3958" s="131"/>
      <c r="M3958" s="131">
        <v>3.6</v>
      </c>
      <c r="N3958" s="131">
        <v>2.25</v>
      </c>
      <c r="O3958" s="133">
        <f t="shared" si="584"/>
        <v>8.1</v>
      </c>
      <c r="P3958" s="131" t="s">
        <v>3486</v>
      </c>
      <c r="Q3958" s="131" t="s">
        <v>412</v>
      </c>
      <c r="R3958" s="134" t="s">
        <v>11127</v>
      </c>
      <c r="S3958" s="149">
        <v>60.051111111111105</v>
      </c>
      <c r="T3958" s="149">
        <v>0.16680864197530862</v>
      </c>
      <c r="U3958" s="150">
        <v>45622</v>
      </c>
      <c r="V3958" s="149">
        <v>5</v>
      </c>
      <c r="W3958" s="130">
        <v>0.13</v>
      </c>
      <c r="X3958" s="135">
        <v>12.8</v>
      </c>
      <c r="Y3958" s="130" t="str">
        <f t="shared" si="577"/>
        <v>RL1232</v>
      </c>
      <c r="Z3958" s="130" t="str">
        <f t="shared" si="578"/>
        <v>1/UR18650A</v>
      </c>
      <c r="AA3958" s="135">
        <f t="shared" si="579"/>
        <v>0.13</v>
      </c>
      <c r="AB3958" s="135">
        <f t="shared" si="580"/>
        <v>5.58</v>
      </c>
      <c r="AC3958" s="130">
        <f t="shared" si="583"/>
        <v>12.8</v>
      </c>
      <c r="AD3958" s="130" t="str">
        <f t="shared" si="582"/>
        <v>67001-718</v>
      </c>
      <c r="AE3958" s="136"/>
      <c r="AF3958" s="137"/>
      <c r="AG3958" s="1" t="s">
        <v>153</v>
      </c>
      <c r="AH3958" s="43">
        <v>35562</v>
      </c>
      <c r="AI3958" s="229">
        <v>45588</v>
      </c>
    </row>
    <row r="3959" spans="1:35" x14ac:dyDescent="0.25">
      <c r="A3959" s="139">
        <v>45614</v>
      </c>
      <c r="B3959" s="58" t="s">
        <v>11140</v>
      </c>
      <c r="C3959" s="51" t="s">
        <v>7568</v>
      </c>
      <c r="D3959" s="51" t="s">
        <v>11141</v>
      </c>
      <c r="E3959" s="54">
        <v>45624</v>
      </c>
      <c r="F3959" s="51" t="s">
        <v>3780</v>
      </c>
      <c r="G3959" s="48" t="s">
        <v>9022</v>
      </c>
      <c r="H3959" s="52">
        <v>1</v>
      </c>
      <c r="I3959" s="51" t="s">
        <v>315</v>
      </c>
      <c r="J3959" s="1">
        <v>14.21</v>
      </c>
      <c r="K3959" s="132">
        <v>1059523</v>
      </c>
      <c r="L3959" s="131"/>
      <c r="M3959" s="131">
        <v>1.2</v>
      </c>
      <c r="N3959" s="131">
        <v>13.2</v>
      </c>
      <c r="O3959" s="133">
        <f>N3959*M3959</f>
        <v>15.839999999999998</v>
      </c>
      <c r="P3959" s="131" t="s">
        <v>3497</v>
      </c>
      <c r="Q3959" s="131" t="s">
        <v>11142</v>
      </c>
      <c r="R3959" s="134" t="s">
        <v>9048</v>
      </c>
      <c r="S3959" s="149">
        <v>1.6869444444444461</v>
      </c>
      <c r="T3959" s="149">
        <v>1.6869444444444461</v>
      </c>
      <c r="U3959" s="150">
        <v>45622</v>
      </c>
      <c r="V3959" s="149">
        <v>8.3333333333333037E-2</v>
      </c>
      <c r="W3959" s="130">
        <v>0.55000000000000004</v>
      </c>
      <c r="X3959" s="135">
        <v>49</v>
      </c>
      <c r="Y3959" s="130" t="str">
        <f t="shared" si="577"/>
        <v>RECELL1688</v>
      </c>
      <c r="Z3959" s="130" t="str">
        <f t="shared" si="578"/>
        <v>8/HR-AAU</v>
      </c>
      <c r="AA3959" s="135">
        <f t="shared" si="579"/>
        <v>0.55000000000000004</v>
      </c>
      <c r="AB3959" s="135">
        <f t="shared" si="580"/>
        <v>14.21</v>
      </c>
      <c r="AC3959" s="130">
        <f t="shared" si="583"/>
        <v>49</v>
      </c>
      <c r="AD3959" s="130" t="str">
        <f t="shared" si="582"/>
        <v>30006-239</v>
      </c>
      <c r="AE3959" s="136"/>
      <c r="AF3959" s="137"/>
      <c r="AG3959" s="1" t="s">
        <v>152</v>
      </c>
      <c r="AH3959" s="43">
        <v>2240</v>
      </c>
      <c r="AI3959" s="229">
        <v>45610</v>
      </c>
    </row>
    <row r="3960" spans="1:35" x14ac:dyDescent="0.25">
      <c r="A3960" s="139">
        <v>45614</v>
      </c>
      <c r="B3960" s="58" t="s">
        <v>11147</v>
      </c>
      <c r="C3960" s="51" t="s">
        <v>646</v>
      </c>
      <c r="D3960" s="51" t="s">
        <v>647</v>
      </c>
      <c r="E3960" s="54">
        <v>45625</v>
      </c>
      <c r="F3960" s="51" t="s">
        <v>883</v>
      </c>
      <c r="G3960" s="48" t="s">
        <v>645</v>
      </c>
      <c r="H3960" s="52">
        <v>1</v>
      </c>
      <c r="I3960" s="51" t="s">
        <v>113</v>
      </c>
      <c r="J3960" s="1">
        <v>15.31</v>
      </c>
      <c r="K3960" s="132">
        <v>1059633</v>
      </c>
      <c r="L3960" s="131"/>
      <c r="M3960" s="131">
        <v>10.8</v>
      </c>
      <c r="N3960" s="131">
        <v>3.35</v>
      </c>
      <c r="O3960" s="133">
        <f t="shared" ref="O3960" si="585">N3960*M3960</f>
        <v>36.180000000000007</v>
      </c>
      <c r="P3960" s="131" t="s">
        <v>3486</v>
      </c>
      <c r="Q3960" s="131" t="s">
        <v>577</v>
      </c>
      <c r="R3960" s="134" t="s">
        <v>9048</v>
      </c>
      <c r="S3960" s="149">
        <v>1.8113888888888852</v>
      </c>
      <c r="T3960" s="149">
        <v>1.8113888888888852</v>
      </c>
      <c r="U3960" s="150">
        <v>45621</v>
      </c>
      <c r="V3960" s="149">
        <v>8.3333333333333037E-2</v>
      </c>
      <c r="W3960" s="130">
        <v>1.0900000000000001</v>
      </c>
      <c r="X3960" s="135">
        <v>131.79</v>
      </c>
      <c r="Y3960" s="130" t="str">
        <f t="shared" si="577"/>
        <v>RECELL381</v>
      </c>
      <c r="Z3960" s="130" t="str">
        <f t="shared" si="578"/>
        <v>3/NCR18650B</v>
      </c>
      <c r="AA3960" s="135">
        <f t="shared" si="579"/>
        <v>1.0900000000000001</v>
      </c>
      <c r="AB3960" s="135">
        <f t="shared" si="580"/>
        <v>15.31</v>
      </c>
      <c r="AC3960" s="130">
        <f t="shared" si="583"/>
        <v>131.79</v>
      </c>
      <c r="AD3960" s="130" t="str">
        <f t="shared" si="582"/>
        <v>22000-535F</v>
      </c>
      <c r="AE3960" s="136"/>
      <c r="AF3960" s="137"/>
      <c r="AG3960" s="1" t="s">
        <v>9312</v>
      </c>
      <c r="AH3960" s="43">
        <v>34800</v>
      </c>
      <c r="AI3960" s="229">
        <v>45611</v>
      </c>
    </row>
    <row r="3961" spans="1:35" x14ac:dyDescent="0.25">
      <c r="A3961" s="139">
        <v>45614</v>
      </c>
      <c r="B3961" s="58" t="s">
        <v>11145</v>
      </c>
      <c r="C3961" s="51" t="s">
        <v>1328</v>
      </c>
      <c r="D3961" s="51" t="s">
        <v>7523</v>
      </c>
      <c r="E3961" s="54">
        <v>45624</v>
      </c>
      <c r="F3961" s="51" t="s">
        <v>2203</v>
      </c>
      <c r="G3961" s="48" t="s">
        <v>7522</v>
      </c>
      <c r="H3961" s="52">
        <v>8</v>
      </c>
      <c r="I3961" s="51" t="s">
        <v>344</v>
      </c>
      <c r="J3961" s="1">
        <v>6.2</v>
      </c>
      <c r="K3961" s="132">
        <v>1059524</v>
      </c>
      <c r="L3961" s="131"/>
      <c r="M3961" s="131">
        <v>4.8</v>
      </c>
      <c r="N3961" s="131">
        <v>1.8</v>
      </c>
      <c r="O3961" s="133">
        <f>N3961*M3961</f>
        <v>8.64</v>
      </c>
      <c r="P3961" s="131" t="s">
        <v>4011</v>
      </c>
      <c r="Q3961" s="131" t="s">
        <v>562</v>
      </c>
      <c r="R3961" s="134" t="s">
        <v>248</v>
      </c>
      <c r="S3961" s="149">
        <v>2.1066666666666656</v>
      </c>
      <c r="T3961" s="149">
        <v>0.2633333333333332</v>
      </c>
      <c r="U3961" s="150">
        <v>45621</v>
      </c>
      <c r="V3961" s="149">
        <v>0.25000000000000178</v>
      </c>
      <c r="W3961" s="130">
        <v>0.18</v>
      </c>
      <c r="X3961" s="135">
        <v>20.2</v>
      </c>
      <c r="Y3961" s="130" t="str">
        <f t="shared" si="577"/>
        <v>N1358</v>
      </c>
      <c r="Z3961" s="130" t="str">
        <f t="shared" si="578"/>
        <v>4/IT1800Cs</v>
      </c>
      <c r="AA3961" s="135">
        <f t="shared" si="579"/>
        <v>0.18</v>
      </c>
      <c r="AB3961" s="135">
        <f t="shared" si="580"/>
        <v>6.2</v>
      </c>
      <c r="AC3961" s="130">
        <f t="shared" si="583"/>
        <v>20.2</v>
      </c>
      <c r="AD3961" s="130" t="str">
        <f t="shared" si="582"/>
        <v>30004-284FL-L</v>
      </c>
      <c r="AE3961" s="136"/>
      <c r="AF3961" s="137"/>
      <c r="AG3961" s="1" t="s">
        <v>10874</v>
      </c>
      <c r="AH3961" s="43" t="s">
        <v>2206</v>
      </c>
      <c r="AI3961" s="229">
        <v>45610</v>
      </c>
    </row>
    <row r="3962" spans="1:35" x14ac:dyDescent="0.25">
      <c r="A3962" s="139">
        <v>45614</v>
      </c>
      <c r="B3962" s="58" t="s">
        <v>11138</v>
      </c>
      <c r="C3962" s="51" t="s">
        <v>3126</v>
      </c>
      <c r="D3962" s="51" t="s">
        <v>10000</v>
      </c>
      <c r="E3962" s="54">
        <v>45624</v>
      </c>
      <c r="F3962" s="51" t="s">
        <v>360</v>
      </c>
      <c r="G3962" s="48" t="s">
        <v>4247</v>
      </c>
      <c r="H3962" s="52">
        <v>1</v>
      </c>
      <c r="I3962" s="51" t="s">
        <v>288</v>
      </c>
      <c r="J3962" s="1">
        <v>12.25</v>
      </c>
      <c r="K3962" s="132">
        <v>1059463</v>
      </c>
      <c r="L3962" s="131"/>
      <c r="M3962" s="131">
        <v>4.8</v>
      </c>
      <c r="N3962" s="131">
        <v>4</v>
      </c>
      <c r="O3962" s="133">
        <f>N3962*M3962</f>
        <v>19.2</v>
      </c>
      <c r="P3962" s="131" t="s">
        <v>3497</v>
      </c>
      <c r="Q3962" s="131" t="s">
        <v>562</v>
      </c>
      <c r="R3962" s="134" t="s">
        <v>9048</v>
      </c>
      <c r="S3962" s="149">
        <v>0.67361111111111027</v>
      </c>
      <c r="T3962" s="149">
        <v>0.67361111111111027</v>
      </c>
      <c r="U3962" s="150">
        <v>45621</v>
      </c>
      <c r="V3962" s="149">
        <v>8.3333333333333037E-2</v>
      </c>
      <c r="W3962" s="130">
        <v>0.5</v>
      </c>
      <c r="X3962" s="135">
        <v>59.93</v>
      </c>
      <c r="Y3962" s="130" t="str">
        <f t="shared" si="577"/>
        <v>N2134</v>
      </c>
      <c r="Z3962" s="130" t="str">
        <f t="shared" si="578"/>
        <v>4/HR-4/3AU</v>
      </c>
      <c r="AA3962" s="135">
        <f t="shared" si="579"/>
        <v>0.5</v>
      </c>
      <c r="AB3962" s="135">
        <f t="shared" si="580"/>
        <v>12.25</v>
      </c>
      <c r="AC3962" s="130">
        <f t="shared" si="583"/>
        <v>59.93</v>
      </c>
      <c r="AD3962" s="130" t="str">
        <f t="shared" si="582"/>
        <v>22000-999E</v>
      </c>
      <c r="AE3962" s="136"/>
      <c r="AF3962" s="137"/>
      <c r="AG3962" s="1" t="s">
        <v>9312</v>
      </c>
      <c r="AH3962" s="43">
        <v>23922</v>
      </c>
      <c r="AI3962" s="229">
        <v>45610</v>
      </c>
    </row>
    <row r="3963" spans="1:35" x14ac:dyDescent="0.25">
      <c r="A3963" s="147">
        <v>45618</v>
      </c>
      <c r="B3963" s="189">
        <v>345691</v>
      </c>
      <c r="C3963" s="175" t="s">
        <v>532</v>
      </c>
      <c r="D3963" s="175" t="s">
        <v>11206</v>
      </c>
      <c r="E3963" s="187">
        <v>45631</v>
      </c>
      <c r="F3963" s="175" t="s">
        <v>5041</v>
      </c>
      <c r="G3963" s="176" t="s">
        <v>11174</v>
      </c>
      <c r="H3963" s="177">
        <v>1</v>
      </c>
      <c r="I3963" s="1" t="s">
        <v>364</v>
      </c>
      <c r="J3963" s="1">
        <v>10.08</v>
      </c>
      <c r="K3963" s="132">
        <v>1060339</v>
      </c>
      <c r="L3963" s="131"/>
      <c r="M3963" s="131">
        <v>11.1</v>
      </c>
      <c r="N3963" s="131">
        <v>2.6</v>
      </c>
      <c r="O3963" s="133">
        <v>10.08</v>
      </c>
      <c r="P3963" s="131" t="s">
        <v>5138</v>
      </c>
      <c r="Q3963" s="131" t="s">
        <v>577</v>
      </c>
      <c r="R3963" s="134" t="s">
        <v>9048</v>
      </c>
      <c r="S3963" s="149">
        <v>1.1458333333333326</v>
      </c>
      <c r="T3963" s="149">
        <v>1.1458333333333326</v>
      </c>
      <c r="U3963" s="150">
        <v>45621</v>
      </c>
      <c r="V3963" s="149">
        <v>8.3333333333333037E-2</v>
      </c>
      <c r="W3963" s="130">
        <v>0.25</v>
      </c>
      <c r="X3963" s="135">
        <v>50</v>
      </c>
      <c r="Y3963" s="130" t="str">
        <f t="shared" si="577"/>
        <v>RECELL1757</v>
      </c>
      <c r="Z3963" s="130" t="str">
        <f t="shared" si="578"/>
        <v>3/UR18650ZY</v>
      </c>
      <c r="AA3963" s="135">
        <f t="shared" si="579"/>
        <v>0.25</v>
      </c>
      <c r="AB3963" s="135">
        <f t="shared" si="580"/>
        <v>10.08</v>
      </c>
      <c r="AC3963" s="130">
        <f t="shared" si="583"/>
        <v>50</v>
      </c>
      <c r="AD3963" s="130" t="str">
        <f t="shared" si="582"/>
        <v>66003-347</v>
      </c>
      <c r="AE3963" s="136"/>
      <c r="AF3963" s="137"/>
      <c r="AG3963" s="1" t="s">
        <v>9312</v>
      </c>
      <c r="AH3963" s="43">
        <v>2675</v>
      </c>
      <c r="AI3963" s="229">
        <v>45617</v>
      </c>
    </row>
    <row r="3964" spans="1:35" x14ac:dyDescent="0.25">
      <c r="A3964" s="139">
        <v>45614</v>
      </c>
      <c r="B3964" s="58" t="s">
        <v>11146</v>
      </c>
      <c r="C3964" s="51" t="s">
        <v>3126</v>
      </c>
      <c r="D3964" s="51" t="s">
        <v>10000</v>
      </c>
      <c r="E3964" s="54">
        <v>45624</v>
      </c>
      <c r="F3964" s="51" t="s">
        <v>2862</v>
      </c>
      <c r="G3964" s="48" t="s">
        <v>4247</v>
      </c>
      <c r="H3964" s="52">
        <v>1</v>
      </c>
      <c r="I3964" s="51" t="s">
        <v>288</v>
      </c>
      <c r="J3964" s="1">
        <v>12.25</v>
      </c>
      <c r="K3964" s="132">
        <v>1059554</v>
      </c>
      <c r="L3964" s="131"/>
      <c r="M3964" s="131">
        <v>4.8</v>
      </c>
      <c r="N3964" s="131">
        <v>4</v>
      </c>
      <c r="O3964" s="133">
        <f>N3964*M3964</f>
        <v>19.2</v>
      </c>
      <c r="P3964" s="131" t="s">
        <v>3497</v>
      </c>
      <c r="Q3964" s="131" t="s">
        <v>562</v>
      </c>
      <c r="R3964" s="134" t="s">
        <v>9048</v>
      </c>
      <c r="S3964" s="149">
        <v>1.097777777777778</v>
      </c>
      <c r="T3964" s="149">
        <v>1.097777777777778</v>
      </c>
      <c r="U3964" s="150">
        <v>45621</v>
      </c>
      <c r="V3964" s="149">
        <v>8.3333333333333037E-2</v>
      </c>
      <c r="W3964" s="130">
        <v>0.18</v>
      </c>
      <c r="X3964" s="135">
        <v>60.72</v>
      </c>
      <c r="Y3964" s="130" t="str">
        <f t="shared" si="577"/>
        <v>N2134</v>
      </c>
      <c r="Z3964" s="130" t="str">
        <f t="shared" si="578"/>
        <v>4/HR-4/3AU</v>
      </c>
      <c r="AA3964" s="135">
        <f t="shared" si="579"/>
        <v>0.18</v>
      </c>
      <c r="AB3964" s="135">
        <f t="shared" si="580"/>
        <v>12.25</v>
      </c>
      <c r="AC3964" s="130">
        <f t="shared" si="583"/>
        <v>60.72</v>
      </c>
      <c r="AD3964" s="130" t="str">
        <f t="shared" si="582"/>
        <v>22000-999E</v>
      </c>
      <c r="AE3964" s="136"/>
      <c r="AF3964" s="137"/>
      <c r="AG3964" s="1" t="s">
        <v>9312</v>
      </c>
      <c r="AH3964" s="43">
        <v>35767</v>
      </c>
      <c r="AI3964" s="229">
        <v>45610</v>
      </c>
    </row>
    <row r="3965" spans="1:35" x14ac:dyDescent="0.25">
      <c r="A3965" s="147">
        <v>45597</v>
      </c>
      <c r="B3965" s="82" t="s">
        <v>11077</v>
      </c>
      <c r="C3965" s="51" t="s">
        <v>4747</v>
      </c>
      <c r="D3965" s="51" t="s">
        <v>4748</v>
      </c>
      <c r="E3965" s="54">
        <v>45617</v>
      </c>
      <c r="F3965" s="51" t="s">
        <v>667</v>
      </c>
      <c r="G3965" s="48" t="s">
        <v>4746</v>
      </c>
      <c r="H3965" s="52">
        <v>13</v>
      </c>
      <c r="I3965" s="51" t="s">
        <v>113</v>
      </c>
      <c r="J3965" s="1">
        <v>31.42</v>
      </c>
      <c r="K3965" s="132">
        <v>1057899</v>
      </c>
      <c r="L3965" s="131"/>
      <c r="M3965" s="131">
        <v>14.4</v>
      </c>
      <c r="N3965" s="131">
        <v>3.5</v>
      </c>
      <c r="O3965" s="133">
        <f t="shared" ref="O3965:O3967" si="586">N3965*M3965</f>
        <v>50.4</v>
      </c>
      <c r="P3965" s="131" t="s">
        <v>3486</v>
      </c>
      <c r="Q3965" s="131" t="s">
        <v>562</v>
      </c>
      <c r="R3965" s="134" t="s">
        <v>248</v>
      </c>
      <c r="S3965" s="149">
        <v>23.92027777777778</v>
      </c>
      <c r="T3965" s="149">
        <v>1.8400213675213677</v>
      </c>
      <c r="U3965" s="150">
        <v>45621</v>
      </c>
      <c r="V3965" s="149">
        <v>0.41666666666666785</v>
      </c>
      <c r="W3965" s="130">
        <v>1.4</v>
      </c>
      <c r="X3965" s="135">
        <v>110</v>
      </c>
      <c r="Y3965" s="130" t="str">
        <f t="shared" si="577"/>
        <v>RL1571</v>
      </c>
      <c r="Z3965" s="130" t="str">
        <f t="shared" si="578"/>
        <v>4/NCR18650BF</v>
      </c>
      <c r="AA3965" s="135">
        <f t="shared" si="579"/>
        <v>1.4</v>
      </c>
      <c r="AB3965" s="135">
        <f t="shared" si="580"/>
        <v>31.42</v>
      </c>
      <c r="AC3965" s="130">
        <f t="shared" si="583"/>
        <v>110</v>
      </c>
      <c r="AD3965" s="130" t="str">
        <f t="shared" si="582"/>
        <v>67001-897</v>
      </c>
      <c r="AE3965" s="136"/>
      <c r="AF3965" s="137"/>
      <c r="AG3965" s="1" t="s">
        <v>151</v>
      </c>
      <c r="AH3965" s="43">
        <v>22404</v>
      </c>
      <c r="AI3965" s="229">
        <v>45596</v>
      </c>
    </row>
    <row r="3966" spans="1:35" x14ac:dyDescent="0.25">
      <c r="A3966" s="139">
        <v>45607</v>
      </c>
      <c r="B3966" s="58" t="s">
        <v>11115</v>
      </c>
      <c r="C3966" s="51"/>
      <c r="D3966" s="51" t="s">
        <v>11050</v>
      </c>
      <c r="E3966" s="54">
        <v>45625</v>
      </c>
      <c r="F3966" s="51" t="s">
        <v>3091</v>
      </c>
      <c r="G3966" s="48" t="s">
        <v>11049</v>
      </c>
      <c r="H3966" s="52">
        <v>15</v>
      </c>
      <c r="I3966" s="51" t="s">
        <v>4496</v>
      </c>
      <c r="J3966" s="1">
        <v>5.07</v>
      </c>
      <c r="K3966" s="132">
        <v>1058971</v>
      </c>
      <c r="L3966" s="131"/>
      <c r="M3966" s="131"/>
      <c r="N3966" s="131"/>
      <c r="O3966" s="133">
        <f t="shared" si="586"/>
        <v>0</v>
      </c>
      <c r="P3966" s="131"/>
      <c r="Q3966" s="131"/>
      <c r="R3966" s="134" t="s">
        <v>9073</v>
      </c>
      <c r="S3966" s="149">
        <v>2.7458333333333336</v>
      </c>
      <c r="T3966" s="149">
        <v>0.18305555555555558</v>
      </c>
      <c r="U3966" s="150">
        <v>45621</v>
      </c>
      <c r="V3966" s="149">
        <v>0.25000000000000044</v>
      </c>
      <c r="W3966" s="130">
        <v>0.25</v>
      </c>
      <c r="X3966" s="135">
        <v>24</v>
      </c>
      <c r="Y3966" s="130" t="str">
        <f t="shared" si="577"/>
        <v>CA234</v>
      </c>
      <c r="Z3966" s="130">
        <f t="shared" si="578"/>
        <v>0</v>
      </c>
      <c r="AA3966" s="135">
        <f t="shared" si="579"/>
        <v>0.25</v>
      </c>
      <c r="AB3966" s="135">
        <f t="shared" si="580"/>
        <v>5.07</v>
      </c>
      <c r="AC3966" s="130">
        <f t="shared" si="583"/>
        <v>24</v>
      </c>
      <c r="AD3966" s="130" t="str">
        <f t="shared" si="582"/>
        <v>66003-333</v>
      </c>
      <c r="AE3966" s="136"/>
      <c r="AF3966" s="137"/>
      <c r="AG3966" s="1" t="s">
        <v>10874</v>
      </c>
      <c r="AH3966" s="43">
        <v>65365</v>
      </c>
      <c r="AI3966" s="229">
        <v>45607</v>
      </c>
    </row>
    <row r="3967" spans="1:35" x14ac:dyDescent="0.25">
      <c r="A3967" s="147">
        <v>45597</v>
      </c>
      <c r="B3967" s="82" t="s">
        <v>11074</v>
      </c>
      <c r="C3967" s="51" t="s">
        <v>2931</v>
      </c>
      <c r="D3967" s="51" t="s">
        <v>366</v>
      </c>
      <c r="E3967" s="54">
        <v>45616</v>
      </c>
      <c r="F3967" s="51" t="s">
        <v>139</v>
      </c>
      <c r="G3967" s="48" t="s">
        <v>142</v>
      </c>
      <c r="H3967" s="52">
        <v>30</v>
      </c>
      <c r="I3967" s="51" t="s">
        <v>102</v>
      </c>
      <c r="J3967" s="1">
        <v>43.61</v>
      </c>
      <c r="K3967" s="132">
        <v>1057807</v>
      </c>
      <c r="L3967" s="131"/>
      <c r="M3967" s="131"/>
      <c r="N3967" s="131"/>
      <c r="O3967" s="133">
        <f t="shared" si="586"/>
        <v>0</v>
      </c>
      <c r="P3967" s="131"/>
      <c r="Q3967" s="131"/>
      <c r="R3967" s="134" t="s">
        <v>249</v>
      </c>
      <c r="S3967" s="149">
        <v>6.83</v>
      </c>
      <c r="T3967" s="149">
        <v>0.22766666666666666</v>
      </c>
      <c r="U3967" s="150">
        <v>45618</v>
      </c>
      <c r="V3967" s="149">
        <v>0.66666666666666696</v>
      </c>
      <c r="W3967" s="130">
        <v>0.25</v>
      </c>
      <c r="X3967" s="135">
        <v>90</v>
      </c>
      <c r="Y3967" s="130" t="str">
        <f t="shared" si="577"/>
        <v>CH256</v>
      </c>
      <c r="Z3967" s="130" t="str">
        <f t="shared" si="578"/>
        <v>1/TSB002</v>
      </c>
      <c r="AA3967" s="135">
        <f t="shared" si="579"/>
        <v>0.25</v>
      </c>
      <c r="AB3967" s="135">
        <f t="shared" si="580"/>
        <v>43.61</v>
      </c>
      <c r="AC3967" s="130">
        <f t="shared" si="583"/>
        <v>90</v>
      </c>
      <c r="AD3967" s="130" t="str">
        <f t="shared" si="582"/>
        <v>66000-715</v>
      </c>
      <c r="AE3967" s="136"/>
      <c r="AF3967" s="137"/>
      <c r="AG3967" s="1" t="s">
        <v>153</v>
      </c>
      <c r="AH3967" s="43">
        <v>66824</v>
      </c>
      <c r="AI3967" s="229">
        <v>45595</v>
      </c>
    </row>
    <row r="3968" spans="1:35" x14ac:dyDescent="0.25">
      <c r="A3968" s="146">
        <v>45617</v>
      </c>
      <c r="B3968" s="57">
        <v>345603</v>
      </c>
      <c r="C3968" s="236" t="s">
        <v>4308</v>
      </c>
      <c r="D3968" s="51" t="s">
        <v>4151</v>
      </c>
      <c r="E3968" s="54">
        <v>45618</v>
      </c>
      <c r="F3968" s="51" t="s">
        <v>3718</v>
      </c>
      <c r="G3968" s="48" t="s">
        <v>4149</v>
      </c>
      <c r="H3968" s="52">
        <v>2</v>
      </c>
      <c r="I3968" s="51" t="s">
        <v>593</v>
      </c>
      <c r="J3968" s="1">
        <v>13.53</v>
      </c>
      <c r="K3968" s="132">
        <v>1060082</v>
      </c>
      <c r="L3968" s="131"/>
      <c r="M3968" s="131">
        <v>3.6</v>
      </c>
      <c r="N3968" s="131">
        <v>19</v>
      </c>
      <c r="O3968" s="133">
        <v>68.400000000000006</v>
      </c>
      <c r="P3968" s="131" t="s">
        <v>422</v>
      </c>
      <c r="Q3968" s="131" t="s">
        <v>412</v>
      </c>
      <c r="R3968" s="134" t="s">
        <v>9048</v>
      </c>
      <c r="S3968" s="149">
        <v>1.2802777777777772</v>
      </c>
      <c r="T3968" s="149">
        <v>0.64013888888888859</v>
      </c>
      <c r="U3968" s="150">
        <v>45618</v>
      </c>
      <c r="V3968" s="149">
        <v>8.3333333333333037E-2</v>
      </c>
      <c r="W3968" s="130">
        <v>0.31</v>
      </c>
      <c r="X3968" s="135">
        <v>21.395</v>
      </c>
      <c r="Y3968" s="130" t="str">
        <f t="shared" si="577"/>
        <v>L810</v>
      </c>
      <c r="Z3968" s="130" t="str">
        <f t="shared" si="578"/>
        <v>1/ER34615H</v>
      </c>
      <c r="AA3968" s="135">
        <f t="shared" si="579"/>
        <v>0.31</v>
      </c>
      <c r="AB3968" s="135">
        <f t="shared" si="580"/>
        <v>13.53</v>
      </c>
      <c r="AC3968" s="130">
        <f t="shared" si="583"/>
        <v>21.395</v>
      </c>
      <c r="AD3968" s="130" t="str">
        <f t="shared" si="582"/>
        <v>60000-013FAN</v>
      </c>
      <c r="AE3968" s="136"/>
      <c r="AF3968" s="137"/>
      <c r="AG3968" s="1" t="s">
        <v>573</v>
      </c>
      <c r="AH3968" s="43" t="s">
        <v>8108</v>
      </c>
      <c r="AI3968" s="229">
        <v>45616</v>
      </c>
    </row>
    <row r="3969" spans="1:35" x14ac:dyDescent="0.25">
      <c r="A3969" s="139">
        <v>45614</v>
      </c>
      <c r="B3969" s="58" t="s">
        <v>11149</v>
      </c>
      <c r="C3969" s="51" t="s">
        <v>2046</v>
      </c>
      <c r="D3969" s="51" t="s">
        <v>11207</v>
      </c>
      <c r="E3969" s="54">
        <v>45625</v>
      </c>
      <c r="F3969" s="51" t="s">
        <v>322</v>
      </c>
      <c r="G3969" s="48" t="s">
        <v>11150</v>
      </c>
      <c r="H3969" s="52">
        <v>1</v>
      </c>
      <c r="I3969" s="51" t="s">
        <v>293</v>
      </c>
      <c r="J3969" s="1">
        <v>9.68</v>
      </c>
      <c r="K3969" s="132">
        <v>1059690</v>
      </c>
      <c r="L3969" s="131"/>
      <c r="M3969" s="131">
        <v>6</v>
      </c>
      <c r="N3969" s="131">
        <v>1.7</v>
      </c>
      <c r="O3969" s="133">
        <f t="shared" ref="O3969:O3975" si="587">N3969*M3969</f>
        <v>10.199999999999999</v>
      </c>
      <c r="P3969" s="131" t="s">
        <v>3497</v>
      </c>
      <c r="Q3969" s="131" t="s">
        <v>583</v>
      </c>
      <c r="R3969" s="134" t="s">
        <v>9048</v>
      </c>
      <c r="S3969" s="149">
        <v>1.1238888888888896</v>
      </c>
      <c r="T3969" s="149">
        <v>1.1238888888888896</v>
      </c>
      <c r="U3969" s="150">
        <v>45618</v>
      </c>
      <c r="V3969" s="149">
        <v>8.3333333333333037E-2</v>
      </c>
      <c r="W3969" s="130">
        <v>0.5</v>
      </c>
      <c r="X3969" s="135">
        <v>45</v>
      </c>
      <c r="Y3969" s="130" t="str">
        <f t="shared" si="577"/>
        <v>RECELL1756</v>
      </c>
      <c r="Z3969" s="130" t="str">
        <f t="shared" si="578"/>
        <v>5/AA1700</v>
      </c>
      <c r="AA3969" s="135">
        <f t="shared" si="579"/>
        <v>0.5</v>
      </c>
      <c r="AB3969" s="135">
        <f t="shared" si="580"/>
        <v>9.68</v>
      </c>
      <c r="AC3969" s="130">
        <f t="shared" si="583"/>
        <v>45</v>
      </c>
      <c r="AD3969" s="130" t="str">
        <f t="shared" si="582"/>
        <v>66003-336</v>
      </c>
      <c r="AE3969" s="136"/>
      <c r="AF3969" s="137"/>
      <c r="AG3969" s="1" t="s">
        <v>9312</v>
      </c>
      <c r="AH3969" s="43" t="s">
        <v>323</v>
      </c>
      <c r="AI3969" s="229">
        <v>45611</v>
      </c>
    </row>
    <row r="3970" spans="1:35" x14ac:dyDescent="0.25">
      <c r="A3970" s="140">
        <v>45601</v>
      </c>
      <c r="B3970" s="55" t="s">
        <v>11101</v>
      </c>
      <c r="C3970" s="51" t="s">
        <v>10549</v>
      </c>
      <c r="D3970" s="51" t="s">
        <v>10550</v>
      </c>
      <c r="E3970" s="54">
        <v>45622</v>
      </c>
      <c r="F3970" s="51" t="s">
        <v>10547</v>
      </c>
      <c r="G3970" s="48" t="s">
        <v>10548</v>
      </c>
      <c r="H3970" s="52">
        <v>10</v>
      </c>
      <c r="I3970" s="51" t="s">
        <v>10326</v>
      </c>
      <c r="J3970" s="1">
        <v>12.13</v>
      </c>
      <c r="K3970" s="132">
        <v>1058395</v>
      </c>
      <c r="L3970" s="131"/>
      <c r="M3970" s="131">
        <v>3.7</v>
      </c>
      <c r="N3970" s="131">
        <v>1.24</v>
      </c>
      <c r="O3970" s="133">
        <f t="shared" si="587"/>
        <v>4.5880000000000001</v>
      </c>
      <c r="P3970" s="131" t="s">
        <v>3486</v>
      </c>
      <c r="Q3970" s="131" t="s">
        <v>550</v>
      </c>
      <c r="R3970" s="134" t="s">
        <v>2172</v>
      </c>
      <c r="S3970" s="149">
        <v>6.3372222222222181</v>
      </c>
      <c r="T3970" s="149">
        <v>0.63372222222222185</v>
      </c>
      <c r="U3970" s="150">
        <v>45617</v>
      </c>
      <c r="V3970" s="149">
        <v>0.25000000000000044</v>
      </c>
      <c r="W3970" s="130">
        <v>0.8</v>
      </c>
      <c r="X3970" s="135">
        <v>45</v>
      </c>
      <c r="Y3970" s="130" t="str">
        <f t="shared" si="577"/>
        <v>RL1856</v>
      </c>
      <c r="Z3970" s="130" t="str">
        <f t="shared" si="578"/>
        <v>2/LP852040</v>
      </c>
      <c r="AA3970" s="135">
        <f t="shared" si="579"/>
        <v>0.8</v>
      </c>
      <c r="AB3970" s="135">
        <f t="shared" si="580"/>
        <v>12.13</v>
      </c>
      <c r="AC3970" s="130">
        <f t="shared" si="583"/>
        <v>45</v>
      </c>
      <c r="AD3970" s="130" t="str">
        <f t="shared" si="582"/>
        <v>66003-856</v>
      </c>
      <c r="AE3970" s="136"/>
      <c r="AF3970" s="137"/>
      <c r="AG3970" s="1" t="s">
        <v>152</v>
      </c>
      <c r="AH3970" s="43">
        <v>3094</v>
      </c>
      <c r="AI3970" s="229">
        <v>45601</v>
      </c>
    </row>
    <row r="3971" spans="1:35" x14ac:dyDescent="0.25">
      <c r="A3971" s="147">
        <v>45618</v>
      </c>
      <c r="B3971" s="82" t="s">
        <v>11179</v>
      </c>
      <c r="C3971" s="51" t="s">
        <v>11182</v>
      </c>
      <c r="D3971" s="51" t="s">
        <v>11181</v>
      </c>
      <c r="E3971" s="54">
        <v>45625</v>
      </c>
      <c r="F3971" s="51" t="s">
        <v>255</v>
      </c>
      <c r="G3971" s="48" t="s">
        <v>11180</v>
      </c>
      <c r="H3971" s="52">
        <v>4</v>
      </c>
      <c r="I3971" s="1" t="s">
        <v>270</v>
      </c>
      <c r="J3971" s="1">
        <v>4.2824999999999998</v>
      </c>
      <c r="K3971" s="132">
        <v>1060102</v>
      </c>
      <c r="L3971" s="131"/>
      <c r="M3971" s="131">
        <v>3.6</v>
      </c>
      <c r="N3971" s="131">
        <v>2.6</v>
      </c>
      <c r="O3971" s="133">
        <f t="shared" si="587"/>
        <v>9.3600000000000012</v>
      </c>
      <c r="P3971" s="131" t="s">
        <v>421</v>
      </c>
      <c r="Q3971" s="131" t="s">
        <v>412</v>
      </c>
      <c r="R3971" s="134" t="s">
        <v>9048</v>
      </c>
      <c r="S3971" s="149">
        <v>2.4041666666666694</v>
      </c>
      <c r="T3971" s="149">
        <v>0.60104166666666736</v>
      </c>
      <c r="U3971" s="150">
        <v>45624</v>
      </c>
      <c r="V3971" s="149">
        <v>0.16666666666666741</v>
      </c>
      <c r="W3971" s="130">
        <v>0.1</v>
      </c>
      <c r="X3971" s="135">
        <v>15</v>
      </c>
      <c r="Y3971" s="130" t="str">
        <f t="shared" ref="Y3971:Y3983" si="588">D3971</f>
        <v>L486</v>
      </c>
      <c r="Z3971" s="130" t="str">
        <f t="shared" ref="Z3971:Z4014" si="589">C3971</f>
        <v>4/LS14500</v>
      </c>
      <c r="AA3971" s="135">
        <f t="shared" ref="AA3971:AA4034" si="590">W3971</f>
        <v>0.1</v>
      </c>
      <c r="AB3971" s="135">
        <f t="shared" ref="AB3971:AB3984" si="591">J3971</f>
        <v>4.2824999999999998</v>
      </c>
      <c r="AC3971" s="130">
        <f t="shared" si="583"/>
        <v>15</v>
      </c>
      <c r="AD3971" s="130" t="str">
        <f t="shared" ref="AD3971:AD4034" si="592">G3971</f>
        <v>59001-503CE084A</v>
      </c>
      <c r="AE3971" s="136"/>
      <c r="AF3971" s="137"/>
      <c r="AG3971" s="1" t="s">
        <v>153</v>
      </c>
      <c r="AH3971" s="43" t="s">
        <v>277</v>
      </c>
      <c r="AI3971" s="229">
        <v>45616</v>
      </c>
    </row>
    <row r="3972" spans="1:35" x14ac:dyDescent="0.25">
      <c r="A3972" s="139">
        <v>45621</v>
      </c>
      <c r="B3972" s="58" t="s">
        <v>11195</v>
      </c>
      <c r="C3972" s="264"/>
      <c r="D3972" s="264" t="s">
        <v>11198</v>
      </c>
      <c r="E3972" s="267">
        <v>45617</v>
      </c>
      <c r="F3972" s="264" t="s">
        <v>1993</v>
      </c>
      <c r="G3972" s="265" t="s">
        <v>11196</v>
      </c>
      <c r="H3972" s="266">
        <v>2</v>
      </c>
      <c r="I3972" s="279" t="s">
        <v>11197</v>
      </c>
      <c r="J3972" s="279">
        <v>39.96</v>
      </c>
      <c r="K3972" s="132">
        <v>1060335</v>
      </c>
      <c r="L3972" s="131"/>
      <c r="M3972" s="131"/>
      <c r="N3972" s="131"/>
      <c r="O3972" s="133">
        <f t="shared" si="587"/>
        <v>0</v>
      </c>
      <c r="P3972" s="131"/>
      <c r="Q3972" s="131"/>
      <c r="R3972" s="134" t="s">
        <v>249</v>
      </c>
      <c r="S3972" s="149">
        <v>0.168333333333333</v>
      </c>
      <c r="T3972" s="149">
        <v>8.4166666666666501E-2</v>
      </c>
      <c r="U3972" s="150">
        <v>45623</v>
      </c>
      <c r="V3972" s="149">
        <v>8.3333333333333037E-2</v>
      </c>
      <c r="W3972" s="130">
        <v>0.25</v>
      </c>
      <c r="X3972" s="135">
        <v>27</v>
      </c>
      <c r="Y3972" s="130" t="str">
        <f t="shared" si="588"/>
        <v>CA235</v>
      </c>
      <c r="Z3972" s="130">
        <f t="shared" si="589"/>
        <v>0</v>
      </c>
      <c r="AA3972" s="135">
        <f t="shared" si="590"/>
        <v>0.25</v>
      </c>
      <c r="AB3972" s="135">
        <f t="shared" si="591"/>
        <v>39.96</v>
      </c>
      <c r="AC3972" s="130">
        <f t="shared" si="583"/>
        <v>27</v>
      </c>
      <c r="AD3972" s="130" t="str">
        <f t="shared" si="592"/>
        <v>67001-218A</v>
      </c>
      <c r="AE3972" s="136"/>
      <c r="AF3972" s="137"/>
      <c r="AG3972" s="1" t="s">
        <v>153</v>
      </c>
      <c r="AH3972" s="43">
        <v>65252</v>
      </c>
      <c r="AI3972" s="229">
        <v>45617</v>
      </c>
    </row>
    <row r="3973" spans="1:35" x14ac:dyDescent="0.25">
      <c r="A3973" s="147">
        <v>45618</v>
      </c>
      <c r="B3973" s="82" t="s">
        <v>11183</v>
      </c>
      <c r="C3973" s="51" t="s">
        <v>11185</v>
      </c>
      <c r="D3973" s="51" t="s">
        <v>11208</v>
      </c>
      <c r="E3973" s="54">
        <v>45631</v>
      </c>
      <c r="F3973" s="51" t="s">
        <v>117</v>
      </c>
      <c r="G3973" s="48" t="s">
        <v>11184</v>
      </c>
      <c r="H3973" s="52">
        <v>1</v>
      </c>
      <c r="I3973" s="1" t="s">
        <v>1816</v>
      </c>
      <c r="J3973" s="1">
        <v>33</v>
      </c>
      <c r="K3973" s="132">
        <v>1060270</v>
      </c>
      <c r="L3973" s="131"/>
      <c r="M3973" s="131">
        <v>19.2</v>
      </c>
      <c r="N3973" s="131">
        <v>2</v>
      </c>
      <c r="O3973" s="133">
        <f t="shared" si="587"/>
        <v>38.4</v>
      </c>
      <c r="P3973" s="131" t="s">
        <v>4011</v>
      </c>
      <c r="Q3973" s="131" t="s">
        <v>1208</v>
      </c>
      <c r="R3973" s="134" t="s">
        <v>9048</v>
      </c>
      <c r="S3973" s="149">
        <v>2.3863888888888884</v>
      </c>
      <c r="T3973" s="149">
        <v>2.3863888888888884</v>
      </c>
      <c r="U3973" s="150">
        <v>45623</v>
      </c>
      <c r="V3973" s="149">
        <v>8.3333333333333037E-2</v>
      </c>
      <c r="W3973" s="130">
        <v>0.25</v>
      </c>
      <c r="X3973" s="135">
        <v>115</v>
      </c>
      <c r="Y3973" s="130" t="str">
        <f t="shared" si="588"/>
        <v>RECELL1759</v>
      </c>
      <c r="Z3973" s="130" t="str">
        <f t="shared" si="589"/>
        <v xml:space="preserve">16/IPP2000CS </v>
      </c>
      <c r="AA3973" s="135">
        <f t="shared" si="590"/>
        <v>0.25</v>
      </c>
      <c r="AB3973" s="135">
        <f t="shared" si="591"/>
        <v>33</v>
      </c>
      <c r="AC3973" s="130">
        <f t="shared" si="583"/>
        <v>115</v>
      </c>
      <c r="AD3973" s="130" t="str">
        <f t="shared" si="592"/>
        <v>66003-346</v>
      </c>
      <c r="AE3973" s="136"/>
      <c r="AF3973" s="137"/>
      <c r="AG3973" s="1" t="s">
        <v>9312</v>
      </c>
      <c r="AH3973" s="43">
        <v>24232</v>
      </c>
      <c r="AI3973" s="229">
        <v>45617</v>
      </c>
    </row>
    <row r="3974" spans="1:35" x14ac:dyDescent="0.25">
      <c r="A3974" s="140">
        <v>45601</v>
      </c>
      <c r="B3974" s="55" t="s">
        <v>11093</v>
      </c>
      <c r="C3974" s="51" t="s">
        <v>1418</v>
      </c>
      <c r="D3974" s="51" t="s">
        <v>1419</v>
      </c>
      <c r="E3974" s="54">
        <v>45618</v>
      </c>
      <c r="F3974" s="51" t="s">
        <v>407</v>
      </c>
      <c r="G3974" s="48" t="s">
        <v>1416</v>
      </c>
      <c r="H3974" s="52">
        <v>12</v>
      </c>
      <c r="I3974" s="51" t="s">
        <v>1417</v>
      </c>
      <c r="J3974" s="1">
        <v>57.17</v>
      </c>
      <c r="K3974" s="132">
        <v>1058088</v>
      </c>
      <c r="L3974" s="131"/>
      <c r="M3974" s="131">
        <v>21.6</v>
      </c>
      <c r="N3974" s="131">
        <v>14</v>
      </c>
      <c r="O3974" s="133">
        <f t="shared" si="587"/>
        <v>302.40000000000003</v>
      </c>
      <c r="P3974" s="131" t="s">
        <v>421</v>
      </c>
      <c r="Q3974" s="131" t="s">
        <v>464</v>
      </c>
      <c r="R3974" s="134" t="s">
        <v>11209</v>
      </c>
      <c r="S3974" s="149">
        <v>24.591944444444444</v>
      </c>
      <c r="T3974" s="149">
        <v>2.0493287037037038</v>
      </c>
      <c r="U3974" s="150">
        <v>45623</v>
      </c>
      <c r="V3974" s="149">
        <v>0.58333333333333393</v>
      </c>
      <c r="W3974" s="130">
        <v>1.25</v>
      </c>
      <c r="X3974" s="135">
        <v>322.57</v>
      </c>
      <c r="Y3974" s="130" t="str">
        <f t="shared" si="588"/>
        <v>L835</v>
      </c>
      <c r="Z3974" s="130" t="str">
        <f t="shared" si="589"/>
        <v>6/ER34615M</v>
      </c>
      <c r="AA3974" s="135">
        <f t="shared" si="590"/>
        <v>1.25</v>
      </c>
      <c r="AB3974" s="135">
        <f t="shared" si="591"/>
        <v>57.17</v>
      </c>
      <c r="AC3974" s="130">
        <f t="shared" si="583"/>
        <v>322.57</v>
      </c>
      <c r="AD3974" s="130" t="str">
        <f t="shared" si="592"/>
        <v>66003-950</v>
      </c>
      <c r="AE3974" s="136"/>
      <c r="AF3974" s="137"/>
      <c r="AG3974" s="1" t="s">
        <v>153</v>
      </c>
      <c r="AH3974" s="43">
        <v>66811</v>
      </c>
      <c r="AI3974" s="229">
        <v>45597</v>
      </c>
    </row>
    <row r="3975" spans="1:35" x14ac:dyDescent="0.25">
      <c r="A3975" s="139">
        <v>45607</v>
      </c>
      <c r="B3975" s="58" t="s">
        <v>11107</v>
      </c>
      <c r="C3975" s="51" t="s">
        <v>2036</v>
      </c>
      <c r="D3975" s="51" t="s">
        <v>2037</v>
      </c>
      <c r="E3975" s="54">
        <v>45625</v>
      </c>
      <c r="F3975" s="51" t="s">
        <v>3635</v>
      </c>
      <c r="G3975" s="48" t="s">
        <v>2035</v>
      </c>
      <c r="H3975" s="52">
        <v>20</v>
      </c>
      <c r="I3975" s="51" t="s">
        <v>95</v>
      </c>
      <c r="J3975" s="1">
        <v>28.33</v>
      </c>
      <c r="K3975" s="132">
        <v>1058555</v>
      </c>
      <c r="L3975" s="131"/>
      <c r="M3975" s="131">
        <v>30</v>
      </c>
      <c r="N3975" s="131"/>
      <c r="O3975" s="133">
        <f t="shared" si="587"/>
        <v>0</v>
      </c>
      <c r="P3975" s="131" t="s">
        <v>3538</v>
      </c>
      <c r="Q3975" s="131" t="s">
        <v>594</v>
      </c>
      <c r="R3975" s="134" t="s">
        <v>10778</v>
      </c>
      <c r="S3975" s="149">
        <v>31.586944444444448</v>
      </c>
      <c r="T3975" s="149">
        <v>1.5793472222222225</v>
      </c>
      <c r="U3975" s="150">
        <v>45623</v>
      </c>
      <c r="V3975" s="149">
        <v>0.83333333333333304</v>
      </c>
      <c r="W3975" s="130">
        <v>1.1100000000000001</v>
      </c>
      <c r="X3975" s="135">
        <v>145</v>
      </c>
      <c r="Y3975" s="130" t="str">
        <f t="shared" si="588"/>
        <v>AL600</v>
      </c>
      <c r="Z3975" s="130" t="str">
        <f t="shared" si="589"/>
        <v>20/LR20XW</v>
      </c>
      <c r="AA3975" s="135">
        <f t="shared" si="590"/>
        <v>1.1100000000000001</v>
      </c>
      <c r="AB3975" s="135">
        <f t="shared" si="591"/>
        <v>28.33</v>
      </c>
      <c r="AC3975" s="130">
        <f t="shared" si="583"/>
        <v>145</v>
      </c>
      <c r="AD3975" s="130" t="str">
        <f t="shared" si="592"/>
        <v>66002-615</v>
      </c>
      <c r="AE3975" s="136"/>
      <c r="AF3975" s="137"/>
      <c r="AG3975" s="1" t="s">
        <v>151</v>
      </c>
      <c r="AH3975" s="43">
        <v>65701</v>
      </c>
      <c r="AI3975" s="229">
        <v>45602</v>
      </c>
    </row>
    <row r="3976" spans="1:35" x14ac:dyDescent="0.25">
      <c r="A3976" s="140">
        <v>45615</v>
      </c>
      <c r="B3976" s="55">
        <v>345581</v>
      </c>
      <c r="C3976" s="51" t="s">
        <v>1487</v>
      </c>
      <c r="D3976" s="51" t="s">
        <v>11165</v>
      </c>
      <c r="E3976" s="54">
        <v>45629</v>
      </c>
      <c r="F3976" s="51" t="s">
        <v>105</v>
      </c>
      <c r="G3976" s="48" t="s">
        <v>1485</v>
      </c>
      <c r="H3976" s="52">
        <v>2</v>
      </c>
      <c r="I3976" s="51" t="s">
        <v>1486</v>
      </c>
      <c r="J3976" s="1">
        <v>13.09</v>
      </c>
      <c r="K3976" s="132">
        <v>1059944</v>
      </c>
      <c r="L3976" s="131"/>
      <c r="M3976" s="131">
        <v>7.2</v>
      </c>
      <c r="N3976" s="131">
        <v>2</v>
      </c>
      <c r="O3976" s="133">
        <v>13.09</v>
      </c>
      <c r="P3976" s="131" t="s">
        <v>3497</v>
      </c>
      <c r="Q3976" s="131" t="s">
        <v>464</v>
      </c>
      <c r="R3976" s="134" t="s">
        <v>9048</v>
      </c>
      <c r="S3976" s="149">
        <v>2.4233333333333325</v>
      </c>
      <c r="T3976" s="149">
        <v>1.2116666666666662</v>
      </c>
      <c r="U3976" s="150">
        <v>45623</v>
      </c>
      <c r="V3976" s="149">
        <v>0.16666666666666741</v>
      </c>
      <c r="W3976" s="26">
        <v>1.101249999999999</v>
      </c>
      <c r="X3976" s="135">
        <v>55</v>
      </c>
      <c r="Y3976" s="130" t="str">
        <f t="shared" si="588"/>
        <v>RECELL1213</v>
      </c>
      <c r="Z3976" s="130" t="str">
        <f t="shared" si="589"/>
        <v>6/HR-3UTC</v>
      </c>
      <c r="AA3976" s="135">
        <f t="shared" si="590"/>
        <v>1.101249999999999</v>
      </c>
      <c r="AB3976" s="135">
        <f t="shared" si="591"/>
        <v>13.09</v>
      </c>
      <c r="AC3976" s="130">
        <f t="shared" si="583"/>
        <v>55</v>
      </c>
      <c r="AD3976" s="130" t="str">
        <f t="shared" si="592"/>
        <v>66001-671</v>
      </c>
      <c r="AE3976" s="136"/>
      <c r="AF3976" s="137"/>
      <c r="AG3976" s="1" t="s">
        <v>9312</v>
      </c>
      <c r="AH3976" s="43" t="s">
        <v>11166</v>
      </c>
      <c r="AI3976" s="229">
        <v>45615</v>
      </c>
    </row>
    <row r="3977" spans="1:35" x14ac:dyDescent="0.25">
      <c r="A3977" s="139">
        <v>45614</v>
      </c>
      <c r="B3977" s="58" t="s">
        <v>11135</v>
      </c>
      <c r="C3977" s="51" t="s">
        <v>947</v>
      </c>
      <c r="D3977" s="51" t="s">
        <v>948</v>
      </c>
      <c r="E3977" s="54">
        <v>45630</v>
      </c>
      <c r="F3977" s="51" t="s">
        <v>941</v>
      </c>
      <c r="G3977" s="48" t="s">
        <v>946</v>
      </c>
      <c r="H3977" s="52">
        <v>4</v>
      </c>
      <c r="I3977" s="51" t="s">
        <v>391</v>
      </c>
      <c r="J3977" s="1">
        <v>34.31</v>
      </c>
      <c r="K3977" s="132">
        <v>1059385</v>
      </c>
      <c r="L3977" s="131"/>
      <c r="M3977" s="131" t="s">
        <v>11137</v>
      </c>
      <c r="N3977" s="131"/>
      <c r="O3977" s="133"/>
      <c r="P3977" s="131" t="s">
        <v>3538</v>
      </c>
      <c r="Q3977" s="131" t="s">
        <v>11136</v>
      </c>
      <c r="R3977" s="134" t="s">
        <v>11210</v>
      </c>
      <c r="S3977" s="149">
        <v>15.424722222222218</v>
      </c>
      <c r="T3977" s="149">
        <v>3.8561805555555546</v>
      </c>
      <c r="U3977" s="150">
        <v>45623</v>
      </c>
      <c r="V3977" s="149">
        <v>0.25000000000000044</v>
      </c>
      <c r="W3977" s="130">
        <v>3.02</v>
      </c>
      <c r="X3977" s="135">
        <v>198</v>
      </c>
      <c r="Y3977" s="130" t="str">
        <f t="shared" si="588"/>
        <v>AL585</v>
      </c>
      <c r="Z3977" s="130" t="str">
        <f t="shared" si="589"/>
        <v>36/EN95</v>
      </c>
      <c r="AA3977" s="135">
        <f t="shared" si="590"/>
        <v>3.02</v>
      </c>
      <c r="AB3977" s="135">
        <f t="shared" si="591"/>
        <v>34.31</v>
      </c>
      <c r="AC3977" s="130">
        <f t="shared" si="583"/>
        <v>198</v>
      </c>
      <c r="AD3977" s="130" t="str">
        <f t="shared" si="592"/>
        <v>67001-761</v>
      </c>
      <c r="AE3977" s="136"/>
      <c r="AF3977" s="137"/>
      <c r="AG3977" s="1" t="s">
        <v>153</v>
      </c>
      <c r="AH3977" s="43">
        <v>2500</v>
      </c>
      <c r="AI3977" s="229">
        <v>45609</v>
      </c>
    </row>
    <row r="3978" spans="1:35" x14ac:dyDescent="0.25">
      <c r="A3978" s="139">
        <v>45614</v>
      </c>
      <c r="B3978" s="58" t="s">
        <v>11154</v>
      </c>
      <c r="C3978" s="51" t="s">
        <v>11156</v>
      </c>
      <c r="D3978" s="51" t="s">
        <v>11211</v>
      </c>
      <c r="E3978" s="54">
        <v>45628</v>
      </c>
      <c r="F3978" s="51" t="s">
        <v>105</v>
      </c>
      <c r="G3978" s="48" t="s">
        <v>11155</v>
      </c>
      <c r="H3978" s="52">
        <v>1</v>
      </c>
      <c r="I3978" s="51" t="s">
        <v>430</v>
      </c>
      <c r="J3978" s="1">
        <v>15.97</v>
      </c>
      <c r="K3978" s="132">
        <v>1059758</v>
      </c>
      <c r="L3978" s="131"/>
      <c r="M3978" s="131">
        <v>7.4</v>
      </c>
      <c r="N3978" s="131">
        <v>2.5</v>
      </c>
      <c r="O3978" s="133">
        <v>18.5</v>
      </c>
      <c r="P3978" s="131" t="s">
        <v>3486</v>
      </c>
      <c r="Q3978" s="131" t="s">
        <v>281</v>
      </c>
      <c r="R3978" s="134" t="s">
        <v>9048</v>
      </c>
      <c r="S3978" s="149">
        <v>1.4583333333333321</v>
      </c>
      <c r="T3978" s="149">
        <v>1.4583333333333321</v>
      </c>
      <c r="U3978" s="150">
        <v>45622</v>
      </c>
      <c r="V3978" s="149">
        <v>8.3333333333333037E-2</v>
      </c>
      <c r="W3978" s="130">
        <v>0.5</v>
      </c>
      <c r="X3978" s="135">
        <v>70</v>
      </c>
      <c r="Y3978" s="130" t="str">
        <f t="shared" si="588"/>
        <v>RECELL1758</v>
      </c>
      <c r="Z3978" s="130" t="str">
        <f t="shared" si="589"/>
        <v>4/UF653450S</v>
      </c>
      <c r="AA3978" s="135">
        <f t="shared" si="590"/>
        <v>0.5</v>
      </c>
      <c r="AB3978" s="135">
        <f t="shared" si="591"/>
        <v>15.97</v>
      </c>
      <c r="AC3978" s="130">
        <f t="shared" si="583"/>
        <v>70</v>
      </c>
      <c r="AD3978" s="130" t="str">
        <f t="shared" si="592"/>
        <v>66003-337</v>
      </c>
      <c r="AE3978" s="136"/>
      <c r="AF3978" s="137"/>
      <c r="AG3978" s="1" t="s">
        <v>9312</v>
      </c>
      <c r="AH3978" s="43" t="s">
        <v>294</v>
      </c>
      <c r="AI3978" s="229">
        <v>45614</v>
      </c>
    </row>
    <row r="3979" spans="1:35" x14ac:dyDescent="0.25">
      <c r="A3979" s="139">
        <v>45614</v>
      </c>
      <c r="B3979" s="58" t="s">
        <v>11139</v>
      </c>
      <c r="C3979" s="51" t="s">
        <v>646</v>
      </c>
      <c r="D3979" s="51" t="s">
        <v>647</v>
      </c>
      <c r="E3979" s="54">
        <v>45624</v>
      </c>
      <c r="F3979" s="51" t="s">
        <v>255</v>
      </c>
      <c r="G3979" s="48" t="s">
        <v>645</v>
      </c>
      <c r="H3979" s="52">
        <v>1</v>
      </c>
      <c r="I3979" s="51" t="s">
        <v>113</v>
      </c>
      <c r="J3979" s="1">
        <v>15.31</v>
      </c>
      <c r="K3979" s="132">
        <v>1059477</v>
      </c>
      <c r="L3979" s="131"/>
      <c r="M3979" s="131">
        <v>10.8</v>
      </c>
      <c r="N3979" s="131">
        <v>3.35</v>
      </c>
      <c r="O3979" s="133">
        <f>N3979*M3979</f>
        <v>36.180000000000007</v>
      </c>
      <c r="P3979" s="131" t="s">
        <v>3486</v>
      </c>
      <c r="Q3979" s="131" t="s">
        <v>577</v>
      </c>
      <c r="R3979" s="134" t="s">
        <v>9048</v>
      </c>
      <c r="S3979" s="149">
        <v>1.2527777777777782</v>
      </c>
      <c r="T3979" s="149">
        <v>1.2527777777777782</v>
      </c>
      <c r="U3979" s="150">
        <v>45622</v>
      </c>
      <c r="V3979" s="149">
        <v>8.3333333333335702E-2</v>
      </c>
      <c r="W3979" s="130">
        <v>1.0900000000000001</v>
      </c>
      <c r="X3979" s="135">
        <v>80.39</v>
      </c>
      <c r="Y3979" s="130" t="str">
        <f t="shared" si="588"/>
        <v>RECELL381</v>
      </c>
      <c r="Z3979" s="130" t="str">
        <f t="shared" si="589"/>
        <v>3/NCR18650B</v>
      </c>
      <c r="AA3979" s="135">
        <f t="shared" si="590"/>
        <v>1.0900000000000001</v>
      </c>
      <c r="AB3979" s="135">
        <f t="shared" si="591"/>
        <v>15.31</v>
      </c>
      <c r="AC3979" s="130">
        <f t="shared" si="583"/>
        <v>80.39</v>
      </c>
      <c r="AD3979" s="130" t="str">
        <f t="shared" si="592"/>
        <v>22000-535F</v>
      </c>
      <c r="AE3979" s="136"/>
      <c r="AF3979" s="137"/>
      <c r="AG3979" s="1" t="s">
        <v>9312</v>
      </c>
      <c r="AH3979" s="43" t="s">
        <v>277</v>
      </c>
      <c r="AI3979" s="229">
        <v>45610</v>
      </c>
    </row>
    <row r="3980" spans="1:35" x14ac:dyDescent="0.25">
      <c r="A3980" s="147">
        <v>45618</v>
      </c>
      <c r="B3980" s="82" t="s">
        <v>11170</v>
      </c>
      <c r="C3980" s="51" t="s">
        <v>2634</v>
      </c>
      <c r="D3980" s="51" t="s">
        <v>6729</v>
      </c>
      <c r="E3980" s="54">
        <v>45595</v>
      </c>
      <c r="F3980" s="51" t="s">
        <v>883</v>
      </c>
      <c r="G3980" s="48" t="s">
        <v>6728</v>
      </c>
      <c r="H3980" s="52">
        <v>5</v>
      </c>
      <c r="I3980" s="51" t="s">
        <v>318</v>
      </c>
      <c r="J3980" s="1">
        <v>53.18</v>
      </c>
      <c r="K3980" s="132">
        <v>1057347</v>
      </c>
      <c r="L3980" s="131"/>
      <c r="M3980" s="131">
        <v>7.4</v>
      </c>
      <c r="N3980" s="131">
        <v>16.75</v>
      </c>
      <c r="O3980" s="133">
        <f t="shared" ref="O3980:O3981" si="593">N3980*M3980</f>
        <v>123.95</v>
      </c>
      <c r="P3980" s="131" t="s">
        <v>3486</v>
      </c>
      <c r="Q3980" s="131" t="s">
        <v>281</v>
      </c>
      <c r="R3980" s="134" t="s">
        <v>9073</v>
      </c>
      <c r="S3980" s="149">
        <v>6.554166666666668</v>
      </c>
      <c r="T3980" s="149">
        <v>1.3108333333333335</v>
      </c>
      <c r="U3980" s="150">
        <v>45622</v>
      </c>
      <c r="V3980" s="149">
        <v>0.16666666666666874</v>
      </c>
      <c r="W3980" s="130">
        <v>1.03</v>
      </c>
      <c r="X3980" s="135">
        <v>175</v>
      </c>
      <c r="Y3980" s="130" t="str">
        <f t="shared" si="588"/>
        <v>RL353A</v>
      </c>
      <c r="Z3980" s="130" t="str">
        <f t="shared" si="589"/>
        <v>10/NCR18650GA</v>
      </c>
      <c r="AA3980" s="135">
        <f t="shared" si="590"/>
        <v>1.03</v>
      </c>
      <c r="AB3980" s="135">
        <f t="shared" si="591"/>
        <v>53.18</v>
      </c>
      <c r="AC3980" s="130">
        <f t="shared" si="583"/>
        <v>175</v>
      </c>
      <c r="AD3980" s="130" t="str">
        <f t="shared" si="592"/>
        <v>66000-5881</v>
      </c>
      <c r="AE3980" s="136"/>
      <c r="AF3980" s="137"/>
      <c r="AG3980" s="1" t="s">
        <v>11169</v>
      </c>
      <c r="AH3980" s="43">
        <v>34800</v>
      </c>
      <c r="AI3980" s="229">
        <v>45594</v>
      </c>
    </row>
    <row r="3981" spans="1:35" x14ac:dyDescent="0.25">
      <c r="A3981" s="140">
        <v>45594</v>
      </c>
      <c r="B3981" s="55" t="s">
        <v>11063</v>
      </c>
      <c r="C3981" s="51" t="s">
        <v>673</v>
      </c>
      <c r="D3981" s="51" t="s">
        <v>5644</v>
      </c>
      <c r="E3981" s="54">
        <v>45639</v>
      </c>
      <c r="F3981" s="51" t="s">
        <v>571</v>
      </c>
      <c r="G3981" s="48" t="s">
        <v>808</v>
      </c>
      <c r="H3981" s="52">
        <v>500</v>
      </c>
      <c r="I3981" s="51" t="s">
        <v>270</v>
      </c>
      <c r="J3981" s="1">
        <v>10.74</v>
      </c>
      <c r="K3981" s="132">
        <v>1057605</v>
      </c>
      <c r="L3981" s="131"/>
      <c r="M3981" s="131">
        <v>3.6</v>
      </c>
      <c r="N3981" s="131">
        <v>2.1</v>
      </c>
      <c r="O3981" s="133">
        <f t="shared" si="593"/>
        <v>7.5600000000000005</v>
      </c>
      <c r="P3981" s="131" t="s">
        <v>421</v>
      </c>
      <c r="Q3981" s="131" t="s">
        <v>582</v>
      </c>
      <c r="R3981" s="134" t="s">
        <v>11212</v>
      </c>
      <c r="S3981" s="149">
        <v>149.54222222222222</v>
      </c>
      <c r="T3981" s="149">
        <v>0.29908444444444443</v>
      </c>
      <c r="U3981" s="150">
        <v>45623</v>
      </c>
      <c r="V3981" s="149">
        <v>3.2500000000000004</v>
      </c>
      <c r="W3981" s="130">
        <v>0.24</v>
      </c>
      <c r="X3981" s="135">
        <v>32</v>
      </c>
      <c r="Y3981" s="130" t="str">
        <f t="shared" si="588"/>
        <v>L238A-1048</v>
      </c>
      <c r="Z3981" s="130" t="str">
        <f t="shared" si="589"/>
        <v>2/LS14500</v>
      </c>
      <c r="AA3981" s="135">
        <f t="shared" si="590"/>
        <v>0.24</v>
      </c>
      <c r="AB3981" s="135">
        <f t="shared" si="591"/>
        <v>10.74</v>
      </c>
      <c r="AC3981" s="130">
        <f t="shared" ref="AC3981:AC4044" si="594">X3981</f>
        <v>32</v>
      </c>
      <c r="AD3981" s="130" t="str">
        <f t="shared" si="592"/>
        <v>66000-231A</v>
      </c>
      <c r="AE3981" s="136"/>
      <c r="AF3981" s="137"/>
      <c r="AG3981" s="1" t="s">
        <v>153</v>
      </c>
      <c r="AH3981" s="43">
        <v>65616</v>
      </c>
      <c r="AI3981" s="229">
        <v>45594</v>
      </c>
    </row>
    <row r="3982" spans="1:35" x14ac:dyDescent="0.25">
      <c r="A3982" s="139">
        <v>45614</v>
      </c>
      <c r="B3982" s="58" t="s">
        <v>11148</v>
      </c>
      <c r="C3982" s="51" t="s">
        <v>1187</v>
      </c>
      <c r="D3982" s="51" t="s">
        <v>1339</v>
      </c>
      <c r="E3982" s="54">
        <v>45625</v>
      </c>
      <c r="F3982" s="51" t="s">
        <v>322</v>
      </c>
      <c r="G3982" s="48" t="s">
        <v>1186</v>
      </c>
      <c r="H3982" s="52">
        <v>1</v>
      </c>
      <c r="I3982" s="51" t="s">
        <v>243</v>
      </c>
      <c r="J3982" s="1">
        <v>32.950000000000003</v>
      </c>
      <c r="K3982" s="132">
        <v>1059646</v>
      </c>
      <c r="L3982" s="131"/>
      <c r="M3982" s="131" t="s">
        <v>6987</v>
      </c>
      <c r="N3982" s="131">
        <v>2.5499999999999998</v>
      </c>
      <c r="O3982" s="133"/>
      <c r="P3982" s="131" t="s">
        <v>3497</v>
      </c>
      <c r="Q3982" s="131" t="s">
        <v>5954</v>
      </c>
      <c r="R3982" s="134" t="s">
        <v>9048</v>
      </c>
      <c r="S3982" s="149">
        <v>1.650555555555556</v>
      </c>
      <c r="T3982" s="149">
        <v>1.650555555555556</v>
      </c>
      <c r="U3982" s="150">
        <v>45625</v>
      </c>
      <c r="V3982" s="149">
        <v>0.16666666666666741</v>
      </c>
      <c r="W3982" s="130">
        <v>1.19</v>
      </c>
      <c r="X3982" s="135">
        <v>100</v>
      </c>
      <c r="Y3982" s="130" t="str">
        <f t="shared" si="588"/>
        <v>RECELL682</v>
      </c>
      <c r="Z3982" s="130" t="str">
        <f t="shared" si="589"/>
        <v>14/HR-3UTHC</v>
      </c>
      <c r="AA3982" s="135">
        <f t="shared" si="590"/>
        <v>1.19</v>
      </c>
      <c r="AB3982" s="135">
        <f t="shared" si="591"/>
        <v>32.950000000000003</v>
      </c>
      <c r="AC3982" s="130">
        <f t="shared" si="594"/>
        <v>100</v>
      </c>
      <c r="AD3982" s="130" t="str">
        <f t="shared" si="592"/>
        <v>66002-605</v>
      </c>
      <c r="AE3982" s="136"/>
      <c r="AF3982" s="137"/>
      <c r="AG3982" s="1" t="s">
        <v>9312</v>
      </c>
      <c r="AH3982" s="43" t="s">
        <v>323</v>
      </c>
      <c r="AI3982" s="229">
        <v>45611</v>
      </c>
    </row>
    <row r="3983" spans="1:35" x14ac:dyDescent="0.25">
      <c r="A3983" s="147">
        <v>45618</v>
      </c>
      <c r="B3983" s="189" t="s">
        <v>11175</v>
      </c>
      <c r="C3983" s="175" t="s">
        <v>11177</v>
      </c>
      <c r="D3983" s="175" t="s">
        <v>11178</v>
      </c>
      <c r="E3983" s="187">
        <v>45642</v>
      </c>
      <c r="F3983" s="175" t="s">
        <v>557</v>
      </c>
      <c r="G3983" s="176" t="s">
        <v>11176</v>
      </c>
      <c r="H3983" s="177">
        <v>1</v>
      </c>
      <c r="I3983" s="230" t="s">
        <v>288</v>
      </c>
      <c r="J3983">
        <v>12.18</v>
      </c>
      <c r="K3983" s="132">
        <v>1060303</v>
      </c>
      <c r="L3983" s="131"/>
      <c r="M3983" s="131">
        <v>3.6</v>
      </c>
      <c r="N3983" s="131">
        <v>4</v>
      </c>
      <c r="O3983" s="133">
        <f t="shared" ref="O3983" si="595">N3983*M3983</f>
        <v>14.4</v>
      </c>
      <c r="P3983" s="131" t="s">
        <v>3497</v>
      </c>
      <c r="Q3983" s="131" t="s">
        <v>577</v>
      </c>
      <c r="R3983" s="134" t="s">
        <v>9048</v>
      </c>
      <c r="S3983" s="149">
        <v>1.3316666666666683</v>
      </c>
      <c r="T3983" s="149">
        <v>1.3316666666666683</v>
      </c>
      <c r="U3983" s="150">
        <v>45625</v>
      </c>
      <c r="V3983" s="149">
        <v>8.333333333333437E-2</v>
      </c>
      <c r="W3983" s="130">
        <v>1.1399999999999999</v>
      </c>
      <c r="X3983" s="135">
        <v>75</v>
      </c>
      <c r="Y3983" s="130" t="str">
        <f t="shared" si="588"/>
        <v>N1779</v>
      </c>
      <c r="Z3983" s="130" t="str">
        <f t="shared" si="589"/>
        <v xml:space="preserve">3/HR-4/3AU </v>
      </c>
      <c r="AA3983" s="135">
        <f t="shared" si="590"/>
        <v>1.1399999999999999</v>
      </c>
      <c r="AB3983" s="135">
        <f t="shared" si="591"/>
        <v>12.18</v>
      </c>
      <c r="AC3983" s="130">
        <f t="shared" si="594"/>
        <v>75</v>
      </c>
      <c r="AD3983" s="130" t="str">
        <f t="shared" si="592"/>
        <v>66001-601</v>
      </c>
      <c r="AE3983" s="136"/>
      <c r="AF3983" s="137"/>
      <c r="AG3983" s="1" t="s">
        <v>10874</v>
      </c>
      <c r="AH3983" s="43">
        <v>83748</v>
      </c>
      <c r="AI3983" s="229">
        <v>45617</v>
      </c>
    </row>
    <row r="3984" spans="1:35" x14ac:dyDescent="0.25">
      <c r="A3984" s="211">
        <v>45614</v>
      </c>
      <c r="B3984" s="58">
        <v>345559</v>
      </c>
      <c r="C3984" s="236" t="s">
        <v>530</v>
      </c>
      <c r="D3984" s="51" t="s">
        <v>11158</v>
      </c>
      <c r="E3984" s="54">
        <v>45628</v>
      </c>
      <c r="F3984" s="51" t="s">
        <v>322</v>
      </c>
      <c r="G3984" s="48" t="s">
        <v>11157</v>
      </c>
      <c r="H3984" s="52">
        <v>2</v>
      </c>
      <c r="I3984" s="51" t="s">
        <v>293</v>
      </c>
      <c r="J3984" s="1">
        <v>41.2</v>
      </c>
      <c r="K3984" s="132">
        <v>1059779</v>
      </c>
      <c r="L3984" s="131"/>
      <c r="M3984" s="131">
        <v>7.2</v>
      </c>
      <c r="N3984" s="131">
        <v>1.7</v>
      </c>
      <c r="O3984" s="133">
        <v>12.24</v>
      </c>
      <c r="P3984" s="131" t="s">
        <v>3497</v>
      </c>
      <c r="Q3984" s="131" t="s">
        <v>589</v>
      </c>
      <c r="R3984" s="134" t="s">
        <v>9048</v>
      </c>
      <c r="S3984" s="149">
        <v>2.9352777777777761</v>
      </c>
      <c r="T3984" s="149">
        <v>1.467638888888888</v>
      </c>
      <c r="U3984" s="150">
        <v>45624</v>
      </c>
      <c r="V3984" s="149">
        <v>8.3333333333335702E-2</v>
      </c>
      <c r="W3984" s="130">
        <v>1</v>
      </c>
      <c r="X3984" s="135">
        <v>60</v>
      </c>
      <c r="Y3984" s="130" t="s">
        <v>11158</v>
      </c>
      <c r="Z3984" s="130" t="str">
        <f t="shared" si="589"/>
        <v>6/AA1700</v>
      </c>
      <c r="AA3984" s="135">
        <f t="shared" si="590"/>
        <v>1</v>
      </c>
      <c r="AB3984" s="135">
        <f t="shared" si="591"/>
        <v>41.2</v>
      </c>
      <c r="AC3984" s="130">
        <f t="shared" si="594"/>
        <v>60</v>
      </c>
      <c r="AD3984" s="130" t="str">
        <f t="shared" si="592"/>
        <v>66003-338</v>
      </c>
      <c r="AE3984" s="136"/>
      <c r="AF3984" s="137"/>
      <c r="AG3984" s="1" t="s">
        <v>9312</v>
      </c>
      <c r="AH3984" s="43" t="s">
        <v>323</v>
      </c>
      <c r="AI3984" s="229">
        <v>45614</v>
      </c>
    </row>
    <row r="3985" spans="1:35" x14ac:dyDescent="0.25">
      <c r="A3985" s="139">
        <v>45621</v>
      </c>
      <c r="B3985" s="245" t="s">
        <v>11186</v>
      </c>
      <c r="C3985" s="274" t="s">
        <v>11187</v>
      </c>
      <c r="D3985" s="274" t="s">
        <v>1441</v>
      </c>
      <c r="E3985" s="275">
        <v>45644</v>
      </c>
      <c r="F3985" s="274" t="s">
        <v>1421</v>
      </c>
      <c r="G3985" s="276" t="s">
        <v>1439</v>
      </c>
      <c r="H3985" s="277">
        <v>6</v>
      </c>
      <c r="I3985" s="278" t="s">
        <v>256</v>
      </c>
      <c r="J3985" s="279">
        <v>5.4432999999999998</v>
      </c>
      <c r="K3985" s="132">
        <v>1060186</v>
      </c>
      <c r="L3985" s="131"/>
      <c r="M3985" s="131">
        <v>13.5</v>
      </c>
      <c r="N3985" s="131"/>
      <c r="O3985" s="133">
        <f t="shared" ref="O3985" si="596">N3985*M3985</f>
        <v>0</v>
      </c>
      <c r="P3985" s="131" t="s">
        <v>3538</v>
      </c>
      <c r="Q3985" s="131" t="s">
        <v>1442</v>
      </c>
      <c r="R3985" s="134" t="s">
        <v>9073</v>
      </c>
      <c r="S3985" s="149">
        <v>6.2811111111111124</v>
      </c>
      <c r="T3985" s="149">
        <v>1.0468518518518521</v>
      </c>
      <c r="U3985" s="150">
        <v>45624</v>
      </c>
      <c r="V3985" s="149">
        <v>0.24999999999999911</v>
      </c>
      <c r="W3985" s="130">
        <v>0.86</v>
      </c>
      <c r="X3985" s="135">
        <v>69</v>
      </c>
      <c r="Y3985" s="130" t="str">
        <f t="shared" ref="Y3985:Y4047" si="597">D3985</f>
        <v>AL97</v>
      </c>
      <c r="Z3985" s="130" t="str">
        <f t="shared" si="589"/>
        <v xml:space="preserve">18/LR6XW </v>
      </c>
      <c r="AA3985" s="135">
        <f t="shared" si="590"/>
        <v>0.86</v>
      </c>
      <c r="AB3985" s="135">
        <v>5.44</v>
      </c>
      <c r="AC3985" s="130">
        <f t="shared" si="594"/>
        <v>69</v>
      </c>
      <c r="AD3985" s="130" t="str">
        <f t="shared" si="592"/>
        <v>66000-313</v>
      </c>
      <c r="AE3985" s="136"/>
      <c r="AF3985" s="137"/>
      <c r="AG3985" s="1" t="s">
        <v>152</v>
      </c>
      <c r="AH3985" s="43">
        <v>66560</v>
      </c>
      <c r="AI3985" s="229">
        <v>45616</v>
      </c>
    </row>
    <row r="3986" spans="1:35" x14ac:dyDescent="0.25">
      <c r="A3986" s="139">
        <v>45621</v>
      </c>
      <c r="B3986" s="245" t="s">
        <v>11188</v>
      </c>
      <c r="C3986" s="274" t="s">
        <v>1267</v>
      </c>
      <c r="D3986" s="274" t="s">
        <v>1268</v>
      </c>
      <c r="E3986" s="275">
        <v>45632</v>
      </c>
      <c r="F3986" s="274" t="s">
        <v>285</v>
      </c>
      <c r="G3986" s="276" t="s">
        <v>1266</v>
      </c>
      <c r="H3986" s="277">
        <v>1</v>
      </c>
      <c r="I3986" s="278" t="s">
        <v>643</v>
      </c>
      <c r="J3986" s="280">
        <v>21.99</v>
      </c>
      <c r="K3986" s="132">
        <v>1060452</v>
      </c>
      <c r="L3986" s="131"/>
      <c r="M3986" s="131">
        <v>25.2</v>
      </c>
      <c r="N3986" s="131">
        <v>2.5</v>
      </c>
      <c r="O3986" s="133">
        <v>63</v>
      </c>
      <c r="P3986" s="131" t="s">
        <v>11189</v>
      </c>
      <c r="Q3986" s="131" t="s">
        <v>589</v>
      </c>
      <c r="R3986" s="134" t="s">
        <v>9048</v>
      </c>
      <c r="S3986" s="149">
        <v>2.2413888888888911</v>
      </c>
      <c r="T3986" s="149">
        <v>2.2413888888888911</v>
      </c>
      <c r="U3986" s="150">
        <v>45624</v>
      </c>
      <c r="V3986" s="149">
        <v>8.3333333333333037E-2</v>
      </c>
      <c r="W3986" s="130">
        <v>2.0699999999999998</v>
      </c>
      <c r="X3986" s="135">
        <v>106.79</v>
      </c>
      <c r="Y3986" s="130" t="str">
        <f t="shared" si="597"/>
        <v>RECELL666</v>
      </c>
      <c r="Z3986" s="130" t="str">
        <f t="shared" si="589"/>
        <v>7/INR18650-25R</v>
      </c>
      <c r="AA3986" s="135">
        <f t="shared" si="590"/>
        <v>2.0699999999999998</v>
      </c>
      <c r="AB3986" s="135">
        <v>21.99</v>
      </c>
      <c r="AC3986" s="130">
        <f t="shared" si="594"/>
        <v>106.79</v>
      </c>
      <c r="AD3986" s="130" t="str">
        <f t="shared" si="592"/>
        <v>66002-529</v>
      </c>
      <c r="AE3986" s="136"/>
      <c r="AF3986" s="137"/>
      <c r="AG3986" s="1" t="s">
        <v>9312</v>
      </c>
      <c r="AH3986" s="43" t="s">
        <v>286</v>
      </c>
      <c r="AI3986" s="229">
        <v>45618</v>
      </c>
    </row>
    <row r="3987" spans="1:35" x14ac:dyDescent="0.25">
      <c r="A3987" s="139">
        <v>45621</v>
      </c>
      <c r="B3987" s="58" t="s">
        <v>11193</v>
      </c>
      <c r="C3987" s="264" t="s">
        <v>11194</v>
      </c>
      <c r="D3987" s="264" t="s">
        <v>98</v>
      </c>
      <c r="E3987" s="267">
        <v>45617</v>
      </c>
      <c r="F3987" s="264" t="s">
        <v>1993</v>
      </c>
      <c r="G3987" s="265" t="s">
        <v>1994</v>
      </c>
      <c r="H3987" s="266">
        <v>2</v>
      </c>
      <c r="I3987" s="279" t="s">
        <v>95</v>
      </c>
      <c r="J3987" s="279">
        <v>58.45</v>
      </c>
      <c r="K3987" s="132">
        <v>1060335</v>
      </c>
      <c r="L3987" s="131"/>
      <c r="M3987" s="131">
        <v>24</v>
      </c>
      <c r="N3987" s="131">
        <v>54</v>
      </c>
      <c r="O3987" s="133">
        <f t="shared" ref="O3987:O4006" si="598">N3987*M3987</f>
        <v>1296</v>
      </c>
      <c r="P3987" s="131" t="s">
        <v>3538</v>
      </c>
      <c r="Q3987" s="131" t="s">
        <v>1996</v>
      </c>
      <c r="R3987" s="134" t="s">
        <v>11262</v>
      </c>
      <c r="S3987" s="149">
        <v>4.8466666666666676</v>
      </c>
      <c r="T3987" s="149">
        <v>2.4233333333333338</v>
      </c>
      <c r="U3987" s="150">
        <v>45629</v>
      </c>
      <c r="V3987" s="149">
        <v>0.16666666666666874</v>
      </c>
      <c r="W3987" s="130">
        <v>1.7</v>
      </c>
      <c r="X3987" s="135">
        <v>220</v>
      </c>
      <c r="Y3987" s="130" t="str">
        <f t="shared" si="597"/>
        <v>AL298</v>
      </c>
      <c r="Z3987" s="130" t="str">
        <f t="shared" si="589"/>
        <v xml:space="preserve">48/LR20XW  </v>
      </c>
      <c r="AA3987" s="135">
        <f t="shared" si="590"/>
        <v>1.7</v>
      </c>
      <c r="AB3987" s="135">
        <f t="shared" ref="AB3987:AB4047" si="599">J3987</f>
        <v>58.45</v>
      </c>
      <c r="AC3987" s="130">
        <f t="shared" si="594"/>
        <v>220</v>
      </c>
      <c r="AD3987" s="130" t="str">
        <f t="shared" si="592"/>
        <v>66000-288</v>
      </c>
      <c r="AE3987" s="136"/>
      <c r="AF3987" s="137"/>
      <c r="AG3987" s="1" t="s">
        <v>153</v>
      </c>
      <c r="AH3987" s="43">
        <v>65252</v>
      </c>
      <c r="AI3987" s="229">
        <v>45617</v>
      </c>
    </row>
    <row r="3988" spans="1:35" x14ac:dyDescent="0.25">
      <c r="A3988" s="140">
        <v>45594</v>
      </c>
      <c r="B3988" s="55" t="s">
        <v>11056</v>
      </c>
      <c r="C3988" s="51" t="s">
        <v>11057</v>
      </c>
      <c r="D3988" s="51" t="s">
        <v>5896</v>
      </c>
      <c r="E3988" s="54">
        <v>45617</v>
      </c>
      <c r="F3988" s="51" t="s">
        <v>10278</v>
      </c>
      <c r="G3988" s="48" t="s">
        <v>5895</v>
      </c>
      <c r="H3988" s="52">
        <v>33</v>
      </c>
      <c r="I3988" s="51" t="s">
        <v>719</v>
      </c>
      <c r="J3988" s="1">
        <v>100.66</v>
      </c>
      <c r="K3988" s="132">
        <v>1057219</v>
      </c>
      <c r="L3988" s="131"/>
      <c r="M3988" s="131">
        <v>25.2</v>
      </c>
      <c r="N3988" s="131">
        <v>6</v>
      </c>
      <c r="O3988" s="133">
        <f t="shared" si="598"/>
        <v>151.19999999999999</v>
      </c>
      <c r="P3988" s="131" t="s">
        <v>3486</v>
      </c>
      <c r="Q3988" s="131" t="s">
        <v>1188</v>
      </c>
      <c r="R3988" s="134" t="s">
        <v>6881</v>
      </c>
      <c r="S3988" s="149">
        <v>45127</v>
      </c>
      <c r="T3988" s="149">
        <v>1367.4848484848485</v>
      </c>
      <c r="U3988" s="150">
        <v>45629</v>
      </c>
      <c r="V3988" s="149">
        <v>1.416666666666667</v>
      </c>
      <c r="W3988" s="130">
        <v>1.4</v>
      </c>
      <c r="X3988" s="135">
        <v>335</v>
      </c>
      <c r="Y3988" s="130" t="str">
        <f t="shared" si="597"/>
        <v>RL1614</v>
      </c>
      <c r="Z3988" s="130" t="str">
        <f t="shared" si="589"/>
        <v>14/INR18650-30Q</v>
      </c>
      <c r="AA3988" s="135">
        <f t="shared" si="590"/>
        <v>1.4</v>
      </c>
      <c r="AB3988" s="135">
        <f t="shared" si="599"/>
        <v>100.66</v>
      </c>
      <c r="AC3988" s="130">
        <f t="shared" si="594"/>
        <v>335</v>
      </c>
      <c r="AD3988" s="130" t="str">
        <f t="shared" si="592"/>
        <v>66003-071</v>
      </c>
      <c r="AE3988" s="136"/>
      <c r="AF3988" s="137"/>
      <c r="AG3988" s="1" t="s">
        <v>151</v>
      </c>
      <c r="AH3988" s="43">
        <v>25091</v>
      </c>
      <c r="AI3988" s="229">
        <v>45589</v>
      </c>
    </row>
    <row r="3989" spans="1:35" x14ac:dyDescent="0.25">
      <c r="A3989" s="147">
        <v>45597</v>
      </c>
      <c r="B3989" s="82" t="s">
        <v>11080</v>
      </c>
      <c r="C3989" s="51" t="s">
        <v>1128</v>
      </c>
      <c r="D3989" s="51" t="s">
        <v>1124</v>
      </c>
      <c r="E3989" s="54">
        <v>45602</v>
      </c>
      <c r="F3989" s="51" t="s">
        <v>4831</v>
      </c>
      <c r="G3989" s="48" t="s">
        <v>1126</v>
      </c>
      <c r="H3989" s="52">
        <v>225</v>
      </c>
      <c r="I3989" s="51" t="s">
        <v>2339</v>
      </c>
      <c r="J3989" s="1">
        <v>7.21</v>
      </c>
      <c r="K3989" s="132">
        <v>1057757</v>
      </c>
      <c r="L3989" s="131"/>
      <c r="M3989" s="131">
        <v>3.6</v>
      </c>
      <c r="N3989" s="131">
        <v>2.4500000000000002</v>
      </c>
      <c r="O3989" s="133">
        <f t="shared" si="598"/>
        <v>8.82</v>
      </c>
      <c r="P3989" s="131" t="s">
        <v>3497</v>
      </c>
      <c r="Q3989" s="131" t="s">
        <v>577</v>
      </c>
      <c r="R3989" s="134" t="s">
        <v>11263</v>
      </c>
      <c r="S3989" s="149">
        <v>66.718333333333334</v>
      </c>
      <c r="T3989" s="149">
        <v>0.29652592592592592</v>
      </c>
      <c r="U3989" s="150">
        <v>45629</v>
      </c>
      <c r="V3989" s="149">
        <v>0.49999999999999956</v>
      </c>
      <c r="W3989" s="130">
        <v>0.27</v>
      </c>
      <c r="X3989" s="135">
        <v>26</v>
      </c>
      <c r="Y3989" s="130" t="str">
        <f t="shared" si="597"/>
        <v>N1922</v>
      </c>
      <c r="Z3989" s="130" t="str">
        <f t="shared" si="589"/>
        <v>3/BK-250A</v>
      </c>
      <c r="AA3989" s="135">
        <f t="shared" si="590"/>
        <v>0.27</v>
      </c>
      <c r="AB3989" s="135">
        <f t="shared" si="599"/>
        <v>7.21</v>
      </c>
      <c r="AC3989" s="130">
        <f t="shared" si="594"/>
        <v>26</v>
      </c>
      <c r="AD3989" s="130" t="str">
        <f t="shared" si="592"/>
        <v>67001-795</v>
      </c>
      <c r="AE3989" s="136"/>
      <c r="AF3989" s="137"/>
      <c r="AG3989" s="1" t="s">
        <v>153</v>
      </c>
      <c r="AH3989" s="43">
        <v>2052</v>
      </c>
      <c r="AI3989" s="229">
        <v>45595</v>
      </c>
    </row>
    <row r="3990" spans="1:35" x14ac:dyDescent="0.25">
      <c r="A3990" s="140">
        <v>45594</v>
      </c>
      <c r="B3990" s="55" t="s">
        <v>11043</v>
      </c>
      <c r="C3990" s="51" t="s">
        <v>434</v>
      </c>
      <c r="D3990" s="51" t="s">
        <v>215</v>
      </c>
      <c r="E3990" s="54">
        <v>45639</v>
      </c>
      <c r="F3990" s="51" t="s">
        <v>571</v>
      </c>
      <c r="G3990" s="48" t="s">
        <v>214</v>
      </c>
      <c r="H3990" s="52">
        <v>150</v>
      </c>
      <c r="I3990" s="51" t="s">
        <v>270</v>
      </c>
      <c r="J3990" s="1">
        <v>14.07</v>
      </c>
      <c r="K3990" s="132">
        <v>1057270</v>
      </c>
      <c r="L3990" s="131"/>
      <c r="M3990" s="131">
        <v>10.8</v>
      </c>
      <c r="N3990" s="131">
        <v>2.6</v>
      </c>
      <c r="O3990" s="133">
        <f t="shared" si="598"/>
        <v>28.080000000000002</v>
      </c>
      <c r="P3990" s="131" t="s">
        <v>421</v>
      </c>
      <c r="Q3990" s="131" t="s">
        <v>577</v>
      </c>
      <c r="R3990" s="134" t="s">
        <v>11264</v>
      </c>
      <c r="S3990" s="149">
        <v>41.101111111111109</v>
      </c>
      <c r="T3990" s="149">
        <v>0.27400740740740742</v>
      </c>
      <c r="U3990" s="150">
        <v>45628</v>
      </c>
      <c r="V3990" s="149">
        <v>1.7499999999999991</v>
      </c>
      <c r="W3990" s="130">
        <v>0.26</v>
      </c>
      <c r="X3990" s="135">
        <v>40</v>
      </c>
      <c r="Y3990" s="130" t="str">
        <f t="shared" si="597"/>
        <v>L300</v>
      </c>
      <c r="Z3990" s="130" t="str">
        <f t="shared" si="589"/>
        <v>3/LS14500</v>
      </c>
      <c r="AA3990" s="135">
        <f t="shared" si="590"/>
        <v>0.26</v>
      </c>
      <c r="AB3990" s="135">
        <f t="shared" si="599"/>
        <v>14.07</v>
      </c>
      <c r="AC3990" s="130">
        <f t="shared" si="594"/>
        <v>40</v>
      </c>
      <c r="AD3990" s="130" t="str">
        <f t="shared" si="592"/>
        <v>65000-765A</v>
      </c>
      <c r="AE3990" s="136"/>
      <c r="AF3990" s="137"/>
      <c r="AG3990" s="1" t="s">
        <v>153</v>
      </c>
      <c r="AH3990" s="43">
        <v>65616</v>
      </c>
      <c r="AI3990" s="229">
        <v>45590</v>
      </c>
    </row>
    <row r="3991" spans="1:35" x14ac:dyDescent="0.25">
      <c r="A3991" s="140">
        <v>45594</v>
      </c>
      <c r="B3991" s="55" t="s">
        <v>11051</v>
      </c>
      <c r="C3991" s="51" t="s">
        <v>11053</v>
      </c>
      <c r="D3991" s="51" t="s">
        <v>11054</v>
      </c>
      <c r="E3991" s="54">
        <v>45600</v>
      </c>
      <c r="F3991" s="51" t="s">
        <v>105</v>
      </c>
      <c r="G3991" s="48" t="s">
        <v>11052</v>
      </c>
      <c r="H3991" s="52">
        <v>1</v>
      </c>
      <c r="I3991" s="51" t="s">
        <v>1015</v>
      </c>
      <c r="J3991" s="1">
        <v>46.44</v>
      </c>
      <c r="K3991" s="132">
        <v>1057449</v>
      </c>
      <c r="L3991" s="131"/>
      <c r="M3991" s="131">
        <v>14.4</v>
      </c>
      <c r="N3991" s="131">
        <v>3</v>
      </c>
      <c r="O3991" s="133">
        <f t="shared" si="598"/>
        <v>43.2</v>
      </c>
      <c r="P3991" s="131" t="s">
        <v>3497</v>
      </c>
      <c r="Q3991" s="131" t="s">
        <v>591</v>
      </c>
      <c r="R3991" s="134" t="s">
        <v>9048</v>
      </c>
      <c r="S3991" s="149">
        <v>1.8861111111111106</v>
      </c>
      <c r="T3991" s="149">
        <v>1.8861111111111106</v>
      </c>
      <c r="U3991" s="150">
        <v>45631</v>
      </c>
      <c r="V3991" s="149">
        <v>8.3333333333333037E-2</v>
      </c>
      <c r="W3991" s="130">
        <v>1.59</v>
      </c>
      <c r="X3991" s="135">
        <v>130</v>
      </c>
      <c r="Y3991" s="130" t="str">
        <f t="shared" si="597"/>
        <v>RECELL173</v>
      </c>
      <c r="Z3991" s="130" t="str">
        <f t="shared" si="589"/>
        <v>12/IMX-3000Cs</v>
      </c>
      <c r="AA3991" s="135">
        <f t="shared" si="590"/>
        <v>1.59</v>
      </c>
      <c r="AB3991" s="135">
        <f t="shared" si="599"/>
        <v>46.44</v>
      </c>
      <c r="AC3991" s="130">
        <f t="shared" si="594"/>
        <v>130</v>
      </c>
      <c r="AD3991" s="130" t="str">
        <f t="shared" si="592"/>
        <v>67001-387</v>
      </c>
      <c r="AE3991" s="136"/>
      <c r="AF3991" s="137"/>
      <c r="AG3991" s="1" t="s">
        <v>9312</v>
      </c>
      <c r="AH3991" s="43" t="s">
        <v>294</v>
      </c>
      <c r="AI3991" s="229">
        <v>45593</v>
      </c>
    </row>
    <row r="3992" spans="1:35" x14ac:dyDescent="0.25">
      <c r="A3992" s="139">
        <v>45621</v>
      </c>
      <c r="B3992" s="58" t="s">
        <v>11191</v>
      </c>
      <c r="C3992" s="264" t="s">
        <v>11192</v>
      </c>
      <c r="D3992" s="264" t="s">
        <v>6924</v>
      </c>
      <c r="E3992" s="267">
        <v>45644</v>
      </c>
      <c r="F3992" s="264" t="s">
        <v>1421</v>
      </c>
      <c r="G3992" s="265" t="s">
        <v>6923</v>
      </c>
      <c r="H3992" s="266">
        <v>6</v>
      </c>
      <c r="I3992" s="279" t="s">
        <v>593</v>
      </c>
      <c r="J3992" s="279">
        <v>41.60333</v>
      </c>
      <c r="K3992" s="132">
        <v>1060185</v>
      </c>
      <c r="L3992" s="131"/>
      <c r="M3992" s="131">
        <v>7.2</v>
      </c>
      <c r="N3992" s="131">
        <v>60</v>
      </c>
      <c r="O3992" s="133">
        <f t="shared" si="598"/>
        <v>432</v>
      </c>
      <c r="P3992" s="131" t="s">
        <v>422</v>
      </c>
      <c r="Q3992" s="131" t="s">
        <v>492</v>
      </c>
      <c r="R3992" s="134" t="s">
        <v>9048</v>
      </c>
      <c r="S3992" s="149">
        <v>8.8163888888888913</v>
      </c>
      <c r="T3992" s="149">
        <v>1.4693981481481486</v>
      </c>
      <c r="U3992" s="150">
        <v>45631</v>
      </c>
      <c r="V3992" s="149">
        <v>0.25000000000000044</v>
      </c>
      <c r="W3992" s="130">
        <v>1.43</v>
      </c>
      <c r="X3992" s="135">
        <v>267</v>
      </c>
      <c r="Y3992" s="130" t="str">
        <f t="shared" si="597"/>
        <v>L922</v>
      </c>
      <c r="Z3992" s="130" t="str">
        <f t="shared" si="589"/>
        <v xml:space="preserve">6/ER34615H </v>
      </c>
      <c r="AA3992" s="135">
        <f t="shared" si="590"/>
        <v>1.43</v>
      </c>
      <c r="AB3992" s="135">
        <f t="shared" si="599"/>
        <v>41.60333</v>
      </c>
      <c r="AC3992" s="130">
        <f t="shared" si="594"/>
        <v>267</v>
      </c>
      <c r="AD3992" s="130" t="str">
        <f t="shared" si="592"/>
        <v>66004-126</v>
      </c>
      <c r="AE3992" s="136"/>
      <c r="AF3992" s="137"/>
      <c r="AG3992" s="1" t="s">
        <v>152</v>
      </c>
      <c r="AH3992" s="43">
        <v>66560</v>
      </c>
      <c r="AI3992" s="229">
        <v>45616</v>
      </c>
    </row>
    <row r="3993" spans="1:35" x14ac:dyDescent="0.25">
      <c r="A3993" s="147">
        <v>45618</v>
      </c>
      <c r="B3993" s="189" t="s">
        <v>11171</v>
      </c>
      <c r="C3993" s="175" t="s">
        <v>11172</v>
      </c>
      <c r="D3993" s="175" t="s">
        <v>517</v>
      </c>
      <c r="E3993" s="187">
        <v>45630</v>
      </c>
      <c r="F3993" s="175" t="s">
        <v>1863</v>
      </c>
      <c r="G3993" s="273" t="s">
        <v>516</v>
      </c>
      <c r="H3993" s="221">
        <v>1</v>
      </c>
      <c r="I3993" s="230" t="s">
        <v>11173</v>
      </c>
      <c r="J3993" s="1">
        <v>600.33000000000004</v>
      </c>
      <c r="K3993" s="132">
        <v>1060250</v>
      </c>
      <c r="L3993" s="131"/>
      <c r="M3993" s="131">
        <v>14.4</v>
      </c>
      <c r="N3993" s="131">
        <v>171</v>
      </c>
      <c r="O3993" s="133">
        <f t="shared" si="598"/>
        <v>2462.4</v>
      </c>
      <c r="P3993" s="131" t="s">
        <v>421</v>
      </c>
      <c r="Q3993" s="131" t="s">
        <v>518</v>
      </c>
      <c r="R3993" s="134" t="s">
        <v>118</v>
      </c>
      <c r="S3993" s="149">
        <v>6.4811111111111108</v>
      </c>
      <c r="T3993" s="149">
        <v>6.4811111111111108</v>
      </c>
      <c r="U3993" s="150">
        <v>45630</v>
      </c>
      <c r="V3993" s="149">
        <v>8.3333333333333037E-2</v>
      </c>
      <c r="W3993" s="130">
        <v>3.81</v>
      </c>
      <c r="X3993" s="135">
        <v>925</v>
      </c>
      <c r="Y3993" s="130" t="str">
        <f t="shared" si="597"/>
        <v>L123B</v>
      </c>
      <c r="Z3993" s="130" t="str">
        <f t="shared" si="589"/>
        <v xml:space="preserve">36/LS33600 </v>
      </c>
      <c r="AA3993" s="135">
        <f t="shared" si="590"/>
        <v>3.81</v>
      </c>
      <c r="AB3993" s="135">
        <f t="shared" si="599"/>
        <v>600.33000000000004</v>
      </c>
      <c r="AC3993" s="130">
        <f t="shared" si="594"/>
        <v>925</v>
      </c>
      <c r="AD3993" s="130" t="str">
        <f t="shared" si="592"/>
        <v>66000-758</v>
      </c>
      <c r="AE3993" s="136"/>
      <c r="AF3993" s="137"/>
      <c r="AG3993" s="1" t="s">
        <v>152</v>
      </c>
      <c r="AH3993" s="43">
        <v>1895</v>
      </c>
      <c r="AI3993" s="229">
        <v>45617</v>
      </c>
    </row>
    <row r="3994" spans="1:35" x14ac:dyDescent="0.25">
      <c r="A3994" s="140">
        <v>45615</v>
      </c>
      <c r="B3994" s="55">
        <v>345588</v>
      </c>
      <c r="C3994" s="236" t="s">
        <v>580</v>
      </c>
      <c r="D3994" s="51" t="s">
        <v>7402</v>
      </c>
      <c r="E3994" s="54">
        <v>45629</v>
      </c>
      <c r="F3994" s="51" t="s">
        <v>11034</v>
      </c>
      <c r="G3994" s="48" t="s">
        <v>7401</v>
      </c>
      <c r="H3994" s="52">
        <v>2</v>
      </c>
      <c r="I3994" s="51" t="s">
        <v>11167</v>
      </c>
      <c r="J3994" s="1">
        <v>20.61</v>
      </c>
      <c r="K3994" s="132">
        <v>1059990</v>
      </c>
      <c r="L3994" s="131"/>
      <c r="M3994" s="131">
        <v>7.2</v>
      </c>
      <c r="N3994" s="131">
        <v>2.4</v>
      </c>
      <c r="O3994" s="133">
        <f t="shared" si="598"/>
        <v>17.28</v>
      </c>
      <c r="P3994" s="131" t="s">
        <v>3486</v>
      </c>
      <c r="Q3994" s="131" t="s">
        <v>582</v>
      </c>
      <c r="R3994" s="134" t="s">
        <v>9048</v>
      </c>
      <c r="S3994" s="149">
        <v>1.9711111111111106</v>
      </c>
      <c r="T3994" s="149">
        <v>0.9855555555555553</v>
      </c>
      <c r="U3994" s="150">
        <v>45630</v>
      </c>
      <c r="V3994" s="149">
        <v>0.16666666666666607</v>
      </c>
      <c r="W3994" s="130">
        <v>1.5</v>
      </c>
      <c r="X3994" s="135">
        <v>60</v>
      </c>
      <c r="Y3994" s="130" t="str">
        <f t="shared" si="597"/>
        <v>RL1680</v>
      </c>
      <c r="Z3994" s="130" t="str">
        <f t="shared" si="589"/>
        <v>2/UR18650ZY</v>
      </c>
      <c r="AA3994" s="135">
        <f t="shared" si="590"/>
        <v>1.5</v>
      </c>
      <c r="AB3994" s="135">
        <f t="shared" si="599"/>
        <v>20.61</v>
      </c>
      <c r="AC3994" s="130">
        <f t="shared" si="594"/>
        <v>60</v>
      </c>
      <c r="AD3994" s="130" t="str">
        <f t="shared" si="592"/>
        <v>66003-141</v>
      </c>
      <c r="AE3994" s="136"/>
      <c r="AF3994" s="137"/>
      <c r="AG3994" s="1" t="s">
        <v>151</v>
      </c>
      <c r="AH3994" s="43">
        <v>3140</v>
      </c>
      <c r="AI3994" s="229">
        <v>45615</v>
      </c>
    </row>
    <row r="3995" spans="1:35" x14ac:dyDescent="0.25">
      <c r="A3995" s="147">
        <v>45625</v>
      </c>
      <c r="B3995" s="82" t="s">
        <v>11243</v>
      </c>
      <c r="C3995" s="264" t="s">
        <v>11246</v>
      </c>
      <c r="D3995" s="264" t="s">
        <v>441</v>
      </c>
      <c r="E3995" s="267">
        <v>45635</v>
      </c>
      <c r="F3995" s="264" t="s">
        <v>8112</v>
      </c>
      <c r="G3995" s="265" t="s">
        <v>440</v>
      </c>
      <c r="H3995" s="266">
        <v>2</v>
      </c>
      <c r="I3995" s="279" t="s">
        <v>102</v>
      </c>
      <c r="J3995" s="279">
        <v>42.744999999999997</v>
      </c>
      <c r="K3995" s="132">
        <v>1060946</v>
      </c>
      <c r="L3995" s="131"/>
      <c r="M3995" s="131"/>
      <c r="N3995" s="131"/>
      <c r="O3995" s="133">
        <f t="shared" si="598"/>
        <v>0</v>
      </c>
      <c r="P3995" s="131"/>
      <c r="Q3995" s="131"/>
      <c r="R3995" s="134" t="s">
        <v>249</v>
      </c>
      <c r="S3995" s="149">
        <v>1.1111111111117289E-3</v>
      </c>
      <c r="T3995" s="149">
        <v>5.5555555555586444E-4</v>
      </c>
      <c r="U3995" s="150">
        <v>45630</v>
      </c>
      <c r="V3995" s="149">
        <v>8.333333333333437E-2</v>
      </c>
      <c r="W3995" s="130">
        <v>0.09</v>
      </c>
      <c r="X3995" s="135">
        <v>75</v>
      </c>
      <c r="Y3995" s="130" t="str">
        <f t="shared" si="597"/>
        <v>CH178</v>
      </c>
      <c r="Z3995" s="130" t="str">
        <f t="shared" si="589"/>
        <v>1/TSB-002 PCB</v>
      </c>
      <c r="AA3995" s="135">
        <f t="shared" si="590"/>
        <v>0.09</v>
      </c>
      <c r="AB3995" s="135">
        <f t="shared" si="599"/>
        <v>42.744999999999997</v>
      </c>
      <c r="AC3995" s="130">
        <f t="shared" si="594"/>
        <v>75</v>
      </c>
      <c r="AD3995" s="130" t="str">
        <f t="shared" si="592"/>
        <v>66000-086</v>
      </c>
      <c r="AE3995" s="136"/>
      <c r="AF3995" s="137"/>
      <c r="AG3995" s="1" t="s">
        <v>153</v>
      </c>
      <c r="AH3995" s="43">
        <v>35409</v>
      </c>
      <c r="AI3995" s="229">
        <v>45623</v>
      </c>
    </row>
    <row r="3996" spans="1:35" x14ac:dyDescent="0.25">
      <c r="A3996" s="146">
        <v>45631</v>
      </c>
      <c r="B3996" s="57" t="s">
        <v>11278</v>
      </c>
      <c r="C3996" s="51" t="s">
        <v>2931</v>
      </c>
      <c r="D3996" s="51" t="s">
        <v>441</v>
      </c>
      <c r="E3996" s="54">
        <v>45643</v>
      </c>
      <c r="F3996" s="51" t="s">
        <v>8112</v>
      </c>
      <c r="G3996" s="48" t="s">
        <v>440</v>
      </c>
      <c r="H3996" s="52">
        <v>2</v>
      </c>
      <c r="I3996" s="51" t="s">
        <v>102</v>
      </c>
      <c r="J3996" s="1">
        <v>42.75</v>
      </c>
      <c r="K3996" s="132">
        <v>1061567</v>
      </c>
      <c r="L3996" s="131"/>
      <c r="M3996" s="131"/>
      <c r="N3996" s="131"/>
      <c r="O3996" s="133">
        <f t="shared" si="598"/>
        <v>0</v>
      </c>
      <c r="P3996" s="131"/>
      <c r="Q3996" s="131"/>
      <c r="R3996" s="134" t="s">
        <v>249</v>
      </c>
      <c r="S3996" s="149">
        <v>0.16416666666666568</v>
      </c>
      <c r="T3996" s="149">
        <v>8.2083333333332842E-2</v>
      </c>
      <c r="U3996" s="150">
        <v>45635</v>
      </c>
      <c r="V3996" s="149">
        <v>8.3333333333333037E-2</v>
      </c>
      <c r="W3996" s="130">
        <v>0.09</v>
      </c>
      <c r="X3996" s="135">
        <v>31.78</v>
      </c>
      <c r="Y3996" s="130" t="str">
        <f t="shared" si="597"/>
        <v>CH178</v>
      </c>
      <c r="Z3996" s="130" t="str">
        <f t="shared" si="589"/>
        <v>1/TSB002</v>
      </c>
      <c r="AA3996" s="135">
        <f t="shared" si="590"/>
        <v>0.09</v>
      </c>
      <c r="AB3996" s="135">
        <f t="shared" si="599"/>
        <v>42.75</v>
      </c>
      <c r="AC3996" s="130">
        <f t="shared" si="594"/>
        <v>31.78</v>
      </c>
      <c r="AD3996" s="130" t="str">
        <f t="shared" si="592"/>
        <v>66000-086</v>
      </c>
      <c r="AE3996" s="136"/>
      <c r="AF3996" s="137"/>
      <c r="AG3996" s="1" t="s">
        <v>153</v>
      </c>
      <c r="AH3996" s="43">
        <v>34509</v>
      </c>
      <c r="AI3996" s="229">
        <v>45629</v>
      </c>
    </row>
    <row r="3997" spans="1:35" x14ac:dyDescent="0.25">
      <c r="A3997" s="147">
        <v>45625</v>
      </c>
      <c r="B3997" s="82" t="s">
        <v>11226</v>
      </c>
      <c r="C3997" s="264" t="s">
        <v>369</v>
      </c>
      <c r="D3997" s="264" t="s">
        <v>588</v>
      </c>
      <c r="E3997" s="267">
        <v>45635</v>
      </c>
      <c r="F3997" s="264" t="s">
        <v>609</v>
      </c>
      <c r="G3997" s="265" t="s">
        <v>587</v>
      </c>
      <c r="H3997" s="266">
        <v>25</v>
      </c>
      <c r="I3997" s="279" t="s">
        <v>4430</v>
      </c>
      <c r="J3997" s="279">
        <v>13.7592</v>
      </c>
      <c r="K3997" s="132">
        <v>1060612</v>
      </c>
      <c r="L3997" s="131" t="s">
        <v>1054</v>
      </c>
      <c r="M3997" s="131">
        <v>7.2</v>
      </c>
      <c r="N3997" s="131">
        <v>2.7</v>
      </c>
      <c r="O3997" s="133">
        <f t="shared" si="598"/>
        <v>19.440000000000001</v>
      </c>
      <c r="P3997" s="131" t="s">
        <v>3497</v>
      </c>
      <c r="Q3997" s="131" t="s">
        <v>464</v>
      </c>
      <c r="R3997" s="134" t="s">
        <v>9048</v>
      </c>
      <c r="S3997" s="149">
        <v>45731</v>
      </c>
      <c r="T3997" s="149">
        <v>1829.24</v>
      </c>
      <c r="U3997" s="150">
        <v>45635</v>
      </c>
      <c r="V3997" s="149">
        <v>0.75</v>
      </c>
      <c r="W3997" s="130">
        <v>0.23</v>
      </c>
      <c r="X3997" s="135">
        <v>96.669200000000004</v>
      </c>
      <c r="Y3997" s="130" t="str">
        <f t="shared" si="597"/>
        <v>N509</v>
      </c>
      <c r="Z3997" s="130" t="str">
        <f t="shared" si="589"/>
        <v>6/HR-AU</v>
      </c>
      <c r="AA3997" s="135">
        <f t="shared" si="590"/>
        <v>0.23</v>
      </c>
      <c r="AB3997" s="135">
        <f t="shared" si="599"/>
        <v>13.7592</v>
      </c>
      <c r="AC3997" s="130">
        <f t="shared" si="594"/>
        <v>96.669200000000004</v>
      </c>
      <c r="AD3997" s="130" t="str">
        <f t="shared" si="592"/>
        <v>22000-006B</v>
      </c>
      <c r="AE3997" s="136"/>
      <c r="AF3997" s="137"/>
      <c r="AG3997" s="1" t="s">
        <v>152</v>
      </c>
      <c r="AH3997" s="43">
        <v>32091</v>
      </c>
      <c r="AI3997" s="229">
        <v>45621</v>
      </c>
    </row>
    <row r="3998" spans="1:35" x14ac:dyDescent="0.25">
      <c r="A3998" s="146">
        <v>45631</v>
      </c>
      <c r="B3998" s="57" t="s">
        <v>11282</v>
      </c>
      <c r="C3998" s="51" t="s">
        <v>4557</v>
      </c>
      <c r="D3998" s="51" t="s">
        <v>11309</v>
      </c>
      <c r="E3998" s="54">
        <v>45645</v>
      </c>
      <c r="F3998" s="51" t="s">
        <v>255</v>
      </c>
      <c r="G3998" s="48" t="s">
        <v>11283</v>
      </c>
      <c r="H3998" s="52">
        <v>1</v>
      </c>
      <c r="I3998" s="51" t="s">
        <v>3385</v>
      </c>
      <c r="J3998" s="1">
        <v>3.27</v>
      </c>
      <c r="K3998" s="132">
        <v>1061850</v>
      </c>
      <c r="L3998" s="131"/>
      <c r="M3998" s="131">
        <v>3.7</v>
      </c>
      <c r="N3998" s="131">
        <v>2.6</v>
      </c>
      <c r="O3998" s="133">
        <f t="shared" si="598"/>
        <v>9.620000000000001</v>
      </c>
      <c r="P3998" s="131" t="s">
        <v>11234</v>
      </c>
      <c r="Q3998" s="131" t="s">
        <v>412</v>
      </c>
      <c r="R3998" s="134" t="s">
        <v>9048</v>
      </c>
      <c r="S3998" s="149">
        <v>1.1247222222222217</v>
      </c>
      <c r="T3998" s="149">
        <v>1.1247222222222217</v>
      </c>
      <c r="U3998" s="150">
        <v>45635</v>
      </c>
      <c r="V3998" s="149">
        <v>8.3333333333333037E-2</v>
      </c>
      <c r="W3998" s="130">
        <v>0.25</v>
      </c>
      <c r="X3998" s="135">
        <v>22</v>
      </c>
      <c r="Y3998" s="130" t="str">
        <f t="shared" si="597"/>
        <v>RECELL1761</v>
      </c>
      <c r="Z3998" s="130" t="str">
        <f t="shared" si="589"/>
        <v>1/ICR18650-26JM</v>
      </c>
      <c r="AA3998" s="135">
        <f t="shared" si="590"/>
        <v>0.25</v>
      </c>
      <c r="AB3998" s="135">
        <f t="shared" si="599"/>
        <v>3.27</v>
      </c>
      <c r="AC3998" s="130">
        <f t="shared" si="594"/>
        <v>22</v>
      </c>
      <c r="AD3998" s="130" t="str">
        <f t="shared" si="592"/>
        <v>66003-351</v>
      </c>
      <c r="AE3998" s="136"/>
      <c r="AF3998" s="137"/>
      <c r="AG3998" s="1" t="s">
        <v>9312</v>
      </c>
      <c r="AH3998" s="43" t="s">
        <v>277</v>
      </c>
      <c r="AI3998" s="229">
        <v>45631</v>
      </c>
    </row>
    <row r="3999" spans="1:35" x14ac:dyDescent="0.25">
      <c r="A3999" s="147">
        <v>45597</v>
      </c>
      <c r="B3999" s="82" t="s">
        <v>11076</v>
      </c>
      <c r="C3999" s="51" t="s">
        <v>147</v>
      </c>
      <c r="D3999" s="51" t="s">
        <v>365</v>
      </c>
      <c r="E3999" s="54">
        <v>45616</v>
      </c>
      <c r="F3999" s="51" t="s">
        <v>139</v>
      </c>
      <c r="G3999" s="48" t="s">
        <v>140</v>
      </c>
      <c r="H3999" s="52">
        <v>30</v>
      </c>
      <c r="I3999" s="51" t="s">
        <v>114</v>
      </c>
      <c r="J3999" s="1">
        <v>89.39</v>
      </c>
      <c r="K3999" s="132">
        <v>1057807</v>
      </c>
      <c r="L3999" s="131"/>
      <c r="M3999" s="131">
        <v>19.2</v>
      </c>
      <c r="N3999" s="131">
        <v>4.5</v>
      </c>
      <c r="O3999" s="133">
        <f t="shared" si="598"/>
        <v>86.399999999999991</v>
      </c>
      <c r="P3999" s="131" t="s">
        <v>3497</v>
      </c>
      <c r="Q3999" s="131" t="s">
        <v>1208</v>
      </c>
      <c r="R3999" s="134" t="s">
        <v>10771</v>
      </c>
      <c r="S3999" s="149">
        <v>36.415277777777774</v>
      </c>
      <c r="T3999" s="149">
        <v>1.2138425925925924</v>
      </c>
      <c r="U3999" s="150">
        <v>45635</v>
      </c>
      <c r="V3999" s="149">
        <v>1.0000000000000004</v>
      </c>
      <c r="W3999" s="130">
        <v>0.94</v>
      </c>
      <c r="X3999" s="135">
        <v>195</v>
      </c>
      <c r="Y3999" s="130" t="str">
        <f t="shared" si="597"/>
        <v>N1021</v>
      </c>
      <c r="Z3999" s="130" t="str">
        <f t="shared" si="589"/>
        <v>16/HR4/3FAU</v>
      </c>
      <c r="AA3999" s="135">
        <f t="shared" si="590"/>
        <v>0.94</v>
      </c>
      <c r="AB3999" s="135">
        <f t="shared" si="599"/>
        <v>89.39</v>
      </c>
      <c r="AC3999" s="130">
        <f t="shared" si="594"/>
        <v>195</v>
      </c>
      <c r="AD3999" s="130" t="str">
        <f t="shared" si="592"/>
        <v>66000-725</v>
      </c>
      <c r="AE3999" s="136"/>
      <c r="AF3999" s="137"/>
      <c r="AG3999" s="1" t="s">
        <v>153</v>
      </c>
      <c r="AH3999" s="43">
        <v>66824</v>
      </c>
      <c r="AI3999" s="229">
        <v>45595</v>
      </c>
    </row>
    <row r="4000" spans="1:35" x14ac:dyDescent="0.25">
      <c r="A4000" s="144">
        <v>45553</v>
      </c>
      <c r="B4000" s="56" t="s">
        <v>10847</v>
      </c>
      <c r="C4000" s="51" t="s">
        <v>10849</v>
      </c>
      <c r="D4000" s="51" t="s">
        <v>10850</v>
      </c>
      <c r="E4000" s="54">
        <v>45576</v>
      </c>
      <c r="F4000" s="51" t="s">
        <v>8532</v>
      </c>
      <c r="G4000" s="48" t="s">
        <v>10848</v>
      </c>
      <c r="H4000" s="52">
        <v>10</v>
      </c>
      <c r="I4000" s="51" t="s">
        <v>649</v>
      </c>
      <c r="J4000" s="1">
        <v>146.16999999999999</v>
      </c>
      <c r="K4000" s="132">
        <v>1053231</v>
      </c>
      <c r="L4000" s="131"/>
      <c r="M4000" s="131">
        <v>16.8</v>
      </c>
      <c r="N4000" s="131">
        <v>10</v>
      </c>
      <c r="O4000" s="133">
        <f t="shared" si="598"/>
        <v>168</v>
      </c>
      <c r="P4000" s="131" t="s">
        <v>3497</v>
      </c>
      <c r="Q4000" s="131" t="s">
        <v>3709</v>
      </c>
      <c r="R4000" s="134" t="s">
        <v>2172</v>
      </c>
      <c r="S4000" s="149">
        <v>51.306388888888883</v>
      </c>
      <c r="T4000" s="149">
        <v>5.1306388888888881</v>
      </c>
      <c r="U4000" s="150">
        <v>45632</v>
      </c>
      <c r="V4000" s="149">
        <v>0.58333333333333393</v>
      </c>
      <c r="W4000" s="130">
        <v>1</v>
      </c>
      <c r="X4000" s="135">
        <v>350</v>
      </c>
      <c r="Y4000" s="130" t="str">
        <f t="shared" si="597"/>
        <v>N2151</v>
      </c>
      <c r="Z4000" s="130" t="str">
        <f t="shared" si="589"/>
        <v>14/KH-D10000</v>
      </c>
      <c r="AA4000" s="135">
        <f t="shared" si="590"/>
        <v>1</v>
      </c>
      <c r="AB4000" s="135">
        <f t="shared" si="599"/>
        <v>146.16999999999999</v>
      </c>
      <c r="AC4000" s="130">
        <f t="shared" si="594"/>
        <v>350</v>
      </c>
      <c r="AD4000" s="130" t="str">
        <f t="shared" si="592"/>
        <v>67001-987</v>
      </c>
      <c r="AE4000" s="136"/>
      <c r="AF4000" s="137"/>
      <c r="AG4000" s="1" t="s">
        <v>153</v>
      </c>
      <c r="AH4000" s="43">
        <v>2906</v>
      </c>
      <c r="AI4000" s="229">
        <v>45552</v>
      </c>
    </row>
    <row r="4001" spans="1:35" x14ac:dyDescent="0.25">
      <c r="A4001" s="147">
        <v>45625</v>
      </c>
      <c r="B4001" s="82" t="s">
        <v>11224</v>
      </c>
      <c r="C4001" s="264" t="s">
        <v>4760</v>
      </c>
      <c r="D4001" s="264" t="s">
        <v>4761</v>
      </c>
      <c r="E4001" s="267">
        <v>45644</v>
      </c>
      <c r="F4001" s="264" t="s">
        <v>292</v>
      </c>
      <c r="G4001" s="265" t="s">
        <v>4758</v>
      </c>
      <c r="H4001" s="266">
        <v>10</v>
      </c>
      <c r="I4001" s="279" t="s">
        <v>1162</v>
      </c>
      <c r="J4001" s="279">
        <v>21.908000000000001</v>
      </c>
      <c r="K4001" s="132">
        <v>1060964</v>
      </c>
      <c r="L4001" s="131" t="s">
        <v>4759</v>
      </c>
      <c r="M4001" s="131">
        <v>9.6</v>
      </c>
      <c r="N4001" s="131">
        <v>2.15</v>
      </c>
      <c r="O4001" s="133">
        <f t="shared" si="598"/>
        <v>20.639999999999997</v>
      </c>
      <c r="P4001" s="131" t="s">
        <v>11225</v>
      </c>
      <c r="Q4001" s="131" t="s">
        <v>632</v>
      </c>
      <c r="R4001" s="134" t="s">
        <v>9048</v>
      </c>
      <c r="S4001" s="149">
        <v>3.7636111111111124</v>
      </c>
      <c r="T4001" s="149">
        <v>0.37636111111111126</v>
      </c>
      <c r="U4001" s="150">
        <v>45632</v>
      </c>
      <c r="V4001" s="149">
        <v>0.24999999999999911</v>
      </c>
      <c r="W4001" s="130">
        <v>0.33</v>
      </c>
      <c r="X4001" s="135">
        <v>112.2632</v>
      </c>
      <c r="Y4001" s="130" t="str">
        <f t="shared" si="597"/>
        <v>N514</v>
      </c>
      <c r="Z4001" s="130" t="str">
        <f t="shared" si="589"/>
        <v>8/HR-4/5AU</v>
      </c>
      <c r="AA4001" s="135">
        <f t="shared" si="590"/>
        <v>0.33</v>
      </c>
      <c r="AB4001" s="135">
        <f t="shared" si="599"/>
        <v>21.908000000000001</v>
      </c>
      <c r="AC4001" s="130">
        <f t="shared" si="594"/>
        <v>112.2632</v>
      </c>
      <c r="AD4001" s="130" t="str">
        <f t="shared" si="592"/>
        <v>22000-057</v>
      </c>
      <c r="AE4001" s="136"/>
      <c r="AF4001" s="137"/>
      <c r="AG4001" s="1" t="s">
        <v>152</v>
      </c>
      <c r="AH4001" s="43">
        <v>6830</v>
      </c>
      <c r="AI4001" s="229">
        <v>45623</v>
      </c>
    </row>
    <row r="4002" spans="1:35" x14ac:dyDescent="0.25">
      <c r="A4002" s="147">
        <v>45625</v>
      </c>
      <c r="B4002" s="82" t="s">
        <v>11242</v>
      </c>
      <c r="C4002" s="264" t="s">
        <v>2942</v>
      </c>
      <c r="D4002" s="264" t="s">
        <v>3313</v>
      </c>
      <c r="E4002" s="267">
        <v>45637</v>
      </c>
      <c r="F4002" s="264" t="s">
        <v>10165</v>
      </c>
      <c r="G4002" s="265" t="s">
        <v>3310</v>
      </c>
      <c r="H4002" s="266">
        <v>4</v>
      </c>
      <c r="I4002" s="279" t="s">
        <v>3311</v>
      </c>
      <c r="J4002" s="279">
        <v>5.7074999999999996</v>
      </c>
      <c r="K4002" s="132">
        <v>1060817</v>
      </c>
      <c r="L4002" s="131"/>
      <c r="M4002" s="131">
        <v>6</v>
      </c>
      <c r="N4002" s="131">
        <v>1.6</v>
      </c>
      <c r="O4002" s="133">
        <f t="shared" si="598"/>
        <v>9.6000000000000014</v>
      </c>
      <c r="P4002" s="131" t="s">
        <v>6498</v>
      </c>
      <c r="Q4002" s="131" t="s">
        <v>583</v>
      </c>
      <c r="R4002" s="134" t="s">
        <v>9048</v>
      </c>
      <c r="S4002" s="149">
        <v>1.7027777777777766</v>
      </c>
      <c r="T4002" s="149">
        <v>0.42569444444444415</v>
      </c>
      <c r="U4002" s="150">
        <v>45632</v>
      </c>
      <c r="V4002" s="149">
        <v>0.25000000000000044</v>
      </c>
      <c r="W4002" s="130">
        <v>0.32</v>
      </c>
      <c r="X4002" s="135">
        <v>31.951499999999999</v>
      </c>
      <c r="Y4002" s="130" t="str">
        <f t="shared" si="597"/>
        <v>N1079</v>
      </c>
      <c r="Z4002" s="130" t="str">
        <f t="shared" si="589"/>
        <v>5/IT1600CS</v>
      </c>
      <c r="AA4002" s="135">
        <f t="shared" si="590"/>
        <v>0.32</v>
      </c>
      <c r="AB4002" s="135">
        <f t="shared" si="599"/>
        <v>5.7074999999999996</v>
      </c>
      <c r="AC4002" s="130">
        <f t="shared" si="594"/>
        <v>31.951499999999999</v>
      </c>
      <c r="AD4002" s="130" t="str">
        <f t="shared" si="592"/>
        <v>59001-105CBP6</v>
      </c>
      <c r="AE4002" s="136"/>
      <c r="AF4002" s="137"/>
      <c r="AG4002" s="1" t="s">
        <v>151</v>
      </c>
      <c r="AH4002" s="43">
        <v>3066</v>
      </c>
      <c r="AI4002" s="229">
        <v>45623</v>
      </c>
    </row>
    <row r="4003" spans="1:35" x14ac:dyDescent="0.25">
      <c r="A4003" s="147">
        <v>45625</v>
      </c>
      <c r="B4003" s="82" t="s">
        <v>11227</v>
      </c>
      <c r="C4003" s="264" t="s">
        <v>5795</v>
      </c>
      <c r="D4003" s="264" t="s">
        <v>5796</v>
      </c>
      <c r="E4003" s="267">
        <v>45644</v>
      </c>
      <c r="F4003" s="264" t="s">
        <v>117</v>
      </c>
      <c r="G4003" s="265" t="s">
        <v>5794</v>
      </c>
      <c r="H4003" s="266">
        <v>3</v>
      </c>
      <c r="I4003" s="279" t="s">
        <v>388</v>
      </c>
      <c r="J4003" s="279">
        <v>78.883330000000001</v>
      </c>
      <c r="K4003" s="132">
        <v>1060099</v>
      </c>
      <c r="L4003" s="131"/>
      <c r="M4003" s="131">
        <v>3.6</v>
      </c>
      <c r="N4003" s="131">
        <v>66.400000000000006</v>
      </c>
      <c r="O4003" s="133">
        <f t="shared" si="598"/>
        <v>239.04000000000002</v>
      </c>
      <c r="P4003" s="131" t="s">
        <v>1754</v>
      </c>
      <c r="Q4003" s="131" t="s">
        <v>715</v>
      </c>
      <c r="R4003" s="134" t="s">
        <v>9048</v>
      </c>
      <c r="S4003" s="149">
        <v>3.395555555555557</v>
      </c>
      <c r="T4003" s="149">
        <v>1.1318518518518523</v>
      </c>
      <c r="U4003" s="150">
        <v>45632</v>
      </c>
      <c r="V4003" s="149">
        <v>0.16666666666666607</v>
      </c>
      <c r="W4003" s="130">
        <v>1.67</v>
      </c>
      <c r="X4003" s="135">
        <v>178</v>
      </c>
      <c r="Y4003" s="130" t="str">
        <f t="shared" si="597"/>
        <v>L732</v>
      </c>
      <c r="Z4003" s="130" t="str">
        <f t="shared" si="589"/>
        <v>3/LS33600 + 2/LS26500</v>
      </c>
      <c r="AA4003" s="135">
        <f t="shared" si="590"/>
        <v>1.67</v>
      </c>
      <c r="AB4003" s="135">
        <f t="shared" si="599"/>
        <v>78.883330000000001</v>
      </c>
      <c r="AC4003" s="130">
        <f t="shared" si="594"/>
        <v>178</v>
      </c>
      <c r="AD4003" s="130" t="str">
        <f t="shared" si="592"/>
        <v>66001-710</v>
      </c>
      <c r="AE4003" s="136"/>
      <c r="AF4003" s="137"/>
      <c r="AG4003" s="1" t="s">
        <v>152</v>
      </c>
      <c r="AH4003" s="43">
        <v>24232</v>
      </c>
      <c r="AI4003" s="229">
        <v>45616</v>
      </c>
    </row>
    <row r="4004" spans="1:35" x14ac:dyDescent="0.25">
      <c r="A4004" s="147">
        <v>45625</v>
      </c>
      <c r="B4004" s="82" t="s">
        <v>11237</v>
      </c>
      <c r="C4004" s="264" t="s">
        <v>11238</v>
      </c>
      <c r="D4004" s="264" t="s">
        <v>7589</v>
      </c>
      <c r="E4004" s="267">
        <v>45628</v>
      </c>
      <c r="F4004" s="264" t="s">
        <v>117</v>
      </c>
      <c r="G4004" s="265" t="s">
        <v>7588</v>
      </c>
      <c r="H4004" s="266">
        <v>1</v>
      </c>
      <c r="I4004" s="279" t="s">
        <v>2090</v>
      </c>
      <c r="J4004" s="279">
        <v>3.08</v>
      </c>
      <c r="K4004" s="132">
        <v>1060839</v>
      </c>
      <c r="L4004" s="131"/>
      <c r="M4004" s="131">
        <v>3</v>
      </c>
      <c r="N4004" s="131">
        <v>0.85</v>
      </c>
      <c r="O4004" s="133">
        <f t="shared" si="598"/>
        <v>2.5499999999999998</v>
      </c>
      <c r="P4004" s="131" t="s">
        <v>3573</v>
      </c>
      <c r="Q4004" s="131" t="s">
        <v>412</v>
      </c>
      <c r="R4004" s="134" t="s">
        <v>9048</v>
      </c>
      <c r="S4004" s="149">
        <v>0.78972222222222399</v>
      </c>
      <c r="T4004" s="149">
        <v>0.78972222222222399</v>
      </c>
      <c r="U4004" s="150">
        <v>45632</v>
      </c>
      <c r="V4004" s="149">
        <v>8.3333333333333037E-2</v>
      </c>
      <c r="W4004" s="130">
        <v>0.37</v>
      </c>
      <c r="X4004" s="135">
        <v>20</v>
      </c>
      <c r="Y4004" s="130" t="str">
        <f t="shared" si="597"/>
        <v>L940</v>
      </c>
      <c r="Z4004" s="130" t="str">
        <f t="shared" si="589"/>
        <v xml:space="preserve">1/CR14250SE </v>
      </c>
      <c r="AA4004" s="135">
        <f t="shared" si="590"/>
        <v>0.37</v>
      </c>
      <c r="AB4004" s="135">
        <f t="shared" si="599"/>
        <v>3.08</v>
      </c>
      <c r="AC4004" s="130">
        <f t="shared" si="594"/>
        <v>20</v>
      </c>
      <c r="AD4004" s="130" t="str">
        <f t="shared" si="592"/>
        <v>66003-148</v>
      </c>
      <c r="AE4004" s="136"/>
      <c r="AF4004" s="137"/>
      <c r="AG4004" s="1" t="s">
        <v>152</v>
      </c>
      <c r="AH4004" s="43">
        <v>24232</v>
      </c>
      <c r="AI4004" s="229">
        <v>45622</v>
      </c>
    </row>
    <row r="4005" spans="1:35" x14ac:dyDescent="0.25">
      <c r="A4005" s="139">
        <v>45600</v>
      </c>
      <c r="B4005" s="58" t="s">
        <v>11082</v>
      </c>
      <c r="C4005" s="51" t="s">
        <v>290</v>
      </c>
      <c r="D4005" s="51" t="s">
        <v>3716</v>
      </c>
      <c r="E4005" s="54">
        <v>45624</v>
      </c>
      <c r="F4005" s="51" t="s">
        <v>571</v>
      </c>
      <c r="G4005" s="48" t="s">
        <v>3715</v>
      </c>
      <c r="H4005" s="52">
        <v>20</v>
      </c>
      <c r="I4005" s="51" t="s">
        <v>3492</v>
      </c>
      <c r="J4005" s="1">
        <v>65.98</v>
      </c>
      <c r="K4005" s="132">
        <v>1057806</v>
      </c>
      <c r="L4005" s="131"/>
      <c r="M4005" s="131"/>
      <c r="N4005" s="131"/>
      <c r="O4005" s="133">
        <f t="shared" si="598"/>
        <v>0</v>
      </c>
      <c r="P4005" s="131"/>
      <c r="Q4005" s="131"/>
      <c r="R4005" s="134" t="s">
        <v>6881</v>
      </c>
      <c r="S4005" s="149">
        <v>24.697777777777773</v>
      </c>
      <c r="T4005" s="149">
        <v>1.2348888888888887</v>
      </c>
      <c r="U4005" s="150">
        <v>45631</v>
      </c>
      <c r="V4005" s="149">
        <v>0.49999999999999956</v>
      </c>
      <c r="W4005" s="130">
        <v>1.31</v>
      </c>
      <c r="X4005" s="135">
        <v>146.5</v>
      </c>
      <c r="Y4005" s="130" t="str">
        <f t="shared" si="597"/>
        <v>CH157B</v>
      </c>
      <c r="Z4005" s="130" t="str">
        <f t="shared" si="589"/>
        <v>TSB-003PCB</v>
      </c>
      <c r="AA4005" s="135">
        <f t="shared" si="590"/>
        <v>1.31</v>
      </c>
      <c r="AB4005" s="135">
        <f t="shared" si="599"/>
        <v>65.98</v>
      </c>
      <c r="AC4005" s="130">
        <f t="shared" si="594"/>
        <v>146.5</v>
      </c>
      <c r="AD4005" s="130" t="str">
        <f t="shared" si="592"/>
        <v>66000-067</v>
      </c>
      <c r="AE4005" s="136"/>
      <c r="AF4005" s="137"/>
      <c r="AG4005" s="1" t="s">
        <v>153</v>
      </c>
      <c r="AH4005" s="43">
        <v>65616</v>
      </c>
      <c r="AI4005" s="229">
        <v>45595</v>
      </c>
    </row>
    <row r="4006" spans="1:35" x14ac:dyDescent="0.25">
      <c r="A4006" s="146">
        <v>45624</v>
      </c>
      <c r="B4006" s="57" t="s">
        <v>11215</v>
      </c>
      <c r="C4006" s="51" t="s">
        <v>9181</v>
      </c>
      <c r="D4006" s="51" t="s">
        <v>9914</v>
      </c>
      <c r="E4006" s="54">
        <v>45638</v>
      </c>
      <c r="F4006" s="51" t="s">
        <v>6947</v>
      </c>
      <c r="G4006" s="48" t="s">
        <v>9913</v>
      </c>
      <c r="H4006" s="52">
        <v>1</v>
      </c>
      <c r="I4006" s="51" t="s">
        <v>3647</v>
      </c>
      <c r="J4006" s="1">
        <v>18.399999999999999</v>
      </c>
      <c r="K4006" s="132">
        <v>1060593</v>
      </c>
      <c r="L4006" s="131"/>
      <c r="M4006" s="131">
        <v>10.8</v>
      </c>
      <c r="N4006" s="131">
        <v>5.5</v>
      </c>
      <c r="O4006" s="133">
        <f t="shared" si="598"/>
        <v>59.400000000000006</v>
      </c>
      <c r="P4006" s="131" t="s">
        <v>5138</v>
      </c>
      <c r="Q4006" s="131" t="s">
        <v>577</v>
      </c>
      <c r="R4006" s="134" t="s">
        <v>9048</v>
      </c>
      <c r="S4006" s="149">
        <v>1.4186111111111108</v>
      </c>
      <c r="T4006" s="149">
        <v>1.4186111111111108</v>
      </c>
      <c r="U4006" s="150">
        <v>45637</v>
      </c>
      <c r="V4006" s="149">
        <v>8.333333333333437E-2</v>
      </c>
      <c r="W4006" s="130">
        <v>1.74</v>
      </c>
      <c r="X4006" s="135">
        <v>100</v>
      </c>
      <c r="Y4006" s="130" t="str">
        <f t="shared" si="597"/>
        <v>RL1274A</v>
      </c>
      <c r="Z4006" s="130" t="str">
        <f t="shared" si="589"/>
        <v>3/INR26650-55A</v>
      </c>
      <c r="AA4006" s="135">
        <f t="shared" si="590"/>
        <v>1.74</v>
      </c>
      <c r="AB4006" s="135">
        <f t="shared" si="599"/>
        <v>18.399999999999999</v>
      </c>
      <c r="AC4006" s="130">
        <f t="shared" si="594"/>
        <v>100</v>
      </c>
      <c r="AD4006" s="130" t="str">
        <f t="shared" si="592"/>
        <v>66002-175A</v>
      </c>
      <c r="AE4006" s="136"/>
      <c r="AF4006" s="137"/>
      <c r="AG4006" s="1" t="s">
        <v>151</v>
      </c>
      <c r="AH4006" s="43">
        <v>67184</v>
      </c>
      <c r="AI4006" s="229">
        <v>45621</v>
      </c>
    </row>
    <row r="4007" spans="1:35" x14ac:dyDescent="0.25">
      <c r="A4007" s="144">
        <v>45609</v>
      </c>
      <c r="B4007" s="56" t="s">
        <v>11125</v>
      </c>
      <c r="C4007" s="51" t="s">
        <v>8182</v>
      </c>
      <c r="D4007" s="51" t="s">
        <v>2735</v>
      </c>
      <c r="E4007" s="54">
        <v>45635</v>
      </c>
      <c r="F4007" s="51" t="s">
        <v>1543</v>
      </c>
      <c r="G4007" s="48" t="s">
        <v>2732</v>
      </c>
      <c r="H4007" s="52">
        <v>10</v>
      </c>
      <c r="I4007" s="51" t="s">
        <v>95</v>
      </c>
      <c r="J4007" s="1">
        <v>63.64</v>
      </c>
      <c r="K4007" s="132">
        <v>1059076</v>
      </c>
      <c r="L4007" s="131"/>
      <c r="M4007" s="131" t="s">
        <v>8183</v>
      </c>
      <c r="N4007" s="131"/>
      <c r="O4007" s="133"/>
      <c r="P4007" s="131" t="s">
        <v>3538</v>
      </c>
      <c r="Q4007" s="131" t="s">
        <v>2734</v>
      </c>
      <c r="R4007" s="134" t="s">
        <v>11319</v>
      </c>
      <c r="S4007" s="149">
        <v>46.520555555555546</v>
      </c>
      <c r="T4007" s="149">
        <v>4.6520555555555543</v>
      </c>
      <c r="U4007" s="150">
        <v>45637</v>
      </c>
      <c r="V4007" s="149">
        <v>0.50000000000000089</v>
      </c>
      <c r="W4007" s="130">
        <v>5.85</v>
      </c>
      <c r="X4007" s="135">
        <v>395</v>
      </c>
      <c r="Y4007" s="130" t="str">
        <f t="shared" si="597"/>
        <v>AL601</v>
      </c>
      <c r="Z4007" s="130" t="str">
        <f t="shared" si="589"/>
        <v>45/LR20XW + 9/LR14T</v>
      </c>
      <c r="AA4007" s="135">
        <f t="shared" si="590"/>
        <v>5.85</v>
      </c>
      <c r="AB4007" s="135">
        <f t="shared" si="599"/>
        <v>63.64</v>
      </c>
      <c r="AC4007" s="130">
        <f t="shared" si="594"/>
        <v>395</v>
      </c>
      <c r="AD4007" s="130" t="str">
        <f t="shared" si="592"/>
        <v>66002-691</v>
      </c>
      <c r="AE4007" s="136"/>
      <c r="AF4007" s="137"/>
      <c r="AG4007" s="1" t="s">
        <v>152</v>
      </c>
      <c r="AH4007" s="43">
        <v>27233</v>
      </c>
      <c r="AI4007" s="229">
        <v>45607</v>
      </c>
    </row>
    <row r="4008" spans="1:35" x14ac:dyDescent="0.25">
      <c r="A4008" s="147">
        <v>45625</v>
      </c>
      <c r="B4008" s="82" t="s">
        <v>11249</v>
      </c>
      <c r="C4008" s="264" t="s">
        <v>1637</v>
      </c>
      <c r="D4008" s="264" t="s">
        <v>8844</v>
      </c>
      <c r="E4008" s="267">
        <v>45642</v>
      </c>
      <c r="F4008" s="264" t="s">
        <v>8842</v>
      </c>
      <c r="G4008" s="265" t="s">
        <v>8843</v>
      </c>
      <c r="H4008" s="266">
        <v>10</v>
      </c>
      <c r="I4008" s="279" t="s">
        <v>388</v>
      </c>
      <c r="J4008" s="279">
        <v>33.353000000000002</v>
      </c>
      <c r="K4008" s="132">
        <v>1061069</v>
      </c>
      <c r="L4008" s="131"/>
      <c r="M4008" s="131">
        <v>3.6</v>
      </c>
      <c r="N4008" s="131">
        <v>34</v>
      </c>
      <c r="O4008" s="133">
        <f t="shared" ref="O4008:O4013" si="600">N4008*M4008</f>
        <v>122.4</v>
      </c>
      <c r="P4008" s="131" t="s">
        <v>1754</v>
      </c>
      <c r="Q4008" s="131" t="s">
        <v>550</v>
      </c>
      <c r="R4008" s="134" t="s">
        <v>9048</v>
      </c>
      <c r="S4008" s="149">
        <v>2.6416666666666666</v>
      </c>
      <c r="T4008" s="149">
        <v>0.26416666666666666</v>
      </c>
      <c r="U4008" s="150">
        <v>45637</v>
      </c>
      <c r="V4008" s="149">
        <v>0.25000000000000044</v>
      </c>
      <c r="W4008" s="130">
        <v>0.27</v>
      </c>
      <c r="X4008" s="135">
        <v>85</v>
      </c>
      <c r="Y4008" s="130" t="str">
        <f t="shared" si="597"/>
        <v>L969</v>
      </c>
      <c r="Z4008" s="130" t="str">
        <f t="shared" si="589"/>
        <v>2/LS33600</v>
      </c>
      <c r="AA4008" s="135">
        <f t="shared" si="590"/>
        <v>0.27</v>
      </c>
      <c r="AB4008" s="135">
        <f t="shared" si="599"/>
        <v>33.353000000000002</v>
      </c>
      <c r="AC4008" s="130">
        <f t="shared" si="594"/>
        <v>85</v>
      </c>
      <c r="AD4008" s="130" t="str">
        <f t="shared" si="592"/>
        <v>66003-196</v>
      </c>
      <c r="AE4008" s="136"/>
      <c r="AF4008" s="137"/>
      <c r="AG4008" s="1" t="s">
        <v>152</v>
      </c>
      <c r="AH4008" s="43">
        <v>66646</v>
      </c>
      <c r="AI4008" s="229">
        <v>45624</v>
      </c>
    </row>
    <row r="4009" spans="1:35" x14ac:dyDescent="0.25">
      <c r="A4009" s="146">
        <v>45624</v>
      </c>
      <c r="B4009" s="57" t="s">
        <v>11219</v>
      </c>
      <c r="C4009" s="51" t="s">
        <v>9785</v>
      </c>
      <c r="D4009" s="51" t="s">
        <v>9786</v>
      </c>
      <c r="E4009" s="54">
        <v>45628</v>
      </c>
      <c r="F4009" s="51" t="s">
        <v>3569</v>
      </c>
      <c r="G4009" s="48" t="s">
        <v>9784</v>
      </c>
      <c r="H4009" s="52">
        <v>2</v>
      </c>
      <c r="I4009" s="51" t="s">
        <v>8174</v>
      </c>
      <c r="J4009" s="1">
        <v>1.03</v>
      </c>
      <c r="K4009" s="132">
        <v>1060654</v>
      </c>
      <c r="L4009" s="131"/>
      <c r="M4009" s="131">
        <v>3</v>
      </c>
      <c r="N4009" s="131">
        <v>0.94</v>
      </c>
      <c r="O4009" s="133">
        <f t="shared" si="600"/>
        <v>2.82</v>
      </c>
      <c r="P4009" s="131" t="s">
        <v>3538</v>
      </c>
      <c r="Q4009" s="131" t="s">
        <v>582</v>
      </c>
      <c r="R4009" s="134" t="s">
        <v>9048</v>
      </c>
      <c r="S4009" s="149">
        <v>0.55388888888888843</v>
      </c>
      <c r="T4009" s="149">
        <v>0.27694444444444422</v>
      </c>
      <c r="U4009" s="150">
        <v>45637</v>
      </c>
      <c r="V4009" s="149">
        <v>8.3333333333333037E-2</v>
      </c>
      <c r="W4009" s="130">
        <v>0.35</v>
      </c>
      <c r="X4009" s="135">
        <v>7.9450000000000003</v>
      </c>
      <c r="Y4009" s="130" t="str">
        <f t="shared" si="597"/>
        <v>AL629A</v>
      </c>
      <c r="Z4009" s="130" t="str">
        <f t="shared" si="589"/>
        <v>2/LR1</v>
      </c>
      <c r="AA4009" s="135">
        <f t="shared" si="590"/>
        <v>0.35</v>
      </c>
      <c r="AB4009" s="135">
        <f t="shared" si="599"/>
        <v>1.03</v>
      </c>
      <c r="AC4009" s="130">
        <f t="shared" si="594"/>
        <v>7.9450000000000003</v>
      </c>
      <c r="AD4009" s="130" t="str">
        <f t="shared" si="592"/>
        <v>32001-003</v>
      </c>
      <c r="AE4009" s="136"/>
      <c r="AF4009" s="137"/>
      <c r="AG4009" s="1" t="s">
        <v>573</v>
      </c>
      <c r="AH4009" s="43">
        <v>26011</v>
      </c>
      <c r="AI4009" s="229">
        <v>45622</v>
      </c>
    </row>
    <row r="4010" spans="1:35" x14ac:dyDescent="0.25">
      <c r="A4010" s="146">
        <v>45624</v>
      </c>
      <c r="B4010" s="57" t="s">
        <v>11213</v>
      </c>
      <c r="C4010" s="51"/>
      <c r="D4010" s="51" t="s">
        <v>7277</v>
      </c>
      <c r="E4010" s="54">
        <v>45632</v>
      </c>
      <c r="F4010" s="51" t="s">
        <v>282</v>
      </c>
      <c r="G4010" s="48" t="s">
        <v>7275</v>
      </c>
      <c r="H4010" s="52">
        <v>6</v>
      </c>
      <c r="I4010" s="51" t="s">
        <v>7276</v>
      </c>
      <c r="J4010" s="1">
        <v>3.52</v>
      </c>
      <c r="K4010" s="132">
        <v>1060550</v>
      </c>
      <c r="L4010" s="131"/>
      <c r="M4010" s="131"/>
      <c r="N4010" s="131"/>
      <c r="O4010" s="133">
        <f t="shared" si="600"/>
        <v>0</v>
      </c>
      <c r="P4010" s="131"/>
      <c r="Q4010" s="131"/>
      <c r="R4010" s="134" t="s">
        <v>9048</v>
      </c>
      <c r="S4010" s="149">
        <v>1.6663888888888891</v>
      </c>
      <c r="T4010" s="149">
        <v>0.27773148148148152</v>
      </c>
      <c r="U4010" s="150">
        <v>45637</v>
      </c>
      <c r="V4010" s="149">
        <v>0.16666666666666607</v>
      </c>
      <c r="W4010" s="130">
        <v>2.79</v>
      </c>
      <c r="X4010" s="135">
        <v>8.6199999999999992</v>
      </c>
      <c r="Y4010" s="130" t="str">
        <f t="shared" si="597"/>
        <v>CA94</v>
      </c>
      <c r="Z4010" s="130">
        <f t="shared" si="589"/>
        <v>0</v>
      </c>
      <c r="AA4010" s="135">
        <f t="shared" si="590"/>
        <v>2.79</v>
      </c>
      <c r="AB4010" s="135">
        <f t="shared" si="599"/>
        <v>3.52</v>
      </c>
      <c r="AC4010" s="130">
        <f t="shared" si="594"/>
        <v>8.6199999999999992</v>
      </c>
      <c r="AD4010" s="130" t="str">
        <f t="shared" si="592"/>
        <v>20006-100ADSN</v>
      </c>
      <c r="AE4010" s="136"/>
      <c r="AF4010" s="137"/>
      <c r="AG4010" s="1" t="s">
        <v>573</v>
      </c>
      <c r="AH4010" s="43" t="s">
        <v>283</v>
      </c>
      <c r="AI4010" s="229">
        <v>45621</v>
      </c>
    </row>
    <row r="4011" spans="1:35" x14ac:dyDescent="0.25">
      <c r="A4011" s="139">
        <v>45628</v>
      </c>
      <c r="B4011" s="58" t="s">
        <v>11250</v>
      </c>
      <c r="C4011" s="264" t="s">
        <v>399</v>
      </c>
      <c r="D4011" s="264" t="s">
        <v>1297</v>
      </c>
      <c r="E4011" s="267">
        <v>45645</v>
      </c>
      <c r="F4011" s="264" t="s">
        <v>1295</v>
      </c>
      <c r="G4011" s="265" t="s">
        <v>1296</v>
      </c>
      <c r="H4011" s="266">
        <v>20</v>
      </c>
      <c r="I4011" s="279" t="s">
        <v>11251</v>
      </c>
      <c r="J4011" s="279">
        <v>77.012</v>
      </c>
      <c r="K4011" s="132">
        <v>1061195</v>
      </c>
      <c r="L4011" s="131"/>
      <c r="M4011" s="131">
        <v>10.8</v>
      </c>
      <c r="N4011" s="131">
        <v>6.7</v>
      </c>
      <c r="O4011" s="133">
        <f t="shared" si="600"/>
        <v>72.360000000000014</v>
      </c>
      <c r="P4011" s="131" t="s">
        <v>3521</v>
      </c>
      <c r="Q4011" s="131" t="s">
        <v>11252</v>
      </c>
      <c r="R4011" s="134" t="s">
        <v>259</v>
      </c>
      <c r="S4011" s="149">
        <v>21.399166666666666</v>
      </c>
      <c r="T4011" s="149">
        <v>1.0699583333333333</v>
      </c>
      <c r="U4011" s="150">
        <v>45637</v>
      </c>
      <c r="V4011" s="149">
        <v>0.50000000000000089</v>
      </c>
      <c r="W4011" s="130">
        <v>1.01</v>
      </c>
      <c r="X4011" s="135">
        <v>190</v>
      </c>
      <c r="Y4011" s="130" t="str">
        <f t="shared" si="597"/>
        <v>RL1184</v>
      </c>
      <c r="Z4011" s="130" t="str">
        <f t="shared" si="589"/>
        <v>6/NCR18650B</v>
      </c>
      <c r="AA4011" s="135">
        <f t="shared" si="590"/>
        <v>1.01</v>
      </c>
      <c r="AB4011" s="135">
        <f t="shared" si="599"/>
        <v>77.012</v>
      </c>
      <c r="AC4011" s="130">
        <f t="shared" si="594"/>
        <v>190</v>
      </c>
      <c r="AD4011" s="130" t="str">
        <f t="shared" si="592"/>
        <v>67001-689</v>
      </c>
      <c r="AE4011" s="136"/>
      <c r="AF4011" s="137"/>
      <c r="AG4011" s="1" t="s">
        <v>153</v>
      </c>
      <c r="AH4011" s="43">
        <v>1039</v>
      </c>
      <c r="AI4011" s="229">
        <v>45625</v>
      </c>
    </row>
    <row r="4012" spans="1:35" x14ac:dyDescent="0.25">
      <c r="A4012" s="139">
        <v>45621</v>
      </c>
      <c r="B4012" s="58" t="s">
        <v>11202</v>
      </c>
      <c r="C4012" s="264" t="s">
        <v>8087</v>
      </c>
      <c r="D4012" s="264" t="s">
        <v>127</v>
      </c>
      <c r="E4012" s="267">
        <v>45616</v>
      </c>
      <c r="F4012" s="264" t="s">
        <v>125</v>
      </c>
      <c r="G4012" s="265" t="s">
        <v>126</v>
      </c>
      <c r="H4012" s="266">
        <v>100</v>
      </c>
      <c r="I4012" s="279" t="s">
        <v>364</v>
      </c>
      <c r="J4012" s="279">
        <v>13.730499999999999</v>
      </c>
      <c r="K4012" s="132">
        <v>1060130</v>
      </c>
      <c r="L4012" s="131"/>
      <c r="M4012" s="131">
        <v>11.1</v>
      </c>
      <c r="N4012" s="131">
        <v>2.6</v>
      </c>
      <c r="O4012" s="133">
        <f t="shared" si="600"/>
        <v>28.86</v>
      </c>
      <c r="P4012" s="131" t="s">
        <v>5138</v>
      </c>
      <c r="Q4012" s="131" t="s">
        <v>577</v>
      </c>
      <c r="R4012" s="134" t="s">
        <v>11320</v>
      </c>
      <c r="S4012" s="149">
        <v>47.711944444444448</v>
      </c>
      <c r="T4012" s="149">
        <v>0.47711944444444448</v>
      </c>
      <c r="U4012" s="150">
        <v>45636</v>
      </c>
      <c r="V4012" s="149">
        <v>1.6666666666666661</v>
      </c>
      <c r="W4012" s="130">
        <v>0.28999999999999998</v>
      </c>
      <c r="X4012" s="135">
        <v>28.5</v>
      </c>
      <c r="Y4012" s="130" t="str">
        <f t="shared" si="597"/>
        <v>RL489</v>
      </c>
      <c r="Z4012" s="130" t="str">
        <f t="shared" si="589"/>
        <v xml:space="preserve">3/UR18650ZY </v>
      </c>
      <c r="AA4012" s="135">
        <f t="shared" si="590"/>
        <v>0.28999999999999998</v>
      </c>
      <c r="AB4012" s="135">
        <f t="shared" si="599"/>
        <v>13.730499999999999</v>
      </c>
      <c r="AC4012" s="130">
        <f t="shared" si="594"/>
        <v>28.5</v>
      </c>
      <c r="AD4012" s="130" t="str">
        <f t="shared" si="592"/>
        <v>66000-664</v>
      </c>
      <c r="AE4012" s="136"/>
      <c r="AF4012" s="137"/>
      <c r="AG4012" s="1" t="s">
        <v>153</v>
      </c>
      <c r="AH4012" s="43">
        <v>65022</v>
      </c>
      <c r="AI4012" s="229">
        <v>45616</v>
      </c>
    </row>
    <row r="4013" spans="1:35" x14ac:dyDescent="0.25">
      <c r="A4013" s="146">
        <v>45624</v>
      </c>
      <c r="B4013" s="57" t="s">
        <v>11214</v>
      </c>
      <c r="C4013" s="51" t="s">
        <v>9785</v>
      </c>
      <c r="D4013" s="51" t="s">
        <v>9786</v>
      </c>
      <c r="E4013" s="54">
        <v>45632</v>
      </c>
      <c r="F4013" s="51" t="s">
        <v>282</v>
      </c>
      <c r="G4013" s="48" t="s">
        <v>9784</v>
      </c>
      <c r="H4013" s="52">
        <v>3</v>
      </c>
      <c r="I4013" s="51" t="s">
        <v>8174</v>
      </c>
      <c r="J4013" s="1">
        <v>1.03</v>
      </c>
      <c r="K4013" s="132">
        <v>1060550</v>
      </c>
      <c r="L4013" s="131"/>
      <c r="M4013" s="131">
        <v>3</v>
      </c>
      <c r="N4013" s="131">
        <v>0.94</v>
      </c>
      <c r="O4013" s="133">
        <f t="shared" si="600"/>
        <v>2.82</v>
      </c>
      <c r="P4013" s="131" t="s">
        <v>3538</v>
      </c>
      <c r="Q4013" s="131" t="s">
        <v>582</v>
      </c>
      <c r="R4013" s="134" t="s">
        <v>9048</v>
      </c>
      <c r="S4013" s="149">
        <v>1.0927777777777772</v>
      </c>
      <c r="T4013" s="149">
        <v>0.36425925925925906</v>
      </c>
      <c r="U4013" s="150">
        <v>45636</v>
      </c>
      <c r="V4013" s="149">
        <v>8.3333333333335702E-2</v>
      </c>
      <c r="W4013" s="130">
        <v>0.35</v>
      </c>
      <c r="X4013" s="135">
        <v>7.01</v>
      </c>
      <c r="Y4013" s="130" t="str">
        <f t="shared" si="597"/>
        <v>AL629A</v>
      </c>
      <c r="Z4013" s="130" t="str">
        <f t="shared" si="589"/>
        <v>2/LR1</v>
      </c>
      <c r="AA4013" s="135">
        <f t="shared" si="590"/>
        <v>0.35</v>
      </c>
      <c r="AB4013" s="135">
        <f t="shared" si="599"/>
        <v>1.03</v>
      </c>
      <c r="AC4013" s="130">
        <f t="shared" si="594"/>
        <v>7.01</v>
      </c>
      <c r="AD4013" s="130" t="str">
        <f t="shared" si="592"/>
        <v>32001-003</v>
      </c>
      <c r="AE4013" s="136"/>
      <c r="AF4013" s="137"/>
      <c r="AG4013" s="1" t="s">
        <v>573</v>
      </c>
      <c r="AH4013" s="43" t="s">
        <v>283</v>
      </c>
      <c r="AI4013" s="229">
        <v>45621</v>
      </c>
    </row>
    <row r="4014" spans="1:35" x14ac:dyDescent="0.25">
      <c r="A4014" s="147">
        <v>45625</v>
      </c>
      <c r="B4014" s="82" t="s">
        <v>11228</v>
      </c>
      <c r="C4014" s="264" t="s">
        <v>11230</v>
      </c>
      <c r="D4014" s="264" t="s">
        <v>11321</v>
      </c>
      <c r="E4014" s="267">
        <v>45632</v>
      </c>
      <c r="F4014" s="264" t="s">
        <v>579</v>
      </c>
      <c r="G4014" s="265" t="s">
        <v>11229</v>
      </c>
      <c r="H4014" s="266">
        <v>1</v>
      </c>
      <c r="I4014" s="279" t="s">
        <v>8800</v>
      </c>
      <c r="J4014" s="279">
        <v>64.010000000000005</v>
      </c>
      <c r="K4014" s="132">
        <v>1060401</v>
      </c>
      <c r="L4014" s="131"/>
      <c r="M4014" s="131">
        <v>12.8</v>
      </c>
      <c r="N4014" s="131">
        <v>5.2</v>
      </c>
      <c r="O4014" s="133">
        <v>66.56</v>
      </c>
      <c r="P4014" s="131" t="s">
        <v>11231</v>
      </c>
      <c r="Q4014" s="131" t="s">
        <v>92</v>
      </c>
      <c r="R4014" s="134" t="s">
        <v>9048</v>
      </c>
      <c r="S4014" s="149">
        <v>2.351388888888891</v>
      </c>
      <c r="T4014" s="149">
        <v>2.351388888888891</v>
      </c>
      <c r="U4014" s="150">
        <v>45636</v>
      </c>
      <c r="V4014" s="149">
        <v>8.3333333333333037E-2</v>
      </c>
      <c r="W4014" s="130">
        <v>0.25</v>
      </c>
      <c r="X4014" s="135">
        <v>150</v>
      </c>
      <c r="Y4014" s="130" t="str">
        <f t="shared" si="597"/>
        <v>RECELL1762</v>
      </c>
      <c r="Z4014" s="130" t="str">
        <f t="shared" si="589"/>
        <v>8/ANR26650M1B</v>
      </c>
      <c r="AA4014" s="135">
        <f t="shared" si="590"/>
        <v>0.25</v>
      </c>
      <c r="AB4014" s="135">
        <f t="shared" si="599"/>
        <v>64.010000000000005</v>
      </c>
      <c r="AC4014" s="130">
        <f t="shared" si="594"/>
        <v>150</v>
      </c>
      <c r="AD4014" s="130" t="str">
        <f t="shared" si="592"/>
        <v>66003-348</v>
      </c>
      <c r="AE4014" s="136"/>
      <c r="AF4014" s="137"/>
      <c r="AG4014" s="1" t="s">
        <v>9312</v>
      </c>
      <c r="AH4014" s="43">
        <v>23769</v>
      </c>
      <c r="AI4014" s="229">
        <v>45618</v>
      </c>
    </row>
    <row r="4015" spans="1:35" x14ac:dyDescent="0.25">
      <c r="A4015" s="147">
        <v>45625</v>
      </c>
      <c r="B4015" s="82" t="s">
        <v>11236</v>
      </c>
      <c r="C4015" s="264" t="s">
        <v>10996</v>
      </c>
      <c r="D4015" s="264" t="s">
        <v>3122</v>
      </c>
      <c r="E4015" s="267">
        <v>45632</v>
      </c>
      <c r="F4015" s="264" t="s">
        <v>285</v>
      </c>
      <c r="G4015" s="265" t="s">
        <v>3120</v>
      </c>
      <c r="H4015" s="266">
        <v>1</v>
      </c>
      <c r="I4015" s="279" t="s">
        <v>5311</v>
      </c>
      <c r="J4015" s="279">
        <v>39.54</v>
      </c>
      <c r="K4015" s="132">
        <v>1060441</v>
      </c>
      <c r="L4015" s="131"/>
      <c r="M4015" s="131">
        <v>14.4</v>
      </c>
      <c r="N4015" s="131">
        <v>5.2</v>
      </c>
      <c r="O4015" s="133">
        <f t="shared" ref="O4015:O4025" si="601">N4015*M4015</f>
        <v>74.88000000000001</v>
      </c>
      <c r="P4015" s="131" t="s">
        <v>11189</v>
      </c>
      <c r="Q4015" s="131" t="s">
        <v>92</v>
      </c>
      <c r="R4015" s="134" t="s">
        <v>9048</v>
      </c>
      <c r="S4015" s="149">
        <v>1.5969444444444441</v>
      </c>
      <c r="T4015" s="149">
        <v>1.5969444444444441</v>
      </c>
      <c r="U4015" s="150">
        <v>45636</v>
      </c>
      <c r="V4015" s="149">
        <v>8.3333333333333037E-2</v>
      </c>
      <c r="W4015" s="130">
        <v>1.67</v>
      </c>
      <c r="X4015" s="135">
        <v>129.33000000000001</v>
      </c>
      <c r="Y4015" s="130" t="str">
        <f t="shared" si="597"/>
        <v>RECELL323</v>
      </c>
      <c r="Z4015" s="130" t="str">
        <f>D4015</f>
        <v>RECELL323</v>
      </c>
      <c r="AA4015" s="135">
        <f t="shared" si="590"/>
        <v>1.67</v>
      </c>
      <c r="AB4015" s="135">
        <f t="shared" si="599"/>
        <v>39.54</v>
      </c>
      <c r="AC4015" s="130">
        <f t="shared" si="594"/>
        <v>129.33000000000001</v>
      </c>
      <c r="AD4015" s="130" t="str">
        <f t="shared" si="592"/>
        <v>30008-108ROTHEN</v>
      </c>
      <c r="AE4015" s="136"/>
      <c r="AF4015" s="137"/>
      <c r="AG4015" s="1" t="s">
        <v>9312</v>
      </c>
      <c r="AH4015" s="43" t="s">
        <v>286</v>
      </c>
      <c r="AI4015" s="229">
        <v>45618</v>
      </c>
    </row>
    <row r="4016" spans="1:35" x14ac:dyDescent="0.25">
      <c r="A4016" s="147">
        <v>45625</v>
      </c>
      <c r="B4016" s="82" t="s">
        <v>11232</v>
      </c>
      <c r="C4016" s="264" t="s">
        <v>9453</v>
      </c>
      <c r="D4016" s="264" t="s">
        <v>11235</v>
      </c>
      <c r="E4016" s="267">
        <v>45632</v>
      </c>
      <c r="F4016" s="264" t="s">
        <v>285</v>
      </c>
      <c r="G4016" s="265" t="s">
        <v>11233</v>
      </c>
      <c r="H4016" s="266">
        <v>1</v>
      </c>
      <c r="I4016" s="279" t="s">
        <v>5311</v>
      </c>
      <c r="J4016" s="279">
        <v>24.71</v>
      </c>
      <c r="K4016" s="132">
        <v>1060417</v>
      </c>
      <c r="L4016" s="131"/>
      <c r="M4016" s="131">
        <v>18</v>
      </c>
      <c r="N4016" s="131">
        <v>2.6</v>
      </c>
      <c r="O4016" s="133">
        <f t="shared" si="601"/>
        <v>46.800000000000004</v>
      </c>
      <c r="P4016" s="131" t="s">
        <v>11234</v>
      </c>
      <c r="Q4016" s="131" t="s">
        <v>583</v>
      </c>
      <c r="R4016" s="134" t="s">
        <v>9048</v>
      </c>
      <c r="S4016" s="149">
        <v>1.1772222222222219</v>
      </c>
      <c r="T4016" s="149">
        <v>1.1772222222222219</v>
      </c>
      <c r="U4016" s="150">
        <v>45636</v>
      </c>
      <c r="V4016" s="149">
        <v>8.3333333333333037E-2</v>
      </c>
      <c r="W4016" s="130">
        <v>1.01</v>
      </c>
      <c r="X4016" s="135">
        <v>80.650000000000006</v>
      </c>
      <c r="Y4016" s="130" t="str">
        <f t="shared" si="597"/>
        <v>RECELL242</v>
      </c>
      <c r="Z4016" s="130" t="str">
        <f t="shared" ref="Z4016:Z4047" si="602">C4016</f>
        <v>5/UR18650NSX</v>
      </c>
      <c r="AA4016" s="135">
        <f t="shared" si="590"/>
        <v>1.01</v>
      </c>
      <c r="AB4016" s="135">
        <f t="shared" si="599"/>
        <v>24.71</v>
      </c>
      <c r="AC4016" s="130">
        <f t="shared" si="594"/>
        <v>80.650000000000006</v>
      </c>
      <c r="AD4016" s="130" t="str">
        <f t="shared" si="592"/>
        <v>22000-479OZ3</v>
      </c>
      <c r="AE4016" s="136"/>
      <c r="AF4016" s="137"/>
      <c r="AG4016" s="1" t="s">
        <v>9312</v>
      </c>
      <c r="AH4016" s="43" t="s">
        <v>286</v>
      </c>
      <c r="AI4016" s="229">
        <v>45618</v>
      </c>
    </row>
    <row r="4017" spans="1:35" x14ac:dyDescent="0.25">
      <c r="A4017" s="147">
        <v>45625</v>
      </c>
      <c r="B4017" s="82" t="s">
        <v>11222</v>
      </c>
      <c r="C4017" s="264" t="s">
        <v>8525</v>
      </c>
      <c r="D4017" s="264" t="s">
        <v>8526</v>
      </c>
      <c r="E4017" s="267">
        <v>45621</v>
      </c>
      <c r="F4017" s="264" t="s">
        <v>5532</v>
      </c>
      <c r="G4017" s="265" t="s">
        <v>8523</v>
      </c>
      <c r="H4017" s="266">
        <v>50</v>
      </c>
      <c r="I4017" s="279" t="s">
        <v>8524</v>
      </c>
      <c r="J4017" s="279">
        <v>115.94159999999999</v>
      </c>
      <c r="K4017" s="132">
        <v>1060666</v>
      </c>
      <c r="L4017" s="131"/>
      <c r="M4017" s="131"/>
      <c r="N4017" s="131"/>
      <c r="O4017" s="133">
        <f t="shared" si="601"/>
        <v>0</v>
      </c>
      <c r="P4017" s="131"/>
      <c r="Q4017" s="131" t="s">
        <v>11223</v>
      </c>
      <c r="R4017" s="134" t="s">
        <v>5813</v>
      </c>
      <c r="S4017" s="149">
        <v>10.77083333333333</v>
      </c>
      <c r="T4017" s="149">
        <v>0.21541666666666662</v>
      </c>
      <c r="U4017" s="150">
        <v>45636</v>
      </c>
      <c r="V4017" s="149">
        <v>3.1666666666666674</v>
      </c>
      <c r="W4017" s="130">
        <v>0.33</v>
      </c>
      <c r="X4017" s="135">
        <v>153.56</v>
      </c>
      <c r="Y4017" s="130" t="str">
        <f t="shared" si="597"/>
        <v>CH598A</v>
      </c>
      <c r="Z4017" s="130" t="str">
        <f t="shared" si="602"/>
        <v>VECIP67-24/8A</v>
      </c>
      <c r="AA4017" s="135">
        <f t="shared" si="590"/>
        <v>0.33</v>
      </c>
      <c r="AB4017" s="135">
        <f t="shared" si="599"/>
        <v>115.94159999999999</v>
      </c>
      <c r="AC4017" s="130">
        <f t="shared" si="594"/>
        <v>153.56</v>
      </c>
      <c r="AD4017" s="130" t="str">
        <f t="shared" si="592"/>
        <v>64900-694XLR</v>
      </c>
      <c r="AE4017" s="136"/>
      <c r="AF4017" s="137"/>
      <c r="AG4017" s="1" t="s">
        <v>153</v>
      </c>
      <c r="AH4017" s="43">
        <v>66277</v>
      </c>
      <c r="AI4017" s="229">
        <v>45621</v>
      </c>
    </row>
    <row r="4018" spans="1:35" x14ac:dyDescent="0.25">
      <c r="A4018" s="147">
        <v>45583</v>
      </c>
      <c r="B4018" s="82" t="s">
        <v>11012</v>
      </c>
      <c r="C4018" s="51" t="s">
        <v>673</v>
      </c>
      <c r="D4018" s="51" t="s">
        <v>674</v>
      </c>
      <c r="E4018" s="54">
        <v>45639</v>
      </c>
      <c r="F4018" s="51" t="s">
        <v>571</v>
      </c>
      <c r="G4018" s="48" t="s">
        <v>672</v>
      </c>
      <c r="H4018" s="52">
        <v>500</v>
      </c>
      <c r="I4018" s="51" t="s">
        <v>270</v>
      </c>
      <c r="J4018" s="1">
        <v>9.75</v>
      </c>
      <c r="K4018" s="132">
        <v>1056480</v>
      </c>
      <c r="L4018" s="131"/>
      <c r="M4018" s="131">
        <v>7.2</v>
      </c>
      <c r="N4018" s="131">
        <v>2.6</v>
      </c>
      <c r="O4018" s="133">
        <f t="shared" si="601"/>
        <v>18.720000000000002</v>
      </c>
      <c r="P4018" s="131" t="s">
        <v>421</v>
      </c>
      <c r="Q4018" s="131" t="s">
        <v>582</v>
      </c>
      <c r="R4018" s="134" t="s">
        <v>11345</v>
      </c>
      <c r="S4018" s="149">
        <v>184.77222222222221</v>
      </c>
      <c r="T4018" s="149">
        <v>0.3695444444444444</v>
      </c>
      <c r="U4018" s="150">
        <v>45642</v>
      </c>
      <c r="V4018" s="149">
        <v>8</v>
      </c>
      <c r="W4018" s="130">
        <v>0.22</v>
      </c>
      <c r="X4018" s="135">
        <v>30</v>
      </c>
      <c r="Y4018" s="130" t="str">
        <f t="shared" si="597"/>
        <v>L231</v>
      </c>
      <c r="Z4018" s="130" t="str">
        <f t="shared" si="602"/>
        <v>2/LS14500</v>
      </c>
      <c r="AA4018" s="135">
        <f t="shared" si="590"/>
        <v>0.22</v>
      </c>
      <c r="AB4018" s="135">
        <f t="shared" si="599"/>
        <v>9.75</v>
      </c>
      <c r="AC4018" s="130">
        <f t="shared" si="594"/>
        <v>30</v>
      </c>
      <c r="AD4018" s="130" t="str">
        <f t="shared" si="592"/>
        <v>66000-223</v>
      </c>
      <c r="AE4018" s="136"/>
      <c r="AF4018" s="137"/>
      <c r="AG4018" s="1" t="s">
        <v>153</v>
      </c>
      <c r="AH4018" s="43">
        <v>65616</v>
      </c>
      <c r="AI4018" s="229">
        <v>45582</v>
      </c>
    </row>
    <row r="4019" spans="1:35" x14ac:dyDescent="0.25">
      <c r="A4019" s="139">
        <v>45600</v>
      </c>
      <c r="B4019" s="58" t="s">
        <v>11081</v>
      </c>
      <c r="C4019" s="51" t="s">
        <v>327</v>
      </c>
      <c r="D4019" s="51" t="s">
        <v>353</v>
      </c>
      <c r="E4019" s="54">
        <v>45639</v>
      </c>
      <c r="F4019" s="51" t="s">
        <v>571</v>
      </c>
      <c r="G4019" s="48" t="s">
        <v>352</v>
      </c>
      <c r="H4019" s="52">
        <v>100</v>
      </c>
      <c r="I4019" s="51" t="s">
        <v>326</v>
      </c>
      <c r="J4019" s="1">
        <v>32.659999999999997</v>
      </c>
      <c r="K4019" s="132">
        <v>1057270</v>
      </c>
      <c r="L4019" s="131"/>
      <c r="M4019" s="131">
        <v>8.4</v>
      </c>
      <c r="N4019" s="131">
        <v>4.5</v>
      </c>
      <c r="O4019" s="133">
        <f t="shared" si="601"/>
        <v>37.800000000000004</v>
      </c>
      <c r="P4019" s="131" t="s">
        <v>3497</v>
      </c>
      <c r="Q4019" s="131" t="s">
        <v>589</v>
      </c>
      <c r="R4019" s="134" t="s">
        <v>11346</v>
      </c>
      <c r="S4019" s="149">
        <v>18.0975</v>
      </c>
      <c r="T4019" s="149">
        <v>0.180975</v>
      </c>
      <c r="U4019" s="150">
        <v>45642</v>
      </c>
      <c r="V4019" s="149">
        <v>2.0000000000000009</v>
      </c>
      <c r="W4019" s="130">
        <v>0.35</v>
      </c>
      <c r="X4019" s="135">
        <v>54</v>
      </c>
      <c r="Y4019" s="130" t="str">
        <f t="shared" si="597"/>
        <v>N1387</v>
      </c>
      <c r="Z4019" s="130" t="str">
        <f t="shared" si="602"/>
        <v>7/MH-C4500HT</v>
      </c>
      <c r="AA4019" s="135">
        <f t="shared" si="590"/>
        <v>0.35</v>
      </c>
      <c r="AB4019" s="135">
        <f t="shared" si="599"/>
        <v>32.659999999999997</v>
      </c>
      <c r="AC4019" s="130">
        <f t="shared" si="594"/>
        <v>54</v>
      </c>
      <c r="AD4019" s="130" t="str">
        <f t="shared" si="592"/>
        <v>66000-909</v>
      </c>
      <c r="AE4019" s="136"/>
      <c r="AF4019" s="137"/>
      <c r="AG4019" s="1" t="s">
        <v>153</v>
      </c>
      <c r="AH4019" s="43">
        <v>65616</v>
      </c>
      <c r="AI4019" s="229">
        <v>45594</v>
      </c>
    </row>
    <row r="4020" spans="1:35" x14ac:dyDescent="0.25">
      <c r="A4020" s="146">
        <v>45624</v>
      </c>
      <c r="B4020" s="57" t="s">
        <v>11216</v>
      </c>
      <c r="C4020" s="51" t="s">
        <v>5577</v>
      </c>
      <c r="D4020" s="51" t="s">
        <v>11218</v>
      </c>
      <c r="E4020" s="54">
        <v>45639</v>
      </c>
      <c r="F4020" s="51" t="s">
        <v>8195</v>
      </c>
      <c r="G4020" s="48" t="s">
        <v>11217</v>
      </c>
      <c r="H4020" s="52">
        <v>1</v>
      </c>
      <c r="I4020" s="51" t="s">
        <v>5576</v>
      </c>
      <c r="J4020" s="1">
        <v>14.02</v>
      </c>
      <c r="K4020" s="132">
        <v>1060659</v>
      </c>
      <c r="L4020" s="131"/>
      <c r="M4020" s="131">
        <v>6</v>
      </c>
      <c r="N4020" s="131">
        <v>3</v>
      </c>
      <c r="O4020" s="133">
        <f t="shared" si="601"/>
        <v>18</v>
      </c>
      <c r="P4020" s="131" t="s">
        <v>4011</v>
      </c>
      <c r="Q4020" s="131" t="s">
        <v>583</v>
      </c>
      <c r="R4020" s="134" t="s">
        <v>5813</v>
      </c>
      <c r="S4020" s="149">
        <v>0.99527777777777793</v>
      </c>
      <c r="T4020" s="149">
        <v>0.99527777777777793</v>
      </c>
      <c r="U4020" s="150">
        <v>45639</v>
      </c>
      <c r="V4020" s="149">
        <v>8.3333333333333037E-2</v>
      </c>
      <c r="W4020" s="130">
        <v>1.49</v>
      </c>
      <c r="X4020" s="135">
        <v>85</v>
      </c>
      <c r="Y4020" s="130" t="str">
        <f t="shared" si="597"/>
        <v>RECELL190</v>
      </c>
      <c r="Z4020" s="130" t="str">
        <f t="shared" si="602"/>
        <v>5/IC3000C</v>
      </c>
      <c r="AA4020" s="135">
        <f t="shared" si="590"/>
        <v>1.49</v>
      </c>
      <c r="AB4020" s="135">
        <f t="shared" si="599"/>
        <v>14.02</v>
      </c>
      <c r="AC4020" s="130">
        <f t="shared" si="594"/>
        <v>85</v>
      </c>
      <c r="AD4020" s="130" t="str">
        <f t="shared" si="592"/>
        <v>67001-412</v>
      </c>
      <c r="AE4020" s="136"/>
      <c r="AF4020" s="137"/>
      <c r="AG4020" s="1" t="s">
        <v>151</v>
      </c>
      <c r="AH4020" s="43">
        <v>1296</v>
      </c>
      <c r="AI4020" s="229">
        <v>45621</v>
      </c>
    </row>
    <row r="4021" spans="1:35" x14ac:dyDescent="0.25">
      <c r="A4021" s="139">
        <v>45621</v>
      </c>
      <c r="B4021" s="58" t="s">
        <v>11199</v>
      </c>
      <c r="C4021" s="264" t="s">
        <v>376</v>
      </c>
      <c r="D4021" s="264" t="s">
        <v>11201</v>
      </c>
      <c r="E4021" s="267">
        <v>45638</v>
      </c>
      <c r="F4021" s="264" t="s">
        <v>11144</v>
      </c>
      <c r="G4021" s="265" t="s">
        <v>11200</v>
      </c>
      <c r="H4021" s="266">
        <v>12</v>
      </c>
      <c r="I4021" s="279" t="s">
        <v>95</v>
      </c>
      <c r="J4021" s="279">
        <v>6.5374999999999996</v>
      </c>
      <c r="K4021" s="132">
        <v>1060340</v>
      </c>
      <c r="L4021" s="131"/>
      <c r="M4021" s="131">
        <v>9</v>
      </c>
      <c r="N4021" s="131"/>
      <c r="O4021" s="133">
        <f t="shared" si="601"/>
        <v>0</v>
      </c>
      <c r="P4021" s="131" t="s">
        <v>3538</v>
      </c>
      <c r="Q4021" s="131" t="s">
        <v>464</v>
      </c>
      <c r="R4021" s="134" t="s">
        <v>118</v>
      </c>
      <c r="S4021" s="149">
        <v>18.129444444444445</v>
      </c>
      <c r="T4021" s="149">
        <v>1.5107870370370371</v>
      </c>
      <c r="U4021" s="150">
        <v>45639</v>
      </c>
      <c r="V4021" s="149">
        <v>0.25000000000000044</v>
      </c>
      <c r="W4021" s="130">
        <v>0.25</v>
      </c>
      <c r="X4021" s="135">
        <v>50</v>
      </c>
      <c r="Y4021" s="130" t="str">
        <f t="shared" si="597"/>
        <v>AL529C</v>
      </c>
      <c r="Z4021" s="130" t="str">
        <f t="shared" si="602"/>
        <v>6/LR20XW</v>
      </c>
      <c r="AA4021" s="135">
        <f t="shared" si="590"/>
        <v>0.25</v>
      </c>
      <c r="AB4021" s="135">
        <f t="shared" si="599"/>
        <v>6.5374999999999996</v>
      </c>
      <c r="AC4021" s="130">
        <f t="shared" si="594"/>
        <v>50</v>
      </c>
      <c r="AD4021" s="130" t="str">
        <f t="shared" si="592"/>
        <v>66000-9281</v>
      </c>
      <c r="AE4021" s="136"/>
      <c r="AF4021" s="137"/>
      <c r="AG4021" s="1" t="s">
        <v>153</v>
      </c>
      <c r="AH4021" s="43">
        <v>35006</v>
      </c>
      <c r="AI4021" s="229">
        <v>45617</v>
      </c>
    </row>
    <row r="4022" spans="1:35" x14ac:dyDescent="0.25">
      <c r="A4022" s="140">
        <v>45629</v>
      </c>
      <c r="B4022" s="55" t="s">
        <v>11260</v>
      </c>
      <c r="C4022" s="51" t="s">
        <v>10647</v>
      </c>
      <c r="D4022" s="51" t="s">
        <v>9473</v>
      </c>
      <c r="E4022" s="54">
        <v>45644</v>
      </c>
      <c r="F4022" s="51" t="s">
        <v>9470</v>
      </c>
      <c r="G4022" s="48" t="s">
        <v>9471</v>
      </c>
      <c r="H4022" s="52">
        <v>1</v>
      </c>
      <c r="I4022" s="51" t="s">
        <v>7658</v>
      </c>
      <c r="J4022" s="1">
        <v>220.62</v>
      </c>
      <c r="K4022" s="132">
        <v>1061546</v>
      </c>
      <c r="L4022" s="131"/>
      <c r="M4022" s="131">
        <v>25.6</v>
      </c>
      <c r="N4022" s="131">
        <v>132</v>
      </c>
      <c r="O4022" s="133">
        <f t="shared" si="601"/>
        <v>3379.2000000000003</v>
      </c>
      <c r="P4022" s="131" t="s">
        <v>11261</v>
      </c>
      <c r="Q4022" s="131" t="s">
        <v>9474</v>
      </c>
      <c r="R4022" s="134" t="s">
        <v>11209</v>
      </c>
      <c r="S4022" s="149">
        <v>43.755833333333328</v>
      </c>
      <c r="T4022" s="149">
        <v>43.755833333333328</v>
      </c>
      <c r="U4022" s="150">
        <v>45638</v>
      </c>
      <c r="V4022" s="149">
        <v>0.33333333333333348</v>
      </c>
      <c r="W4022" s="130">
        <v>49.36</v>
      </c>
      <c r="X4022" s="135">
        <v>1640</v>
      </c>
      <c r="Y4022" s="130" t="str">
        <f t="shared" si="597"/>
        <v>RL1783</v>
      </c>
      <c r="Z4022" s="130" t="str">
        <f t="shared" si="602"/>
        <v>264/IFR26650-40A</v>
      </c>
      <c r="AA4022" s="135">
        <f t="shared" si="590"/>
        <v>49.36</v>
      </c>
      <c r="AB4022" s="135">
        <f t="shared" si="599"/>
        <v>220.62</v>
      </c>
      <c r="AC4022" s="130">
        <f t="shared" si="594"/>
        <v>1640</v>
      </c>
      <c r="AD4022" s="130" t="str">
        <f t="shared" si="592"/>
        <v>67001-973</v>
      </c>
      <c r="AE4022" s="136"/>
      <c r="AF4022" s="137"/>
      <c r="AG4022" s="1" t="s">
        <v>153</v>
      </c>
      <c r="AH4022" s="43">
        <v>34455</v>
      </c>
      <c r="AI4022" s="229">
        <v>45629</v>
      </c>
    </row>
    <row r="4023" spans="1:35" x14ac:dyDescent="0.25">
      <c r="A4023" s="144">
        <v>45630</v>
      </c>
      <c r="B4023" s="56">
        <v>345890</v>
      </c>
      <c r="C4023" s="264" t="s">
        <v>275</v>
      </c>
      <c r="D4023" s="264" t="s">
        <v>498</v>
      </c>
      <c r="E4023" s="267">
        <v>45644</v>
      </c>
      <c r="F4023" s="264" t="s">
        <v>105</v>
      </c>
      <c r="G4023" s="265" t="s">
        <v>497</v>
      </c>
      <c r="H4023" s="266">
        <v>1</v>
      </c>
      <c r="I4023" s="51" t="s">
        <v>497</v>
      </c>
      <c r="J4023" s="279">
        <v>21.98</v>
      </c>
      <c r="K4023" s="132">
        <v>1061560</v>
      </c>
      <c r="L4023" s="131"/>
      <c r="M4023" s="131">
        <v>11.1</v>
      </c>
      <c r="N4023" s="131">
        <v>2</v>
      </c>
      <c r="O4023" s="133">
        <f t="shared" si="601"/>
        <v>22.2</v>
      </c>
      <c r="P4023" s="131" t="s">
        <v>11234</v>
      </c>
      <c r="Q4023" s="131" t="s">
        <v>577</v>
      </c>
      <c r="R4023" s="134" t="s">
        <v>9048</v>
      </c>
      <c r="S4023" s="149">
        <v>2.4091666666666662</v>
      </c>
      <c r="T4023" s="149">
        <v>2.4091666666666662</v>
      </c>
      <c r="U4023" s="150">
        <v>45638</v>
      </c>
      <c r="V4023" s="149">
        <v>8.3333333333333037E-2</v>
      </c>
      <c r="W4023" s="130">
        <v>2.34</v>
      </c>
      <c r="X4023" s="135">
        <v>85</v>
      </c>
      <c r="Y4023" s="130" t="str">
        <f t="shared" si="597"/>
        <v>RL980</v>
      </c>
      <c r="Z4023" s="130" t="str">
        <f t="shared" si="602"/>
        <v>3/UF103450P</v>
      </c>
      <c r="AA4023" s="135">
        <f t="shared" si="590"/>
        <v>2.34</v>
      </c>
      <c r="AB4023" s="135">
        <f t="shared" si="599"/>
        <v>21.98</v>
      </c>
      <c r="AC4023" s="130">
        <f t="shared" si="594"/>
        <v>85</v>
      </c>
      <c r="AD4023" s="130" t="str">
        <f t="shared" si="592"/>
        <v>30008-144SHARK</v>
      </c>
      <c r="AE4023" s="136"/>
      <c r="AF4023" s="137"/>
      <c r="AG4023" s="1" t="s">
        <v>151</v>
      </c>
      <c r="AH4023" s="43">
        <v>345890</v>
      </c>
      <c r="AI4023" s="229">
        <v>45629</v>
      </c>
    </row>
    <row r="4024" spans="1:35" x14ac:dyDescent="0.25">
      <c r="A4024" s="139">
        <v>45621</v>
      </c>
      <c r="B4024" s="58" t="s">
        <v>11190</v>
      </c>
      <c r="C4024" s="264" t="s">
        <v>4140</v>
      </c>
      <c r="D4024" s="264" t="s">
        <v>4141</v>
      </c>
      <c r="E4024" s="267">
        <v>45638</v>
      </c>
      <c r="F4024" s="264" t="s">
        <v>11144</v>
      </c>
      <c r="G4024" s="265" t="s">
        <v>4139</v>
      </c>
      <c r="H4024" s="266">
        <v>9</v>
      </c>
      <c r="I4024" s="279" t="s">
        <v>256</v>
      </c>
      <c r="J4024" s="279">
        <v>2.8522219999999998</v>
      </c>
      <c r="K4024" s="132">
        <v>1060336</v>
      </c>
      <c r="L4024" s="131"/>
      <c r="M4024" s="131">
        <v>12</v>
      </c>
      <c r="N4024" s="131">
        <v>8</v>
      </c>
      <c r="O4024" s="133">
        <f t="shared" si="601"/>
        <v>96</v>
      </c>
      <c r="P4024" s="131" t="s">
        <v>3538</v>
      </c>
      <c r="Q4024" s="131" t="s">
        <v>632</v>
      </c>
      <c r="R4024" s="134" t="s">
        <v>2172</v>
      </c>
      <c r="S4024" s="149">
        <v>4.7872222222222209</v>
      </c>
      <c r="T4024" s="149">
        <v>0.53191358024691349</v>
      </c>
      <c r="U4024" s="150">
        <v>45637</v>
      </c>
      <c r="V4024" s="149">
        <v>0.24999999999999911</v>
      </c>
      <c r="W4024" s="130">
        <v>0.41</v>
      </c>
      <c r="X4024" s="135">
        <v>36</v>
      </c>
      <c r="Y4024" s="130" t="str">
        <f t="shared" si="597"/>
        <v>AL141</v>
      </c>
      <c r="Z4024" s="130" t="str">
        <f t="shared" si="602"/>
        <v>8/LR6XW</v>
      </c>
      <c r="AA4024" s="135">
        <f t="shared" si="590"/>
        <v>0.41</v>
      </c>
      <c r="AB4024" s="135">
        <f t="shared" si="599"/>
        <v>2.8522219999999998</v>
      </c>
      <c r="AC4024" s="130">
        <f t="shared" si="594"/>
        <v>36</v>
      </c>
      <c r="AD4024" s="130" t="str">
        <f t="shared" si="592"/>
        <v>66000-186</v>
      </c>
      <c r="AE4024" s="136"/>
      <c r="AF4024" s="137"/>
      <c r="AG4024" s="1" t="s">
        <v>153</v>
      </c>
      <c r="AH4024" s="43">
        <v>35006</v>
      </c>
      <c r="AI4024" s="229">
        <v>45617</v>
      </c>
    </row>
    <row r="4025" spans="1:35" x14ac:dyDescent="0.25">
      <c r="A4025" s="147">
        <v>45632</v>
      </c>
      <c r="B4025" s="82" t="s">
        <v>11305</v>
      </c>
      <c r="C4025" s="51" t="s">
        <v>612</v>
      </c>
      <c r="D4025" s="51" t="s">
        <v>613</v>
      </c>
      <c r="E4025" s="54">
        <v>45667</v>
      </c>
      <c r="F4025" s="51" t="s">
        <v>292</v>
      </c>
      <c r="G4025" s="48" t="s">
        <v>611</v>
      </c>
      <c r="H4025" s="52">
        <v>4</v>
      </c>
      <c r="I4025" s="51" t="s">
        <v>374</v>
      </c>
      <c r="J4025" s="1">
        <v>87.73</v>
      </c>
      <c r="K4025" s="132">
        <v>1062036</v>
      </c>
      <c r="L4025" s="131"/>
      <c r="M4025" s="131">
        <v>24</v>
      </c>
      <c r="N4025" s="131">
        <v>3</v>
      </c>
      <c r="O4025" s="133">
        <f t="shared" si="601"/>
        <v>72</v>
      </c>
      <c r="P4025" s="131" t="s">
        <v>3497</v>
      </c>
      <c r="Q4025" s="131" t="s">
        <v>594</v>
      </c>
      <c r="R4025" s="134" t="s">
        <v>9048</v>
      </c>
      <c r="S4025" s="149">
        <v>5.4969444444444431</v>
      </c>
      <c r="T4025" s="149">
        <v>1.3742361111111108</v>
      </c>
      <c r="U4025" s="150">
        <v>45644</v>
      </c>
      <c r="V4025" s="149">
        <v>0.16666666666666607</v>
      </c>
      <c r="W4025" s="130">
        <v>1.46</v>
      </c>
      <c r="X4025" s="135">
        <v>200</v>
      </c>
      <c r="Y4025" s="130" t="str">
        <f t="shared" si="597"/>
        <v>RECELL554</v>
      </c>
      <c r="Z4025" s="130" t="str">
        <f t="shared" si="602"/>
        <v>20/HHR-300SCPY06</v>
      </c>
      <c r="AA4025" s="135">
        <f t="shared" si="590"/>
        <v>1.46</v>
      </c>
      <c r="AB4025" s="135">
        <f t="shared" si="599"/>
        <v>87.73</v>
      </c>
      <c r="AC4025" s="130">
        <f t="shared" si="594"/>
        <v>200</v>
      </c>
      <c r="AD4025" s="130" t="str">
        <f t="shared" si="592"/>
        <v>66002-203</v>
      </c>
      <c r="AE4025" s="136"/>
      <c r="AF4025" s="137"/>
      <c r="AG4025" s="1" t="s">
        <v>9312</v>
      </c>
      <c r="AH4025" s="43">
        <v>6830</v>
      </c>
      <c r="AI4025" s="229">
        <v>45632</v>
      </c>
    </row>
    <row r="4026" spans="1:35" x14ac:dyDescent="0.25">
      <c r="A4026" s="140">
        <v>45636</v>
      </c>
      <c r="B4026" s="55" t="s">
        <v>11316</v>
      </c>
      <c r="C4026" s="51" t="s">
        <v>10723</v>
      </c>
      <c r="D4026" s="51" t="s">
        <v>1471</v>
      </c>
      <c r="E4026" s="54">
        <v>45670</v>
      </c>
      <c r="F4026" s="51" t="s">
        <v>307</v>
      </c>
      <c r="G4026" s="48" t="s">
        <v>1469</v>
      </c>
      <c r="H4026" s="52">
        <v>50</v>
      </c>
      <c r="I4026" s="51" t="s">
        <v>279</v>
      </c>
      <c r="J4026" s="1">
        <v>39.99</v>
      </c>
      <c r="K4026" s="132">
        <v>1062177</v>
      </c>
      <c r="L4026" s="131"/>
      <c r="M4026" s="131" t="s">
        <v>6987</v>
      </c>
      <c r="N4026" s="131">
        <v>2.5499999999999998</v>
      </c>
      <c r="O4026" s="133"/>
      <c r="P4026" s="131" t="s">
        <v>3497</v>
      </c>
      <c r="Q4026" s="131" t="s">
        <v>5954</v>
      </c>
      <c r="R4026" s="134" t="s">
        <v>10866</v>
      </c>
      <c r="S4026" s="149">
        <v>40.437222222222232</v>
      </c>
      <c r="T4026" s="149">
        <v>0.8087444444444446</v>
      </c>
      <c r="U4026" s="150">
        <v>45644</v>
      </c>
      <c r="V4026" s="149">
        <v>1.2500000000000009</v>
      </c>
      <c r="W4026" s="130">
        <v>0.62</v>
      </c>
      <c r="X4026" s="135">
        <v>70</v>
      </c>
      <c r="Y4026" s="130" t="str">
        <f t="shared" si="597"/>
        <v>N475A</v>
      </c>
      <c r="Z4026" s="130" t="str">
        <f t="shared" si="602"/>
        <v xml:space="preserve">14/BK-3HCCE </v>
      </c>
      <c r="AA4026" s="135">
        <f t="shared" si="590"/>
        <v>0.62</v>
      </c>
      <c r="AB4026" s="135">
        <f t="shared" si="599"/>
        <v>39.99</v>
      </c>
      <c r="AC4026" s="130">
        <f t="shared" si="594"/>
        <v>70</v>
      </c>
      <c r="AD4026" s="130" t="str">
        <f t="shared" si="592"/>
        <v>66000-6121</v>
      </c>
      <c r="AE4026" s="136"/>
      <c r="AF4026" s="137"/>
      <c r="AG4026" s="1" t="s">
        <v>153</v>
      </c>
      <c r="AH4026" s="43">
        <v>81345</v>
      </c>
      <c r="AI4026" s="229">
        <v>45635</v>
      </c>
    </row>
    <row r="4027" spans="1:35" x14ac:dyDescent="0.25">
      <c r="A4027" s="146">
        <v>45631</v>
      </c>
      <c r="B4027" s="57" t="s">
        <v>11288</v>
      </c>
      <c r="C4027" s="51" t="s">
        <v>1418</v>
      </c>
      <c r="D4027" s="51" t="s">
        <v>1419</v>
      </c>
      <c r="E4027" s="54">
        <v>45677</v>
      </c>
      <c r="F4027" s="51" t="s">
        <v>407</v>
      </c>
      <c r="G4027" s="48" t="s">
        <v>1416</v>
      </c>
      <c r="H4027" s="52">
        <v>12</v>
      </c>
      <c r="I4027" s="51" t="s">
        <v>1417</v>
      </c>
      <c r="J4027" s="1">
        <v>57.66</v>
      </c>
      <c r="K4027" s="132">
        <v>1061287</v>
      </c>
      <c r="L4027" s="131"/>
      <c r="M4027" s="131">
        <v>21.6</v>
      </c>
      <c r="N4027" s="131">
        <v>14</v>
      </c>
      <c r="O4027" s="133">
        <f t="shared" ref="O4027:O4032" si="603">N4027*M4027</f>
        <v>302.40000000000003</v>
      </c>
      <c r="P4027" s="131" t="s">
        <v>1754</v>
      </c>
      <c r="Q4027" s="131" t="s">
        <v>464</v>
      </c>
      <c r="R4027" s="134" t="s">
        <v>5892</v>
      </c>
      <c r="S4027" s="149">
        <v>18.231111111111112</v>
      </c>
      <c r="T4027" s="149">
        <v>1.5192592592592593</v>
      </c>
      <c r="U4027" s="150">
        <v>45644</v>
      </c>
      <c r="V4027" s="149">
        <v>0.41666666666666652</v>
      </c>
      <c r="W4027" s="130">
        <v>1.29</v>
      </c>
      <c r="X4027" s="135">
        <v>322.47000000000003</v>
      </c>
      <c r="Y4027" s="130" t="str">
        <f t="shared" si="597"/>
        <v>L835</v>
      </c>
      <c r="Z4027" s="130" t="str">
        <f t="shared" si="602"/>
        <v>6/ER34615M</v>
      </c>
      <c r="AA4027" s="135">
        <f t="shared" si="590"/>
        <v>1.29</v>
      </c>
      <c r="AB4027" s="135">
        <f t="shared" si="599"/>
        <v>57.66</v>
      </c>
      <c r="AC4027" s="130">
        <f t="shared" si="594"/>
        <v>322.47000000000003</v>
      </c>
      <c r="AD4027" s="130" t="str">
        <f t="shared" si="592"/>
        <v>66003-950</v>
      </c>
      <c r="AE4027" s="136"/>
      <c r="AF4027" s="137"/>
      <c r="AG4027" s="1" t="s">
        <v>153</v>
      </c>
      <c r="AH4027" s="43">
        <v>66811</v>
      </c>
      <c r="AI4027" s="229">
        <v>45631</v>
      </c>
    </row>
    <row r="4028" spans="1:35" x14ac:dyDescent="0.25">
      <c r="A4028" s="144">
        <v>45630</v>
      </c>
      <c r="B4028" s="56" t="s">
        <v>11268</v>
      </c>
      <c r="C4028" s="51" t="s">
        <v>6795</v>
      </c>
      <c r="D4028" s="51" t="s">
        <v>11270</v>
      </c>
      <c r="E4028" s="54">
        <v>45644</v>
      </c>
      <c r="F4028" s="51" t="s">
        <v>4500</v>
      </c>
      <c r="G4028" s="48" t="s">
        <v>11269</v>
      </c>
      <c r="H4028" s="52">
        <v>1</v>
      </c>
      <c r="I4028" s="51" t="s">
        <v>293</v>
      </c>
      <c r="J4028" s="1">
        <v>39.19</v>
      </c>
      <c r="K4028" s="132">
        <v>1061744</v>
      </c>
      <c r="L4028" s="131"/>
      <c r="M4028" s="131">
        <v>24</v>
      </c>
      <c r="N4028" s="131">
        <v>1.7</v>
      </c>
      <c r="O4028" s="133">
        <f t="shared" si="603"/>
        <v>40.799999999999997</v>
      </c>
      <c r="P4028" s="131" t="s">
        <v>3497</v>
      </c>
      <c r="Q4028" s="131" t="s">
        <v>594</v>
      </c>
      <c r="R4028" s="134" t="s">
        <v>9048</v>
      </c>
      <c r="S4028" s="149">
        <v>2.7041666666666671</v>
      </c>
      <c r="T4028" s="149">
        <v>2.7041666666666671</v>
      </c>
      <c r="U4028" s="150">
        <v>45644</v>
      </c>
      <c r="V4028" s="149">
        <v>0.16666666666666607</v>
      </c>
      <c r="W4028" s="130">
        <v>1.65</v>
      </c>
      <c r="X4028" s="135">
        <v>164</v>
      </c>
      <c r="Y4028" s="130" t="str">
        <f t="shared" si="597"/>
        <v>RECELL1426</v>
      </c>
      <c r="Z4028" s="130" t="str">
        <f t="shared" si="602"/>
        <v>20/AA1700</v>
      </c>
      <c r="AA4028" s="135">
        <f t="shared" si="590"/>
        <v>1.65</v>
      </c>
      <c r="AB4028" s="135">
        <f t="shared" si="599"/>
        <v>39.19</v>
      </c>
      <c r="AC4028" s="130">
        <f t="shared" si="594"/>
        <v>164</v>
      </c>
      <c r="AD4028" s="130" t="str">
        <f t="shared" si="592"/>
        <v>66002-284</v>
      </c>
      <c r="AE4028" s="136"/>
      <c r="AF4028" s="137"/>
      <c r="AG4028" s="1" t="s">
        <v>9312</v>
      </c>
      <c r="AH4028" s="43">
        <v>2115</v>
      </c>
      <c r="AI4028" s="229">
        <v>45630</v>
      </c>
    </row>
    <row r="4029" spans="1:35" x14ac:dyDescent="0.25">
      <c r="A4029" s="144">
        <v>45630</v>
      </c>
      <c r="B4029" s="56" t="s">
        <v>11271</v>
      </c>
      <c r="C4029" s="51" t="s">
        <v>490</v>
      </c>
      <c r="D4029" s="51" t="s">
        <v>11274</v>
      </c>
      <c r="E4029" s="54">
        <v>45640</v>
      </c>
      <c r="F4029" s="51" t="s">
        <v>11272</v>
      </c>
      <c r="G4029" s="48" t="s">
        <v>11273</v>
      </c>
      <c r="H4029" s="52">
        <v>2</v>
      </c>
      <c r="I4029" s="51" t="s">
        <v>394</v>
      </c>
      <c r="J4029" s="1">
        <v>44.12</v>
      </c>
      <c r="K4029" s="132">
        <v>1061777</v>
      </c>
      <c r="L4029" s="131"/>
      <c r="M4029" s="131">
        <v>12</v>
      </c>
      <c r="N4029" s="131">
        <v>3</v>
      </c>
      <c r="O4029" s="133">
        <f t="shared" si="603"/>
        <v>36</v>
      </c>
      <c r="P4029" s="131" t="s">
        <v>3497</v>
      </c>
      <c r="Q4029" s="131" t="s">
        <v>584</v>
      </c>
      <c r="R4029" s="134" t="s">
        <v>9048</v>
      </c>
      <c r="S4029" s="149">
        <v>2.2644444444444431</v>
      </c>
      <c r="T4029" s="149">
        <v>1.1322222222222216</v>
      </c>
      <c r="U4029" s="150">
        <v>45643</v>
      </c>
      <c r="V4029" s="149">
        <v>0.24999999999999911</v>
      </c>
      <c r="W4029" s="130">
        <v>0.5</v>
      </c>
      <c r="X4029" s="135">
        <v>125</v>
      </c>
      <c r="Y4029" s="130" t="str">
        <f t="shared" si="597"/>
        <v>N2178</v>
      </c>
      <c r="Z4029" s="130" t="str">
        <f t="shared" si="602"/>
        <v>10/HHR-300SCP</v>
      </c>
      <c r="AA4029" s="135">
        <f t="shared" si="590"/>
        <v>0.5</v>
      </c>
      <c r="AB4029" s="135">
        <f t="shared" si="599"/>
        <v>44.12</v>
      </c>
      <c r="AC4029" s="130">
        <f t="shared" si="594"/>
        <v>125</v>
      </c>
      <c r="AD4029" s="130" t="str">
        <f t="shared" si="592"/>
        <v>46005-510</v>
      </c>
      <c r="AE4029" s="136"/>
      <c r="AF4029" s="137"/>
      <c r="AG4029" s="1" t="s">
        <v>151</v>
      </c>
      <c r="AH4029" s="43">
        <v>2290</v>
      </c>
      <c r="AI4029" s="229">
        <v>45630</v>
      </c>
    </row>
    <row r="4030" spans="1:35" x14ac:dyDescent="0.25">
      <c r="A4030" s="144">
        <v>45637</v>
      </c>
      <c r="B4030" s="56" t="s">
        <v>11327</v>
      </c>
      <c r="C4030" s="51" t="s">
        <v>11329</v>
      </c>
      <c r="D4030" s="51" t="s">
        <v>11330</v>
      </c>
      <c r="E4030" s="54">
        <v>45644</v>
      </c>
      <c r="F4030" s="51" t="s">
        <v>2460</v>
      </c>
      <c r="G4030" s="48" t="s">
        <v>11328</v>
      </c>
      <c r="H4030" s="52">
        <v>2</v>
      </c>
      <c r="I4030" s="51" t="s">
        <v>3500</v>
      </c>
      <c r="J4030" s="1">
        <v>6.84</v>
      </c>
      <c r="K4030" s="132">
        <v>1062526</v>
      </c>
      <c r="L4030" s="131"/>
      <c r="M4030" s="131">
        <v>6</v>
      </c>
      <c r="N4030" s="131">
        <v>0.73</v>
      </c>
      <c r="O4030" s="133">
        <f t="shared" si="603"/>
        <v>4.38</v>
      </c>
      <c r="P4030" s="131" t="s">
        <v>3497</v>
      </c>
      <c r="Q4030" s="131" t="s">
        <v>583</v>
      </c>
      <c r="R4030" s="134" t="s">
        <v>9073</v>
      </c>
      <c r="S4030" s="149">
        <v>1.3430555555555559</v>
      </c>
      <c r="T4030" s="149">
        <v>0.67152777777777795</v>
      </c>
      <c r="U4030" s="150">
        <v>45643</v>
      </c>
      <c r="V4030" s="149">
        <v>8.3333333333333037E-2</v>
      </c>
      <c r="W4030" s="130">
        <v>0.5</v>
      </c>
      <c r="X4030" s="135">
        <v>40.06</v>
      </c>
      <c r="Y4030" s="130" t="str">
        <f t="shared" si="597"/>
        <v>N1096</v>
      </c>
      <c r="Z4030" s="130" t="str">
        <f t="shared" si="602"/>
        <v>5/VH700DKZ</v>
      </c>
      <c r="AA4030" s="135">
        <f t="shared" si="590"/>
        <v>0.5</v>
      </c>
      <c r="AB4030" s="135">
        <f t="shared" si="599"/>
        <v>6.84</v>
      </c>
      <c r="AC4030" s="130">
        <f t="shared" si="594"/>
        <v>40.06</v>
      </c>
      <c r="AD4030" s="130" t="str">
        <f t="shared" si="592"/>
        <v>20001-855DKZ</v>
      </c>
      <c r="AE4030" s="136"/>
      <c r="AF4030" s="137"/>
      <c r="AG4030" s="1" t="s">
        <v>573</v>
      </c>
      <c r="AH4030" s="43" t="s">
        <v>2464</v>
      </c>
      <c r="AI4030" s="229">
        <v>45637</v>
      </c>
    </row>
    <row r="4031" spans="1:35" x14ac:dyDescent="0.25">
      <c r="A4031" s="144">
        <v>45637</v>
      </c>
      <c r="B4031" s="56" t="s">
        <v>11322</v>
      </c>
      <c r="C4031" s="51" t="s">
        <v>3872</v>
      </c>
      <c r="D4031" s="51" t="s">
        <v>11324</v>
      </c>
      <c r="E4031" s="54">
        <v>45644</v>
      </c>
      <c r="F4031" s="51" t="s">
        <v>423</v>
      </c>
      <c r="G4031" s="48" t="s">
        <v>11323</v>
      </c>
      <c r="H4031" s="52">
        <v>1</v>
      </c>
      <c r="I4031" s="51" t="s">
        <v>293</v>
      </c>
      <c r="J4031" s="1">
        <v>10.55</v>
      </c>
      <c r="K4031" s="132">
        <v>1062478</v>
      </c>
      <c r="L4031" s="131"/>
      <c r="M4031" s="131">
        <v>4.8</v>
      </c>
      <c r="N4031" s="131">
        <v>1.7</v>
      </c>
      <c r="O4031" s="133">
        <f t="shared" si="603"/>
        <v>8.16</v>
      </c>
      <c r="P4031" s="131" t="s">
        <v>3497</v>
      </c>
      <c r="Q4031" s="131" t="s">
        <v>562</v>
      </c>
      <c r="R4031" s="134" t="s">
        <v>9073</v>
      </c>
      <c r="S4031" s="149">
        <v>0.64500000000000091</v>
      </c>
      <c r="T4031" s="149">
        <v>0.64500000000000091</v>
      </c>
      <c r="U4031" s="150">
        <v>45643</v>
      </c>
      <c r="V4031" s="149">
        <v>8.3333333333333037E-2</v>
      </c>
      <c r="W4031" s="130">
        <v>0.39</v>
      </c>
      <c r="X4031" s="135">
        <v>33</v>
      </c>
      <c r="Y4031" s="130" t="str">
        <f t="shared" si="597"/>
        <v>N2181</v>
      </c>
      <c r="Z4031" s="130" t="str">
        <f t="shared" si="602"/>
        <v>4/AA1700</v>
      </c>
      <c r="AA4031" s="135">
        <f t="shared" si="590"/>
        <v>0.39</v>
      </c>
      <c r="AB4031" s="135">
        <f t="shared" si="599"/>
        <v>10.55</v>
      </c>
      <c r="AC4031" s="130">
        <f t="shared" si="594"/>
        <v>33</v>
      </c>
      <c r="AD4031" s="130" t="str">
        <f t="shared" si="592"/>
        <v>66003-353</v>
      </c>
      <c r="AE4031" s="136"/>
      <c r="AF4031" s="137"/>
      <c r="AG4031" s="1" t="s">
        <v>152</v>
      </c>
      <c r="AH4031" s="43">
        <v>23891</v>
      </c>
      <c r="AI4031" s="229">
        <v>45637</v>
      </c>
    </row>
    <row r="4032" spans="1:35" x14ac:dyDescent="0.25">
      <c r="A4032" s="146">
        <v>45638</v>
      </c>
      <c r="B4032" s="57" t="s">
        <v>11334</v>
      </c>
      <c r="C4032" s="51" t="s">
        <v>2954</v>
      </c>
      <c r="D4032" s="51" t="s">
        <v>8445</v>
      </c>
      <c r="E4032" s="54">
        <v>45625</v>
      </c>
      <c r="F4032" s="51" t="s">
        <v>117</v>
      </c>
      <c r="G4032" s="48" t="s">
        <v>7121</v>
      </c>
      <c r="H4032" s="52">
        <v>18</v>
      </c>
      <c r="I4032" s="51" t="s">
        <v>293</v>
      </c>
      <c r="J4032" s="1">
        <v>19.420000000000002</v>
      </c>
      <c r="K4032" s="132">
        <v>1059548</v>
      </c>
      <c r="L4032" s="131" t="s">
        <v>7122</v>
      </c>
      <c r="M4032" s="131">
        <v>12</v>
      </c>
      <c r="N4032" s="131">
        <v>1.7</v>
      </c>
      <c r="O4032" s="133">
        <f t="shared" si="603"/>
        <v>20.399999999999999</v>
      </c>
      <c r="P4032" s="131" t="s">
        <v>3497</v>
      </c>
      <c r="Q4032" s="131" t="s">
        <v>584</v>
      </c>
      <c r="R4032" s="134" t="s">
        <v>9048</v>
      </c>
      <c r="S4032" s="149">
        <v>7.1416666666666657</v>
      </c>
      <c r="T4032" s="149">
        <v>0.3967592592592592</v>
      </c>
      <c r="U4032" s="150">
        <v>45643</v>
      </c>
      <c r="V4032" s="149">
        <v>0.33333333333333348</v>
      </c>
      <c r="W4032" s="130">
        <v>0.49</v>
      </c>
      <c r="X4032" s="135">
        <v>96.16</v>
      </c>
      <c r="Y4032" s="130" t="str">
        <f t="shared" si="597"/>
        <v>N673</v>
      </c>
      <c r="Z4032" s="130" t="str">
        <f t="shared" si="602"/>
        <v>10/AA1700</v>
      </c>
      <c r="AA4032" s="135">
        <f t="shared" si="590"/>
        <v>0.49</v>
      </c>
      <c r="AB4032" s="135">
        <f t="shared" si="599"/>
        <v>19.420000000000002</v>
      </c>
      <c r="AC4032" s="130">
        <f t="shared" si="594"/>
        <v>96.16</v>
      </c>
      <c r="AD4032" s="130" t="str">
        <f t="shared" si="592"/>
        <v>22000-183</v>
      </c>
      <c r="AE4032" s="136"/>
      <c r="AF4032" s="137"/>
      <c r="AG4032" s="1" t="s">
        <v>9312</v>
      </c>
      <c r="AH4032" s="43">
        <v>24232</v>
      </c>
      <c r="AI4032" s="229">
        <v>45610</v>
      </c>
    </row>
    <row r="4033" spans="1:35" x14ac:dyDescent="0.25">
      <c r="A4033" s="139">
        <v>45614</v>
      </c>
      <c r="B4033" s="58" t="s">
        <v>11143</v>
      </c>
      <c r="C4033" s="51" t="s">
        <v>402</v>
      </c>
      <c r="D4033" s="51" t="s">
        <v>403</v>
      </c>
      <c r="E4033" s="54">
        <v>45609</v>
      </c>
      <c r="F4033" s="51" t="s">
        <v>11144</v>
      </c>
      <c r="G4033" s="48" t="s">
        <v>401</v>
      </c>
      <c r="H4033" s="52">
        <v>16</v>
      </c>
      <c r="I4033" s="51" t="s">
        <v>95</v>
      </c>
      <c r="J4033" s="1">
        <v>18.16</v>
      </c>
      <c r="K4033" s="132">
        <v>1059382</v>
      </c>
      <c r="L4033" s="131"/>
      <c r="M4033" s="131" t="s">
        <v>4299</v>
      </c>
      <c r="N4033" s="131"/>
      <c r="O4033" s="133"/>
      <c r="P4033" s="131" t="s">
        <v>3538</v>
      </c>
      <c r="Q4033" s="131" t="s">
        <v>9191</v>
      </c>
      <c r="R4033" s="134" t="s">
        <v>361</v>
      </c>
      <c r="S4033" s="149">
        <v>20.193888888888889</v>
      </c>
      <c r="T4033" s="149">
        <v>1.2621180555555556</v>
      </c>
      <c r="U4033" s="150">
        <v>45643</v>
      </c>
      <c r="V4033" s="149">
        <v>0.99999999999999911</v>
      </c>
      <c r="W4033" s="130">
        <v>0.8</v>
      </c>
      <c r="X4033" s="135">
        <v>85</v>
      </c>
      <c r="Y4033" s="130" t="str">
        <f t="shared" si="597"/>
        <v>AL44</v>
      </c>
      <c r="Z4033" s="130" t="str">
        <f t="shared" si="602"/>
        <v>16/LR20XW</v>
      </c>
      <c r="AA4033" s="135">
        <f t="shared" si="590"/>
        <v>0.8</v>
      </c>
      <c r="AB4033" s="135">
        <f t="shared" si="599"/>
        <v>18.16</v>
      </c>
      <c r="AC4033" s="130">
        <f t="shared" si="594"/>
        <v>85</v>
      </c>
      <c r="AD4033" s="130" t="str">
        <f t="shared" si="592"/>
        <v>66000-300</v>
      </c>
      <c r="AE4033" s="136"/>
      <c r="AF4033" s="137"/>
      <c r="AG4033" s="1" t="s">
        <v>153</v>
      </c>
      <c r="AH4033" s="43">
        <v>35006</v>
      </c>
      <c r="AI4033" s="229">
        <v>45609</v>
      </c>
    </row>
    <row r="4034" spans="1:35" x14ac:dyDescent="0.25">
      <c r="A4034" s="147">
        <v>45625</v>
      </c>
      <c r="B4034" s="82" t="s">
        <v>11244</v>
      </c>
      <c r="C4034" s="264"/>
      <c r="D4034" s="264" t="s">
        <v>11245</v>
      </c>
      <c r="E4034" s="267">
        <v>45644</v>
      </c>
      <c r="F4034" s="264" t="s">
        <v>1421</v>
      </c>
      <c r="G4034" s="265" t="s">
        <v>7637</v>
      </c>
      <c r="H4034" s="266">
        <v>1</v>
      </c>
      <c r="I4034" s="279">
        <v>2230</v>
      </c>
      <c r="J4034" s="1"/>
      <c r="K4034" s="132">
        <v>1060184</v>
      </c>
      <c r="L4034" s="131"/>
      <c r="M4034" s="131"/>
      <c r="N4034" s="131"/>
      <c r="O4034" s="133">
        <f t="shared" ref="O4034" si="604">N4034*M4034</f>
        <v>0</v>
      </c>
      <c r="P4034" s="131"/>
      <c r="Q4034" s="131"/>
      <c r="R4034" s="134" t="s">
        <v>9073</v>
      </c>
      <c r="S4034" s="149">
        <v>4.5908333333333351</v>
      </c>
      <c r="T4034" s="149">
        <v>4.5908333333333351</v>
      </c>
      <c r="U4034" s="150">
        <v>45643</v>
      </c>
      <c r="V4034" s="149">
        <v>8.333333333333437E-2</v>
      </c>
      <c r="W4034" s="130"/>
      <c r="X4034" s="135">
        <v>420</v>
      </c>
      <c r="Y4034" s="130" t="str">
        <f t="shared" si="597"/>
        <v xml:space="preserve">LABOUR </v>
      </c>
      <c r="Z4034" s="130">
        <f t="shared" si="602"/>
        <v>0</v>
      </c>
      <c r="AA4034" s="135">
        <f t="shared" si="590"/>
        <v>0</v>
      </c>
      <c r="AB4034" s="135">
        <f t="shared" si="599"/>
        <v>0</v>
      </c>
      <c r="AC4034" s="130">
        <f t="shared" si="594"/>
        <v>420</v>
      </c>
      <c r="AD4034" s="130" t="str">
        <f t="shared" si="592"/>
        <v>BOM - ENGINEERING</v>
      </c>
      <c r="AE4034" s="136"/>
      <c r="AF4034" s="137"/>
      <c r="AG4034" s="1" t="s">
        <v>152</v>
      </c>
      <c r="AH4034" s="43">
        <v>66560</v>
      </c>
      <c r="AI4034" s="229">
        <v>45616</v>
      </c>
    </row>
    <row r="4035" spans="1:35" x14ac:dyDescent="0.25">
      <c r="A4035" s="144">
        <v>45609</v>
      </c>
      <c r="B4035" s="56" t="s">
        <v>11126</v>
      </c>
      <c r="C4035" s="51" t="s">
        <v>3841</v>
      </c>
      <c r="D4035" s="51" t="s">
        <v>3842</v>
      </c>
      <c r="E4035" s="54">
        <v>45636</v>
      </c>
      <c r="F4035" s="51" t="s">
        <v>1543</v>
      </c>
      <c r="G4035" s="48" t="s">
        <v>3840</v>
      </c>
      <c r="H4035" s="52">
        <v>16</v>
      </c>
      <c r="I4035" s="51" t="s">
        <v>256</v>
      </c>
      <c r="J4035" s="1">
        <v>12.91</v>
      </c>
      <c r="K4035" s="132">
        <v>1059132</v>
      </c>
      <c r="L4035" s="131"/>
      <c r="M4035" s="131">
        <v>22.5</v>
      </c>
      <c r="N4035" s="131"/>
      <c r="O4035" s="133">
        <f>N4035*M4035</f>
        <v>0</v>
      </c>
      <c r="P4035" s="131" t="s">
        <v>3538</v>
      </c>
      <c r="Q4035" s="131" t="s">
        <v>9137</v>
      </c>
      <c r="R4035" s="134" t="s">
        <v>9073</v>
      </c>
      <c r="S4035" s="149">
        <v>18.586666666666666</v>
      </c>
      <c r="T4035" s="149">
        <v>1.1616666666666666</v>
      </c>
      <c r="U4035" s="150">
        <v>45642</v>
      </c>
      <c r="V4035" s="149">
        <v>0.41666666666666785</v>
      </c>
      <c r="W4035" s="130">
        <v>1.78</v>
      </c>
      <c r="X4035" s="135">
        <v>150</v>
      </c>
      <c r="Y4035" s="130" t="str">
        <f t="shared" si="597"/>
        <v>AL317</v>
      </c>
      <c r="Z4035" s="130" t="str">
        <f t="shared" si="602"/>
        <v>45/LR6XW</v>
      </c>
      <c r="AA4035" s="135">
        <f t="shared" ref="AA4035:AA4047" si="605">W4035</f>
        <v>1.78</v>
      </c>
      <c r="AB4035" s="135">
        <f t="shared" si="599"/>
        <v>12.91</v>
      </c>
      <c r="AC4035" s="130">
        <f t="shared" si="594"/>
        <v>150</v>
      </c>
      <c r="AD4035" s="130" t="str">
        <f t="shared" ref="AD4035:AD4047" si="606">G4035</f>
        <v>66000-633</v>
      </c>
      <c r="AE4035" s="136"/>
      <c r="AF4035" s="137"/>
      <c r="AG4035" s="1" t="s">
        <v>152</v>
      </c>
      <c r="AH4035" s="43">
        <v>27233</v>
      </c>
      <c r="AI4035" s="229">
        <v>45608</v>
      </c>
    </row>
    <row r="4036" spans="1:35" x14ac:dyDescent="0.25">
      <c r="A4036" s="140">
        <v>45629</v>
      </c>
      <c r="B4036" s="55" t="s">
        <v>11259</v>
      </c>
      <c r="C4036" s="51" t="s">
        <v>10996</v>
      </c>
      <c r="D4036" s="51" t="s">
        <v>3122</v>
      </c>
      <c r="E4036" s="54">
        <v>45667</v>
      </c>
      <c r="F4036" s="51" t="s">
        <v>360</v>
      </c>
      <c r="G4036" s="48" t="s">
        <v>3120</v>
      </c>
      <c r="H4036" s="52">
        <v>1</v>
      </c>
      <c r="I4036" s="51" t="s">
        <v>5311</v>
      </c>
      <c r="J4036" s="1">
        <v>39.54</v>
      </c>
      <c r="K4036" s="132">
        <v>1061389</v>
      </c>
      <c r="L4036" s="131"/>
      <c r="M4036" s="131">
        <v>14.4</v>
      </c>
      <c r="N4036" s="131">
        <v>5.2</v>
      </c>
      <c r="O4036" s="133">
        <f t="shared" ref="O4036:O4047" si="607">N4036*M4036</f>
        <v>74.88000000000001</v>
      </c>
      <c r="P4036" s="131" t="s">
        <v>11234</v>
      </c>
      <c r="Q4036" s="131" t="s">
        <v>92</v>
      </c>
      <c r="R4036" s="134" t="s">
        <v>9073</v>
      </c>
      <c r="S4036" s="149">
        <v>1.4655555555555551</v>
      </c>
      <c r="T4036" s="149">
        <v>1.4655555555555551</v>
      </c>
      <c r="U4036" s="150">
        <v>45645</v>
      </c>
      <c r="V4036" s="149">
        <v>8.3333333333335702E-2</v>
      </c>
      <c r="W4036" s="130">
        <v>1.67</v>
      </c>
      <c r="X4036" s="135">
        <v>90</v>
      </c>
      <c r="Y4036" s="130" t="str">
        <f t="shared" si="597"/>
        <v>RECELL323</v>
      </c>
      <c r="Z4036" s="130" t="str">
        <f t="shared" si="602"/>
        <v>8/UR18650NSX</v>
      </c>
      <c r="AA4036" s="135">
        <f t="shared" si="605"/>
        <v>1.67</v>
      </c>
      <c r="AB4036" s="135">
        <f t="shared" si="599"/>
        <v>39.54</v>
      </c>
      <c r="AC4036" s="130">
        <f t="shared" si="594"/>
        <v>90</v>
      </c>
      <c r="AD4036" s="130" t="str">
        <f t="shared" si="606"/>
        <v>30008-108ROTHEN</v>
      </c>
      <c r="AE4036" s="136"/>
      <c r="AF4036" s="137"/>
      <c r="AG4036" s="1" t="s">
        <v>9312</v>
      </c>
      <c r="AH4036" s="43">
        <v>23922</v>
      </c>
      <c r="AI4036" s="229">
        <v>45629</v>
      </c>
    </row>
    <row r="4037" spans="1:35" x14ac:dyDescent="0.25">
      <c r="A4037" s="144">
        <v>45637</v>
      </c>
      <c r="B4037" s="56" t="s">
        <v>11318</v>
      </c>
      <c r="C4037" s="51" t="s">
        <v>2270</v>
      </c>
      <c r="D4037" s="51" t="s">
        <v>2271</v>
      </c>
      <c r="E4037" s="54">
        <v>45674</v>
      </c>
      <c r="F4037" s="51" t="s">
        <v>105</v>
      </c>
      <c r="G4037" s="48" t="s">
        <v>2269</v>
      </c>
      <c r="H4037" s="52">
        <v>1</v>
      </c>
      <c r="I4037" s="51" t="s">
        <v>295</v>
      </c>
      <c r="J4037" s="1">
        <v>9.48</v>
      </c>
      <c r="K4037" s="132">
        <v>1062412</v>
      </c>
      <c r="L4037" s="131"/>
      <c r="M4037" s="131">
        <v>3.7</v>
      </c>
      <c r="N4037" s="131">
        <v>2.2999999999999998</v>
      </c>
      <c r="O4037" s="133">
        <f t="shared" si="607"/>
        <v>8.51</v>
      </c>
      <c r="P4037" s="131" t="s">
        <v>11234</v>
      </c>
      <c r="Q4037" s="131" t="s">
        <v>550</v>
      </c>
      <c r="R4037" s="134" t="s">
        <v>9048</v>
      </c>
      <c r="S4037" s="149">
        <v>1.4305555555555562</v>
      </c>
      <c r="T4037" s="149">
        <v>1.4305555555555562</v>
      </c>
      <c r="U4037" s="150">
        <v>45645</v>
      </c>
      <c r="V4037" s="149">
        <v>8.3333333333333037E-2</v>
      </c>
      <c r="W4037" s="130">
        <v>1.72</v>
      </c>
      <c r="X4037" s="135">
        <v>73.31</v>
      </c>
      <c r="Y4037" s="130" t="str">
        <f t="shared" si="597"/>
        <v>RECELL543</v>
      </c>
      <c r="Z4037" s="130" t="str">
        <f t="shared" si="602"/>
        <v>2/UF553450Z</v>
      </c>
      <c r="AA4037" s="135">
        <f t="shared" si="605"/>
        <v>1.72</v>
      </c>
      <c r="AB4037" s="135">
        <f t="shared" si="599"/>
        <v>9.48</v>
      </c>
      <c r="AC4037" s="130">
        <f t="shared" si="594"/>
        <v>73.31</v>
      </c>
      <c r="AD4037" s="130" t="str">
        <f t="shared" si="606"/>
        <v>22000-528K</v>
      </c>
      <c r="AE4037" s="136"/>
      <c r="AF4037" s="137"/>
      <c r="AG4037" s="1" t="s">
        <v>9312</v>
      </c>
      <c r="AH4037" s="43" t="s">
        <v>294</v>
      </c>
      <c r="AI4037" s="229">
        <v>45636</v>
      </c>
    </row>
    <row r="4038" spans="1:35" x14ac:dyDescent="0.25">
      <c r="A4038" s="139">
        <v>45642</v>
      </c>
      <c r="B4038" s="58" t="s">
        <v>11341</v>
      </c>
      <c r="C4038" s="51" t="s">
        <v>2931</v>
      </c>
      <c r="D4038" s="51" t="s">
        <v>441</v>
      </c>
      <c r="E4038" s="54">
        <v>45674</v>
      </c>
      <c r="F4038" s="51" t="s">
        <v>8112</v>
      </c>
      <c r="G4038" s="48" t="s">
        <v>440</v>
      </c>
      <c r="H4038" s="52">
        <v>15</v>
      </c>
      <c r="I4038" s="51" t="s">
        <v>102</v>
      </c>
      <c r="J4038" s="1">
        <v>42.74</v>
      </c>
      <c r="K4038" s="132">
        <v>1062807</v>
      </c>
      <c r="L4038" s="131"/>
      <c r="M4038" s="131"/>
      <c r="N4038" s="131"/>
      <c r="O4038" s="133">
        <f t="shared" si="607"/>
        <v>0</v>
      </c>
      <c r="P4038" s="131"/>
      <c r="Q4038" s="131"/>
      <c r="R4038" s="134" t="s">
        <v>249</v>
      </c>
      <c r="S4038" s="149">
        <v>0.57027777777777811</v>
      </c>
      <c r="T4038" s="149">
        <v>3.8018518518518542E-2</v>
      </c>
      <c r="U4038" s="150">
        <v>45645</v>
      </c>
      <c r="V4038" s="149">
        <v>0.41666666666666785</v>
      </c>
      <c r="W4038" s="130">
        <v>0.09</v>
      </c>
      <c r="X4038" s="135">
        <v>75</v>
      </c>
      <c r="Y4038" s="130" t="str">
        <f t="shared" si="597"/>
        <v>CH178</v>
      </c>
      <c r="Z4038" s="130" t="str">
        <f t="shared" si="602"/>
        <v>1/TSB002</v>
      </c>
      <c r="AA4038" s="135">
        <f t="shared" si="605"/>
        <v>0.09</v>
      </c>
      <c r="AB4038" s="135">
        <f t="shared" si="599"/>
        <v>42.74</v>
      </c>
      <c r="AC4038" s="130">
        <f t="shared" si="594"/>
        <v>75</v>
      </c>
      <c r="AD4038" s="130" t="str">
        <f t="shared" si="606"/>
        <v>66000-086</v>
      </c>
      <c r="AE4038" s="136"/>
      <c r="AF4038" s="137"/>
      <c r="AG4038" s="1" t="s">
        <v>152</v>
      </c>
      <c r="AH4038" s="43">
        <v>35409</v>
      </c>
      <c r="AI4038" s="229">
        <v>45639</v>
      </c>
    </row>
    <row r="4039" spans="1:35" x14ac:dyDescent="0.25">
      <c r="A4039" s="144">
        <v>45630</v>
      </c>
      <c r="B4039" s="56" t="s">
        <v>11275</v>
      </c>
      <c r="C4039" s="51" t="s">
        <v>11276</v>
      </c>
      <c r="D4039" s="51" t="s">
        <v>600</v>
      </c>
      <c r="E4039" s="54">
        <v>45666</v>
      </c>
      <c r="F4039" s="51" t="s">
        <v>255</v>
      </c>
      <c r="G4039" s="48" t="s">
        <v>449</v>
      </c>
      <c r="H4039" s="52">
        <v>1</v>
      </c>
      <c r="I4039" s="51" t="s">
        <v>4323</v>
      </c>
      <c r="J4039" s="1">
        <v>16.809999999999999</v>
      </c>
      <c r="K4039" s="132">
        <v>1061778</v>
      </c>
      <c r="L4039" s="131"/>
      <c r="M4039" s="131">
        <v>11.1</v>
      </c>
      <c r="N4039" s="131">
        <v>5.2</v>
      </c>
      <c r="O4039" s="133">
        <f t="shared" si="607"/>
        <v>57.72</v>
      </c>
      <c r="P4039" s="131" t="s">
        <v>11234</v>
      </c>
      <c r="Q4039" s="131" t="s">
        <v>372</v>
      </c>
      <c r="R4039" s="134" t="s">
        <v>9048</v>
      </c>
      <c r="S4039" s="149">
        <v>1.5797222222222222</v>
      </c>
      <c r="T4039" s="149">
        <v>1.5797222222222222</v>
      </c>
      <c r="U4039" s="150">
        <v>45645</v>
      </c>
      <c r="V4039" s="149">
        <v>8.3333333333333037E-2</v>
      </c>
      <c r="W4039" s="130">
        <v>1.3</v>
      </c>
      <c r="X4039" s="135">
        <v>110</v>
      </c>
      <c r="Y4039" s="130" t="str">
        <f t="shared" si="597"/>
        <v>RECELL186</v>
      </c>
      <c r="Z4039" s="130" t="str">
        <f t="shared" si="602"/>
        <v>6/UR1865ZM2</v>
      </c>
      <c r="AA4039" s="135">
        <f t="shared" si="605"/>
        <v>1.3</v>
      </c>
      <c r="AB4039" s="135">
        <f t="shared" si="599"/>
        <v>16.809999999999999</v>
      </c>
      <c r="AC4039" s="130">
        <f t="shared" si="594"/>
        <v>110</v>
      </c>
      <c r="AD4039" s="130" t="str">
        <f t="shared" si="606"/>
        <v>66001-114</v>
      </c>
      <c r="AE4039" s="136"/>
      <c r="AF4039" s="137"/>
      <c r="AG4039" s="1" t="s">
        <v>9312</v>
      </c>
      <c r="AH4039" s="43" t="s">
        <v>277</v>
      </c>
      <c r="AI4039" s="229">
        <v>45630</v>
      </c>
    </row>
    <row r="4040" spans="1:35" x14ac:dyDescent="0.25">
      <c r="A4040" s="140">
        <v>45643</v>
      </c>
      <c r="B4040" s="55" t="s">
        <v>11347</v>
      </c>
      <c r="C4040" s="51" t="s">
        <v>633</v>
      </c>
      <c r="D4040" s="51" t="s">
        <v>5513</v>
      </c>
      <c r="E4040" s="54">
        <v>45642</v>
      </c>
      <c r="F4040" s="51" t="s">
        <v>282</v>
      </c>
      <c r="G4040" s="48" t="s">
        <v>703</v>
      </c>
      <c r="H4040" s="52">
        <v>10</v>
      </c>
      <c r="I4040" s="51" t="s">
        <v>364</v>
      </c>
      <c r="J4040" s="1">
        <v>3.5</v>
      </c>
      <c r="K4040" s="132">
        <v>1063001</v>
      </c>
      <c r="L4040" s="131"/>
      <c r="M4040" s="131">
        <v>3.7</v>
      </c>
      <c r="N4040" s="131">
        <v>2.6</v>
      </c>
      <c r="O4040" s="133">
        <f t="shared" si="607"/>
        <v>9.620000000000001</v>
      </c>
      <c r="P4040" s="131" t="s">
        <v>11234</v>
      </c>
      <c r="Q4040" s="131" t="s">
        <v>412</v>
      </c>
      <c r="R4040" s="134" t="s">
        <v>9048</v>
      </c>
      <c r="S4040" s="149">
        <v>0.2150000000000003</v>
      </c>
      <c r="T4040" s="149">
        <v>2.150000000000003E-2</v>
      </c>
      <c r="U4040" s="150">
        <v>45645</v>
      </c>
      <c r="V4040" s="149">
        <v>0.16666666666666607</v>
      </c>
      <c r="W4040" s="130">
        <v>0.03</v>
      </c>
      <c r="X4040" s="135">
        <v>9.1999999999999993</v>
      </c>
      <c r="Y4040" s="130" t="str">
        <f t="shared" si="597"/>
        <v>TAG55</v>
      </c>
      <c r="Z4040" s="130" t="str">
        <f t="shared" si="602"/>
        <v>1/UR18650ZY</v>
      </c>
      <c r="AA4040" s="135">
        <f t="shared" si="605"/>
        <v>0.03</v>
      </c>
      <c r="AB4040" s="135">
        <f t="shared" si="599"/>
        <v>3.5</v>
      </c>
      <c r="AC4040" s="130">
        <f t="shared" si="594"/>
        <v>9.1999999999999993</v>
      </c>
      <c r="AD4040" s="130" t="str">
        <f t="shared" si="606"/>
        <v>67001-595NIP</v>
      </c>
      <c r="AE4040" s="136"/>
      <c r="AF4040" s="137"/>
      <c r="AG4040" s="1" t="s">
        <v>573</v>
      </c>
      <c r="AH4040" s="43" t="s">
        <v>283</v>
      </c>
      <c r="AI4040" s="229">
        <v>45642</v>
      </c>
    </row>
    <row r="4041" spans="1:35" x14ac:dyDescent="0.25">
      <c r="A4041" s="140">
        <v>45629</v>
      </c>
      <c r="B4041" s="55" t="s">
        <v>11256</v>
      </c>
      <c r="C4041" s="51" t="s">
        <v>543</v>
      </c>
      <c r="D4041" s="51" t="s">
        <v>11367</v>
      </c>
      <c r="E4041" s="54">
        <v>45665</v>
      </c>
      <c r="F4041" s="51" t="s">
        <v>11257</v>
      </c>
      <c r="G4041" s="48" t="s">
        <v>11258</v>
      </c>
      <c r="H4041" s="52">
        <v>1</v>
      </c>
      <c r="I4041" s="51" t="s">
        <v>409</v>
      </c>
      <c r="J4041" s="1">
        <v>11.92</v>
      </c>
      <c r="K4041" s="132">
        <v>1061501</v>
      </c>
      <c r="L4041" s="131"/>
      <c r="M4041" s="131">
        <v>3.6</v>
      </c>
      <c r="N4041" s="131">
        <v>4.7</v>
      </c>
      <c r="O4041" s="133">
        <f t="shared" si="607"/>
        <v>16.920000000000002</v>
      </c>
      <c r="P4041" s="131" t="s">
        <v>11234</v>
      </c>
      <c r="Q4041" s="131" t="s">
        <v>550</v>
      </c>
      <c r="R4041" s="134" t="s">
        <v>9048</v>
      </c>
      <c r="S4041" s="149">
        <v>1.9219444444444442</v>
      </c>
      <c r="T4041" s="149">
        <v>1.9219444444444442</v>
      </c>
      <c r="U4041" s="150">
        <v>45645</v>
      </c>
      <c r="V4041" s="149">
        <v>8.3333333333333037E-2</v>
      </c>
      <c r="W4041" s="130">
        <v>0.25</v>
      </c>
      <c r="X4041" s="135">
        <v>60</v>
      </c>
      <c r="Y4041" s="130" t="str">
        <f t="shared" si="597"/>
        <v>RECELL1764</v>
      </c>
      <c r="Z4041" s="130" t="str">
        <f t="shared" si="602"/>
        <v>2/NCA103450</v>
      </c>
      <c r="AA4041" s="135">
        <f t="shared" si="605"/>
        <v>0.25</v>
      </c>
      <c r="AB4041" s="135">
        <f t="shared" si="599"/>
        <v>11.92</v>
      </c>
      <c r="AC4041" s="130">
        <f t="shared" si="594"/>
        <v>60</v>
      </c>
      <c r="AD4041" s="130" t="str">
        <f t="shared" si="606"/>
        <v>66003-349</v>
      </c>
      <c r="AE4041" s="136"/>
      <c r="AF4041" s="137"/>
      <c r="AG4041" s="1" t="s">
        <v>152</v>
      </c>
      <c r="AH4041" s="43">
        <v>66469</v>
      </c>
      <c r="AI4041" s="229">
        <v>45629</v>
      </c>
    </row>
    <row r="4042" spans="1:35" x14ac:dyDescent="0.25">
      <c r="A4042" s="140">
        <v>45643</v>
      </c>
      <c r="B4042" s="55" t="s">
        <v>11348</v>
      </c>
      <c r="C4042" s="51" t="s">
        <v>2755</v>
      </c>
      <c r="D4042" s="51" t="s">
        <v>2756</v>
      </c>
      <c r="E4042" s="54">
        <v>45642</v>
      </c>
      <c r="F4042" s="51" t="s">
        <v>610</v>
      </c>
      <c r="G4042" s="48" t="s">
        <v>2754</v>
      </c>
      <c r="H4042" s="52">
        <v>1</v>
      </c>
      <c r="I4042" s="51" t="s">
        <v>4505</v>
      </c>
      <c r="J4042" s="1">
        <v>57.47</v>
      </c>
      <c r="K4042" s="132">
        <v>1063046</v>
      </c>
      <c r="L4042" s="131"/>
      <c r="M4042" s="131"/>
      <c r="N4042" s="131"/>
      <c r="O4042" s="133">
        <f t="shared" si="607"/>
        <v>0</v>
      </c>
      <c r="P4042" s="131"/>
      <c r="Q4042" s="131"/>
      <c r="R4042" s="134" t="s">
        <v>9073</v>
      </c>
      <c r="S4042" s="149">
        <v>0.72888888888888903</v>
      </c>
      <c r="T4042" s="149">
        <v>0.72888888888888903</v>
      </c>
      <c r="U4042" s="150">
        <v>45645</v>
      </c>
      <c r="V4042" s="149">
        <v>8.3333333333333037E-2</v>
      </c>
      <c r="W4042" s="130">
        <v>0.37</v>
      </c>
      <c r="X4042" s="135">
        <v>110</v>
      </c>
      <c r="Y4042" s="130" t="str">
        <f t="shared" si="597"/>
        <v>CH369</v>
      </c>
      <c r="Z4042" s="130" t="str">
        <f t="shared" si="602"/>
        <v>HP0060WL2</v>
      </c>
      <c r="AA4042" s="135">
        <f t="shared" si="605"/>
        <v>0.37</v>
      </c>
      <c r="AB4042" s="135">
        <f t="shared" si="599"/>
        <v>57.47</v>
      </c>
      <c r="AC4042" s="130">
        <f t="shared" si="594"/>
        <v>110</v>
      </c>
      <c r="AD4042" s="130" t="str">
        <f t="shared" si="606"/>
        <v>66001-384</v>
      </c>
      <c r="AE4042" s="136"/>
      <c r="AF4042" s="137"/>
      <c r="AG4042" s="1" t="s">
        <v>153</v>
      </c>
      <c r="AH4042" s="43">
        <v>1582</v>
      </c>
      <c r="AI4042" s="229">
        <v>45642</v>
      </c>
    </row>
    <row r="4043" spans="1:35" x14ac:dyDescent="0.25">
      <c r="A4043" s="140">
        <v>45629</v>
      </c>
      <c r="B4043" s="55" t="s">
        <v>11254</v>
      </c>
      <c r="C4043" s="264" t="s">
        <v>10996</v>
      </c>
      <c r="D4043" s="264" t="s">
        <v>3122</v>
      </c>
      <c r="E4043" s="267">
        <v>45667</v>
      </c>
      <c r="F4043" s="264" t="s">
        <v>282</v>
      </c>
      <c r="G4043" s="265" t="s">
        <v>3120</v>
      </c>
      <c r="H4043" s="266">
        <v>1</v>
      </c>
      <c r="I4043" s="279" t="s">
        <v>5311</v>
      </c>
      <c r="J4043" s="279">
        <v>39.54</v>
      </c>
      <c r="K4043" s="132">
        <v>1061422</v>
      </c>
      <c r="L4043" s="131"/>
      <c r="M4043" s="131">
        <v>14.4</v>
      </c>
      <c r="N4043" s="131">
        <v>5.2</v>
      </c>
      <c r="O4043" s="133">
        <f t="shared" si="607"/>
        <v>74.88000000000001</v>
      </c>
      <c r="P4043" s="131" t="s">
        <v>11234</v>
      </c>
      <c r="Q4043" s="131" t="s">
        <v>11255</v>
      </c>
      <c r="R4043" s="134" t="s">
        <v>9073</v>
      </c>
      <c r="S4043" s="149">
        <v>1.4116666666666688</v>
      </c>
      <c r="T4043" s="149">
        <v>1.4116666666666688</v>
      </c>
      <c r="U4043" s="150">
        <v>45645</v>
      </c>
      <c r="V4043" s="149">
        <v>8.3333333333333037E-2</v>
      </c>
      <c r="W4043" s="130">
        <v>1.67</v>
      </c>
      <c r="X4043" s="135">
        <v>120</v>
      </c>
      <c r="Y4043" s="130" t="str">
        <f t="shared" si="597"/>
        <v>RECELL323</v>
      </c>
      <c r="Z4043" s="130" t="str">
        <f t="shared" si="602"/>
        <v>8/UR18650NSX</v>
      </c>
      <c r="AA4043" s="135">
        <f t="shared" si="605"/>
        <v>1.67</v>
      </c>
      <c r="AB4043" s="135">
        <f t="shared" si="599"/>
        <v>39.54</v>
      </c>
      <c r="AC4043" s="130">
        <f t="shared" si="594"/>
        <v>120</v>
      </c>
      <c r="AD4043" s="130" t="str">
        <f t="shared" si="606"/>
        <v>30008-108ROTHEN</v>
      </c>
      <c r="AE4043" s="136"/>
      <c r="AF4043" s="137"/>
      <c r="AG4043" s="1" t="s">
        <v>9312</v>
      </c>
      <c r="AH4043" s="43" t="s">
        <v>283</v>
      </c>
      <c r="AI4043" s="229">
        <v>45628</v>
      </c>
    </row>
    <row r="4044" spans="1:35" x14ac:dyDescent="0.25">
      <c r="A4044" s="140">
        <v>45636</v>
      </c>
      <c r="B4044" s="55" t="s">
        <v>11310</v>
      </c>
      <c r="C4044" s="51" t="s">
        <v>11312</v>
      </c>
      <c r="D4044" s="51" t="s">
        <v>11368</v>
      </c>
      <c r="E4044" s="54">
        <v>45674</v>
      </c>
      <c r="F4044" s="51" t="s">
        <v>322</v>
      </c>
      <c r="G4044" s="48" t="s">
        <v>11311</v>
      </c>
      <c r="H4044" s="52">
        <v>1</v>
      </c>
      <c r="I4044" s="51" t="s">
        <v>1816</v>
      </c>
      <c r="J4044" s="1">
        <v>28.88</v>
      </c>
      <c r="K4044" s="132">
        <v>1062181</v>
      </c>
      <c r="L4044" s="131"/>
      <c r="M4044" s="131">
        <v>16.8</v>
      </c>
      <c r="N4044" s="131">
        <v>2</v>
      </c>
      <c r="O4044" s="133">
        <f t="shared" si="607"/>
        <v>33.6</v>
      </c>
      <c r="P4044" s="131" t="s">
        <v>6498</v>
      </c>
      <c r="Q4044" s="131" t="s">
        <v>3709</v>
      </c>
      <c r="R4044" s="134" t="s">
        <v>9073</v>
      </c>
      <c r="S4044" s="149">
        <v>0.70750000000000002</v>
      </c>
      <c r="T4044" s="149">
        <v>0.70750000000000002</v>
      </c>
      <c r="U4044" s="150">
        <v>45645</v>
      </c>
      <c r="V4044" s="149">
        <v>8.3333333333333037E-2</v>
      </c>
      <c r="W4044" s="130">
        <v>0.5</v>
      </c>
      <c r="X4044" s="135">
        <v>105</v>
      </c>
      <c r="Y4044" s="130" t="str">
        <f t="shared" si="597"/>
        <v>RECELL1763</v>
      </c>
      <c r="Z4044" s="130" t="str">
        <f t="shared" si="602"/>
        <v>14/IPP2000CS</v>
      </c>
      <c r="AA4044" s="135">
        <f t="shared" si="605"/>
        <v>0.5</v>
      </c>
      <c r="AB4044" s="135">
        <f t="shared" si="599"/>
        <v>28.88</v>
      </c>
      <c r="AC4044" s="130">
        <f t="shared" si="594"/>
        <v>105</v>
      </c>
      <c r="AD4044" s="130" t="str">
        <f t="shared" si="606"/>
        <v>66003-352</v>
      </c>
      <c r="AE4044" s="136"/>
      <c r="AF4044" s="137"/>
      <c r="AG4044" s="1" t="s">
        <v>9312</v>
      </c>
      <c r="AH4044" s="43" t="s">
        <v>323</v>
      </c>
      <c r="AI4044" s="229">
        <v>45635</v>
      </c>
    </row>
    <row r="4045" spans="1:35" x14ac:dyDescent="0.25">
      <c r="A4045" s="140">
        <v>45629</v>
      </c>
      <c r="B4045" s="55" t="s">
        <v>11253</v>
      </c>
      <c r="C4045" s="264" t="s">
        <v>10996</v>
      </c>
      <c r="D4045" s="264" t="s">
        <v>3122</v>
      </c>
      <c r="E4045" s="267">
        <v>45667</v>
      </c>
      <c r="F4045" s="264" t="s">
        <v>105</v>
      </c>
      <c r="G4045" s="265" t="s">
        <v>3120</v>
      </c>
      <c r="H4045" s="266">
        <v>1</v>
      </c>
      <c r="I4045" s="279" t="s">
        <v>5311</v>
      </c>
      <c r="J4045" s="279">
        <v>39.54</v>
      </c>
      <c r="K4045" s="132">
        <v>1061405</v>
      </c>
      <c r="L4045" s="131"/>
      <c r="M4045" s="131">
        <v>14.4</v>
      </c>
      <c r="N4045" s="131">
        <v>5.2</v>
      </c>
      <c r="O4045" s="133">
        <f t="shared" si="607"/>
        <v>74.88000000000001</v>
      </c>
      <c r="P4045" s="131" t="s">
        <v>11234</v>
      </c>
      <c r="Q4045" s="131" t="s">
        <v>92</v>
      </c>
      <c r="R4045" s="134" t="s">
        <v>9048</v>
      </c>
      <c r="S4045" s="149">
        <v>1.3683333333333327</v>
      </c>
      <c r="T4045" s="149">
        <v>1.3683333333333327</v>
      </c>
      <c r="U4045" s="150">
        <v>45645</v>
      </c>
      <c r="V4045" s="149">
        <v>8.333333333333437E-2</v>
      </c>
      <c r="W4045" s="130">
        <v>1.67</v>
      </c>
      <c r="X4045" s="135">
        <v>118.72</v>
      </c>
      <c r="Y4045" s="130" t="str">
        <f t="shared" si="597"/>
        <v>RECELL323</v>
      </c>
      <c r="Z4045" s="130" t="str">
        <f t="shared" si="602"/>
        <v>8/UR18650NSX</v>
      </c>
      <c r="AA4045" s="135">
        <f t="shared" si="605"/>
        <v>1.67</v>
      </c>
      <c r="AB4045" s="135">
        <f t="shared" si="599"/>
        <v>39.54</v>
      </c>
      <c r="AC4045" s="130">
        <f t="shared" ref="AC4045:AC4047" si="608">X4045</f>
        <v>118.72</v>
      </c>
      <c r="AD4045" s="130" t="str">
        <f t="shared" si="606"/>
        <v>30008-108ROTHEN</v>
      </c>
      <c r="AE4045" s="136"/>
      <c r="AF4045" s="137"/>
      <c r="AG4045" s="1" t="s">
        <v>9312</v>
      </c>
      <c r="AH4045" s="43" t="s">
        <v>294</v>
      </c>
      <c r="AI4045" s="229">
        <v>45628</v>
      </c>
    </row>
    <row r="4046" spans="1:35" x14ac:dyDescent="0.25">
      <c r="A4046" s="140">
        <v>45629</v>
      </c>
      <c r="B4046" s="55">
        <v>345867</v>
      </c>
      <c r="C4046" s="264" t="s">
        <v>2700</v>
      </c>
      <c r="D4046" s="264" t="s">
        <v>4088</v>
      </c>
      <c r="E4046" s="267">
        <v>45667</v>
      </c>
      <c r="F4046" s="264" t="s">
        <v>360</v>
      </c>
      <c r="G4046" s="265" t="s">
        <v>4086</v>
      </c>
      <c r="H4046" s="266">
        <v>1</v>
      </c>
      <c r="I4046" s="279" t="s">
        <v>649</v>
      </c>
      <c r="J4046" s="279">
        <v>28.67</v>
      </c>
      <c r="K4046" s="132">
        <v>1061389</v>
      </c>
      <c r="L4046" s="131"/>
      <c r="M4046" s="131">
        <v>4.8</v>
      </c>
      <c r="N4046" s="131">
        <v>10</v>
      </c>
      <c r="O4046" s="133">
        <f t="shared" si="607"/>
        <v>48</v>
      </c>
      <c r="P4046" s="131" t="s">
        <v>3497</v>
      </c>
      <c r="Q4046" s="131" t="s">
        <v>562</v>
      </c>
      <c r="R4046" s="134" t="s">
        <v>9073</v>
      </c>
      <c r="S4046" s="149">
        <v>1.7455555555555535</v>
      </c>
      <c r="T4046" s="149">
        <v>1.7455555555555535</v>
      </c>
      <c r="U4046" s="150">
        <v>45645</v>
      </c>
      <c r="V4046" s="149">
        <v>8.333333333333437E-2</v>
      </c>
      <c r="W4046" s="130">
        <v>0.95</v>
      </c>
      <c r="X4046" s="135">
        <v>100.35</v>
      </c>
      <c r="Y4046" s="130" t="str">
        <f t="shared" si="597"/>
        <v>RECELL139</v>
      </c>
      <c r="Z4046" s="130" t="str">
        <f t="shared" si="602"/>
        <v>4/KH-D10000</v>
      </c>
      <c r="AA4046" s="135">
        <f t="shared" si="605"/>
        <v>0.95</v>
      </c>
      <c r="AB4046" s="135">
        <f t="shared" si="599"/>
        <v>28.67</v>
      </c>
      <c r="AC4046" s="130">
        <f t="shared" si="608"/>
        <v>100.35</v>
      </c>
      <c r="AD4046" s="130" t="str">
        <f t="shared" si="606"/>
        <v>22000-568B</v>
      </c>
      <c r="AE4046" s="136"/>
      <c r="AF4046" s="137"/>
      <c r="AG4046" s="1" t="s">
        <v>9312</v>
      </c>
      <c r="AH4046" s="43">
        <v>23922</v>
      </c>
      <c r="AI4046" s="229">
        <v>45628</v>
      </c>
    </row>
    <row r="4047" spans="1:35" x14ac:dyDescent="0.25">
      <c r="A4047" s="140">
        <v>45601</v>
      </c>
      <c r="B4047" s="55" t="s">
        <v>11094</v>
      </c>
      <c r="C4047" s="51" t="s">
        <v>11057</v>
      </c>
      <c r="D4047" s="51" t="s">
        <v>5896</v>
      </c>
      <c r="E4047" s="54">
        <v>45618</v>
      </c>
      <c r="F4047" s="51" t="s">
        <v>10278</v>
      </c>
      <c r="G4047" s="48" t="s">
        <v>5895</v>
      </c>
      <c r="H4047" s="52">
        <v>10</v>
      </c>
      <c r="I4047" s="51" t="s">
        <v>719</v>
      </c>
      <c r="J4047" s="1">
        <v>99.61</v>
      </c>
      <c r="K4047" s="132">
        <v>1058115</v>
      </c>
      <c r="L4047" s="131"/>
      <c r="M4047" s="131">
        <v>25.2</v>
      </c>
      <c r="N4047" s="131">
        <v>6</v>
      </c>
      <c r="O4047" s="133">
        <f t="shared" si="607"/>
        <v>151.19999999999999</v>
      </c>
      <c r="P4047" s="131" t="s">
        <v>3486</v>
      </c>
      <c r="Q4047" s="131" t="s">
        <v>1188</v>
      </c>
      <c r="R4047" s="134" t="s">
        <v>2172</v>
      </c>
      <c r="S4047" s="149">
        <v>22.35305555555556</v>
      </c>
      <c r="T4047" s="149">
        <v>2.2353055555555561</v>
      </c>
      <c r="U4047" s="150">
        <v>45644</v>
      </c>
      <c r="V4047" s="149">
        <v>0.33333333333333215</v>
      </c>
      <c r="W4047" s="130">
        <v>1.4</v>
      </c>
      <c r="X4047" s="135">
        <v>335</v>
      </c>
      <c r="Y4047" s="130" t="str">
        <f t="shared" si="597"/>
        <v>RL1614</v>
      </c>
      <c r="Z4047" s="130" t="str">
        <f t="shared" si="602"/>
        <v>14/INR18650-30Q</v>
      </c>
      <c r="AA4047" s="135">
        <f t="shared" si="605"/>
        <v>1.4</v>
      </c>
      <c r="AB4047" s="135">
        <f t="shared" si="599"/>
        <v>99.61</v>
      </c>
      <c r="AC4047" s="130">
        <f t="shared" si="608"/>
        <v>335</v>
      </c>
      <c r="AD4047" s="130" t="str">
        <f t="shared" si="606"/>
        <v>66003-071</v>
      </c>
      <c r="AE4047" s="136"/>
      <c r="AF4047" s="137"/>
      <c r="AG4047" s="1" t="s">
        <v>573</v>
      </c>
      <c r="AH4047" s="43">
        <v>25091</v>
      </c>
      <c r="AI4047" s="229">
        <v>45597</v>
      </c>
    </row>
    <row r="4048" spans="1:35" x14ac:dyDescent="0.25">
      <c r="A4048" s="210"/>
      <c r="B4048" s="51"/>
      <c r="C4048" s="51"/>
      <c r="D4048" s="51"/>
      <c r="E4048" s="54"/>
      <c r="F4048" s="51"/>
      <c r="G4048" s="48"/>
      <c r="H4048" s="52"/>
      <c r="I4048" s="51"/>
      <c r="J4048" s="1"/>
      <c r="K4048" s="132"/>
      <c r="L4048" s="131"/>
      <c r="M4048" s="131"/>
      <c r="N4048" s="131"/>
      <c r="O4048" s="133"/>
      <c r="P4048" s="131"/>
      <c r="Q4048" s="131"/>
      <c r="R4048" s="134"/>
      <c r="S4048" s="149"/>
      <c r="T4048" s="149"/>
      <c r="U4048" s="150"/>
      <c r="V4048" s="149"/>
      <c r="W4048" s="130"/>
      <c r="X4048" s="135"/>
      <c r="Y4048" s="130"/>
      <c r="Z4048" s="130"/>
      <c r="AA4048" s="135"/>
      <c r="AB4048" s="135"/>
      <c r="AC4048" s="130"/>
      <c r="AD4048" s="130"/>
      <c r="AE4048" s="136"/>
      <c r="AF4048" s="137"/>
      <c r="AG4048" s="1"/>
      <c r="AH4048" s="43"/>
      <c r="AI4048" s="1"/>
    </row>
    <row r="4049" spans="1:35" x14ac:dyDescent="0.25">
      <c r="A4049" s="210"/>
      <c r="B4049" s="51"/>
      <c r="C4049" s="51"/>
      <c r="D4049" s="51"/>
      <c r="E4049" s="54"/>
      <c r="F4049" s="51"/>
      <c r="G4049" s="48"/>
      <c r="H4049" s="52"/>
      <c r="I4049" s="51"/>
      <c r="J4049" s="1"/>
      <c r="K4049" s="132"/>
      <c r="L4049" s="131"/>
      <c r="M4049" s="131"/>
      <c r="N4049" s="131"/>
      <c r="O4049" s="133"/>
      <c r="P4049" s="131"/>
      <c r="Q4049" s="131"/>
      <c r="R4049" s="134"/>
      <c r="S4049" s="149"/>
      <c r="T4049" s="149"/>
      <c r="U4049" s="150"/>
      <c r="V4049" s="149"/>
      <c r="W4049" s="130"/>
      <c r="X4049" s="135"/>
      <c r="Y4049" s="130"/>
      <c r="Z4049" s="130"/>
      <c r="AA4049" s="135"/>
      <c r="AB4049" s="135"/>
      <c r="AC4049" s="130"/>
      <c r="AD4049" s="130"/>
      <c r="AE4049" s="136"/>
      <c r="AF4049" s="137"/>
      <c r="AG4049" s="1"/>
      <c r="AH4049" s="43"/>
      <c r="AI4049" s="1"/>
    </row>
    <row r="4050" spans="1:35" x14ac:dyDescent="0.25">
      <c r="A4050" s="210"/>
      <c r="B4050" s="51"/>
      <c r="C4050" s="51"/>
      <c r="D4050" s="51"/>
      <c r="E4050" s="54"/>
      <c r="F4050" s="51"/>
      <c r="G4050" s="48"/>
      <c r="H4050" s="52"/>
      <c r="I4050" s="51"/>
      <c r="J4050" s="1"/>
      <c r="K4050" s="132"/>
      <c r="L4050" s="131"/>
      <c r="M4050" s="131"/>
      <c r="N4050" s="131"/>
      <c r="O4050" s="133"/>
      <c r="P4050" s="131"/>
      <c r="Q4050" s="131"/>
      <c r="R4050" s="134"/>
      <c r="S4050" s="149"/>
      <c r="T4050" s="149"/>
      <c r="U4050" s="150"/>
      <c r="V4050" s="149"/>
      <c r="W4050" s="130"/>
      <c r="X4050" s="135"/>
      <c r="Y4050" s="130"/>
      <c r="Z4050" s="130"/>
      <c r="AA4050" s="135"/>
      <c r="AB4050" s="135"/>
      <c r="AC4050" s="130"/>
      <c r="AD4050" s="130"/>
      <c r="AE4050" s="136"/>
      <c r="AF4050" s="137"/>
      <c r="AG4050" s="1"/>
      <c r="AH4050" s="43"/>
      <c r="AI4050" s="1"/>
    </row>
    <row r="4051" spans="1:35" x14ac:dyDescent="0.25">
      <c r="A4051" s="210"/>
      <c r="B4051" s="51"/>
      <c r="C4051" s="51"/>
      <c r="D4051" s="51"/>
      <c r="E4051" s="54"/>
      <c r="F4051" s="51"/>
      <c r="G4051" s="48"/>
      <c r="H4051" s="52"/>
      <c r="I4051" s="51"/>
      <c r="J4051" s="1"/>
      <c r="K4051" s="132"/>
      <c r="L4051" s="131"/>
      <c r="M4051" s="131"/>
      <c r="N4051" s="131"/>
      <c r="O4051" s="133"/>
      <c r="P4051" s="131"/>
      <c r="Q4051" s="131"/>
      <c r="R4051" s="134"/>
      <c r="S4051" s="149"/>
      <c r="T4051" s="149"/>
      <c r="U4051" s="150"/>
      <c r="V4051" s="149"/>
      <c r="W4051" s="130"/>
      <c r="X4051" s="135"/>
      <c r="Y4051" s="130"/>
      <c r="Z4051" s="130"/>
      <c r="AA4051" s="135"/>
      <c r="AB4051" s="135"/>
      <c r="AC4051" s="130"/>
      <c r="AD4051" s="130"/>
      <c r="AE4051" s="136"/>
      <c r="AF4051" s="137"/>
      <c r="AG4051" s="1"/>
      <c r="AH4051" s="43"/>
      <c r="AI4051" s="1"/>
    </row>
    <row r="4052" spans="1:35" x14ac:dyDescent="0.25">
      <c r="A4052" s="210"/>
      <c r="B4052" s="51"/>
      <c r="C4052" s="51"/>
      <c r="D4052" s="51"/>
      <c r="E4052" s="54"/>
      <c r="F4052" s="51"/>
      <c r="G4052" s="48"/>
      <c r="H4052" s="52"/>
      <c r="I4052" s="51"/>
      <c r="J4052" s="1"/>
      <c r="K4052" s="132"/>
      <c r="L4052" s="131"/>
      <c r="M4052" s="131"/>
      <c r="N4052" s="131"/>
      <c r="O4052" s="133"/>
      <c r="P4052" s="131"/>
      <c r="Q4052" s="131"/>
      <c r="R4052" s="134"/>
      <c r="S4052" s="149"/>
      <c r="T4052" s="149"/>
      <c r="U4052" s="150"/>
      <c r="V4052" s="149"/>
      <c r="W4052" s="130"/>
      <c r="X4052" s="135"/>
      <c r="Y4052" s="130"/>
      <c r="Z4052" s="130"/>
      <c r="AA4052" s="135"/>
      <c r="AB4052" s="135"/>
      <c r="AC4052" s="130"/>
      <c r="AD4052" s="130"/>
      <c r="AE4052" s="136"/>
      <c r="AF4052" s="137"/>
      <c r="AG4052" s="1"/>
      <c r="AH4052" s="43"/>
      <c r="AI4052" s="1"/>
    </row>
    <row r="4053" spans="1:35" x14ac:dyDescent="0.25">
      <c r="A4053" s="210"/>
      <c r="B4053" s="51"/>
      <c r="C4053" s="51"/>
      <c r="D4053" s="51"/>
      <c r="E4053" s="54"/>
      <c r="F4053" s="51"/>
      <c r="G4053" s="48"/>
      <c r="H4053" s="52"/>
      <c r="I4053" s="51"/>
      <c r="J4053" s="1"/>
      <c r="K4053" s="132"/>
      <c r="L4053" s="131"/>
      <c r="M4053" s="131"/>
      <c r="N4053" s="131"/>
      <c r="O4053" s="133"/>
      <c r="P4053" s="131"/>
      <c r="Q4053" s="131"/>
      <c r="R4053" s="134"/>
      <c r="S4053" s="149"/>
      <c r="T4053" s="149"/>
      <c r="U4053" s="150"/>
      <c r="V4053" s="149"/>
      <c r="W4053" s="130"/>
      <c r="X4053" s="135"/>
      <c r="Y4053" s="130"/>
      <c r="Z4053" s="130"/>
      <c r="AA4053" s="135"/>
      <c r="AB4053" s="135"/>
      <c r="AC4053" s="130"/>
      <c r="AD4053" s="130"/>
      <c r="AE4053" s="136"/>
      <c r="AF4053" s="137"/>
      <c r="AG4053" s="1"/>
      <c r="AH4053" s="43"/>
      <c r="AI4053" s="1"/>
    </row>
    <row r="4054" spans="1:35" x14ac:dyDescent="0.25">
      <c r="A4054" s="210"/>
      <c r="B4054" s="51"/>
      <c r="C4054" s="51"/>
      <c r="D4054" s="51"/>
      <c r="E4054" s="54"/>
      <c r="F4054" s="51"/>
      <c r="G4054" s="48"/>
      <c r="H4054" s="52"/>
      <c r="I4054" s="51"/>
      <c r="J4054" s="1"/>
      <c r="K4054" s="132"/>
      <c r="L4054" s="131"/>
      <c r="M4054" s="131"/>
      <c r="N4054" s="131"/>
      <c r="O4054" s="133"/>
      <c r="P4054" s="131"/>
      <c r="Q4054" s="131"/>
      <c r="R4054" s="134"/>
      <c r="S4054" s="149"/>
      <c r="T4054" s="149"/>
      <c r="U4054" s="150"/>
      <c r="V4054" s="149"/>
      <c r="W4054" s="130"/>
      <c r="X4054" s="135"/>
      <c r="Y4054" s="130"/>
      <c r="Z4054" s="130"/>
      <c r="AA4054" s="135"/>
      <c r="AB4054" s="135"/>
      <c r="AC4054" s="130"/>
      <c r="AD4054" s="130"/>
      <c r="AE4054" s="136"/>
      <c r="AF4054" s="137"/>
      <c r="AG4054" s="1"/>
      <c r="AH4054" s="43"/>
      <c r="AI4054" s="1"/>
    </row>
    <row r="4055" spans="1:35" x14ac:dyDescent="0.25">
      <c r="A4055" s="210"/>
      <c r="B4055" s="51"/>
      <c r="C4055" s="51"/>
      <c r="D4055" s="51"/>
      <c r="E4055" s="54"/>
      <c r="F4055" s="51"/>
      <c r="G4055" s="48"/>
      <c r="H4055" s="52"/>
      <c r="I4055" s="51"/>
      <c r="J4055" s="1"/>
      <c r="K4055" s="132"/>
      <c r="L4055" s="131"/>
      <c r="M4055" s="131"/>
      <c r="N4055" s="131"/>
      <c r="O4055" s="133"/>
      <c r="P4055" s="131"/>
      <c r="Q4055" s="131"/>
      <c r="R4055" s="134"/>
      <c r="S4055" s="149"/>
      <c r="T4055" s="149"/>
      <c r="U4055" s="150"/>
      <c r="V4055" s="149"/>
      <c r="W4055" s="130"/>
      <c r="X4055" s="135"/>
      <c r="Y4055" s="130"/>
      <c r="Z4055" s="130"/>
      <c r="AA4055" s="135"/>
      <c r="AB4055" s="135"/>
      <c r="AC4055" s="130"/>
      <c r="AD4055" s="130"/>
      <c r="AE4055" s="136"/>
      <c r="AF4055" s="137"/>
      <c r="AG4055" s="1"/>
      <c r="AH4055" s="43"/>
      <c r="AI4055" s="1"/>
    </row>
    <row r="4056" spans="1:35" x14ac:dyDescent="0.25">
      <c r="A4056" s="210"/>
      <c r="B4056" s="51"/>
      <c r="C4056" s="51"/>
      <c r="D4056" s="51"/>
      <c r="E4056" s="54"/>
      <c r="F4056" s="51"/>
      <c r="G4056" s="48"/>
      <c r="H4056" s="52"/>
      <c r="I4056" s="51"/>
      <c r="J4056" s="1"/>
      <c r="K4056" s="132"/>
      <c r="L4056" s="131"/>
      <c r="M4056" s="131"/>
      <c r="N4056" s="131"/>
      <c r="O4056" s="133"/>
      <c r="P4056" s="131"/>
      <c r="Q4056" s="131"/>
      <c r="R4056" s="134"/>
      <c r="S4056" s="149"/>
      <c r="T4056" s="149"/>
      <c r="U4056" s="150"/>
      <c r="V4056" s="149"/>
      <c r="W4056" s="130"/>
      <c r="X4056" s="135"/>
      <c r="Y4056" s="130"/>
      <c r="Z4056" s="130"/>
      <c r="AA4056" s="135"/>
      <c r="AB4056" s="135"/>
      <c r="AC4056" s="130"/>
      <c r="AD4056" s="130"/>
      <c r="AE4056" s="136"/>
      <c r="AF4056" s="137"/>
      <c r="AG4056" s="1"/>
      <c r="AH4056" s="43"/>
      <c r="AI4056" s="1"/>
    </row>
    <row r="4057" spans="1:35" x14ac:dyDescent="0.25">
      <c r="A4057" s="210"/>
      <c r="B4057" s="51"/>
      <c r="C4057" s="51"/>
      <c r="D4057" s="51"/>
      <c r="E4057" s="54"/>
      <c r="F4057" s="51"/>
      <c r="G4057" s="48"/>
      <c r="H4057" s="52"/>
      <c r="I4057" s="51"/>
      <c r="J4057" s="1"/>
      <c r="K4057" s="132"/>
      <c r="L4057" s="131"/>
      <c r="M4057" s="131"/>
      <c r="N4057" s="131"/>
      <c r="O4057" s="133"/>
      <c r="P4057" s="131"/>
      <c r="Q4057" s="131"/>
      <c r="R4057" s="134"/>
      <c r="S4057" s="149"/>
      <c r="T4057" s="149"/>
      <c r="U4057" s="150"/>
      <c r="V4057" s="149"/>
      <c r="W4057" s="130"/>
      <c r="X4057" s="135"/>
      <c r="Y4057" s="130"/>
      <c r="Z4057" s="130"/>
      <c r="AA4057" s="135"/>
      <c r="AB4057" s="135"/>
      <c r="AC4057" s="130"/>
      <c r="AD4057" s="130"/>
      <c r="AE4057" s="136"/>
      <c r="AF4057" s="137"/>
      <c r="AG4057" s="1"/>
      <c r="AH4057" s="43"/>
      <c r="AI4057" s="1"/>
    </row>
    <row r="4058" spans="1:35" x14ac:dyDescent="0.25">
      <c r="A4058" s="210"/>
      <c r="B4058" s="51"/>
      <c r="C4058" s="51"/>
      <c r="D4058" s="51"/>
      <c r="E4058" s="54"/>
      <c r="F4058" s="51"/>
      <c r="G4058" s="48"/>
      <c r="H4058" s="52"/>
      <c r="I4058" s="51"/>
      <c r="J4058" s="1"/>
      <c r="K4058" s="132"/>
      <c r="L4058" s="131"/>
      <c r="M4058" s="131"/>
      <c r="N4058" s="131"/>
      <c r="O4058" s="133"/>
      <c r="P4058" s="131"/>
      <c r="Q4058" s="131"/>
      <c r="R4058" s="134"/>
      <c r="S4058" s="149"/>
      <c r="T4058" s="149"/>
      <c r="U4058" s="150"/>
      <c r="V4058" s="149"/>
      <c r="W4058" s="130"/>
      <c r="X4058" s="135"/>
      <c r="Y4058" s="130"/>
      <c r="Z4058" s="130"/>
      <c r="AA4058" s="135"/>
      <c r="AB4058" s="135"/>
      <c r="AC4058" s="130"/>
      <c r="AD4058" s="130"/>
      <c r="AE4058" s="136"/>
      <c r="AF4058" s="137"/>
      <c r="AG4058" s="1"/>
      <c r="AH4058" s="43"/>
      <c r="AI4058" s="1"/>
    </row>
    <row r="4059" spans="1:35" x14ac:dyDescent="0.25">
      <c r="A4059" s="210"/>
      <c r="B4059" s="51"/>
      <c r="C4059" s="51"/>
      <c r="D4059" s="51"/>
      <c r="E4059" s="54"/>
      <c r="F4059" s="51"/>
      <c r="G4059" s="48"/>
      <c r="H4059" s="52"/>
      <c r="I4059" s="51"/>
      <c r="J4059" s="1"/>
      <c r="K4059" s="132"/>
      <c r="L4059" s="131"/>
      <c r="M4059" s="131"/>
      <c r="N4059" s="131"/>
      <c r="O4059" s="133"/>
      <c r="P4059" s="131"/>
      <c r="Q4059" s="131"/>
      <c r="R4059" s="134"/>
      <c r="S4059" s="149"/>
      <c r="T4059" s="149"/>
      <c r="U4059" s="150"/>
      <c r="V4059" s="149"/>
      <c r="W4059" s="130"/>
      <c r="X4059" s="135"/>
      <c r="Y4059" s="130"/>
      <c r="Z4059" s="130"/>
      <c r="AA4059" s="135"/>
      <c r="AB4059" s="135"/>
      <c r="AC4059" s="130"/>
      <c r="AD4059" s="130"/>
      <c r="AE4059" s="136"/>
      <c r="AF4059" s="137"/>
      <c r="AG4059" s="1"/>
      <c r="AH4059" s="43"/>
      <c r="AI4059" s="1"/>
    </row>
    <row r="4060" spans="1:35" x14ac:dyDescent="0.25">
      <c r="A4060" s="210"/>
      <c r="B4060" s="51"/>
      <c r="C4060" s="51"/>
      <c r="D4060" s="51"/>
      <c r="E4060" s="54"/>
      <c r="F4060" s="51"/>
      <c r="G4060" s="48"/>
      <c r="H4060" s="52"/>
      <c r="I4060" s="51"/>
      <c r="J4060" s="1"/>
      <c r="K4060" s="132"/>
      <c r="L4060" s="131"/>
      <c r="M4060" s="131"/>
      <c r="N4060" s="131"/>
      <c r="O4060" s="133"/>
      <c r="P4060" s="131"/>
      <c r="Q4060" s="131"/>
      <c r="R4060" s="134"/>
      <c r="S4060" s="149"/>
      <c r="T4060" s="149"/>
      <c r="U4060" s="150"/>
      <c r="V4060" s="149"/>
      <c r="W4060" s="130"/>
      <c r="X4060" s="135"/>
      <c r="Y4060" s="130"/>
      <c r="Z4060" s="130"/>
      <c r="AA4060" s="135"/>
      <c r="AB4060" s="135"/>
      <c r="AC4060" s="130"/>
      <c r="AD4060" s="130"/>
      <c r="AE4060" s="136"/>
      <c r="AF4060" s="137"/>
      <c r="AG4060" s="1"/>
      <c r="AH4060" s="43"/>
      <c r="AI4060" s="1"/>
    </row>
    <row r="4061" spans="1:35" x14ac:dyDescent="0.25">
      <c r="A4061" s="210"/>
      <c r="B4061" s="51"/>
      <c r="C4061" s="51"/>
      <c r="D4061" s="51"/>
      <c r="E4061" s="54"/>
      <c r="F4061" s="51"/>
      <c r="G4061" s="48"/>
      <c r="H4061" s="52"/>
      <c r="I4061" s="51"/>
      <c r="J4061" s="1"/>
      <c r="K4061" s="132"/>
      <c r="L4061" s="131"/>
      <c r="M4061" s="131"/>
      <c r="N4061" s="131"/>
      <c r="O4061" s="133"/>
      <c r="P4061" s="131"/>
      <c r="Q4061" s="131"/>
      <c r="R4061" s="134"/>
      <c r="S4061" s="149"/>
      <c r="T4061" s="149"/>
      <c r="U4061" s="150"/>
      <c r="V4061" s="149"/>
      <c r="W4061" s="130"/>
      <c r="X4061" s="135"/>
      <c r="Y4061" s="130"/>
      <c r="Z4061" s="130"/>
      <c r="AA4061" s="135"/>
      <c r="AB4061" s="135"/>
      <c r="AC4061" s="130"/>
      <c r="AD4061" s="130"/>
      <c r="AE4061" s="136"/>
      <c r="AF4061" s="137"/>
      <c r="AG4061" s="1"/>
      <c r="AH4061" s="43"/>
      <c r="AI4061" s="1"/>
    </row>
    <row r="4062" spans="1:35" x14ac:dyDescent="0.25">
      <c r="A4062" s="210"/>
      <c r="B4062" s="51"/>
      <c r="C4062" s="51"/>
      <c r="D4062" s="51"/>
      <c r="E4062" s="54"/>
      <c r="F4062" s="51"/>
      <c r="G4062" s="48"/>
      <c r="H4062" s="52"/>
      <c r="I4062" s="51"/>
      <c r="J4062" s="1"/>
      <c r="K4062" s="132"/>
      <c r="L4062" s="131"/>
      <c r="M4062" s="131"/>
      <c r="N4062" s="131"/>
      <c r="O4062" s="133"/>
      <c r="P4062" s="131"/>
      <c r="Q4062" s="131"/>
      <c r="R4062" s="134"/>
      <c r="S4062" s="149"/>
      <c r="T4062" s="149"/>
      <c r="U4062" s="150"/>
      <c r="V4062" s="149"/>
      <c r="W4062" s="130"/>
      <c r="X4062" s="135"/>
      <c r="Y4062" s="130"/>
      <c r="Z4062" s="130"/>
      <c r="AA4062" s="135"/>
      <c r="AB4062" s="135"/>
      <c r="AC4062" s="130"/>
      <c r="AD4062" s="130"/>
      <c r="AE4062" s="136"/>
      <c r="AF4062" s="137"/>
      <c r="AG4062" s="1"/>
      <c r="AH4062" s="43"/>
      <c r="AI4062" s="1"/>
    </row>
    <row r="4063" spans="1:35" x14ac:dyDescent="0.25">
      <c r="A4063" s="210"/>
      <c r="B4063" s="51"/>
      <c r="C4063" s="51"/>
      <c r="D4063" s="51"/>
      <c r="E4063" s="54"/>
      <c r="F4063" s="51"/>
      <c r="G4063" s="48"/>
      <c r="H4063" s="52"/>
      <c r="I4063" s="51"/>
      <c r="J4063" s="1"/>
      <c r="K4063" s="132"/>
      <c r="L4063" s="131"/>
      <c r="M4063" s="131"/>
      <c r="N4063" s="131"/>
      <c r="O4063" s="133"/>
      <c r="P4063" s="131"/>
      <c r="Q4063" s="131"/>
      <c r="R4063" s="134"/>
      <c r="S4063" s="149"/>
      <c r="T4063" s="149"/>
      <c r="U4063" s="150"/>
      <c r="V4063" s="149"/>
      <c r="W4063" s="130"/>
      <c r="X4063" s="135"/>
      <c r="Y4063" s="130"/>
      <c r="Z4063" s="130"/>
      <c r="AA4063" s="135"/>
      <c r="AB4063" s="135"/>
      <c r="AC4063" s="130"/>
      <c r="AD4063" s="130"/>
      <c r="AE4063" s="136"/>
      <c r="AF4063" s="137"/>
      <c r="AG4063" s="1"/>
      <c r="AH4063" s="43"/>
      <c r="AI4063" s="1"/>
    </row>
    <row r="4064" spans="1:35" x14ac:dyDescent="0.25">
      <c r="A4064" s="210"/>
      <c r="B4064" s="51"/>
      <c r="C4064" s="51"/>
      <c r="D4064" s="51"/>
      <c r="E4064" s="54"/>
      <c r="F4064" s="51"/>
      <c r="G4064" s="48"/>
      <c r="H4064" s="52"/>
      <c r="I4064" s="51"/>
      <c r="J4064" s="1"/>
      <c r="K4064" s="132"/>
      <c r="L4064" s="131"/>
      <c r="M4064" s="131"/>
      <c r="N4064" s="131"/>
      <c r="O4064" s="133"/>
      <c r="P4064" s="131"/>
      <c r="Q4064" s="131"/>
      <c r="R4064" s="134"/>
      <c r="S4064" s="149"/>
      <c r="T4064" s="149"/>
      <c r="U4064" s="150"/>
      <c r="V4064" s="149"/>
      <c r="W4064" s="130"/>
      <c r="X4064" s="135"/>
      <c r="Y4064" s="130"/>
      <c r="Z4064" s="130"/>
      <c r="AA4064" s="135"/>
      <c r="AB4064" s="135"/>
      <c r="AC4064" s="130"/>
      <c r="AD4064" s="130"/>
      <c r="AE4064" s="136"/>
      <c r="AF4064" s="137"/>
      <c r="AG4064" s="1"/>
      <c r="AH4064" s="43"/>
      <c r="AI4064" s="1"/>
    </row>
    <row r="4065" spans="1:35" x14ac:dyDescent="0.25">
      <c r="A4065" s="210"/>
      <c r="B4065" s="51"/>
      <c r="C4065" s="51"/>
      <c r="D4065" s="51"/>
      <c r="E4065" s="54"/>
      <c r="F4065" s="51"/>
      <c r="G4065" s="48"/>
      <c r="H4065" s="52"/>
      <c r="I4065" s="51"/>
      <c r="J4065" s="1"/>
      <c r="K4065" s="132"/>
      <c r="L4065" s="131"/>
      <c r="M4065" s="131"/>
      <c r="N4065" s="131"/>
      <c r="O4065" s="133"/>
      <c r="P4065" s="131"/>
      <c r="Q4065" s="131"/>
      <c r="R4065" s="134"/>
      <c r="S4065" s="149"/>
      <c r="T4065" s="149"/>
      <c r="U4065" s="150"/>
      <c r="V4065" s="149"/>
      <c r="W4065" s="130"/>
      <c r="X4065" s="135"/>
      <c r="Y4065" s="130"/>
      <c r="Z4065" s="130"/>
      <c r="AA4065" s="135"/>
      <c r="AB4065" s="135"/>
      <c r="AC4065" s="130"/>
      <c r="AD4065" s="130"/>
      <c r="AE4065" s="136"/>
      <c r="AF4065" s="137"/>
      <c r="AG4065" s="1"/>
      <c r="AH4065" s="43"/>
      <c r="AI4065" s="1"/>
    </row>
    <row r="4066" spans="1:35" x14ac:dyDescent="0.25">
      <c r="A4066" s="210"/>
      <c r="B4066" s="51"/>
      <c r="C4066" s="51"/>
      <c r="D4066" s="51"/>
      <c r="E4066" s="54"/>
      <c r="F4066" s="51"/>
      <c r="G4066" s="48"/>
      <c r="H4066" s="52"/>
      <c r="I4066" s="51"/>
      <c r="J4066" s="1"/>
      <c r="K4066" s="132"/>
      <c r="L4066" s="131"/>
      <c r="M4066" s="131"/>
      <c r="N4066" s="131"/>
      <c r="O4066" s="133"/>
      <c r="P4066" s="131"/>
      <c r="Q4066" s="131"/>
      <c r="R4066" s="134"/>
      <c r="S4066" s="149"/>
      <c r="T4066" s="149"/>
      <c r="U4066" s="150"/>
      <c r="V4066" s="149"/>
      <c r="W4066" s="130"/>
      <c r="X4066" s="135"/>
      <c r="Y4066" s="130"/>
      <c r="Z4066" s="130"/>
      <c r="AA4066" s="135"/>
      <c r="AB4066" s="135"/>
      <c r="AC4066" s="130"/>
      <c r="AD4066" s="130"/>
      <c r="AE4066" s="136"/>
      <c r="AF4066" s="137"/>
      <c r="AG4066" s="1"/>
      <c r="AH4066" s="43"/>
      <c r="AI4066" s="1"/>
    </row>
    <row r="4067" spans="1:35" x14ac:dyDescent="0.25">
      <c r="A4067" s="210"/>
      <c r="B4067" s="51"/>
      <c r="C4067" s="51"/>
      <c r="D4067" s="51"/>
      <c r="E4067" s="54"/>
      <c r="F4067" s="51"/>
      <c r="G4067" s="48"/>
      <c r="H4067" s="52"/>
      <c r="I4067" s="51"/>
      <c r="J4067" s="1"/>
      <c r="K4067" s="132"/>
      <c r="L4067" s="131"/>
      <c r="M4067" s="131"/>
      <c r="N4067" s="131"/>
      <c r="O4067" s="133"/>
      <c r="P4067" s="131"/>
      <c r="Q4067" s="131"/>
      <c r="R4067" s="134"/>
      <c r="S4067" s="149"/>
      <c r="T4067" s="149"/>
      <c r="U4067" s="150"/>
      <c r="V4067" s="149"/>
      <c r="W4067" s="130"/>
      <c r="X4067" s="135"/>
      <c r="Y4067" s="130"/>
      <c r="Z4067" s="130"/>
      <c r="AA4067" s="135"/>
      <c r="AB4067" s="135"/>
      <c r="AC4067" s="130"/>
      <c r="AD4067" s="130"/>
      <c r="AE4067" s="136"/>
      <c r="AF4067" s="137"/>
      <c r="AG4067" s="1"/>
      <c r="AH4067" s="43"/>
      <c r="AI4067" s="1"/>
    </row>
    <row r="4068" spans="1:35" x14ac:dyDescent="0.25">
      <c r="A4068" s="210"/>
      <c r="B4068" s="51"/>
      <c r="C4068" s="51"/>
      <c r="D4068" s="51"/>
      <c r="E4068" s="54"/>
      <c r="F4068" s="51"/>
      <c r="G4068" s="48"/>
      <c r="H4068" s="52"/>
      <c r="I4068" s="51"/>
      <c r="J4068" s="1"/>
      <c r="K4068" s="132"/>
      <c r="L4068" s="131"/>
      <c r="M4068" s="131"/>
      <c r="N4068" s="131"/>
      <c r="O4068" s="133"/>
      <c r="P4068" s="131"/>
      <c r="Q4068" s="131"/>
      <c r="R4068" s="134"/>
      <c r="S4068" s="149"/>
      <c r="T4068" s="149"/>
      <c r="U4068" s="150"/>
      <c r="V4068" s="149"/>
      <c r="W4068" s="130"/>
      <c r="X4068" s="135"/>
      <c r="Y4068" s="130"/>
      <c r="Z4068" s="130"/>
      <c r="AA4068" s="135"/>
      <c r="AB4068" s="135"/>
      <c r="AC4068" s="130"/>
      <c r="AD4068" s="130"/>
      <c r="AE4068" s="136"/>
      <c r="AF4068" s="137"/>
      <c r="AG4068" s="1"/>
      <c r="AH4068" s="43"/>
      <c r="AI4068" s="1"/>
    </row>
    <row r="4069" spans="1:35" x14ac:dyDescent="0.25">
      <c r="A4069" s="210"/>
      <c r="B4069" s="51"/>
      <c r="C4069" s="51"/>
      <c r="D4069" s="51"/>
      <c r="E4069" s="54"/>
      <c r="F4069" s="51"/>
      <c r="G4069" s="48"/>
      <c r="H4069" s="52"/>
      <c r="I4069" s="51"/>
      <c r="J4069" s="1"/>
      <c r="K4069" s="132"/>
      <c r="L4069" s="131"/>
      <c r="M4069" s="131"/>
      <c r="N4069" s="131"/>
      <c r="O4069" s="133"/>
      <c r="P4069" s="131"/>
      <c r="Q4069" s="131"/>
      <c r="R4069" s="134"/>
      <c r="S4069" s="149"/>
      <c r="T4069" s="149"/>
      <c r="U4069" s="150"/>
      <c r="V4069" s="149"/>
      <c r="W4069" s="130"/>
      <c r="X4069" s="135"/>
      <c r="Y4069" s="130"/>
      <c r="Z4069" s="130"/>
      <c r="AA4069" s="135"/>
      <c r="AB4069" s="135"/>
      <c r="AC4069" s="130"/>
      <c r="AD4069" s="130"/>
      <c r="AE4069" s="136"/>
      <c r="AF4069" s="137"/>
      <c r="AG4069" s="1"/>
      <c r="AH4069" s="43"/>
      <c r="AI4069" s="1"/>
    </row>
  </sheetData>
  <autoFilter ref="A1:AH3062" xr:uid="{00000000-0009-0000-0000-000001000000}">
    <sortState xmlns:xlrd2="http://schemas.microsoft.com/office/spreadsheetml/2017/richdata2" ref="A2:AH1824">
      <sortCondition ref="K1:K1691"/>
    </sortState>
  </autoFilter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AI92"/>
  <sheetViews>
    <sheetView topLeftCell="T1" zoomScale="120" zoomScaleNormal="120" workbookViewId="0">
      <pane ySplit="1" topLeftCell="A83" activePane="bottomLeft" state="frozen"/>
      <selection pane="bottomLeft" activeCell="V108" sqref="V108"/>
    </sheetView>
  </sheetViews>
  <sheetFormatPr defaultRowHeight="15" x14ac:dyDescent="0.25"/>
  <cols>
    <col min="2" max="2" width="6.140625" bestFit="1" customWidth="1"/>
    <col min="3" max="3" width="12.7109375" bestFit="1" customWidth="1"/>
    <col min="4" max="4" width="12" bestFit="1" customWidth="1"/>
    <col min="5" max="5" width="13.28515625" bestFit="1" customWidth="1"/>
    <col min="6" max="6" width="31.42578125" bestFit="1" customWidth="1"/>
  </cols>
  <sheetData>
    <row r="1" spans="1:34" x14ac:dyDescent="0.25">
      <c r="A1" s="3" t="s">
        <v>19</v>
      </c>
      <c r="B1" s="3" t="s">
        <v>0</v>
      </c>
      <c r="C1" s="3" t="s">
        <v>2</v>
      </c>
      <c r="D1" s="3" t="s">
        <v>1</v>
      </c>
      <c r="E1" s="3" t="s">
        <v>3</v>
      </c>
      <c r="F1" s="3" t="s">
        <v>4</v>
      </c>
      <c r="G1" s="3" t="s">
        <v>17</v>
      </c>
      <c r="H1" s="3" t="s">
        <v>5</v>
      </c>
      <c r="I1" s="3" t="s">
        <v>6</v>
      </c>
      <c r="J1" s="3" t="s">
        <v>23</v>
      </c>
      <c r="K1" s="3" t="s">
        <v>7</v>
      </c>
      <c r="L1" s="3" t="s">
        <v>8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18</v>
      </c>
      <c r="R1" s="3" t="s">
        <v>9</v>
      </c>
      <c r="S1" s="3" t="s">
        <v>10</v>
      </c>
      <c r="T1" s="3" t="s">
        <v>11</v>
      </c>
      <c r="U1" s="3" t="s">
        <v>16</v>
      </c>
      <c r="V1" s="3" t="s">
        <v>21</v>
      </c>
      <c r="W1" s="3" t="s">
        <v>22</v>
      </c>
      <c r="X1" s="3" t="s">
        <v>24</v>
      </c>
    </row>
    <row r="2" spans="1:34" x14ac:dyDescent="0.25">
      <c r="A2" s="126" t="s">
        <v>623</v>
      </c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126"/>
      <c r="O2" s="126"/>
      <c r="P2" s="126"/>
      <c r="Q2" s="126"/>
      <c r="R2" s="126"/>
      <c r="S2" s="126"/>
      <c r="T2" s="126"/>
      <c r="U2" s="126"/>
      <c r="V2" s="126"/>
      <c r="W2" s="126"/>
      <c r="X2" s="126"/>
      <c r="Y2" s="126"/>
      <c r="Z2" s="126"/>
      <c r="AA2" s="126"/>
      <c r="AB2" s="126"/>
      <c r="AC2" s="126"/>
      <c r="AD2" s="126"/>
      <c r="AE2" s="126"/>
      <c r="AF2" s="126"/>
      <c r="AG2" s="126"/>
      <c r="AH2" s="126"/>
    </row>
    <row r="3" spans="1:34" x14ac:dyDescent="0.25">
      <c r="A3" s="15">
        <v>43840</v>
      </c>
      <c r="B3" s="59" t="s">
        <v>625</v>
      </c>
      <c r="C3" s="51" t="s">
        <v>532</v>
      </c>
      <c r="D3" s="51" t="s">
        <v>544</v>
      </c>
      <c r="E3" s="54">
        <v>43860</v>
      </c>
      <c r="F3" s="51" t="s">
        <v>626</v>
      </c>
      <c r="G3" s="48" t="s">
        <v>519</v>
      </c>
      <c r="H3" s="52">
        <v>3</v>
      </c>
      <c r="I3" s="51" t="s">
        <v>364</v>
      </c>
      <c r="J3" s="1">
        <v>8.56</v>
      </c>
      <c r="K3" s="7">
        <v>855385</v>
      </c>
      <c r="L3" s="24"/>
      <c r="M3" s="24">
        <v>11.1</v>
      </c>
      <c r="N3" s="24">
        <v>2.6</v>
      </c>
      <c r="O3" s="16">
        <f t="shared" ref="O3:O8" si="0">N3*M3</f>
        <v>28.86</v>
      </c>
      <c r="P3" s="24" t="s">
        <v>130</v>
      </c>
      <c r="Q3" s="24" t="s">
        <v>577</v>
      </c>
      <c r="R3" s="25"/>
      <c r="S3" s="25"/>
      <c r="T3" s="25"/>
      <c r="U3" s="25"/>
      <c r="V3" s="25"/>
      <c r="W3" s="19">
        <v>1.29</v>
      </c>
      <c r="X3" s="26">
        <v>85</v>
      </c>
      <c r="Y3" s="19" t="str">
        <f t="shared" ref="Y3:Y8" si="1">D3</f>
        <v>RECELL318</v>
      </c>
      <c r="Z3" s="19" t="str">
        <f t="shared" ref="Z3:Z8" si="2">C3</f>
        <v>3/UR18650ZY</v>
      </c>
      <c r="AA3" s="26">
        <f t="shared" ref="AA3:AA8" si="3">W3</f>
        <v>1.29</v>
      </c>
      <c r="AB3" s="26">
        <f t="shared" ref="AB3:AB8" si="4">J3</f>
        <v>8.56</v>
      </c>
      <c r="AC3" s="19">
        <f t="shared" ref="AC3:AC8" si="5">X3</f>
        <v>85</v>
      </c>
      <c r="AD3" s="19" t="str">
        <f t="shared" ref="AD3:AD8" si="6">G3</f>
        <v>67001-583</v>
      </c>
      <c r="AE3" s="32"/>
      <c r="AF3" s="34"/>
      <c r="AG3" s="1" t="s">
        <v>151</v>
      </c>
      <c r="AH3" s="43">
        <v>23985</v>
      </c>
    </row>
    <row r="4" spans="1:34" x14ac:dyDescent="0.25">
      <c r="A4" s="17">
        <v>43787</v>
      </c>
      <c r="B4" s="58" t="s">
        <v>616</v>
      </c>
      <c r="C4" s="53" t="s">
        <v>619</v>
      </c>
      <c r="D4" s="53" t="s">
        <v>620</v>
      </c>
      <c r="E4" s="54">
        <v>43791</v>
      </c>
      <c r="F4" s="51" t="s">
        <v>617</v>
      </c>
      <c r="G4" s="48" t="s">
        <v>618</v>
      </c>
      <c r="H4" s="52">
        <v>1</v>
      </c>
      <c r="I4" s="51" t="s">
        <v>604</v>
      </c>
      <c r="J4" s="1">
        <v>723.11</v>
      </c>
      <c r="K4" s="7">
        <v>850097</v>
      </c>
      <c r="L4" s="24"/>
      <c r="M4" s="24">
        <v>12.8</v>
      </c>
      <c r="N4" s="24">
        <v>76.8</v>
      </c>
      <c r="O4" s="16">
        <f t="shared" si="0"/>
        <v>983.04</v>
      </c>
      <c r="P4" s="24" t="s">
        <v>508</v>
      </c>
      <c r="Q4" s="24" t="s">
        <v>621</v>
      </c>
      <c r="R4" s="25"/>
      <c r="S4" s="25"/>
      <c r="T4" s="25"/>
      <c r="U4" s="25"/>
      <c r="V4" s="25"/>
      <c r="W4" s="19">
        <v>6</v>
      </c>
      <c r="X4" s="26">
        <v>1250</v>
      </c>
      <c r="Y4" s="19" t="str">
        <f t="shared" si="1"/>
        <v>RL1311</v>
      </c>
      <c r="Z4" s="19" t="str">
        <f t="shared" si="2"/>
        <v>96/K226650EV</v>
      </c>
      <c r="AA4" s="26">
        <f t="shared" si="3"/>
        <v>6</v>
      </c>
      <c r="AB4" s="26">
        <f t="shared" si="4"/>
        <v>723.11</v>
      </c>
      <c r="AC4" s="19">
        <f t="shared" si="5"/>
        <v>1250</v>
      </c>
      <c r="AD4" s="19" t="str">
        <f t="shared" si="6"/>
        <v>66002-295</v>
      </c>
      <c r="AE4" s="32"/>
      <c r="AF4" s="34"/>
      <c r="AG4" s="1" t="s">
        <v>152</v>
      </c>
      <c r="AH4" s="43">
        <v>27979</v>
      </c>
    </row>
    <row r="5" spans="1:34" x14ac:dyDescent="0.25">
      <c r="A5" s="13">
        <v>44035</v>
      </c>
      <c r="B5" s="57" t="s">
        <v>779</v>
      </c>
      <c r="C5" s="51" t="s">
        <v>773</v>
      </c>
      <c r="D5" s="51" t="s">
        <v>119</v>
      </c>
      <c r="E5" s="54">
        <v>44048</v>
      </c>
      <c r="F5" s="51" t="s">
        <v>105</v>
      </c>
      <c r="G5" s="48" t="s">
        <v>780</v>
      </c>
      <c r="H5" s="52">
        <v>1</v>
      </c>
      <c r="I5" s="51" t="s">
        <v>630</v>
      </c>
      <c r="J5" s="52">
        <v>62.87</v>
      </c>
      <c r="K5" s="7">
        <v>879609</v>
      </c>
      <c r="L5" s="24"/>
      <c r="M5" s="24">
        <v>24</v>
      </c>
      <c r="N5" s="24">
        <v>3</v>
      </c>
      <c r="O5" s="16">
        <f t="shared" si="0"/>
        <v>72</v>
      </c>
      <c r="P5" s="24" t="s">
        <v>96</v>
      </c>
      <c r="Q5" s="24" t="s">
        <v>594</v>
      </c>
      <c r="R5" s="25"/>
      <c r="S5" s="25"/>
      <c r="T5" s="25"/>
      <c r="U5" s="25"/>
      <c r="V5" s="25"/>
      <c r="W5" s="19">
        <v>2</v>
      </c>
      <c r="X5" s="26">
        <v>215.6</v>
      </c>
      <c r="Y5" s="19" t="str">
        <f t="shared" si="1"/>
        <v>PACK</v>
      </c>
      <c r="Z5" s="19" t="str">
        <f t="shared" si="2"/>
        <v>20/N3000CR</v>
      </c>
      <c r="AA5" s="26">
        <f t="shared" si="3"/>
        <v>2</v>
      </c>
      <c r="AB5" s="26">
        <f t="shared" si="4"/>
        <v>62.87</v>
      </c>
      <c r="AC5" s="19">
        <f t="shared" si="5"/>
        <v>215.6</v>
      </c>
      <c r="AD5" s="19" t="str">
        <f t="shared" si="6"/>
        <v>22000-558B</v>
      </c>
      <c r="AE5" s="32"/>
      <c r="AF5" s="34"/>
      <c r="AG5" s="1" t="s">
        <v>151</v>
      </c>
      <c r="AH5" s="43" t="s">
        <v>294</v>
      </c>
    </row>
    <row r="6" spans="1:34" x14ac:dyDescent="0.25">
      <c r="A6" s="13">
        <v>44035</v>
      </c>
      <c r="B6" s="57" t="s">
        <v>775</v>
      </c>
      <c r="C6" s="51" t="s">
        <v>777</v>
      </c>
      <c r="D6" s="51" t="s">
        <v>778</v>
      </c>
      <c r="E6" s="54">
        <v>44048</v>
      </c>
      <c r="F6" s="51" t="s">
        <v>105</v>
      </c>
      <c r="G6" s="48" t="s">
        <v>776</v>
      </c>
      <c r="H6" s="52">
        <v>1</v>
      </c>
      <c r="I6" s="51" t="s">
        <v>718</v>
      </c>
      <c r="J6" s="52">
        <v>34.630000000000003</v>
      </c>
      <c r="K6" s="7">
        <v>879532</v>
      </c>
      <c r="L6" s="24"/>
      <c r="M6" s="24">
        <v>24</v>
      </c>
      <c r="N6" s="24">
        <v>0.8</v>
      </c>
      <c r="O6" s="16">
        <f t="shared" si="0"/>
        <v>19.200000000000003</v>
      </c>
      <c r="P6" s="24" t="s">
        <v>91</v>
      </c>
      <c r="Q6" s="24" t="s">
        <v>594</v>
      </c>
      <c r="R6" s="25"/>
      <c r="S6" s="25"/>
      <c r="T6" s="25"/>
      <c r="U6" s="25"/>
      <c r="V6" s="25"/>
      <c r="W6" s="19">
        <v>1.23</v>
      </c>
      <c r="X6" s="26">
        <v>75</v>
      </c>
      <c r="Y6" s="19" t="str">
        <f t="shared" si="1"/>
        <v>PACK434</v>
      </c>
      <c r="Z6" s="19" t="str">
        <f t="shared" si="2"/>
        <v>20/GP80AAAH</v>
      </c>
      <c r="AA6" s="26">
        <f t="shared" si="3"/>
        <v>1.23</v>
      </c>
      <c r="AB6" s="26">
        <f t="shared" si="4"/>
        <v>34.630000000000003</v>
      </c>
      <c r="AC6" s="19">
        <f t="shared" si="5"/>
        <v>75</v>
      </c>
      <c r="AD6" s="19" t="str">
        <f t="shared" si="6"/>
        <v>66001-987</v>
      </c>
      <c r="AE6" s="32"/>
      <c r="AF6" s="34"/>
      <c r="AG6" s="1" t="s">
        <v>13</v>
      </c>
      <c r="AH6" s="43" t="s">
        <v>294</v>
      </c>
    </row>
    <row r="7" spans="1:34" x14ac:dyDescent="0.25">
      <c r="A7" s="13">
        <v>44042</v>
      </c>
      <c r="B7" s="57" t="s">
        <v>784</v>
      </c>
      <c r="C7" s="51" t="s">
        <v>786</v>
      </c>
      <c r="D7" s="51" t="s">
        <v>392</v>
      </c>
      <c r="E7" s="54">
        <v>44055</v>
      </c>
      <c r="F7" s="51" t="s">
        <v>285</v>
      </c>
      <c r="G7" s="48" t="s">
        <v>785</v>
      </c>
      <c r="H7" s="52">
        <v>1</v>
      </c>
      <c r="I7" s="51" t="s">
        <v>389</v>
      </c>
      <c r="J7" s="52">
        <v>3.9</v>
      </c>
      <c r="K7" s="7">
        <v>880465</v>
      </c>
      <c r="L7" s="24"/>
      <c r="M7" s="24">
        <v>3.7</v>
      </c>
      <c r="N7" s="24">
        <v>1.48</v>
      </c>
      <c r="O7" s="16">
        <f t="shared" si="0"/>
        <v>5.476</v>
      </c>
      <c r="P7" s="24" t="s">
        <v>130</v>
      </c>
      <c r="Q7" s="24" t="s">
        <v>412</v>
      </c>
      <c r="R7" s="25"/>
      <c r="S7" s="25"/>
      <c r="T7" s="25"/>
      <c r="U7" s="25"/>
      <c r="V7" s="25"/>
      <c r="W7" s="19">
        <v>1</v>
      </c>
      <c r="X7" s="26">
        <v>40</v>
      </c>
      <c r="Y7" s="19" t="str">
        <f t="shared" si="1"/>
        <v>RECELL</v>
      </c>
      <c r="Z7" s="19" t="str">
        <f t="shared" si="2"/>
        <v>1/UF703450F</v>
      </c>
      <c r="AA7" s="26">
        <f t="shared" si="3"/>
        <v>1</v>
      </c>
      <c r="AB7" s="26">
        <f t="shared" si="4"/>
        <v>3.9</v>
      </c>
      <c r="AC7" s="19">
        <f t="shared" si="5"/>
        <v>40</v>
      </c>
      <c r="AD7" s="19" t="str">
        <f t="shared" si="6"/>
        <v>66002-439</v>
      </c>
      <c r="AE7" s="32"/>
      <c r="AF7" s="34"/>
      <c r="AG7" s="1" t="s">
        <v>13</v>
      </c>
      <c r="AH7" s="43" t="s">
        <v>286</v>
      </c>
    </row>
    <row r="8" spans="1:34" x14ac:dyDescent="0.25">
      <c r="A8" s="5">
        <v>44041</v>
      </c>
      <c r="B8" s="56" t="s">
        <v>781</v>
      </c>
      <c r="C8" s="51" t="s">
        <v>783</v>
      </c>
      <c r="D8" s="51" t="s">
        <v>392</v>
      </c>
      <c r="E8" s="54">
        <v>44054</v>
      </c>
      <c r="F8" s="51" t="s">
        <v>339</v>
      </c>
      <c r="G8" s="48" t="s">
        <v>782</v>
      </c>
      <c r="H8" s="52">
        <v>1</v>
      </c>
      <c r="I8" s="51" t="s">
        <v>643</v>
      </c>
      <c r="J8" s="52">
        <v>3.08</v>
      </c>
      <c r="K8" s="7">
        <v>880366</v>
      </c>
      <c r="L8" s="24"/>
      <c r="M8" s="24">
        <v>3.6</v>
      </c>
      <c r="N8" s="24">
        <v>2.5</v>
      </c>
      <c r="O8" s="16">
        <f t="shared" si="0"/>
        <v>9</v>
      </c>
      <c r="P8" s="24" t="s">
        <v>130</v>
      </c>
      <c r="Q8" s="24" t="s">
        <v>412</v>
      </c>
      <c r="R8" s="25"/>
      <c r="S8" s="25"/>
      <c r="T8" s="25"/>
      <c r="U8" s="25"/>
      <c r="V8" s="25"/>
      <c r="W8" s="19">
        <v>0.5</v>
      </c>
      <c r="X8" s="26">
        <v>22.39</v>
      </c>
      <c r="Y8" s="19" t="str">
        <f t="shared" si="1"/>
        <v>RECELL</v>
      </c>
      <c r="Z8" s="19" t="str">
        <f t="shared" si="2"/>
        <v>1/INR18650-25R</v>
      </c>
      <c r="AA8" s="26">
        <f t="shared" si="3"/>
        <v>0.5</v>
      </c>
      <c r="AB8" s="26">
        <f t="shared" si="4"/>
        <v>3.08</v>
      </c>
      <c r="AC8" s="19">
        <f t="shared" si="5"/>
        <v>22.39</v>
      </c>
      <c r="AD8" s="19" t="str">
        <f t="shared" si="6"/>
        <v>66002-437</v>
      </c>
      <c r="AE8" s="32"/>
      <c r="AF8" s="34"/>
      <c r="AG8" s="1" t="s">
        <v>13</v>
      </c>
      <c r="AH8" s="43" t="s">
        <v>340</v>
      </c>
    </row>
    <row r="9" spans="1:34" x14ac:dyDescent="0.25">
      <c r="A9" s="5">
        <v>44062</v>
      </c>
      <c r="B9" s="56" t="s">
        <v>787</v>
      </c>
      <c r="C9" s="53" t="s">
        <v>723</v>
      </c>
      <c r="D9" s="53" t="s">
        <v>790</v>
      </c>
      <c r="E9" s="54">
        <v>44071</v>
      </c>
      <c r="F9" s="51" t="s">
        <v>788</v>
      </c>
      <c r="G9" s="48" t="s">
        <v>789</v>
      </c>
      <c r="H9" s="52">
        <v>5</v>
      </c>
      <c r="I9" s="51" t="s">
        <v>722</v>
      </c>
      <c r="J9" s="1">
        <v>13.73</v>
      </c>
      <c r="K9" s="7">
        <v>882866</v>
      </c>
      <c r="L9" s="24"/>
      <c r="M9" s="24">
        <v>3.6</v>
      </c>
      <c r="N9" s="24">
        <v>7.7</v>
      </c>
      <c r="O9" s="16">
        <f t="shared" ref="O9:O14" si="7">N9*M9</f>
        <v>27.720000000000002</v>
      </c>
      <c r="P9" s="24" t="s">
        <v>538</v>
      </c>
      <c r="Q9" s="24" t="s">
        <v>412</v>
      </c>
      <c r="R9" s="25"/>
      <c r="S9" s="25"/>
      <c r="T9" s="25"/>
      <c r="U9" s="25"/>
      <c r="V9" s="25"/>
      <c r="W9" s="19">
        <v>0.87</v>
      </c>
      <c r="X9" s="26">
        <v>38</v>
      </c>
      <c r="Y9" s="19" t="str">
        <f t="shared" ref="Y9:Y14" si="8">D9</f>
        <v>PACK538</v>
      </c>
      <c r="Z9" s="19" t="str">
        <f t="shared" ref="Z9:Z14" si="9">C9</f>
        <v>1/LS26500</v>
      </c>
      <c r="AA9" s="26">
        <f t="shared" ref="AA9:AA14" si="10">W9</f>
        <v>0.87</v>
      </c>
      <c r="AB9" s="26">
        <f t="shared" ref="AB9:AB14" si="11">J9</f>
        <v>13.73</v>
      </c>
      <c r="AC9" s="19">
        <f t="shared" ref="AC9:AC14" si="12">X9</f>
        <v>38</v>
      </c>
      <c r="AD9" s="19" t="str">
        <f t="shared" ref="AD9:AD14" si="13">G9</f>
        <v>66002-301</v>
      </c>
      <c r="AE9" s="32"/>
      <c r="AF9" s="34"/>
      <c r="AG9" s="1" t="s">
        <v>13</v>
      </c>
      <c r="AH9" s="43">
        <v>22390</v>
      </c>
    </row>
    <row r="10" spans="1:34" x14ac:dyDescent="0.25">
      <c r="A10" s="5">
        <v>44090</v>
      </c>
      <c r="B10" s="56" t="s">
        <v>814</v>
      </c>
      <c r="C10" s="53" t="s">
        <v>675</v>
      </c>
      <c r="D10" s="53" t="s">
        <v>763</v>
      </c>
      <c r="E10" s="54">
        <v>44094</v>
      </c>
      <c r="F10" s="51" t="s">
        <v>815</v>
      </c>
      <c r="G10" s="48" t="s">
        <v>761</v>
      </c>
      <c r="H10" s="52">
        <v>2</v>
      </c>
      <c r="I10" s="51" t="s">
        <v>665</v>
      </c>
      <c r="J10" s="1">
        <v>19.71</v>
      </c>
      <c r="K10" s="7">
        <v>886540</v>
      </c>
      <c r="L10" s="24" t="s">
        <v>762</v>
      </c>
      <c r="M10" s="24">
        <v>6</v>
      </c>
      <c r="N10" s="24">
        <v>3</v>
      </c>
      <c r="O10" s="16">
        <f t="shared" si="7"/>
        <v>18</v>
      </c>
      <c r="P10" s="24" t="s">
        <v>91</v>
      </c>
      <c r="Q10" s="24" t="s">
        <v>583</v>
      </c>
      <c r="R10" s="25"/>
      <c r="S10" s="25"/>
      <c r="T10" s="25"/>
      <c r="U10" s="25"/>
      <c r="V10" s="25"/>
      <c r="W10" s="19">
        <v>0.74</v>
      </c>
      <c r="X10" s="26">
        <v>90.81</v>
      </c>
      <c r="Y10" s="19" t="str">
        <f t="shared" si="8"/>
        <v>N743</v>
      </c>
      <c r="Z10" s="19" t="str">
        <f t="shared" si="9"/>
        <v>5/HR-SCU</v>
      </c>
      <c r="AA10" s="26">
        <f t="shared" si="10"/>
        <v>0.74</v>
      </c>
      <c r="AB10" s="26">
        <f t="shared" si="11"/>
        <v>19.71</v>
      </c>
      <c r="AC10" s="19">
        <f t="shared" si="12"/>
        <v>90.81</v>
      </c>
      <c r="AD10" s="19" t="str">
        <f t="shared" si="13"/>
        <v>30006-976GEP</v>
      </c>
      <c r="AE10" s="32"/>
      <c r="AF10" s="34"/>
      <c r="AG10" s="1" t="s">
        <v>151</v>
      </c>
      <c r="AH10" s="43">
        <v>1825</v>
      </c>
    </row>
    <row r="11" spans="1:34" x14ac:dyDescent="0.25">
      <c r="A11" s="5">
        <v>44084</v>
      </c>
      <c r="B11" s="56" t="s">
        <v>801</v>
      </c>
      <c r="C11" s="51" t="s">
        <v>803</v>
      </c>
      <c r="D11" s="51" t="s">
        <v>119</v>
      </c>
      <c r="E11" s="54">
        <v>44097</v>
      </c>
      <c r="F11" s="51" t="s">
        <v>322</v>
      </c>
      <c r="G11" s="48" t="s">
        <v>802</v>
      </c>
      <c r="H11" s="52">
        <v>1</v>
      </c>
      <c r="I11" s="51" t="s">
        <v>643</v>
      </c>
      <c r="J11" s="52">
        <v>108.9</v>
      </c>
      <c r="K11" s="7">
        <v>885838</v>
      </c>
      <c r="L11" s="24"/>
      <c r="M11" s="24">
        <v>25.2</v>
      </c>
      <c r="N11" s="24">
        <v>12.5</v>
      </c>
      <c r="O11" s="16">
        <f t="shared" si="7"/>
        <v>315</v>
      </c>
      <c r="P11" s="24" t="s">
        <v>130</v>
      </c>
      <c r="Q11" s="24" t="s">
        <v>460</v>
      </c>
      <c r="R11" s="25"/>
      <c r="S11" s="25"/>
      <c r="T11" s="25"/>
      <c r="U11" s="25"/>
      <c r="V11" s="25"/>
      <c r="W11" s="19">
        <v>4</v>
      </c>
      <c r="X11" s="26">
        <v>365</v>
      </c>
      <c r="Y11" s="19" t="str">
        <f t="shared" si="8"/>
        <v>PACK</v>
      </c>
      <c r="Z11" s="19" t="str">
        <f t="shared" si="9"/>
        <v>35/INR18650-25R</v>
      </c>
      <c r="AA11" s="26">
        <f t="shared" si="10"/>
        <v>4</v>
      </c>
      <c r="AB11" s="26">
        <f t="shared" si="11"/>
        <v>108.9</v>
      </c>
      <c r="AC11" s="19">
        <f t="shared" si="12"/>
        <v>365</v>
      </c>
      <c r="AD11" s="19" t="str">
        <f t="shared" si="13"/>
        <v>66002-497</v>
      </c>
      <c r="AE11" s="32"/>
      <c r="AF11" s="34"/>
      <c r="AG11" s="1" t="s">
        <v>151</v>
      </c>
      <c r="AH11" s="43" t="s">
        <v>323</v>
      </c>
    </row>
    <row r="12" spans="1:34" x14ac:dyDescent="0.25">
      <c r="A12" s="13">
        <v>44105</v>
      </c>
      <c r="B12" s="45">
        <v>307600</v>
      </c>
      <c r="C12" s="19"/>
      <c r="D12" s="19" t="s">
        <v>826</v>
      </c>
      <c r="E12" s="14">
        <v>44111</v>
      </c>
      <c r="F12" s="19" t="s">
        <v>695</v>
      </c>
      <c r="G12" s="19"/>
      <c r="H12" s="19">
        <v>1</v>
      </c>
      <c r="I12" s="19"/>
      <c r="J12" s="24">
        <v>0</v>
      </c>
      <c r="K12" s="7">
        <v>888275</v>
      </c>
      <c r="L12" s="24"/>
      <c r="M12" s="24"/>
      <c r="N12" s="24"/>
      <c r="O12" s="16">
        <f t="shared" si="7"/>
        <v>0</v>
      </c>
      <c r="P12" s="24"/>
      <c r="Q12" s="24"/>
      <c r="R12" s="25"/>
      <c r="S12" s="25"/>
      <c r="T12" s="25"/>
      <c r="U12" s="25"/>
      <c r="V12" s="25"/>
      <c r="W12" s="19">
        <v>0.25</v>
      </c>
      <c r="X12" s="26">
        <v>15</v>
      </c>
      <c r="Y12" s="19" t="str">
        <f t="shared" si="8"/>
        <v>FIT SHB41-LAB</v>
      </c>
      <c r="Z12" s="19">
        <f t="shared" si="9"/>
        <v>0</v>
      </c>
      <c r="AA12" s="26">
        <f t="shared" si="10"/>
        <v>0.25</v>
      </c>
      <c r="AB12" s="26">
        <f t="shared" si="11"/>
        <v>0</v>
      </c>
      <c r="AC12" s="19">
        <f t="shared" si="12"/>
        <v>15</v>
      </c>
      <c r="AD12" s="19">
        <f t="shared" si="13"/>
        <v>0</v>
      </c>
      <c r="AE12" s="32"/>
      <c r="AF12" s="34"/>
      <c r="AG12" s="1" t="s">
        <v>13</v>
      </c>
      <c r="AH12" s="43" t="s">
        <v>277</v>
      </c>
    </row>
    <row r="13" spans="1:34" x14ac:dyDescent="0.25">
      <c r="A13" s="13">
        <v>44000</v>
      </c>
      <c r="B13" s="57" t="s">
        <v>738</v>
      </c>
      <c r="C13" s="51" t="s">
        <v>740</v>
      </c>
      <c r="D13" s="51" t="s">
        <v>741</v>
      </c>
      <c r="E13" s="54">
        <v>44005</v>
      </c>
      <c r="F13" s="51" t="s">
        <v>423</v>
      </c>
      <c r="G13" s="48" t="s">
        <v>739</v>
      </c>
      <c r="H13" s="52">
        <v>2</v>
      </c>
      <c r="I13" s="1"/>
      <c r="J13" s="1">
        <v>5.82</v>
      </c>
      <c r="K13" s="7">
        <v>874394</v>
      </c>
      <c r="L13" s="24"/>
      <c r="M13" s="24"/>
      <c r="N13" s="24"/>
      <c r="O13" s="16">
        <f t="shared" si="7"/>
        <v>0</v>
      </c>
      <c r="P13" s="24"/>
      <c r="Q13" s="24"/>
      <c r="R13" s="25"/>
      <c r="S13" s="25"/>
      <c r="T13" s="25"/>
      <c r="U13" s="25"/>
      <c r="V13" s="25"/>
      <c r="W13" s="19">
        <v>0.5</v>
      </c>
      <c r="X13" s="26">
        <v>16.899999999999999</v>
      </c>
      <c r="Y13" s="19" t="str">
        <f t="shared" si="8"/>
        <v>REPLACE PLUGS-LAB</v>
      </c>
      <c r="Z13" s="19" t="str">
        <f t="shared" si="9"/>
        <v>1/FY1202000</v>
      </c>
      <c r="AA13" s="26">
        <f t="shared" si="10"/>
        <v>0.5</v>
      </c>
      <c r="AB13" s="26">
        <f t="shared" si="11"/>
        <v>5.82</v>
      </c>
      <c r="AC13" s="19">
        <f t="shared" si="12"/>
        <v>16.899999999999999</v>
      </c>
      <c r="AD13" s="19" t="str">
        <f t="shared" si="13"/>
        <v>20005-883CIG</v>
      </c>
      <c r="AE13" s="32"/>
      <c r="AF13" s="34"/>
      <c r="AG13" s="1" t="s">
        <v>573</v>
      </c>
      <c r="AH13" s="43">
        <v>23891</v>
      </c>
    </row>
    <row r="14" spans="1:34" x14ac:dyDescent="0.25">
      <c r="A14" s="18">
        <v>44124</v>
      </c>
      <c r="B14" s="47">
        <v>307935</v>
      </c>
      <c r="C14" s="19"/>
      <c r="D14" s="19" t="s">
        <v>840</v>
      </c>
      <c r="E14" s="54">
        <v>44132</v>
      </c>
      <c r="F14" s="51" t="s">
        <v>105</v>
      </c>
      <c r="G14" s="19"/>
      <c r="H14" s="19">
        <v>1</v>
      </c>
      <c r="I14" s="19"/>
      <c r="J14" s="24">
        <v>0</v>
      </c>
      <c r="K14" s="7">
        <v>890133</v>
      </c>
      <c r="L14" s="24"/>
      <c r="M14" s="24"/>
      <c r="N14" s="24"/>
      <c r="O14" s="16">
        <f t="shared" si="7"/>
        <v>0</v>
      </c>
      <c r="P14" s="24"/>
      <c r="Q14" s="24"/>
      <c r="R14" s="25"/>
      <c r="S14" s="25"/>
      <c r="T14" s="25"/>
      <c r="U14" s="25"/>
      <c r="V14" s="25"/>
      <c r="W14" s="19">
        <v>0.5</v>
      </c>
      <c r="X14" s="26">
        <v>15</v>
      </c>
      <c r="Y14" s="19" t="str">
        <f t="shared" si="8"/>
        <v>CHANGE CHARGER PLUG-LAB</v>
      </c>
      <c r="Z14" s="19">
        <f t="shared" si="9"/>
        <v>0</v>
      </c>
      <c r="AA14" s="26">
        <f t="shared" si="10"/>
        <v>0.5</v>
      </c>
      <c r="AB14" s="26">
        <f t="shared" si="11"/>
        <v>0</v>
      </c>
      <c r="AC14" s="19">
        <f t="shared" si="12"/>
        <v>15</v>
      </c>
      <c r="AD14" s="19">
        <f t="shared" si="13"/>
        <v>0</v>
      </c>
      <c r="AE14" s="32"/>
      <c r="AF14" s="34"/>
      <c r="AG14" s="1" t="s">
        <v>13</v>
      </c>
      <c r="AH14" s="43" t="s">
        <v>294</v>
      </c>
    </row>
    <row r="15" spans="1:34" x14ac:dyDescent="0.25">
      <c r="A15" s="17">
        <v>44123</v>
      </c>
      <c r="B15" s="58" t="s">
        <v>835</v>
      </c>
      <c r="C15" s="51" t="s">
        <v>666</v>
      </c>
      <c r="D15" s="51" t="s">
        <v>110</v>
      </c>
      <c r="E15" s="54">
        <v>44160</v>
      </c>
      <c r="F15" s="51" t="s">
        <v>571</v>
      </c>
      <c r="G15" s="48" t="s">
        <v>668</v>
      </c>
      <c r="H15" s="52">
        <v>40</v>
      </c>
      <c r="I15" s="51" t="s">
        <v>649</v>
      </c>
      <c r="J15" s="1">
        <v>48.82</v>
      </c>
      <c r="K15" s="7">
        <v>889335</v>
      </c>
      <c r="L15" s="24"/>
      <c r="M15" s="24">
        <v>12</v>
      </c>
      <c r="N15" s="24">
        <v>10</v>
      </c>
      <c r="O15" s="16">
        <f t="shared" ref="O15:O20" si="14">N15*M15</f>
        <v>120</v>
      </c>
      <c r="P15" s="24" t="s">
        <v>91</v>
      </c>
      <c r="Q15" s="24" t="s">
        <v>584</v>
      </c>
      <c r="R15" s="25"/>
      <c r="S15" s="25"/>
      <c r="T15" s="25"/>
      <c r="U15" s="25"/>
      <c r="V15" s="25"/>
      <c r="W15" s="19">
        <v>0.6</v>
      </c>
      <c r="X15" s="26">
        <v>180</v>
      </c>
      <c r="Y15" s="19" t="str">
        <f t="shared" ref="Y15:Y20" si="15">D15</f>
        <v>N1217</v>
      </c>
      <c r="Z15" s="19" t="str">
        <f t="shared" ref="Z15:Z20" si="16">C15</f>
        <v>10/KH-D10000</v>
      </c>
      <c r="AA15" s="26">
        <f t="shared" ref="AA15:AA20" si="17">W15</f>
        <v>0.6</v>
      </c>
      <c r="AB15" s="26">
        <f t="shared" ref="AB15:AB20" si="18">J15</f>
        <v>48.82</v>
      </c>
      <c r="AC15" s="19">
        <f t="shared" ref="AC15:AC20" si="19">X15</f>
        <v>180</v>
      </c>
      <c r="AD15" s="19" t="str">
        <f t="shared" ref="AD15:AD20" si="20">G15</f>
        <v>66000-810</v>
      </c>
      <c r="AE15" s="32"/>
      <c r="AF15" s="34"/>
      <c r="AG15" s="1" t="s">
        <v>153</v>
      </c>
      <c r="AH15" s="43">
        <v>65616</v>
      </c>
    </row>
    <row r="16" spans="1:34" x14ac:dyDescent="0.25">
      <c r="A16" s="18">
        <v>44236</v>
      </c>
      <c r="B16" s="55" t="s">
        <v>1174</v>
      </c>
      <c r="C16" s="53" t="s">
        <v>1176</v>
      </c>
      <c r="D16" s="53" t="s">
        <v>384</v>
      </c>
      <c r="E16" s="54">
        <v>44244</v>
      </c>
      <c r="F16" s="51" t="s">
        <v>258</v>
      </c>
      <c r="G16" s="48" t="s">
        <v>1175</v>
      </c>
      <c r="H16" s="52">
        <v>3</v>
      </c>
      <c r="I16" s="51" t="s">
        <v>299</v>
      </c>
      <c r="J16" s="1">
        <v>382.75</v>
      </c>
      <c r="K16" s="7">
        <v>901993</v>
      </c>
      <c r="L16" s="24"/>
      <c r="M16" s="24">
        <v>21.6</v>
      </c>
      <c r="N16" s="24">
        <v>4.0999999999999996</v>
      </c>
      <c r="O16" s="16">
        <f t="shared" si="14"/>
        <v>88.56</v>
      </c>
      <c r="P16" s="24" t="s">
        <v>130</v>
      </c>
      <c r="Q16" s="24"/>
      <c r="R16" s="25"/>
      <c r="S16" s="25"/>
      <c r="T16" s="25"/>
      <c r="U16" s="25"/>
      <c r="V16" s="25"/>
      <c r="W16" s="19">
        <v>8.7100000000000009</v>
      </c>
      <c r="X16" s="26">
        <v>1150</v>
      </c>
      <c r="Y16" s="19" t="str">
        <f t="shared" si="15"/>
        <v>RL638</v>
      </c>
      <c r="Z16" s="19" t="str">
        <f t="shared" si="16"/>
        <v>24/UR18650E</v>
      </c>
      <c r="AA16" s="26">
        <f t="shared" si="17"/>
        <v>8.7100000000000009</v>
      </c>
      <c r="AB16" s="26">
        <f t="shared" si="18"/>
        <v>382.75</v>
      </c>
      <c r="AC16" s="19">
        <f t="shared" si="19"/>
        <v>1150</v>
      </c>
      <c r="AD16" s="19" t="str">
        <f t="shared" si="20"/>
        <v>66000-887</v>
      </c>
      <c r="AE16" s="32"/>
      <c r="AF16" s="34"/>
      <c r="AG16" s="1" t="s">
        <v>152</v>
      </c>
      <c r="AH16" s="43">
        <v>1167</v>
      </c>
    </row>
    <row r="17" spans="1:34" x14ac:dyDescent="0.25">
      <c r="A17" s="17">
        <v>44263</v>
      </c>
      <c r="B17" s="46">
        <v>311723</v>
      </c>
      <c r="C17" s="19"/>
      <c r="D17" s="19" t="s">
        <v>1082</v>
      </c>
      <c r="E17" s="14">
        <v>44272</v>
      </c>
      <c r="F17" s="19" t="s">
        <v>258</v>
      </c>
      <c r="G17" s="19"/>
      <c r="H17" s="19">
        <v>1</v>
      </c>
      <c r="I17" s="19"/>
      <c r="J17" s="24">
        <v>0</v>
      </c>
      <c r="K17" s="7">
        <v>906238</v>
      </c>
      <c r="L17" s="24"/>
      <c r="M17" s="24"/>
      <c r="N17" s="24"/>
      <c r="O17" s="16">
        <f t="shared" si="14"/>
        <v>0</v>
      </c>
      <c r="P17" s="24"/>
      <c r="Q17" s="24"/>
      <c r="R17" s="25"/>
      <c r="S17" s="25"/>
      <c r="T17" s="25"/>
      <c r="U17" s="25"/>
      <c r="V17" s="25"/>
      <c r="W17" s="19">
        <v>2</v>
      </c>
      <c r="X17" s="26">
        <v>85</v>
      </c>
      <c r="Y17" s="19" t="str">
        <f t="shared" si="15"/>
        <v>LEMO CONNECTOR-LAB</v>
      </c>
      <c r="Z17" s="19">
        <f t="shared" si="16"/>
        <v>0</v>
      </c>
      <c r="AA17" s="26">
        <f t="shared" si="17"/>
        <v>2</v>
      </c>
      <c r="AB17" s="26">
        <f t="shared" si="18"/>
        <v>0</v>
      </c>
      <c r="AC17" s="19">
        <f t="shared" si="19"/>
        <v>85</v>
      </c>
      <c r="AD17" s="19">
        <f t="shared" si="20"/>
        <v>0</v>
      </c>
      <c r="AE17" s="32"/>
      <c r="AF17" s="34"/>
      <c r="AG17" s="1" t="s">
        <v>152</v>
      </c>
      <c r="AH17" s="43">
        <v>1167</v>
      </c>
    </row>
    <row r="18" spans="1:34" x14ac:dyDescent="0.25">
      <c r="A18" s="5">
        <v>44252</v>
      </c>
      <c r="B18" s="56" t="s">
        <v>1383</v>
      </c>
      <c r="C18" s="51" t="s">
        <v>580</v>
      </c>
      <c r="D18" s="51" t="s">
        <v>392</v>
      </c>
      <c r="E18" s="54">
        <v>44265</v>
      </c>
      <c r="F18" s="51" t="s">
        <v>322</v>
      </c>
      <c r="G18" s="48" t="s">
        <v>1384</v>
      </c>
      <c r="H18" s="52">
        <v>1</v>
      </c>
      <c r="I18" s="51" t="s">
        <v>364</v>
      </c>
      <c r="J18" s="1">
        <v>5.8</v>
      </c>
      <c r="K18" s="7">
        <v>905454</v>
      </c>
      <c r="L18" s="24"/>
      <c r="M18" s="24">
        <v>7.4</v>
      </c>
      <c r="N18" s="24">
        <v>2.6</v>
      </c>
      <c r="O18" s="16">
        <f t="shared" si="14"/>
        <v>19.240000000000002</v>
      </c>
      <c r="P18" s="24" t="s">
        <v>130</v>
      </c>
      <c r="Q18" s="24" t="s">
        <v>582</v>
      </c>
      <c r="R18" s="25"/>
      <c r="S18" s="25"/>
      <c r="T18" s="25"/>
      <c r="U18" s="25"/>
      <c r="V18" s="25"/>
      <c r="W18" s="19">
        <v>1</v>
      </c>
      <c r="X18" s="26">
        <v>54.74</v>
      </c>
      <c r="Y18" s="19" t="str">
        <f t="shared" si="15"/>
        <v>RECELL</v>
      </c>
      <c r="Z18" s="19" t="str">
        <f t="shared" si="16"/>
        <v>2/UR18650ZY</v>
      </c>
      <c r="AA18" s="26">
        <f t="shared" si="17"/>
        <v>1</v>
      </c>
      <c r="AB18" s="26">
        <f t="shared" si="18"/>
        <v>5.8</v>
      </c>
      <c r="AC18" s="19">
        <f t="shared" si="19"/>
        <v>54.74</v>
      </c>
      <c r="AD18" s="19" t="str">
        <f t="shared" si="20"/>
        <v>89000-970A</v>
      </c>
      <c r="AE18" s="32"/>
      <c r="AF18" s="34"/>
      <c r="AG18" s="1" t="s">
        <v>13</v>
      </c>
      <c r="AH18" s="43" t="s">
        <v>323</v>
      </c>
    </row>
    <row r="19" spans="1:34" x14ac:dyDescent="0.25">
      <c r="A19" s="13">
        <v>44063</v>
      </c>
      <c r="B19" s="57" t="s">
        <v>792</v>
      </c>
      <c r="C19" s="53" t="s">
        <v>795</v>
      </c>
      <c r="D19" s="53" t="s">
        <v>796</v>
      </c>
      <c r="E19" s="54">
        <v>44082</v>
      </c>
      <c r="F19" s="51" t="s">
        <v>117</v>
      </c>
      <c r="G19" s="48" t="s">
        <v>793</v>
      </c>
      <c r="H19" s="52">
        <v>1</v>
      </c>
      <c r="I19" s="51" t="s">
        <v>794</v>
      </c>
      <c r="J19" s="52">
        <v>18.73</v>
      </c>
      <c r="K19" s="7">
        <v>883080</v>
      </c>
      <c r="L19" s="24"/>
      <c r="M19" s="24">
        <v>12</v>
      </c>
      <c r="N19" s="24">
        <v>1.35</v>
      </c>
      <c r="O19" s="16">
        <f t="shared" si="14"/>
        <v>16.200000000000003</v>
      </c>
      <c r="P19" s="24" t="s">
        <v>91</v>
      </c>
      <c r="Q19" s="24" t="s">
        <v>584</v>
      </c>
      <c r="R19" s="25"/>
      <c r="S19" s="25"/>
      <c r="T19" s="25"/>
      <c r="U19" s="25"/>
      <c r="V19" s="25"/>
      <c r="W19" s="19">
        <v>1.67</v>
      </c>
      <c r="X19" s="26">
        <v>102</v>
      </c>
      <c r="Y19" s="19" t="str">
        <f t="shared" si="15"/>
        <v>PACK278</v>
      </c>
      <c r="Z19" s="19" t="str">
        <f t="shared" si="16"/>
        <v>10/H13507/5F6C</v>
      </c>
      <c r="AA19" s="26">
        <f t="shared" si="17"/>
        <v>1.67</v>
      </c>
      <c r="AB19" s="26">
        <f t="shared" si="18"/>
        <v>18.73</v>
      </c>
      <c r="AC19" s="19">
        <f t="shared" si="19"/>
        <v>102</v>
      </c>
      <c r="AD19" s="19" t="str">
        <f t="shared" si="20"/>
        <v>66001-542</v>
      </c>
      <c r="AE19" s="32"/>
      <c r="AF19" s="34"/>
      <c r="AG19" s="1" t="s">
        <v>152</v>
      </c>
      <c r="AH19" s="43">
        <v>24232</v>
      </c>
    </row>
    <row r="20" spans="1:34" x14ac:dyDescent="0.25">
      <c r="A20" s="18">
        <v>44299</v>
      </c>
      <c r="B20" s="55" t="s">
        <v>1792</v>
      </c>
      <c r="C20" s="53" t="s">
        <v>574</v>
      </c>
      <c r="D20" s="53" t="s">
        <v>1795</v>
      </c>
      <c r="E20" s="54">
        <v>44316</v>
      </c>
      <c r="F20" s="51" t="s">
        <v>1793</v>
      </c>
      <c r="G20" s="48" t="s">
        <v>1794</v>
      </c>
      <c r="H20" s="52">
        <v>20</v>
      </c>
      <c r="I20" s="51" t="s">
        <v>109</v>
      </c>
      <c r="J20" s="1">
        <v>10.71</v>
      </c>
      <c r="K20" s="7">
        <v>910775</v>
      </c>
      <c r="L20" s="24"/>
      <c r="M20" s="24">
        <v>3.6</v>
      </c>
      <c r="N20" s="24">
        <v>3.6</v>
      </c>
      <c r="O20" s="16">
        <f t="shared" si="14"/>
        <v>12.96</v>
      </c>
      <c r="P20" s="24" t="s">
        <v>421</v>
      </c>
      <c r="Q20" s="24" t="s">
        <v>124</v>
      </c>
      <c r="R20" s="25"/>
      <c r="S20" s="25"/>
      <c r="T20" s="25"/>
      <c r="U20" s="25"/>
      <c r="V20" s="25"/>
      <c r="W20" s="19">
        <v>0.41</v>
      </c>
      <c r="X20" s="26">
        <v>71</v>
      </c>
      <c r="Y20" s="19" t="str">
        <f t="shared" si="15"/>
        <v>L304</v>
      </c>
      <c r="Z20" s="19" t="str">
        <f t="shared" si="16"/>
        <v>3/LS14250</v>
      </c>
      <c r="AA20" s="26">
        <f t="shared" si="17"/>
        <v>0.41</v>
      </c>
      <c r="AB20" s="26">
        <f t="shared" si="18"/>
        <v>10.71</v>
      </c>
      <c r="AC20" s="19">
        <f t="shared" si="19"/>
        <v>71</v>
      </c>
      <c r="AD20" s="19" t="str">
        <f t="shared" si="20"/>
        <v>66000-294</v>
      </c>
      <c r="AE20" s="32"/>
      <c r="AF20" s="34"/>
      <c r="AG20" s="1" t="s">
        <v>151</v>
      </c>
      <c r="AH20" s="43">
        <v>2181</v>
      </c>
    </row>
    <row r="21" spans="1:34" x14ac:dyDescent="0.25">
      <c r="A21" s="17">
        <v>44123</v>
      </c>
      <c r="B21" s="58" t="s">
        <v>834</v>
      </c>
      <c r="C21" s="51" t="s">
        <v>830</v>
      </c>
      <c r="D21" s="51" t="s">
        <v>831</v>
      </c>
      <c r="E21" s="54">
        <v>44124</v>
      </c>
      <c r="F21" s="51" t="s">
        <v>828</v>
      </c>
      <c r="G21" s="48" t="s">
        <v>829</v>
      </c>
      <c r="H21" s="52">
        <v>3</v>
      </c>
      <c r="I21" s="51" t="s">
        <v>109</v>
      </c>
      <c r="J21" s="1">
        <v>3.74</v>
      </c>
      <c r="K21" s="7">
        <v>890079</v>
      </c>
      <c r="L21" s="24"/>
      <c r="M21" s="24">
        <v>3.6</v>
      </c>
      <c r="N21" s="24">
        <v>1.2</v>
      </c>
      <c r="O21" s="16">
        <f>N21*M21</f>
        <v>4.32</v>
      </c>
      <c r="P21" s="24" t="s">
        <v>20</v>
      </c>
      <c r="Q21" s="24" t="s">
        <v>412</v>
      </c>
      <c r="R21" s="25"/>
      <c r="S21" s="25"/>
      <c r="T21" s="25"/>
      <c r="U21" s="25"/>
      <c r="V21" s="25"/>
      <c r="W21" s="19">
        <v>0.16</v>
      </c>
      <c r="X21" s="26">
        <v>20</v>
      </c>
      <c r="Y21" s="19" t="str">
        <f>D21</f>
        <v>L837</v>
      </c>
      <c r="Z21" s="19" t="str">
        <f>C21</f>
        <v>1/LS14250</v>
      </c>
      <c r="AA21" s="26">
        <f>W21</f>
        <v>0.16</v>
      </c>
      <c r="AB21" s="26">
        <f>J21</f>
        <v>3.74</v>
      </c>
      <c r="AC21" s="19">
        <f>X21</f>
        <v>20</v>
      </c>
      <c r="AD21" s="19" t="str">
        <f>G21</f>
        <v>66002-840</v>
      </c>
      <c r="AE21" s="32"/>
      <c r="AF21" s="34"/>
      <c r="AG21" s="1" t="s">
        <v>151</v>
      </c>
      <c r="AH21" s="43">
        <v>65144</v>
      </c>
    </row>
    <row r="22" spans="1:34" x14ac:dyDescent="0.25">
      <c r="A22" s="114" t="s">
        <v>2899</v>
      </c>
      <c r="B22" s="115"/>
      <c r="C22" s="115"/>
      <c r="D22" s="115"/>
      <c r="E22" s="116"/>
      <c r="F22" s="115"/>
      <c r="G22" s="117"/>
      <c r="H22" s="118"/>
      <c r="I22" s="115"/>
      <c r="J22" s="119"/>
      <c r="K22" s="120"/>
      <c r="L22" s="121"/>
      <c r="M22" s="121"/>
      <c r="N22" s="121"/>
      <c r="O22" s="122"/>
      <c r="P22" s="121"/>
      <c r="Q22" s="121"/>
      <c r="R22" s="121"/>
      <c r="S22" s="121"/>
      <c r="T22" s="121"/>
      <c r="U22" s="121"/>
      <c r="V22" s="121"/>
      <c r="W22" s="121"/>
      <c r="X22" s="122"/>
      <c r="Y22" s="121"/>
      <c r="Z22" s="121"/>
      <c r="AA22" s="122"/>
      <c r="AB22" s="122"/>
      <c r="AC22" s="121"/>
      <c r="AD22" s="121"/>
      <c r="AE22" s="123"/>
      <c r="AF22" s="124"/>
      <c r="AG22" s="119"/>
      <c r="AH22" s="125"/>
    </row>
    <row r="23" spans="1:34" x14ac:dyDescent="0.25">
      <c r="A23" s="13">
        <v>44294</v>
      </c>
      <c r="B23" s="57" t="s">
        <v>1751</v>
      </c>
      <c r="C23" s="67" t="s">
        <v>646</v>
      </c>
      <c r="D23" s="53" t="s">
        <v>647</v>
      </c>
      <c r="E23" s="54">
        <v>44307</v>
      </c>
      <c r="F23" s="51" t="s">
        <v>339</v>
      </c>
      <c r="G23" s="48" t="s">
        <v>645</v>
      </c>
      <c r="H23" s="52">
        <v>1</v>
      </c>
      <c r="I23" s="51" t="s">
        <v>251</v>
      </c>
      <c r="J23" s="52">
        <v>12.47</v>
      </c>
      <c r="K23" s="7">
        <v>910520</v>
      </c>
      <c r="L23" s="24"/>
      <c r="M23" s="24">
        <v>10.8</v>
      </c>
      <c r="N23" s="24">
        <v>3.35</v>
      </c>
      <c r="O23" s="16">
        <f>N23*M23</f>
        <v>36.180000000000007</v>
      </c>
      <c r="P23" s="24" t="s">
        <v>130</v>
      </c>
      <c r="Q23" s="24" t="s">
        <v>577</v>
      </c>
      <c r="R23" s="25"/>
      <c r="S23" s="25"/>
      <c r="T23" s="25"/>
      <c r="U23" s="25"/>
      <c r="V23" s="25"/>
      <c r="W23" s="19">
        <v>1.1000000000000001</v>
      </c>
      <c r="X23" s="26">
        <v>73.819999999999993</v>
      </c>
      <c r="Y23" s="19" t="str">
        <f>D23</f>
        <v>RECELL381</v>
      </c>
      <c r="Z23" s="19" t="str">
        <f>C23</f>
        <v>3/NCR18650B</v>
      </c>
      <c r="AA23" s="26">
        <f>W23</f>
        <v>1.1000000000000001</v>
      </c>
      <c r="AB23" s="26">
        <f>J23</f>
        <v>12.47</v>
      </c>
      <c r="AC23" s="19">
        <f>X23</f>
        <v>73.819999999999993</v>
      </c>
      <c r="AD23" s="19" t="str">
        <f>G23</f>
        <v>22000-535F</v>
      </c>
      <c r="AE23" s="32"/>
      <c r="AF23" s="34"/>
      <c r="AG23" s="1" t="s">
        <v>151</v>
      </c>
      <c r="AH23" s="43" t="s">
        <v>340</v>
      </c>
    </row>
    <row r="24" spans="1:34" x14ac:dyDescent="0.25">
      <c r="A24" s="17">
        <v>44368</v>
      </c>
      <c r="B24" s="58" t="s">
        <v>2427</v>
      </c>
      <c r="C24" s="51" t="s">
        <v>162</v>
      </c>
      <c r="D24" s="51" t="s">
        <v>119</v>
      </c>
      <c r="E24" s="54">
        <v>44377</v>
      </c>
      <c r="F24" s="51" t="s">
        <v>1280</v>
      </c>
      <c r="G24" s="48" t="s">
        <v>2428</v>
      </c>
      <c r="H24" s="52">
        <v>1</v>
      </c>
      <c r="I24" s="51" t="s">
        <v>161</v>
      </c>
      <c r="J24" s="52">
        <v>3.83</v>
      </c>
      <c r="K24" s="7">
        <v>919455</v>
      </c>
      <c r="L24" s="24"/>
      <c r="M24" s="24">
        <v>4.8</v>
      </c>
      <c r="N24" s="24">
        <v>0.04</v>
      </c>
      <c r="O24" s="16">
        <f>N24*M24</f>
        <v>0.192</v>
      </c>
      <c r="P24" s="24" t="s">
        <v>91</v>
      </c>
      <c r="Q24" s="24" t="s">
        <v>562</v>
      </c>
      <c r="R24" s="25"/>
      <c r="S24" s="25"/>
      <c r="T24" s="25"/>
      <c r="U24" s="25"/>
      <c r="V24" s="25"/>
      <c r="W24" s="19">
        <v>0.5</v>
      </c>
      <c r="X24" s="26">
        <v>20</v>
      </c>
      <c r="Y24" s="19" t="str">
        <f>D24</f>
        <v>PACK</v>
      </c>
      <c r="Z24" s="19" t="str">
        <f>C24</f>
        <v>4/V40H</v>
      </c>
      <c r="AA24" s="26">
        <f>W24</f>
        <v>0.5</v>
      </c>
      <c r="AB24" s="26">
        <f>J24</f>
        <v>3.83</v>
      </c>
      <c r="AC24" s="19">
        <f>X24</f>
        <v>20</v>
      </c>
      <c r="AD24" s="19" t="str">
        <f>G24</f>
        <v>20003-714B</v>
      </c>
      <c r="AE24" s="32"/>
      <c r="AF24" s="34"/>
      <c r="AG24" s="1" t="s">
        <v>152</v>
      </c>
      <c r="AH24" s="43">
        <v>23984</v>
      </c>
    </row>
    <row r="25" spans="1:34" x14ac:dyDescent="0.25">
      <c r="A25" s="17">
        <v>44382</v>
      </c>
      <c r="B25" s="58" t="s">
        <v>2573</v>
      </c>
      <c r="C25" s="51" t="s">
        <v>580</v>
      </c>
      <c r="D25" s="51" t="s">
        <v>2575</v>
      </c>
      <c r="E25" s="54">
        <v>44400</v>
      </c>
      <c r="F25" s="51" t="s">
        <v>626</v>
      </c>
      <c r="G25" s="48" t="s">
        <v>2574</v>
      </c>
      <c r="H25" s="52">
        <v>1</v>
      </c>
      <c r="I25" s="51" t="s">
        <v>364</v>
      </c>
      <c r="J25" s="1">
        <v>6.76</v>
      </c>
      <c r="K25" s="7">
        <v>921377</v>
      </c>
      <c r="L25" s="24"/>
      <c r="M25" s="24">
        <v>7.4</v>
      </c>
      <c r="N25" s="24">
        <v>2.6</v>
      </c>
      <c r="O25" s="16">
        <f>N25*M25</f>
        <v>19.240000000000002</v>
      </c>
      <c r="P25" s="24" t="s">
        <v>130</v>
      </c>
      <c r="Q25" s="24" t="s">
        <v>582</v>
      </c>
      <c r="R25" s="25"/>
      <c r="S25" s="25"/>
      <c r="T25" s="25"/>
      <c r="U25" s="25"/>
      <c r="V25" s="25"/>
      <c r="W25" s="19">
        <v>0.71</v>
      </c>
      <c r="X25" s="26">
        <v>46.38</v>
      </c>
      <c r="Y25" s="19" t="str">
        <f>D25</f>
        <v>PACK399</v>
      </c>
      <c r="Z25" s="19" t="str">
        <f>C25</f>
        <v>2/UR18650ZY</v>
      </c>
      <c r="AA25" s="26">
        <f>W25</f>
        <v>0.71</v>
      </c>
      <c r="AB25" s="26">
        <f>J25</f>
        <v>6.76</v>
      </c>
      <c r="AC25" s="19">
        <f>X25</f>
        <v>46.38</v>
      </c>
      <c r="AD25" s="19" t="str">
        <f>G25</f>
        <v>66001-902</v>
      </c>
      <c r="AE25" s="32"/>
      <c r="AF25" s="34"/>
      <c r="AG25" s="1" t="s">
        <v>152</v>
      </c>
      <c r="AH25" s="43">
        <v>23985</v>
      </c>
    </row>
    <row r="26" spans="1:34" x14ac:dyDescent="0.25">
      <c r="A26" s="5">
        <v>44440</v>
      </c>
      <c r="B26" s="56" t="s">
        <v>3119</v>
      </c>
      <c r="C26" s="51" t="s">
        <v>3121</v>
      </c>
      <c r="D26" s="51" t="s">
        <v>3122</v>
      </c>
      <c r="E26" s="54">
        <v>44442</v>
      </c>
      <c r="F26" s="51" t="s">
        <v>255</v>
      </c>
      <c r="G26" s="48" t="s">
        <v>3120</v>
      </c>
      <c r="H26" s="52">
        <v>2</v>
      </c>
      <c r="I26" s="51" t="s">
        <v>299</v>
      </c>
      <c r="J26" s="52">
        <v>31.46</v>
      </c>
      <c r="K26" s="7">
        <v>928011</v>
      </c>
      <c r="L26" s="24"/>
      <c r="M26" s="24">
        <v>14.4</v>
      </c>
      <c r="N26" s="24">
        <v>4.0999999999999996</v>
      </c>
      <c r="O26" s="16">
        <f t="shared" ref="O26" si="21">N26*M26</f>
        <v>59.04</v>
      </c>
      <c r="P26" s="24" t="s">
        <v>130</v>
      </c>
      <c r="Q26" s="24" t="s">
        <v>92</v>
      </c>
      <c r="R26" s="25"/>
      <c r="S26" s="25"/>
      <c r="T26" s="25"/>
      <c r="U26" s="25"/>
      <c r="V26" s="25"/>
      <c r="W26" s="19">
        <v>1.47</v>
      </c>
      <c r="X26" s="26">
        <v>85</v>
      </c>
      <c r="Y26" s="19" t="str">
        <f t="shared" ref="Y26" si="22">D26</f>
        <v>RECELL323</v>
      </c>
      <c r="Z26" s="19" t="str">
        <f t="shared" ref="Z26" si="23">C26</f>
        <v>8/UR18650RX</v>
      </c>
      <c r="AA26" s="26">
        <f t="shared" ref="AA26" si="24">W26</f>
        <v>1.47</v>
      </c>
      <c r="AB26" s="26">
        <f t="shared" ref="AB26" si="25">J26</f>
        <v>31.46</v>
      </c>
      <c r="AC26" s="19">
        <f t="shared" ref="AC26" si="26">X26</f>
        <v>85</v>
      </c>
      <c r="AD26" s="19" t="str">
        <f t="shared" ref="AD26" si="27">G26</f>
        <v>30008-108ROTHEN</v>
      </c>
      <c r="AE26" s="32"/>
      <c r="AF26" s="34"/>
      <c r="AG26" s="1" t="s">
        <v>151</v>
      </c>
      <c r="AH26" s="43" t="s">
        <v>277</v>
      </c>
    </row>
    <row r="27" spans="1:34" x14ac:dyDescent="0.25">
      <c r="A27" s="5">
        <v>44468</v>
      </c>
      <c r="B27" s="56" t="s">
        <v>3364</v>
      </c>
      <c r="C27" s="51" t="s">
        <v>367</v>
      </c>
      <c r="D27" s="51" t="s">
        <v>3367</v>
      </c>
      <c r="E27" s="54">
        <v>44477</v>
      </c>
      <c r="F27" s="51" t="s">
        <v>626</v>
      </c>
      <c r="G27" s="48" t="s">
        <v>3365</v>
      </c>
      <c r="H27" s="52">
        <v>1</v>
      </c>
      <c r="I27" s="51" t="s">
        <v>303</v>
      </c>
      <c r="J27" s="52">
        <v>10.98</v>
      </c>
      <c r="K27" s="7">
        <v>931035</v>
      </c>
      <c r="L27" s="24" t="s">
        <v>3366</v>
      </c>
      <c r="M27" s="24">
        <v>7.4</v>
      </c>
      <c r="N27" s="24">
        <v>2.4</v>
      </c>
      <c r="O27" s="16">
        <f t="shared" ref="O27:O32" si="28">N27*M27</f>
        <v>17.760000000000002</v>
      </c>
      <c r="P27" s="24" t="s">
        <v>130</v>
      </c>
      <c r="Q27" s="24" t="s">
        <v>582</v>
      </c>
      <c r="R27" s="25"/>
      <c r="S27" s="25"/>
      <c r="T27" s="25"/>
      <c r="U27" s="25"/>
      <c r="V27" s="25"/>
      <c r="W27" s="19">
        <v>0.75</v>
      </c>
      <c r="X27" s="26">
        <v>46.12</v>
      </c>
      <c r="Y27" s="19" t="str">
        <f t="shared" ref="Y27:Y32" si="29">D27</f>
        <v>RL898</v>
      </c>
      <c r="Z27" s="19" t="str">
        <f t="shared" ref="Z27:Z32" si="30">C27</f>
        <v>2/UR18650FK</v>
      </c>
      <c r="AA27" s="26">
        <f t="shared" ref="AA27:AA32" si="31">W27</f>
        <v>0.75</v>
      </c>
      <c r="AB27" s="26">
        <f t="shared" ref="AB27:AB32" si="32">J27</f>
        <v>10.98</v>
      </c>
      <c r="AC27" s="19">
        <f t="shared" ref="AC27:AC32" si="33">X27</f>
        <v>46.12</v>
      </c>
      <c r="AD27" s="19" t="str">
        <f t="shared" ref="AD27:AD32" si="34">G27</f>
        <v>22000-977</v>
      </c>
      <c r="AE27" s="32"/>
      <c r="AF27" s="34"/>
      <c r="AG27" s="1" t="s">
        <v>13</v>
      </c>
      <c r="AH27" s="43">
        <v>23985</v>
      </c>
    </row>
    <row r="28" spans="1:34" x14ac:dyDescent="0.25">
      <c r="A28" s="17">
        <v>44480</v>
      </c>
      <c r="B28" s="58" t="s">
        <v>3422</v>
      </c>
      <c r="C28" s="51" t="s">
        <v>274</v>
      </c>
      <c r="D28" s="51" t="s">
        <v>1063</v>
      </c>
      <c r="E28" s="54">
        <v>44473</v>
      </c>
      <c r="F28" s="51" t="s">
        <v>267</v>
      </c>
      <c r="G28" s="48" t="s">
        <v>1062</v>
      </c>
      <c r="H28" s="52">
        <v>1</v>
      </c>
      <c r="I28" s="1"/>
      <c r="J28" s="1">
        <v>31.13</v>
      </c>
      <c r="K28" s="7">
        <v>931411</v>
      </c>
      <c r="L28" s="24"/>
      <c r="M28" s="24"/>
      <c r="N28" s="24"/>
      <c r="O28" s="16">
        <f t="shared" si="28"/>
        <v>0</v>
      </c>
      <c r="P28" s="24"/>
      <c r="Q28" s="24"/>
      <c r="R28" s="25"/>
      <c r="S28" s="25"/>
      <c r="T28" s="25"/>
      <c r="U28" s="25"/>
      <c r="V28" s="25"/>
      <c r="W28" s="19">
        <v>0.12</v>
      </c>
      <c r="X28" s="26">
        <v>80</v>
      </c>
      <c r="Y28" s="19" t="str">
        <f t="shared" si="29"/>
        <v>CH211A</v>
      </c>
      <c r="Z28" s="19" t="str">
        <f t="shared" si="30"/>
        <v>TSB-002PCB</v>
      </c>
      <c r="AA28" s="26">
        <f t="shared" si="31"/>
        <v>0.12</v>
      </c>
      <c r="AB28" s="26">
        <f t="shared" si="32"/>
        <v>31.13</v>
      </c>
      <c r="AC28" s="19">
        <f t="shared" si="33"/>
        <v>80</v>
      </c>
      <c r="AD28" s="19" t="str">
        <f t="shared" si="34"/>
        <v>66000-118A</v>
      </c>
      <c r="AE28" s="32"/>
      <c r="AF28" s="34"/>
      <c r="AG28" s="1" t="s">
        <v>151</v>
      </c>
      <c r="AH28" s="43">
        <v>66116</v>
      </c>
    </row>
    <row r="29" spans="1:34" x14ac:dyDescent="0.25">
      <c r="A29" s="17">
        <v>44480</v>
      </c>
      <c r="B29" s="58" t="s">
        <v>3417</v>
      </c>
      <c r="C29" s="51" t="s">
        <v>3419</v>
      </c>
      <c r="D29" s="51" t="s">
        <v>3420</v>
      </c>
      <c r="E29" s="54">
        <v>44494</v>
      </c>
      <c r="F29" s="51" t="s">
        <v>105</v>
      </c>
      <c r="G29" s="48" t="s">
        <v>3418</v>
      </c>
      <c r="H29" s="52">
        <v>1</v>
      </c>
      <c r="I29" s="51" t="s">
        <v>344</v>
      </c>
      <c r="J29" s="1">
        <v>3.52</v>
      </c>
      <c r="K29" s="7">
        <v>931484</v>
      </c>
      <c r="L29" s="24"/>
      <c r="M29" s="24">
        <v>3.6</v>
      </c>
      <c r="N29" s="24">
        <v>1.8</v>
      </c>
      <c r="O29" s="16">
        <f t="shared" si="28"/>
        <v>6.48</v>
      </c>
      <c r="P29" s="24" t="s">
        <v>96</v>
      </c>
      <c r="Q29" s="24" t="s">
        <v>577</v>
      </c>
      <c r="R29" s="25"/>
      <c r="S29" s="25"/>
      <c r="T29" s="25"/>
      <c r="U29" s="25"/>
      <c r="V29" s="25"/>
      <c r="W29" s="19">
        <v>0.53</v>
      </c>
      <c r="X29" s="26">
        <v>90</v>
      </c>
      <c r="Y29" s="19" t="str">
        <f t="shared" si="29"/>
        <v>PACK182</v>
      </c>
      <c r="Z29" s="19" t="str">
        <f t="shared" si="30"/>
        <v>3/IT1800CS</v>
      </c>
      <c r="AA29" s="26">
        <f t="shared" si="31"/>
        <v>0.53</v>
      </c>
      <c r="AB29" s="26">
        <f t="shared" si="32"/>
        <v>3.52</v>
      </c>
      <c r="AC29" s="19">
        <f t="shared" si="33"/>
        <v>90</v>
      </c>
      <c r="AD29" s="19" t="str">
        <f t="shared" si="34"/>
        <v>66001-249</v>
      </c>
      <c r="AE29" s="32"/>
      <c r="AF29" s="34"/>
      <c r="AG29" s="1" t="s">
        <v>151</v>
      </c>
      <c r="AH29" s="43" t="s">
        <v>294</v>
      </c>
    </row>
    <row r="30" spans="1:34" x14ac:dyDescent="0.25">
      <c r="A30" s="13">
        <v>44462</v>
      </c>
      <c r="B30" s="57" t="s">
        <v>3321</v>
      </c>
      <c r="C30" s="51" t="s">
        <v>646</v>
      </c>
      <c r="D30" s="51" t="s">
        <v>392</v>
      </c>
      <c r="E30" s="54">
        <v>44477</v>
      </c>
      <c r="F30" s="51" t="s">
        <v>407</v>
      </c>
      <c r="G30" s="48" t="s">
        <v>3322</v>
      </c>
      <c r="H30" s="52">
        <v>1</v>
      </c>
      <c r="I30" s="51" t="s">
        <v>251</v>
      </c>
      <c r="J30" s="52">
        <v>11.17</v>
      </c>
      <c r="K30" s="7">
        <v>930197</v>
      </c>
      <c r="L30" s="24"/>
      <c r="M30" s="24">
        <v>10.8</v>
      </c>
      <c r="N30" s="24">
        <v>3.35</v>
      </c>
      <c r="O30" s="16">
        <f t="shared" si="28"/>
        <v>36.180000000000007</v>
      </c>
      <c r="P30" s="24" t="s">
        <v>130</v>
      </c>
      <c r="Q30" s="24" t="s">
        <v>577</v>
      </c>
      <c r="R30" s="25"/>
      <c r="S30" s="25"/>
      <c r="T30" s="25"/>
      <c r="U30" s="25"/>
      <c r="V30" s="25"/>
      <c r="W30" s="19">
        <v>1.5</v>
      </c>
      <c r="X30" s="26">
        <v>77.5</v>
      </c>
      <c r="Y30" s="19" t="str">
        <f t="shared" si="29"/>
        <v>RECELL</v>
      </c>
      <c r="Z30" s="19" t="str">
        <f t="shared" si="30"/>
        <v>3/NCR18650B</v>
      </c>
      <c r="AA30" s="26">
        <f t="shared" si="31"/>
        <v>1.5</v>
      </c>
      <c r="AB30" s="26">
        <f t="shared" si="32"/>
        <v>11.17</v>
      </c>
      <c r="AC30" s="19">
        <f t="shared" si="33"/>
        <v>77.5</v>
      </c>
      <c r="AD30" s="19" t="str">
        <f t="shared" si="34"/>
        <v>66002-752</v>
      </c>
      <c r="AE30" s="32"/>
      <c r="AF30" s="34"/>
      <c r="AG30" s="1" t="s">
        <v>151</v>
      </c>
      <c r="AH30" s="43">
        <v>66811</v>
      </c>
    </row>
    <row r="31" spans="1:34" s="138" customFormat="1" x14ac:dyDescent="0.25">
      <c r="A31" s="146">
        <v>44518</v>
      </c>
      <c r="B31" s="57" t="s">
        <v>3754</v>
      </c>
      <c r="C31" s="51" t="s">
        <v>3757</v>
      </c>
      <c r="D31" s="51" t="s">
        <v>119</v>
      </c>
      <c r="E31" s="54">
        <v>44526</v>
      </c>
      <c r="F31" s="51" t="s">
        <v>117</v>
      </c>
      <c r="G31" s="48" t="s">
        <v>3755</v>
      </c>
      <c r="H31" s="52">
        <v>1</v>
      </c>
      <c r="I31" s="51" t="s">
        <v>3756</v>
      </c>
      <c r="J31" s="1">
        <v>2.54</v>
      </c>
      <c r="K31" s="132">
        <v>936910</v>
      </c>
      <c r="L31" s="131"/>
      <c r="M31" s="131">
        <v>9.6</v>
      </c>
      <c r="N31" s="131">
        <v>0.6</v>
      </c>
      <c r="O31" s="133">
        <f t="shared" si="28"/>
        <v>5.76</v>
      </c>
      <c r="P31" s="131" t="s">
        <v>641</v>
      </c>
      <c r="Q31" s="131" t="s">
        <v>577</v>
      </c>
      <c r="R31" s="134"/>
      <c r="S31" s="134"/>
      <c r="T31" s="134"/>
      <c r="U31" s="134"/>
      <c r="V31" s="134"/>
      <c r="W31" s="130">
        <v>1.5</v>
      </c>
      <c r="X31" s="135">
        <v>57</v>
      </c>
      <c r="Y31" s="130" t="str">
        <f t="shared" si="29"/>
        <v>PACK</v>
      </c>
      <c r="Z31" s="130" t="str">
        <f t="shared" si="30"/>
        <v>3/IFR14500EC</v>
      </c>
      <c r="AA31" s="135">
        <f t="shared" si="31"/>
        <v>1.5</v>
      </c>
      <c r="AB31" s="135">
        <f t="shared" si="32"/>
        <v>2.54</v>
      </c>
      <c r="AC31" s="130">
        <f t="shared" si="33"/>
        <v>57</v>
      </c>
      <c r="AD31" s="130" t="str">
        <f t="shared" si="34"/>
        <v>66003-996</v>
      </c>
      <c r="AE31" s="136"/>
      <c r="AF31" s="137"/>
      <c r="AG31" s="1" t="s">
        <v>13</v>
      </c>
      <c r="AH31" s="43">
        <v>24232</v>
      </c>
    </row>
    <row r="32" spans="1:34" x14ac:dyDescent="0.25">
      <c r="A32" s="139">
        <v>44578</v>
      </c>
      <c r="B32" s="58" t="s">
        <v>4097</v>
      </c>
      <c r="C32" s="51" t="s">
        <v>1637</v>
      </c>
      <c r="D32" s="51" t="s">
        <v>4100</v>
      </c>
      <c r="E32" s="54">
        <v>44575</v>
      </c>
      <c r="F32" s="51" t="s">
        <v>1002</v>
      </c>
      <c r="G32" s="48" t="s">
        <v>4098</v>
      </c>
      <c r="H32" s="52">
        <v>5</v>
      </c>
      <c r="I32" s="51" t="s">
        <v>388</v>
      </c>
      <c r="J32" s="1">
        <v>30.1</v>
      </c>
      <c r="K32" s="132">
        <v>942695</v>
      </c>
      <c r="L32" s="131" t="s">
        <v>4099</v>
      </c>
      <c r="M32" s="131">
        <v>3.6</v>
      </c>
      <c r="N32" s="131">
        <v>34</v>
      </c>
      <c r="O32" s="133">
        <f t="shared" si="28"/>
        <v>122.4</v>
      </c>
      <c r="P32" s="131" t="s">
        <v>421</v>
      </c>
      <c r="Q32" s="131" t="s">
        <v>550</v>
      </c>
      <c r="R32" s="134"/>
      <c r="S32" s="134"/>
      <c r="T32" s="134"/>
      <c r="U32" s="134"/>
      <c r="V32" s="134"/>
      <c r="W32" s="130">
        <v>1</v>
      </c>
      <c r="X32" s="135">
        <v>68.489999999999995</v>
      </c>
      <c r="Y32" s="130" t="str">
        <f t="shared" si="29"/>
        <v>L758</v>
      </c>
      <c r="Z32" s="130" t="str">
        <f t="shared" si="30"/>
        <v>2/LS33600</v>
      </c>
      <c r="AA32" s="135">
        <f t="shared" si="31"/>
        <v>1</v>
      </c>
      <c r="AB32" s="135">
        <f t="shared" si="32"/>
        <v>30.1</v>
      </c>
      <c r="AC32" s="130">
        <f t="shared" si="33"/>
        <v>68.489999999999995</v>
      </c>
      <c r="AD32" s="130" t="str">
        <f t="shared" si="34"/>
        <v>33003-087CE175</v>
      </c>
      <c r="AE32" s="136"/>
      <c r="AF32" s="137"/>
      <c r="AG32" s="1" t="s">
        <v>152</v>
      </c>
      <c r="AH32" s="43">
        <v>23977</v>
      </c>
    </row>
    <row r="33" spans="1:34" x14ac:dyDescent="0.25">
      <c r="A33" s="140">
        <v>44586</v>
      </c>
      <c r="B33" s="55">
        <v>320114</v>
      </c>
      <c r="C33" s="51"/>
      <c r="D33" s="51" t="s">
        <v>3476</v>
      </c>
      <c r="E33" s="54">
        <v>44581</v>
      </c>
      <c r="F33" s="51" t="s">
        <v>282</v>
      </c>
      <c r="G33" s="48"/>
      <c r="H33" s="52">
        <v>60</v>
      </c>
      <c r="I33" s="51"/>
      <c r="J33" s="1">
        <v>0</v>
      </c>
      <c r="K33" s="132">
        <v>942862</v>
      </c>
      <c r="L33" s="131"/>
      <c r="M33" s="131"/>
      <c r="N33" s="131"/>
      <c r="O33" s="133">
        <f t="shared" ref="O33:O38" si="35">N33*M33</f>
        <v>0</v>
      </c>
      <c r="P33" s="131"/>
      <c r="Q33" s="131"/>
      <c r="R33" s="134"/>
      <c r="S33" s="134"/>
      <c r="T33" s="134"/>
      <c r="U33" s="134"/>
      <c r="V33" s="134"/>
      <c r="W33" s="130">
        <v>0.2</v>
      </c>
      <c r="X33" s="135">
        <v>1.2</v>
      </c>
      <c r="Y33" s="130" t="str">
        <f t="shared" ref="Y33:Y38" si="36">D33</f>
        <v>TAG-LAB</v>
      </c>
      <c r="Z33" s="130">
        <f t="shared" ref="Z33:Z38" si="37">C33</f>
        <v>0</v>
      </c>
      <c r="AA33" s="135">
        <f t="shared" ref="AA33:AA38" si="38">W33</f>
        <v>0.2</v>
      </c>
      <c r="AB33" s="135">
        <f t="shared" ref="AB33:AB38" si="39">J33</f>
        <v>0</v>
      </c>
      <c r="AC33" s="130">
        <f t="shared" ref="AC33:AC38" si="40">X33</f>
        <v>1.2</v>
      </c>
      <c r="AD33" s="130">
        <f t="shared" ref="AD33:AD38" si="41">G33</f>
        <v>0</v>
      </c>
      <c r="AE33" s="136"/>
      <c r="AF33" s="137"/>
      <c r="AG33" s="1" t="s">
        <v>573</v>
      </c>
      <c r="AH33" s="43" t="s">
        <v>283</v>
      </c>
    </row>
    <row r="34" spans="1:34" x14ac:dyDescent="0.25">
      <c r="A34" s="139">
        <v>44578</v>
      </c>
      <c r="B34" s="58" t="s">
        <v>4095</v>
      </c>
      <c r="C34" s="51" t="s">
        <v>4096</v>
      </c>
      <c r="D34" s="51" t="s">
        <v>1906</v>
      </c>
      <c r="E34" s="54">
        <v>44595</v>
      </c>
      <c r="F34" s="51" t="s">
        <v>139</v>
      </c>
      <c r="G34" s="48" t="s">
        <v>1905</v>
      </c>
      <c r="H34" s="52">
        <v>1</v>
      </c>
      <c r="I34" s="1">
        <v>0</v>
      </c>
      <c r="J34" s="1">
        <v>20.48</v>
      </c>
      <c r="K34" s="132">
        <v>942646</v>
      </c>
      <c r="L34" s="131"/>
      <c r="M34" s="131"/>
      <c r="N34" s="131"/>
      <c r="O34" s="133">
        <f t="shared" si="35"/>
        <v>0</v>
      </c>
      <c r="P34" s="131"/>
      <c r="Q34" s="131"/>
      <c r="R34" s="134"/>
      <c r="S34" s="134"/>
      <c r="T34" s="134"/>
      <c r="U34" s="134"/>
      <c r="V34" s="134"/>
      <c r="W34" s="130">
        <v>0.5</v>
      </c>
      <c r="X34" s="135">
        <v>243.2</v>
      </c>
      <c r="Y34" s="130" t="str">
        <f t="shared" si="36"/>
        <v>CH532</v>
      </c>
      <c r="Z34" s="130" t="str">
        <f t="shared" si="37"/>
        <v>3DPP123</v>
      </c>
      <c r="AA34" s="135">
        <f t="shared" si="38"/>
        <v>0.5</v>
      </c>
      <c r="AB34" s="135">
        <f t="shared" si="39"/>
        <v>20.48</v>
      </c>
      <c r="AC34" s="130">
        <f t="shared" si="40"/>
        <v>243.2</v>
      </c>
      <c r="AD34" s="130" t="str">
        <f t="shared" si="41"/>
        <v>66002-658</v>
      </c>
      <c r="AE34" s="136"/>
      <c r="AF34" s="137"/>
      <c r="AG34" s="1" t="s">
        <v>573</v>
      </c>
      <c r="AH34" s="43">
        <v>66624</v>
      </c>
    </row>
    <row r="35" spans="1:34" x14ac:dyDescent="0.25">
      <c r="A35" s="144">
        <v>44664</v>
      </c>
      <c r="B35" s="56" t="s">
        <v>4843</v>
      </c>
      <c r="C35" s="51" t="s">
        <v>2578</v>
      </c>
      <c r="D35" s="51" t="s">
        <v>2579</v>
      </c>
      <c r="E35" s="54">
        <v>44680</v>
      </c>
      <c r="F35" s="51" t="s">
        <v>322</v>
      </c>
      <c r="G35" s="48" t="s">
        <v>2577</v>
      </c>
      <c r="H35" s="52">
        <v>1</v>
      </c>
      <c r="I35" s="51" t="s">
        <v>299</v>
      </c>
      <c r="J35" s="1">
        <v>11.8</v>
      </c>
      <c r="K35" s="132">
        <v>952686</v>
      </c>
      <c r="L35" s="131"/>
      <c r="M35" s="131">
        <v>10.8</v>
      </c>
      <c r="N35" s="131">
        <v>2.0499999999999998</v>
      </c>
      <c r="O35" s="133">
        <f t="shared" si="35"/>
        <v>22.14</v>
      </c>
      <c r="P35" s="131" t="s">
        <v>3486</v>
      </c>
      <c r="Q35" s="131" t="s">
        <v>577</v>
      </c>
      <c r="R35" s="134"/>
      <c r="S35" s="134"/>
      <c r="T35" s="134"/>
      <c r="U35" s="134"/>
      <c r="V35" s="134"/>
      <c r="W35" s="130">
        <v>1.1200000000000001</v>
      </c>
      <c r="X35" s="135">
        <v>51.01</v>
      </c>
      <c r="Y35" s="130" t="str">
        <f t="shared" si="36"/>
        <v>RECELL586</v>
      </c>
      <c r="Z35" s="130" t="str">
        <f t="shared" si="37"/>
        <v>3/UR18650RX</v>
      </c>
      <c r="AA35" s="135">
        <f t="shared" si="38"/>
        <v>1.1200000000000001</v>
      </c>
      <c r="AB35" s="135">
        <f t="shared" si="39"/>
        <v>11.8</v>
      </c>
      <c r="AC35" s="130">
        <f t="shared" si="40"/>
        <v>51.01</v>
      </c>
      <c r="AD35" s="130" t="str">
        <f t="shared" si="41"/>
        <v>66002-321</v>
      </c>
      <c r="AE35" s="136"/>
      <c r="AF35" s="137"/>
      <c r="AG35" s="1" t="s">
        <v>13</v>
      </c>
      <c r="AH35" s="43" t="s">
        <v>323</v>
      </c>
    </row>
    <row r="36" spans="1:34" s="138" customFormat="1" x14ac:dyDescent="0.25">
      <c r="A36" s="140">
        <v>44516</v>
      </c>
      <c r="B36" s="55" t="s">
        <v>3714</v>
      </c>
      <c r="C36" s="51"/>
      <c r="D36" s="51" t="s">
        <v>3716</v>
      </c>
      <c r="E36" s="54">
        <v>44596</v>
      </c>
      <c r="F36" s="51" t="s">
        <v>571</v>
      </c>
      <c r="G36" s="48" t="s">
        <v>3715</v>
      </c>
      <c r="H36" s="52">
        <v>30</v>
      </c>
      <c r="I36" s="1"/>
      <c r="J36" s="1">
        <v>60.27</v>
      </c>
      <c r="K36" s="132">
        <v>936220</v>
      </c>
      <c r="L36" s="131"/>
      <c r="M36" s="131"/>
      <c r="N36" s="131"/>
      <c r="O36" s="133">
        <f t="shared" si="35"/>
        <v>0</v>
      </c>
      <c r="P36" s="131"/>
      <c r="Q36" s="131"/>
      <c r="R36" s="134"/>
      <c r="S36" s="134"/>
      <c r="T36" s="134"/>
      <c r="U36" s="134"/>
      <c r="V36" s="134"/>
      <c r="W36" s="130">
        <v>1.3</v>
      </c>
      <c r="X36" s="135">
        <v>146.5</v>
      </c>
      <c r="Y36" s="130" t="str">
        <f t="shared" si="36"/>
        <v>CH157B</v>
      </c>
      <c r="Z36" s="130">
        <f t="shared" si="37"/>
        <v>0</v>
      </c>
      <c r="AA36" s="135">
        <f t="shared" si="38"/>
        <v>1.3</v>
      </c>
      <c r="AB36" s="135">
        <f t="shared" si="39"/>
        <v>60.27</v>
      </c>
      <c r="AC36" s="130">
        <f t="shared" si="40"/>
        <v>146.5</v>
      </c>
      <c r="AD36" s="130" t="str">
        <f t="shared" si="41"/>
        <v>66000-067</v>
      </c>
      <c r="AE36" s="136"/>
      <c r="AF36" s="137"/>
      <c r="AG36" s="1" t="s">
        <v>153</v>
      </c>
      <c r="AH36" s="43">
        <v>65616</v>
      </c>
    </row>
    <row r="37" spans="1:34" x14ac:dyDescent="0.25">
      <c r="A37" s="147">
        <v>44715</v>
      </c>
      <c r="B37" s="82" t="s">
        <v>5180</v>
      </c>
      <c r="C37" s="51" t="s">
        <v>4386</v>
      </c>
      <c r="D37" s="51" t="s">
        <v>4387</v>
      </c>
      <c r="E37" s="54">
        <v>44711</v>
      </c>
      <c r="F37" s="51" t="s">
        <v>3219</v>
      </c>
      <c r="G37" s="48" t="s">
        <v>4385</v>
      </c>
      <c r="H37" s="52">
        <v>1</v>
      </c>
      <c r="I37" s="51" t="s">
        <v>318</v>
      </c>
      <c r="J37" s="1">
        <v>1377.83</v>
      </c>
      <c r="K37" s="132">
        <v>946362</v>
      </c>
      <c r="L37" s="131"/>
      <c r="M37" s="131">
        <v>25.2</v>
      </c>
      <c r="N37" s="131">
        <v>69</v>
      </c>
      <c r="O37" s="133">
        <f t="shared" si="35"/>
        <v>1738.8</v>
      </c>
      <c r="P37" s="131" t="s">
        <v>3486</v>
      </c>
      <c r="Q37" s="131" t="s">
        <v>4389</v>
      </c>
      <c r="R37" s="134"/>
      <c r="S37" s="134"/>
      <c r="T37" s="134"/>
      <c r="U37" s="134"/>
      <c r="V37" s="134"/>
      <c r="W37" s="130">
        <v>5</v>
      </c>
      <c r="X37" s="135">
        <v>3890</v>
      </c>
      <c r="Y37" s="130" t="str">
        <f t="shared" si="36"/>
        <v>RL1554</v>
      </c>
      <c r="Z37" s="130" t="str">
        <f t="shared" si="37"/>
        <v>280/NCR18650GA</v>
      </c>
      <c r="AA37" s="135">
        <f t="shared" si="38"/>
        <v>5</v>
      </c>
      <c r="AB37" s="135">
        <f t="shared" si="39"/>
        <v>1377.83</v>
      </c>
      <c r="AC37" s="130">
        <f t="shared" si="40"/>
        <v>3890</v>
      </c>
      <c r="AD37" s="130" t="str">
        <f t="shared" si="41"/>
        <v>67001-885</v>
      </c>
      <c r="AE37" s="136"/>
      <c r="AF37" s="137"/>
      <c r="AG37" s="1" t="s">
        <v>153</v>
      </c>
      <c r="AH37" s="43">
        <v>2499</v>
      </c>
    </row>
    <row r="38" spans="1:34" x14ac:dyDescent="0.25">
      <c r="A38" s="140">
        <v>44740</v>
      </c>
      <c r="B38" s="55" t="s">
        <v>5380</v>
      </c>
      <c r="C38" s="51" t="s">
        <v>1277</v>
      </c>
      <c r="D38" s="51" t="s">
        <v>392</v>
      </c>
      <c r="E38" s="54">
        <v>44740</v>
      </c>
      <c r="F38" s="51" t="s">
        <v>255</v>
      </c>
      <c r="G38" s="48" t="s">
        <v>5381</v>
      </c>
      <c r="H38" s="52">
        <v>1</v>
      </c>
      <c r="I38" s="51" t="s">
        <v>315</v>
      </c>
      <c r="J38" s="1">
        <v>6.54</v>
      </c>
      <c r="K38" s="132">
        <v>961919</v>
      </c>
      <c r="L38" s="131"/>
      <c r="M38" s="131">
        <v>4.8</v>
      </c>
      <c r="N38" s="131">
        <v>1.65</v>
      </c>
      <c r="O38" s="133">
        <f t="shared" si="35"/>
        <v>7.919999999999999</v>
      </c>
      <c r="P38" s="131" t="s">
        <v>3497</v>
      </c>
      <c r="Q38" s="131" t="s">
        <v>562</v>
      </c>
      <c r="R38" s="134"/>
      <c r="S38" s="134"/>
      <c r="T38" s="134"/>
      <c r="U38" s="134"/>
      <c r="V38" s="134"/>
      <c r="W38" s="130">
        <v>1</v>
      </c>
      <c r="X38" s="135">
        <v>30</v>
      </c>
      <c r="Y38" s="130" t="str">
        <f t="shared" si="36"/>
        <v>RECELL</v>
      </c>
      <c r="Z38" s="130" t="str">
        <f t="shared" si="37"/>
        <v>4/HR-AAU</v>
      </c>
      <c r="AA38" s="135">
        <f t="shared" si="38"/>
        <v>1</v>
      </c>
      <c r="AB38" s="135">
        <f t="shared" si="39"/>
        <v>6.54</v>
      </c>
      <c r="AC38" s="130">
        <f t="shared" si="40"/>
        <v>30</v>
      </c>
      <c r="AD38" s="130" t="str">
        <f t="shared" si="41"/>
        <v>30006-234</v>
      </c>
      <c r="AE38" s="136"/>
      <c r="AF38" s="137"/>
      <c r="AG38" s="1" t="s">
        <v>151</v>
      </c>
      <c r="AH38" s="43" t="s">
        <v>277</v>
      </c>
    </row>
    <row r="39" spans="1:34" x14ac:dyDescent="0.25">
      <c r="A39" s="147">
        <v>44652</v>
      </c>
      <c r="B39" s="82" t="s">
        <v>4769</v>
      </c>
      <c r="C39" s="51" t="s">
        <v>4773</v>
      </c>
      <c r="D39" s="51" t="s">
        <v>4774</v>
      </c>
      <c r="E39" s="54">
        <v>44652</v>
      </c>
      <c r="F39" s="51" t="s">
        <v>4770</v>
      </c>
      <c r="G39" s="48" t="s">
        <v>4771</v>
      </c>
      <c r="H39" s="52">
        <v>1</v>
      </c>
      <c r="I39" s="51" t="s">
        <v>4772</v>
      </c>
      <c r="J39" s="1">
        <v>607.54</v>
      </c>
      <c r="K39" s="132">
        <v>951367</v>
      </c>
      <c r="L39" s="131"/>
      <c r="M39" s="131">
        <v>12.8</v>
      </c>
      <c r="N39" s="131">
        <v>30</v>
      </c>
      <c r="O39" s="133">
        <f t="shared" ref="O39:O44" si="42">N39*M39</f>
        <v>384</v>
      </c>
      <c r="P39" s="131" t="s">
        <v>508</v>
      </c>
      <c r="Q39" s="131" t="s">
        <v>412</v>
      </c>
      <c r="R39" s="134"/>
      <c r="S39" s="134"/>
      <c r="T39" s="134"/>
      <c r="U39" s="134"/>
      <c r="V39" s="134"/>
      <c r="W39" s="130">
        <v>4</v>
      </c>
      <c r="X39" s="135">
        <v>1100</v>
      </c>
      <c r="Y39" s="130" t="str">
        <f t="shared" ref="Y39:Y44" si="43">D39</f>
        <v>RL1575</v>
      </c>
      <c r="Z39" s="130" t="str">
        <f t="shared" ref="Z39:Z44" si="44">C39</f>
        <v>1/12LFP30</v>
      </c>
      <c r="AA39" s="135">
        <f t="shared" ref="AA39:AA44" si="45">W39</f>
        <v>4</v>
      </c>
      <c r="AB39" s="135">
        <f t="shared" ref="AB39:AB44" si="46">J39</f>
        <v>607.54</v>
      </c>
      <c r="AC39" s="130">
        <f t="shared" ref="AC39:AC44" si="47">X39</f>
        <v>1100</v>
      </c>
      <c r="AD39" s="130" t="str">
        <f t="shared" ref="AD39:AD44" si="48">G39</f>
        <v>67001-032</v>
      </c>
      <c r="AE39" s="136"/>
      <c r="AF39" s="137"/>
      <c r="AG39" s="1" t="s">
        <v>151</v>
      </c>
      <c r="AH39" s="43">
        <v>2114</v>
      </c>
    </row>
    <row r="40" spans="1:34" x14ac:dyDescent="0.25">
      <c r="A40" s="227">
        <v>44721</v>
      </c>
      <c r="B40" s="228" t="s">
        <v>5257</v>
      </c>
      <c r="C40" s="51" t="s">
        <v>5261</v>
      </c>
      <c r="D40" s="51" t="s">
        <v>119</v>
      </c>
      <c r="E40" s="54">
        <v>44720</v>
      </c>
      <c r="F40" s="51" t="s">
        <v>5258</v>
      </c>
      <c r="G40" s="48" t="s">
        <v>5259</v>
      </c>
      <c r="H40" s="52">
        <v>1</v>
      </c>
      <c r="I40" s="51" t="s">
        <v>5260</v>
      </c>
      <c r="J40" s="1">
        <v>508.29</v>
      </c>
      <c r="K40" s="132">
        <v>959455</v>
      </c>
      <c r="L40" s="131"/>
      <c r="M40" s="131"/>
      <c r="N40" s="131"/>
      <c r="O40" s="133">
        <f t="shared" si="42"/>
        <v>0</v>
      </c>
      <c r="P40" s="131"/>
      <c r="Q40" s="131"/>
      <c r="R40" s="134"/>
      <c r="S40" s="134"/>
      <c r="T40" s="134"/>
      <c r="U40" s="134"/>
      <c r="V40" s="134"/>
      <c r="W40" s="130">
        <v>1</v>
      </c>
      <c r="X40" s="135">
        <v>584.4</v>
      </c>
      <c r="Y40" s="130" t="str">
        <f t="shared" si="43"/>
        <v>PACK</v>
      </c>
      <c r="Z40" s="130" t="str">
        <f t="shared" si="44"/>
        <v>CERBO GX</v>
      </c>
      <c r="AA40" s="135">
        <f t="shared" si="45"/>
        <v>1</v>
      </c>
      <c r="AB40" s="135">
        <f t="shared" si="46"/>
        <v>508.29</v>
      </c>
      <c r="AC40" s="130">
        <f t="shared" si="47"/>
        <v>584.4</v>
      </c>
      <c r="AD40" s="130" t="str">
        <f t="shared" si="48"/>
        <v>64900-557T50</v>
      </c>
      <c r="AE40" s="136"/>
      <c r="AF40" s="137"/>
      <c r="AG40" s="1" t="s">
        <v>151</v>
      </c>
      <c r="AH40" s="43">
        <v>2269</v>
      </c>
    </row>
    <row r="41" spans="1:34" x14ac:dyDescent="0.25">
      <c r="A41" s="144">
        <v>44762</v>
      </c>
      <c r="B41" s="56" t="s">
        <v>5591</v>
      </c>
      <c r="C41" s="51" t="s">
        <v>5593</v>
      </c>
      <c r="D41" s="51" t="s">
        <v>392</v>
      </c>
      <c r="E41" s="54">
        <v>44775</v>
      </c>
      <c r="F41" s="51" t="s">
        <v>105</v>
      </c>
      <c r="G41" s="48" t="s">
        <v>5592</v>
      </c>
      <c r="H41" s="52">
        <v>1</v>
      </c>
      <c r="I41" s="51" t="s">
        <v>4323</v>
      </c>
      <c r="J41" s="1">
        <v>22.41</v>
      </c>
      <c r="K41" s="132">
        <v>964606</v>
      </c>
      <c r="L41" s="131"/>
      <c r="M41" s="131">
        <v>14.4</v>
      </c>
      <c r="N41" s="131">
        <v>5.0999999999999996</v>
      </c>
      <c r="O41" s="133">
        <f t="shared" si="42"/>
        <v>73.44</v>
      </c>
      <c r="P41" s="131" t="s">
        <v>3486</v>
      </c>
      <c r="Q41" s="131" t="s">
        <v>92</v>
      </c>
      <c r="R41" s="134"/>
      <c r="S41" s="134"/>
      <c r="T41" s="134"/>
      <c r="U41" s="134"/>
      <c r="V41" s="134"/>
      <c r="W41" s="130">
        <v>2</v>
      </c>
      <c r="X41" s="135">
        <v>98</v>
      </c>
      <c r="Y41" s="130" t="str">
        <f t="shared" si="43"/>
        <v>RECELL</v>
      </c>
      <c r="Z41" s="130" t="str">
        <f t="shared" si="44"/>
        <v>8/UR1865ZM2</v>
      </c>
      <c r="AA41" s="135">
        <f t="shared" si="45"/>
        <v>2</v>
      </c>
      <c r="AB41" s="135">
        <f t="shared" si="46"/>
        <v>22.41</v>
      </c>
      <c r="AC41" s="130">
        <f t="shared" si="47"/>
        <v>98</v>
      </c>
      <c r="AD41" s="130" t="str">
        <f t="shared" si="48"/>
        <v>66000-842</v>
      </c>
      <c r="AE41" s="136"/>
      <c r="AF41" s="137"/>
      <c r="AG41" s="1" t="s">
        <v>13</v>
      </c>
      <c r="AH41" s="43" t="s">
        <v>294</v>
      </c>
    </row>
    <row r="42" spans="1:34" x14ac:dyDescent="0.25">
      <c r="A42" s="139">
        <v>44781</v>
      </c>
      <c r="B42" s="58" t="s">
        <v>5751</v>
      </c>
      <c r="C42" s="51" t="s">
        <v>5754</v>
      </c>
      <c r="D42" s="51" t="s">
        <v>5755</v>
      </c>
      <c r="E42" s="54">
        <v>44778</v>
      </c>
      <c r="F42" s="51" t="s">
        <v>3399</v>
      </c>
      <c r="G42" s="48" t="s">
        <v>5752</v>
      </c>
      <c r="H42" s="52">
        <v>1</v>
      </c>
      <c r="I42" s="51" t="s">
        <v>5753</v>
      </c>
      <c r="J42" s="1">
        <v>38.6</v>
      </c>
      <c r="K42" s="132">
        <v>966813</v>
      </c>
      <c r="L42" s="131"/>
      <c r="M42" s="131"/>
      <c r="N42" s="131"/>
      <c r="O42" s="133">
        <f t="shared" si="42"/>
        <v>0</v>
      </c>
      <c r="P42" s="131"/>
      <c r="Q42" s="131"/>
      <c r="R42" s="134"/>
      <c r="S42" s="134"/>
      <c r="T42" s="134"/>
      <c r="U42" s="134"/>
      <c r="V42" s="134"/>
      <c r="W42" s="130">
        <v>2</v>
      </c>
      <c r="X42" s="135">
        <v>176</v>
      </c>
      <c r="Y42" s="130" t="str">
        <f t="shared" si="43"/>
        <v>CH601</v>
      </c>
      <c r="Z42" s="130" t="str">
        <f t="shared" si="44"/>
        <v>CH1-FUB03-10</v>
      </c>
      <c r="AA42" s="135">
        <f t="shared" si="45"/>
        <v>2</v>
      </c>
      <c r="AB42" s="135">
        <f t="shared" si="46"/>
        <v>38.6</v>
      </c>
      <c r="AC42" s="130">
        <f t="shared" si="47"/>
        <v>176</v>
      </c>
      <c r="AD42" s="130" t="str">
        <f t="shared" si="48"/>
        <v>20006-473BA225030</v>
      </c>
      <c r="AE42" s="136"/>
      <c r="AF42" s="137"/>
      <c r="AG42" s="1" t="s">
        <v>152</v>
      </c>
      <c r="AH42" s="43">
        <v>20965</v>
      </c>
    </row>
    <row r="43" spans="1:34" x14ac:dyDescent="0.25">
      <c r="A43" s="146">
        <v>44847</v>
      </c>
      <c r="B43" s="57" t="s">
        <v>6215</v>
      </c>
      <c r="C43" s="51" t="s">
        <v>2247</v>
      </c>
      <c r="D43" s="51" t="s">
        <v>2248</v>
      </c>
      <c r="E43" s="54">
        <v>44838</v>
      </c>
      <c r="F43" s="51" t="s">
        <v>282</v>
      </c>
      <c r="G43" s="48" t="s">
        <v>2245</v>
      </c>
      <c r="H43" s="52">
        <v>1</v>
      </c>
      <c r="I43" s="51" t="s">
        <v>2246</v>
      </c>
      <c r="J43" s="1">
        <v>2.4300000000000002</v>
      </c>
      <c r="K43" s="132">
        <v>973760</v>
      </c>
      <c r="L43" s="131" t="s">
        <v>6216</v>
      </c>
      <c r="M43" s="131">
        <v>3.7</v>
      </c>
      <c r="N43" s="131">
        <v>1.7</v>
      </c>
      <c r="O43" s="133">
        <f t="shared" si="42"/>
        <v>6.29</v>
      </c>
      <c r="P43" s="131" t="s">
        <v>3486</v>
      </c>
      <c r="Q43" s="131" t="s">
        <v>412</v>
      </c>
      <c r="R43" s="134"/>
      <c r="S43" s="134"/>
      <c r="T43" s="134"/>
      <c r="U43" s="134"/>
      <c r="V43" s="134"/>
      <c r="W43" s="130">
        <v>0.66</v>
      </c>
      <c r="X43" s="135">
        <v>12.58</v>
      </c>
      <c r="Y43" s="130" t="str">
        <f t="shared" si="43"/>
        <v>PACK105</v>
      </c>
      <c r="Z43" s="130" t="str">
        <f t="shared" si="44"/>
        <v>1/UR18500FK</v>
      </c>
      <c r="AA43" s="135">
        <f t="shared" si="45"/>
        <v>0.66</v>
      </c>
      <c r="AB43" s="135">
        <f t="shared" si="46"/>
        <v>2.4300000000000002</v>
      </c>
      <c r="AC43" s="130">
        <f t="shared" si="47"/>
        <v>12.58</v>
      </c>
      <c r="AD43" s="130" t="str">
        <f t="shared" si="48"/>
        <v>30008-091SHB37</v>
      </c>
      <c r="AE43" s="136"/>
      <c r="AF43" s="137"/>
      <c r="AG43" s="1" t="s">
        <v>573</v>
      </c>
      <c r="AH43" s="43" t="s">
        <v>283</v>
      </c>
    </row>
    <row r="44" spans="1:34" x14ac:dyDescent="0.25">
      <c r="A44" s="140">
        <v>44859</v>
      </c>
      <c r="B44" s="55" t="s">
        <v>6381</v>
      </c>
      <c r="C44" s="51" t="s">
        <v>6384</v>
      </c>
      <c r="D44" s="51" t="s">
        <v>6385</v>
      </c>
      <c r="E44" s="54">
        <v>44858</v>
      </c>
      <c r="F44" s="51" t="s">
        <v>744</v>
      </c>
      <c r="G44" s="48" t="s">
        <v>6382</v>
      </c>
      <c r="H44" s="52">
        <v>2</v>
      </c>
      <c r="I44" s="51" t="s">
        <v>6383</v>
      </c>
      <c r="J44" s="1">
        <v>23.7</v>
      </c>
      <c r="K44" s="132">
        <v>976060</v>
      </c>
      <c r="L44" s="131"/>
      <c r="M44" s="131"/>
      <c r="N44" s="131"/>
      <c r="O44" s="133">
        <f t="shared" si="42"/>
        <v>0</v>
      </c>
      <c r="P44" s="131"/>
      <c r="Q44" s="131"/>
      <c r="R44" s="134"/>
      <c r="S44" s="134"/>
      <c r="T44" s="134"/>
      <c r="U44" s="134"/>
      <c r="V44" s="134"/>
      <c r="W44" s="130">
        <v>1</v>
      </c>
      <c r="X44" s="135">
        <v>64.099999999999994</v>
      </c>
      <c r="Y44" s="130" t="str">
        <f t="shared" si="43"/>
        <v>CA</v>
      </c>
      <c r="Z44" s="130" t="str">
        <f t="shared" si="44"/>
        <v>1/CP100L1002.001</v>
      </c>
      <c r="AA44" s="135">
        <f t="shared" si="45"/>
        <v>1</v>
      </c>
      <c r="AB44" s="135">
        <f t="shared" si="46"/>
        <v>23.7</v>
      </c>
      <c r="AC44" s="130">
        <f t="shared" si="47"/>
        <v>64.099999999999994</v>
      </c>
      <c r="AD44" s="130" t="str">
        <f t="shared" si="48"/>
        <v>20005-989D</v>
      </c>
      <c r="AE44" s="136"/>
      <c r="AF44" s="137"/>
      <c r="AG44" s="1" t="s">
        <v>151</v>
      </c>
      <c r="AH44" s="43">
        <v>2102</v>
      </c>
    </row>
    <row r="45" spans="1:34" x14ac:dyDescent="0.25">
      <c r="A45" s="140">
        <v>44783</v>
      </c>
      <c r="B45" s="55" t="s">
        <v>5789</v>
      </c>
      <c r="C45" s="51" t="s">
        <v>3700</v>
      </c>
      <c r="D45" s="51" t="s">
        <v>3701</v>
      </c>
      <c r="E45" s="54">
        <v>44803</v>
      </c>
      <c r="F45" s="51" t="s">
        <v>5247</v>
      </c>
      <c r="G45" s="48" t="s">
        <v>3699</v>
      </c>
      <c r="H45" s="52">
        <v>10</v>
      </c>
      <c r="I45" s="51" t="s">
        <v>1395</v>
      </c>
      <c r="J45" s="1">
        <v>16.47</v>
      </c>
      <c r="K45" s="132">
        <v>967235</v>
      </c>
      <c r="L45" s="131"/>
      <c r="M45" s="131">
        <v>11.1</v>
      </c>
      <c r="N45" s="131">
        <v>4.9000000000000004</v>
      </c>
      <c r="O45" s="133">
        <f t="shared" ref="O45:O50" si="49">N45*M45</f>
        <v>54.39</v>
      </c>
      <c r="P45" s="131" t="s">
        <v>3486</v>
      </c>
      <c r="Q45" s="131" t="s">
        <v>577</v>
      </c>
      <c r="R45" s="134"/>
      <c r="S45" s="134"/>
      <c r="T45" s="134"/>
      <c r="U45" s="134"/>
      <c r="V45" s="134"/>
      <c r="W45" s="130">
        <v>3</v>
      </c>
      <c r="X45" s="135">
        <v>350</v>
      </c>
      <c r="Y45" s="130" t="str">
        <f t="shared" ref="Y45:Y50" si="50">D45</f>
        <v>DH54B</v>
      </c>
      <c r="Z45" s="130" t="str">
        <f t="shared" ref="Z45:Z50" si="51">C45</f>
        <v>3/INR21700-50E</v>
      </c>
      <c r="AA45" s="135">
        <f t="shared" ref="AA45:AA50" si="52">W45</f>
        <v>3</v>
      </c>
      <c r="AB45" s="135">
        <f t="shared" ref="AB45:AB50" si="53">J45</f>
        <v>16.47</v>
      </c>
      <c r="AC45" s="130">
        <f t="shared" ref="AC45:AC50" si="54">X45</f>
        <v>350</v>
      </c>
      <c r="AD45" s="130" t="str">
        <f t="shared" ref="AD45:AD50" si="55">G45</f>
        <v>66002-623B</v>
      </c>
      <c r="AE45" s="136"/>
      <c r="AF45" s="137"/>
      <c r="AG45" s="1" t="s">
        <v>153</v>
      </c>
      <c r="AH45" s="43">
        <v>66424</v>
      </c>
    </row>
    <row r="46" spans="1:34" x14ac:dyDescent="0.25">
      <c r="A46" s="146">
        <v>44903</v>
      </c>
      <c r="B46" s="57" t="s">
        <v>6652</v>
      </c>
      <c r="C46" s="51" t="s">
        <v>275</v>
      </c>
      <c r="D46" s="51" t="s">
        <v>498</v>
      </c>
      <c r="E46" s="54">
        <v>44900</v>
      </c>
      <c r="F46" s="51" t="s">
        <v>6653</v>
      </c>
      <c r="G46" s="48" t="s">
        <v>497</v>
      </c>
      <c r="H46" s="52">
        <v>1</v>
      </c>
      <c r="I46" s="51" t="s">
        <v>116</v>
      </c>
      <c r="J46" s="1">
        <v>21.38</v>
      </c>
      <c r="K46" s="132">
        <v>980991</v>
      </c>
      <c r="L46" s="131"/>
      <c r="M46" s="131">
        <v>11.1</v>
      </c>
      <c r="N46" s="131">
        <v>2</v>
      </c>
      <c r="O46" s="133">
        <f t="shared" si="49"/>
        <v>22.2</v>
      </c>
      <c r="P46" s="131" t="s">
        <v>3486</v>
      </c>
      <c r="Q46" s="131" t="s">
        <v>577</v>
      </c>
      <c r="R46" s="134"/>
      <c r="S46" s="134"/>
      <c r="T46" s="134"/>
      <c r="U46" s="134"/>
      <c r="V46" s="134"/>
      <c r="W46" s="130">
        <v>2.97</v>
      </c>
      <c r="X46" s="135">
        <v>82</v>
      </c>
      <c r="Y46" s="130" t="str">
        <f t="shared" si="50"/>
        <v>RL980</v>
      </c>
      <c r="Z46" s="130" t="str">
        <f t="shared" si="51"/>
        <v>3/UF103450P</v>
      </c>
      <c r="AA46" s="135">
        <f t="shared" si="52"/>
        <v>2.97</v>
      </c>
      <c r="AB46" s="135">
        <f t="shared" si="53"/>
        <v>21.38</v>
      </c>
      <c r="AC46" s="130">
        <f t="shared" si="54"/>
        <v>82</v>
      </c>
      <c r="AD46" s="130" t="str">
        <f t="shared" si="55"/>
        <v>30008-144SHARK</v>
      </c>
      <c r="AE46" s="136"/>
      <c r="AF46" s="137"/>
      <c r="AG46" s="1" t="s">
        <v>13</v>
      </c>
      <c r="AH46" s="43">
        <v>2788</v>
      </c>
    </row>
    <row r="47" spans="1:34" x14ac:dyDescent="0.25">
      <c r="A47" s="147">
        <v>44869</v>
      </c>
      <c r="B47" s="82" t="s">
        <v>6474</v>
      </c>
      <c r="C47" s="51" t="s">
        <v>6527</v>
      </c>
      <c r="D47" s="51" t="s">
        <v>6476</v>
      </c>
      <c r="E47" s="54">
        <v>44888</v>
      </c>
      <c r="F47" s="51" t="s">
        <v>105</v>
      </c>
      <c r="G47" s="48" t="s">
        <v>6475</v>
      </c>
      <c r="H47" s="52">
        <v>1</v>
      </c>
      <c r="I47" s="51" t="s">
        <v>654</v>
      </c>
      <c r="J47" s="1">
        <v>7.16</v>
      </c>
      <c r="K47" s="132">
        <v>977129</v>
      </c>
      <c r="L47" s="131"/>
      <c r="M47" s="131">
        <v>7.4</v>
      </c>
      <c r="N47" s="131">
        <v>2.25</v>
      </c>
      <c r="O47" s="133">
        <f t="shared" si="49"/>
        <v>16.650000000000002</v>
      </c>
      <c r="P47" s="131" t="s">
        <v>3486</v>
      </c>
      <c r="Q47" s="131" t="s">
        <v>582</v>
      </c>
      <c r="R47" s="134"/>
      <c r="S47" s="134"/>
      <c r="T47" s="134"/>
      <c r="U47" s="134"/>
      <c r="V47" s="134"/>
      <c r="W47" s="130">
        <v>1.54</v>
      </c>
      <c r="X47" s="135">
        <v>56</v>
      </c>
      <c r="Y47" s="130" t="str">
        <f t="shared" si="50"/>
        <v>RECELL246</v>
      </c>
      <c r="Z47" s="130" t="str">
        <f t="shared" si="51"/>
        <v>2/UR18650A</v>
      </c>
      <c r="AA47" s="135">
        <f t="shared" si="52"/>
        <v>1.54</v>
      </c>
      <c r="AB47" s="135">
        <f t="shared" si="53"/>
        <v>7.16</v>
      </c>
      <c r="AC47" s="130">
        <f t="shared" si="54"/>
        <v>56</v>
      </c>
      <c r="AD47" s="130" t="str">
        <f t="shared" si="55"/>
        <v>66001-282</v>
      </c>
      <c r="AE47" s="136"/>
      <c r="AF47" s="137"/>
      <c r="AG47" s="1" t="s">
        <v>13</v>
      </c>
      <c r="AH47" s="43" t="s">
        <v>294</v>
      </c>
    </row>
    <row r="48" spans="1:34" x14ac:dyDescent="0.25">
      <c r="A48" s="146">
        <v>44938</v>
      </c>
      <c r="B48" s="57" t="s">
        <v>6820</v>
      </c>
      <c r="C48" s="51" t="s">
        <v>6821</v>
      </c>
      <c r="D48" s="51" t="s">
        <v>980</v>
      </c>
      <c r="E48" s="54">
        <v>44937</v>
      </c>
      <c r="F48" s="51" t="s">
        <v>322</v>
      </c>
      <c r="G48" s="48" t="s">
        <v>816</v>
      </c>
      <c r="H48" s="52">
        <v>100</v>
      </c>
      <c r="I48" s="51" t="s">
        <v>978</v>
      </c>
      <c r="J48" s="1">
        <v>0.69</v>
      </c>
      <c r="K48" s="132">
        <v>984373</v>
      </c>
      <c r="L48" s="131"/>
      <c r="M48" s="131">
        <v>3</v>
      </c>
      <c r="N48" s="131">
        <v>0.22</v>
      </c>
      <c r="O48" s="133">
        <f t="shared" si="49"/>
        <v>0.66</v>
      </c>
      <c r="P48" s="131"/>
      <c r="Q48" s="131" t="s">
        <v>412</v>
      </c>
      <c r="R48" s="134"/>
      <c r="S48" s="134"/>
      <c r="T48" s="134"/>
      <c r="U48" s="134"/>
      <c r="V48" s="134"/>
      <c r="W48" s="130">
        <v>0.13</v>
      </c>
      <c r="X48" s="135">
        <v>8.2100000000000009</v>
      </c>
      <c r="Y48" s="130" t="str">
        <f t="shared" si="50"/>
        <v>L568</v>
      </c>
      <c r="Z48" s="130" t="str">
        <f t="shared" si="51"/>
        <v>CR2032MBU</v>
      </c>
      <c r="AA48" s="135">
        <f t="shared" si="52"/>
        <v>0.13</v>
      </c>
      <c r="AB48" s="135">
        <f t="shared" si="53"/>
        <v>0.69</v>
      </c>
      <c r="AC48" s="130">
        <f t="shared" si="54"/>
        <v>8.2100000000000009</v>
      </c>
      <c r="AD48" s="130" t="str">
        <f t="shared" si="55"/>
        <v>85000-203MBU</v>
      </c>
      <c r="AE48" s="136"/>
      <c r="AF48" s="137"/>
      <c r="AG48" s="1" t="s">
        <v>573</v>
      </c>
      <c r="AH48" s="43" t="s">
        <v>323</v>
      </c>
    </row>
    <row r="49" spans="1:35" x14ac:dyDescent="0.25">
      <c r="A49" s="140">
        <v>44973</v>
      </c>
      <c r="B49" s="55" t="s">
        <v>7103</v>
      </c>
      <c r="C49" s="51" t="s">
        <v>7106</v>
      </c>
      <c r="D49" s="51" t="s">
        <v>3794</v>
      </c>
      <c r="E49" s="54">
        <v>44991</v>
      </c>
      <c r="F49" s="51" t="s">
        <v>117</v>
      </c>
      <c r="G49" s="48" t="s">
        <v>7104</v>
      </c>
      <c r="H49" s="52">
        <v>7</v>
      </c>
      <c r="I49" s="51" t="s">
        <v>7105</v>
      </c>
      <c r="J49" s="1">
        <v>0.83</v>
      </c>
      <c r="K49" s="132">
        <v>988538</v>
      </c>
      <c r="L49" s="131"/>
      <c r="M49" s="131">
        <v>3</v>
      </c>
      <c r="N49" s="131">
        <v>0.62</v>
      </c>
      <c r="O49" s="133">
        <f t="shared" si="49"/>
        <v>1.8599999999999999</v>
      </c>
      <c r="P49" s="131" t="s">
        <v>538</v>
      </c>
      <c r="Q49" s="131" t="s">
        <v>412</v>
      </c>
      <c r="R49" s="134"/>
      <c r="S49" s="134"/>
      <c r="T49" s="134"/>
      <c r="U49" s="134"/>
      <c r="V49" s="134"/>
      <c r="W49" s="130">
        <v>0.5</v>
      </c>
      <c r="X49" s="135">
        <v>2.21</v>
      </c>
      <c r="Y49" s="130" t="str">
        <f t="shared" si="50"/>
        <v>TAG</v>
      </c>
      <c r="Z49" s="130" t="str">
        <f t="shared" si="51"/>
        <v>CR2450/F1AN</v>
      </c>
      <c r="AA49" s="135">
        <f t="shared" si="52"/>
        <v>0.5</v>
      </c>
      <c r="AB49" s="135">
        <f t="shared" si="53"/>
        <v>0.83</v>
      </c>
      <c r="AC49" s="130">
        <f t="shared" si="54"/>
        <v>2.21</v>
      </c>
      <c r="AD49" s="130" t="str">
        <f t="shared" si="55"/>
        <v>46000-030FAN</v>
      </c>
      <c r="AE49" s="136"/>
      <c r="AF49" s="137"/>
      <c r="AG49" s="1" t="s">
        <v>573</v>
      </c>
      <c r="AH49" s="43">
        <v>24232</v>
      </c>
    </row>
    <row r="50" spans="1:35" x14ac:dyDescent="0.25">
      <c r="A50" s="139">
        <v>44977</v>
      </c>
      <c r="B50" s="58" t="s">
        <v>7119</v>
      </c>
      <c r="C50" s="51" t="s">
        <v>2954</v>
      </c>
      <c r="D50" s="51" t="s">
        <v>7120</v>
      </c>
      <c r="E50" s="54">
        <v>44988</v>
      </c>
      <c r="F50" s="51" t="s">
        <v>417</v>
      </c>
      <c r="G50" s="48" t="s">
        <v>7121</v>
      </c>
      <c r="H50" s="52">
        <v>20</v>
      </c>
      <c r="I50" s="51" t="s">
        <v>293</v>
      </c>
      <c r="J50" s="1">
        <v>17.760000000000002</v>
      </c>
      <c r="K50" s="132">
        <v>988305</v>
      </c>
      <c r="L50" s="131" t="s">
        <v>7122</v>
      </c>
      <c r="M50" s="131">
        <v>12</v>
      </c>
      <c r="N50" s="131">
        <v>1.7</v>
      </c>
      <c r="O50" s="133">
        <f t="shared" si="49"/>
        <v>20.399999999999999</v>
      </c>
      <c r="P50" s="131" t="s">
        <v>3497</v>
      </c>
      <c r="Q50" s="131" t="s">
        <v>584</v>
      </c>
      <c r="R50" s="134"/>
      <c r="S50" s="134"/>
      <c r="T50" s="134"/>
      <c r="U50" s="134"/>
      <c r="V50" s="134"/>
      <c r="W50" s="130">
        <v>0.33</v>
      </c>
      <c r="X50" s="135">
        <v>104.02</v>
      </c>
      <c r="Y50" s="130" t="str">
        <f t="shared" si="50"/>
        <v>88007005 NiMH 12V 1.7Ah (N673)</v>
      </c>
      <c r="Z50" s="130" t="str">
        <f t="shared" si="51"/>
        <v>10/AA1700</v>
      </c>
      <c r="AA50" s="135">
        <f t="shared" si="52"/>
        <v>0.33</v>
      </c>
      <c r="AB50" s="135">
        <f t="shared" si="53"/>
        <v>17.760000000000002</v>
      </c>
      <c r="AC50" s="130">
        <f t="shared" si="54"/>
        <v>104.02</v>
      </c>
      <c r="AD50" s="130" t="str">
        <f t="shared" si="55"/>
        <v>22000-183</v>
      </c>
      <c r="AE50" s="136"/>
      <c r="AF50" s="137"/>
      <c r="AG50" s="1" t="s">
        <v>13</v>
      </c>
      <c r="AH50" s="43">
        <v>35572</v>
      </c>
    </row>
    <row r="51" spans="1:35" x14ac:dyDescent="0.25">
      <c r="A51" s="147">
        <v>44771</v>
      </c>
      <c r="B51" s="82" t="s">
        <v>5699</v>
      </c>
      <c r="C51" s="51" t="s">
        <v>5703</v>
      </c>
      <c r="D51" s="51" t="s">
        <v>5704</v>
      </c>
      <c r="E51" s="54">
        <v>44784</v>
      </c>
      <c r="F51" s="51" t="s">
        <v>5700</v>
      </c>
      <c r="G51" s="48" t="s">
        <v>5701</v>
      </c>
      <c r="H51" s="52">
        <v>1</v>
      </c>
      <c r="I51" s="51" t="s">
        <v>5702</v>
      </c>
      <c r="J51" s="1">
        <v>115.14</v>
      </c>
      <c r="K51" s="132">
        <v>965813</v>
      </c>
      <c r="L51" s="131"/>
      <c r="M51" s="131"/>
      <c r="N51" s="131"/>
      <c r="O51" s="133">
        <f t="shared" ref="O51:O60" si="56">N51*M51</f>
        <v>0</v>
      </c>
      <c r="P51" s="131"/>
      <c r="Q51" s="131"/>
      <c r="R51" s="134"/>
      <c r="S51" s="134"/>
      <c r="T51" s="134"/>
      <c r="U51" s="134"/>
      <c r="V51" s="134"/>
      <c r="W51" s="130">
        <v>2</v>
      </c>
      <c r="X51" s="135">
        <v>250</v>
      </c>
      <c r="Y51" s="130" t="str">
        <f t="shared" ref="Y51:Y60" si="57">D51</f>
        <v>CH602</v>
      </c>
      <c r="Z51" s="130" t="str">
        <f t="shared" ref="Z51:Z60" si="58">C51</f>
        <v>ML12-30P3MET</v>
      </c>
      <c r="AA51" s="135">
        <f t="shared" ref="AA51:AA60" si="59">W51</f>
        <v>2</v>
      </c>
      <c r="AB51" s="135">
        <f t="shared" ref="AB51:AB60" si="60">J51</f>
        <v>115.14</v>
      </c>
      <c r="AC51" s="130">
        <f t="shared" ref="AC51:AC60" si="61">X51</f>
        <v>250</v>
      </c>
      <c r="AD51" s="130" t="str">
        <f t="shared" ref="AD51:AD60" si="62">G51</f>
        <v>66002-929</v>
      </c>
      <c r="AE51" s="136"/>
      <c r="AF51" s="137"/>
      <c r="AG51" s="1" t="s">
        <v>151</v>
      </c>
      <c r="AH51" s="43">
        <v>2717</v>
      </c>
    </row>
    <row r="52" spans="1:35" x14ac:dyDescent="0.25">
      <c r="A52" s="146">
        <v>44994</v>
      </c>
      <c r="B52" s="57" t="s">
        <v>7222</v>
      </c>
      <c r="C52" s="51" t="s">
        <v>7223</v>
      </c>
      <c r="D52" s="51" t="s">
        <v>217</v>
      </c>
      <c r="E52" s="54">
        <v>45016</v>
      </c>
      <c r="F52" s="51" t="s">
        <v>322</v>
      </c>
      <c r="G52" s="48" t="s">
        <v>4051</v>
      </c>
      <c r="H52" s="52">
        <v>3</v>
      </c>
      <c r="I52" s="51" t="s">
        <v>128</v>
      </c>
      <c r="J52" s="1">
        <v>3.21</v>
      </c>
      <c r="K52" s="132">
        <v>989960</v>
      </c>
      <c r="L52" s="131"/>
      <c r="M52" s="131">
        <v>3</v>
      </c>
      <c r="N52" s="131">
        <v>1.8</v>
      </c>
      <c r="O52" s="133">
        <f t="shared" si="56"/>
        <v>5.4</v>
      </c>
      <c r="P52" s="131" t="s">
        <v>411</v>
      </c>
      <c r="Q52" s="131" t="s">
        <v>412</v>
      </c>
      <c r="R52" s="134"/>
      <c r="S52" s="134"/>
      <c r="T52" s="134"/>
      <c r="U52" s="134"/>
      <c r="V52" s="134"/>
      <c r="W52" s="130">
        <v>0.28999999999999998</v>
      </c>
      <c r="X52" s="135">
        <v>10.41</v>
      </c>
      <c r="Y52" s="130" t="str">
        <f t="shared" si="57"/>
        <v>L349</v>
      </c>
      <c r="Z52" s="130" t="str">
        <f t="shared" si="58"/>
        <v>1/CR14335SE</v>
      </c>
      <c r="AA52" s="135">
        <f t="shared" si="59"/>
        <v>0.28999999999999998</v>
      </c>
      <c r="AB52" s="135">
        <f t="shared" si="60"/>
        <v>3.21</v>
      </c>
      <c r="AC52" s="130">
        <f t="shared" si="61"/>
        <v>10.41</v>
      </c>
      <c r="AD52" s="130" t="str">
        <f t="shared" si="62"/>
        <v>32007-611FANUC</v>
      </c>
      <c r="AE52" s="136"/>
      <c r="AF52" s="137"/>
      <c r="AG52" s="1" t="s">
        <v>573</v>
      </c>
      <c r="AH52" s="43" t="s">
        <v>323</v>
      </c>
    </row>
    <row r="53" spans="1:35" x14ac:dyDescent="0.25">
      <c r="A53" s="139">
        <v>45012</v>
      </c>
      <c r="B53" s="58" t="s">
        <v>7353</v>
      </c>
      <c r="C53" s="51" t="s">
        <v>4941</v>
      </c>
      <c r="D53" s="51" t="s">
        <v>392</v>
      </c>
      <c r="E53" s="54">
        <v>45013</v>
      </c>
      <c r="F53" s="51" t="s">
        <v>2263</v>
      </c>
      <c r="G53" s="48" t="s">
        <v>7354</v>
      </c>
      <c r="H53" s="52">
        <v>2</v>
      </c>
      <c r="I53" s="51" t="s">
        <v>113</v>
      </c>
      <c r="J53" s="1">
        <v>15.57</v>
      </c>
      <c r="K53" s="132">
        <v>992973</v>
      </c>
      <c r="L53" s="131"/>
      <c r="M53" s="131">
        <v>10.8</v>
      </c>
      <c r="N53" s="131">
        <v>3.35</v>
      </c>
      <c r="O53" s="133">
        <f t="shared" si="56"/>
        <v>36.180000000000007</v>
      </c>
      <c r="P53" s="131" t="s">
        <v>3486</v>
      </c>
      <c r="Q53" s="131" t="s">
        <v>577</v>
      </c>
      <c r="R53" s="134"/>
      <c r="S53" s="134" t="s">
        <v>7376</v>
      </c>
      <c r="T53" s="134"/>
      <c r="U53" s="134"/>
      <c r="V53" s="134"/>
      <c r="W53" s="130">
        <v>0.5</v>
      </c>
      <c r="X53" s="135">
        <v>90</v>
      </c>
      <c r="Y53" s="130" t="str">
        <f t="shared" si="57"/>
        <v>RECELL</v>
      </c>
      <c r="Z53" s="130" t="str">
        <f t="shared" si="58"/>
        <v>3/NCR18650BF</v>
      </c>
      <c r="AA53" s="135">
        <f t="shared" si="59"/>
        <v>0.5</v>
      </c>
      <c r="AB53" s="135">
        <f t="shared" si="60"/>
        <v>15.57</v>
      </c>
      <c r="AC53" s="130">
        <f t="shared" si="61"/>
        <v>90</v>
      </c>
      <c r="AD53" s="130" t="str">
        <f t="shared" si="62"/>
        <v>66004-148</v>
      </c>
      <c r="AE53" s="136"/>
      <c r="AF53" s="137"/>
      <c r="AG53" s="1" t="s">
        <v>13</v>
      </c>
      <c r="AH53" s="43">
        <v>84379</v>
      </c>
    </row>
    <row r="54" spans="1:35" x14ac:dyDescent="0.25">
      <c r="A54" s="18">
        <v>44467</v>
      </c>
      <c r="B54" s="55" t="s">
        <v>3353</v>
      </c>
      <c r="C54" s="53" t="s">
        <v>771</v>
      </c>
      <c r="D54" s="53" t="s">
        <v>772</v>
      </c>
      <c r="E54" s="54">
        <v>44484</v>
      </c>
      <c r="F54" s="51" t="s">
        <v>108</v>
      </c>
      <c r="G54" s="48" t="s">
        <v>769</v>
      </c>
      <c r="H54" s="52">
        <v>350</v>
      </c>
      <c r="I54" s="51" t="s">
        <v>770</v>
      </c>
      <c r="J54" s="1">
        <v>25.02</v>
      </c>
      <c r="K54" s="7">
        <v>930678</v>
      </c>
      <c r="L54" s="24"/>
      <c r="M54" s="24">
        <v>3.7</v>
      </c>
      <c r="N54" s="24">
        <v>3.1</v>
      </c>
      <c r="O54" s="16">
        <f t="shared" si="56"/>
        <v>11.47</v>
      </c>
      <c r="P54" s="24" t="s">
        <v>130</v>
      </c>
      <c r="Q54" s="24" t="s">
        <v>715</v>
      </c>
      <c r="R54" s="25"/>
      <c r="S54" s="25"/>
      <c r="T54" s="25"/>
      <c r="U54" s="25"/>
      <c r="V54" s="25"/>
      <c r="W54" s="19">
        <v>0.69</v>
      </c>
      <c r="X54" s="26">
        <v>72.5</v>
      </c>
      <c r="Y54" s="19" t="str">
        <f t="shared" si="57"/>
        <v>RL1365</v>
      </c>
      <c r="Z54" s="19" t="str">
        <f t="shared" si="58"/>
        <v>5/LP852040</v>
      </c>
      <c r="AA54" s="26">
        <f t="shared" si="59"/>
        <v>0.69</v>
      </c>
      <c r="AB54" s="26">
        <f t="shared" si="60"/>
        <v>25.02</v>
      </c>
      <c r="AC54" s="19">
        <f t="shared" si="61"/>
        <v>72.5</v>
      </c>
      <c r="AD54" s="19" t="str">
        <f t="shared" si="62"/>
        <v>67001-596GTTSR</v>
      </c>
      <c r="AE54" s="32"/>
      <c r="AF54" s="34"/>
      <c r="AG54" s="1" t="s">
        <v>153</v>
      </c>
      <c r="AH54" s="43">
        <v>65551</v>
      </c>
      <c r="AI54" s="51"/>
    </row>
    <row r="55" spans="1:35" x14ac:dyDescent="0.25">
      <c r="A55" s="147">
        <v>44911</v>
      </c>
      <c r="B55" s="82" t="s">
        <v>6712</v>
      </c>
      <c r="C55" s="51" t="s">
        <v>6714</v>
      </c>
      <c r="D55" s="51" t="s">
        <v>3447</v>
      </c>
      <c r="E55" s="54">
        <v>44932</v>
      </c>
      <c r="F55" s="51" t="s">
        <v>6713</v>
      </c>
      <c r="G55" s="48" t="s">
        <v>3444</v>
      </c>
      <c r="H55" s="52">
        <v>2</v>
      </c>
      <c r="I55" s="51" t="s">
        <v>4889</v>
      </c>
      <c r="J55" s="1">
        <v>205.3</v>
      </c>
      <c r="K55" s="132">
        <v>979802</v>
      </c>
      <c r="L55" s="131"/>
      <c r="M55" s="131">
        <v>25.6</v>
      </c>
      <c r="N55" s="131">
        <v>11.2</v>
      </c>
      <c r="O55" s="133">
        <f t="shared" si="56"/>
        <v>286.71999999999997</v>
      </c>
      <c r="P55" s="131" t="s">
        <v>508</v>
      </c>
      <c r="Q55" s="131" t="s">
        <v>3224</v>
      </c>
      <c r="R55" s="134"/>
      <c r="S55" s="134"/>
      <c r="T55" s="134"/>
      <c r="U55" s="134"/>
      <c r="V55" s="134"/>
      <c r="W55" s="130">
        <v>12.96</v>
      </c>
      <c r="X55" s="135">
        <v>685</v>
      </c>
      <c r="Y55" s="130" t="str">
        <f t="shared" si="57"/>
        <v>RL1527</v>
      </c>
      <c r="Z55" s="130" t="str">
        <f t="shared" si="58"/>
        <v>32/IFR26650</v>
      </c>
      <c r="AA55" s="135">
        <f t="shared" si="59"/>
        <v>12.96</v>
      </c>
      <c r="AB55" s="135">
        <f t="shared" si="60"/>
        <v>205.3</v>
      </c>
      <c r="AC55" s="130">
        <f t="shared" si="61"/>
        <v>685</v>
      </c>
      <c r="AD55" s="130" t="str">
        <f t="shared" si="62"/>
        <v>66002-979</v>
      </c>
      <c r="AE55" s="136"/>
      <c r="AF55" s="137"/>
      <c r="AG55" s="1" t="s">
        <v>152</v>
      </c>
      <c r="AH55" s="43">
        <v>2420</v>
      </c>
      <c r="AI55" s="51"/>
    </row>
    <row r="56" spans="1:35" x14ac:dyDescent="0.25">
      <c r="A56" s="139">
        <v>44977</v>
      </c>
      <c r="B56" s="58" t="s">
        <v>7123</v>
      </c>
      <c r="C56" s="51" t="s">
        <v>6714</v>
      </c>
      <c r="D56" s="51" t="s">
        <v>3447</v>
      </c>
      <c r="E56" s="54">
        <v>44986</v>
      </c>
      <c r="F56" s="51" t="s">
        <v>6713</v>
      </c>
      <c r="G56" s="48" t="s">
        <v>3444</v>
      </c>
      <c r="H56" s="52">
        <v>2</v>
      </c>
      <c r="I56" s="51" t="s">
        <v>3221</v>
      </c>
      <c r="J56" s="1">
        <v>249.89</v>
      </c>
      <c r="K56" s="132">
        <v>988189</v>
      </c>
      <c r="L56" s="131"/>
      <c r="M56" s="131">
        <v>25.6</v>
      </c>
      <c r="N56" s="131">
        <v>11.2</v>
      </c>
      <c r="O56" s="133">
        <f t="shared" si="56"/>
        <v>286.71999999999997</v>
      </c>
      <c r="P56" s="131" t="s">
        <v>641</v>
      </c>
      <c r="Q56" s="131" t="s">
        <v>3224</v>
      </c>
      <c r="R56" s="134"/>
      <c r="S56" s="134"/>
      <c r="T56" s="134"/>
      <c r="U56" s="134"/>
      <c r="V56" s="134"/>
      <c r="W56" s="130">
        <v>12.96</v>
      </c>
      <c r="X56" s="135">
        <v>685</v>
      </c>
      <c r="Y56" s="130" t="str">
        <f t="shared" si="57"/>
        <v>RL1527</v>
      </c>
      <c r="Z56" s="130" t="str">
        <f t="shared" si="58"/>
        <v>32/IFR26650</v>
      </c>
      <c r="AA56" s="135">
        <f t="shared" si="59"/>
        <v>12.96</v>
      </c>
      <c r="AB56" s="135">
        <f t="shared" si="60"/>
        <v>249.89</v>
      </c>
      <c r="AC56" s="130">
        <f t="shared" si="61"/>
        <v>685</v>
      </c>
      <c r="AD56" s="130" t="str">
        <f t="shared" si="62"/>
        <v>66002-979</v>
      </c>
      <c r="AE56" s="136"/>
      <c r="AF56" s="137"/>
      <c r="AG56" s="1" t="s">
        <v>152</v>
      </c>
      <c r="AH56" s="43">
        <v>2420</v>
      </c>
      <c r="AI56" s="51"/>
    </row>
    <row r="57" spans="1:35" x14ac:dyDescent="0.25">
      <c r="A57" s="146">
        <v>44959</v>
      </c>
      <c r="B57" s="57" t="s">
        <v>6960</v>
      </c>
      <c r="C57" s="51" t="s">
        <v>3222</v>
      </c>
      <c r="D57" s="51" t="s">
        <v>3447</v>
      </c>
      <c r="E57" s="54">
        <v>44970</v>
      </c>
      <c r="F57" s="51" t="s">
        <v>6713</v>
      </c>
      <c r="G57" s="48" t="s">
        <v>3444</v>
      </c>
      <c r="H57" s="52">
        <v>2</v>
      </c>
      <c r="I57" s="51" t="s">
        <v>3221</v>
      </c>
      <c r="J57" s="1">
        <v>249.89</v>
      </c>
      <c r="K57" s="132">
        <v>985863</v>
      </c>
      <c r="L57" s="131"/>
      <c r="M57" s="131">
        <v>25.6</v>
      </c>
      <c r="N57" s="131">
        <v>11.2</v>
      </c>
      <c r="O57" s="133">
        <f t="shared" si="56"/>
        <v>286.71999999999997</v>
      </c>
      <c r="P57" s="131" t="s">
        <v>508</v>
      </c>
      <c r="Q57" s="131" t="s">
        <v>3224</v>
      </c>
      <c r="R57" s="134"/>
      <c r="S57" s="134"/>
      <c r="T57" s="134"/>
      <c r="U57" s="134"/>
      <c r="V57" s="134"/>
      <c r="W57" s="130">
        <v>12.96</v>
      </c>
      <c r="X57" s="135">
        <v>685</v>
      </c>
      <c r="Y57" s="130" t="str">
        <f t="shared" si="57"/>
        <v>RL1527</v>
      </c>
      <c r="Z57" s="130" t="str">
        <f t="shared" si="58"/>
        <v>32/IFR26650-33A</v>
      </c>
      <c r="AA57" s="135">
        <f t="shared" si="59"/>
        <v>12.96</v>
      </c>
      <c r="AB57" s="135">
        <f t="shared" si="60"/>
        <v>249.89</v>
      </c>
      <c r="AC57" s="130">
        <f t="shared" si="61"/>
        <v>685</v>
      </c>
      <c r="AD57" s="130" t="str">
        <f t="shared" si="62"/>
        <v>66002-979</v>
      </c>
      <c r="AE57" s="136"/>
      <c r="AF57" s="137"/>
      <c r="AG57" s="1" t="s">
        <v>152</v>
      </c>
      <c r="AH57" s="43">
        <v>2420</v>
      </c>
      <c r="AI57" s="51"/>
    </row>
    <row r="58" spans="1:35" x14ac:dyDescent="0.25">
      <c r="A58" s="140">
        <v>45020</v>
      </c>
      <c r="B58" s="55" t="s">
        <v>7442</v>
      </c>
      <c r="C58" s="51"/>
      <c r="D58" s="51" t="s">
        <v>5541</v>
      </c>
      <c r="E58" s="54">
        <v>45035</v>
      </c>
      <c r="F58" s="51" t="s">
        <v>5532</v>
      </c>
      <c r="G58" s="48" t="s">
        <v>5538</v>
      </c>
      <c r="H58" s="52">
        <v>40</v>
      </c>
      <c r="I58" s="51" t="s">
        <v>5539</v>
      </c>
      <c r="J58" s="1">
        <v>136.69999999999999</v>
      </c>
      <c r="K58" s="132">
        <v>993951</v>
      </c>
      <c r="L58" s="131"/>
      <c r="M58" s="131"/>
      <c r="N58" s="131"/>
      <c r="O58" s="133">
        <f t="shared" si="56"/>
        <v>0</v>
      </c>
      <c r="P58" s="131"/>
      <c r="Q58" s="131"/>
      <c r="R58" s="134"/>
      <c r="S58" s="134"/>
      <c r="T58" s="134"/>
      <c r="U58" s="134"/>
      <c r="V58" s="134"/>
      <c r="W58" s="130">
        <v>0.27</v>
      </c>
      <c r="X58" s="135">
        <v>153.56</v>
      </c>
      <c r="Y58" s="130" t="str">
        <f t="shared" si="57"/>
        <v>CH598</v>
      </c>
      <c r="Z58" s="130">
        <f t="shared" si="58"/>
        <v>0</v>
      </c>
      <c r="AA58" s="135">
        <f t="shared" si="59"/>
        <v>0.27</v>
      </c>
      <c r="AB58" s="135">
        <f t="shared" si="60"/>
        <v>136.69999999999999</v>
      </c>
      <c r="AC58" s="130">
        <f t="shared" si="61"/>
        <v>153.56</v>
      </c>
      <c r="AD58" s="130" t="str">
        <f t="shared" si="62"/>
        <v>64900-205XLR</v>
      </c>
      <c r="AE58" s="136"/>
      <c r="AF58" s="137"/>
      <c r="AG58" s="1" t="s">
        <v>153</v>
      </c>
      <c r="AH58" s="43">
        <v>66277</v>
      </c>
      <c r="AI58" s="51"/>
    </row>
    <row r="59" spans="1:35" x14ac:dyDescent="0.25">
      <c r="A59" s="139">
        <v>44984</v>
      </c>
      <c r="B59" s="58">
        <v>328127</v>
      </c>
      <c r="C59" s="51" t="s">
        <v>327</v>
      </c>
      <c r="D59" s="51" t="s">
        <v>353</v>
      </c>
      <c r="E59" s="54">
        <v>45017</v>
      </c>
      <c r="F59" s="51" t="s">
        <v>571</v>
      </c>
      <c r="G59" s="48" t="s">
        <v>352</v>
      </c>
      <c r="H59" s="52">
        <v>400</v>
      </c>
      <c r="I59" s="51" t="s">
        <v>326</v>
      </c>
      <c r="J59" s="1">
        <v>23.53</v>
      </c>
      <c r="K59" s="132">
        <v>979501</v>
      </c>
      <c r="L59" s="131"/>
      <c r="M59" s="131">
        <v>8.4</v>
      </c>
      <c r="N59" s="131">
        <v>4.5</v>
      </c>
      <c r="O59" s="133">
        <f t="shared" si="56"/>
        <v>37.800000000000004</v>
      </c>
      <c r="P59" s="131" t="s">
        <v>3497</v>
      </c>
      <c r="Q59" s="131" t="s">
        <v>589</v>
      </c>
      <c r="R59" s="134"/>
      <c r="S59" s="134"/>
      <c r="T59" s="134"/>
      <c r="U59" s="134"/>
      <c r="V59" s="134"/>
      <c r="W59" s="130">
        <v>0.4</v>
      </c>
      <c r="X59" s="135">
        <v>56</v>
      </c>
      <c r="Y59" s="130" t="str">
        <f t="shared" si="57"/>
        <v>N1387</v>
      </c>
      <c r="Z59" s="130" t="str">
        <f t="shared" si="58"/>
        <v>7/MH-C4500HT</v>
      </c>
      <c r="AA59" s="135">
        <f t="shared" si="59"/>
        <v>0.4</v>
      </c>
      <c r="AB59" s="135">
        <f t="shared" si="60"/>
        <v>23.53</v>
      </c>
      <c r="AC59" s="130">
        <f t="shared" si="61"/>
        <v>56</v>
      </c>
      <c r="AD59" s="130" t="str">
        <f t="shared" si="62"/>
        <v>66000-909</v>
      </c>
      <c r="AE59" s="136"/>
      <c r="AF59" s="137"/>
      <c r="AG59" s="1" t="s">
        <v>153</v>
      </c>
      <c r="AH59" s="43">
        <v>65616</v>
      </c>
      <c r="AI59" s="51"/>
    </row>
    <row r="60" spans="1:35" s="138" customFormat="1" x14ac:dyDescent="0.25">
      <c r="A60" s="140">
        <v>44481</v>
      </c>
      <c r="B60" s="141" t="s">
        <v>3453</v>
      </c>
      <c r="C60" s="69" t="s">
        <v>3456</v>
      </c>
      <c r="D60" s="69" t="s">
        <v>392</v>
      </c>
      <c r="E60" s="73">
        <v>44483</v>
      </c>
      <c r="F60" s="69" t="s">
        <v>1938</v>
      </c>
      <c r="G60" s="70" t="s">
        <v>3454</v>
      </c>
      <c r="H60" s="71">
        <v>1</v>
      </c>
      <c r="I60" s="69" t="s">
        <v>3455</v>
      </c>
      <c r="J60">
        <v>5.44</v>
      </c>
      <c r="K60" s="132">
        <v>932378</v>
      </c>
      <c r="L60" s="131"/>
      <c r="M60" s="131">
        <v>3.7</v>
      </c>
      <c r="N60" s="131">
        <v>0.25</v>
      </c>
      <c r="O60" s="133">
        <f t="shared" si="56"/>
        <v>0.92500000000000004</v>
      </c>
      <c r="P60" s="131" t="s">
        <v>3457</v>
      </c>
      <c r="Q60" s="131" t="s">
        <v>412</v>
      </c>
      <c r="R60" s="134"/>
      <c r="S60" s="134"/>
      <c r="T60" s="134"/>
      <c r="U60" s="134"/>
      <c r="V60" s="134"/>
      <c r="W60" s="130">
        <v>1</v>
      </c>
      <c r="X60" s="135">
        <v>50.22</v>
      </c>
      <c r="Y60" s="130" t="str">
        <f t="shared" si="57"/>
        <v>RECELL</v>
      </c>
      <c r="Z60" s="130" t="str">
        <f t="shared" si="58"/>
        <v>1/PAB-616-0212-BP1</v>
      </c>
      <c r="AA60" s="135">
        <f t="shared" si="59"/>
        <v>1</v>
      </c>
      <c r="AB60" s="135">
        <f t="shared" si="60"/>
        <v>5.44</v>
      </c>
      <c r="AC60" s="130">
        <f t="shared" si="61"/>
        <v>50.22</v>
      </c>
      <c r="AD60" s="130" t="str">
        <f t="shared" si="62"/>
        <v>66003-988</v>
      </c>
      <c r="AE60" s="136"/>
      <c r="AF60" s="137"/>
      <c r="AG60" s="1" t="s">
        <v>13</v>
      </c>
      <c r="AH60" s="43">
        <v>65925</v>
      </c>
      <c r="AI60" s="239"/>
    </row>
    <row r="61" spans="1:35" x14ac:dyDescent="0.25">
      <c r="A61" s="140">
        <v>45055</v>
      </c>
      <c r="B61" s="55" t="s">
        <v>7642</v>
      </c>
      <c r="C61" s="51" t="s">
        <v>7645</v>
      </c>
      <c r="D61" s="51" t="s">
        <v>7646</v>
      </c>
      <c r="E61" s="54">
        <v>45062</v>
      </c>
      <c r="F61" s="51" t="s">
        <v>339</v>
      </c>
      <c r="G61" s="48" t="s">
        <v>7643</v>
      </c>
      <c r="H61" s="52">
        <v>1</v>
      </c>
      <c r="I61" s="51" t="s">
        <v>7644</v>
      </c>
      <c r="J61" s="1">
        <v>5.29</v>
      </c>
      <c r="K61" s="132">
        <v>997915</v>
      </c>
      <c r="L61" s="131"/>
      <c r="M61" s="131"/>
      <c r="N61" s="131"/>
      <c r="O61" s="133">
        <f t="shared" ref="O61:O66" si="63">N61*M61</f>
        <v>0</v>
      </c>
      <c r="P61" s="131"/>
      <c r="Q61" s="131"/>
      <c r="R61" s="134"/>
      <c r="S61" s="134"/>
      <c r="T61" s="134"/>
      <c r="U61" s="134"/>
      <c r="V61" s="134"/>
      <c r="W61" s="130">
        <v>0.25</v>
      </c>
      <c r="X61" s="135">
        <v>15</v>
      </c>
      <c r="Y61" s="130" t="str">
        <f t="shared" ref="Y61:Y66" si="64">D61</f>
        <v>CA207</v>
      </c>
      <c r="Z61" s="130" t="str">
        <f t="shared" ref="Z61:Z66" si="65">C61</f>
        <v>WS-P0800</v>
      </c>
      <c r="AA61" s="135">
        <f t="shared" ref="AA61:AA66" si="66">W61</f>
        <v>0.25</v>
      </c>
      <c r="AB61" s="135">
        <f t="shared" ref="AB61:AB66" si="67">J61</f>
        <v>5.29</v>
      </c>
      <c r="AC61" s="130">
        <f t="shared" ref="AC61:AC66" si="68">X61</f>
        <v>15</v>
      </c>
      <c r="AD61" s="130" t="str">
        <f t="shared" ref="AD61:AD66" si="69">G61</f>
        <v>66004-180</v>
      </c>
      <c r="AE61" s="136"/>
      <c r="AF61" s="137"/>
      <c r="AG61" s="1" t="s">
        <v>151</v>
      </c>
      <c r="AH61" s="43" t="s">
        <v>340</v>
      </c>
      <c r="AI61" s="229">
        <v>45055</v>
      </c>
    </row>
    <row r="62" spans="1:35" x14ac:dyDescent="0.25">
      <c r="A62" s="146">
        <v>45071</v>
      </c>
      <c r="B62" s="57" t="s">
        <v>7773</v>
      </c>
      <c r="C62" s="51" t="s">
        <v>7776</v>
      </c>
      <c r="D62" s="51" t="s">
        <v>7777</v>
      </c>
      <c r="E62" s="54">
        <v>45089</v>
      </c>
      <c r="F62" s="51" t="s">
        <v>5483</v>
      </c>
      <c r="G62" s="48" t="s">
        <v>7774</v>
      </c>
      <c r="H62" s="52">
        <v>2</v>
      </c>
      <c r="I62" s="51" t="s">
        <v>7775</v>
      </c>
      <c r="J62" s="1">
        <v>62.26</v>
      </c>
      <c r="K62" s="132">
        <v>999888</v>
      </c>
      <c r="L62" s="131"/>
      <c r="M62" s="131"/>
      <c r="N62" s="131"/>
      <c r="O62" s="133">
        <f t="shared" si="63"/>
        <v>0</v>
      </c>
      <c r="P62" s="131"/>
      <c r="Q62" s="131"/>
      <c r="R62" s="134"/>
      <c r="S62" s="134"/>
      <c r="T62" s="134"/>
      <c r="U62" s="134"/>
      <c r="V62" s="134"/>
      <c r="W62" s="130">
        <v>0.5</v>
      </c>
      <c r="X62" s="135">
        <v>200</v>
      </c>
      <c r="Y62" s="130" t="str">
        <f t="shared" si="64"/>
        <v>CH510</v>
      </c>
      <c r="Z62" s="130" t="str">
        <f t="shared" si="65"/>
        <v>1/BCA-1123</v>
      </c>
      <c r="AA62" s="135">
        <f t="shared" si="66"/>
        <v>0.5</v>
      </c>
      <c r="AB62" s="135">
        <f t="shared" si="67"/>
        <v>62.26</v>
      </c>
      <c r="AC62" s="130">
        <f t="shared" si="68"/>
        <v>200</v>
      </c>
      <c r="AD62" s="130" t="str">
        <f t="shared" si="69"/>
        <v>66003-946</v>
      </c>
      <c r="AE62" s="136"/>
      <c r="AF62" s="137"/>
      <c r="AG62" s="1" t="s">
        <v>152</v>
      </c>
      <c r="AH62" s="43">
        <v>1160</v>
      </c>
      <c r="AI62" s="229">
        <v>45071</v>
      </c>
    </row>
    <row r="63" spans="1:35" x14ac:dyDescent="0.25">
      <c r="A63" s="146">
        <v>45071</v>
      </c>
      <c r="B63" s="57" t="s">
        <v>7778</v>
      </c>
      <c r="C63" s="51" t="s">
        <v>7781</v>
      </c>
      <c r="D63" s="51" t="s">
        <v>7782</v>
      </c>
      <c r="E63" s="54">
        <v>45089</v>
      </c>
      <c r="F63" s="51" t="s">
        <v>5483</v>
      </c>
      <c r="G63" s="48" t="s">
        <v>7779</v>
      </c>
      <c r="H63" s="52">
        <v>1</v>
      </c>
      <c r="I63" s="51" t="s">
        <v>7780</v>
      </c>
      <c r="J63" s="1">
        <v>5.68</v>
      </c>
      <c r="K63" s="132">
        <v>999888</v>
      </c>
      <c r="L63" s="131"/>
      <c r="M63" s="131"/>
      <c r="N63" s="131"/>
      <c r="O63" s="133">
        <f t="shared" si="63"/>
        <v>0</v>
      </c>
      <c r="P63" s="131"/>
      <c r="Q63" s="131"/>
      <c r="R63" s="134"/>
      <c r="S63" s="134"/>
      <c r="T63" s="134"/>
      <c r="U63" s="134"/>
      <c r="V63" s="134"/>
      <c r="W63" s="130">
        <v>0.25</v>
      </c>
      <c r="X63" s="135">
        <v>35</v>
      </c>
      <c r="Y63" s="130" t="str">
        <f t="shared" si="64"/>
        <v>CH511</v>
      </c>
      <c r="Z63" s="130" t="str">
        <f t="shared" si="65"/>
        <v>1/FY1701000</v>
      </c>
      <c r="AA63" s="135">
        <f t="shared" si="66"/>
        <v>0.25</v>
      </c>
      <c r="AB63" s="135">
        <f t="shared" si="67"/>
        <v>5.68</v>
      </c>
      <c r="AC63" s="130">
        <f t="shared" si="68"/>
        <v>35</v>
      </c>
      <c r="AD63" s="130" t="str">
        <f t="shared" si="69"/>
        <v>66003-947</v>
      </c>
      <c r="AE63" s="136"/>
      <c r="AF63" s="137"/>
      <c r="AG63" s="1" t="s">
        <v>152</v>
      </c>
      <c r="AH63" s="43">
        <v>1160</v>
      </c>
      <c r="AI63" s="229">
        <v>45071</v>
      </c>
    </row>
    <row r="64" spans="1:35" x14ac:dyDescent="0.25">
      <c r="A64" s="146">
        <v>45064</v>
      </c>
      <c r="B64" s="57" t="s">
        <v>7732</v>
      </c>
      <c r="C64" s="51" t="s">
        <v>6782</v>
      </c>
      <c r="D64" s="51" t="s">
        <v>5901</v>
      </c>
      <c r="E64" s="54">
        <v>45071</v>
      </c>
      <c r="F64" s="51" t="s">
        <v>258</v>
      </c>
      <c r="G64" s="48" t="s">
        <v>5898</v>
      </c>
      <c r="H64" s="52">
        <v>12</v>
      </c>
      <c r="I64" s="51" t="s">
        <v>6515</v>
      </c>
      <c r="J64" s="1">
        <v>302.64</v>
      </c>
      <c r="K64" s="132">
        <v>998326</v>
      </c>
      <c r="L64" s="131"/>
      <c r="M64" s="131"/>
      <c r="N64" s="131"/>
      <c r="O64" s="133">
        <f t="shared" si="63"/>
        <v>0</v>
      </c>
      <c r="P64" s="131"/>
      <c r="Q64" s="131"/>
      <c r="R64" s="134"/>
      <c r="S64" s="134"/>
      <c r="T64" s="134"/>
      <c r="U64" s="134"/>
      <c r="V64" s="134"/>
      <c r="W64" s="130">
        <v>2.82</v>
      </c>
      <c r="X64" s="135">
        <v>562</v>
      </c>
      <c r="Y64" s="130" t="str">
        <f t="shared" si="64"/>
        <v>CH605</v>
      </c>
      <c r="Z64" s="130" t="str">
        <f t="shared" si="65"/>
        <v>2/TSB-003APCB</v>
      </c>
      <c r="AA64" s="135">
        <f t="shared" si="66"/>
        <v>2.82</v>
      </c>
      <c r="AB64" s="135">
        <f t="shared" si="67"/>
        <v>302.64</v>
      </c>
      <c r="AC64" s="130">
        <f t="shared" si="68"/>
        <v>562</v>
      </c>
      <c r="AD64" s="130" t="str">
        <f t="shared" si="69"/>
        <v>66003-605</v>
      </c>
      <c r="AE64" s="136"/>
      <c r="AF64" s="137"/>
      <c r="AG64" s="1" t="s">
        <v>152</v>
      </c>
      <c r="AH64" s="43">
        <v>1167</v>
      </c>
      <c r="AI64" s="229">
        <v>45057</v>
      </c>
    </row>
    <row r="65" spans="1:35" x14ac:dyDescent="0.25">
      <c r="A65" s="140">
        <v>45020</v>
      </c>
      <c r="B65" s="55" t="s">
        <v>7433</v>
      </c>
      <c r="C65" s="51" t="s">
        <v>5312</v>
      </c>
      <c r="D65" s="51" t="s">
        <v>392</v>
      </c>
      <c r="E65" s="54">
        <v>45034</v>
      </c>
      <c r="F65" s="51" t="s">
        <v>282</v>
      </c>
      <c r="G65" s="48" t="s">
        <v>7434</v>
      </c>
      <c r="H65" s="52">
        <v>1</v>
      </c>
      <c r="I65" s="51" t="s">
        <v>5311</v>
      </c>
      <c r="J65" s="1">
        <v>49</v>
      </c>
      <c r="K65" s="132">
        <v>994026</v>
      </c>
      <c r="L65" s="131"/>
      <c r="M65" s="131">
        <v>36</v>
      </c>
      <c r="N65" s="131">
        <v>2.6</v>
      </c>
      <c r="O65" s="133">
        <f t="shared" si="63"/>
        <v>93.600000000000009</v>
      </c>
      <c r="P65" s="131" t="s">
        <v>3486</v>
      </c>
      <c r="Q65" s="131" t="s">
        <v>584</v>
      </c>
      <c r="R65" s="134"/>
      <c r="S65" s="134"/>
      <c r="T65" s="134"/>
      <c r="U65" s="134"/>
      <c r="V65" s="134"/>
      <c r="W65" s="130">
        <v>0.5</v>
      </c>
      <c r="X65" s="135">
        <v>173.6</v>
      </c>
      <c r="Y65" s="130" t="str">
        <f t="shared" si="64"/>
        <v>RECELL</v>
      </c>
      <c r="Z65" s="130" t="str">
        <f t="shared" si="65"/>
        <v>10/UR18650NSX</v>
      </c>
      <c r="AA65" s="135">
        <f t="shared" si="66"/>
        <v>0.5</v>
      </c>
      <c r="AB65" s="135">
        <f t="shared" si="67"/>
        <v>49</v>
      </c>
      <c r="AC65" s="130">
        <f t="shared" si="68"/>
        <v>173.6</v>
      </c>
      <c r="AD65" s="130" t="str">
        <f t="shared" si="69"/>
        <v>66004-149</v>
      </c>
      <c r="AE65" s="136"/>
      <c r="AF65" s="137"/>
      <c r="AG65" s="1" t="s">
        <v>13</v>
      </c>
      <c r="AH65" s="43" t="s">
        <v>283</v>
      </c>
      <c r="AI65" s="51"/>
    </row>
    <row r="66" spans="1:35" x14ac:dyDescent="0.25">
      <c r="A66" s="146">
        <v>45148</v>
      </c>
      <c r="B66" s="57" t="s">
        <v>8385</v>
      </c>
      <c r="C66" s="51" t="s">
        <v>1835</v>
      </c>
      <c r="D66" s="51" t="s">
        <v>5788</v>
      </c>
      <c r="E66" s="54">
        <v>45154</v>
      </c>
      <c r="F66" s="51" t="s">
        <v>5786</v>
      </c>
      <c r="G66" s="48" t="s">
        <v>5787</v>
      </c>
      <c r="H66" s="52">
        <v>2</v>
      </c>
      <c r="I66" s="51" t="s">
        <v>279</v>
      </c>
      <c r="J66" s="1">
        <v>21.89</v>
      </c>
      <c r="K66" s="132">
        <v>1009259</v>
      </c>
      <c r="L66" s="131"/>
      <c r="M66" s="131">
        <v>9.6</v>
      </c>
      <c r="N66" s="131">
        <v>2.5499999999999998</v>
      </c>
      <c r="O66" s="133">
        <f t="shared" si="63"/>
        <v>24.479999999999997</v>
      </c>
      <c r="P66" s="131" t="s">
        <v>3497</v>
      </c>
      <c r="Q66" s="131" t="s">
        <v>632</v>
      </c>
      <c r="R66" s="134"/>
      <c r="S66" s="134"/>
      <c r="T66" s="134"/>
      <c r="U66" s="134"/>
      <c r="V66" s="134"/>
      <c r="W66" s="130">
        <v>0.72</v>
      </c>
      <c r="X66" s="135">
        <v>59</v>
      </c>
      <c r="Y66" s="130" t="str">
        <f t="shared" si="64"/>
        <v>N458</v>
      </c>
      <c r="Z66" s="130" t="str">
        <f t="shared" si="65"/>
        <v>8/BK-3HCCE</v>
      </c>
      <c r="AA66" s="135">
        <f t="shared" si="66"/>
        <v>0.72</v>
      </c>
      <c r="AB66" s="135">
        <f t="shared" si="67"/>
        <v>21.89</v>
      </c>
      <c r="AC66" s="130">
        <f t="shared" si="68"/>
        <v>59</v>
      </c>
      <c r="AD66" s="130" t="str">
        <f t="shared" si="69"/>
        <v>66000-859</v>
      </c>
      <c r="AE66" s="136"/>
      <c r="AF66" s="137"/>
      <c r="AG66" s="1" t="s">
        <v>153</v>
      </c>
      <c r="AH66" s="43">
        <v>66301</v>
      </c>
      <c r="AI66" s="229">
        <v>45146</v>
      </c>
    </row>
    <row r="67" spans="1:35" x14ac:dyDescent="0.25">
      <c r="A67" s="144">
        <v>45154</v>
      </c>
      <c r="B67" s="56" t="s">
        <v>8414</v>
      </c>
      <c r="C67" s="236" t="s">
        <v>8415</v>
      </c>
      <c r="D67" s="51" t="s">
        <v>3473</v>
      </c>
      <c r="E67" s="54">
        <v>45160</v>
      </c>
      <c r="F67" s="51" t="s">
        <v>3718</v>
      </c>
      <c r="G67" s="48" t="s">
        <v>3432</v>
      </c>
      <c r="H67" s="52">
        <v>1</v>
      </c>
      <c r="I67" s="51" t="s">
        <v>748</v>
      </c>
      <c r="J67" s="1">
        <v>5.54</v>
      </c>
      <c r="K67" s="132">
        <v>1009852</v>
      </c>
      <c r="L67" s="131" t="s">
        <v>4802</v>
      </c>
      <c r="M67" s="131">
        <v>3.6</v>
      </c>
      <c r="N67" s="131">
        <v>2.4</v>
      </c>
      <c r="O67" s="133">
        <f t="shared" ref="O67:O72" si="70">N67*M67</f>
        <v>8.64</v>
      </c>
      <c r="P67" s="131" t="s">
        <v>3486</v>
      </c>
      <c r="Q67" s="131" t="s">
        <v>412</v>
      </c>
      <c r="R67" s="134"/>
      <c r="S67" s="134"/>
      <c r="T67" s="134"/>
      <c r="U67" s="134"/>
      <c r="V67" s="134"/>
      <c r="W67" s="130">
        <v>1.1000000000000001</v>
      </c>
      <c r="X67" s="135">
        <v>47.15</v>
      </c>
      <c r="Y67" s="130" t="str">
        <f t="shared" ref="Y67:Y72" si="71">D67</f>
        <v>RECELL737</v>
      </c>
      <c r="Z67" s="130" t="str">
        <f t="shared" ref="Z67:Z72" si="72">C67</f>
        <v>1/NCA65384SA</v>
      </c>
      <c r="AA67" s="135">
        <f t="shared" ref="AA67:AA72" si="73">W67</f>
        <v>1.1000000000000001</v>
      </c>
      <c r="AB67" s="135">
        <f t="shared" ref="AB67:AB72" si="74">J67</f>
        <v>5.54</v>
      </c>
      <c r="AC67" s="130">
        <f t="shared" ref="AC67:AC72" si="75">X67</f>
        <v>47.15</v>
      </c>
      <c r="AD67" s="130" t="str">
        <f t="shared" ref="AD67:AD72" si="76">G67</f>
        <v>66002-489</v>
      </c>
      <c r="AE67" s="136"/>
      <c r="AF67" s="137"/>
      <c r="AG67" s="1" t="s">
        <v>13</v>
      </c>
      <c r="AH67" s="43" t="s">
        <v>8108</v>
      </c>
      <c r="AI67" s="229">
        <v>45153</v>
      </c>
    </row>
    <row r="68" spans="1:35" x14ac:dyDescent="0.25">
      <c r="A68" s="140">
        <v>45174</v>
      </c>
      <c r="B68" s="55" t="s">
        <v>8544</v>
      </c>
      <c r="C68" s="51" t="s">
        <v>2270</v>
      </c>
      <c r="D68" s="51" t="s">
        <v>2271</v>
      </c>
      <c r="E68" s="54">
        <v>45187</v>
      </c>
      <c r="F68" s="51" t="s">
        <v>579</v>
      </c>
      <c r="G68" s="48" t="s">
        <v>2269</v>
      </c>
      <c r="H68" s="52">
        <v>1</v>
      </c>
      <c r="I68" s="51" t="s">
        <v>295</v>
      </c>
      <c r="J68" s="1">
        <v>9.48</v>
      </c>
      <c r="K68" s="132">
        <v>1012033</v>
      </c>
      <c r="L68" s="131"/>
      <c r="M68" s="131">
        <v>3.7</v>
      </c>
      <c r="N68" s="131">
        <v>2.2999999999999998</v>
      </c>
      <c r="O68" s="133">
        <f t="shared" si="70"/>
        <v>8.51</v>
      </c>
      <c r="P68" s="131" t="s">
        <v>3486</v>
      </c>
      <c r="Q68" s="131" t="s">
        <v>550</v>
      </c>
      <c r="R68" s="134"/>
      <c r="S68" s="134"/>
      <c r="T68" s="134"/>
      <c r="U68" s="134"/>
      <c r="V68" s="134"/>
      <c r="W68" s="130">
        <v>1.51</v>
      </c>
      <c r="X68" s="135">
        <v>82.67</v>
      </c>
      <c r="Y68" s="130" t="str">
        <f t="shared" si="71"/>
        <v>RECELL543</v>
      </c>
      <c r="Z68" s="130" t="str">
        <f t="shared" si="72"/>
        <v>2/UF553450Z</v>
      </c>
      <c r="AA68" s="135">
        <f t="shared" si="73"/>
        <v>1.51</v>
      </c>
      <c r="AB68" s="135">
        <f t="shared" si="74"/>
        <v>9.48</v>
      </c>
      <c r="AC68" s="130">
        <f t="shared" si="75"/>
        <v>82.67</v>
      </c>
      <c r="AD68" s="130" t="str">
        <f t="shared" si="76"/>
        <v>22000-528K</v>
      </c>
      <c r="AE68" s="136"/>
      <c r="AF68" s="137"/>
      <c r="AG68" s="1" t="s">
        <v>151</v>
      </c>
      <c r="AH68" s="43">
        <v>23769</v>
      </c>
      <c r="AI68" s="229">
        <v>45173</v>
      </c>
    </row>
    <row r="69" spans="1:35" x14ac:dyDescent="0.25">
      <c r="A69" s="147">
        <v>45149</v>
      </c>
      <c r="B69" s="82" t="s">
        <v>8393</v>
      </c>
      <c r="C69" s="236"/>
      <c r="D69" s="51" t="s">
        <v>6502</v>
      </c>
      <c r="E69" s="54">
        <v>45168</v>
      </c>
      <c r="F69" s="51" t="s">
        <v>3033</v>
      </c>
      <c r="G69" s="48" t="s">
        <v>7637</v>
      </c>
      <c r="H69" s="52">
        <v>2</v>
      </c>
      <c r="I69" s="51" t="s">
        <v>7638</v>
      </c>
      <c r="J69" s="1">
        <v>0</v>
      </c>
      <c r="K69" s="132">
        <v>1009483</v>
      </c>
      <c r="L69" s="131"/>
      <c r="M69" s="131"/>
      <c r="N69" s="131"/>
      <c r="O69" s="133">
        <f t="shared" si="70"/>
        <v>0</v>
      </c>
      <c r="P69" s="131"/>
      <c r="Q69" s="131"/>
      <c r="R69" s="134"/>
      <c r="S69" s="134"/>
      <c r="T69" s="134"/>
      <c r="U69" s="134"/>
      <c r="V69" s="134"/>
      <c r="W69" s="130">
        <v>0.25</v>
      </c>
      <c r="X69" s="135">
        <v>50</v>
      </c>
      <c r="Y69" s="130" t="str">
        <f t="shared" si="71"/>
        <v>Lab-conn</v>
      </c>
      <c r="Z69" s="130">
        <f t="shared" si="72"/>
        <v>0</v>
      </c>
      <c r="AA69" s="135">
        <f t="shared" si="73"/>
        <v>0.25</v>
      </c>
      <c r="AB69" s="135">
        <f t="shared" si="74"/>
        <v>0</v>
      </c>
      <c r="AC69" s="130">
        <f t="shared" si="75"/>
        <v>50</v>
      </c>
      <c r="AD69" s="130" t="str">
        <f t="shared" si="76"/>
        <v>BOM - ENGINEERING</v>
      </c>
      <c r="AE69" s="136"/>
      <c r="AF69" s="137"/>
      <c r="AG69" s="1" t="s">
        <v>153</v>
      </c>
      <c r="AH69" s="43">
        <v>2486</v>
      </c>
      <c r="AI69" s="229">
        <v>45149</v>
      </c>
    </row>
    <row r="70" spans="1:35" x14ac:dyDescent="0.25">
      <c r="A70" s="146">
        <v>45246</v>
      </c>
      <c r="B70" s="57" t="s">
        <v>8959</v>
      </c>
      <c r="C70" s="51" t="s">
        <v>4615</v>
      </c>
      <c r="D70" s="51" t="s">
        <v>4616</v>
      </c>
      <c r="E70" s="54">
        <v>45246</v>
      </c>
      <c r="F70" s="51" t="s">
        <v>3091</v>
      </c>
      <c r="G70" s="48" t="s">
        <v>4613</v>
      </c>
      <c r="H70" s="52">
        <v>2</v>
      </c>
      <c r="I70" s="51" t="s">
        <v>8960</v>
      </c>
      <c r="J70" s="1">
        <v>14.93</v>
      </c>
      <c r="K70" s="132">
        <v>1019940</v>
      </c>
      <c r="L70" s="131"/>
      <c r="M70" s="131"/>
      <c r="N70" s="131"/>
      <c r="O70" s="133">
        <f t="shared" si="70"/>
        <v>0</v>
      </c>
      <c r="P70" s="131"/>
      <c r="Q70" s="131"/>
      <c r="R70" s="134"/>
      <c r="S70" s="134"/>
      <c r="T70" s="134"/>
      <c r="U70" s="134"/>
      <c r="V70" s="134"/>
      <c r="W70" s="130">
        <v>0.27800000000000002</v>
      </c>
      <c r="X70" s="135">
        <v>35.04</v>
      </c>
      <c r="Y70" s="130" t="str">
        <f t="shared" si="71"/>
        <v>CA187</v>
      </c>
      <c r="Z70" s="130" t="str">
        <f t="shared" si="72"/>
        <v>ALTW M12 CONN</v>
      </c>
      <c r="AA70" s="135">
        <f t="shared" si="73"/>
        <v>0.27800000000000002</v>
      </c>
      <c r="AB70" s="135">
        <f t="shared" si="74"/>
        <v>14.93</v>
      </c>
      <c r="AC70" s="130">
        <f t="shared" si="75"/>
        <v>35.04</v>
      </c>
      <c r="AD70" s="130" t="str">
        <f t="shared" si="76"/>
        <v>64900-567A</v>
      </c>
      <c r="AE70" s="136"/>
      <c r="AF70" s="137"/>
      <c r="AG70" s="1" t="s">
        <v>151</v>
      </c>
      <c r="AH70" s="43">
        <v>65365</v>
      </c>
      <c r="AI70" s="229">
        <v>45246</v>
      </c>
    </row>
    <row r="71" spans="1:35" x14ac:dyDescent="0.25">
      <c r="A71" s="140">
        <v>45251</v>
      </c>
      <c r="B71" s="55" t="s">
        <v>8999</v>
      </c>
      <c r="C71" s="51" t="s">
        <v>2847</v>
      </c>
      <c r="D71" s="51" t="s">
        <v>2924</v>
      </c>
      <c r="E71" s="54">
        <v>45264</v>
      </c>
      <c r="F71" s="51" t="s">
        <v>1045</v>
      </c>
      <c r="G71" s="48" t="s">
        <v>2923</v>
      </c>
      <c r="H71" s="52">
        <v>12</v>
      </c>
      <c r="I71" s="51" t="s">
        <v>1924</v>
      </c>
      <c r="J71" s="1">
        <v>39</v>
      </c>
      <c r="K71" s="132">
        <v>1020346</v>
      </c>
      <c r="L71" s="131"/>
      <c r="M71" s="131"/>
      <c r="N71" s="131"/>
      <c r="O71" s="133">
        <f t="shared" si="70"/>
        <v>0</v>
      </c>
      <c r="P71" s="131"/>
      <c r="Q71" s="131"/>
      <c r="R71" s="134"/>
      <c r="S71" s="134"/>
      <c r="T71" s="134"/>
      <c r="U71" s="134"/>
      <c r="V71" s="134"/>
      <c r="W71" s="130">
        <v>0.06</v>
      </c>
      <c r="X71" s="135">
        <v>65</v>
      </c>
      <c r="Y71" s="130" t="str">
        <f t="shared" si="71"/>
        <v>CH105A</v>
      </c>
      <c r="Z71" s="130" t="str">
        <f t="shared" si="72"/>
        <v>TSB002PCB</v>
      </c>
      <c r="AA71" s="135">
        <f t="shared" si="73"/>
        <v>0.06</v>
      </c>
      <c r="AB71" s="135">
        <f t="shared" si="74"/>
        <v>39</v>
      </c>
      <c r="AC71" s="130">
        <f t="shared" si="75"/>
        <v>65</v>
      </c>
      <c r="AD71" s="130" t="str">
        <f t="shared" si="76"/>
        <v>67001-335</v>
      </c>
      <c r="AE71" s="136"/>
      <c r="AF71" s="137"/>
      <c r="AG71" s="1" t="s">
        <v>153</v>
      </c>
      <c r="AH71" s="43" t="s">
        <v>1046</v>
      </c>
      <c r="AI71" s="229">
        <v>45250</v>
      </c>
    </row>
    <row r="72" spans="1:35" x14ac:dyDescent="0.25">
      <c r="A72" s="146">
        <v>45309</v>
      </c>
      <c r="B72" s="57" t="s">
        <v>9251</v>
      </c>
      <c r="C72" s="51"/>
      <c r="D72" s="51" t="s">
        <v>9254</v>
      </c>
      <c r="E72" s="54">
        <v>45307</v>
      </c>
      <c r="F72" s="51" t="s">
        <v>9252</v>
      </c>
      <c r="G72" s="48" t="s">
        <v>9253</v>
      </c>
      <c r="H72" s="52">
        <v>1</v>
      </c>
      <c r="I72" s="1"/>
      <c r="J72" s="1">
        <v>27.25</v>
      </c>
      <c r="K72" s="132">
        <v>1025640</v>
      </c>
      <c r="L72" s="131"/>
      <c r="M72" s="131"/>
      <c r="N72" s="131"/>
      <c r="O72" s="133">
        <f t="shared" si="70"/>
        <v>0</v>
      </c>
      <c r="P72" s="131"/>
      <c r="Q72" s="131"/>
      <c r="R72" s="134"/>
      <c r="S72" s="134"/>
      <c r="T72" s="134"/>
      <c r="U72" s="134"/>
      <c r="V72" s="134"/>
      <c r="W72" s="130">
        <v>0.25</v>
      </c>
      <c r="X72" s="135">
        <v>53.04</v>
      </c>
      <c r="Y72" s="130" t="str">
        <f t="shared" si="71"/>
        <v>Lab PYLONTECH</v>
      </c>
      <c r="Z72" s="130">
        <f t="shared" si="72"/>
        <v>0</v>
      </c>
      <c r="AA72" s="135">
        <f t="shared" si="73"/>
        <v>0.25</v>
      </c>
      <c r="AB72" s="135">
        <f t="shared" si="74"/>
        <v>27.25</v>
      </c>
      <c r="AC72" s="130">
        <f t="shared" si="75"/>
        <v>53.04</v>
      </c>
      <c r="AD72" s="130" t="str">
        <f t="shared" si="76"/>
        <v>66002-767A</v>
      </c>
      <c r="AE72" s="136"/>
      <c r="AF72" s="137"/>
      <c r="AG72" s="1" t="s">
        <v>151</v>
      </c>
      <c r="AH72" s="43">
        <v>2842</v>
      </c>
      <c r="AI72" s="229">
        <v>45307</v>
      </c>
    </row>
    <row r="73" spans="1:35" x14ac:dyDescent="0.25">
      <c r="A73" s="140">
        <v>45314</v>
      </c>
      <c r="B73" s="55" t="s">
        <v>9263</v>
      </c>
      <c r="C73" s="51" t="s">
        <v>9267</v>
      </c>
      <c r="D73" s="51" t="s">
        <v>9266</v>
      </c>
      <c r="E73" s="54">
        <v>45327</v>
      </c>
      <c r="F73" s="51" t="s">
        <v>9264</v>
      </c>
      <c r="G73" s="48" t="s">
        <v>9265</v>
      </c>
      <c r="H73" s="52">
        <v>2</v>
      </c>
      <c r="I73" s="51" t="s">
        <v>8702</v>
      </c>
      <c r="J73" s="1">
        <v>344.15</v>
      </c>
      <c r="K73" s="132">
        <v>1026110</v>
      </c>
      <c r="L73" s="131"/>
      <c r="M73" s="131">
        <v>38.4</v>
      </c>
      <c r="N73" s="131">
        <v>23.4</v>
      </c>
      <c r="O73" s="133">
        <f t="shared" ref="O73:O78" si="77">N73*M73</f>
        <v>898.56</v>
      </c>
      <c r="P73" s="131" t="s">
        <v>508</v>
      </c>
      <c r="Q73" s="131" t="s">
        <v>6547</v>
      </c>
      <c r="R73" s="134"/>
      <c r="S73" s="134"/>
      <c r="T73" s="134"/>
      <c r="U73" s="134"/>
      <c r="V73" s="134"/>
      <c r="W73" s="130">
        <v>2.5</v>
      </c>
      <c r="X73" s="135">
        <v>1091</v>
      </c>
      <c r="Y73" s="130" t="str">
        <f t="shared" ref="Y73:Y78" si="78">D73</f>
        <v>RL1775</v>
      </c>
      <c r="Z73" s="130" t="str">
        <f t="shared" ref="Z73:Z78" si="79">C73</f>
        <v xml:space="preserve">72/IFR26650-40A </v>
      </c>
      <c r="AA73" s="135">
        <f t="shared" ref="AA73:AA78" si="80">W73</f>
        <v>2.5</v>
      </c>
      <c r="AB73" s="135">
        <f t="shared" ref="AB73:AB78" si="81">J73</f>
        <v>344.15</v>
      </c>
      <c r="AC73" s="130">
        <f t="shared" ref="AC73:AC78" si="82">X73</f>
        <v>1091</v>
      </c>
      <c r="AD73" s="130" t="str">
        <f t="shared" ref="AD73:AD78" si="83">G73</f>
        <v>67001-969</v>
      </c>
      <c r="AE73" s="136"/>
      <c r="AF73" s="137"/>
      <c r="AG73" s="1" t="s">
        <v>153</v>
      </c>
      <c r="AH73" s="43">
        <v>28821</v>
      </c>
      <c r="AI73" s="229">
        <v>45310</v>
      </c>
    </row>
    <row r="74" spans="1:35" ht="17.25" customHeight="1" x14ac:dyDescent="0.25">
      <c r="A74" s="140">
        <v>45314</v>
      </c>
      <c r="B74" s="55" t="s">
        <v>9271</v>
      </c>
      <c r="C74" s="51" t="s">
        <v>9280</v>
      </c>
      <c r="D74" s="51" t="s">
        <v>9389</v>
      </c>
      <c r="E74" s="54">
        <v>45329</v>
      </c>
      <c r="F74" s="51" t="s">
        <v>832</v>
      </c>
      <c r="G74" s="48" t="s">
        <v>9272</v>
      </c>
      <c r="H74" s="52">
        <v>1</v>
      </c>
      <c r="I74" s="51" t="s">
        <v>114</v>
      </c>
      <c r="J74" s="1">
        <v>49.27</v>
      </c>
      <c r="K74" s="132">
        <v>1026487</v>
      </c>
      <c r="L74" s="131"/>
      <c r="M74" s="131">
        <v>8.4</v>
      </c>
      <c r="N74" s="131">
        <v>9</v>
      </c>
      <c r="O74" s="133">
        <f t="shared" si="77"/>
        <v>75.600000000000009</v>
      </c>
      <c r="P74" s="131" t="s">
        <v>3497</v>
      </c>
      <c r="Q74" s="131" t="s">
        <v>1188</v>
      </c>
      <c r="R74" s="134"/>
      <c r="S74" s="134"/>
      <c r="T74" s="134"/>
      <c r="U74" s="134"/>
      <c r="V74" s="134"/>
      <c r="W74" s="130">
        <v>1</v>
      </c>
      <c r="X74" s="135">
        <v>210</v>
      </c>
      <c r="Y74" s="130" t="str">
        <f t="shared" si="78"/>
        <v>RECELL877</v>
      </c>
      <c r="Z74" s="130" t="str">
        <f t="shared" si="79"/>
        <v>14/HR-4/3FAU</v>
      </c>
      <c r="AA74" s="135">
        <f t="shared" si="80"/>
        <v>1</v>
      </c>
      <c r="AB74" s="135">
        <f t="shared" si="81"/>
        <v>49.27</v>
      </c>
      <c r="AC74" s="130">
        <f t="shared" si="82"/>
        <v>210</v>
      </c>
      <c r="AD74" s="130" t="str">
        <f t="shared" si="83"/>
        <v>66003-220</v>
      </c>
      <c r="AE74" s="136"/>
      <c r="AF74" s="137"/>
      <c r="AG74" s="1" t="s">
        <v>152</v>
      </c>
      <c r="AH74" s="43">
        <v>64999</v>
      </c>
      <c r="AI74" s="229">
        <v>45314</v>
      </c>
    </row>
    <row r="75" spans="1:35" ht="19.5" customHeight="1" x14ac:dyDescent="0.25">
      <c r="A75" s="140">
        <v>45314</v>
      </c>
      <c r="B75" s="55" t="s">
        <v>9273</v>
      </c>
      <c r="C75" s="51" t="s">
        <v>7251</v>
      </c>
      <c r="D75" s="51" t="s">
        <v>7252</v>
      </c>
      <c r="E75" s="54">
        <v>45313</v>
      </c>
      <c r="F75" s="51" t="s">
        <v>7249</v>
      </c>
      <c r="G75" s="48" t="s">
        <v>7250</v>
      </c>
      <c r="H75" s="52">
        <v>1</v>
      </c>
      <c r="I75" s="51" t="s">
        <v>670</v>
      </c>
      <c r="J75" s="1">
        <v>22.35</v>
      </c>
      <c r="K75" s="132">
        <v>1026344</v>
      </c>
      <c r="L75" s="131"/>
      <c r="M75" s="131">
        <v>6</v>
      </c>
      <c r="N75" s="131">
        <v>2.5</v>
      </c>
      <c r="O75" s="133">
        <f t="shared" si="77"/>
        <v>15</v>
      </c>
      <c r="P75" s="131" t="s">
        <v>115</v>
      </c>
      <c r="Q75" s="131" t="s">
        <v>577</v>
      </c>
      <c r="R75" s="134"/>
      <c r="S75" s="134"/>
      <c r="T75" s="134"/>
      <c r="U75" s="134"/>
      <c r="V75" s="134"/>
      <c r="W75" s="130">
        <v>0.53</v>
      </c>
      <c r="X75" s="135">
        <v>55.35</v>
      </c>
      <c r="Y75" s="130" t="str">
        <f t="shared" si="78"/>
        <v>S117</v>
      </c>
      <c r="Z75" s="130" t="str">
        <f t="shared" si="79"/>
        <v>3/0810-0004</v>
      </c>
      <c r="AA75" s="135">
        <f t="shared" si="80"/>
        <v>0.53</v>
      </c>
      <c r="AB75" s="135">
        <f t="shared" si="81"/>
        <v>22.35</v>
      </c>
      <c r="AC75" s="130">
        <f t="shared" si="82"/>
        <v>55.35</v>
      </c>
      <c r="AD75" s="130" t="str">
        <f t="shared" si="83"/>
        <v>35007-402B</v>
      </c>
      <c r="AE75" s="136"/>
      <c r="AF75" s="137"/>
      <c r="AG75" s="1" t="s">
        <v>153</v>
      </c>
      <c r="AH75" s="43">
        <v>67066</v>
      </c>
      <c r="AI75" s="229">
        <v>45309</v>
      </c>
    </row>
    <row r="76" spans="1:35" x14ac:dyDescent="0.25">
      <c r="A76" s="140">
        <v>45314</v>
      </c>
      <c r="B76" s="55" t="s">
        <v>9274</v>
      </c>
      <c r="C76" s="51" t="s">
        <v>9275</v>
      </c>
      <c r="D76" s="51" t="s">
        <v>9266</v>
      </c>
      <c r="E76" s="54">
        <v>45329</v>
      </c>
      <c r="F76" s="51" t="s">
        <v>9264</v>
      </c>
      <c r="G76" s="48" t="s">
        <v>9265</v>
      </c>
      <c r="H76" s="52">
        <v>2</v>
      </c>
      <c r="I76" s="51" t="s">
        <v>8702</v>
      </c>
      <c r="J76" s="1">
        <v>344.14</v>
      </c>
      <c r="K76" s="132">
        <v>1026331</v>
      </c>
      <c r="L76" s="131"/>
      <c r="M76" s="131">
        <v>38.4</v>
      </c>
      <c r="N76" s="131">
        <v>23.4</v>
      </c>
      <c r="O76" s="133">
        <f t="shared" si="77"/>
        <v>898.56</v>
      </c>
      <c r="P76" s="131" t="s">
        <v>508</v>
      </c>
      <c r="Q76" s="131" t="s">
        <v>6547</v>
      </c>
      <c r="R76" s="134"/>
      <c r="S76" s="134"/>
      <c r="T76" s="134"/>
      <c r="U76" s="134"/>
      <c r="V76" s="134"/>
      <c r="W76" s="130">
        <v>1</v>
      </c>
      <c r="X76" s="135">
        <v>1091</v>
      </c>
      <c r="Y76" s="130" t="str">
        <f t="shared" si="78"/>
        <v>RL1775</v>
      </c>
      <c r="Z76" s="130" t="str">
        <f t="shared" si="79"/>
        <v>72/IFR26650-40A</v>
      </c>
      <c r="AA76" s="135">
        <f t="shared" si="80"/>
        <v>1</v>
      </c>
      <c r="AB76" s="135">
        <f t="shared" si="81"/>
        <v>344.14</v>
      </c>
      <c r="AC76" s="130">
        <f t="shared" si="82"/>
        <v>1091</v>
      </c>
      <c r="AD76" s="130" t="str">
        <f t="shared" si="83"/>
        <v>67001-969</v>
      </c>
      <c r="AE76" s="136"/>
      <c r="AF76" s="137"/>
      <c r="AG76" s="1" t="s">
        <v>153</v>
      </c>
      <c r="AH76" s="43">
        <v>28821</v>
      </c>
      <c r="AI76" s="229">
        <v>45313</v>
      </c>
    </row>
    <row r="77" spans="1:35" x14ac:dyDescent="0.25">
      <c r="A77" s="140">
        <v>45321</v>
      </c>
      <c r="B77" s="55" t="s">
        <v>9325</v>
      </c>
      <c r="C77" s="51" t="s">
        <v>6133</v>
      </c>
      <c r="D77" s="51" t="s">
        <v>6210</v>
      </c>
      <c r="E77" s="54">
        <v>45322</v>
      </c>
      <c r="F77" s="51" t="s">
        <v>571</v>
      </c>
      <c r="G77" s="48" t="s">
        <v>6757</v>
      </c>
      <c r="H77" s="52">
        <v>1</v>
      </c>
      <c r="I77" s="51" t="s">
        <v>6758</v>
      </c>
      <c r="J77" s="1">
        <v>1649.03</v>
      </c>
      <c r="K77" s="132">
        <v>1026956</v>
      </c>
      <c r="L77" s="131"/>
      <c r="M77" s="131"/>
      <c r="N77" s="131"/>
      <c r="O77" s="133">
        <f t="shared" si="77"/>
        <v>0</v>
      </c>
      <c r="P77" s="131"/>
      <c r="Q77" s="131"/>
      <c r="R77" s="134"/>
      <c r="S77" s="134"/>
      <c r="T77" s="134"/>
      <c r="U77" s="134"/>
      <c r="V77" s="134"/>
      <c r="W77" s="130">
        <v>0.5</v>
      </c>
      <c r="X77" s="135">
        <v>1980</v>
      </c>
      <c r="Y77" s="130" t="str">
        <f t="shared" si="78"/>
        <v>PACK732</v>
      </c>
      <c r="Z77" s="130" t="str">
        <f t="shared" si="79"/>
        <v>12/LR6XW</v>
      </c>
      <c r="AA77" s="135">
        <f t="shared" si="80"/>
        <v>0.5</v>
      </c>
      <c r="AB77" s="135">
        <f t="shared" si="81"/>
        <v>1649.03</v>
      </c>
      <c r="AC77" s="130">
        <f t="shared" si="82"/>
        <v>1980</v>
      </c>
      <c r="AD77" s="130" t="str">
        <f t="shared" si="83"/>
        <v>20006-071A</v>
      </c>
      <c r="AE77" s="136"/>
      <c r="AF77" s="137"/>
      <c r="AG77" s="1" t="s">
        <v>153</v>
      </c>
      <c r="AH77" s="43">
        <v>65616</v>
      </c>
      <c r="AI77" s="229">
        <v>45320</v>
      </c>
    </row>
    <row r="78" spans="1:35" x14ac:dyDescent="0.25">
      <c r="A78" s="144">
        <v>45280</v>
      </c>
      <c r="B78" s="56" t="s">
        <v>9172</v>
      </c>
      <c r="C78" s="51" t="s">
        <v>5641</v>
      </c>
      <c r="D78" s="51" t="s">
        <v>9174</v>
      </c>
      <c r="E78" s="54">
        <v>45280</v>
      </c>
      <c r="F78" s="51" t="s">
        <v>1289</v>
      </c>
      <c r="G78" s="48" t="s">
        <v>9173</v>
      </c>
      <c r="H78" s="52">
        <v>1</v>
      </c>
      <c r="I78" s="51" t="s">
        <v>113</v>
      </c>
      <c r="J78" s="1">
        <v>10.17</v>
      </c>
      <c r="K78" s="132">
        <v>1023878</v>
      </c>
      <c r="L78" s="131"/>
      <c r="M78" s="131">
        <v>3.7</v>
      </c>
      <c r="N78" s="131">
        <v>6.7</v>
      </c>
      <c r="O78" s="133">
        <f t="shared" si="77"/>
        <v>24.790000000000003</v>
      </c>
      <c r="P78" s="131" t="s">
        <v>3486</v>
      </c>
      <c r="Q78" s="131" t="s">
        <v>550</v>
      </c>
      <c r="R78" s="134"/>
      <c r="S78" s="134"/>
      <c r="T78" s="134"/>
      <c r="U78" s="134"/>
      <c r="V78" s="134"/>
      <c r="W78" s="130">
        <v>0.25</v>
      </c>
      <c r="X78" s="135">
        <v>30</v>
      </c>
      <c r="Y78" s="130" t="str">
        <f t="shared" si="78"/>
        <v>RL1771</v>
      </c>
      <c r="Z78" s="130" t="str">
        <f t="shared" si="79"/>
        <v>2/NCR18650BF</v>
      </c>
      <c r="AA78" s="135">
        <f t="shared" si="80"/>
        <v>0.25</v>
      </c>
      <c r="AB78" s="135">
        <f t="shared" si="81"/>
        <v>10.17</v>
      </c>
      <c r="AC78" s="130">
        <f t="shared" si="82"/>
        <v>30</v>
      </c>
      <c r="AD78" s="130" t="str">
        <f t="shared" si="83"/>
        <v>66003-919</v>
      </c>
      <c r="AE78" s="136"/>
      <c r="AF78" s="137"/>
      <c r="AG78" s="1" t="s">
        <v>152</v>
      </c>
      <c r="AH78" s="43">
        <v>23948</v>
      </c>
      <c r="AI78" s="229">
        <v>45280</v>
      </c>
    </row>
    <row r="79" spans="1:35" x14ac:dyDescent="0.25">
      <c r="A79" s="147">
        <v>45324</v>
      </c>
      <c r="B79" s="82" t="s">
        <v>9372</v>
      </c>
      <c r="C79" s="51" t="s">
        <v>1869</v>
      </c>
      <c r="D79" s="51" t="s">
        <v>517</v>
      </c>
      <c r="E79" s="54">
        <v>45344</v>
      </c>
      <c r="F79" s="51" t="s">
        <v>1437</v>
      </c>
      <c r="G79" s="48" t="s">
        <v>516</v>
      </c>
      <c r="H79" s="52">
        <v>8</v>
      </c>
      <c r="I79" s="51" t="s">
        <v>388</v>
      </c>
      <c r="J79" s="1">
        <v>686.49</v>
      </c>
      <c r="K79" s="132">
        <v>1027469</v>
      </c>
      <c r="L79" s="131"/>
      <c r="M79" s="131">
        <v>14.4</v>
      </c>
      <c r="N79" s="131">
        <v>153</v>
      </c>
      <c r="O79" s="133">
        <f>N79*M79</f>
        <v>2203.2000000000003</v>
      </c>
      <c r="P79" s="131" t="s">
        <v>421</v>
      </c>
      <c r="Q79" s="131" t="s">
        <v>518</v>
      </c>
      <c r="R79" s="134"/>
      <c r="S79" s="134"/>
      <c r="T79" s="134"/>
      <c r="U79" s="134"/>
      <c r="V79" s="134"/>
      <c r="W79" s="130">
        <v>3.66</v>
      </c>
      <c r="X79" s="135">
        <v>775</v>
      </c>
      <c r="Y79" s="130" t="str">
        <f t="shared" ref="Y79:Y84" si="84">D79</f>
        <v>L123B</v>
      </c>
      <c r="Z79" s="130" t="str">
        <f t="shared" ref="Z79:Z84" si="85">C79</f>
        <v>36/LS33600</v>
      </c>
      <c r="AA79" s="135">
        <f t="shared" ref="AA79:AA84" si="86">W79</f>
        <v>3.66</v>
      </c>
      <c r="AB79" s="135">
        <f t="shared" ref="AB79:AB84" si="87">J79</f>
        <v>686.49</v>
      </c>
      <c r="AC79" s="130">
        <f t="shared" ref="AC79:AC84" si="88">X79</f>
        <v>775</v>
      </c>
      <c r="AD79" s="130" t="str">
        <f t="shared" ref="AD79:AD84" si="89">G79</f>
        <v>66000-758</v>
      </c>
      <c r="AE79" s="136"/>
      <c r="AF79" s="137"/>
      <c r="AG79" s="1" t="s">
        <v>151</v>
      </c>
      <c r="AH79" s="43">
        <v>66552</v>
      </c>
      <c r="AI79" s="229">
        <v>45323</v>
      </c>
    </row>
    <row r="80" spans="1:35" x14ac:dyDescent="0.25">
      <c r="A80" s="144">
        <v>45343</v>
      </c>
      <c r="B80" s="56" t="s">
        <v>9511</v>
      </c>
      <c r="C80" s="51" t="s">
        <v>9515</v>
      </c>
      <c r="D80" s="51" t="s">
        <v>9516</v>
      </c>
      <c r="E80" s="54">
        <v>45397</v>
      </c>
      <c r="F80" s="51" t="s">
        <v>9512</v>
      </c>
      <c r="G80" s="48" t="s">
        <v>9513</v>
      </c>
      <c r="H80" s="52">
        <v>3</v>
      </c>
      <c r="I80" s="51" t="s">
        <v>1395</v>
      </c>
      <c r="J80" s="1">
        <v>1010.45</v>
      </c>
      <c r="K80" s="132">
        <v>1029687</v>
      </c>
      <c r="L80" s="131"/>
      <c r="M80" s="131">
        <v>28.8</v>
      </c>
      <c r="N80" s="131">
        <v>34</v>
      </c>
      <c r="O80" s="133">
        <f>N80*M80</f>
        <v>979.2</v>
      </c>
      <c r="P80" s="131" t="s">
        <v>5138</v>
      </c>
      <c r="Q80" s="131" t="s">
        <v>9514</v>
      </c>
      <c r="R80" s="134"/>
      <c r="S80" s="134"/>
      <c r="T80" s="134"/>
      <c r="U80" s="134"/>
      <c r="V80" s="134"/>
      <c r="W80" s="130">
        <v>6</v>
      </c>
      <c r="X80" s="135">
        <v>2185</v>
      </c>
      <c r="Y80" s="130" t="str">
        <f t="shared" si="84"/>
        <v>RL1732</v>
      </c>
      <c r="Z80" s="130" t="str">
        <f t="shared" si="85"/>
        <v>56/INR21700-50E</v>
      </c>
      <c r="AA80" s="135">
        <f t="shared" si="86"/>
        <v>6</v>
      </c>
      <c r="AB80" s="135">
        <f t="shared" si="87"/>
        <v>1010.45</v>
      </c>
      <c r="AC80" s="130">
        <f t="shared" si="88"/>
        <v>2185</v>
      </c>
      <c r="AD80" s="130" t="str">
        <f t="shared" si="89"/>
        <v>67001-954</v>
      </c>
      <c r="AE80" s="136"/>
      <c r="AF80" s="137"/>
      <c r="AG80" s="1" t="s">
        <v>153</v>
      </c>
      <c r="AH80" s="43">
        <v>2943</v>
      </c>
      <c r="AI80" s="229">
        <v>45342</v>
      </c>
    </row>
    <row r="81" spans="1:35" x14ac:dyDescent="0.25">
      <c r="A81" s="146">
        <v>45204</v>
      </c>
      <c r="B81" s="57" t="s">
        <v>8736</v>
      </c>
      <c r="C81" s="236" t="s">
        <v>2124</v>
      </c>
      <c r="D81" s="51" t="s">
        <v>2125</v>
      </c>
      <c r="E81" s="54">
        <v>45229</v>
      </c>
      <c r="F81" s="51" t="s">
        <v>1622</v>
      </c>
      <c r="G81" s="48" t="s">
        <v>2122</v>
      </c>
      <c r="H81" s="52">
        <v>500</v>
      </c>
      <c r="I81" s="51" t="s">
        <v>2123</v>
      </c>
      <c r="J81" s="1">
        <v>75.290000000000006</v>
      </c>
      <c r="K81" s="132">
        <v>1015463</v>
      </c>
      <c r="L81" s="131"/>
      <c r="M81" s="131">
        <v>3.93</v>
      </c>
      <c r="N81" s="131">
        <v>32</v>
      </c>
      <c r="O81" s="133">
        <f>N81*M81</f>
        <v>125.76</v>
      </c>
      <c r="P81" s="131" t="s">
        <v>3372</v>
      </c>
      <c r="Q81" s="131" t="s">
        <v>412</v>
      </c>
      <c r="R81" s="134"/>
      <c r="S81" s="134"/>
      <c r="T81" s="134"/>
      <c r="U81" s="134"/>
      <c r="V81" s="134"/>
      <c r="W81" s="130">
        <v>0.05</v>
      </c>
      <c r="X81" s="135">
        <v>112.5</v>
      </c>
      <c r="Y81" s="130" t="str">
        <f t="shared" si="84"/>
        <v>L865</v>
      </c>
      <c r="Z81" s="130" t="str">
        <f t="shared" si="85"/>
        <v>1/LXRDD-5-1-SC-BC</v>
      </c>
      <c r="AA81" s="135">
        <f t="shared" si="86"/>
        <v>0.05</v>
      </c>
      <c r="AB81" s="135">
        <f t="shared" si="87"/>
        <v>75.290000000000006</v>
      </c>
      <c r="AC81" s="130">
        <f t="shared" si="88"/>
        <v>112.5</v>
      </c>
      <c r="AD81" s="130" t="str">
        <f t="shared" si="89"/>
        <v>67001-3486L865</v>
      </c>
      <c r="AE81" s="136"/>
      <c r="AF81" s="137"/>
      <c r="AG81" s="1" t="s">
        <v>153</v>
      </c>
      <c r="AH81" s="43">
        <v>1926</v>
      </c>
      <c r="AI81" s="229">
        <v>45204</v>
      </c>
    </row>
    <row r="82" spans="1:35" x14ac:dyDescent="0.25">
      <c r="A82" s="140">
        <v>45342</v>
      </c>
      <c r="B82" s="55" t="s">
        <v>9497</v>
      </c>
      <c r="C82" s="51" t="s">
        <v>2284</v>
      </c>
      <c r="D82" s="51" t="s">
        <v>2481</v>
      </c>
      <c r="E82" s="54">
        <v>45345</v>
      </c>
      <c r="F82" s="51" t="s">
        <v>3924</v>
      </c>
      <c r="G82" s="48" t="s">
        <v>2283</v>
      </c>
      <c r="H82" s="52">
        <v>1</v>
      </c>
      <c r="I82" s="51" t="s">
        <v>719</v>
      </c>
      <c r="J82" s="1">
        <v>33.18</v>
      </c>
      <c r="K82" s="132">
        <v>1029684</v>
      </c>
      <c r="L82" s="131"/>
      <c r="M82" s="131">
        <v>25.2</v>
      </c>
      <c r="N82" s="131">
        <v>3</v>
      </c>
      <c r="O82" s="133">
        <f>N82*M82</f>
        <v>75.599999999999994</v>
      </c>
      <c r="P82" s="131" t="s">
        <v>3486</v>
      </c>
      <c r="Q82" s="131" t="s">
        <v>589</v>
      </c>
      <c r="R82" s="134" t="s">
        <v>5813</v>
      </c>
      <c r="S82" s="149">
        <v>0.95138888888888917</v>
      </c>
      <c r="T82" s="149">
        <v>0.95138888888888917</v>
      </c>
      <c r="U82" s="150">
        <v>45342</v>
      </c>
      <c r="V82" s="149">
        <v>0.26055555555555454</v>
      </c>
      <c r="W82" s="130">
        <v>1.75</v>
      </c>
      <c r="X82" s="135">
        <v>128.59</v>
      </c>
      <c r="Y82" s="130" t="str">
        <f t="shared" si="84"/>
        <v>RECELL709</v>
      </c>
      <c r="Z82" s="130" t="str">
        <f t="shared" si="85"/>
        <v>7/INR18650-30Q</v>
      </c>
      <c r="AA82" s="135">
        <f t="shared" si="86"/>
        <v>1.75</v>
      </c>
      <c r="AB82" s="135">
        <f t="shared" si="87"/>
        <v>33.18</v>
      </c>
      <c r="AC82" s="130">
        <f t="shared" si="88"/>
        <v>128.59</v>
      </c>
      <c r="AD82" s="130" t="str">
        <f t="shared" si="89"/>
        <v>22000-999C</v>
      </c>
      <c r="AE82" s="136"/>
      <c r="AF82" s="137"/>
      <c r="AG82" s="1" t="s">
        <v>9312</v>
      </c>
      <c r="AH82" s="43" t="s">
        <v>9085</v>
      </c>
      <c r="AI82" s="229">
        <v>45126</v>
      </c>
    </row>
    <row r="83" spans="1:35" x14ac:dyDescent="0.25">
      <c r="A83" s="144">
        <v>45399</v>
      </c>
      <c r="B83" s="56" t="s">
        <v>9865</v>
      </c>
      <c r="C83" s="51" t="s">
        <v>4037</v>
      </c>
      <c r="D83" s="51" t="s">
        <v>9867</v>
      </c>
      <c r="E83" s="54">
        <v>45413</v>
      </c>
      <c r="F83" s="51" t="s">
        <v>3091</v>
      </c>
      <c r="G83" s="48" t="s">
        <v>9866</v>
      </c>
      <c r="H83" s="52">
        <v>1</v>
      </c>
      <c r="I83" s="51" t="s">
        <v>4036</v>
      </c>
      <c r="J83" s="1">
        <v>8.4700000000000006</v>
      </c>
      <c r="K83" s="132">
        <v>1036067</v>
      </c>
      <c r="L83" s="131"/>
      <c r="M83" s="131">
        <v>3.7</v>
      </c>
      <c r="N83" s="131">
        <v>1.5</v>
      </c>
      <c r="O83" s="133">
        <v>5.6</v>
      </c>
      <c r="P83" s="131" t="s">
        <v>3486</v>
      </c>
      <c r="Q83" s="131" t="s">
        <v>550</v>
      </c>
      <c r="R83" s="134"/>
      <c r="S83" s="134"/>
      <c r="T83" s="134"/>
      <c r="U83" s="134"/>
      <c r="V83" s="134"/>
      <c r="W83" s="130">
        <v>0.25</v>
      </c>
      <c r="X83" s="135">
        <v>75</v>
      </c>
      <c r="Y83" s="130" t="str">
        <f t="shared" si="84"/>
        <v>L996</v>
      </c>
      <c r="Z83" s="130" t="str">
        <f t="shared" si="85"/>
        <v>2/UF463048F</v>
      </c>
      <c r="AA83" s="135">
        <f t="shared" si="86"/>
        <v>0.25</v>
      </c>
      <c r="AB83" s="135">
        <f t="shared" si="87"/>
        <v>8.4700000000000006</v>
      </c>
      <c r="AC83" s="130">
        <f t="shared" si="88"/>
        <v>75</v>
      </c>
      <c r="AD83" s="130" t="str">
        <f t="shared" si="89"/>
        <v>30008-111MAG</v>
      </c>
      <c r="AE83" s="136"/>
      <c r="AF83" s="137"/>
      <c r="AG83" s="1" t="s">
        <v>9312</v>
      </c>
      <c r="AH83" s="43">
        <v>65365</v>
      </c>
      <c r="AI83" s="229">
        <v>45399</v>
      </c>
    </row>
    <row r="84" spans="1:35" x14ac:dyDescent="0.25">
      <c r="A84" s="140">
        <v>45440</v>
      </c>
      <c r="B84" s="55">
        <v>341389</v>
      </c>
      <c r="C84" s="51" t="s">
        <v>5714</v>
      </c>
      <c r="D84" s="51" t="s">
        <v>392</v>
      </c>
      <c r="E84" s="54">
        <v>45442</v>
      </c>
      <c r="F84" s="51" t="s">
        <v>1280</v>
      </c>
      <c r="G84" s="48" t="s">
        <v>2245</v>
      </c>
      <c r="H84" s="52">
        <v>1</v>
      </c>
      <c r="I84" s="51" t="s">
        <v>710</v>
      </c>
      <c r="J84" s="1">
        <v>4.8</v>
      </c>
      <c r="K84" s="132">
        <v>1040291</v>
      </c>
      <c r="L84" s="131" t="s">
        <v>10110</v>
      </c>
      <c r="M84" s="131">
        <v>3.6</v>
      </c>
      <c r="N84" s="131">
        <v>2.04</v>
      </c>
      <c r="O84" s="133">
        <f t="shared" ref="O84:O89" si="90">N84*M84</f>
        <v>7.3440000000000003</v>
      </c>
      <c r="P84" s="131" t="s">
        <v>3486</v>
      </c>
      <c r="Q84" s="131" t="s">
        <v>10131</v>
      </c>
      <c r="R84" s="134"/>
      <c r="S84" s="134"/>
      <c r="T84" s="134"/>
      <c r="U84" s="134"/>
      <c r="V84" s="134"/>
      <c r="W84" s="130">
        <v>1</v>
      </c>
      <c r="X84" s="135">
        <v>14.5</v>
      </c>
      <c r="Y84" s="130" t="str">
        <f t="shared" si="84"/>
        <v>RECELL</v>
      </c>
      <c r="Z84" s="130" t="str">
        <f t="shared" si="85"/>
        <v>1/NCR18500A</v>
      </c>
      <c r="AA84" s="135">
        <f t="shared" si="86"/>
        <v>1</v>
      </c>
      <c r="AB84" s="135">
        <f t="shared" si="87"/>
        <v>4.8</v>
      </c>
      <c r="AC84" s="130">
        <f t="shared" si="88"/>
        <v>14.5</v>
      </c>
      <c r="AD84" s="130" t="str">
        <f t="shared" si="89"/>
        <v>30008-091SHB37</v>
      </c>
      <c r="AE84" s="136"/>
      <c r="AF84" s="137"/>
      <c r="AG84" s="1" t="s">
        <v>152</v>
      </c>
      <c r="AH84" s="43">
        <v>23984</v>
      </c>
      <c r="AI84" s="229">
        <v>45436</v>
      </c>
    </row>
    <row r="85" spans="1:35" x14ac:dyDescent="0.25">
      <c r="A85" s="144">
        <v>45497</v>
      </c>
      <c r="B85" s="56" t="s">
        <v>10479</v>
      </c>
      <c r="C85" s="51" t="s">
        <v>666</v>
      </c>
      <c r="D85" s="51" t="s">
        <v>10481</v>
      </c>
      <c r="E85" s="54">
        <v>45510</v>
      </c>
      <c r="F85" s="51" t="s">
        <v>10480</v>
      </c>
      <c r="G85" s="48" t="s">
        <v>7436</v>
      </c>
      <c r="H85" s="52">
        <v>1</v>
      </c>
      <c r="I85" s="51" t="s">
        <v>649</v>
      </c>
      <c r="J85" s="1">
        <v>65.680000000000007</v>
      </c>
      <c r="K85" s="132">
        <v>1047030</v>
      </c>
      <c r="L85" s="131"/>
      <c r="M85" s="131">
        <v>12</v>
      </c>
      <c r="N85" s="131">
        <v>10</v>
      </c>
      <c r="O85" s="133">
        <f t="shared" si="90"/>
        <v>120</v>
      </c>
      <c r="P85" s="131" t="s">
        <v>3497</v>
      </c>
      <c r="Q85" s="131" t="s">
        <v>584</v>
      </c>
      <c r="R85" s="134"/>
      <c r="S85" s="134"/>
      <c r="T85" s="134"/>
      <c r="U85" s="134"/>
      <c r="V85" s="134"/>
      <c r="W85" s="130">
        <v>1.08</v>
      </c>
      <c r="X85" s="135">
        <v>175</v>
      </c>
      <c r="Y85" s="130" t="str">
        <f t="shared" ref="Y85:Y90" si="91">D85</f>
        <v>RECELL104</v>
      </c>
      <c r="Z85" s="130" t="str">
        <f t="shared" ref="Z85:Z90" si="92">C85</f>
        <v>10/KH-D10000</v>
      </c>
      <c r="AA85" s="135">
        <f t="shared" ref="AA85:AA90" si="93">W85</f>
        <v>1.08</v>
      </c>
      <c r="AB85" s="135">
        <f t="shared" ref="AB85:AB90" si="94">J85</f>
        <v>65.680000000000007</v>
      </c>
      <c r="AC85" s="130">
        <f t="shared" ref="AC85:AC90" si="95">X85</f>
        <v>175</v>
      </c>
      <c r="AD85" s="130" t="str">
        <f t="shared" ref="AD85:AD90" si="96">G85</f>
        <v>66000-988</v>
      </c>
      <c r="AE85" s="136"/>
      <c r="AF85" s="137"/>
      <c r="AG85" s="1" t="s">
        <v>151</v>
      </c>
      <c r="AH85" s="43">
        <v>3080</v>
      </c>
      <c r="AI85" s="229">
        <v>45496</v>
      </c>
    </row>
    <row r="86" spans="1:35" x14ac:dyDescent="0.25">
      <c r="A86" s="140">
        <v>45524</v>
      </c>
      <c r="B86" s="55" t="s">
        <v>10704</v>
      </c>
      <c r="C86" s="51" t="s">
        <v>6880</v>
      </c>
      <c r="D86" s="51" t="s">
        <v>10705</v>
      </c>
      <c r="E86" s="54">
        <v>45544</v>
      </c>
      <c r="F86" s="51" t="s">
        <v>571</v>
      </c>
      <c r="G86" s="48" t="s">
        <v>6757</v>
      </c>
      <c r="H86" s="52">
        <v>2</v>
      </c>
      <c r="I86" s="51" t="s">
        <v>6758</v>
      </c>
      <c r="J86" s="1">
        <v>1621.88</v>
      </c>
      <c r="K86" s="132">
        <v>1050151</v>
      </c>
      <c r="L86" s="131"/>
      <c r="M86" s="131"/>
      <c r="N86" s="131"/>
      <c r="O86" s="133">
        <f t="shared" si="90"/>
        <v>0</v>
      </c>
      <c r="P86" s="131"/>
      <c r="Q86" s="131"/>
      <c r="R86" s="134"/>
      <c r="S86" s="134"/>
      <c r="T86" s="134"/>
      <c r="U86" s="134"/>
      <c r="V86" s="134"/>
      <c r="W86" s="130">
        <v>2</v>
      </c>
      <c r="X86" s="135">
        <v>1960</v>
      </c>
      <c r="Y86" s="130" t="str">
        <f t="shared" si="91"/>
        <v>Labour</v>
      </c>
      <c r="Z86" s="130" t="str">
        <f t="shared" si="92"/>
        <v>UBA5</v>
      </c>
      <c r="AA86" s="135">
        <f t="shared" si="93"/>
        <v>2</v>
      </c>
      <c r="AB86" s="135">
        <f t="shared" si="94"/>
        <v>1621.88</v>
      </c>
      <c r="AC86" s="130">
        <f t="shared" si="95"/>
        <v>1960</v>
      </c>
      <c r="AD86" s="130" t="str">
        <f t="shared" si="96"/>
        <v>20006-071A</v>
      </c>
      <c r="AE86" s="136"/>
      <c r="AF86" s="137"/>
      <c r="AG86" s="1" t="s">
        <v>153</v>
      </c>
      <c r="AH86" s="43">
        <v>65616</v>
      </c>
      <c r="AI86" s="229">
        <v>41870</v>
      </c>
    </row>
    <row r="87" spans="1:35" x14ac:dyDescent="0.25">
      <c r="A87" s="146">
        <v>45498</v>
      </c>
      <c r="B87" s="57" t="s">
        <v>10490</v>
      </c>
      <c r="C87" s="51" t="s">
        <v>2145</v>
      </c>
      <c r="D87" s="51" t="s">
        <v>9366</v>
      </c>
      <c r="E87" s="54">
        <v>45512</v>
      </c>
      <c r="F87" s="51" t="s">
        <v>9356</v>
      </c>
      <c r="G87" s="48" t="s">
        <v>9357</v>
      </c>
      <c r="H87" s="52">
        <v>1</v>
      </c>
      <c r="I87" s="51" t="s">
        <v>1486</v>
      </c>
      <c r="J87" s="1">
        <v>15.37</v>
      </c>
      <c r="K87" s="132">
        <v>1047216</v>
      </c>
      <c r="L87" s="131"/>
      <c r="M87" s="131">
        <v>4.8</v>
      </c>
      <c r="N87" s="131">
        <v>4</v>
      </c>
      <c r="O87" s="133">
        <f t="shared" si="90"/>
        <v>19.2</v>
      </c>
      <c r="P87" s="131" t="s">
        <v>3497</v>
      </c>
      <c r="Q87" s="131" t="s">
        <v>92</v>
      </c>
      <c r="R87" s="134"/>
      <c r="S87" s="134"/>
      <c r="T87" s="134"/>
      <c r="U87" s="134"/>
      <c r="V87" s="134"/>
      <c r="W87" s="130">
        <v>0.62</v>
      </c>
      <c r="X87" s="135">
        <v>85</v>
      </c>
      <c r="Y87" s="130" t="str">
        <f t="shared" si="91"/>
        <v>N2115</v>
      </c>
      <c r="Z87" s="130" t="str">
        <f t="shared" si="92"/>
        <v>8/HR-3UTC</v>
      </c>
      <c r="AA87" s="135">
        <f t="shared" si="93"/>
        <v>0.62</v>
      </c>
      <c r="AB87" s="135">
        <f t="shared" si="94"/>
        <v>15.37</v>
      </c>
      <c r="AC87" s="130">
        <f t="shared" si="95"/>
        <v>85</v>
      </c>
      <c r="AD87" s="130" t="str">
        <f t="shared" si="96"/>
        <v>67001-972</v>
      </c>
      <c r="AE87" s="136"/>
      <c r="AF87" s="137"/>
      <c r="AG87" s="1" t="s">
        <v>9312</v>
      </c>
      <c r="AH87" s="43">
        <v>650481</v>
      </c>
      <c r="AI87" s="229">
        <v>45497</v>
      </c>
    </row>
    <row r="88" spans="1:35" x14ac:dyDescent="0.25">
      <c r="A88" s="139">
        <v>45572</v>
      </c>
      <c r="B88" s="58" t="s">
        <v>10940</v>
      </c>
      <c r="C88" s="51" t="s">
        <v>7662</v>
      </c>
      <c r="D88" s="51" t="s">
        <v>10684</v>
      </c>
      <c r="E88" s="54">
        <v>45579</v>
      </c>
      <c r="F88" s="51" t="s">
        <v>7656</v>
      </c>
      <c r="G88" s="48" t="s">
        <v>10683</v>
      </c>
      <c r="H88" s="52">
        <v>1</v>
      </c>
      <c r="I88" s="51" t="s">
        <v>7658</v>
      </c>
      <c r="J88" s="1">
        <v>0</v>
      </c>
      <c r="K88" s="132">
        <v>1055175</v>
      </c>
      <c r="L88" s="131"/>
      <c r="M88" s="131">
        <v>10.8</v>
      </c>
      <c r="N88" s="131">
        <v>9</v>
      </c>
      <c r="O88" s="133">
        <f t="shared" si="90"/>
        <v>97.2</v>
      </c>
      <c r="P88" s="131"/>
      <c r="Q88" s="131" t="s">
        <v>372</v>
      </c>
      <c r="R88" s="134"/>
      <c r="S88" s="134"/>
      <c r="T88" s="134"/>
      <c r="U88" s="134"/>
      <c r="V88" s="134"/>
      <c r="W88" s="130">
        <v>1</v>
      </c>
      <c r="X88" s="135">
        <v>70</v>
      </c>
      <c r="Y88" s="130" t="str">
        <f t="shared" si="91"/>
        <v>RL1702A</v>
      </c>
      <c r="Z88" s="130" t="str">
        <f t="shared" si="92"/>
        <v>6/LIION POLYMER</v>
      </c>
      <c r="AA88" s="135">
        <f t="shared" si="93"/>
        <v>1</v>
      </c>
      <c r="AB88" s="135">
        <f t="shared" si="94"/>
        <v>0</v>
      </c>
      <c r="AC88" s="130">
        <f t="shared" si="95"/>
        <v>70</v>
      </c>
      <c r="AD88" s="130" t="str">
        <f t="shared" si="96"/>
        <v>67001-9461</v>
      </c>
      <c r="AE88" s="136"/>
      <c r="AF88" s="137"/>
      <c r="AG88" s="1" t="s">
        <v>153</v>
      </c>
      <c r="AH88" s="43">
        <v>2877</v>
      </c>
      <c r="AI88" s="229">
        <v>45569</v>
      </c>
    </row>
    <row r="89" spans="1:35" x14ac:dyDescent="0.25">
      <c r="A89" s="140">
        <v>45594</v>
      </c>
      <c r="B89" s="55" t="s">
        <v>11044</v>
      </c>
      <c r="C89" s="51" t="s">
        <v>642</v>
      </c>
      <c r="D89" s="51" t="s">
        <v>358</v>
      </c>
      <c r="E89" s="54">
        <v>45609</v>
      </c>
      <c r="F89" s="51" t="s">
        <v>5840</v>
      </c>
      <c r="G89" s="48" t="s">
        <v>357</v>
      </c>
      <c r="H89" s="52">
        <v>1</v>
      </c>
      <c r="I89" s="51" t="s">
        <v>364</v>
      </c>
      <c r="J89" s="1">
        <v>50.49</v>
      </c>
      <c r="K89" s="132">
        <v>1057299</v>
      </c>
      <c r="L89" s="131"/>
      <c r="M89" s="131">
        <v>14.8</v>
      </c>
      <c r="N89" s="131">
        <v>5.2</v>
      </c>
      <c r="O89" s="133">
        <f t="shared" si="90"/>
        <v>76.960000000000008</v>
      </c>
      <c r="P89" s="131" t="s">
        <v>3486</v>
      </c>
      <c r="Q89" s="131" t="s">
        <v>92</v>
      </c>
      <c r="R89" s="134"/>
      <c r="S89" s="134"/>
      <c r="T89" s="134"/>
      <c r="U89" s="134"/>
      <c r="V89" s="134"/>
      <c r="W89" s="130">
        <v>1.1399999999999999</v>
      </c>
      <c r="X89" s="135">
        <v>160</v>
      </c>
      <c r="Y89" s="130" t="str">
        <f t="shared" si="91"/>
        <v>RL110</v>
      </c>
      <c r="Z89" s="130" t="str">
        <f t="shared" si="92"/>
        <v>8/UR18650ZY</v>
      </c>
      <c r="AA89" s="135">
        <f t="shared" si="93"/>
        <v>1.1399999999999999</v>
      </c>
      <c r="AB89" s="135">
        <f t="shared" si="94"/>
        <v>50.49</v>
      </c>
      <c r="AC89" s="130">
        <f t="shared" si="95"/>
        <v>160</v>
      </c>
      <c r="AD89" s="130" t="str">
        <f t="shared" si="96"/>
        <v>66000-452</v>
      </c>
      <c r="AE89" s="136"/>
      <c r="AF89" s="137"/>
      <c r="AG89" s="1" t="s">
        <v>573</v>
      </c>
      <c r="AH89" s="43">
        <v>65842</v>
      </c>
      <c r="AI89" s="229">
        <v>45590</v>
      </c>
    </row>
    <row r="90" spans="1:35" x14ac:dyDescent="0.25">
      <c r="A90" s="139">
        <v>45607</v>
      </c>
      <c r="B90" s="58" t="s">
        <v>11108</v>
      </c>
      <c r="C90" s="51" t="s">
        <v>11112</v>
      </c>
      <c r="D90" s="51" t="s">
        <v>11111</v>
      </c>
      <c r="E90" s="54">
        <v>45619</v>
      </c>
      <c r="F90" s="51" t="s">
        <v>11109</v>
      </c>
      <c r="G90" s="48" t="s">
        <v>11110</v>
      </c>
      <c r="H90" s="52">
        <v>8</v>
      </c>
      <c r="I90" s="51" t="s">
        <v>6840</v>
      </c>
      <c r="J90" s="1">
        <v>178.45</v>
      </c>
      <c r="K90" s="132">
        <v>1058580</v>
      </c>
      <c r="L90" s="131"/>
      <c r="M90" s="131">
        <v>12.8</v>
      </c>
      <c r="N90" s="131">
        <v>11.4</v>
      </c>
      <c r="O90" s="133">
        <f>N90*M90</f>
        <v>145.92000000000002</v>
      </c>
      <c r="P90" s="131" t="s">
        <v>508</v>
      </c>
      <c r="Q90" s="131" t="s">
        <v>410</v>
      </c>
      <c r="R90" s="134"/>
      <c r="S90" s="134"/>
      <c r="T90" s="134"/>
      <c r="U90" s="134"/>
      <c r="V90" s="134"/>
      <c r="W90" s="130">
        <v>1</v>
      </c>
      <c r="X90" s="135">
        <v>440.11</v>
      </c>
      <c r="Y90" s="130" t="str">
        <f t="shared" si="91"/>
        <v>RL1695</v>
      </c>
      <c r="Z90" s="130" t="str">
        <f t="shared" si="92"/>
        <v>12/LFP11.1</v>
      </c>
      <c r="AA90" s="135">
        <f t="shared" si="93"/>
        <v>1</v>
      </c>
      <c r="AB90" s="135">
        <f t="shared" si="94"/>
        <v>178.45</v>
      </c>
      <c r="AC90" s="130">
        <f t="shared" si="95"/>
        <v>440.11</v>
      </c>
      <c r="AD90" s="130" t="str">
        <f t="shared" si="96"/>
        <v>69000-004</v>
      </c>
      <c r="AE90" s="136"/>
      <c r="AF90" s="137"/>
      <c r="AG90" s="1" t="s">
        <v>573</v>
      </c>
      <c r="AH90" s="43" t="s">
        <v>11113</v>
      </c>
      <c r="AI90" s="229">
        <v>45602</v>
      </c>
    </row>
    <row r="91" spans="1:35" x14ac:dyDescent="0.25">
      <c r="A91" s="144">
        <v>45630</v>
      </c>
      <c r="B91" s="56" t="s">
        <v>11265</v>
      </c>
      <c r="C91" s="51" t="s">
        <v>2558</v>
      </c>
      <c r="D91" s="51" t="s">
        <v>1239</v>
      </c>
      <c r="E91" s="54">
        <v>45636</v>
      </c>
      <c r="F91" s="51" t="s">
        <v>87</v>
      </c>
      <c r="G91" s="48" t="s">
        <v>1237</v>
      </c>
      <c r="H91" s="52">
        <v>100</v>
      </c>
      <c r="I91" s="51" t="s">
        <v>113</v>
      </c>
      <c r="J91" s="1">
        <v>27.27</v>
      </c>
      <c r="K91" s="132">
        <v>1061657</v>
      </c>
      <c r="L91" s="131"/>
      <c r="M91" s="131">
        <v>3.6</v>
      </c>
      <c r="N91" s="131">
        <v>16.75</v>
      </c>
      <c r="O91" s="133">
        <f>N91*M91</f>
        <v>60.300000000000004</v>
      </c>
      <c r="P91" s="131" t="s">
        <v>11234</v>
      </c>
      <c r="Q91" s="131" t="s">
        <v>715</v>
      </c>
      <c r="R91" s="134"/>
      <c r="S91" s="134"/>
      <c r="T91" s="134"/>
      <c r="U91" s="134"/>
      <c r="V91" s="134"/>
      <c r="W91" s="130">
        <v>0.38</v>
      </c>
      <c r="X91" s="135">
        <v>50</v>
      </c>
      <c r="Y91" s="130" t="str">
        <f>D91</f>
        <v>RL1440</v>
      </c>
      <c r="Z91" s="130" t="str">
        <f>C91</f>
        <v>5/NCR18650BF</v>
      </c>
      <c r="AA91" s="135">
        <f>W91</f>
        <v>0.38</v>
      </c>
      <c r="AB91" s="135">
        <f>J91</f>
        <v>27.27</v>
      </c>
      <c r="AC91" s="130">
        <f>X91</f>
        <v>50</v>
      </c>
      <c r="AD91" s="130" t="str">
        <f>G91</f>
        <v>67001-849</v>
      </c>
      <c r="AE91" s="136"/>
      <c r="AF91" s="137"/>
      <c r="AG91" s="1" t="s">
        <v>153</v>
      </c>
      <c r="AH91" s="43">
        <v>24081</v>
      </c>
      <c r="AI91" s="229">
        <v>45630</v>
      </c>
    </row>
    <row r="92" spans="1:35" x14ac:dyDescent="0.25">
      <c r="A92" s="146">
        <v>45512</v>
      </c>
      <c r="B92" s="57" t="s">
        <v>10649</v>
      </c>
      <c r="C92" s="51" t="s">
        <v>644</v>
      </c>
      <c r="D92" s="51" t="s">
        <v>9585</v>
      </c>
      <c r="E92" s="54">
        <v>45541</v>
      </c>
      <c r="F92" s="51" t="s">
        <v>6273</v>
      </c>
      <c r="G92" s="48" t="s">
        <v>9343</v>
      </c>
      <c r="H92" s="52">
        <v>7</v>
      </c>
      <c r="I92" s="51" t="s">
        <v>643</v>
      </c>
      <c r="J92" s="1">
        <v>14.73</v>
      </c>
      <c r="K92" s="132">
        <v>1048870</v>
      </c>
      <c r="L92" s="131"/>
      <c r="M92" s="131" t="s">
        <v>9375</v>
      </c>
      <c r="N92" s="131">
        <v>2.5</v>
      </c>
      <c r="O92" s="133" t="s">
        <v>10650</v>
      </c>
      <c r="P92" s="131" t="s">
        <v>3486</v>
      </c>
      <c r="Q92" s="131" t="s">
        <v>4318</v>
      </c>
      <c r="R92" s="134"/>
      <c r="S92" s="134"/>
      <c r="T92" s="134"/>
      <c r="U92" s="134"/>
      <c r="V92" s="134"/>
      <c r="W92" s="130">
        <v>0.96</v>
      </c>
      <c r="X92" s="135">
        <v>64</v>
      </c>
      <c r="Y92" s="130" t="str">
        <f>D92</f>
        <v>RECELL885</v>
      </c>
      <c r="Z92" s="130" t="str">
        <f>C92</f>
        <v>4/INR18650-25R</v>
      </c>
      <c r="AA92" s="135">
        <f>W92</f>
        <v>0.96</v>
      </c>
      <c r="AB92" s="135">
        <f>J92</f>
        <v>14.73</v>
      </c>
      <c r="AC92" s="130">
        <f>X92</f>
        <v>64</v>
      </c>
      <c r="AD92" s="130" t="str">
        <f>G92</f>
        <v>22000-446V</v>
      </c>
      <c r="AE92" s="136"/>
      <c r="AF92" s="137"/>
      <c r="AG92" s="1" t="s">
        <v>9312</v>
      </c>
      <c r="AH92" s="43">
        <v>2267</v>
      </c>
      <c r="AI92" s="229">
        <v>45511</v>
      </c>
    </row>
  </sheetData>
  <autoFilter ref="A1:X1" xr:uid="{00000000-0009-0000-0000-000002000000}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H1"/>
  <sheetViews>
    <sheetView zoomScale="90" zoomScaleNormal="90" workbookViewId="0">
      <pane ySplit="1" topLeftCell="A2" activePane="bottomLeft" state="frozen"/>
      <selection pane="bottomLeft" activeCell="D25" sqref="D25"/>
    </sheetView>
  </sheetViews>
  <sheetFormatPr defaultRowHeight="15" x14ac:dyDescent="0.25"/>
  <cols>
    <col min="4" max="4" width="22" bestFit="1" customWidth="1"/>
    <col min="5" max="29" width="9.140625" customWidth="1"/>
    <col min="30" max="30" width="12.85546875" bestFit="1" customWidth="1"/>
    <col min="31" max="32" width="9.140625" customWidth="1"/>
    <col min="34" max="34" width="14.7109375" style="9" bestFit="1" customWidth="1"/>
  </cols>
  <sheetData>
    <row r="1" spans="1:34" x14ac:dyDescent="0.25">
      <c r="A1" s="3" t="s">
        <v>19</v>
      </c>
      <c r="B1" s="8" t="s">
        <v>0</v>
      </c>
      <c r="C1" s="3" t="s">
        <v>2</v>
      </c>
      <c r="D1" s="3" t="s">
        <v>1</v>
      </c>
      <c r="E1" s="10" t="s">
        <v>3</v>
      </c>
      <c r="F1" s="3" t="s">
        <v>4</v>
      </c>
      <c r="G1" s="3" t="s">
        <v>17</v>
      </c>
      <c r="H1" s="3" t="s">
        <v>5</v>
      </c>
      <c r="I1" s="3" t="s">
        <v>6</v>
      </c>
      <c r="J1" s="3" t="s">
        <v>23</v>
      </c>
      <c r="K1" s="10" t="s">
        <v>7</v>
      </c>
      <c r="L1" s="3" t="s">
        <v>8</v>
      </c>
      <c r="M1" s="3" t="s">
        <v>12</v>
      </c>
      <c r="N1" s="3" t="s">
        <v>13</v>
      </c>
      <c r="O1" s="28" t="s">
        <v>14</v>
      </c>
      <c r="P1" s="3" t="s">
        <v>15</v>
      </c>
      <c r="Q1" s="3" t="s">
        <v>18</v>
      </c>
      <c r="R1" s="3" t="s">
        <v>9</v>
      </c>
      <c r="S1" s="3" t="s">
        <v>10</v>
      </c>
      <c r="T1" s="3" t="s">
        <v>11</v>
      </c>
      <c r="U1" s="3" t="s">
        <v>16</v>
      </c>
      <c r="V1" s="4" t="s">
        <v>21</v>
      </c>
      <c r="W1" s="20" t="s">
        <v>22</v>
      </c>
      <c r="X1" s="30" t="s">
        <v>24</v>
      </c>
      <c r="Y1" s="20" t="s">
        <v>25</v>
      </c>
      <c r="Z1" s="20" t="s">
        <v>26</v>
      </c>
      <c r="AA1" s="20" t="s">
        <v>27</v>
      </c>
      <c r="AB1" s="20" t="s">
        <v>28</v>
      </c>
      <c r="AC1" s="20" t="s">
        <v>29</v>
      </c>
      <c r="AD1" s="20" t="s">
        <v>30</v>
      </c>
      <c r="AE1" s="30" t="s">
        <v>111</v>
      </c>
      <c r="AF1" s="35" t="s">
        <v>112</v>
      </c>
      <c r="AG1" s="20" t="s">
        <v>150</v>
      </c>
      <c r="AH1" s="44" t="s">
        <v>276</v>
      </c>
    </row>
  </sheetData>
  <autoFilter ref="A1:AH1" xr:uid="{00000000-0009-0000-0000-000003000000}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AG1"/>
  <sheetViews>
    <sheetView workbookViewId="0">
      <pane ySplit="1" topLeftCell="A2" activePane="bottomLeft" state="frozen"/>
      <selection pane="bottomLeft" activeCell="R17" sqref="R17"/>
    </sheetView>
  </sheetViews>
  <sheetFormatPr defaultRowHeight="15" x14ac:dyDescent="0.25"/>
  <cols>
    <col min="1" max="1" width="11.42578125" bestFit="1" customWidth="1"/>
    <col min="2" max="2" width="13.5703125" bestFit="1" customWidth="1"/>
    <col min="4" max="4" width="17" bestFit="1" customWidth="1"/>
  </cols>
  <sheetData>
    <row r="1" spans="1:33" x14ac:dyDescent="0.25">
      <c r="A1" s="3" t="s">
        <v>19</v>
      </c>
      <c r="B1" s="8" t="s">
        <v>0</v>
      </c>
      <c r="C1" s="3" t="s">
        <v>2</v>
      </c>
      <c r="D1" s="3" t="s">
        <v>1</v>
      </c>
      <c r="E1" s="10" t="s">
        <v>3</v>
      </c>
      <c r="F1" s="3" t="s">
        <v>4</v>
      </c>
      <c r="G1" s="3" t="s">
        <v>17</v>
      </c>
      <c r="H1" s="3" t="s">
        <v>5</v>
      </c>
      <c r="I1" s="3" t="s">
        <v>6</v>
      </c>
      <c r="J1" s="3" t="s">
        <v>23</v>
      </c>
      <c r="K1" s="10" t="s">
        <v>7</v>
      </c>
      <c r="L1" s="3" t="s">
        <v>8</v>
      </c>
      <c r="M1" s="3" t="s">
        <v>12</v>
      </c>
      <c r="N1" s="3" t="s">
        <v>13</v>
      </c>
      <c r="O1" s="28" t="s">
        <v>14</v>
      </c>
      <c r="P1" s="3" t="s">
        <v>15</v>
      </c>
      <c r="Q1" s="3" t="s">
        <v>18</v>
      </c>
      <c r="R1" s="3" t="s">
        <v>9</v>
      </c>
      <c r="S1" s="3" t="s">
        <v>10</v>
      </c>
      <c r="T1" s="3" t="s">
        <v>11</v>
      </c>
      <c r="U1" s="3" t="s">
        <v>16</v>
      </c>
      <c r="V1" s="4" t="s">
        <v>21</v>
      </c>
      <c r="W1" s="20" t="s">
        <v>22</v>
      </c>
      <c r="X1" s="30" t="s">
        <v>24</v>
      </c>
      <c r="Y1" s="20" t="s">
        <v>25</v>
      </c>
      <c r="Z1" s="20" t="s">
        <v>26</v>
      </c>
      <c r="AA1" s="20" t="s">
        <v>27</v>
      </c>
      <c r="AB1" s="20" t="s">
        <v>28</v>
      </c>
      <c r="AC1" s="20" t="s">
        <v>29</v>
      </c>
      <c r="AD1" s="20" t="s">
        <v>30</v>
      </c>
      <c r="AE1" s="30" t="s">
        <v>111</v>
      </c>
      <c r="AF1" s="35" t="s">
        <v>112</v>
      </c>
      <c r="AG1" s="20" t="s">
        <v>150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AA17"/>
  <sheetViews>
    <sheetView zoomScaleNormal="100" workbookViewId="0">
      <pane ySplit="1" topLeftCell="A2" activePane="bottomLeft" state="frozen"/>
      <selection pane="bottomLeft" activeCell="AA2" sqref="AA2"/>
    </sheetView>
  </sheetViews>
  <sheetFormatPr defaultRowHeight="15" x14ac:dyDescent="0.25"/>
  <cols>
    <col min="25" max="25" width="18.7109375" bestFit="1" customWidth="1"/>
  </cols>
  <sheetData>
    <row r="1" spans="1:27" x14ac:dyDescent="0.25">
      <c r="A1" s="3" t="s">
        <v>19</v>
      </c>
      <c r="B1" s="8" t="s">
        <v>0</v>
      </c>
      <c r="C1" s="3" t="s">
        <v>2</v>
      </c>
      <c r="D1" s="3" t="s">
        <v>1</v>
      </c>
      <c r="E1" s="10" t="s">
        <v>3</v>
      </c>
      <c r="F1" s="3" t="s">
        <v>4</v>
      </c>
      <c r="G1" s="3" t="s">
        <v>17</v>
      </c>
      <c r="H1" s="3" t="s">
        <v>5</v>
      </c>
      <c r="I1" s="3" t="s">
        <v>6</v>
      </c>
      <c r="J1" s="3" t="s">
        <v>23</v>
      </c>
      <c r="K1" s="10" t="s">
        <v>7</v>
      </c>
      <c r="L1" s="3" t="s">
        <v>8</v>
      </c>
      <c r="M1" s="3" t="s">
        <v>12</v>
      </c>
      <c r="N1" s="3" t="s">
        <v>13</v>
      </c>
      <c r="O1" s="28" t="s">
        <v>14</v>
      </c>
      <c r="P1" s="3" t="s">
        <v>15</v>
      </c>
      <c r="Q1" s="3" t="s">
        <v>18</v>
      </c>
      <c r="R1" s="3" t="s">
        <v>9</v>
      </c>
      <c r="S1" s="3" t="s">
        <v>10</v>
      </c>
      <c r="T1" s="3" t="s">
        <v>11</v>
      </c>
      <c r="U1" s="3" t="s">
        <v>16</v>
      </c>
      <c r="V1" s="4" t="s">
        <v>21</v>
      </c>
      <c r="W1" s="20" t="s">
        <v>22</v>
      </c>
      <c r="X1" s="30" t="s">
        <v>24</v>
      </c>
      <c r="Y1" s="3" t="s">
        <v>271</v>
      </c>
      <c r="Z1" s="3" t="s">
        <v>272</v>
      </c>
      <c r="AA1" s="3" t="s">
        <v>273</v>
      </c>
    </row>
    <row r="2" spans="1:27" x14ac:dyDescent="0.25">
      <c r="A2" s="18">
        <v>42381</v>
      </c>
      <c r="B2" s="22" t="s">
        <v>262</v>
      </c>
      <c r="C2" s="22" t="s">
        <v>265</v>
      </c>
      <c r="D2" s="22" t="s">
        <v>266</v>
      </c>
      <c r="E2" s="39">
        <v>42390</v>
      </c>
      <c r="F2" s="22" t="s">
        <v>260</v>
      </c>
      <c r="G2" s="22" t="s">
        <v>263</v>
      </c>
      <c r="H2" s="23">
        <v>4</v>
      </c>
      <c r="I2" s="22" t="s">
        <v>264</v>
      </c>
      <c r="J2" s="1">
        <v>3.76</v>
      </c>
      <c r="K2" s="7">
        <v>673341</v>
      </c>
      <c r="L2" s="24"/>
      <c r="M2" s="24">
        <v>3.6</v>
      </c>
      <c r="N2" s="24">
        <v>0.99</v>
      </c>
      <c r="O2" s="16">
        <f>N2*M2</f>
        <v>3.5640000000000001</v>
      </c>
      <c r="P2" s="24" t="s">
        <v>130</v>
      </c>
      <c r="Q2" s="24" t="s">
        <v>97</v>
      </c>
      <c r="R2" s="25"/>
      <c r="S2" s="25"/>
      <c r="T2" s="25"/>
      <c r="U2" s="25"/>
      <c r="V2" s="25"/>
      <c r="W2" s="19">
        <v>0.68</v>
      </c>
      <c r="X2" s="40">
        <v>16</v>
      </c>
      <c r="Y2" s="1">
        <v>23.5</v>
      </c>
      <c r="Z2" s="1">
        <f>(Y2-X2)*H2</f>
        <v>30</v>
      </c>
      <c r="AA2" s="1" t="s">
        <v>13</v>
      </c>
    </row>
    <row r="3" spans="1:2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27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27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27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</row>
    <row r="7" spans="1:27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</row>
    <row r="8" spans="1:27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</row>
    <row r="9" spans="1:27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</row>
    <row r="10" spans="1:27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</row>
    <row r="11" spans="1:27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</row>
    <row r="12" spans="1:27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</row>
    <row r="13" spans="1:27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</row>
    <row r="14" spans="1:27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</row>
    <row r="15" spans="1:27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</row>
    <row r="16" spans="1:27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26:26" x14ac:dyDescent="0.25">
      <c r="Z17">
        <f>SUM(Z2:Z16)</f>
        <v>30</v>
      </c>
    </row>
  </sheetData>
  <autoFilter ref="A1:AA1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2:N23"/>
  <sheetViews>
    <sheetView workbookViewId="0">
      <selection activeCell="L26" sqref="L26"/>
    </sheetView>
  </sheetViews>
  <sheetFormatPr defaultRowHeight="15" x14ac:dyDescent="0.25"/>
  <cols>
    <col min="1" max="1" width="5.7109375" customWidth="1"/>
    <col min="2" max="2" width="11.42578125" bestFit="1" customWidth="1"/>
    <col min="3" max="3" width="6.140625" customWidth="1"/>
    <col min="7" max="7" width="6.7109375" customWidth="1"/>
    <col min="9" max="9" width="4.85546875" customWidth="1"/>
    <col min="11" max="11" width="5.28515625" customWidth="1"/>
    <col min="13" max="13" width="8.42578125" customWidth="1"/>
    <col min="14" max="14" width="20.140625" bestFit="1" customWidth="1"/>
  </cols>
  <sheetData>
    <row r="2" spans="1:14" x14ac:dyDescent="0.25">
      <c r="A2" s="1">
        <v>1</v>
      </c>
      <c r="B2" s="6" t="s">
        <v>31</v>
      </c>
      <c r="C2" s="6" t="s">
        <v>32</v>
      </c>
      <c r="D2" s="6" t="s">
        <v>33</v>
      </c>
      <c r="E2" s="6" t="s">
        <v>34</v>
      </c>
      <c r="F2" s="6" t="s">
        <v>35</v>
      </c>
      <c r="G2" s="6" t="s">
        <v>36</v>
      </c>
      <c r="H2" s="6" t="s">
        <v>37</v>
      </c>
      <c r="I2" s="6" t="s">
        <v>38</v>
      </c>
      <c r="J2" s="6" t="s">
        <v>39</v>
      </c>
      <c r="K2" s="6" t="s">
        <v>40</v>
      </c>
      <c r="L2" s="6" t="s">
        <v>41</v>
      </c>
      <c r="M2" s="6" t="s">
        <v>42</v>
      </c>
      <c r="N2" s="6" t="s">
        <v>61</v>
      </c>
    </row>
    <row r="3" spans="1:14" x14ac:dyDescent="0.25">
      <c r="A3" s="1"/>
      <c r="B3" s="3" t="s">
        <v>19</v>
      </c>
      <c r="C3" s="10" t="s">
        <v>0</v>
      </c>
      <c r="D3" s="3" t="s">
        <v>2</v>
      </c>
      <c r="E3" s="3" t="s">
        <v>1</v>
      </c>
      <c r="F3" s="10" t="s">
        <v>3</v>
      </c>
      <c r="G3" s="3" t="s">
        <v>4</v>
      </c>
      <c r="H3" s="3" t="s">
        <v>17</v>
      </c>
      <c r="I3" s="3" t="s">
        <v>5</v>
      </c>
      <c r="J3" s="3" t="s">
        <v>6</v>
      </c>
      <c r="K3" s="3" t="s">
        <v>23</v>
      </c>
      <c r="L3" s="3" t="s">
        <v>7</v>
      </c>
      <c r="M3" s="3" t="s">
        <v>8</v>
      </c>
      <c r="N3" s="1"/>
    </row>
    <row r="4" spans="1:14" x14ac:dyDescent="0.25">
      <c r="A4" s="1">
        <v>2</v>
      </c>
      <c r="B4" s="2"/>
      <c r="C4" s="2" t="s">
        <v>33</v>
      </c>
      <c r="D4" s="2" t="s">
        <v>36</v>
      </c>
      <c r="E4" s="2" t="s">
        <v>35</v>
      </c>
      <c r="F4" s="2" t="s">
        <v>43</v>
      </c>
      <c r="G4" s="2" t="s">
        <v>34</v>
      </c>
      <c r="H4" s="2" t="s">
        <v>13</v>
      </c>
      <c r="I4" s="2" t="s">
        <v>37</v>
      </c>
      <c r="J4" s="2"/>
      <c r="K4" s="2" t="s">
        <v>64</v>
      </c>
      <c r="L4" s="2" t="s">
        <v>63</v>
      </c>
      <c r="M4" s="2"/>
      <c r="N4" s="2" t="s">
        <v>62</v>
      </c>
    </row>
    <row r="5" spans="1:14" x14ac:dyDescent="0.25">
      <c r="A5" s="1">
        <v>3</v>
      </c>
      <c r="B5" s="11"/>
      <c r="C5" s="11" t="s">
        <v>79</v>
      </c>
      <c r="D5" s="11" t="s">
        <v>75</v>
      </c>
      <c r="E5" s="11" t="s">
        <v>66</v>
      </c>
      <c r="F5" s="11"/>
      <c r="G5" s="11" t="s">
        <v>82</v>
      </c>
      <c r="H5" s="11" t="s">
        <v>83</v>
      </c>
      <c r="I5" s="11" t="s">
        <v>72</v>
      </c>
      <c r="J5" s="11" t="s">
        <v>76</v>
      </c>
      <c r="K5" s="11"/>
      <c r="L5" s="11" t="s">
        <v>78</v>
      </c>
      <c r="M5" s="11" t="s">
        <v>84</v>
      </c>
      <c r="N5" s="11" t="s">
        <v>85</v>
      </c>
    </row>
    <row r="6" spans="1:14" x14ac:dyDescent="0.25">
      <c r="A6" s="1">
        <v>4</v>
      </c>
      <c r="B6" s="1"/>
      <c r="C6" s="1" t="s">
        <v>46</v>
      </c>
      <c r="D6" s="1" t="s">
        <v>36</v>
      </c>
      <c r="E6" s="1" t="s">
        <v>32</v>
      </c>
      <c r="F6" s="1"/>
      <c r="G6" s="1" t="s">
        <v>35</v>
      </c>
      <c r="H6" s="1" t="s">
        <v>33</v>
      </c>
      <c r="I6" s="1"/>
      <c r="J6" s="1" t="s">
        <v>37</v>
      </c>
      <c r="K6" s="1" t="s">
        <v>51</v>
      </c>
      <c r="L6" s="1" t="s">
        <v>47</v>
      </c>
      <c r="M6" s="1" t="s">
        <v>34</v>
      </c>
      <c r="N6" s="1" t="s">
        <v>86</v>
      </c>
    </row>
    <row r="9" spans="1:14" x14ac:dyDescent="0.25">
      <c r="A9" s="1">
        <v>1</v>
      </c>
      <c r="B9" s="6" t="s">
        <v>43</v>
      </c>
      <c r="C9" s="6" t="s">
        <v>44</v>
      </c>
      <c r="D9" s="6" t="s">
        <v>45</v>
      </c>
      <c r="E9" s="6" t="s">
        <v>46</v>
      </c>
      <c r="F9" s="6" t="s">
        <v>47</v>
      </c>
      <c r="G9" s="6" t="s">
        <v>48</v>
      </c>
      <c r="H9" s="6" t="s">
        <v>49</v>
      </c>
      <c r="I9" s="6" t="s">
        <v>50</v>
      </c>
      <c r="J9" s="6" t="s">
        <v>51</v>
      </c>
      <c r="K9" s="6" t="s">
        <v>52</v>
      </c>
      <c r="L9" s="6" t="s">
        <v>53</v>
      </c>
      <c r="M9" s="6" t="s">
        <v>54</v>
      </c>
      <c r="N9" s="6" t="s">
        <v>61</v>
      </c>
    </row>
    <row r="10" spans="1:14" x14ac:dyDescent="0.25">
      <c r="A10" s="1"/>
      <c r="B10" s="3" t="s">
        <v>12</v>
      </c>
      <c r="C10" s="3" t="s">
        <v>13</v>
      </c>
      <c r="D10" s="3" t="s">
        <v>14</v>
      </c>
      <c r="E10" s="3" t="s">
        <v>15</v>
      </c>
      <c r="F10" s="3" t="s">
        <v>18</v>
      </c>
      <c r="G10" s="3" t="s">
        <v>9</v>
      </c>
      <c r="H10" s="3" t="s">
        <v>10</v>
      </c>
      <c r="I10" s="3" t="s">
        <v>11</v>
      </c>
      <c r="J10" s="3" t="s">
        <v>16</v>
      </c>
      <c r="K10" s="3" t="s">
        <v>21</v>
      </c>
      <c r="L10" s="3" t="s">
        <v>22</v>
      </c>
      <c r="M10" s="3" t="s">
        <v>24</v>
      </c>
      <c r="N10" s="1"/>
    </row>
    <row r="11" spans="1:14" x14ac:dyDescent="0.25">
      <c r="A11" s="1">
        <v>2</v>
      </c>
      <c r="B11" s="2"/>
      <c r="C11" s="2"/>
      <c r="D11" s="2"/>
      <c r="E11" s="2"/>
      <c r="F11" s="2"/>
      <c r="G11" s="2"/>
      <c r="H11" s="2"/>
      <c r="I11" s="2"/>
      <c r="J11" s="2"/>
      <c r="K11" s="2"/>
      <c r="L11" s="2" t="s">
        <v>39</v>
      </c>
      <c r="M11" s="2" t="s">
        <v>38</v>
      </c>
      <c r="N11" s="2" t="s">
        <v>62</v>
      </c>
    </row>
    <row r="12" spans="1:14" x14ac:dyDescent="0.25">
      <c r="A12" s="1">
        <v>3</v>
      </c>
      <c r="B12" s="11" t="s">
        <v>70</v>
      </c>
      <c r="C12" s="11" t="s">
        <v>69</v>
      </c>
      <c r="D12" s="11" t="s">
        <v>68</v>
      </c>
      <c r="E12" s="11" t="s">
        <v>77</v>
      </c>
      <c r="F12" s="11" t="s">
        <v>67</v>
      </c>
      <c r="G12" s="11" t="s">
        <v>80</v>
      </c>
      <c r="H12" s="11" t="s">
        <v>73</v>
      </c>
      <c r="I12" s="11" t="s">
        <v>74</v>
      </c>
      <c r="J12" s="11" t="s">
        <v>81</v>
      </c>
      <c r="K12" s="11"/>
      <c r="L12" s="11"/>
      <c r="M12" s="11" t="s">
        <v>71</v>
      </c>
      <c r="N12" s="11" t="s">
        <v>85</v>
      </c>
    </row>
    <row r="13" spans="1:14" x14ac:dyDescent="0.25">
      <c r="A13" s="1">
        <v>4</v>
      </c>
      <c r="B13" s="1" t="s">
        <v>40</v>
      </c>
      <c r="C13" s="1" t="s">
        <v>41</v>
      </c>
      <c r="D13" s="1" t="s">
        <v>42</v>
      </c>
      <c r="E13" s="1" t="s">
        <v>38</v>
      </c>
      <c r="F13" s="1" t="s">
        <v>39</v>
      </c>
      <c r="G13" s="1" t="s">
        <v>48</v>
      </c>
      <c r="H13" s="1"/>
      <c r="I13" s="1" t="s">
        <v>43</v>
      </c>
      <c r="J13" s="1" t="s">
        <v>45</v>
      </c>
      <c r="K13" s="1" t="s">
        <v>50</v>
      </c>
      <c r="L13" s="1"/>
      <c r="M13" s="1" t="s">
        <v>44</v>
      </c>
      <c r="N13" s="1" t="s">
        <v>86</v>
      </c>
    </row>
    <row r="16" spans="1:14" x14ac:dyDescent="0.25">
      <c r="A16" s="1">
        <v>1</v>
      </c>
      <c r="B16" s="6" t="s">
        <v>55</v>
      </c>
      <c r="C16" s="6" t="s">
        <v>56</v>
      </c>
      <c r="D16" s="6" t="s">
        <v>57</v>
      </c>
      <c r="E16" s="6" t="s">
        <v>58</v>
      </c>
      <c r="F16" s="6" t="s">
        <v>59</v>
      </c>
      <c r="G16" s="6" t="s">
        <v>60</v>
      </c>
      <c r="H16" s="6"/>
      <c r="I16" s="6"/>
      <c r="J16" s="1"/>
      <c r="K16" s="6"/>
      <c r="L16" s="6"/>
      <c r="M16" s="6"/>
      <c r="N16" s="6" t="s">
        <v>61</v>
      </c>
    </row>
    <row r="17" spans="1:14" x14ac:dyDescent="0.25">
      <c r="A17" s="1"/>
      <c r="B17" s="3" t="s">
        <v>25</v>
      </c>
      <c r="C17" s="3" t="s">
        <v>26</v>
      </c>
      <c r="D17" s="3" t="s">
        <v>27</v>
      </c>
      <c r="E17" s="3" t="s">
        <v>28</v>
      </c>
      <c r="F17" s="3" t="s">
        <v>29</v>
      </c>
      <c r="G17" s="3" t="s">
        <v>30</v>
      </c>
      <c r="H17" s="3"/>
      <c r="I17" s="3"/>
      <c r="J17" s="1"/>
      <c r="K17" s="3"/>
      <c r="L17" s="3"/>
      <c r="M17" s="3"/>
      <c r="N17" s="1"/>
    </row>
    <row r="18" spans="1:14" x14ac:dyDescent="0.25">
      <c r="A18" s="1">
        <v>2</v>
      </c>
      <c r="B18" s="1"/>
      <c r="C18" s="1"/>
      <c r="D18" s="1"/>
      <c r="E18" s="1"/>
      <c r="F18" s="1"/>
      <c r="G18" s="1"/>
      <c r="H18" s="2"/>
      <c r="I18" s="2"/>
      <c r="J18" t="s">
        <v>65</v>
      </c>
      <c r="K18" s="2"/>
      <c r="L18" s="2"/>
      <c r="M18" s="2"/>
      <c r="N18" s="2" t="s">
        <v>62</v>
      </c>
    </row>
    <row r="19" spans="1:14" x14ac:dyDescent="0.25">
      <c r="A19" s="1">
        <v>3</v>
      </c>
      <c r="B19" s="11"/>
      <c r="C19" s="11"/>
      <c r="D19" s="11"/>
      <c r="E19" s="11"/>
      <c r="F19" s="11"/>
      <c r="G19" s="11"/>
      <c r="H19" s="11"/>
      <c r="I19" s="11"/>
      <c r="J19" s="1"/>
      <c r="K19" s="11"/>
      <c r="L19" s="11"/>
      <c r="M19" s="11"/>
      <c r="N19" s="11" t="s">
        <v>85</v>
      </c>
    </row>
    <row r="20" spans="1:14" x14ac:dyDescent="0.25">
      <c r="A20" s="1">
        <v>4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 t="s">
        <v>86</v>
      </c>
    </row>
    <row r="23" spans="1:14" x14ac:dyDescent="0.25">
      <c r="E23" t="s">
        <v>61</v>
      </c>
      <c r="G23" s="12"/>
      <c r="N23" s="12">
        <v>41862</v>
      </c>
    </row>
  </sheetData>
  <pageMargins left="0.7" right="0.7" top="0.75" bottom="0.75" header="0.3" footer="0.3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D50"/>
  <sheetViews>
    <sheetView topLeftCell="A46" workbookViewId="0">
      <selection activeCell="D7" sqref="D7"/>
    </sheetView>
  </sheetViews>
  <sheetFormatPr defaultRowHeight="15" x14ac:dyDescent="0.25"/>
  <cols>
    <col min="3" max="3" width="15" hidden="1" customWidth="1"/>
  </cols>
  <sheetData>
    <row r="1" spans="1:4" x14ac:dyDescent="0.25">
      <c r="B1" t="s">
        <v>241</v>
      </c>
      <c r="D1" t="s">
        <v>242</v>
      </c>
    </row>
    <row r="2" spans="1:4" x14ac:dyDescent="0.25">
      <c r="A2" s="1">
        <v>1</v>
      </c>
      <c r="B2" s="36">
        <v>245638</v>
      </c>
      <c r="C2" s="19" t="s">
        <v>159</v>
      </c>
      <c r="D2" s="37">
        <v>245638</v>
      </c>
    </row>
    <row r="3" spans="1:4" x14ac:dyDescent="0.25">
      <c r="A3" s="1">
        <v>2</v>
      </c>
      <c r="B3" s="22" t="s">
        <v>106</v>
      </c>
      <c r="C3" s="22" t="s">
        <v>104</v>
      </c>
      <c r="D3" s="38" t="s">
        <v>100</v>
      </c>
    </row>
    <row r="4" spans="1:4" x14ac:dyDescent="0.25">
      <c r="A4" s="1">
        <v>3</v>
      </c>
      <c r="B4" s="22" t="s">
        <v>131</v>
      </c>
      <c r="C4" s="22" t="s">
        <v>132</v>
      </c>
      <c r="D4" s="37" t="s">
        <v>131</v>
      </c>
    </row>
    <row r="5" spans="1:4" x14ac:dyDescent="0.25">
      <c r="A5" s="1">
        <v>4</v>
      </c>
      <c r="B5" s="22" t="s">
        <v>133</v>
      </c>
      <c r="C5" s="22" t="s">
        <v>134</v>
      </c>
      <c r="D5" s="37" t="s">
        <v>133</v>
      </c>
    </row>
    <row r="6" spans="1:4" x14ac:dyDescent="0.25">
      <c r="A6" s="1">
        <v>5</v>
      </c>
      <c r="B6" s="22" t="s">
        <v>135</v>
      </c>
      <c r="C6" s="22" t="s">
        <v>94</v>
      </c>
      <c r="D6" s="37" t="s">
        <v>135</v>
      </c>
    </row>
    <row r="7" spans="1:4" x14ac:dyDescent="0.25">
      <c r="A7" s="1">
        <v>6</v>
      </c>
      <c r="B7" s="22" t="s">
        <v>136</v>
      </c>
      <c r="C7" s="22" t="s">
        <v>138</v>
      </c>
    </row>
    <row r="8" spans="1:4" x14ac:dyDescent="0.25">
      <c r="A8" s="1">
        <v>7</v>
      </c>
      <c r="B8" s="22" t="s">
        <v>154</v>
      </c>
      <c r="C8" s="22" t="s">
        <v>155</v>
      </c>
      <c r="D8" s="37" t="s">
        <v>154</v>
      </c>
    </row>
    <row r="9" spans="1:4" x14ac:dyDescent="0.25">
      <c r="A9" s="1">
        <v>8</v>
      </c>
      <c r="B9" s="22" t="s">
        <v>156</v>
      </c>
      <c r="C9" s="22" t="s">
        <v>157</v>
      </c>
      <c r="D9" s="37" t="s">
        <v>156</v>
      </c>
    </row>
    <row r="10" spans="1:4" x14ac:dyDescent="0.25">
      <c r="A10" s="1">
        <v>9</v>
      </c>
      <c r="B10" s="22" t="s">
        <v>165</v>
      </c>
      <c r="C10" s="22" t="s">
        <v>166</v>
      </c>
      <c r="D10" s="37" t="s">
        <v>165</v>
      </c>
    </row>
    <row r="11" spans="1:4" x14ac:dyDescent="0.25">
      <c r="A11" s="1">
        <v>10</v>
      </c>
      <c r="B11" s="22" t="s">
        <v>168</v>
      </c>
      <c r="C11" s="22" t="s">
        <v>169</v>
      </c>
      <c r="D11" s="37" t="s">
        <v>168</v>
      </c>
    </row>
    <row r="12" spans="1:4" x14ac:dyDescent="0.25">
      <c r="A12" s="1">
        <v>11</v>
      </c>
      <c r="B12" s="22" t="s">
        <v>178</v>
      </c>
      <c r="C12" s="22" t="s">
        <v>179</v>
      </c>
      <c r="D12" s="37" t="s">
        <v>178</v>
      </c>
    </row>
    <row r="13" spans="1:4" x14ac:dyDescent="0.25">
      <c r="A13" s="1">
        <v>12</v>
      </c>
      <c r="B13" s="22" t="s">
        <v>181</v>
      </c>
      <c r="C13" s="22" t="s">
        <v>182</v>
      </c>
    </row>
    <row r="14" spans="1:4" x14ac:dyDescent="0.25">
      <c r="A14" s="1">
        <v>13</v>
      </c>
      <c r="B14" s="22" t="s">
        <v>183</v>
      </c>
      <c r="C14" s="22" t="s">
        <v>184</v>
      </c>
      <c r="D14" s="37" t="s">
        <v>183</v>
      </c>
    </row>
    <row r="15" spans="1:4" x14ac:dyDescent="0.25">
      <c r="A15" s="1">
        <v>14</v>
      </c>
      <c r="B15" s="22" t="s">
        <v>185</v>
      </c>
      <c r="C15" s="22" t="s">
        <v>186</v>
      </c>
      <c r="D15" s="37" t="s">
        <v>185</v>
      </c>
    </row>
    <row r="16" spans="1:4" x14ac:dyDescent="0.25">
      <c r="A16" s="1">
        <v>15</v>
      </c>
      <c r="B16" s="22" t="s">
        <v>187</v>
      </c>
      <c r="C16" s="22" t="s">
        <v>188</v>
      </c>
      <c r="D16" s="37" t="s">
        <v>187</v>
      </c>
    </row>
    <row r="17" spans="1:4" x14ac:dyDescent="0.25">
      <c r="A17" s="1">
        <v>16</v>
      </c>
      <c r="B17" s="22" t="s">
        <v>190</v>
      </c>
      <c r="C17" s="22" t="s">
        <v>191</v>
      </c>
      <c r="D17" s="37" t="s">
        <v>190</v>
      </c>
    </row>
    <row r="18" spans="1:4" x14ac:dyDescent="0.25">
      <c r="A18" s="1">
        <v>17</v>
      </c>
      <c r="B18" s="22" t="s">
        <v>189</v>
      </c>
      <c r="C18" s="22" t="s">
        <v>157</v>
      </c>
      <c r="D18" s="37" t="s">
        <v>189</v>
      </c>
    </row>
    <row r="19" spans="1:4" x14ac:dyDescent="0.25">
      <c r="A19" s="1">
        <v>18</v>
      </c>
      <c r="B19" s="22" t="s">
        <v>192</v>
      </c>
      <c r="C19" s="22" t="s">
        <v>186</v>
      </c>
      <c r="D19" s="37" t="s">
        <v>192</v>
      </c>
    </row>
    <row r="20" spans="1:4" x14ac:dyDescent="0.25">
      <c r="A20" s="1">
        <v>19</v>
      </c>
      <c r="B20" s="22" t="s">
        <v>195</v>
      </c>
      <c r="C20" s="22" t="s">
        <v>110</v>
      </c>
      <c r="D20" s="37" t="s">
        <v>195</v>
      </c>
    </row>
    <row r="21" spans="1:4" x14ac:dyDescent="0.25">
      <c r="A21" s="1">
        <v>20</v>
      </c>
      <c r="B21" s="22" t="s">
        <v>193</v>
      </c>
      <c r="C21" s="22" t="s">
        <v>119</v>
      </c>
    </row>
    <row r="22" spans="1:4" x14ac:dyDescent="0.25">
      <c r="A22" s="1">
        <v>21</v>
      </c>
      <c r="B22" s="22" t="s">
        <v>196</v>
      </c>
      <c r="C22" s="22" t="s">
        <v>127</v>
      </c>
      <c r="D22" s="37" t="s">
        <v>196</v>
      </c>
    </row>
    <row r="23" spans="1:4" x14ac:dyDescent="0.25">
      <c r="A23" s="1">
        <v>22</v>
      </c>
      <c r="B23" s="22" t="s">
        <v>198</v>
      </c>
      <c r="C23" s="22" t="s">
        <v>199</v>
      </c>
      <c r="D23" s="37" t="s">
        <v>198</v>
      </c>
    </row>
    <row r="24" spans="1:4" x14ac:dyDescent="0.25">
      <c r="A24" s="1">
        <v>23</v>
      </c>
      <c r="B24" s="22" t="s">
        <v>200</v>
      </c>
      <c r="C24" s="22" t="s">
        <v>201</v>
      </c>
      <c r="D24" s="37" t="s">
        <v>200</v>
      </c>
    </row>
    <row r="25" spans="1:4" x14ac:dyDescent="0.25">
      <c r="A25" s="1">
        <v>24</v>
      </c>
      <c r="B25" s="22" t="s">
        <v>202</v>
      </c>
      <c r="C25" s="22" t="s">
        <v>110</v>
      </c>
      <c r="D25" s="37" t="s">
        <v>202</v>
      </c>
    </row>
    <row r="26" spans="1:4" x14ac:dyDescent="0.25">
      <c r="A26" s="1">
        <v>25</v>
      </c>
      <c r="B26" s="22" t="s">
        <v>206</v>
      </c>
      <c r="C26" s="22" t="s">
        <v>175</v>
      </c>
      <c r="D26" s="37" t="s">
        <v>206</v>
      </c>
    </row>
    <row r="27" spans="1:4" x14ac:dyDescent="0.25">
      <c r="A27" s="1">
        <v>26</v>
      </c>
      <c r="B27" s="22" t="s">
        <v>205</v>
      </c>
      <c r="C27" s="22" t="s">
        <v>170</v>
      </c>
      <c r="D27" s="37" t="s">
        <v>205</v>
      </c>
    </row>
    <row r="28" spans="1:4" x14ac:dyDescent="0.25">
      <c r="A28" s="1">
        <v>27</v>
      </c>
      <c r="B28" s="22" t="s">
        <v>203</v>
      </c>
      <c r="C28" s="22" t="s">
        <v>204</v>
      </c>
      <c r="D28" s="37" t="s">
        <v>203</v>
      </c>
    </row>
    <row r="29" spans="1:4" x14ac:dyDescent="0.25">
      <c r="A29" s="1">
        <v>28</v>
      </c>
      <c r="B29" s="22" t="s">
        <v>209</v>
      </c>
      <c r="C29" s="22" t="s">
        <v>210</v>
      </c>
      <c r="D29" s="37" t="s">
        <v>209</v>
      </c>
    </row>
    <row r="30" spans="1:4" x14ac:dyDescent="0.25">
      <c r="A30" s="1">
        <v>29</v>
      </c>
      <c r="B30" s="22" t="s">
        <v>207</v>
      </c>
      <c r="C30" s="22" t="s">
        <v>208</v>
      </c>
      <c r="D30" s="37" t="s">
        <v>207</v>
      </c>
    </row>
    <row r="31" spans="1:4" x14ac:dyDescent="0.25">
      <c r="A31" s="1">
        <v>30</v>
      </c>
      <c r="B31" s="22" t="s">
        <v>211</v>
      </c>
      <c r="C31" s="22" t="s">
        <v>212</v>
      </c>
      <c r="D31" s="37" t="s">
        <v>211</v>
      </c>
    </row>
    <row r="32" spans="1:4" x14ac:dyDescent="0.25">
      <c r="A32" s="1">
        <v>31</v>
      </c>
      <c r="B32" s="22" t="s">
        <v>216</v>
      </c>
      <c r="C32" s="22" t="s">
        <v>217</v>
      </c>
      <c r="D32" s="37" t="s">
        <v>216</v>
      </c>
    </row>
    <row r="33" spans="1:4" x14ac:dyDescent="0.25">
      <c r="A33" s="1">
        <v>32</v>
      </c>
      <c r="B33" s="22" t="s">
        <v>213</v>
      </c>
      <c r="C33" s="22" t="s">
        <v>215</v>
      </c>
      <c r="D33" s="37" t="s">
        <v>213</v>
      </c>
    </row>
    <row r="34" spans="1:4" x14ac:dyDescent="0.25">
      <c r="A34" s="1">
        <v>33</v>
      </c>
      <c r="B34" s="22" t="s">
        <v>218</v>
      </c>
      <c r="C34" s="22" t="s">
        <v>220</v>
      </c>
      <c r="D34" s="37" t="s">
        <v>218</v>
      </c>
    </row>
    <row r="35" spans="1:4" x14ac:dyDescent="0.25">
      <c r="A35" s="1">
        <v>34</v>
      </c>
      <c r="B35" s="22" t="s">
        <v>221</v>
      </c>
      <c r="C35" s="22" t="s">
        <v>197</v>
      </c>
      <c r="D35" s="37" t="s">
        <v>221</v>
      </c>
    </row>
    <row r="36" spans="1:4" x14ac:dyDescent="0.25">
      <c r="A36" s="1">
        <v>35</v>
      </c>
      <c r="B36" s="22" t="s">
        <v>222</v>
      </c>
      <c r="C36" s="22" t="s">
        <v>180</v>
      </c>
      <c r="D36" s="37" t="s">
        <v>222</v>
      </c>
    </row>
    <row r="37" spans="1:4" x14ac:dyDescent="0.25">
      <c r="A37" s="1">
        <v>36</v>
      </c>
      <c r="B37" s="22" t="s">
        <v>224</v>
      </c>
      <c r="C37" s="22" t="s">
        <v>173</v>
      </c>
      <c r="D37" s="37" t="s">
        <v>224</v>
      </c>
    </row>
    <row r="38" spans="1:4" x14ac:dyDescent="0.25">
      <c r="A38" s="1">
        <v>37</v>
      </c>
      <c r="B38" s="22" t="s">
        <v>227</v>
      </c>
      <c r="C38" s="22" t="s">
        <v>101</v>
      </c>
      <c r="D38" s="37" t="s">
        <v>227</v>
      </c>
    </row>
    <row r="39" spans="1:4" x14ac:dyDescent="0.25">
      <c r="A39" s="1">
        <v>38</v>
      </c>
      <c r="B39" s="22" t="s">
        <v>226</v>
      </c>
      <c r="C39" s="22" t="s">
        <v>177</v>
      </c>
      <c r="D39" s="37" t="s">
        <v>226</v>
      </c>
    </row>
    <row r="40" spans="1:4" x14ac:dyDescent="0.25">
      <c r="A40" s="1">
        <v>39</v>
      </c>
      <c r="B40" s="22" t="s">
        <v>233</v>
      </c>
      <c r="C40" s="22" t="s">
        <v>141</v>
      </c>
      <c r="D40" s="37" t="s">
        <v>233</v>
      </c>
    </row>
    <row r="41" spans="1:4" x14ac:dyDescent="0.25">
      <c r="A41" s="1">
        <v>40</v>
      </c>
      <c r="B41" s="22" t="s">
        <v>234</v>
      </c>
      <c r="C41" s="22" t="s">
        <v>143</v>
      </c>
      <c r="D41" s="37" t="s">
        <v>234</v>
      </c>
    </row>
    <row r="42" spans="1:4" x14ac:dyDescent="0.25">
      <c r="A42" s="1">
        <v>41</v>
      </c>
      <c r="B42" s="22" t="s">
        <v>232</v>
      </c>
      <c r="C42" s="22" t="s">
        <v>145</v>
      </c>
      <c r="D42" s="37" t="s">
        <v>232</v>
      </c>
    </row>
    <row r="43" spans="1:4" x14ac:dyDescent="0.25">
      <c r="A43" s="1">
        <v>42</v>
      </c>
      <c r="B43" s="22" t="s">
        <v>230</v>
      </c>
      <c r="C43" s="22" t="s">
        <v>231</v>
      </c>
      <c r="D43" s="37" t="s">
        <v>230</v>
      </c>
    </row>
    <row r="44" spans="1:4" x14ac:dyDescent="0.25">
      <c r="A44" s="1">
        <v>43</v>
      </c>
      <c r="B44" s="22" t="s">
        <v>228</v>
      </c>
      <c r="C44" s="22" t="s">
        <v>229</v>
      </c>
      <c r="D44" s="37" t="s">
        <v>228</v>
      </c>
    </row>
    <row r="45" spans="1:4" x14ac:dyDescent="0.25">
      <c r="A45" s="1">
        <v>44</v>
      </c>
      <c r="B45" s="22" t="s">
        <v>225</v>
      </c>
      <c r="C45" s="22" t="s">
        <v>223</v>
      </c>
      <c r="D45" s="37" t="s">
        <v>225</v>
      </c>
    </row>
    <row r="46" spans="1:4" x14ac:dyDescent="0.25">
      <c r="A46" s="1">
        <v>45</v>
      </c>
      <c r="B46" s="22" t="s">
        <v>235</v>
      </c>
      <c r="C46" s="22" t="s">
        <v>164</v>
      </c>
      <c r="D46" s="37" t="s">
        <v>235</v>
      </c>
    </row>
    <row r="47" spans="1:4" x14ac:dyDescent="0.25">
      <c r="A47" s="1">
        <v>46</v>
      </c>
      <c r="B47" s="22" t="s">
        <v>236</v>
      </c>
      <c r="C47" s="22" t="s">
        <v>98</v>
      </c>
      <c r="D47" s="37" t="s">
        <v>236</v>
      </c>
    </row>
    <row r="48" spans="1:4" x14ac:dyDescent="0.25">
      <c r="A48" s="1">
        <v>47</v>
      </c>
      <c r="B48" s="22" t="s">
        <v>237</v>
      </c>
      <c r="C48" s="22" t="s">
        <v>238</v>
      </c>
      <c r="D48" s="37" t="s">
        <v>237</v>
      </c>
    </row>
    <row r="49" spans="1:4" x14ac:dyDescent="0.25">
      <c r="A49" s="1">
        <v>48</v>
      </c>
      <c r="B49" s="22" t="s">
        <v>239</v>
      </c>
      <c r="C49" s="22" t="s">
        <v>163</v>
      </c>
      <c r="D49" s="37" t="s">
        <v>239</v>
      </c>
    </row>
    <row r="50" spans="1:4" x14ac:dyDescent="0.25">
      <c r="A50" s="1">
        <v>49</v>
      </c>
      <c r="B50" s="22" t="s">
        <v>240</v>
      </c>
      <c r="C50" s="22" t="s">
        <v>174</v>
      </c>
      <c r="D50" s="37" t="s">
        <v>240</v>
      </c>
    </row>
  </sheetData>
  <sortState xmlns:xlrd2="http://schemas.microsoft.com/office/spreadsheetml/2017/richdata2" ref="A1:C49">
    <sortCondition ref="B1:B49"/>
  </sortState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ORIGINAL</vt:lpstr>
      <vt:lpstr>JOB DOWN</vt:lpstr>
      <vt:lpstr>JOB CANCEL</vt:lpstr>
      <vt:lpstr>SAVE RECORD</vt:lpstr>
      <vt:lpstr>NOT IN PLAN </vt:lpstr>
      <vt:lpstr>S$-LOSE</vt:lpstr>
      <vt:lpstr>STRUCTURE</vt:lpstr>
      <vt:lpstr>check-plan-0501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Engineering@siomar</dc:creator>
  <cp:lastModifiedBy>WA Cadex</cp:lastModifiedBy>
  <cp:lastPrinted>2023-08-30T23:52:22Z</cp:lastPrinted>
  <dcterms:created xsi:type="dcterms:W3CDTF">2014-05-08T05:01:31Z</dcterms:created>
  <dcterms:modified xsi:type="dcterms:W3CDTF">2025-01-20T06:43:56Z</dcterms:modified>
</cp:coreProperties>
</file>